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3.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marta\Desktop\Hackio\DA\mibootcamp\Laboratorios\Laboratorio_excel\"/>
    </mc:Choice>
  </mc:AlternateContent>
  <xr:revisionPtr revIDLastSave="0" documentId="13_ncr:1_{4CC181F3-578C-484D-A8E0-EC8BFE9EF702}" xr6:coauthVersionLast="47" xr6:coauthVersionMax="47" xr10:uidLastSave="{00000000-0000-0000-0000-000000000000}"/>
  <bookViews>
    <workbookView xWindow="-120" yWindow="-120" windowWidth="29040" windowHeight="15720" firstSheet="6" activeTab="10" xr2:uid="{00000000-000D-0000-FFFF-FFFF00000000}"/>
  </bookViews>
  <sheets>
    <sheet name="Originales" sheetId="2" r:id="rId1"/>
    <sheet name="Datos" sheetId="1" r:id="rId2"/>
    <sheet name="datos - transformados" sheetId="13" r:id="rId3"/>
    <sheet name="eda - categóricas" sheetId="5" r:id="rId4"/>
    <sheet name="eda - numéricas" sheetId="4" r:id="rId5"/>
    <sheet name="datos correlación" sheetId="6" r:id="rId6"/>
    <sheet name="eda - correlación" sheetId="7" r:id="rId7"/>
    <sheet name="eda - covarianza" sheetId="11" r:id="rId8"/>
    <sheet name="eda - temporales" sheetId="9" r:id="rId9"/>
    <sheet name="KPIs" sheetId="16" r:id="rId10"/>
    <sheet name="Dashboard" sheetId="14" r:id="rId11"/>
  </sheets>
  <externalReferences>
    <externalReference r:id="rId12"/>
  </externalReferences>
  <definedNames>
    <definedName name="_xlchart.v1.0" hidden="1">'[1]Quejas y Soporte'!$AR$19:$AR$23</definedName>
    <definedName name="_xlchart.v1.1" hidden="1">'[1]Quejas y Soporte'!$AS$18</definedName>
    <definedName name="_xlchart.v1.2" hidden="1">'[1]Quejas y Soporte'!$AS$19:$AS$23</definedName>
    <definedName name="SegmentaciónDeDatos_CATEGORY">#N/A</definedName>
    <definedName name="SegmentaciónDeDatos_Discount_Applied">#N/A</definedName>
    <definedName name="SegmentaciónDeDatos_Gender">#N/A</definedName>
    <definedName name="SegmentaciónDeDatos_Meses__Contact_Date">#N/A</definedName>
    <definedName name="SegmentaciónDeDatos_SALE_TYPE">#N/A</definedName>
    <definedName name="SegmentaciónDeDatos_sales_category">#N/A</definedName>
  </definedNames>
  <calcPr calcId="191029"/>
  <pivotCaches>
    <pivotCache cacheId="7" r:id="rId13"/>
    <pivotCache cacheId="1"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 i="16" l="1"/>
  <c r="F9" i="16"/>
  <c r="J7" i="16"/>
  <c r="G9" i="16"/>
  <c r="D4" i="16"/>
  <c r="B4" i="16"/>
  <c r="A4" i="16"/>
  <c r="AA2" i="13" l="1"/>
  <c r="AA3" i="13"/>
  <c r="AA4" i="13"/>
  <c r="AA5" i="13"/>
  <c r="AA6" i="13"/>
  <c r="AA7" i="13"/>
  <c r="AA8" i="13"/>
  <c r="AA9" i="13"/>
  <c r="AA10" i="13"/>
  <c r="AA11" i="13"/>
  <c r="AA12" i="13"/>
  <c r="AA13" i="13"/>
  <c r="AA14" i="13"/>
  <c r="AA15" i="13"/>
  <c r="AA16" i="13"/>
  <c r="AA17" i="13"/>
  <c r="AA18" i="13"/>
  <c r="AA19" i="13"/>
  <c r="AA20" i="13"/>
  <c r="AA21" i="13"/>
  <c r="AA22" i="13"/>
  <c r="AA23" i="13"/>
  <c r="AA24" i="13"/>
  <c r="AA25" i="13"/>
  <c r="AA26" i="13"/>
  <c r="AA27" i="13"/>
  <c r="AA28" i="13"/>
  <c r="AA29" i="13"/>
  <c r="AA30" i="13"/>
  <c r="AA31" i="13"/>
  <c r="AA32" i="13"/>
  <c r="AA33" i="13"/>
  <c r="AA34" i="13"/>
  <c r="AA35" i="13"/>
  <c r="AA36" i="13"/>
  <c r="AA37" i="13"/>
  <c r="AA38" i="13"/>
  <c r="AA39" i="13"/>
  <c r="AA40" i="13"/>
  <c r="AA41" i="13"/>
  <c r="AA42" i="13"/>
  <c r="AA43" i="13"/>
  <c r="AA44" i="13"/>
  <c r="AA45" i="13"/>
  <c r="AA46" i="13"/>
  <c r="AA47" i="13"/>
  <c r="AA48" i="13"/>
  <c r="AA49" i="13"/>
  <c r="AA50" i="13"/>
  <c r="AA51" i="13"/>
  <c r="AA52" i="13"/>
  <c r="AA53" i="13"/>
  <c r="AA54" i="13"/>
  <c r="AA55" i="13"/>
  <c r="AA56" i="13"/>
  <c r="AA57" i="13"/>
  <c r="AA58" i="13"/>
  <c r="AA59" i="13"/>
  <c r="AA60" i="13"/>
  <c r="AA61" i="13"/>
  <c r="AA62" i="13"/>
  <c r="AA63" i="13"/>
  <c r="AA64" i="13"/>
  <c r="AA65" i="13"/>
  <c r="AA66" i="13"/>
  <c r="AA67" i="13"/>
  <c r="AA68" i="13"/>
  <c r="AA69" i="13"/>
  <c r="AA70" i="13"/>
  <c r="AA71" i="13"/>
  <c r="AA72" i="13"/>
  <c r="AA73" i="13"/>
  <c r="AA74" i="13"/>
  <c r="AA75" i="13"/>
  <c r="AA76" i="13"/>
  <c r="AA77" i="13"/>
  <c r="AA78" i="13"/>
  <c r="AA79" i="13"/>
  <c r="AA80" i="13"/>
  <c r="AA81" i="13"/>
  <c r="AA82" i="13"/>
  <c r="AA83" i="13"/>
  <c r="AA84" i="13"/>
  <c r="AA85" i="13"/>
  <c r="AA86" i="13"/>
  <c r="AA87" i="13"/>
  <c r="AA88" i="13"/>
  <c r="AA89" i="13"/>
  <c r="AA90" i="13"/>
  <c r="AA91" i="13"/>
  <c r="AA92" i="13"/>
  <c r="AA93" i="13"/>
  <c r="AA94" i="13"/>
  <c r="AA95" i="13"/>
  <c r="AA96" i="13"/>
  <c r="AA97" i="13"/>
  <c r="AA98" i="13"/>
  <c r="AA99" i="13"/>
  <c r="AA100" i="13"/>
  <c r="AA101" i="13"/>
  <c r="AA102" i="13"/>
  <c r="AA103" i="13"/>
  <c r="AA104" i="13"/>
  <c r="AA105" i="13"/>
  <c r="AA106" i="13"/>
  <c r="AA107" i="13"/>
  <c r="AA108" i="13"/>
  <c r="AA109" i="13"/>
  <c r="AA110" i="13"/>
  <c r="AA111" i="13"/>
  <c r="AA112" i="13"/>
  <c r="AA113" i="13"/>
  <c r="AA114" i="13"/>
  <c r="AA115" i="13"/>
  <c r="AA116" i="13"/>
  <c r="AA117" i="13"/>
  <c r="AA118" i="13"/>
  <c r="AA119" i="13"/>
  <c r="AA120" i="13"/>
  <c r="AA121" i="13"/>
  <c r="AA122" i="13"/>
  <c r="AA123" i="13"/>
  <c r="AA124" i="13"/>
  <c r="AA125" i="13"/>
  <c r="AA126" i="13"/>
  <c r="AA127" i="13"/>
  <c r="AA128" i="13"/>
  <c r="AA129" i="13"/>
  <c r="AA130" i="13"/>
  <c r="AA131" i="13"/>
  <c r="AA132" i="13"/>
  <c r="AA133" i="13"/>
  <c r="AA134" i="13"/>
  <c r="AA135" i="13"/>
  <c r="AA136" i="13"/>
  <c r="AA137" i="13"/>
  <c r="AA138" i="13"/>
  <c r="AA139" i="13"/>
  <c r="AA140" i="13"/>
  <c r="AA141" i="13"/>
  <c r="AA142" i="13"/>
  <c r="AA143" i="13"/>
  <c r="AA144" i="13"/>
  <c r="AA145" i="13"/>
  <c r="AA146" i="13"/>
  <c r="AA147" i="13"/>
  <c r="AA148" i="13"/>
  <c r="AA149" i="13"/>
  <c r="AA150" i="13"/>
  <c r="AA151" i="13"/>
  <c r="AA152" i="13"/>
  <c r="AA153" i="13"/>
  <c r="AA154" i="13"/>
  <c r="AA155" i="13"/>
  <c r="AA156" i="13"/>
  <c r="AA157" i="13"/>
  <c r="AA158" i="13"/>
  <c r="AA159" i="13"/>
  <c r="AA160" i="13"/>
  <c r="AA161" i="13"/>
  <c r="AA162" i="13"/>
  <c r="AA163" i="13"/>
  <c r="AA164" i="13"/>
  <c r="AA165" i="13"/>
  <c r="AA166" i="13"/>
  <c r="AA167" i="13"/>
  <c r="AA168" i="13"/>
  <c r="AA169" i="13"/>
  <c r="AA170" i="13"/>
  <c r="AA171" i="13"/>
  <c r="AA172" i="13"/>
  <c r="AA173" i="13"/>
  <c r="AA174" i="13"/>
  <c r="AA175" i="13"/>
  <c r="AA176" i="13"/>
  <c r="AA177" i="13"/>
  <c r="AA178" i="13"/>
  <c r="AA179" i="13"/>
  <c r="AA180" i="13"/>
  <c r="AA181" i="13"/>
  <c r="AA182" i="13"/>
  <c r="AA183" i="13"/>
  <c r="AA184" i="13"/>
  <c r="AA185" i="13"/>
  <c r="AA186" i="13"/>
  <c r="AA187" i="13"/>
  <c r="AA188" i="13"/>
  <c r="AA189" i="13"/>
  <c r="AA190" i="13"/>
  <c r="AA191" i="13"/>
  <c r="AA192" i="13"/>
  <c r="AA193" i="13"/>
  <c r="AA194" i="13"/>
  <c r="AA195" i="13"/>
  <c r="AA196" i="13"/>
  <c r="AA197" i="13"/>
  <c r="AA198" i="13"/>
  <c r="AA199" i="13"/>
  <c r="AA200" i="13"/>
  <c r="AA201" i="13"/>
  <c r="AA202" i="13"/>
  <c r="AA203" i="13"/>
  <c r="AA204" i="13"/>
  <c r="AA205" i="13"/>
  <c r="AA206" i="13"/>
  <c r="AA207" i="13"/>
  <c r="AA208" i="13"/>
  <c r="AA209" i="13"/>
  <c r="AA210" i="13"/>
  <c r="AA211" i="13"/>
  <c r="AA212" i="13"/>
  <c r="AA213" i="13"/>
  <c r="AA214" i="13"/>
  <c r="AA215" i="13"/>
  <c r="AA216" i="13"/>
  <c r="AA217" i="13"/>
  <c r="AA218" i="13"/>
  <c r="AA219" i="13"/>
  <c r="AA220" i="13"/>
  <c r="AA221" i="13"/>
  <c r="AA222" i="13"/>
  <c r="AA223" i="13"/>
  <c r="AA224" i="13"/>
  <c r="AA225" i="13"/>
  <c r="AA226" i="13"/>
  <c r="AA227" i="13"/>
  <c r="AA228" i="13"/>
  <c r="AA229" i="13"/>
  <c r="AA230" i="13"/>
  <c r="AA231" i="13"/>
  <c r="AA232" i="13"/>
  <c r="AA233" i="13"/>
  <c r="AA234" i="13"/>
  <c r="AA235" i="13"/>
  <c r="AA236" i="13"/>
  <c r="AA237" i="13"/>
  <c r="AA238" i="13"/>
  <c r="AA239" i="13"/>
  <c r="AA240" i="13"/>
  <c r="AA241" i="13"/>
  <c r="AA242" i="13"/>
  <c r="AA243" i="13"/>
  <c r="AA244" i="13"/>
  <c r="AA245" i="13"/>
  <c r="AA246" i="13"/>
  <c r="AA247" i="13"/>
  <c r="AA248" i="13"/>
  <c r="AA249" i="13"/>
  <c r="AA250" i="13"/>
  <c r="AA251" i="13"/>
  <c r="AA252" i="13"/>
  <c r="AA253" i="13"/>
  <c r="AA254" i="13"/>
  <c r="AA255" i="13"/>
  <c r="AA256" i="13"/>
  <c r="AA257" i="13"/>
  <c r="AA258" i="13"/>
  <c r="AA259" i="13"/>
  <c r="AA260" i="13"/>
  <c r="AA261" i="13"/>
  <c r="AA262" i="13"/>
  <c r="AA263" i="13"/>
  <c r="AA264" i="13"/>
  <c r="AA265" i="13"/>
  <c r="AA266" i="13"/>
  <c r="AA267" i="13"/>
  <c r="AA268" i="13"/>
  <c r="AA269" i="13"/>
  <c r="AA270" i="13"/>
  <c r="AA271" i="13"/>
  <c r="AA272" i="13"/>
  <c r="AA273" i="13"/>
  <c r="AA274" i="13"/>
  <c r="AA275" i="13"/>
  <c r="AA276" i="13"/>
  <c r="AA277" i="13"/>
  <c r="AA278" i="13"/>
  <c r="AA279" i="13"/>
  <c r="AA280" i="13"/>
  <c r="AA281" i="13"/>
  <c r="AA282" i="13"/>
  <c r="AA283" i="13"/>
  <c r="AA284" i="13"/>
  <c r="AA285" i="13"/>
  <c r="AA286" i="13"/>
  <c r="AA287" i="13"/>
  <c r="AA288" i="13"/>
  <c r="AA289" i="13"/>
  <c r="AA290" i="13"/>
  <c r="AA291" i="13"/>
  <c r="AA292" i="13"/>
  <c r="AA293" i="13"/>
  <c r="AA294" i="13"/>
  <c r="AA295" i="13"/>
  <c r="AA296" i="13"/>
  <c r="AA297" i="13"/>
  <c r="AA298" i="13"/>
  <c r="AA299" i="13"/>
  <c r="AA300" i="13"/>
  <c r="AA301" i="13"/>
  <c r="AA302" i="13"/>
  <c r="AA303" i="13"/>
  <c r="AA304" i="13"/>
  <c r="AA305" i="13"/>
  <c r="AA306" i="13"/>
  <c r="AA307" i="13"/>
  <c r="AA308" i="13"/>
  <c r="AA309" i="13"/>
  <c r="AA310" i="13"/>
  <c r="AA311" i="13"/>
  <c r="AA312" i="13"/>
  <c r="AA313" i="13"/>
  <c r="AA314" i="13"/>
  <c r="AA315" i="13"/>
  <c r="AA316" i="13"/>
  <c r="AA317" i="13"/>
  <c r="AA318" i="13"/>
  <c r="AA319" i="13"/>
  <c r="AA320" i="13"/>
  <c r="AA321" i="13"/>
  <c r="AA322" i="13"/>
  <c r="AA323" i="13"/>
  <c r="AA324" i="13"/>
  <c r="AA325" i="13"/>
  <c r="AA326" i="13"/>
  <c r="AA327" i="13"/>
  <c r="AA328" i="13"/>
  <c r="AA329" i="13"/>
  <c r="AA330" i="13"/>
  <c r="AA331" i="13"/>
  <c r="AA332" i="13"/>
  <c r="AA333" i="13"/>
  <c r="AA334" i="13"/>
  <c r="AA335" i="13"/>
  <c r="AA336" i="13"/>
  <c r="AA337" i="13"/>
  <c r="AA338" i="13"/>
  <c r="AA339" i="13"/>
  <c r="AA340" i="13"/>
  <c r="AA341" i="13"/>
  <c r="AA342" i="13"/>
  <c r="AA343" i="13"/>
  <c r="AA344" i="13"/>
  <c r="AA345" i="13"/>
  <c r="AA346" i="13"/>
  <c r="AA347" i="13"/>
  <c r="AA348" i="13"/>
  <c r="AA349" i="13"/>
  <c r="AA350" i="13"/>
  <c r="AA351" i="13"/>
  <c r="AA352" i="13"/>
  <c r="AA353" i="13"/>
  <c r="AA354" i="13"/>
  <c r="AA355" i="13"/>
  <c r="AA356" i="13"/>
  <c r="AA357" i="13"/>
  <c r="AA358" i="13"/>
  <c r="AA359" i="13"/>
  <c r="AA360" i="13"/>
  <c r="AA361" i="13"/>
  <c r="AA362" i="13"/>
  <c r="AA363" i="13"/>
  <c r="AA364" i="13"/>
  <c r="AA365" i="13"/>
  <c r="AA366" i="13"/>
  <c r="AA367" i="13"/>
  <c r="AA368" i="13"/>
  <c r="AA369" i="13"/>
  <c r="AA370" i="13"/>
  <c r="AA371" i="13"/>
  <c r="AA372" i="13"/>
  <c r="AA373" i="13"/>
  <c r="AA374" i="13"/>
  <c r="AA375" i="13"/>
  <c r="AA376" i="13"/>
  <c r="AA377" i="13"/>
  <c r="AA378" i="13"/>
  <c r="AA379" i="13"/>
  <c r="AA380" i="13"/>
  <c r="AA381" i="13"/>
  <c r="AA382" i="13"/>
  <c r="AA383" i="13"/>
  <c r="AA384" i="13"/>
  <c r="AA385" i="13"/>
  <c r="AA386" i="13"/>
  <c r="AA387" i="13"/>
  <c r="AA388" i="13"/>
  <c r="AA389" i="13"/>
  <c r="AA390" i="13"/>
  <c r="AA391" i="13"/>
  <c r="AA392" i="13"/>
  <c r="AA393" i="13"/>
  <c r="AA394" i="13"/>
  <c r="AA395" i="13"/>
  <c r="AA396" i="13"/>
  <c r="AA397" i="13"/>
  <c r="AA398" i="13"/>
  <c r="AA399" i="13"/>
  <c r="AA400" i="13"/>
  <c r="AA401" i="13"/>
  <c r="AA402" i="13"/>
  <c r="AA403" i="13"/>
  <c r="AA404" i="13"/>
  <c r="AA405" i="13"/>
  <c r="AA406" i="13"/>
  <c r="AA407" i="13"/>
  <c r="AA408" i="13"/>
  <c r="AA409" i="13"/>
  <c r="AA410" i="13"/>
  <c r="AA411" i="13"/>
  <c r="AA412" i="13"/>
  <c r="AA413" i="13"/>
  <c r="AA414" i="13"/>
  <c r="AA415" i="13"/>
  <c r="AA416" i="13"/>
  <c r="AA417" i="13"/>
  <c r="AA418" i="13"/>
  <c r="AA419" i="13"/>
  <c r="AA420" i="13"/>
  <c r="AA421" i="13"/>
  <c r="AA422" i="13"/>
  <c r="AA423" i="13"/>
  <c r="AA424" i="13"/>
  <c r="AA425" i="13"/>
  <c r="AA426" i="13"/>
  <c r="AA427" i="13"/>
  <c r="AA428" i="13"/>
  <c r="AA429" i="13"/>
  <c r="AA430" i="13"/>
  <c r="AA431" i="13"/>
  <c r="AA432" i="13"/>
  <c r="AA433" i="13"/>
  <c r="AA434" i="13"/>
  <c r="AA435" i="13"/>
  <c r="AA436" i="13"/>
  <c r="AA437" i="13"/>
  <c r="AA438" i="13"/>
  <c r="AA439" i="13"/>
  <c r="AA440" i="13"/>
  <c r="AA441" i="13"/>
  <c r="AA442" i="13"/>
  <c r="AA443" i="13"/>
  <c r="AA444" i="13"/>
  <c r="AA445" i="13"/>
  <c r="AA446" i="13"/>
  <c r="AA447" i="13"/>
  <c r="AA448" i="13"/>
  <c r="AA449" i="13"/>
  <c r="AA450" i="13"/>
  <c r="AA451" i="13"/>
  <c r="AA452" i="13"/>
  <c r="AA453" i="13"/>
  <c r="AA454" i="13"/>
  <c r="AA455" i="13"/>
  <c r="AA456" i="13"/>
  <c r="AA457" i="13"/>
  <c r="AA458" i="13"/>
  <c r="AA459" i="13"/>
  <c r="AA460" i="13"/>
  <c r="AA461" i="13"/>
  <c r="AA462" i="13"/>
  <c r="AA463" i="13"/>
  <c r="AA464" i="13"/>
  <c r="AA465" i="13"/>
  <c r="AA466" i="13"/>
  <c r="AA467" i="13"/>
  <c r="AA468" i="13"/>
  <c r="AA469" i="13"/>
  <c r="AA470" i="13"/>
  <c r="AA471" i="13"/>
  <c r="AA472" i="13"/>
  <c r="AA473" i="13"/>
  <c r="AA474" i="13"/>
  <c r="AA475" i="13"/>
  <c r="AA476" i="13"/>
  <c r="AA477" i="13"/>
  <c r="AA478" i="13"/>
  <c r="AA479" i="13"/>
  <c r="AA480" i="13"/>
  <c r="AA481" i="13"/>
  <c r="AA482" i="13"/>
  <c r="AA483" i="13"/>
  <c r="AA484" i="13"/>
  <c r="AA485" i="13"/>
  <c r="AA486" i="13"/>
  <c r="AA487" i="13"/>
  <c r="AA488" i="13"/>
  <c r="AA489" i="13"/>
  <c r="AA490" i="13"/>
  <c r="AA491" i="13"/>
  <c r="AA492" i="13"/>
  <c r="AA493" i="13"/>
  <c r="AA494" i="13"/>
  <c r="AA495" i="13"/>
  <c r="AA496" i="13"/>
  <c r="AA497" i="13"/>
  <c r="AA498" i="13"/>
  <c r="AA499" i="13"/>
  <c r="AA500" i="13"/>
  <c r="AA501" i="13"/>
  <c r="AA502" i="13"/>
  <c r="AA503" i="13"/>
  <c r="AA504" i="13"/>
  <c r="AA505" i="13"/>
  <c r="AA506" i="13"/>
  <c r="AA507" i="13"/>
  <c r="AA508" i="13"/>
  <c r="AA509" i="13"/>
  <c r="AA510" i="13"/>
  <c r="AA511" i="13"/>
  <c r="AA512" i="13"/>
  <c r="AA513" i="13"/>
  <c r="AA514" i="13"/>
  <c r="AA515" i="13"/>
  <c r="AA516" i="13"/>
  <c r="AA517" i="13"/>
  <c r="AA518" i="13"/>
  <c r="AA519" i="13"/>
  <c r="AA520" i="13"/>
  <c r="AA521" i="13"/>
  <c r="AA522" i="13"/>
  <c r="AA523" i="13"/>
  <c r="AA524" i="13"/>
  <c r="AA525" i="13"/>
  <c r="AA526" i="13"/>
  <c r="AA527" i="13"/>
  <c r="AA528" i="13"/>
  <c r="AM43" i="9"/>
  <c r="AK43" i="9"/>
  <c r="AM42" i="9"/>
  <c r="AM41" i="9"/>
  <c r="AM40" i="9"/>
  <c r="AK41" i="9"/>
  <c r="AK42" i="9"/>
  <c r="AK40" i="9"/>
  <c r="Z2" i="13" l="1"/>
  <c r="Z3" i="13"/>
  <c r="Z4"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60" i="13"/>
  <c r="Z61" i="13"/>
  <c r="Z62" i="13"/>
  <c r="Z63" i="13"/>
  <c r="Z64" i="13"/>
  <c r="Z65" i="13"/>
  <c r="Z66" i="13"/>
  <c r="Z67" i="13"/>
  <c r="Z68" i="13"/>
  <c r="Z69" i="13"/>
  <c r="Z70" i="13"/>
  <c r="Z71" i="13"/>
  <c r="Z72" i="13"/>
  <c r="Z73" i="13"/>
  <c r="Z74" i="13"/>
  <c r="Z75" i="13"/>
  <c r="Z76" i="13"/>
  <c r="Z77" i="13"/>
  <c r="Z78" i="13"/>
  <c r="Z79" i="13"/>
  <c r="Z80" i="13"/>
  <c r="Z81" i="13"/>
  <c r="Z82" i="13"/>
  <c r="Z83" i="13"/>
  <c r="Z84" i="13"/>
  <c r="Z85" i="13"/>
  <c r="Z86" i="13"/>
  <c r="Z87" i="13"/>
  <c r="Z88" i="13"/>
  <c r="Z89" i="13"/>
  <c r="Z90" i="13"/>
  <c r="Z91" i="13"/>
  <c r="Z92" i="13"/>
  <c r="Z93" i="13"/>
  <c r="Z94" i="13"/>
  <c r="Z95" i="13"/>
  <c r="Z96" i="13"/>
  <c r="Z97" i="13"/>
  <c r="Z98" i="13"/>
  <c r="Z99" i="13"/>
  <c r="Z100" i="13"/>
  <c r="Z101" i="13"/>
  <c r="Z102" i="13"/>
  <c r="Z103" i="13"/>
  <c r="Z104" i="13"/>
  <c r="Z105" i="13"/>
  <c r="Z106" i="13"/>
  <c r="Z107" i="13"/>
  <c r="Z108" i="13"/>
  <c r="Z109" i="13"/>
  <c r="Z110" i="13"/>
  <c r="Z111" i="13"/>
  <c r="Z112" i="13"/>
  <c r="Z113" i="13"/>
  <c r="Z114" i="13"/>
  <c r="Z115" i="13"/>
  <c r="Z116" i="13"/>
  <c r="Z117" i="13"/>
  <c r="Z118" i="13"/>
  <c r="Z119" i="13"/>
  <c r="Z120" i="13"/>
  <c r="Z121" i="13"/>
  <c r="Z122" i="13"/>
  <c r="Z123" i="13"/>
  <c r="Z124" i="13"/>
  <c r="Z125" i="13"/>
  <c r="Z126" i="13"/>
  <c r="Z127" i="13"/>
  <c r="Z128" i="13"/>
  <c r="Z129" i="13"/>
  <c r="Z130" i="13"/>
  <c r="Z131" i="13"/>
  <c r="Z132" i="13"/>
  <c r="Z133" i="13"/>
  <c r="Z134" i="13"/>
  <c r="Z135" i="13"/>
  <c r="Z136" i="13"/>
  <c r="Z137" i="13"/>
  <c r="Z138" i="13"/>
  <c r="Z139" i="13"/>
  <c r="Z140" i="13"/>
  <c r="Z141" i="13"/>
  <c r="Z142" i="13"/>
  <c r="Z143" i="13"/>
  <c r="Z144" i="13"/>
  <c r="Z145" i="13"/>
  <c r="Z146" i="13"/>
  <c r="Z147" i="13"/>
  <c r="Z148" i="13"/>
  <c r="Z149" i="13"/>
  <c r="Z150" i="13"/>
  <c r="Z151" i="13"/>
  <c r="Z152" i="13"/>
  <c r="Z153" i="13"/>
  <c r="Z154" i="13"/>
  <c r="Z155" i="13"/>
  <c r="Z156" i="13"/>
  <c r="Z157" i="13"/>
  <c r="Z158" i="13"/>
  <c r="Z159" i="13"/>
  <c r="Z160" i="13"/>
  <c r="Z161" i="13"/>
  <c r="Z162" i="13"/>
  <c r="Z163" i="13"/>
  <c r="Z164" i="13"/>
  <c r="Z165" i="13"/>
  <c r="Z166" i="13"/>
  <c r="Z167" i="13"/>
  <c r="Z168" i="13"/>
  <c r="Z169" i="13"/>
  <c r="Z170" i="13"/>
  <c r="Z171" i="13"/>
  <c r="Z172" i="13"/>
  <c r="Z173" i="13"/>
  <c r="Z174" i="13"/>
  <c r="Z175" i="13"/>
  <c r="Z176" i="13"/>
  <c r="Z177" i="13"/>
  <c r="Z178" i="13"/>
  <c r="Z179" i="13"/>
  <c r="Z180" i="13"/>
  <c r="Z181" i="13"/>
  <c r="Z182" i="13"/>
  <c r="Z183" i="13"/>
  <c r="Z184" i="13"/>
  <c r="Z185" i="13"/>
  <c r="Z186" i="13"/>
  <c r="Z187" i="13"/>
  <c r="Z188" i="13"/>
  <c r="Z189" i="13"/>
  <c r="Z190" i="13"/>
  <c r="Z191" i="13"/>
  <c r="Z192" i="13"/>
  <c r="Z193" i="13"/>
  <c r="Z194" i="13"/>
  <c r="Z195" i="13"/>
  <c r="Z196" i="13"/>
  <c r="Z197" i="13"/>
  <c r="Z198" i="13"/>
  <c r="Z199" i="13"/>
  <c r="Z200" i="13"/>
  <c r="Z201" i="13"/>
  <c r="Z202" i="13"/>
  <c r="Z203" i="13"/>
  <c r="Z204" i="13"/>
  <c r="Z205" i="13"/>
  <c r="Z206" i="13"/>
  <c r="Z207" i="13"/>
  <c r="Z208" i="13"/>
  <c r="Z209" i="13"/>
  <c r="Z210" i="13"/>
  <c r="Z211" i="13"/>
  <c r="Z212" i="13"/>
  <c r="Z213" i="13"/>
  <c r="Z214" i="13"/>
  <c r="Z215" i="13"/>
  <c r="Z216" i="13"/>
  <c r="Z217" i="13"/>
  <c r="Z218" i="13"/>
  <c r="Z219" i="13"/>
  <c r="Z220" i="13"/>
  <c r="Z221" i="13"/>
  <c r="Z222" i="13"/>
  <c r="Z223" i="13"/>
  <c r="Z224" i="13"/>
  <c r="Z225" i="13"/>
  <c r="Z226" i="13"/>
  <c r="Z227" i="13"/>
  <c r="Z228" i="13"/>
  <c r="Z229" i="13"/>
  <c r="Z230" i="13"/>
  <c r="Z231" i="13"/>
  <c r="Z232" i="13"/>
  <c r="Z233" i="13"/>
  <c r="Z234" i="13"/>
  <c r="Z235" i="13"/>
  <c r="Z236" i="13"/>
  <c r="Z237" i="13"/>
  <c r="Z238" i="13"/>
  <c r="Z239" i="13"/>
  <c r="Z240" i="13"/>
  <c r="Z241" i="13"/>
  <c r="Z242" i="13"/>
  <c r="Z243" i="13"/>
  <c r="Z244" i="13"/>
  <c r="Z245" i="13"/>
  <c r="Z246" i="13"/>
  <c r="Z247" i="13"/>
  <c r="Z248" i="13"/>
  <c r="Z249" i="13"/>
  <c r="Z250" i="13"/>
  <c r="Z251" i="13"/>
  <c r="Z252" i="13"/>
  <c r="Z253" i="13"/>
  <c r="Z254" i="13"/>
  <c r="Z255" i="13"/>
  <c r="Z256" i="13"/>
  <c r="Z257" i="13"/>
  <c r="Z258" i="13"/>
  <c r="Z259" i="13"/>
  <c r="Z260" i="13"/>
  <c r="Z261" i="13"/>
  <c r="Z262" i="13"/>
  <c r="Z263" i="13"/>
  <c r="Z264" i="13"/>
  <c r="Z265" i="13"/>
  <c r="Z266" i="13"/>
  <c r="Z267" i="13"/>
  <c r="Z268" i="13"/>
  <c r="Z269" i="13"/>
  <c r="Z270" i="13"/>
  <c r="Z271" i="13"/>
  <c r="Z272" i="13"/>
  <c r="Z273" i="13"/>
  <c r="Z274" i="13"/>
  <c r="Z275" i="13"/>
  <c r="Z276" i="13"/>
  <c r="Z277" i="13"/>
  <c r="Z278" i="13"/>
  <c r="Z279" i="13"/>
  <c r="Z280" i="13"/>
  <c r="Z281" i="13"/>
  <c r="Z282" i="13"/>
  <c r="Z283" i="13"/>
  <c r="Z284" i="13"/>
  <c r="Z285" i="13"/>
  <c r="Z286" i="13"/>
  <c r="Z287" i="13"/>
  <c r="Z288" i="13"/>
  <c r="Z289" i="13"/>
  <c r="Z290" i="13"/>
  <c r="Z291" i="13"/>
  <c r="Z292" i="13"/>
  <c r="Z293" i="13"/>
  <c r="Z294" i="13"/>
  <c r="Z295" i="13"/>
  <c r="Z296" i="13"/>
  <c r="Z297" i="13"/>
  <c r="Z298" i="13"/>
  <c r="Z299" i="13"/>
  <c r="Z300" i="13"/>
  <c r="Z301" i="13"/>
  <c r="Z302" i="13"/>
  <c r="Z303" i="13"/>
  <c r="Z304" i="13"/>
  <c r="Z305" i="13"/>
  <c r="Z306" i="13"/>
  <c r="Z307" i="13"/>
  <c r="Z308" i="13"/>
  <c r="Z309" i="13"/>
  <c r="Z310" i="13"/>
  <c r="Z311" i="13"/>
  <c r="Z312" i="13"/>
  <c r="Z313" i="13"/>
  <c r="Z314" i="13"/>
  <c r="Z315" i="13"/>
  <c r="Z316" i="13"/>
  <c r="Z317" i="13"/>
  <c r="Z318" i="13"/>
  <c r="Z319" i="13"/>
  <c r="Z320" i="13"/>
  <c r="Z321" i="13"/>
  <c r="Z322" i="13"/>
  <c r="Z323" i="13"/>
  <c r="Z324" i="13"/>
  <c r="Z325" i="13"/>
  <c r="Z326" i="13"/>
  <c r="Z327" i="13"/>
  <c r="Z328" i="13"/>
  <c r="Z329" i="13"/>
  <c r="Z330" i="13"/>
  <c r="Z331" i="13"/>
  <c r="Z332" i="13"/>
  <c r="Z333" i="13"/>
  <c r="Z334" i="13"/>
  <c r="Z335" i="13"/>
  <c r="Z336" i="13"/>
  <c r="Z337" i="13"/>
  <c r="Z338" i="13"/>
  <c r="Z339" i="13"/>
  <c r="Z340" i="13"/>
  <c r="Z341" i="13"/>
  <c r="Z342" i="13"/>
  <c r="Z343" i="13"/>
  <c r="Z344" i="13"/>
  <c r="Z345" i="13"/>
  <c r="Z346" i="13"/>
  <c r="Z347" i="13"/>
  <c r="Z348" i="13"/>
  <c r="Z349" i="13"/>
  <c r="Z350" i="13"/>
  <c r="Z351" i="13"/>
  <c r="Z352" i="13"/>
  <c r="Z353" i="13"/>
  <c r="Z354" i="13"/>
  <c r="Z355" i="13"/>
  <c r="Z356" i="13"/>
  <c r="Z357" i="13"/>
  <c r="Z358" i="13"/>
  <c r="Z359" i="13"/>
  <c r="Z360" i="13"/>
  <c r="Z361" i="13"/>
  <c r="Z362" i="13"/>
  <c r="Z363" i="13"/>
  <c r="Z364" i="13"/>
  <c r="Z365" i="13"/>
  <c r="Z366" i="13"/>
  <c r="Z367" i="13"/>
  <c r="Z368" i="13"/>
  <c r="Z369" i="13"/>
  <c r="Z370" i="13"/>
  <c r="Z371" i="13"/>
  <c r="Z372" i="13"/>
  <c r="Z373" i="13"/>
  <c r="Z374" i="13"/>
  <c r="Z375" i="13"/>
  <c r="Z376" i="13"/>
  <c r="Z377" i="13"/>
  <c r="Z378" i="13"/>
  <c r="Z379" i="13"/>
  <c r="Z380" i="13"/>
  <c r="Z381" i="13"/>
  <c r="Z382" i="13"/>
  <c r="Z383" i="13"/>
  <c r="Z384" i="13"/>
  <c r="Z385" i="13"/>
  <c r="Z386" i="13"/>
  <c r="Z387" i="13"/>
  <c r="Z388" i="13"/>
  <c r="Z389" i="13"/>
  <c r="Z390" i="13"/>
  <c r="Z391" i="13"/>
  <c r="Z392" i="13"/>
  <c r="Z393" i="13"/>
  <c r="Z394" i="13"/>
  <c r="Z395" i="13"/>
  <c r="Z396" i="13"/>
  <c r="Z397" i="13"/>
  <c r="Z398" i="13"/>
  <c r="Z399" i="13"/>
  <c r="Z400" i="13"/>
  <c r="Z401" i="13"/>
  <c r="Z402" i="13"/>
  <c r="Z403" i="13"/>
  <c r="Z404" i="13"/>
  <c r="Z405" i="13"/>
  <c r="Z406" i="13"/>
  <c r="Z407" i="13"/>
  <c r="Z408" i="13"/>
  <c r="Z409" i="13"/>
  <c r="Z410" i="13"/>
  <c r="Z411" i="13"/>
  <c r="Z412" i="13"/>
  <c r="Z413" i="13"/>
  <c r="Z414" i="13"/>
  <c r="Z415" i="13"/>
  <c r="Z416" i="13"/>
  <c r="Z417" i="13"/>
  <c r="Z418" i="13"/>
  <c r="Z419" i="13"/>
  <c r="Z420" i="13"/>
  <c r="Z421" i="13"/>
  <c r="Z422" i="13"/>
  <c r="Z423" i="13"/>
  <c r="Z424" i="13"/>
  <c r="Z425" i="13"/>
  <c r="Z426" i="13"/>
  <c r="Z427" i="13"/>
  <c r="Z428" i="13"/>
  <c r="Z429" i="13"/>
  <c r="Z430" i="13"/>
  <c r="Z431" i="13"/>
  <c r="Z432" i="13"/>
  <c r="Z433" i="13"/>
  <c r="Z434" i="13"/>
  <c r="Z435" i="13"/>
  <c r="Z436" i="13"/>
  <c r="Z437" i="13"/>
  <c r="Z438" i="13"/>
  <c r="Z439" i="13"/>
  <c r="Z440" i="13"/>
  <c r="Z441" i="13"/>
  <c r="Z442" i="13"/>
  <c r="Z443" i="13"/>
  <c r="Z444" i="13"/>
  <c r="Z445" i="13"/>
  <c r="Z446" i="13"/>
  <c r="Z447" i="13"/>
  <c r="Z448" i="13"/>
  <c r="Z449" i="13"/>
  <c r="Z450" i="13"/>
  <c r="Z451" i="13"/>
  <c r="Z452" i="13"/>
  <c r="Z453" i="13"/>
  <c r="Z454" i="13"/>
  <c r="Z455" i="13"/>
  <c r="Z456" i="13"/>
  <c r="Z457" i="13"/>
  <c r="Z458" i="13"/>
  <c r="Z459" i="13"/>
  <c r="Z460" i="13"/>
  <c r="Z461" i="13"/>
  <c r="Z462" i="13"/>
  <c r="Z463" i="13"/>
  <c r="Z464" i="13"/>
  <c r="Z465" i="13"/>
  <c r="Z466" i="13"/>
  <c r="Z467" i="13"/>
  <c r="Z468" i="13"/>
  <c r="Z469" i="13"/>
  <c r="Z470" i="13"/>
  <c r="Z471" i="13"/>
  <c r="Z472" i="13"/>
  <c r="Z473" i="13"/>
  <c r="Z474" i="13"/>
  <c r="Z475" i="13"/>
  <c r="Z476" i="13"/>
  <c r="Z477" i="13"/>
  <c r="Z478" i="13"/>
  <c r="Z479" i="13"/>
  <c r="Z480" i="13"/>
  <c r="Z481" i="13"/>
  <c r="Z482" i="13"/>
  <c r="Z483" i="13"/>
  <c r="Z484" i="13"/>
  <c r="Z485" i="13"/>
  <c r="Z486" i="13"/>
  <c r="Z487" i="13"/>
  <c r="Z488" i="13"/>
  <c r="Z489" i="13"/>
  <c r="Z490" i="13"/>
  <c r="Z491" i="13"/>
  <c r="Z492" i="13"/>
  <c r="Z493" i="13"/>
  <c r="Z494" i="13"/>
  <c r="Z495" i="13"/>
  <c r="Z496" i="13"/>
  <c r="Z497" i="13"/>
  <c r="Z498" i="13"/>
  <c r="Z499" i="13"/>
  <c r="Z500" i="13"/>
  <c r="Z501" i="13"/>
  <c r="Z502" i="13"/>
  <c r="Z503" i="13"/>
  <c r="Z504" i="13"/>
  <c r="Z505" i="13"/>
  <c r="Z506" i="13"/>
  <c r="Z507" i="13"/>
  <c r="Z508" i="13"/>
  <c r="Z509" i="13"/>
  <c r="Z510" i="13"/>
  <c r="Z511" i="13"/>
  <c r="Z512" i="13"/>
  <c r="Z513" i="13"/>
  <c r="Z514" i="13"/>
  <c r="Z515" i="13"/>
  <c r="Z516" i="13"/>
  <c r="Z517" i="13"/>
  <c r="Z518" i="13"/>
  <c r="Z519" i="13"/>
  <c r="Z520" i="13"/>
  <c r="Z521" i="13"/>
  <c r="Z522" i="13"/>
  <c r="Z523" i="13"/>
  <c r="Z524" i="13"/>
  <c r="Z525" i="13"/>
  <c r="Z526" i="13"/>
  <c r="Z527" i="13"/>
  <c r="Z528" i="13"/>
  <c r="L12" i="11" l="1"/>
  <c r="K11" i="11"/>
  <c r="J10" i="11"/>
  <c r="I9" i="11"/>
  <c r="H8" i="11"/>
  <c r="G7" i="11"/>
  <c r="F6" i="11"/>
  <c r="E5" i="11"/>
  <c r="D4" i="11"/>
  <c r="C3" i="11"/>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T2" i="1" l="1"/>
  <c r="U2" i="1" s="1"/>
  <c r="V2" i="1" s="1"/>
  <c r="T3" i="1"/>
  <c r="U3" i="1" s="1"/>
  <c r="V3" i="1" s="1"/>
  <c r="T4" i="1"/>
  <c r="U4" i="1" s="1"/>
  <c r="V4" i="1" s="1"/>
  <c r="T5" i="1"/>
  <c r="U5" i="1" s="1"/>
  <c r="V5" i="1" s="1"/>
  <c r="T6" i="1"/>
  <c r="U6" i="1" s="1"/>
  <c r="V6" i="1" s="1"/>
  <c r="T11" i="1"/>
  <c r="U11" i="1" s="1"/>
  <c r="V11" i="1" s="1"/>
  <c r="T16" i="1"/>
  <c r="U16" i="1" s="1"/>
  <c r="V16" i="1" s="1"/>
  <c r="T17" i="1"/>
  <c r="U17" i="1" s="1"/>
  <c r="V17" i="1" s="1"/>
  <c r="T18" i="1"/>
  <c r="U18" i="1" s="1"/>
  <c r="V18" i="1" s="1"/>
  <c r="T19" i="1"/>
  <c r="U19" i="1" s="1"/>
  <c r="V19" i="1" s="1"/>
  <c r="T20" i="1"/>
  <c r="U20" i="1" s="1"/>
  <c r="V20" i="1" s="1"/>
  <c r="T21" i="1"/>
  <c r="U21" i="1" s="1"/>
  <c r="V21" i="1" s="1"/>
  <c r="T22" i="1"/>
  <c r="U22" i="1" s="1"/>
  <c r="V22" i="1" s="1"/>
  <c r="T23" i="1"/>
  <c r="U23" i="1" s="1"/>
  <c r="V23" i="1" s="1"/>
  <c r="T24" i="1"/>
  <c r="U24" i="1" s="1"/>
  <c r="V24" i="1" s="1"/>
  <c r="T25" i="1"/>
  <c r="U25" i="1" s="1"/>
  <c r="V25" i="1" s="1"/>
  <c r="T26" i="1"/>
  <c r="U26" i="1" s="1"/>
  <c r="V26" i="1" s="1"/>
  <c r="T27" i="1"/>
  <c r="U27" i="1" s="1"/>
  <c r="V27" i="1" s="1"/>
  <c r="T28" i="1"/>
  <c r="U28" i="1" s="1"/>
  <c r="V28" i="1" s="1"/>
  <c r="T29" i="1"/>
  <c r="U29" i="1" s="1"/>
  <c r="V29" i="1" s="1"/>
  <c r="T30" i="1"/>
  <c r="U30" i="1" s="1"/>
  <c r="V30" i="1" s="1"/>
  <c r="T31" i="1"/>
  <c r="U31" i="1" s="1"/>
  <c r="V31" i="1" s="1"/>
  <c r="T32" i="1"/>
  <c r="U32" i="1" s="1"/>
  <c r="V32" i="1" s="1"/>
  <c r="T33" i="1"/>
  <c r="U33" i="1" s="1"/>
  <c r="V33" i="1" s="1"/>
  <c r="T34" i="1"/>
  <c r="U34" i="1" s="1"/>
  <c r="V34" i="1" s="1"/>
  <c r="T35" i="1"/>
  <c r="U35" i="1" s="1"/>
  <c r="V35" i="1" s="1"/>
  <c r="T36" i="1"/>
  <c r="U36" i="1" s="1"/>
  <c r="V36" i="1" s="1"/>
  <c r="T37" i="1"/>
  <c r="U37" i="1" s="1"/>
  <c r="V37" i="1" s="1"/>
  <c r="T38" i="1"/>
  <c r="U38" i="1" s="1"/>
  <c r="V38" i="1" s="1"/>
  <c r="T39" i="1"/>
  <c r="U39" i="1" s="1"/>
  <c r="V39" i="1" s="1"/>
  <c r="T40" i="1"/>
  <c r="U40" i="1" s="1"/>
  <c r="V40" i="1" s="1"/>
  <c r="T41" i="1"/>
  <c r="U41" i="1" s="1"/>
  <c r="V41" i="1" s="1"/>
  <c r="T42" i="1"/>
  <c r="U42" i="1" s="1"/>
  <c r="V42" i="1" s="1"/>
  <c r="T43" i="1"/>
  <c r="U43" i="1" s="1"/>
  <c r="V43" i="1" s="1"/>
  <c r="T44" i="1"/>
  <c r="U44" i="1" s="1"/>
  <c r="V44" i="1" s="1"/>
  <c r="T45" i="1"/>
  <c r="U45" i="1" s="1"/>
  <c r="V45" i="1" s="1"/>
  <c r="T46" i="1"/>
  <c r="U46" i="1" s="1"/>
  <c r="V46" i="1" s="1"/>
  <c r="T47" i="1"/>
  <c r="U47" i="1" s="1"/>
  <c r="V47" i="1" s="1"/>
  <c r="T48" i="1"/>
  <c r="U48" i="1" s="1"/>
  <c r="V48" i="1" s="1"/>
  <c r="T49" i="1"/>
  <c r="U49" i="1" s="1"/>
  <c r="V49" i="1" s="1"/>
  <c r="T50" i="1"/>
  <c r="U50" i="1" s="1"/>
  <c r="V50" i="1" s="1"/>
  <c r="T51" i="1"/>
  <c r="U51" i="1" s="1"/>
  <c r="V51" i="1" s="1"/>
  <c r="T52" i="1"/>
  <c r="U52" i="1" s="1"/>
  <c r="V52" i="1" s="1"/>
  <c r="T53" i="1"/>
  <c r="U53" i="1" s="1"/>
  <c r="V53" i="1" s="1"/>
  <c r="T54" i="1"/>
  <c r="U54" i="1" s="1"/>
  <c r="V54" i="1" s="1"/>
  <c r="T55" i="1"/>
  <c r="U55" i="1" s="1"/>
  <c r="V55" i="1" s="1"/>
  <c r="T56" i="1"/>
  <c r="U56" i="1" s="1"/>
  <c r="V56" i="1" s="1"/>
  <c r="T57" i="1"/>
  <c r="U57" i="1" s="1"/>
  <c r="V57" i="1" s="1"/>
  <c r="T58" i="1"/>
  <c r="U58" i="1" s="1"/>
  <c r="V58" i="1" s="1"/>
  <c r="T59" i="1"/>
  <c r="U59" i="1" s="1"/>
  <c r="V59" i="1" s="1"/>
  <c r="T60" i="1"/>
  <c r="U60" i="1" s="1"/>
  <c r="V60" i="1" s="1"/>
  <c r="T61" i="1"/>
  <c r="U61" i="1" s="1"/>
  <c r="V61" i="1" s="1"/>
  <c r="T62" i="1"/>
  <c r="U62" i="1" s="1"/>
  <c r="V62" i="1" s="1"/>
  <c r="T63" i="1"/>
  <c r="U63" i="1" s="1"/>
  <c r="V63" i="1" s="1"/>
  <c r="T64" i="1"/>
  <c r="U64" i="1" s="1"/>
  <c r="V64" i="1" s="1"/>
  <c r="T65" i="1"/>
  <c r="U65" i="1" s="1"/>
  <c r="V65" i="1" s="1"/>
  <c r="T66" i="1"/>
  <c r="U66" i="1" s="1"/>
  <c r="V66" i="1" s="1"/>
  <c r="T67" i="1"/>
  <c r="U67" i="1" s="1"/>
  <c r="V67" i="1" s="1"/>
  <c r="T68" i="1"/>
  <c r="U68" i="1" s="1"/>
  <c r="V68" i="1" s="1"/>
  <c r="T69" i="1"/>
  <c r="U69" i="1" s="1"/>
  <c r="V69" i="1" s="1"/>
  <c r="T70" i="1"/>
  <c r="U70" i="1" s="1"/>
  <c r="V70" i="1" s="1"/>
  <c r="T71" i="1"/>
  <c r="U71" i="1" s="1"/>
  <c r="V71" i="1" s="1"/>
  <c r="T72" i="1"/>
  <c r="U72" i="1" s="1"/>
  <c r="V72" i="1" s="1"/>
  <c r="T73" i="1"/>
  <c r="U73" i="1" s="1"/>
  <c r="V73" i="1" s="1"/>
  <c r="T74" i="1"/>
  <c r="U74" i="1" s="1"/>
  <c r="V74" i="1" s="1"/>
  <c r="T75" i="1"/>
  <c r="U75" i="1" s="1"/>
  <c r="V75" i="1" s="1"/>
  <c r="T76" i="1"/>
  <c r="U76" i="1" s="1"/>
  <c r="V76" i="1" s="1"/>
  <c r="T77" i="1"/>
  <c r="U77" i="1" s="1"/>
  <c r="V77" i="1" s="1"/>
  <c r="T78" i="1"/>
  <c r="U78" i="1" s="1"/>
  <c r="V78" i="1" s="1"/>
  <c r="T79" i="1"/>
  <c r="U79" i="1" s="1"/>
  <c r="V79" i="1" s="1"/>
  <c r="T80" i="1"/>
  <c r="U80" i="1" s="1"/>
  <c r="V80" i="1" s="1"/>
  <c r="T81" i="1"/>
  <c r="U81" i="1" s="1"/>
  <c r="V81" i="1" s="1"/>
  <c r="T82" i="1"/>
  <c r="U82" i="1" s="1"/>
  <c r="V82" i="1" s="1"/>
  <c r="T83" i="1"/>
  <c r="U83" i="1" s="1"/>
  <c r="V83" i="1" s="1"/>
  <c r="T84" i="1"/>
  <c r="U84" i="1" s="1"/>
  <c r="V84" i="1" s="1"/>
  <c r="T85" i="1"/>
  <c r="U85" i="1" s="1"/>
  <c r="V85" i="1" s="1"/>
  <c r="T86" i="1"/>
  <c r="U86" i="1" s="1"/>
  <c r="V86" i="1" s="1"/>
  <c r="T87" i="1"/>
  <c r="U87" i="1" s="1"/>
  <c r="V87" i="1" s="1"/>
  <c r="T88" i="1"/>
  <c r="U88" i="1" s="1"/>
  <c r="V88" i="1" s="1"/>
  <c r="T89" i="1"/>
  <c r="U89" i="1" s="1"/>
  <c r="V89" i="1" s="1"/>
  <c r="T90" i="1"/>
  <c r="U90" i="1" s="1"/>
  <c r="V90" i="1" s="1"/>
  <c r="T91" i="1"/>
  <c r="U91" i="1" s="1"/>
  <c r="V91" i="1" s="1"/>
  <c r="T92" i="1"/>
  <c r="U92" i="1" s="1"/>
  <c r="V92" i="1" s="1"/>
  <c r="T93" i="1"/>
  <c r="U93" i="1" s="1"/>
  <c r="V93" i="1" s="1"/>
  <c r="T94" i="1"/>
  <c r="U94" i="1" s="1"/>
  <c r="V94" i="1" s="1"/>
  <c r="T95" i="1"/>
  <c r="U95" i="1" s="1"/>
  <c r="V95" i="1" s="1"/>
  <c r="T96" i="1"/>
  <c r="U96" i="1" s="1"/>
  <c r="V96" i="1" s="1"/>
  <c r="T97" i="1"/>
  <c r="U97" i="1" s="1"/>
  <c r="V97" i="1" s="1"/>
  <c r="T98" i="1"/>
  <c r="U98" i="1" s="1"/>
  <c r="V98" i="1" s="1"/>
  <c r="T99" i="1"/>
  <c r="U99" i="1" s="1"/>
  <c r="V99" i="1" s="1"/>
  <c r="T100" i="1"/>
  <c r="U100" i="1" s="1"/>
  <c r="V100" i="1" s="1"/>
  <c r="T101" i="1"/>
  <c r="U101" i="1" s="1"/>
  <c r="V101" i="1" s="1"/>
  <c r="T102" i="1"/>
  <c r="U102" i="1" s="1"/>
  <c r="V102" i="1" s="1"/>
  <c r="T103" i="1"/>
  <c r="U103" i="1" s="1"/>
  <c r="V103" i="1" s="1"/>
  <c r="T104" i="1"/>
  <c r="U104" i="1" s="1"/>
  <c r="V104" i="1" s="1"/>
  <c r="T105" i="1"/>
  <c r="U105" i="1" s="1"/>
  <c r="V105" i="1" s="1"/>
  <c r="T106" i="1"/>
  <c r="U106" i="1" s="1"/>
  <c r="V106" i="1" s="1"/>
  <c r="T107" i="1"/>
  <c r="U107" i="1" s="1"/>
  <c r="V107" i="1" s="1"/>
  <c r="T108" i="1"/>
  <c r="U108" i="1" s="1"/>
  <c r="V108" i="1" s="1"/>
  <c r="T109" i="1"/>
  <c r="U109" i="1" s="1"/>
  <c r="V109" i="1" s="1"/>
  <c r="T110" i="1"/>
  <c r="U110" i="1" s="1"/>
  <c r="V110" i="1" s="1"/>
  <c r="T111" i="1"/>
  <c r="U111" i="1" s="1"/>
  <c r="V111" i="1" s="1"/>
  <c r="T112" i="1"/>
  <c r="U112" i="1" s="1"/>
  <c r="V112" i="1" s="1"/>
  <c r="T113" i="1"/>
  <c r="U113" i="1" s="1"/>
  <c r="V113" i="1" s="1"/>
  <c r="T114" i="1"/>
  <c r="U114" i="1" s="1"/>
  <c r="V114" i="1" s="1"/>
  <c r="T115" i="1"/>
  <c r="U115" i="1" s="1"/>
  <c r="V115" i="1" s="1"/>
  <c r="T116" i="1"/>
  <c r="U116" i="1" s="1"/>
  <c r="V116" i="1" s="1"/>
  <c r="T117" i="1"/>
  <c r="U117" i="1" s="1"/>
  <c r="V117" i="1" s="1"/>
  <c r="T118" i="1"/>
  <c r="U118" i="1" s="1"/>
  <c r="V118" i="1" s="1"/>
  <c r="T119" i="1"/>
  <c r="U119" i="1" s="1"/>
  <c r="V119" i="1" s="1"/>
  <c r="T120" i="1"/>
  <c r="U120" i="1" s="1"/>
  <c r="V120" i="1" s="1"/>
  <c r="T121" i="1"/>
  <c r="U121" i="1" s="1"/>
  <c r="V121" i="1" s="1"/>
  <c r="T122" i="1"/>
  <c r="U122" i="1" s="1"/>
  <c r="V122" i="1" s="1"/>
  <c r="T123" i="1"/>
  <c r="U123" i="1" s="1"/>
  <c r="V123" i="1" s="1"/>
  <c r="T124" i="1"/>
  <c r="U124" i="1" s="1"/>
  <c r="V124" i="1" s="1"/>
  <c r="T125" i="1"/>
  <c r="U125" i="1" s="1"/>
  <c r="V125" i="1" s="1"/>
  <c r="T126" i="1"/>
  <c r="U126" i="1" s="1"/>
  <c r="V126" i="1" s="1"/>
  <c r="T127" i="1"/>
  <c r="U127" i="1" s="1"/>
  <c r="V127" i="1" s="1"/>
  <c r="T128" i="1"/>
  <c r="U128" i="1" s="1"/>
  <c r="V128" i="1" s="1"/>
  <c r="T129" i="1"/>
  <c r="U129" i="1" s="1"/>
  <c r="V129" i="1" s="1"/>
  <c r="T130" i="1"/>
  <c r="U130" i="1" s="1"/>
  <c r="V130" i="1" s="1"/>
  <c r="T131" i="1"/>
  <c r="U131" i="1" s="1"/>
  <c r="V131" i="1" s="1"/>
  <c r="T132" i="1"/>
  <c r="U132" i="1" s="1"/>
  <c r="V132" i="1" s="1"/>
  <c r="T133" i="1"/>
  <c r="U133" i="1" s="1"/>
  <c r="V133" i="1" s="1"/>
  <c r="T134" i="1"/>
  <c r="U134" i="1" s="1"/>
  <c r="V134" i="1" s="1"/>
  <c r="T135" i="1"/>
  <c r="U135" i="1" s="1"/>
  <c r="V135" i="1" s="1"/>
  <c r="T136" i="1"/>
  <c r="U136" i="1" s="1"/>
  <c r="V136" i="1" s="1"/>
  <c r="T137" i="1"/>
  <c r="U137" i="1" s="1"/>
  <c r="V137" i="1" s="1"/>
  <c r="T138" i="1"/>
  <c r="U138" i="1" s="1"/>
  <c r="V138" i="1" s="1"/>
  <c r="T139" i="1"/>
  <c r="U139" i="1" s="1"/>
  <c r="V139" i="1" s="1"/>
  <c r="T140" i="1"/>
  <c r="U140" i="1" s="1"/>
  <c r="V140" i="1" s="1"/>
  <c r="T141" i="1"/>
  <c r="U141" i="1" s="1"/>
  <c r="V141" i="1" s="1"/>
  <c r="T142" i="1"/>
  <c r="U142" i="1" s="1"/>
  <c r="V142" i="1" s="1"/>
  <c r="T143" i="1"/>
  <c r="U143" i="1" s="1"/>
  <c r="V143" i="1" s="1"/>
  <c r="T144" i="1"/>
  <c r="U144" i="1" s="1"/>
  <c r="V144" i="1" s="1"/>
  <c r="T145" i="1"/>
  <c r="U145" i="1" s="1"/>
  <c r="V145" i="1" s="1"/>
  <c r="T146" i="1"/>
  <c r="U146" i="1" s="1"/>
  <c r="V146" i="1" s="1"/>
  <c r="T147" i="1"/>
  <c r="U147" i="1" s="1"/>
  <c r="V147" i="1" s="1"/>
  <c r="T148" i="1"/>
  <c r="U148" i="1" s="1"/>
  <c r="V148" i="1" s="1"/>
  <c r="T149" i="1"/>
  <c r="U149" i="1" s="1"/>
  <c r="V149" i="1" s="1"/>
  <c r="T150" i="1"/>
  <c r="U150" i="1" s="1"/>
  <c r="V150" i="1" s="1"/>
  <c r="T151" i="1"/>
  <c r="U151" i="1" s="1"/>
  <c r="V151" i="1" s="1"/>
  <c r="T152" i="1"/>
  <c r="U152" i="1" s="1"/>
  <c r="V152" i="1" s="1"/>
  <c r="T153" i="1"/>
  <c r="U153" i="1" s="1"/>
  <c r="V153" i="1" s="1"/>
  <c r="T154" i="1"/>
  <c r="U154" i="1" s="1"/>
  <c r="V154" i="1" s="1"/>
  <c r="T155" i="1"/>
  <c r="U155" i="1" s="1"/>
  <c r="V155" i="1" s="1"/>
  <c r="T156" i="1"/>
  <c r="U156" i="1" s="1"/>
  <c r="V156" i="1" s="1"/>
  <c r="T157" i="1"/>
  <c r="U157" i="1" s="1"/>
  <c r="V157" i="1" s="1"/>
  <c r="T158" i="1"/>
  <c r="U158" i="1" s="1"/>
  <c r="V158" i="1" s="1"/>
  <c r="T159" i="1"/>
  <c r="U159" i="1" s="1"/>
  <c r="V159" i="1" s="1"/>
  <c r="T160" i="1"/>
  <c r="U160" i="1" s="1"/>
  <c r="V160" i="1" s="1"/>
  <c r="T161" i="1"/>
  <c r="U161" i="1" s="1"/>
  <c r="V161" i="1" s="1"/>
  <c r="T162" i="1"/>
  <c r="U162" i="1" s="1"/>
  <c r="V162" i="1" s="1"/>
  <c r="T163" i="1"/>
  <c r="U163" i="1" s="1"/>
  <c r="V163" i="1" s="1"/>
  <c r="T164" i="1"/>
  <c r="U164" i="1" s="1"/>
  <c r="V164" i="1" s="1"/>
  <c r="T165" i="1"/>
  <c r="U165" i="1" s="1"/>
  <c r="V165" i="1" s="1"/>
  <c r="T166" i="1"/>
  <c r="U166" i="1" s="1"/>
  <c r="V166" i="1" s="1"/>
  <c r="T167" i="1"/>
  <c r="U167" i="1" s="1"/>
  <c r="V167" i="1" s="1"/>
  <c r="T168" i="1"/>
  <c r="U168" i="1" s="1"/>
  <c r="V168" i="1" s="1"/>
  <c r="T169" i="1"/>
  <c r="U169" i="1" s="1"/>
  <c r="V169" i="1" s="1"/>
  <c r="T170" i="1"/>
  <c r="U170" i="1" s="1"/>
  <c r="V170" i="1" s="1"/>
  <c r="T171" i="1"/>
  <c r="U171" i="1" s="1"/>
  <c r="V171" i="1" s="1"/>
  <c r="T172" i="1"/>
  <c r="U172" i="1" s="1"/>
  <c r="V172" i="1" s="1"/>
  <c r="T173" i="1"/>
  <c r="U173" i="1" s="1"/>
  <c r="V173" i="1" s="1"/>
  <c r="T174" i="1"/>
  <c r="U174" i="1" s="1"/>
  <c r="V174" i="1" s="1"/>
  <c r="T175" i="1"/>
  <c r="U175" i="1" s="1"/>
  <c r="V175" i="1" s="1"/>
  <c r="T176" i="1"/>
  <c r="U176" i="1" s="1"/>
  <c r="V176" i="1" s="1"/>
  <c r="T177" i="1"/>
  <c r="U177" i="1" s="1"/>
  <c r="V177" i="1" s="1"/>
  <c r="T178" i="1"/>
  <c r="U178" i="1" s="1"/>
  <c r="V178" i="1" s="1"/>
  <c r="T179" i="1"/>
  <c r="U179" i="1" s="1"/>
  <c r="V179" i="1" s="1"/>
  <c r="T180" i="1"/>
  <c r="U180" i="1" s="1"/>
  <c r="V180" i="1" s="1"/>
  <c r="T181" i="1"/>
  <c r="U181" i="1" s="1"/>
  <c r="V181" i="1" s="1"/>
  <c r="T182" i="1"/>
  <c r="U182" i="1" s="1"/>
  <c r="V182" i="1" s="1"/>
  <c r="T183" i="1"/>
  <c r="U183" i="1" s="1"/>
  <c r="V183" i="1" s="1"/>
  <c r="T184" i="1"/>
  <c r="U184" i="1" s="1"/>
  <c r="V184" i="1" s="1"/>
  <c r="T185" i="1"/>
  <c r="U185" i="1" s="1"/>
  <c r="V185" i="1" s="1"/>
  <c r="T186" i="1"/>
  <c r="U186" i="1" s="1"/>
  <c r="V186" i="1" s="1"/>
  <c r="T187" i="1"/>
  <c r="U187" i="1" s="1"/>
  <c r="V187" i="1" s="1"/>
  <c r="T188" i="1"/>
  <c r="U188" i="1" s="1"/>
  <c r="V188" i="1" s="1"/>
  <c r="T189" i="1"/>
  <c r="U189" i="1" s="1"/>
  <c r="V189" i="1" s="1"/>
  <c r="T190" i="1"/>
  <c r="U190" i="1" s="1"/>
  <c r="V190" i="1" s="1"/>
  <c r="T191" i="1"/>
  <c r="U191" i="1" s="1"/>
  <c r="V191" i="1" s="1"/>
  <c r="T192" i="1"/>
  <c r="U192" i="1" s="1"/>
  <c r="V192" i="1" s="1"/>
  <c r="T193" i="1"/>
  <c r="U193" i="1" s="1"/>
  <c r="V193" i="1" s="1"/>
  <c r="T194" i="1"/>
  <c r="U194" i="1" s="1"/>
  <c r="V194" i="1" s="1"/>
  <c r="T195" i="1"/>
  <c r="U195" i="1" s="1"/>
  <c r="V195" i="1" s="1"/>
  <c r="T196" i="1"/>
  <c r="U196" i="1" s="1"/>
  <c r="V196" i="1" s="1"/>
  <c r="T197" i="1"/>
  <c r="U197" i="1" s="1"/>
  <c r="V197" i="1" s="1"/>
  <c r="T198" i="1"/>
  <c r="U198" i="1" s="1"/>
  <c r="V198" i="1" s="1"/>
  <c r="T199" i="1"/>
  <c r="U199" i="1" s="1"/>
  <c r="V199" i="1" s="1"/>
  <c r="T200" i="1"/>
  <c r="U200" i="1" s="1"/>
  <c r="V200" i="1" s="1"/>
  <c r="T201" i="1"/>
  <c r="U201" i="1" s="1"/>
  <c r="V201" i="1" s="1"/>
  <c r="T202" i="1"/>
  <c r="U202" i="1" s="1"/>
  <c r="V202" i="1" s="1"/>
  <c r="T203" i="1"/>
  <c r="U203" i="1" s="1"/>
  <c r="V203" i="1" s="1"/>
  <c r="T204" i="1"/>
  <c r="U204" i="1" s="1"/>
  <c r="V204" i="1" s="1"/>
  <c r="T205" i="1"/>
  <c r="U205" i="1" s="1"/>
  <c r="V205" i="1" s="1"/>
  <c r="T206" i="1"/>
  <c r="U206" i="1" s="1"/>
  <c r="V206" i="1" s="1"/>
  <c r="T207" i="1"/>
  <c r="U207" i="1" s="1"/>
  <c r="V207" i="1" s="1"/>
  <c r="T208" i="1"/>
  <c r="U208" i="1" s="1"/>
  <c r="V208" i="1" s="1"/>
  <c r="T209" i="1"/>
  <c r="U209" i="1" s="1"/>
  <c r="V209" i="1" s="1"/>
  <c r="T210" i="1"/>
  <c r="U210" i="1" s="1"/>
  <c r="V210" i="1" s="1"/>
  <c r="T211" i="1"/>
  <c r="U211" i="1" s="1"/>
  <c r="V211" i="1" s="1"/>
  <c r="T212" i="1"/>
  <c r="U212" i="1" s="1"/>
  <c r="V212" i="1" s="1"/>
  <c r="T213" i="1"/>
  <c r="U213" i="1" s="1"/>
  <c r="V213" i="1" s="1"/>
  <c r="T214" i="1"/>
  <c r="U214" i="1" s="1"/>
  <c r="V214" i="1" s="1"/>
  <c r="T215" i="1"/>
  <c r="U215" i="1" s="1"/>
  <c r="V215" i="1" s="1"/>
  <c r="T216" i="1"/>
  <c r="U216" i="1" s="1"/>
  <c r="V216" i="1" s="1"/>
  <c r="T217" i="1"/>
  <c r="U217" i="1" s="1"/>
  <c r="V217" i="1" s="1"/>
  <c r="T218" i="1"/>
  <c r="U218" i="1" s="1"/>
  <c r="V218" i="1" s="1"/>
  <c r="T219" i="1"/>
  <c r="U219" i="1" s="1"/>
  <c r="V219" i="1" s="1"/>
  <c r="T220" i="1"/>
  <c r="U220" i="1" s="1"/>
  <c r="V220" i="1" s="1"/>
  <c r="T221" i="1"/>
  <c r="U221" i="1" s="1"/>
  <c r="V221" i="1" s="1"/>
  <c r="T222" i="1"/>
  <c r="U222" i="1" s="1"/>
  <c r="V222" i="1" s="1"/>
  <c r="T223" i="1"/>
  <c r="U223" i="1" s="1"/>
  <c r="V223" i="1" s="1"/>
  <c r="T224" i="1"/>
  <c r="U224" i="1" s="1"/>
  <c r="V224" i="1" s="1"/>
  <c r="T225" i="1"/>
  <c r="U225" i="1" s="1"/>
  <c r="V225" i="1" s="1"/>
  <c r="T226" i="1"/>
  <c r="U226" i="1" s="1"/>
  <c r="V226" i="1" s="1"/>
  <c r="T227" i="1"/>
  <c r="U227" i="1" s="1"/>
  <c r="V227" i="1" s="1"/>
  <c r="T228" i="1"/>
  <c r="U228" i="1" s="1"/>
  <c r="V228" i="1" s="1"/>
  <c r="T229" i="1"/>
  <c r="U229" i="1" s="1"/>
  <c r="V229" i="1" s="1"/>
  <c r="T230" i="1"/>
  <c r="U230" i="1" s="1"/>
  <c r="V230" i="1" s="1"/>
  <c r="T231" i="1"/>
  <c r="U231" i="1" s="1"/>
  <c r="V231" i="1" s="1"/>
  <c r="T232" i="1"/>
  <c r="U232" i="1" s="1"/>
  <c r="V232" i="1" s="1"/>
  <c r="T233" i="1"/>
  <c r="U233" i="1" s="1"/>
  <c r="V233" i="1" s="1"/>
  <c r="T234" i="1"/>
  <c r="U234" i="1" s="1"/>
  <c r="V234" i="1" s="1"/>
  <c r="T235" i="1"/>
  <c r="U235" i="1" s="1"/>
  <c r="V235" i="1" s="1"/>
  <c r="T236" i="1"/>
  <c r="U236" i="1" s="1"/>
  <c r="V236" i="1" s="1"/>
  <c r="T237" i="1"/>
  <c r="U237" i="1" s="1"/>
  <c r="V237" i="1" s="1"/>
  <c r="T238" i="1"/>
  <c r="U238" i="1" s="1"/>
  <c r="V238" i="1" s="1"/>
  <c r="T239" i="1"/>
  <c r="U239" i="1" s="1"/>
  <c r="V239" i="1" s="1"/>
  <c r="T240" i="1"/>
  <c r="U240" i="1" s="1"/>
  <c r="V240" i="1" s="1"/>
  <c r="T241" i="1"/>
  <c r="U241" i="1" s="1"/>
  <c r="V241" i="1" s="1"/>
  <c r="T242" i="1"/>
  <c r="U242" i="1" s="1"/>
  <c r="V242" i="1" s="1"/>
  <c r="T243" i="1"/>
  <c r="U243" i="1" s="1"/>
  <c r="V243" i="1" s="1"/>
  <c r="T244" i="1"/>
  <c r="U244" i="1" s="1"/>
  <c r="V244" i="1" s="1"/>
  <c r="T245" i="1"/>
  <c r="U245" i="1" s="1"/>
  <c r="V245" i="1" s="1"/>
  <c r="T246" i="1"/>
  <c r="U246" i="1" s="1"/>
  <c r="V246" i="1" s="1"/>
  <c r="T247" i="1"/>
  <c r="U247" i="1" s="1"/>
  <c r="V247" i="1" s="1"/>
  <c r="T248" i="1"/>
  <c r="U248" i="1" s="1"/>
  <c r="V248" i="1" s="1"/>
  <c r="T249" i="1"/>
  <c r="U249" i="1" s="1"/>
  <c r="V249" i="1" s="1"/>
  <c r="T250" i="1"/>
  <c r="U250" i="1" s="1"/>
  <c r="V250" i="1" s="1"/>
  <c r="T251" i="1"/>
  <c r="U251" i="1" s="1"/>
  <c r="V251" i="1" s="1"/>
  <c r="T252" i="1"/>
  <c r="U252" i="1" s="1"/>
  <c r="V252" i="1" s="1"/>
  <c r="T253" i="1"/>
  <c r="U253" i="1" s="1"/>
  <c r="V253" i="1" s="1"/>
  <c r="T254" i="1"/>
  <c r="U254" i="1" s="1"/>
  <c r="V254" i="1" s="1"/>
  <c r="T255" i="1"/>
  <c r="U255" i="1" s="1"/>
  <c r="V255" i="1" s="1"/>
  <c r="T256" i="1"/>
  <c r="U256" i="1" s="1"/>
  <c r="V256" i="1" s="1"/>
  <c r="T257" i="1"/>
  <c r="U257" i="1" s="1"/>
  <c r="V257" i="1" s="1"/>
  <c r="T258" i="1"/>
  <c r="U258" i="1" s="1"/>
  <c r="V258" i="1" s="1"/>
  <c r="T259" i="1"/>
  <c r="U259" i="1" s="1"/>
  <c r="V259" i="1" s="1"/>
  <c r="T260" i="1"/>
  <c r="U260" i="1" s="1"/>
  <c r="V260" i="1" s="1"/>
  <c r="T261" i="1"/>
  <c r="U261" i="1" s="1"/>
  <c r="V261" i="1" s="1"/>
  <c r="T262" i="1"/>
  <c r="U262" i="1" s="1"/>
  <c r="V262" i="1" s="1"/>
  <c r="T263" i="1"/>
  <c r="U263" i="1" s="1"/>
  <c r="V263" i="1" s="1"/>
  <c r="T264" i="1"/>
  <c r="U264" i="1" s="1"/>
  <c r="V264" i="1" s="1"/>
  <c r="T265" i="1"/>
  <c r="U265" i="1" s="1"/>
  <c r="V265" i="1" s="1"/>
  <c r="T266" i="1"/>
  <c r="U266" i="1" s="1"/>
  <c r="V266" i="1" s="1"/>
  <c r="T267" i="1"/>
  <c r="U267" i="1" s="1"/>
  <c r="V267" i="1" s="1"/>
  <c r="T268" i="1"/>
  <c r="U268" i="1" s="1"/>
  <c r="V268" i="1" s="1"/>
  <c r="T269" i="1"/>
  <c r="U269" i="1" s="1"/>
  <c r="V269" i="1" s="1"/>
  <c r="T270" i="1"/>
  <c r="U270" i="1" s="1"/>
  <c r="V270" i="1" s="1"/>
  <c r="T271" i="1"/>
  <c r="U271" i="1" s="1"/>
  <c r="V271" i="1" s="1"/>
  <c r="T272" i="1"/>
  <c r="U272" i="1" s="1"/>
  <c r="V272" i="1" s="1"/>
  <c r="T273" i="1"/>
  <c r="U273" i="1" s="1"/>
  <c r="V273" i="1" s="1"/>
  <c r="T274" i="1"/>
  <c r="U274" i="1" s="1"/>
  <c r="V274" i="1" s="1"/>
  <c r="T275" i="1"/>
  <c r="U275" i="1" s="1"/>
  <c r="V275" i="1" s="1"/>
  <c r="T276" i="1"/>
  <c r="U276" i="1" s="1"/>
  <c r="V276" i="1" s="1"/>
  <c r="T277" i="1"/>
  <c r="U277" i="1" s="1"/>
  <c r="V277" i="1" s="1"/>
  <c r="T278" i="1"/>
  <c r="U278" i="1" s="1"/>
  <c r="V278" i="1" s="1"/>
  <c r="T279" i="1"/>
  <c r="U279" i="1" s="1"/>
  <c r="V279" i="1" s="1"/>
  <c r="T280" i="1"/>
  <c r="U280" i="1" s="1"/>
  <c r="V280" i="1" s="1"/>
  <c r="T281" i="1"/>
  <c r="U281" i="1" s="1"/>
  <c r="V281" i="1" s="1"/>
  <c r="T282" i="1"/>
  <c r="U282" i="1" s="1"/>
  <c r="V282" i="1" s="1"/>
  <c r="T283" i="1"/>
  <c r="U283" i="1" s="1"/>
  <c r="V283" i="1" s="1"/>
  <c r="T284" i="1"/>
  <c r="U284" i="1" s="1"/>
  <c r="V284" i="1" s="1"/>
  <c r="T285" i="1"/>
  <c r="U285" i="1" s="1"/>
  <c r="V285" i="1" s="1"/>
  <c r="T286" i="1"/>
  <c r="U286" i="1" s="1"/>
  <c r="V286" i="1" s="1"/>
  <c r="T287" i="1"/>
  <c r="U287" i="1" s="1"/>
  <c r="V287" i="1" s="1"/>
  <c r="T288" i="1"/>
  <c r="U288" i="1" s="1"/>
  <c r="V288" i="1" s="1"/>
  <c r="T289" i="1"/>
  <c r="U289" i="1" s="1"/>
  <c r="V289" i="1" s="1"/>
  <c r="T290" i="1"/>
  <c r="U290" i="1" s="1"/>
  <c r="V290" i="1" s="1"/>
  <c r="T291" i="1"/>
  <c r="U291" i="1" s="1"/>
  <c r="V291" i="1" s="1"/>
  <c r="T292" i="1"/>
  <c r="U292" i="1" s="1"/>
  <c r="V292" i="1" s="1"/>
  <c r="T293" i="1"/>
  <c r="U293" i="1" s="1"/>
  <c r="V293" i="1" s="1"/>
  <c r="T294" i="1"/>
  <c r="U294" i="1" s="1"/>
  <c r="V294" i="1" s="1"/>
  <c r="T295" i="1"/>
  <c r="U295" i="1" s="1"/>
  <c r="V295" i="1" s="1"/>
  <c r="T296" i="1"/>
  <c r="U296" i="1" s="1"/>
  <c r="V296" i="1" s="1"/>
  <c r="T297" i="1"/>
  <c r="U297" i="1" s="1"/>
  <c r="V297" i="1" s="1"/>
  <c r="T298" i="1"/>
  <c r="U298" i="1" s="1"/>
  <c r="V298" i="1" s="1"/>
  <c r="T299" i="1"/>
  <c r="U299" i="1" s="1"/>
  <c r="V299" i="1" s="1"/>
  <c r="T300" i="1"/>
  <c r="U300" i="1" s="1"/>
  <c r="V300" i="1" s="1"/>
  <c r="T301" i="1"/>
  <c r="U301" i="1" s="1"/>
  <c r="V301" i="1" s="1"/>
  <c r="T302" i="1"/>
  <c r="U302" i="1" s="1"/>
  <c r="V302" i="1" s="1"/>
  <c r="T303" i="1"/>
  <c r="U303" i="1" s="1"/>
  <c r="V303" i="1" s="1"/>
  <c r="T304" i="1"/>
  <c r="U304" i="1" s="1"/>
  <c r="V304" i="1" s="1"/>
  <c r="T305" i="1"/>
  <c r="U305" i="1" s="1"/>
  <c r="V305" i="1" s="1"/>
  <c r="T306" i="1"/>
  <c r="U306" i="1" s="1"/>
  <c r="V306" i="1" s="1"/>
  <c r="T307" i="1"/>
  <c r="U307" i="1" s="1"/>
  <c r="V307" i="1" s="1"/>
  <c r="T308" i="1"/>
  <c r="U308" i="1" s="1"/>
  <c r="V308" i="1" s="1"/>
  <c r="T309" i="1"/>
  <c r="U309" i="1" s="1"/>
  <c r="V309" i="1" s="1"/>
  <c r="T310" i="1"/>
  <c r="U310" i="1" s="1"/>
  <c r="V310" i="1" s="1"/>
  <c r="T311" i="1"/>
  <c r="U311" i="1" s="1"/>
  <c r="V311" i="1" s="1"/>
  <c r="T312" i="1"/>
  <c r="U312" i="1" s="1"/>
  <c r="V312" i="1" s="1"/>
  <c r="T313" i="1"/>
  <c r="U313" i="1" s="1"/>
  <c r="V313" i="1" s="1"/>
  <c r="T314" i="1"/>
  <c r="U314" i="1" s="1"/>
  <c r="V314" i="1" s="1"/>
  <c r="T315" i="1"/>
  <c r="U315" i="1" s="1"/>
  <c r="V315" i="1" s="1"/>
  <c r="T316" i="1"/>
  <c r="U316" i="1" s="1"/>
  <c r="V316" i="1" s="1"/>
  <c r="T317" i="1"/>
  <c r="U317" i="1" s="1"/>
  <c r="V317" i="1" s="1"/>
  <c r="T318" i="1"/>
  <c r="U318" i="1" s="1"/>
  <c r="V318" i="1" s="1"/>
  <c r="T319" i="1"/>
  <c r="U319" i="1" s="1"/>
  <c r="V319" i="1" s="1"/>
  <c r="T320" i="1"/>
  <c r="U320" i="1" s="1"/>
  <c r="V320" i="1" s="1"/>
  <c r="T321" i="1"/>
  <c r="U321" i="1" s="1"/>
  <c r="V321" i="1" s="1"/>
  <c r="T322" i="1"/>
  <c r="U322" i="1" s="1"/>
  <c r="V322" i="1" s="1"/>
  <c r="T323" i="1"/>
  <c r="U323" i="1" s="1"/>
  <c r="V323" i="1" s="1"/>
  <c r="T324" i="1"/>
  <c r="U324" i="1" s="1"/>
  <c r="V324" i="1" s="1"/>
  <c r="T325" i="1"/>
  <c r="U325" i="1" s="1"/>
  <c r="V325" i="1" s="1"/>
  <c r="T326" i="1"/>
  <c r="U326" i="1" s="1"/>
  <c r="V326" i="1" s="1"/>
  <c r="T327" i="1"/>
  <c r="U327" i="1" s="1"/>
  <c r="V327" i="1" s="1"/>
  <c r="T328" i="1"/>
  <c r="U328" i="1" s="1"/>
  <c r="V328" i="1" s="1"/>
  <c r="T329" i="1"/>
  <c r="U329" i="1" s="1"/>
  <c r="V329" i="1" s="1"/>
  <c r="T330" i="1"/>
  <c r="U330" i="1" s="1"/>
  <c r="V330" i="1" s="1"/>
  <c r="T331" i="1"/>
  <c r="U331" i="1" s="1"/>
  <c r="V331" i="1" s="1"/>
  <c r="T332" i="1"/>
  <c r="U332" i="1" s="1"/>
  <c r="V332" i="1" s="1"/>
  <c r="T333" i="1"/>
  <c r="U333" i="1" s="1"/>
  <c r="V333" i="1" s="1"/>
  <c r="T334" i="1"/>
  <c r="U334" i="1" s="1"/>
  <c r="V334" i="1" s="1"/>
  <c r="T335" i="1"/>
  <c r="U335" i="1" s="1"/>
  <c r="V335" i="1" s="1"/>
  <c r="T336" i="1"/>
  <c r="U336" i="1" s="1"/>
  <c r="V336" i="1" s="1"/>
  <c r="T337" i="1"/>
  <c r="U337" i="1" s="1"/>
  <c r="V337" i="1" s="1"/>
  <c r="T338" i="1"/>
  <c r="U338" i="1" s="1"/>
  <c r="V338" i="1" s="1"/>
  <c r="T339" i="1"/>
  <c r="U339" i="1" s="1"/>
  <c r="V339" i="1" s="1"/>
  <c r="T340" i="1"/>
  <c r="U340" i="1" s="1"/>
  <c r="V340" i="1" s="1"/>
  <c r="T341" i="1"/>
  <c r="U341" i="1" s="1"/>
  <c r="V341" i="1" s="1"/>
  <c r="T342" i="1"/>
  <c r="U342" i="1" s="1"/>
  <c r="V342" i="1" s="1"/>
  <c r="T343" i="1"/>
  <c r="U343" i="1" s="1"/>
  <c r="V343" i="1" s="1"/>
  <c r="T344" i="1"/>
  <c r="U344" i="1" s="1"/>
  <c r="V344" i="1" s="1"/>
  <c r="T345" i="1"/>
  <c r="U345" i="1" s="1"/>
  <c r="V345" i="1" s="1"/>
  <c r="T346" i="1"/>
  <c r="U346" i="1" s="1"/>
  <c r="V346" i="1" s="1"/>
  <c r="T347" i="1"/>
  <c r="U347" i="1" s="1"/>
  <c r="V347" i="1" s="1"/>
  <c r="T348" i="1"/>
  <c r="U348" i="1" s="1"/>
  <c r="V348" i="1" s="1"/>
  <c r="T349" i="1"/>
  <c r="U349" i="1" s="1"/>
  <c r="V349" i="1" s="1"/>
  <c r="T350" i="1"/>
  <c r="U350" i="1" s="1"/>
  <c r="V350" i="1" s="1"/>
  <c r="T351" i="1"/>
  <c r="U351" i="1" s="1"/>
  <c r="V351" i="1" s="1"/>
  <c r="T352" i="1"/>
  <c r="U352" i="1" s="1"/>
  <c r="V352" i="1" s="1"/>
  <c r="T353" i="1"/>
  <c r="U353" i="1" s="1"/>
  <c r="V353" i="1" s="1"/>
  <c r="T354" i="1"/>
  <c r="U354" i="1" s="1"/>
  <c r="V354" i="1" s="1"/>
  <c r="T355" i="1"/>
  <c r="U355" i="1" s="1"/>
  <c r="V355" i="1" s="1"/>
  <c r="T356" i="1"/>
  <c r="U356" i="1" s="1"/>
  <c r="V356" i="1" s="1"/>
  <c r="T357" i="1"/>
  <c r="U357" i="1" s="1"/>
  <c r="V357" i="1" s="1"/>
  <c r="T358" i="1"/>
  <c r="U358" i="1" s="1"/>
  <c r="V358" i="1" s="1"/>
  <c r="T359" i="1"/>
  <c r="U359" i="1" s="1"/>
  <c r="V359" i="1" s="1"/>
  <c r="T360" i="1"/>
  <c r="U360" i="1" s="1"/>
  <c r="V360" i="1" s="1"/>
  <c r="T361" i="1"/>
  <c r="U361" i="1" s="1"/>
  <c r="V361" i="1" s="1"/>
  <c r="T362" i="1"/>
  <c r="U362" i="1" s="1"/>
  <c r="V362" i="1" s="1"/>
  <c r="T363" i="1"/>
  <c r="U363" i="1" s="1"/>
  <c r="V363" i="1" s="1"/>
  <c r="T364" i="1"/>
  <c r="U364" i="1" s="1"/>
  <c r="V364" i="1" s="1"/>
  <c r="T365" i="1"/>
  <c r="U365" i="1" s="1"/>
  <c r="V365" i="1" s="1"/>
  <c r="T366" i="1"/>
  <c r="U366" i="1" s="1"/>
  <c r="V366" i="1" s="1"/>
  <c r="T367" i="1"/>
  <c r="U367" i="1" s="1"/>
  <c r="V367" i="1" s="1"/>
  <c r="T368" i="1"/>
  <c r="U368" i="1" s="1"/>
  <c r="V368" i="1" s="1"/>
  <c r="T369" i="1"/>
  <c r="U369" i="1" s="1"/>
  <c r="V369" i="1" s="1"/>
  <c r="T370" i="1"/>
  <c r="U370" i="1" s="1"/>
  <c r="V370" i="1" s="1"/>
  <c r="T371" i="1"/>
  <c r="U371" i="1" s="1"/>
  <c r="V371" i="1" s="1"/>
  <c r="T372" i="1"/>
  <c r="U372" i="1" s="1"/>
  <c r="V372" i="1" s="1"/>
  <c r="T373" i="1"/>
  <c r="U373" i="1" s="1"/>
  <c r="V373" i="1" s="1"/>
  <c r="T374" i="1"/>
  <c r="U374" i="1" s="1"/>
  <c r="V374" i="1" s="1"/>
  <c r="T375" i="1"/>
  <c r="U375" i="1" s="1"/>
  <c r="V375" i="1" s="1"/>
  <c r="T376" i="1"/>
  <c r="U376" i="1" s="1"/>
  <c r="V376" i="1" s="1"/>
  <c r="T377" i="1"/>
  <c r="U377" i="1" s="1"/>
  <c r="V377" i="1" s="1"/>
  <c r="T378" i="1"/>
  <c r="U378" i="1" s="1"/>
  <c r="V378" i="1" s="1"/>
  <c r="T379" i="1"/>
  <c r="U379" i="1" s="1"/>
  <c r="V379" i="1" s="1"/>
  <c r="T380" i="1"/>
  <c r="U380" i="1" s="1"/>
  <c r="V380" i="1" s="1"/>
  <c r="T381" i="1"/>
  <c r="U381" i="1" s="1"/>
  <c r="V381" i="1" s="1"/>
  <c r="T382" i="1"/>
  <c r="U382" i="1" s="1"/>
  <c r="V382" i="1" s="1"/>
  <c r="T383" i="1"/>
  <c r="U383" i="1" s="1"/>
  <c r="V383" i="1" s="1"/>
  <c r="T384" i="1"/>
  <c r="U384" i="1" s="1"/>
  <c r="V384" i="1" s="1"/>
  <c r="T385" i="1"/>
  <c r="U385" i="1" s="1"/>
  <c r="V385" i="1" s="1"/>
  <c r="T386" i="1"/>
  <c r="U386" i="1" s="1"/>
  <c r="V386" i="1" s="1"/>
  <c r="T387" i="1"/>
  <c r="U387" i="1" s="1"/>
  <c r="V387" i="1" s="1"/>
  <c r="T388" i="1"/>
  <c r="U388" i="1" s="1"/>
  <c r="V388" i="1" s="1"/>
  <c r="T389" i="1"/>
  <c r="U389" i="1" s="1"/>
  <c r="V389" i="1" s="1"/>
  <c r="T390" i="1"/>
  <c r="U390" i="1" s="1"/>
  <c r="V390" i="1" s="1"/>
  <c r="T391" i="1"/>
  <c r="U391" i="1" s="1"/>
  <c r="V391" i="1" s="1"/>
  <c r="T392" i="1"/>
  <c r="U392" i="1" s="1"/>
  <c r="V392" i="1" s="1"/>
  <c r="T393" i="1"/>
  <c r="U393" i="1" s="1"/>
  <c r="V393" i="1" s="1"/>
  <c r="T394" i="1"/>
  <c r="U394" i="1" s="1"/>
  <c r="V394" i="1" s="1"/>
  <c r="T395" i="1"/>
  <c r="U395" i="1" s="1"/>
  <c r="V395" i="1" s="1"/>
  <c r="T396" i="1"/>
  <c r="U396" i="1" s="1"/>
  <c r="V396" i="1" s="1"/>
  <c r="T397" i="1"/>
  <c r="U397" i="1" s="1"/>
  <c r="V397" i="1" s="1"/>
  <c r="T398" i="1"/>
  <c r="U398" i="1" s="1"/>
  <c r="V398" i="1" s="1"/>
  <c r="T399" i="1"/>
  <c r="U399" i="1" s="1"/>
  <c r="V399" i="1" s="1"/>
  <c r="T400" i="1"/>
  <c r="U400" i="1" s="1"/>
  <c r="V400" i="1" s="1"/>
  <c r="T401" i="1"/>
  <c r="U401" i="1" s="1"/>
  <c r="V401" i="1" s="1"/>
  <c r="T402" i="1"/>
  <c r="U402" i="1" s="1"/>
  <c r="V402" i="1" s="1"/>
  <c r="T403" i="1"/>
  <c r="U403" i="1" s="1"/>
  <c r="V403" i="1" s="1"/>
  <c r="T404" i="1"/>
  <c r="U404" i="1" s="1"/>
  <c r="V404" i="1" s="1"/>
  <c r="T405" i="1"/>
  <c r="U405" i="1" s="1"/>
  <c r="V405" i="1" s="1"/>
  <c r="T406" i="1"/>
  <c r="U406" i="1" s="1"/>
  <c r="V406" i="1" s="1"/>
  <c r="T407" i="1"/>
  <c r="U407" i="1" s="1"/>
  <c r="V407" i="1" s="1"/>
  <c r="T408" i="1"/>
  <c r="U408" i="1" s="1"/>
  <c r="V408" i="1" s="1"/>
  <c r="T409" i="1"/>
  <c r="U409" i="1" s="1"/>
  <c r="V409" i="1" s="1"/>
  <c r="T410" i="1"/>
  <c r="U410" i="1" s="1"/>
  <c r="V410" i="1" s="1"/>
  <c r="T411" i="1"/>
  <c r="U411" i="1" s="1"/>
  <c r="V411" i="1" s="1"/>
  <c r="T412" i="1"/>
  <c r="U412" i="1" s="1"/>
  <c r="V412" i="1" s="1"/>
  <c r="T413" i="1"/>
  <c r="U413" i="1" s="1"/>
  <c r="V413" i="1" s="1"/>
  <c r="T414" i="1"/>
  <c r="U414" i="1" s="1"/>
  <c r="V414" i="1" s="1"/>
  <c r="T415" i="1"/>
  <c r="U415" i="1" s="1"/>
  <c r="V415" i="1" s="1"/>
  <c r="T416" i="1"/>
  <c r="U416" i="1" s="1"/>
  <c r="V416" i="1" s="1"/>
  <c r="T417" i="1"/>
  <c r="U417" i="1" s="1"/>
  <c r="V417" i="1" s="1"/>
  <c r="T418" i="1"/>
  <c r="U418" i="1" s="1"/>
  <c r="V418" i="1" s="1"/>
  <c r="T419" i="1"/>
  <c r="U419" i="1" s="1"/>
  <c r="V419" i="1" s="1"/>
  <c r="T420" i="1"/>
  <c r="U420" i="1" s="1"/>
  <c r="V420" i="1" s="1"/>
  <c r="T421" i="1"/>
  <c r="U421" i="1" s="1"/>
  <c r="V421" i="1" s="1"/>
  <c r="T422" i="1"/>
  <c r="U422" i="1" s="1"/>
  <c r="V422" i="1" s="1"/>
  <c r="T423" i="1"/>
  <c r="U423" i="1" s="1"/>
  <c r="V423" i="1" s="1"/>
  <c r="T424" i="1"/>
  <c r="U424" i="1" s="1"/>
  <c r="V424" i="1" s="1"/>
  <c r="T425" i="1"/>
  <c r="U425" i="1" s="1"/>
  <c r="V425" i="1" s="1"/>
  <c r="T426" i="1"/>
  <c r="U426" i="1" s="1"/>
  <c r="V426" i="1" s="1"/>
  <c r="T427" i="1"/>
  <c r="U427" i="1" s="1"/>
  <c r="V427" i="1" s="1"/>
  <c r="T428" i="1"/>
  <c r="U428" i="1" s="1"/>
  <c r="V428" i="1" s="1"/>
  <c r="T429" i="1"/>
  <c r="U429" i="1" s="1"/>
  <c r="V429" i="1" s="1"/>
  <c r="T430" i="1"/>
  <c r="U430" i="1" s="1"/>
  <c r="V430" i="1" s="1"/>
  <c r="T431" i="1"/>
  <c r="U431" i="1" s="1"/>
  <c r="V431" i="1" s="1"/>
  <c r="T432" i="1"/>
  <c r="U432" i="1" s="1"/>
  <c r="V432" i="1" s="1"/>
  <c r="T433" i="1"/>
  <c r="U433" i="1" s="1"/>
  <c r="V433" i="1" s="1"/>
  <c r="T434" i="1"/>
  <c r="U434" i="1" s="1"/>
  <c r="V434" i="1" s="1"/>
  <c r="T435" i="1"/>
  <c r="U435" i="1" s="1"/>
  <c r="V435" i="1" s="1"/>
  <c r="T436" i="1"/>
  <c r="U436" i="1" s="1"/>
  <c r="V436" i="1" s="1"/>
  <c r="T437" i="1"/>
  <c r="U437" i="1" s="1"/>
  <c r="V437" i="1" s="1"/>
  <c r="T438" i="1"/>
  <c r="U438" i="1" s="1"/>
  <c r="V438" i="1" s="1"/>
  <c r="T439" i="1"/>
  <c r="U439" i="1" s="1"/>
  <c r="V439" i="1" s="1"/>
  <c r="T440" i="1"/>
  <c r="U440" i="1" s="1"/>
  <c r="V440" i="1" s="1"/>
  <c r="T441" i="1"/>
  <c r="U441" i="1" s="1"/>
  <c r="V441" i="1" s="1"/>
  <c r="T442" i="1"/>
  <c r="U442" i="1" s="1"/>
  <c r="V442" i="1" s="1"/>
  <c r="T443" i="1"/>
  <c r="U443" i="1" s="1"/>
  <c r="V443" i="1" s="1"/>
  <c r="T444" i="1"/>
  <c r="U444" i="1" s="1"/>
  <c r="V444" i="1" s="1"/>
  <c r="T445" i="1"/>
  <c r="U445" i="1" s="1"/>
  <c r="V445" i="1" s="1"/>
  <c r="T446" i="1"/>
  <c r="U446" i="1" s="1"/>
  <c r="V446" i="1" s="1"/>
  <c r="T447" i="1"/>
  <c r="U447" i="1" s="1"/>
  <c r="V447" i="1" s="1"/>
  <c r="T448" i="1"/>
  <c r="U448" i="1" s="1"/>
  <c r="V448" i="1" s="1"/>
  <c r="T449" i="1"/>
  <c r="U449" i="1" s="1"/>
  <c r="V449" i="1" s="1"/>
  <c r="T450" i="1"/>
  <c r="U450" i="1" s="1"/>
  <c r="V450" i="1" s="1"/>
  <c r="T451" i="1"/>
  <c r="U451" i="1" s="1"/>
  <c r="V451" i="1" s="1"/>
  <c r="T452" i="1"/>
  <c r="U452" i="1" s="1"/>
  <c r="V452" i="1" s="1"/>
  <c r="T453" i="1"/>
  <c r="U453" i="1" s="1"/>
  <c r="V453" i="1" s="1"/>
  <c r="T454" i="1"/>
  <c r="U454" i="1" s="1"/>
  <c r="V454" i="1" s="1"/>
  <c r="T455" i="1"/>
  <c r="U455" i="1" s="1"/>
  <c r="V455" i="1" s="1"/>
  <c r="T456" i="1"/>
  <c r="U456" i="1" s="1"/>
  <c r="V456" i="1" s="1"/>
  <c r="T457" i="1"/>
  <c r="U457" i="1" s="1"/>
  <c r="V457" i="1" s="1"/>
  <c r="T458" i="1"/>
  <c r="U458" i="1" s="1"/>
  <c r="V458" i="1" s="1"/>
  <c r="T459" i="1"/>
  <c r="U459" i="1" s="1"/>
  <c r="V459" i="1" s="1"/>
  <c r="T460" i="1"/>
  <c r="U460" i="1" s="1"/>
  <c r="V460" i="1" s="1"/>
  <c r="T461" i="1"/>
  <c r="U461" i="1" s="1"/>
  <c r="V461" i="1" s="1"/>
  <c r="T462" i="1"/>
  <c r="U462" i="1" s="1"/>
  <c r="V462" i="1" s="1"/>
  <c r="T463" i="1"/>
  <c r="U463" i="1" s="1"/>
  <c r="V463" i="1" s="1"/>
  <c r="T464" i="1"/>
  <c r="U464" i="1" s="1"/>
  <c r="V464" i="1" s="1"/>
  <c r="T465" i="1"/>
  <c r="U465" i="1" s="1"/>
  <c r="V465" i="1" s="1"/>
  <c r="T466" i="1"/>
  <c r="U466" i="1" s="1"/>
  <c r="V466" i="1" s="1"/>
  <c r="T467" i="1"/>
  <c r="U467" i="1" s="1"/>
  <c r="V467" i="1" s="1"/>
  <c r="T468" i="1"/>
  <c r="U468" i="1" s="1"/>
  <c r="V468" i="1" s="1"/>
  <c r="T469" i="1"/>
  <c r="U469" i="1" s="1"/>
  <c r="V469" i="1" s="1"/>
  <c r="T470" i="1"/>
  <c r="U470" i="1" s="1"/>
  <c r="V470" i="1" s="1"/>
  <c r="T471" i="1"/>
  <c r="U471" i="1" s="1"/>
  <c r="V471" i="1" s="1"/>
  <c r="T472" i="1"/>
  <c r="U472" i="1" s="1"/>
  <c r="V472" i="1" s="1"/>
  <c r="T473" i="1"/>
  <c r="U473" i="1" s="1"/>
  <c r="V473" i="1" s="1"/>
  <c r="T474" i="1"/>
  <c r="U474" i="1" s="1"/>
  <c r="V474" i="1" s="1"/>
  <c r="T475" i="1"/>
  <c r="U475" i="1" s="1"/>
  <c r="V475" i="1" s="1"/>
  <c r="T476" i="1"/>
  <c r="U476" i="1" s="1"/>
  <c r="V476" i="1" s="1"/>
  <c r="T477" i="1"/>
  <c r="U477" i="1" s="1"/>
  <c r="V477" i="1" s="1"/>
  <c r="T478" i="1"/>
  <c r="U478" i="1" s="1"/>
  <c r="V478" i="1" s="1"/>
  <c r="T479" i="1"/>
  <c r="U479" i="1" s="1"/>
  <c r="V479" i="1" s="1"/>
  <c r="T480" i="1"/>
  <c r="U480" i="1" s="1"/>
  <c r="V480" i="1" s="1"/>
  <c r="T481" i="1"/>
  <c r="U481" i="1" s="1"/>
  <c r="V481" i="1" s="1"/>
  <c r="T482" i="1"/>
  <c r="U482" i="1" s="1"/>
  <c r="V482" i="1" s="1"/>
  <c r="T483" i="1"/>
  <c r="U483" i="1" s="1"/>
  <c r="V483" i="1" s="1"/>
  <c r="T484" i="1"/>
  <c r="U484" i="1" s="1"/>
  <c r="V484" i="1" s="1"/>
  <c r="T485" i="1"/>
  <c r="U485" i="1" s="1"/>
  <c r="V485" i="1" s="1"/>
  <c r="T486" i="1"/>
  <c r="U486" i="1" s="1"/>
  <c r="V486" i="1" s="1"/>
  <c r="T487" i="1"/>
  <c r="U487" i="1" s="1"/>
  <c r="V487" i="1" s="1"/>
  <c r="T488" i="1"/>
  <c r="U488" i="1" s="1"/>
  <c r="V488" i="1" s="1"/>
  <c r="T489" i="1"/>
  <c r="U489" i="1" s="1"/>
  <c r="V489" i="1" s="1"/>
  <c r="T490" i="1"/>
  <c r="U490" i="1" s="1"/>
  <c r="V490" i="1" s="1"/>
  <c r="T491" i="1"/>
  <c r="U491" i="1" s="1"/>
  <c r="V491" i="1" s="1"/>
  <c r="T492" i="1"/>
  <c r="U492" i="1" s="1"/>
  <c r="V492" i="1" s="1"/>
  <c r="T493" i="1"/>
  <c r="U493" i="1" s="1"/>
  <c r="V493" i="1" s="1"/>
  <c r="T494" i="1"/>
  <c r="U494" i="1" s="1"/>
  <c r="V494" i="1" s="1"/>
  <c r="T495" i="1"/>
  <c r="U495" i="1" s="1"/>
  <c r="V495" i="1" s="1"/>
  <c r="T496" i="1"/>
  <c r="U496" i="1" s="1"/>
  <c r="V496" i="1" s="1"/>
  <c r="T497" i="1"/>
  <c r="U497" i="1" s="1"/>
  <c r="V497" i="1" s="1"/>
  <c r="T498" i="1"/>
  <c r="U498" i="1" s="1"/>
  <c r="V498" i="1" s="1"/>
  <c r="T499" i="1"/>
  <c r="U499" i="1" s="1"/>
  <c r="V499" i="1" s="1"/>
  <c r="T500" i="1"/>
  <c r="U500" i="1" s="1"/>
  <c r="V500" i="1" s="1"/>
  <c r="T501" i="1"/>
  <c r="U501" i="1" s="1"/>
  <c r="V501" i="1" s="1"/>
  <c r="T502" i="1"/>
  <c r="U502" i="1" s="1"/>
  <c r="V502" i="1" s="1"/>
  <c r="T503" i="1"/>
  <c r="U503" i="1" s="1"/>
  <c r="V503" i="1" s="1"/>
  <c r="T504" i="1"/>
  <c r="U504" i="1" s="1"/>
  <c r="V504" i="1" s="1"/>
  <c r="T505" i="1"/>
  <c r="U505" i="1" s="1"/>
  <c r="V505" i="1" s="1"/>
  <c r="T506" i="1"/>
  <c r="U506" i="1" s="1"/>
  <c r="V506" i="1" s="1"/>
  <c r="T507" i="1"/>
  <c r="U507" i="1" s="1"/>
  <c r="V507" i="1" s="1"/>
  <c r="T508" i="1"/>
  <c r="U508" i="1" s="1"/>
  <c r="V508" i="1" s="1"/>
  <c r="T509" i="1"/>
  <c r="U509" i="1" s="1"/>
  <c r="V509" i="1" s="1"/>
  <c r="T510" i="1"/>
  <c r="U510" i="1" s="1"/>
  <c r="V510" i="1" s="1"/>
  <c r="T511" i="1"/>
  <c r="U511" i="1" s="1"/>
  <c r="V511" i="1" s="1"/>
  <c r="T512" i="1"/>
  <c r="U512" i="1" s="1"/>
  <c r="V512" i="1" s="1"/>
  <c r="T513" i="1"/>
  <c r="U513" i="1" s="1"/>
  <c r="V513" i="1" s="1"/>
  <c r="T514" i="1"/>
  <c r="U514" i="1" s="1"/>
  <c r="V514" i="1" s="1"/>
  <c r="T515" i="1"/>
  <c r="U515" i="1" s="1"/>
  <c r="V515" i="1" s="1"/>
  <c r="T516" i="1"/>
  <c r="U516" i="1" s="1"/>
  <c r="V516" i="1" s="1"/>
  <c r="T517" i="1"/>
  <c r="U517" i="1" s="1"/>
  <c r="V517" i="1" s="1"/>
  <c r="T518" i="1"/>
  <c r="U518" i="1" s="1"/>
  <c r="V518" i="1" s="1"/>
  <c r="T519" i="1"/>
  <c r="U519" i="1" s="1"/>
  <c r="V519" i="1" s="1"/>
  <c r="T520" i="1"/>
  <c r="U520" i="1" s="1"/>
  <c r="V520" i="1" s="1"/>
  <c r="T521" i="1"/>
  <c r="U521" i="1" s="1"/>
  <c r="V521" i="1" s="1"/>
  <c r="T522" i="1"/>
  <c r="U522" i="1" s="1"/>
  <c r="V522" i="1" s="1"/>
  <c r="T523" i="1"/>
  <c r="U523" i="1" s="1"/>
  <c r="V523" i="1" s="1"/>
  <c r="T524" i="1"/>
  <c r="U524" i="1" s="1"/>
  <c r="V524" i="1" s="1"/>
  <c r="T525" i="1"/>
  <c r="U525" i="1" s="1"/>
  <c r="V525" i="1" s="1"/>
  <c r="T526" i="1"/>
  <c r="U526" i="1" s="1"/>
  <c r="V526" i="1" s="1"/>
  <c r="T527" i="1"/>
  <c r="U527" i="1" s="1"/>
  <c r="V527" i="1" s="1"/>
  <c r="T528" i="1"/>
  <c r="U528" i="1" s="1"/>
  <c r="V528" i="1" s="1"/>
  <c r="T529" i="1"/>
  <c r="U529" i="1" s="1"/>
  <c r="V529" i="1" s="1"/>
  <c r="T530" i="1"/>
  <c r="U530" i="1" s="1"/>
  <c r="V530" i="1" s="1"/>
  <c r="L13" i="1"/>
  <c r="T13" i="1" s="1"/>
  <c r="U13" i="1" s="1"/>
  <c r="V13" i="1" s="1"/>
  <c r="L14" i="1"/>
  <c r="T14" i="1" s="1"/>
  <c r="U14" i="1" s="1"/>
  <c r="V14" i="1" s="1"/>
  <c r="L15" i="1"/>
  <c r="T15" i="1" s="1"/>
  <c r="U15" i="1" s="1"/>
  <c r="V15" i="1" s="1"/>
  <c r="L12" i="1"/>
  <c r="T12" i="1" s="1"/>
  <c r="U12" i="1" s="1"/>
  <c r="V12" i="1" s="1"/>
  <c r="K8" i="1"/>
  <c r="T8" i="1" s="1"/>
  <c r="U8" i="1" s="1"/>
  <c r="V8" i="1" s="1"/>
  <c r="K9" i="1"/>
  <c r="T9" i="1" s="1"/>
  <c r="U9" i="1" s="1"/>
  <c r="V9" i="1" s="1"/>
  <c r="K10" i="1"/>
  <c r="T10" i="1" s="1"/>
  <c r="U10" i="1" s="1"/>
  <c r="V10" i="1" s="1"/>
  <c r="K7" i="1"/>
  <c r="T7" i="1" s="1"/>
  <c r="U7" i="1" s="1"/>
  <c r="V7" i="1" s="1"/>
</calcChain>
</file>

<file path=xl/sharedStrings.xml><?xml version="1.0" encoding="utf-8"?>
<sst xmlns="http://schemas.openxmlformats.org/spreadsheetml/2006/main" count="13715" uniqueCount="798">
  <si>
    <t>DATE</t>
  </si>
  <si>
    <t>PRODUCT ID</t>
  </si>
  <si>
    <t>QUANTITY</t>
  </si>
  <si>
    <t>SALE TYPE</t>
  </si>
  <si>
    <t>PAYMENT MODE</t>
  </si>
  <si>
    <t>DISCOUNT %</t>
  </si>
  <si>
    <t>PRODUCT</t>
  </si>
  <si>
    <t>CATEGORY</t>
  </si>
  <si>
    <t>UOM</t>
  </si>
  <si>
    <t>BUYING PRIZE</t>
  </si>
  <si>
    <t>SELLING PRICE</t>
  </si>
  <si>
    <t>Total Buying Value</t>
  </si>
  <si>
    <t>Total Selling Value</t>
  </si>
  <si>
    <t>Day</t>
  </si>
  <si>
    <t>Month</t>
  </si>
  <si>
    <t>Year</t>
  </si>
  <si>
    <t>44214</t>
  </si>
  <si>
    <t>44215</t>
  </si>
  <si>
    <t>44216</t>
  </si>
  <si>
    <t>44217</t>
  </si>
  <si>
    <t>P0024</t>
  </si>
  <si>
    <t>P0038</t>
  </si>
  <si>
    <t>P0013</t>
  </si>
  <si>
    <t>P0004</t>
  </si>
  <si>
    <t>P0035</t>
  </si>
  <si>
    <t>P0031</t>
  </si>
  <si>
    <t>P0003</t>
  </si>
  <si>
    <t>P0025</t>
  </si>
  <si>
    <t>P0037</t>
  </si>
  <si>
    <t>P0014</t>
  </si>
  <si>
    <t>P0042</t>
  </si>
  <si>
    <t>P0044</t>
  </si>
  <si>
    <t>P0023</t>
  </si>
  <si>
    <t>P0034</t>
  </si>
  <si>
    <t>P0020</t>
  </si>
  <si>
    <t>P0006</t>
  </si>
  <si>
    <t>P0001</t>
  </si>
  <si>
    <t>P0040</t>
  </si>
  <si>
    <t>P0032</t>
  </si>
  <si>
    <t>P0029</t>
  </si>
  <si>
    <t>P0010</t>
  </si>
  <si>
    <t>P0016</t>
  </si>
  <si>
    <t>P0022</t>
  </si>
  <si>
    <t>P0043</t>
  </si>
  <si>
    <t>P0005</t>
  </si>
  <si>
    <t>P0008</t>
  </si>
  <si>
    <t>P0027</t>
  </si>
  <si>
    <t>P0015</t>
  </si>
  <si>
    <t>P0030</t>
  </si>
  <si>
    <t>P0002</t>
  </si>
  <si>
    <t>P0018</t>
  </si>
  <si>
    <t>P0011</t>
  </si>
  <si>
    <t>P0021</t>
  </si>
  <si>
    <t>P0028</t>
  </si>
  <si>
    <t>P0039</t>
  </si>
  <si>
    <t>P0012</t>
  </si>
  <si>
    <t>P0007</t>
  </si>
  <si>
    <t>P0009</t>
  </si>
  <si>
    <t>P0033</t>
  </si>
  <si>
    <t>P0017</t>
  </si>
  <si>
    <t>P0019</t>
  </si>
  <si>
    <t>P0041</t>
  </si>
  <si>
    <t>P0026</t>
  </si>
  <si>
    <t>P0036</t>
  </si>
  <si>
    <t>4</t>
  </si>
  <si>
    <t>15</t>
  </si>
  <si>
    <t>9</t>
  </si>
  <si>
    <t>6</t>
  </si>
  <si>
    <t>WHOLESALER</t>
  </si>
  <si>
    <t>online</t>
  </si>
  <si>
    <t>DIRECT SALES</t>
  </si>
  <si>
    <t>ONLINE</t>
  </si>
  <si>
    <t>cash</t>
  </si>
  <si>
    <t>Product24</t>
  </si>
  <si>
    <t>Product38</t>
  </si>
  <si>
    <t>Product13</t>
  </si>
  <si>
    <t>Product04</t>
  </si>
  <si>
    <t>Product35</t>
  </si>
  <si>
    <t>Product31</t>
  </si>
  <si>
    <t>Product03</t>
  </si>
  <si>
    <t>Product42</t>
  </si>
  <si>
    <t>Product44</t>
  </si>
  <si>
    <t>Product23</t>
  </si>
  <si>
    <t>Product34</t>
  </si>
  <si>
    <t>Product20</t>
  </si>
  <si>
    <t>Product06</t>
  </si>
  <si>
    <t>Product01</t>
  </si>
  <si>
    <t>Product40</t>
  </si>
  <si>
    <t>Product32</t>
  </si>
  <si>
    <t>Product29</t>
  </si>
  <si>
    <t>Product10</t>
  </si>
  <si>
    <t>Product16</t>
  </si>
  <si>
    <t>Product22</t>
  </si>
  <si>
    <t>Product37</t>
  </si>
  <si>
    <t>Product43</t>
  </si>
  <si>
    <t>Product05</t>
  </si>
  <si>
    <t>Product08</t>
  </si>
  <si>
    <t>Product27</t>
  </si>
  <si>
    <t>Product15</t>
  </si>
  <si>
    <t>Product30</t>
  </si>
  <si>
    <t>Product25</t>
  </si>
  <si>
    <t>Product02</t>
  </si>
  <si>
    <t>Product18</t>
  </si>
  <si>
    <t>Product11</t>
  </si>
  <si>
    <t>Product21</t>
  </si>
  <si>
    <t>Product28</t>
  </si>
  <si>
    <t>Product39</t>
  </si>
  <si>
    <t>Product12</t>
  </si>
  <si>
    <t>Product07</t>
  </si>
  <si>
    <t>Product09</t>
  </si>
  <si>
    <t>Product33</t>
  </si>
  <si>
    <t>Product17</t>
  </si>
  <si>
    <t>Product19</t>
  </si>
  <si>
    <t>Product14</t>
  </si>
  <si>
    <t>Product41</t>
  </si>
  <si>
    <t>Product26</t>
  </si>
  <si>
    <t>Product36</t>
  </si>
  <si>
    <t>Category03</t>
  </si>
  <si>
    <t>Category05</t>
  </si>
  <si>
    <t>Category01</t>
  </si>
  <si>
    <t>Category02</t>
  </si>
  <si>
    <t>Category04</t>
  </si>
  <si>
    <t>Ft</t>
  </si>
  <si>
    <t>Kg</t>
  </si>
  <si>
    <t>Lt</t>
  </si>
  <si>
    <t>No.</t>
  </si>
  <si>
    <t>Jan</t>
  </si>
  <si>
    <t>Feb</t>
  </si>
  <si>
    <t>Mar</t>
  </si>
  <si>
    <t>Apr</t>
  </si>
  <si>
    <t>May</t>
  </si>
  <si>
    <t>Jun</t>
  </si>
  <si>
    <t>Jul</t>
  </si>
  <si>
    <t>Aug</t>
  </si>
  <si>
    <t>Sep</t>
  </si>
  <si>
    <t>Oct</t>
  </si>
  <si>
    <t>Nov</t>
  </si>
  <si>
    <t>Dec</t>
  </si>
  <si>
    <t>CASH</t>
  </si>
  <si>
    <t>formatted_date</t>
  </si>
  <si>
    <t>month_year</t>
  </si>
  <si>
    <t>profit_per_product</t>
  </si>
  <si>
    <t>total_profit</t>
  </si>
  <si>
    <t>profit_margin</t>
  </si>
  <si>
    <t>sales_category</t>
  </si>
  <si>
    <t>Media</t>
  </si>
  <si>
    <t>Error típico</t>
  </si>
  <si>
    <t>Mediana</t>
  </si>
  <si>
    <t>Moda</t>
  </si>
  <si>
    <t>Desviación estándar</t>
  </si>
  <si>
    <t>Varianza de la muestra</t>
  </si>
  <si>
    <t>Curtosis</t>
  </si>
  <si>
    <t>Coeficiente de asimetría</t>
  </si>
  <si>
    <t>Rango</t>
  </si>
  <si>
    <t>Mínimo</t>
  </si>
  <si>
    <t>Máximo</t>
  </si>
  <si>
    <t>Suma</t>
  </si>
  <si>
    <t>Cuenta</t>
  </si>
  <si>
    <t>total_discount_value</t>
  </si>
  <si>
    <t>payment_type_indicator</t>
  </si>
  <si>
    <r>
      <t xml:space="preserve">La </t>
    </r>
    <r>
      <rPr>
        <b/>
        <sz val="11"/>
        <color theme="1"/>
        <rFont val="Calibri"/>
        <family val="2"/>
        <scheme val="minor"/>
      </rPr>
      <t>media</t>
    </r>
    <r>
      <rPr>
        <sz val="11"/>
        <color theme="1"/>
        <rFont val="Calibri"/>
        <family val="2"/>
        <scheme val="minor"/>
      </rPr>
      <t xml:space="preserve"> del valor de compra es de 77,66, similar al valor  la </t>
    </r>
    <r>
      <rPr>
        <b/>
        <sz val="11"/>
        <color theme="1"/>
        <rFont val="Calibri"/>
        <family val="2"/>
        <scheme val="minor"/>
      </rPr>
      <t>mediana</t>
    </r>
    <r>
      <rPr>
        <sz val="11"/>
        <color theme="1"/>
        <rFont val="Calibri"/>
        <family val="2"/>
        <scheme val="minor"/>
      </rPr>
      <t xml:space="preserve"> (75), por lo que el 50% de los productos tendrían un valor de compra cercano al promedio, lo que supone una distribución bastante simétrica, comprobado por el </t>
    </r>
    <r>
      <rPr>
        <b/>
        <sz val="11"/>
        <color theme="1"/>
        <rFont val="Calibri"/>
        <family val="2"/>
        <scheme val="minor"/>
      </rPr>
      <t>coeficiente de asimetría</t>
    </r>
    <r>
      <rPr>
        <sz val="11"/>
        <color theme="1"/>
        <rFont val="Calibri"/>
        <family val="2"/>
        <scheme val="minor"/>
      </rPr>
      <t xml:space="preserve"> de 0,04. Sin embargo la </t>
    </r>
    <r>
      <rPr>
        <b/>
        <sz val="11"/>
        <color theme="1"/>
        <rFont val="Calibri"/>
        <family val="2"/>
        <scheme val="minor"/>
      </rPr>
      <t>moda</t>
    </r>
    <r>
      <rPr>
        <sz val="11"/>
        <color theme="1"/>
        <rFont val="Calibri"/>
        <family val="2"/>
        <scheme val="minor"/>
      </rPr>
      <t xml:space="preserve"> es de 37, lo que podría indicar que muchos productos tienen un valor de compra inferior.  La </t>
    </r>
    <r>
      <rPr>
        <b/>
        <sz val="11"/>
        <color theme="1"/>
        <rFont val="Calibri"/>
        <family val="2"/>
        <scheme val="minor"/>
      </rPr>
      <t>desviación estándar</t>
    </r>
    <r>
      <rPr>
        <sz val="11"/>
        <color theme="1"/>
        <rFont val="Calibri"/>
        <family val="2"/>
        <scheme val="minor"/>
      </rPr>
      <t xml:space="preserve"> de 43 sugiere cierta dispersión, concidiente con el </t>
    </r>
    <r>
      <rPr>
        <b/>
        <sz val="11"/>
        <color theme="1"/>
        <rFont val="Calibri"/>
        <family val="2"/>
        <scheme val="minor"/>
      </rPr>
      <t>rango</t>
    </r>
    <r>
      <rPr>
        <sz val="11"/>
        <color theme="1"/>
        <rFont val="Calibri"/>
        <family val="2"/>
        <scheme val="minor"/>
      </rPr>
      <t xml:space="preserve"> de 145.
La </t>
    </r>
    <r>
      <rPr>
        <b/>
        <sz val="11"/>
        <color theme="1"/>
        <rFont val="Calibri"/>
        <family val="2"/>
        <scheme val="minor"/>
      </rPr>
      <t>curtosis</t>
    </r>
    <r>
      <rPr>
        <sz val="11"/>
        <color theme="1"/>
        <rFont val="Calibri"/>
        <family val="2"/>
        <scheme val="minor"/>
      </rPr>
      <t xml:space="preserve"> de -1,03 indica que se trata de una distribución platicúrtica, es decir, que, como sugieren los valores tan similares de media y mediana, la mayoría de los valores se agrupan en torno a la media
</t>
    </r>
  </si>
  <si>
    <r>
      <t xml:space="preserve">La </t>
    </r>
    <r>
      <rPr>
        <b/>
        <sz val="11"/>
        <color theme="1"/>
        <rFont val="Calibri"/>
        <family val="2"/>
        <scheme val="minor"/>
      </rPr>
      <t>media</t>
    </r>
    <r>
      <rPr>
        <sz val="11"/>
        <color theme="1"/>
        <rFont val="Calibri"/>
        <family val="2"/>
        <scheme val="minor"/>
      </rPr>
      <t xml:space="preserve"> del descuento es de 26,6, valor muy similar al de la </t>
    </r>
    <r>
      <rPr>
        <b/>
        <sz val="11"/>
        <color theme="1"/>
        <rFont val="Calibri"/>
        <family val="2"/>
        <scheme val="minor"/>
      </rPr>
      <t>mediana</t>
    </r>
    <r>
      <rPr>
        <sz val="11"/>
        <color theme="1"/>
        <rFont val="Calibri"/>
        <family val="2"/>
        <scheme val="minor"/>
      </rPr>
      <t xml:space="preserve"> (27) y la </t>
    </r>
    <r>
      <rPr>
        <b/>
        <sz val="11"/>
        <color theme="1"/>
        <rFont val="Calibri"/>
        <family val="2"/>
        <scheme val="minor"/>
      </rPr>
      <t>moda</t>
    </r>
    <r>
      <rPr>
        <sz val="11"/>
        <color theme="1"/>
        <rFont val="Calibri"/>
        <family val="2"/>
        <scheme val="minor"/>
      </rPr>
      <t xml:space="preserve"> (28), indicando que la mayoría de los descuentos son en torno al valor promedio y que la distribución es bastante simétrica, lo que se corresponde con el coeficiente de asimetría de 0,02. La </t>
    </r>
    <r>
      <rPr>
        <b/>
        <sz val="11"/>
        <color theme="1"/>
        <rFont val="Calibri"/>
        <family val="2"/>
        <scheme val="minor"/>
      </rPr>
      <t>desviación estándar</t>
    </r>
    <r>
      <rPr>
        <sz val="11"/>
        <color theme="1"/>
        <rFont val="Calibri"/>
        <family val="2"/>
        <scheme val="minor"/>
      </rPr>
      <t xml:space="preserve"> de 15 indicaría que hay cierta dispersión en los descuentos, concordando con el rango entre 0 y 54.
La curtosis de -1,04 indica que se trata de una distribución platicúrtica, es decir, que, como sugieren los valores de mediana y moda, la mayoría de los valores se agrupan en torno a la media, con pocos valores extremos.
</t>
    </r>
  </si>
  <si>
    <r>
      <t xml:space="preserve">La </t>
    </r>
    <r>
      <rPr>
        <b/>
        <sz val="11"/>
        <color theme="1"/>
        <rFont val="Calibri"/>
        <family val="2"/>
        <scheme val="minor"/>
      </rPr>
      <t>media</t>
    </r>
    <r>
      <rPr>
        <sz val="11"/>
        <color theme="1"/>
        <rFont val="Calibri"/>
        <family val="2"/>
        <scheme val="minor"/>
      </rPr>
      <t xml:space="preserve"> del valor de venta es de 94, mayor que la </t>
    </r>
    <r>
      <rPr>
        <b/>
        <sz val="11"/>
        <color theme="1"/>
        <rFont val="Calibri"/>
        <family val="2"/>
        <scheme val="minor"/>
      </rPr>
      <t xml:space="preserve">mediana </t>
    </r>
    <r>
      <rPr>
        <sz val="11"/>
        <color theme="1"/>
        <rFont val="Calibri"/>
        <family val="2"/>
        <scheme val="minor"/>
      </rPr>
      <t xml:space="preserve">(85,5), lo que indicaría que hay valores altos que afectan a la media. La </t>
    </r>
    <r>
      <rPr>
        <b/>
        <sz val="11"/>
        <color theme="1"/>
        <rFont val="Calibri"/>
        <family val="2"/>
        <scheme val="minor"/>
      </rPr>
      <t>moda</t>
    </r>
    <r>
      <rPr>
        <sz val="11"/>
        <color theme="1"/>
        <rFont val="Calibri"/>
        <family val="2"/>
        <scheme val="minor"/>
      </rPr>
      <t xml:space="preserve"> de 162 sugiere que es frecuente un precio de venta superior a la media. La </t>
    </r>
    <r>
      <rPr>
        <b/>
        <sz val="11"/>
        <color theme="1"/>
        <rFont val="Calibri"/>
        <family val="2"/>
        <scheme val="minor"/>
      </rPr>
      <t>desviación estándar</t>
    </r>
    <r>
      <rPr>
        <sz val="11"/>
        <color theme="1"/>
        <rFont val="Calibri"/>
        <family val="2"/>
        <scheme val="minor"/>
      </rPr>
      <t xml:space="preserve"> de 55 sugiere una amplia dispersión de precios, coindiciendo con el </t>
    </r>
    <r>
      <rPr>
        <b/>
        <sz val="11"/>
        <color theme="1"/>
        <rFont val="Calibri"/>
        <family val="2"/>
        <scheme val="minor"/>
      </rPr>
      <t>rango</t>
    </r>
    <r>
      <rPr>
        <sz val="11"/>
        <color theme="1"/>
        <rFont val="Calibri"/>
        <family val="2"/>
        <scheme val="minor"/>
      </rPr>
      <t xml:space="preserve"> de 203, con un valor mínimo de 6,7 y un máximo de 210.
El </t>
    </r>
    <r>
      <rPr>
        <b/>
        <sz val="11"/>
        <color theme="1"/>
        <rFont val="Calibri"/>
        <family val="2"/>
        <scheme val="minor"/>
      </rPr>
      <t>coeficiente de asimetría</t>
    </r>
    <r>
      <rPr>
        <sz val="11"/>
        <color theme="1"/>
        <rFont val="Calibri"/>
        <family val="2"/>
        <scheme val="minor"/>
      </rPr>
      <t xml:space="preserve"> de 0,23 sugiere que la la distribución está sesgada ligeramente a la derecha, encajando con la media superior a la mediana y el valor de la moda.  La </t>
    </r>
    <r>
      <rPr>
        <b/>
        <sz val="11"/>
        <color theme="1"/>
        <rFont val="Calibri"/>
        <family val="2"/>
        <scheme val="minor"/>
      </rPr>
      <t>curtosis</t>
    </r>
    <r>
      <rPr>
        <sz val="11"/>
        <color theme="1"/>
        <rFont val="Calibri"/>
        <family val="2"/>
        <scheme val="minor"/>
      </rPr>
      <t xml:space="preserve"> de -0,9 indica que se trata de una distribución platicúrtica, es decir, que la mayoría de los valores se agrupa cerca del promedio.
</t>
    </r>
  </si>
  <si>
    <r>
      <t xml:space="preserve">La </t>
    </r>
    <r>
      <rPr>
        <b/>
        <sz val="11"/>
        <color theme="1"/>
        <rFont val="Calibri"/>
        <family val="2"/>
        <scheme val="minor"/>
      </rPr>
      <t>media</t>
    </r>
    <r>
      <rPr>
        <sz val="11"/>
        <color theme="1"/>
        <rFont val="Calibri"/>
        <family val="2"/>
        <scheme val="minor"/>
      </rPr>
      <t xml:space="preserve"> del valor total de compra es de 633, mayor que la </t>
    </r>
    <r>
      <rPr>
        <b/>
        <sz val="11"/>
        <color theme="1"/>
        <rFont val="Calibri"/>
        <family val="2"/>
        <scheme val="minor"/>
      </rPr>
      <t xml:space="preserve">mediana </t>
    </r>
    <r>
      <rPr>
        <sz val="11"/>
        <color theme="1"/>
        <rFont val="Calibri"/>
        <family val="2"/>
        <scheme val="minor"/>
      </rPr>
      <t xml:space="preserve">(495), lo que indicaría que, aunque la mitad de las compras tiene un valor inferior a la media, como podría indicar la </t>
    </r>
    <r>
      <rPr>
        <b/>
        <sz val="11"/>
        <color theme="1"/>
        <rFont val="Calibri"/>
        <family val="2"/>
        <scheme val="minor"/>
      </rPr>
      <t>moda</t>
    </r>
    <r>
      <rPr>
        <sz val="11"/>
        <color theme="1"/>
        <rFont val="Calibri"/>
        <family val="2"/>
        <scheme val="minor"/>
      </rPr>
      <t xml:space="preserve"> de 360, hay valores altos que afectan a la media.  La </t>
    </r>
    <r>
      <rPr>
        <b/>
        <sz val="11"/>
        <color theme="1"/>
        <rFont val="Calibri"/>
        <family val="2"/>
        <scheme val="minor"/>
      </rPr>
      <t>desviación estándar</t>
    </r>
    <r>
      <rPr>
        <sz val="11"/>
        <color theme="1"/>
        <rFont val="Calibri"/>
        <family val="2"/>
        <scheme val="minor"/>
      </rPr>
      <t xml:space="preserve"> de 521 sugiere una amplia dispersión de precios, coindiciendo con el </t>
    </r>
    <r>
      <rPr>
        <b/>
        <sz val="11"/>
        <color theme="1"/>
        <rFont val="Calibri"/>
        <family val="2"/>
        <scheme val="minor"/>
      </rPr>
      <t>rango</t>
    </r>
    <r>
      <rPr>
        <sz val="11"/>
        <color theme="1"/>
        <rFont val="Calibri"/>
        <family val="2"/>
        <scheme val="minor"/>
      </rPr>
      <t xml:space="preserve"> de 2245, con un valor mínimo de 5 y un máximo de 2250.
El </t>
    </r>
    <r>
      <rPr>
        <b/>
        <sz val="11"/>
        <color theme="1"/>
        <rFont val="Calibri"/>
        <family val="2"/>
        <scheme val="minor"/>
      </rPr>
      <t>coeficiente de asimetría</t>
    </r>
    <r>
      <rPr>
        <sz val="11"/>
        <color theme="1"/>
        <rFont val="Calibri"/>
        <family val="2"/>
        <scheme val="minor"/>
      </rPr>
      <t xml:space="preserve"> de 0,96 sugiere que la la distribución está sesgada ligeramente a la derecha, encajando con la media superior a la mediana y el valor máximo del rango.  La </t>
    </r>
    <r>
      <rPr>
        <b/>
        <sz val="11"/>
        <color theme="1"/>
        <rFont val="Calibri"/>
        <family val="2"/>
        <scheme val="minor"/>
      </rPr>
      <t>curtosis</t>
    </r>
    <r>
      <rPr>
        <sz val="11"/>
        <color theme="1"/>
        <rFont val="Calibri"/>
        <family val="2"/>
        <scheme val="minor"/>
      </rPr>
      <t xml:space="preserve"> de 0,29 indica que se trata de una distribución ligeramente leptocúrtica, es decir, que hay un grupo ligero de valores cercanos al promedio aunque la mayoría son más extremos.
</t>
    </r>
  </si>
  <si>
    <r>
      <t xml:space="preserve">La </t>
    </r>
    <r>
      <rPr>
        <b/>
        <sz val="11"/>
        <rFont val="Calibri"/>
        <family val="2"/>
        <scheme val="minor"/>
      </rPr>
      <t>media</t>
    </r>
    <r>
      <rPr>
        <sz val="11"/>
        <rFont val="Calibri"/>
        <family val="2"/>
        <scheme val="minor"/>
      </rPr>
      <t xml:space="preserve"> del beneficio total es de 130, pero la </t>
    </r>
    <r>
      <rPr>
        <b/>
        <sz val="11"/>
        <rFont val="Calibri"/>
        <family val="2"/>
        <scheme val="minor"/>
      </rPr>
      <t>mediana</t>
    </r>
    <r>
      <rPr>
        <sz val="11"/>
        <rFont val="Calibri"/>
        <family val="2"/>
        <scheme val="minor"/>
      </rPr>
      <t xml:space="preserve"> es de 73, lo que indica que la mitad de los valores de descuento son bastante inferiores al promedio. Sin embargo, la diferencia entre media y mediana sugiere que hay valores de beneficio bastante altos. La </t>
    </r>
    <r>
      <rPr>
        <b/>
        <sz val="11"/>
        <rFont val="Calibri"/>
        <family val="2"/>
        <scheme val="minor"/>
      </rPr>
      <t>desviación estándar</t>
    </r>
    <r>
      <rPr>
        <sz val="11"/>
        <rFont val="Calibri"/>
        <family val="2"/>
        <scheme val="minor"/>
      </rPr>
      <t xml:space="preserve"> de 147 sugiere una dispersión de los valores, corroborado por el rango de 898, con un mínimo de 1,7.
El </t>
    </r>
    <r>
      <rPr>
        <b/>
        <sz val="11"/>
        <rFont val="Calibri"/>
        <family val="2"/>
        <scheme val="minor"/>
      </rPr>
      <t>coeficiente de asimetría</t>
    </r>
    <r>
      <rPr>
        <sz val="11"/>
        <rFont val="Calibri"/>
        <family val="2"/>
        <scheme val="minor"/>
      </rPr>
      <t xml:space="preserve"> de 2,1  indica que los datos están sesgados a la derecha, lo que implica que algunos valores de venta son muy altos, haciendo que suba la media y la </t>
    </r>
    <r>
      <rPr>
        <b/>
        <sz val="11"/>
        <rFont val="Calibri"/>
        <family val="2"/>
        <scheme val="minor"/>
      </rPr>
      <t>curtoris</t>
    </r>
    <r>
      <rPr>
        <sz val="11"/>
        <rFont val="Calibri"/>
        <family val="2"/>
        <scheme val="minor"/>
      </rPr>
      <t xml:space="preserve"> de 5 indica que es muy leptocúrtica, es decir, que hay pocos valores similares al promedio y muchos en los extremos.</t>
    </r>
  </si>
  <si>
    <r>
      <t xml:space="preserve">La </t>
    </r>
    <r>
      <rPr>
        <b/>
        <sz val="11"/>
        <rFont val="Calibri"/>
        <family val="2"/>
        <scheme val="minor"/>
      </rPr>
      <t>media</t>
    </r>
    <r>
      <rPr>
        <sz val="11"/>
        <rFont val="Calibri"/>
        <family val="2"/>
        <scheme val="minor"/>
      </rPr>
      <t xml:space="preserve"> del margen de beneficio es de 0,168, bastante similar a la </t>
    </r>
    <r>
      <rPr>
        <b/>
        <sz val="11"/>
        <rFont val="Calibri"/>
        <family val="2"/>
        <scheme val="minor"/>
      </rPr>
      <t>mediana</t>
    </r>
    <r>
      <rPr>
        <sz val="11"/>
        <rFont val="Calibri"/>
        <family val="2"/>
        <scheme val="minor"/>
      </rPr>
      <t xml:space="preserve"> de 0,159  lo que indicaría que la media es robusta y la distribución es bastante simétrica, lo que estaría apoyado por el coeficiente de asimetría de -0,05.  La </t>
    </r>
    <r>
      <rPr>
        <b/>
        <sz val="11"/>
        <rFont val="Calibri"/>
        <family val="2"/>
        <scheme val="minor"/>
      </rPr>
      <t>desviación estándar</t>
    </r>
    <r>
      <rPr>
        <sz val="11"/>
        <rFont val="Calibri"/>
        <family val="2"/>
        <scheme val="minor"/>
      </rPr>
      <t xml:space="preserve"> de 0,072 sugiere una dispersión de los valores, corroborado por el rango de 0,23, con un mínimo de 0,05.
La </t>
    </r>
    <r>
      <rPr>
        <b/>
        <sz val="11"/>
        <rFont val="Calibri"/>
        <family val="2"/>
        <scheme val="minor"/>
      </rPr>
      <t>curtoris</t>
    </r>
    <r>
      <rPr>
        <sz val="11"/>
        <rFont val="Calibri"/>
        <family val="2"/>
        <scheme val="minor"/>
      </rPr>
      <t xml:space="preserve"> de -1,47 indica que es muy platicúrtica, es decir, que la mayoría de valores se agrupan en torno a la media y hay poco valores extremos.</t>
    </r>
  </si>
  <si>
    <r>
      <t xml:space="preserve">La </t>
    </r>
    <r>
      <rPr>
        <b/>
        <sz val="11"/>
        <rFont val="Calibri"/>
        <family val="2"/>
        <scheme val="minor"/>
      </rPr>
      <t>media</t>
    </r>
    <r>
      <rPr>
        <sz val="11"/>
        <rFont val="Calibri"/>
        <family val="2"/>
        <scheme val="minor"/>
      </rPr>
      <t xml:space="preserve"> del beneficio por producto es de 16,5, pero la </t>
    </r>
    <r>
      <rPr>
        <b/>
        <sz val="11"/>
        <rFont val="Calibri"/>
        <family val="2"/>
        <scheme val="minor"/>
      </rPr>
      <t>mediana</t>
    </r>
    <r>
      <rPr>
        <sz val="11"/>
        <rFont val="Calibri"/>
        <family val="2"/>
        <scheme val="minor"/>
      </rPr>
      <t xml:space="preserve"> es de 10, lo que indica que la mitad de los valores de descuento son bastante inferiores al promedio.  La </t>
    </r>
    <r>
      <rPr>
        <b/>
        <sz val="11"/>
        <rFont val="Calibri"/>
        <family val="2"/>
        <scheme val="minor"/>
      </rPr>
      <t>desviación estándar</t>
    </r>
    <r>
      <rPr>
        <sz val="11"/>
        <rFont val="Calibri"/>
        <family val="2"/>
        <scheme val="minor"/>
      </rPr>
      <t xml:space="preserve"> de 14 sugiere una dispersión de los valores, corroborado por el rango de 58,67, con un mínimo de 1,33.
El </t>
    </r>
    <r>
      <rPr>
        <b/>
        <sz val="11"/>
        <rFont val="Calibri"/>
        <family val="2"/>
        <scheme val="minor"/>
      </rPr>
      <t>coeficiente de asimetría</t>
    </r>
    <r>
      <rPr>
        <sz val="11"/>
        <rFont val="Calibri"/>
        <family val="2"/>
        <scheme val="minor"/>
      </rPr>
      <t xml:space="preserve"> de 1,22  indica que los datos están sesgados a la derecha, lo que implica que algunos valores de venta son muy altos, como sugiere la moda de 42, haciendo que suba la media y la </t>
    </r>
    <r>
      <rPr>
        <b/>
        <sz val="11"/>
        <rFont val="Calibri"/>
        <family val="2"/>
        <scheme val="minor"/>
      </rPr>
      <t>curtoris</t>
    </r>
    <r>
      <rPr>
        <sz val="11"/>
        <rFont val="Calibri"/>
        <family val="2"/>
        <scheme val="minor"/>
      </rPr>
      <t xml:space="preserve"> de 0,67 indica que es leptocúrtica, es decir, que hay algunos valores similares al promedio y muchos en los extremos.</t>
    </r>
  </si>
  <si>
    <r>
      <t xml:space="preserve">La </t>
    </r>
    <r>
      <rPr>
        <b/>
        <sz val="11"/>
        <color theme="1"/>
        <rFont val="Calibri"/>
        <family val="2"/>
        <scheme val="minor"/>
      </rPr>
      <t>media</t>
    </r>
    <r>
      <rPr>
        <sz val="11"/>
        <color theme="1"/>
        <rFont val="Calibri"/>
        <family val="2"/>
        <scheme val="minor"/>
      </rPr>
      <t xml:space="preserve"> del valor total de descuento es de 203, pero la </t>
    </r>
    <r>
      <rPr>
        <b/>
        <sz val="11"/>
        <color theme="1"/>
        <rFont val="Calibri"/>
        <family val="2"/>
        <scheme val="minor"/>
      </rPr>
      <t>mediana</t>
    </r>
    <r>
      <rPr>
        <sz val="11"/>
        <color theme="1"/>
        <rFont val="Calibri"/>
        <family val="2"/>
        <scheme val="minor"/>
      </rPr>
      <t xml:space="preserve"> es de 118, lo que indica que la mitad de los valores de descuento son bastante inferiores al promedio, lo que podría estar apoyado por la moda de 0. Sin embargo, la diferencia entre media y mediana sugiere que hay valores de descuento bastante altos. La </t>
    </r>
    <r>
      <rPr>
        <b/>
        <sz val="11"/>
        <color theme="1"/>
        <rFont val="Calibri"/>
        <family val="2"/>
        <scheme val="minor"/>
      </rPr>
      <t>desviación estándar</t>
    </r>
    <r>
      <rPr>
        <sz val="11"/>
        <color theme="1"/>
        <rFont val="Calibri"/>
        <family val="2"/>
        <scheme val="minor"/>
      </rPr>
      <t xml:space="preserve"> de 225 sugiere una dispersión de los valores, corroborado por el rango de 1600, con un mínimo de 0.
El </t>
    </r>
    <r>
      <rPr>
        <b/>
        <sz val="11"/>
        <color theme="1"/>
        <rFont val="Calibri"/>
        <family val="2"/>
        <scheme val="minor"/>
      </rPr>
      <t>coeficiente de asimetría</t>
    </r>
    <r>
      <rPr>
        <sz val="11"/>
        <color theme="1"/>
        <rFont val="Calibri"/>
        <family val="2"/>
        <scheme val="minor"/>
      </rPr>
      <t xml:space="preserve"> de 1,94  indica que los datos están sesgados a la derecha, lo que implica que algunos valores de venta son muy altos, haciendo que suba la media y la </t>
    </r>
    <r>
      <rPr>
        <b/>
        <sz val="11"/>
        <color theme="1"/>
        <rFont val="Calibri"/>
        <family val="2"/>
        <scheme val="minor"/>
      </rPr>
      <t>curtoris</t>
    </r>
    <r>
      <rPr>
        <sz val="11"/>
        <color theme="1"/>
        <rFont val="Calibri"/>
        <family val="2"/>
        <scheme val="minor"/>
      </rPr>
      <t xml:space="preserve"> de 5 indica que es muy leptocúrtica, es decir, que hay pocos valores similares al promedio y muchos en los extremos.</t>
    </r>
  </si>
  <si>
    <r>
      <t xml:space="preserve">La </t>
    </r>
    <r>
      <rPr>
        <b/>
        <sz val="11"/>
        <color theme="1"/>
        <rFont val="Calibri"/>
        <family val="2"/>
        <scheme val="minor"/>
      </rPr>
      <t>media</t>
    </r>
    <r>
      <rPr>
        <sz val="11"/>
        <color theme="1"/>
        <rFont val="Calibri"/>
        <family val="2"/>
        <scheme val="minor"/>
      </rPr>
      <t xml:space="preserve"> del valor total de ventas es de 763,75, pero la </t>
    </r>
    <r>
      <rPr>
        <b/>
        <sz val="11"/>
        <color theme="1"/>
        <rFont val="Calibri"/>
        <family val="2"/>
        <scheme val="minor"/>
      </rPr>
      <t>mediana</t>
    </r>
    <r>
      <rPr>
        <sz val="11"/>
        <color theme="1"/>
        <rFont val="Calibri"/>
        <family val="2"/>
        <scheme val="minor"/>
      </rPr>
      <t xml:space="preserve"> es de 598,50, lo que indica que la mitad de las ventas son inferiores al promedio. La </t>
    </r>
    <r>
      <rPr>
        <b/>
        <sz val="11"/>
        <color theme="1"/>
        <rFont val="Calibri"/>
        <family val="2"/>
        <scheme val="minor"/>
      </rPr>
      <t>desviación estándar</t>
    </r>
    <r>
      <rPr>
        <sz val="11"/>
        <color theme="1"/>
        <rFont val="Calibri"/>
        <family val="2"/>
        <scheme val="minor"/>
      </rPr>
      <t xml:space="preserve"> de 642,59 sugiere una gran variabilidad en las ventas.
El </t>
    </r>
    <r>
      <rPr>
        <b/>
        <sz val="11"/>
        <color theme="1"/>
        <rFont val="Calibri"/>
        <family val="2"/>
        <scheme val="minor"/>
      </rPr>
      <t>coeficiente de asimetría</t>
    </r>
    <r>
      <rPr>
        <sz val="11"/>
        <color theme="1"/>
        <rFont val="Calibri"/>
        <family val="2"/>
        <scheme val="minor"/>
      </rPr>
      <t xml:space="preserve"> de 1,09 indica que los datos están sesgados a la derecha, lo que implica que algunos valores de venta son muy altos, haciendo que suba la media. La </t>
    </r>
    <r>
      <rPr>
        <b/>
        <sz val="11"/>
        <color theme="1"/>
        <rFont val="Calibri"/>
        <family val="2"/>
        <scheme val="minor"/>
      </rPr>
      <t>moda</t>
    </r>
    <r>
      <rPr>
        <sz val="11"/>
        <color theme="1"/>
        <rFont val="Calibri"/>
        <family val="2"/>
        <scheme val="minor"/>
      </rPr>
      <t xml:space="preserve"> es de 738,72, lo que indica que las ventas más frecuentes tienen un valor entorno a la media.
El </t>
    </r>
    <r>
      <rPr>
        <b/>
        <sz val="11"/>
        <color theme="1"/>
        <rFont val="Calibri"/>
        <family val="2"/>
        <scheme val="minor"/>
      </rPr>
      <t>rango</t>
    </r>
    <r>
      <rPr>
        <sz val="11"/>
        <color theme="1"/>
        <rFont val="Calibri"/>
        <family val="2"/>
        <scheme val="minor"/>
      </rPr>
      <t xml:space="preserve"> de 3143,3 con un mínimo de 6,70 y un máximo de 3150 coincide con la dispersión que indicaba la desviación estándar. La </t>
    </r>
    <r>
      <rPr>
        <b/>
        <sz val="11"/>
        <color theme="1"/>
        <rFont val="Calibri"/>
        <family val="2"/>
        <scheme val="minor"/>
      </rPr>
      <t>curtosis</t>
    </r>
    <r>
      <rPr>
        <sz val="11"/>
        <color theme="1"/>
        <rFont val="Calibri"/>
        <family val="2"/>
        <scheme val="minor"/>
      </rPr>
      <t xml:space="preserve"> de 0,79 indicaría que hay algunos valores cercanos a la media pero la mayoría serían extremos.</t>
    </r>
  </si>
  <si>
    <r>
      <t xml:space="preserve">El margen de beneficio </t>
    </r>
    <r>
      <rPr>
        <b/>
        <sz val="11"/>
        <color theme="1"/>
        <rFont val="Calibri"/>
        <family val="2"/>
        <scheme val="minor"/>
      </rPr>
      <t>promedio</t>
    </r>
    <r>
      <rPr>
        <sz val="11"/>
        <color theme="1"/>
        <rFont val="Calibri"/>
        <family val="2"/>
        <scheme val="minor"/>
      </rPr>
      <t xml:space="preserve"> es del 16%, aunque hay algunos productos que llegan hasta el 23%, habría que analizar qué productos son y cómo aumentar el margen de beneficio mínimo, que es del 5,6%.</t>
    </r>
  </si>
  <si>
    <t>El amplio rango de beneficio indicaría que hay productos o transacciones con mayor beneficio que las demás, se debería analizar qué productos o transacciones tienen mayor beneficio para intentar aplicar las mismas condiciones a las de menor beneficio.</t>
  </si>
  <si>
    <t>Hay un amplio rango de descuentos, se debe analizar si se aplican descuentos más altos a productos más caros o mayores cantidades.</t>
  </si>
  <si>
    <t>Dado que el precio de compra del artículo es siempre el mismo, hay algunos que se compran en mayor cantidad, aumentando el valor total, se debería buscar la forma de rebajar ese precio de compra.</t>
  </si>
  <si>
    <t>Como el precio de venta de los productos es constante, hay productos que se venden más, se deberían buscar las causas y ver cómo aumentar la cantidad de venta del resto de productos.</t>
  </si>
  <si>
    <t>Transacción</t>
  </si>
  <si>
    <t>Etiquetas de fila</t>
  </si>
  <si>
    <t>Total general</t>
  </si>
  <si>
    <t>Cuenta de Transacción</t>
  </si>
  <si>
    <t>Grande</t>
  </si>
  <si>
    <t>Pequeña</t>
  </si>
  <si>
    <t>Disminuir el precio de compra de los productos aumentaría los beneficios del supermercado. Convendría analizar las ventas de los productos más caros para comprobar si se venden lo suficiente.</t>
  </si>
  <si>
    <t>Para aumentar el beneficio del supermercado se podría analizar si es posible aumentar el precio de venta mínimo o comprobar si un descuento en los productos más caros podría aumentar sus ventas sin afectar mucho al margen de beneficio.</t>
  </si>
  <si>
    <t>El rango del valor total de descuento es muy alto, lo que podría indicar que hay compras muy grandes con mucho descuento. Esto podría afectar al margen de beneficio.</t>
  </si>
  <si>
    <t>El valor máximo del rango parece atípico. Se debería comprobar si es un error.</t>
  </si>
  <si>
    <r>
      <t xml:space="preserve">La </t>
    </r>
    <r>
      <rPr>
        <b/>
        <sz val="11"/>
        <rFont val="Calibri"/>
        <family val="2"/>
        <scheme val="minor"/>
      </rPr>
      <t>media</t>
    </r>
    <r>
      <rPr>
        <sz val="11"/>
        <rFont val="Calibri"/>
        <family val="2"/>
        <scheme val="minor"/>
      </rPr>
      <t xml:space="preserve"> de la cantidad es de 8,14, bastante similar a la </t>
    </r>
    <r>
      <rPr>
        <b/>
        <sz val="11"/>
        <rFont val="Calibri"/>
        <family val="2"/>
        <scheme val="minor"/>
      </rPr>
      <t>mediana</t>
    </r>
    <r>
      <rPr>
        <sz val="11"/>
        <rFont val="Calibri"/>
        <family val="2"/>
        <scheme val="minor"/>
      </rPr>
      <t xml:space="preserve"> de 8  lo que indicaría que la media es robusta y la distribución es bastante simétrica, lo que estaría apoyado por el coeficiente de asimetría de -0,004.  La </t>
    </r>
    <r>
      <rPr>
        <b/>
        <sz val="11"/>
        <rFont val="Calibri"/>
        <family val="2"/>
        <scheme val="minor"/>
      </rPr>
      <t>desviación estándar</t>
    </r>
    <r>
      <rPr>
        <sz val="11"/>
        <rFont val="Calibri"/>
        <family val="2"/>
        <scheme val="minor"/>
      </rPr>
      <t xml:space="preserve"> de 4 sugiere que no hay demasiada dispersión de los valores, corroborado por el rango de 14.
La </t>
    </r>
    <r>
      <rPr>
        <b/>
        <sz val="11"/>
        <rFont val="Calibri"/>
        <family val="2"/>
        <scheme val="minor"/>
      </rPr>
      <t>curtoris</t>
    </r>
    <r>
      <rPr>
        <sz val="11"/>
        <rFont val="Calibri"/>
        <family val="2"/>
        <scheme val="minor"/>
      </rPr>
      <t xml:space="preserve"> de -1,19 indica que es muy platicúrtica, es decir, que la mayoría de valores se agrupan en torno a la media y hay poco valores extremos.</t>
    </r>
  </si>
  <si>
    <t>En promedio la cantidad que se compra es de 8. Se debería buscar la forma de aumentar esa cantidad para obtener mayores beneficios, quizá ofreciendo mayores descuentos en los productos que menos se venden.</t>
  </si>
  <si>
    <t>Suma de total_profit</t>
  </si>
  <si>
    <t>Relación entre método de pago y transacciones / beneficios</t>
  </si>
  <si>
    <t>Relación entre categoría de producto y transacciones / beneficios</t>
  </si>
  <si>
    <t>Relación entre categoría de venta y transacciones / beneficios</t>
  </si>
  <si>
    <t>Relación entre tipo de venta y transacciones / beneficios</t>
  </si>
  <si>
    <t>La tabla muestra la relación entre el método de pago y la cantidad de transacciones / beneficios.
Como se puede ver, no hay apenas diferencia.</t>
  </si>
  <si>
    <t>La tabla muestra la relación entre la categoría de producto y el número de transacciones / beneficios.
La categoría 3 es la que menos transacciones tiene y la que menos beneficio genera. 
La categoría 4 es la que tiene mayor cantidad de transacciones, sin embargo genera prácticamente los mismos beneficios que la categoría 2, a pesar de que esta tiene menos transacciones.</t>
  </si>
  <si>
    <t>Se podría ofrecer un descuento en los productos de la categoría 3 para intentar aumentar sus ventas.</t>
  </si>
  <si>
    <t>La tabla muestra la relación entre la categoría de venta  y el número de transacciones / beneficios.
Los datos sugieren que la mayoría de transacciones son ventas pequeñas y que las grandes son muy pocas, sin embargo, las ventas medianas son más beneficiosas que las pequeñas y las grandes generan bastante beneficio aunque sean pocas</t>
  </si>
  <si>
    <t>Ofreciendo un descuento en las ventas grandes, se podría aumentar el número de transacciones de este tipo y así conseguir mayores beneficios.</t>
  </si>
  <si>
    <t>La tabla muestra la relación entre el tipo de venta  y el número de transacciones / beneficios.
Los datos sugieren que la mayoría de transacciones son ventas directas y también son las que más beneficios obtienen, mientras que las ventas a mayoristas son minoritarias tanto en número como en beneficios.</t>
  </si>
  <si>
    <t>Mejorar las condiciones de venta a mayoristas, ya sea con descuentos o con otro tipo de incentivos, podría aumentar este tipo de ventas y , en consecuencia, su beneficio.</t>
  </si>
  <si>
    <r>
      <rPr>
        <b/>
        <sz val="11"/>
        <color theme="1"/>
        <rFont val="Calibri"/>
        <family val="2"/>
        <scheme val="minor"/>
      </rPr>
      <t>Correlaciones más fuertes (positivas)</t>
    </r>
    <r>
      <rPr>
        <sz val="11"/>
        <color theme="1"/>
        <rFont val="Calibri"/>
        <family val="2"/>
        <scheme val="minor"/>
      </rPr>
      <t xml:space="preserve">
- Buying Prize y Selling Prize: Correlación de 0.98, lo que significa que el precio de venta está relacionado fuertemente con el precio de compra; es lógico que, si el precio de compra aumenta, el de venta también lo haga para mantener el beneficio. Del mismo modo están también muy relacionadas Total Buying Value y Total Selling Value.
- Total Selling Value y total_profit: Correlación de 0.86, lo que indica que, cuanto más alto sea el valor de venta, mayor será el beneficio por producto obtenido. Se observa lo mismo con el Selling Prize y el profit_per_product, que presentan una correlación de 0.84.
</t>
    </r>
    <r>
      <rPr>
        <b/>
        <sz val="11"/>
        <color theme="1"/>
        <rFont val="Calibri"/>
        <family val="2"/>
        <scheme val="minor"/>
      </rPr>
      <t xml:space="preserve">Correlaciones moderadas (positivas):
</t>
    </r>
    <r>
      <rPr>
        <sz val="11"/>
        <color theme="1"/>
        <rFont val="Calibri"/>
        <family val="2"/>
        <scheme val="minor"/>
      </rPr>
      <t xml:space="preserve">
- Total Buying Value y total_profit: Correlación de 0.78, lo que indica que al aumentar el valor de las ventas aumenta el beneficio total.
- profit_per_product y total_profit: Correlación de 0.76, es lógico suponer que, si aumenta el beneficio por producto también lo hará el beneficio total.
-Total Selling Value y total_discount_vaule: correlación de 0.74, podría implicar que los productos con mayor valor de venta, tienen mayores descuentos.
- Buying prize y profit_per_product: correlación de 0.73, si el precio de compra es mayor, también aumentaría el de venta, lo que implica que aumenta el beneficio por producto.
</t>
    </r>
    <r>
      <rPr>
        <b/>
        <sz val="11"/>
        <color theme="1"/>
        <rFont val="Calibri"/>
        <family val="2"/>
        <scheme val="minor"/>
      </rPr>
      <t>Correlaciones negativas:</t>
    </r>
    <r>
      <rPr>
        <sz val="11"/>
        <color theme="1"/>
        <rFont val="Calibri"/>
        <family val="2"/>
        <scheme val="minor"/>
      </rPr>
      <t xml:space="preserve">
- Quantity y profit_margin: correlación de -0.08. Parece que al aumentar la cantidad de producto disminuye el margen de beneficio.
- Total Buying Value y profit_margin: correlación de -0,06. Es esperable que, al aumentar el precio de compra de los productos, disminuye el margen de beneficio
</t>
    </r>
  </si>
  <si>
    <t>ene</t>
  </si>
  <si>
    <t>feb</t>
  </si>
  <si>
    <t>mar</t>
  </si>
  <si>
    <t>abr</t>
  </si>
  <si>
    <t>may</t>
  </si>
  <si>
    <t>jun</t>
  </si>
  <si>
    <t>jul</t>
  </si>
  <si>
    <t>ago</t>
  </si>
  <si>
    <t>sep</t>
  </si>
  <si>
    <t>oct</t>
  </si>
  <si>
    <t>nov</t>
  </si>
  <si>
    <t>dic</t>
  </si>
  <si>
    <t>2021</t>
  </si>
  <si>
    <t>2022</t>
  </si>
  <si>
    <t>Etiquetas de columna</t>
  </si>
  <si>
    <t>Cuenta de CATEGORY</t>
  </si>
  <si>
    <t>44197P0024</t>
  </si>
  <si>
    <t>FALSO</t>
  </si>
  <si>
    <t>ene-2021</t>
  </si>
  <si>
    <t>44198P0038</t>
  </si>
  <si>
    <t>VERDADERO</t>
  </si>
  <si>
    <t>44198P0013</t>
  </si>
  <si>
    <t>44199P0004</t>
  </si>
  <si>
    <t>44200P0035</t>
  </si>
  <si>
    <t>44205P0031</t>
  </si>
  <si>
    <t>44205P0003</t>
  </si>
  <si>
    <t>44205P0025</t>
  </si>
  <si>
    <t>44207P0037</t>
  </si>
  <si>
    <t>44207P0014</t>
  </si>
  <si>
    <t>44207P0042</t>
  </si>
  <si>
    <t>44208P0042</t>
  </si>
  <si>
    <t>44214P0044</t>
  </si>
  <si>
    <t>44214P0023</t>
  </si>
  <si>
    <t>44215P0035</t>
  </si>
  <si>
    <t>44216P0034</t>
  </si>
  <si>
    <t>44216P0020</t>
  </si>
  <si>
    <t>44217P0004</t>
  </si>
  <si>
    <t>44217P0003</t>
  </si>
  <si>
    <t>44217P0042</t>
  </si>
  <si>
    <t>44221P0034</t>
  </si>
  <si>
    <t>44221P0035</t>
  </si>
  <si>
    <t>44221P0031</t>
  </si>
  <si>
    <t>44222P0044</t>
  </si>
  <si>
    <t>44222P0006</t>
  </si>
  <si>
    <t>44222P0001</t>
  </si>
  <si>
    <t>44223P0040</t>
  </si>
  <si>
    <t>44223P0032</t>
  </si>
  <si>
    <t>44224P0004</t>
  </si>
  <si>
    <t>44224P0029</t>
  </si>
  <si>
    <t>44229P0010</t>
  </si>
  <si>
    <t>feb-2021</t>
  </si>
  <si>
    <t>44230P0016</t>
  </si>
  <si>
    <t>44230P0022</t>
  </si>
  <si>
    <t>44231P0037</t>
  </si>
  <si>
    <t>44232P0043</t>
  </si>
  <si>
    <t>44232P0005</t>
  </si>
  <si>
    <t>44233P0035</t>
  </si>
  <si>
    <t>44236P0034</t>
  </si>
  <si>
    <t>44239P0008</t>
  </si>
  <si>
    <t>44239P0023</t>
  </si>
  <si>
    <t>44242P0027</t>
  </si>
  <si>
    <t>44245P0015</t>
  </si>
  <si>
    <t>44247P0030</t>
  </si>
  <si>
    <t>44249P0013</t>
  </si>
  <si>
    <t>44250P0025</t>
  </si>
  <si>
    <t>44250P0005</t>
  </si>
  <si>
    <t>44252P0002</t>
  </si>
  <si>
    <t>44252P0032</t>
  </si>
  <si>
    <t>44252P0030</t>
  </si>
  <si>
    <t>44254P0018</t>
  </si>
  <si>
    <t>44258P0011</t>
  </si>
  <si>
    <t>mar-2021</t>
  </si>
  <si>
    <t>44262P0021</t>
  </si>
  <si>
    <t>44263P0027</t>
  </si>
  <si>
    <t>44263P0044</t>
  </si>
  <si>
    <t>44264P0029</t>
  </si>
  <si>
    <t>44266P0025</t>
  </si>
  <si>
    <t>44268P0028</t>
  </si>
  <si>
    <t>44270P0039</t>
  </si>
  <si>
    <t>44271P0012</t>
  </si>
  <si>
    <t>44273P0042</t>
  </si>
  <si>
    <t>44274P0028</t>
  </si>
  <si>
    <t>44276P0020</t>
  </si>
  <si>
    <t>44276P0039</t>
  </si>
  <si>
    <t>44277P0002</t>
  </si>
  <si>
    <t>44277P0012</t>
  </si>
  <si>
    <t>44280P0024</t>
  </si>
  <si>
    <t>44280P0006</t>
  </si>
  <si>
    <t>44280P0029</t>
  </si>
  <si>
    <t>44280P0038</t>
  </si>
  <si>
    <t>44281P0001</t>
  </si>
  <si>
    <t>44281P0042</t>
  </si>
  <si>
    <t>44281P0010</t>
  </si>
  <si>
    <t>44282P0030</t>
  </si>
  <si>
    <t>44283P0007</t>
  </si>
  <si>
    <t>44285P0038</t>
  </si>
  <si>
    <t>44286P0042</t>
  </si>
  <si>
    <t>44290P0040</t>
  </si>
  <si>
    <t>abr-2021</t>
  </si>
  <si>
    <t>44290P0009</t>
  </si>
  <si>
    <t>44291P0031</t>
  </si>
  <si>
    <t>44295P0005</t>
  </si>
  <si>
    <t>44296P0022</t>
  </si>
  <si>
    <t>44298P0037</t>
  </si>
  <si>
    <t>44298P0029</t>
  </si>
  <si>
    <t>44298P0027</t>
  </si>
  <si>
    <t>44298P0033</t>
  </si>
  <si>
    <t>44301P0017</t>
  </si>
  <si>
    <t>44302P0018</t>
  </si>
  <si>
    <t>44304P0038</t>
  </si>
  <si>
    <t>44304P0019</t>
  </si>
  <si>
    <t>44309P0042</t>
  </si>
  <si>
    <t>44309P0028</t>
  </si>
  <si>
    <t>44310P0030</t>
  </si>
  <si>
    <t>44312P0037</t>
  </si>
  <si>
    <t>44315P0030</t>
  </si>
  <si>
    <t>44316P0029</t>
  </si>
  <si>
    <t>44317P0018</t>
  </si>
  <si>
    <t>may-2021</t>
  </si>
  <si>
    <t>44317P0042</t>
  </si>
  <si>
    <t>44319P0034</t>
  </si>
  <si>
    <t>44320P0015</t>
  </si>
  <si>
    <t>44320P0014</t>
  </si>
  <si>
    <t>44321P0009</t>
  </si>
  <si>
    <t>44322P0008</t>
  </si>
  <si>
    <t>44322P0009</t>
  </si>
  <si>
    <t>44323P0018</t>
  </si>
  <si>
    <t>44325P0016</t>
  </si>
  <si>
    <t>44325P0028</t>
  </si>
  <si>
    <t>44328P0016</t>
  </si>
  <si>
    <t>44328P0035</t>
  </si>
  <si>
    <t>44329P0029</t>
  </si>
  <si>
    <t>44336P0042</t>
  </si>
  <si>
    <t>44339P0040</t>
  </si>
  <si>
    <t>44346P0023</t>
  </si>
  <si>
    <t>44346P0013</t>
  </si>
  <si>
    <t>44350P0021</t>
  </si>
  <si>
    <t>jun-2021</t>
  </si>
  <si>
    <t>44351P0020</t>
  </si>
  <si>
    <t>44352P0022</t>
  </si>
  <si>
    <t>44352P0035</t>
  </si>
  <si>
    <t>44353P0033</t>
  </si>
  <si>
    <t>44355P0028</t>
  </si>
  <si>
    <t>44355P0004</t>
  </si>
  <si>
    <t>44356P0001</t>
  </si>
  <si>
    <t>44358P0032</t>
  </si>
  <si>
    <t>44359P0041</t>
  </si>
  <si>
    <t>44361P0025</t>
  </si>
  <si>
    <t>44363P0019</t>
  </si>
  <si>
    <t>44363P0015</t>
  </si>
  <si>
    <t>44363P0039</t>
  </si>
  <si>
    <t>44365P0025</t>
  </si>
  <si>
    <t>44366P0041</t>
  </si>
  <si>
    <t>44367P0016</t>
  </si>
  <si>
    <t>44370P0016</t>
  </si>
  <si>
    <t>44371P0011</t>
  </si>
  <si>
    <t>44373P0009</t>
  </si>
  <si>
    <t>44374P0005</t>
  </si>
  <si>
    <t>44375P0021</t>
  </si>
  <si>
    <t>44375P0035</t>
  </si>
  <si>
    <t>44376P0014</t>
  </si>
  <si>
    <t>44378P0005</t>
  </si>
  <si>
    <t>jul-2021</t>
  </si>
  <si>
    <t>44379P0010</t>
  </si>
  <si>
    <t>44380P0033</t>
  </si>
  <si>
    <t>44380P0003</t>
  </si>
  <si>
    <t>44382P0002</t>
  </si>
  <si>
    <t>44383P0041</t>
  </si>
  <si>
    <t>44385P0004</t>
  </si>
  <si>
    <t>44387P0034</t>
  </si>
  <si>
    <t>44388P0009</t>
  </si>
  <si>
    <t>44390P0019</t>
  </si>
  <si>
    <t>44393P0023</t>
  </si>
  <si>
    <t>44395P0027</t>
  </si>
  <si>
    <t>44397P0038</t>
  </si>
  <si>
    <t>44397P0043</t>
  </si>
  <si>
    <t>44398P0029</t>
  </si>
  <si>
    <t>44399P0026</t>
  </si>
  <si>
    <t>44399P0024</t>
  </si>
  <si>
    <t>44400P0036</t>
  </si>
  <si>
    <t>44400P0037</t>
  </si>
  <si>
    <t>44401P0009</t>
  </si>
  <si>
    <t>44406P0044</t>
  </si>
  <si>
    <t>44409P0001</t>
  </si>
  <si>
    <t>ago-2021</t>
  </si>
  <si>
    <t>44410P0023</t>
  </si>
  <si>
    <t>44411P0022</t>
  </si>
  <si>
    <t>44411P0034</t>
  </si>
  <si>
    <t>44413P0028</t>
  </si>
  <si>
    <t>44414P0037</t>
  </si>
  <si>
    <t>44418P0005</t>
  </si>
  <si>
    <t>44418P0044</t>
  </si>
  <si>
    <t>44418P0006</t>
  </si>
  <si>
    <t>44419P0023</t>
  </si>
  <si>
    <t>44421P0011</t>
  </si>
  <si>
    <t>44421P0027</t>
  </si>
  <si>
    <t>44424P0003</t>
  </si>
  <si>
    <t>44426P0025</t>
  </si>
  <si>
    <t>44428P0020</t>
  </si>
  <si>
    <t>44428P0031</t>
  </si>
  <si>
    <t>44428P0028</t>
  </si>
  <si>
    <t>44434P0039</t>
  </si>
  <si>
    <t>44437P0034</t>
  </si>
  <si>
    <t>44438P0013</t>
  </si>
  <si>
    <t>44439P0001</t>
  </si>
  <si>
    <t>44439P0035</t>
  </si>
  <si>
    <t>44440P0024</t>
  </si>
  <si>
    <t>sep-2021</t>
  </si>
  <si>
    <t>44440P0003</t>
  </si>
  <si>
    <t>44442P0041</t>
  </si>
  <si>
    <t>44443P0028</t>
  </si>
  <si>
    <t>44443P0023</t>
  </si>
  <si>
    <t>44444P0032</t>
  </si>
  <si>
    <t>44446P0019</t>
  </si>
  <si>
    <t>44448P0044</t>
  </si>
  <si>
    <t>44449P0030</t>
  </si>
  <si>
    <t>44449P0001</t>
  </si>
  <si>
    <t>44449P0026</t>
  </si>
  <si>
    <t>44450P0001</t>
  </si>
  <si>
    <t>44452P0041</t>
  </si>
  <si>
    <t>44454P0042</t>
  </si>
  <si>
    <t>44460P0020</t>
  </si>
  <si>
    <t>44461P0040</t>
  </si>
  <si>
    <t>44461P0002</t>
  </si>
  <si>
    <t>44462P0018</t>
  </si>
  <si>
    <t>44462P0021</t>
  </si>
  <si>
    <t>44466P0034</t>
  </si>
  <si>
    <t>44469P0014</t>
  </si>
  <si>
    <t>44469P0006</t>
  </si>
  <si>
    <t>44470P0030</t>
  </si>
  <si>
    <t>oct-2021</t>
  </si>
  <si>
    <t>44471P0014</t>
  </si>
  <si>
    <t>44472P0019</t>
  </si>
  <si>
    <t>44475P0035</t>
  </si>
  <si>
    <t>44475P0036</t>
  </si>
  <si>
    <t>44476P0026</t>
  </si>
  <si>
    <t>44478P0038</t>
  </si>
  <si>
    <t>44478P0032</t>
  </si>
  <si>
    <t>44479P0035</t>
  </si>
  <si>
    <t>44480P0011</t>
  </si>
  <si>
    <t>44481P0027</t>
  </si>
  <si>
    <t>44486P0001</t>
  </si>
  <si>
    <t>44487P0025</t>
  </si>
  <si>
    <t>44487P0021</t>
  </si>
  <si>
    <t>44491P0011</t>
  </si>
  <si>
    <t>44491P0024</t>
  </si>
  <si>
    <t>44491P0009</t>
  </si>
  <si>
    <t>44493P0011</t>
  </si>
  <si>
    <t>44494P0044</t>
  </si>
  <si>
    <t>44495P0004</t>
  </si>
  <si>
    <t>44497P0008</t>
  </si>
  <si>
    <t>44498P0038</t>
  </si>
  <si>
    <t>44500P0021</t>
  </si>
  <si>
    <t>44503P0013</t>
  </si>
  <si>
    <t>nov-2021</t>
  </si>
  <si>
    <t>44506P0036</t>
  </si>
  <si>
    <t>44508P0007</t>
  </si>
  <si>
    <t>44510P0042</t>
  </si>
  <si>
    <t>44511P0040</t>
  </si>
  <si>
    <t>44512P0010</t>
  </si>
  <si>
    <t>44520P0034</t>
  </si>
  <si>
    <t>44520P0008</t>
  </si>
  <si>
    <t>44521P0014</t>
  </si>
  <si>
    <t>44521P0006</t>
  </si>
  <si>
    <t>44527P0012</t>
  </si>
  <si>
    <t>44528P0040</t>
  </si>
  <si>
    <t>44530P0039</t>
  </si>
  <si>
    <t>44532P0016</t>
  </si>
  <si>
    <t>dic-2021</t>
  </si>
  <si>
    <t>44533P0034</t>
  </si>
  <si>
    <t>44533P0019</t>
  </si>
  <si>
    <t>44535P0004</t>
  </si>
  <si>
    <t>44535P0010</t>
  </si>
  <si>
    <t>44537P0013</t>
  </si>
  <si>
    <t>44538P0044</t>
  </si>
  <si>
    <t>44544P0042</t>
  </si>
  <si>
    <t>44548P0003</t>
  </si>
  <si>
    <t>44548P0022</t>
  </si>
  <si>
    <t>44549P0023</t>
  </si>
  <si>
    <t>44549P0029</t>
  </si>
  <si>
    <t>44549P0011</t>
  </si>
  <si>
    <t>44550P0012</t>
  </si>
  <si>
    <t>44551P0026</t>
  </si>
  <si>
    <t>44554P0042</t>
  </si>
  <si>
    <t>44554P0036</t>
  </si>
  <si>
    <t>44556P0041</t>
  </si>
  <si>
    <t>44557P0029</t>
  </si>
  <si>
    <t>44558P0029</t>
  </si>
  <si>
    <t>44560P0010</t>
  </si>
  <si>
    <t>44562P0022</t>
  </si>
  <si>
    <t>ene-2022</t>
  </si>
  <si>
    <t>44563P0010</t>
  </si>
  <si>
    <t>44563P0015</t>
  </si>
  <si>
    <t>44563P0033</t>
  </si>
  <si>
    <t>44564P0043</t>
  </si>
  <si>
    <t>44565P0012</t>
  </si>
  <si>
    <t>44565P0029</t>
  </si>
  <si>
    <t>44570P0032</t>
  </si>
  <si>
    <t>44571P0034</t>
  </si>
  <si>
    <t>44572P0032</t>
  </si>
  <si>
    <t>44574P0019</t>
  </si>
  <si>
    <t>44575P0011</t>
  </si>
  <si>
    <t>44576P0022</t>
  </si>
  <si>
    <t>44577P0014</t>
  </si>
  <si>
    <t>44578P0040</t>
  </si>
  <si>
    <t>44579P0008</t>
  </si>
  <si>
    <t>44581P0021</t>
  </si>
  <si>
    <t>44581P0014</t>
  </si>
  <si>
    <t>44583P0001</t>
  </si>
  <si>
    <t>44584P0002</t>
  </si>
  <si>
    <t>44584P0042</t>
  </si>
  <si>
    <t>44585P0030</t>
  </si>
  <si>
    <t>44586P0017</t>
  </si>
  <si>
    <t>44589P0016</t>
  </si>
  <si>
    <t>44592P0023</t>
  </si>
  <si>
    <t>44592P0041</t>
  </si>
  <si>
    <t>44593P0005</t>
  </si>
  <si>
    <t>feb-2022</t>
  </si>
  <si>
    <t>44595P0014</t>
  </si>
  <si>
    <t>44597P0018</t>
  </si>
  <si>
    <t>44598P0002</t>
  </si>
  <si>
    <t>44600P0005</t>
  </si>
  <si>
    <t>44600P0004</t>
  </si>
  <si>
    <t>44601P0032</t>
  </si>
  <si>
    <t>44604P0010</t>
  </si>
  <si>
    <t>44606P0026</t>
  </si>
  <si>
    <t>44606P0028</t>
  </si>
  <si>
    <t>44608P0032</t>
  </si>
  <si>
    <t>44611P0002</t>
  </si>
  <si>
    <t>44612P0012</t>
  </si>
  <si>
    <t>44615P0013</t>
  </si>
  <si>
    <t>44615P0016</t>
  </si>
  <si>
    <t>44615P0036</t>
  </si>
  <si>
    <t>44619P0012</t>
  </si>
  <si>
    <t>44619P0005</t>
  </si>
  <si>
    <t>44620P0037</t>
  </si>
  <si>
    <t>44624P0026</t>
  </si>
  <si>
    <t>mar-2022</t>
  </si>
  <si>
    <t>44626P0004</t>
  </si>
  <si>
    <t>44627P0003</t>
  </si>
  <si>
    <t>44628P0044</t>
  </si>
  <si>
    <t>44629P0030</t>
  </si>
  <si>
    <t>44629P0004</t>
  </si>
  <si>
    <t>44630P0033</t>
  </si>
  <si>
    <t>44634P0016</t>
  </si>
  <si>
    <t>44634P0026</t>
  </si>
  <si>
    <t>44638P0019</t>
  </si>
  <si>
    <t>44638P0027</t>
  </si>
  <si>
    <t>44639P0041</t>
  </si>
  <si>
    <t>44643P0032</t>
  </si>
  <si>
    <t>44645P0001</t>
  </si>
  <si>
    <t>44645P0030</t>
  </si>
  <si>
    <t>44649P0032</t>
  </si>
  <si>
    <t>44650P0001</t>
  </si>
  <si>
    <t>44652P0002</t>
  </si>
  <si>
    <t>abr-2022</t>
  </si>
  <si>
    <t>44653P0002</t>
  </si>
  <si>
    <t>44657P0040</t>
  </si>
  <si>
    <t>44658P0026</t>
  </si>
  <si>
    <t>44660P0039</t>
  </si>
  <si>
    <t>44660P0002</t>
  </si>
  <si>
    <t>44664P0016</t>
  </si>
  <si>
    <t>44669P0041</t>
  </si>
  <si>
    <t>44671P0018</t>
  </si>
  <si>
    <t>44671P0012</t>
  </si>
  <si>
    <t>44672P0030</t>
  </si>
  <si>
    <t>44672P0026</t>
  </si>
  <si>
    <t>44674P0044</t>
  </si>
  <si>
    <t>44675P0034</t>
  </si>
  <si>
    <t>44676P0004</t>
  </si>
  <si>
    <t>44676P0003</t>
  </si>
  <si>
    <t>44677P0027</t>
  </si>
  <si>
    <t>44679P0014</t>
  </si>
  <si>
    <t>44681P0016</t>
  </si>
  <si>
    <t>44681P0027</t>
  </si>
  <si>
    <t>44682P0034</t>
  </si>
  <si>
    <t>may-2022</t>
  </si>
  <si>
    <t>44682P0033</t>
  </si>
  <si>
    <t>44683P0013</t>
  </si>
  <si>
    <t>44685P0020</t>
  </si>
  <si>
    <t>44687P0034</t>
  </si>
  <si>
    <t>44688P0015</t>
  </si>
  <si>
    <t>44688P0027</t>
  </si>
  <si>
    <t>44689P0022</t>
  </si>
  <si>
    <t>44690P0017</t>
  </si>
  <si>
    <t>44691P0009</t>
  </si>
  <si>
    <t>44693P0011</t>
  </si>
  <si>
    <t>44694P0012</t>
  </si>
  <si>
    <t>44695P0008</t>
  </si>
  <si>
    <t>44696P0020</t>
  </si>
  <si>
    <t>44697P0010</t>
  </si>
  <si>
    <t>44697P0031</t>
  </si>
  <si>
    <t>44698P0027</t>
  </si>
  <si>
    <t>44699P0027</t>
  </si>
  <si>
    <t>44699P0038</t>
  </si>
  <si>
    <t>44701P0044</t>
  </si>
  <si>
    <t>44703P0015</t>
  </si>
  <si>
    <t>44706P0002</t>
  </si>
  <si>
    <t>44707P0028</t>
  </si>
  <si>
    <t>44707P0027</t>
  </si>
  <si>
    <t>44709P0041</t>
  </si>
  <si>
    <t>44709P0008</t>
  </si>
  <si>
    <t>44709P0010</t>
  </si>
  <si>
    <t>44709P0004</t>
  </si>
  <si>
    <t>44709P0020</t>
  </si>
  <si>
    <t>44711P0044</t>
  </si>
  <si>
    <t>44711P0005</t>
  </si>
  <si>
    <t>44711P0033</t>
  </si>
  <si>
    <t>44715P0008</t>
  </si>
  <si>
    <t>jun-2022</t>
  </si>
  <si>
    <t>44722P0028</t>
  </si>
  <si>
    <t>44723P0039</t>
  </si>
  <si>
    <t>44723P0021</t>
  </si>
  <si>
    <t>44725P0026</t>
  </si>
  <si>
    <t>44727P0042</t>
  </si>
  <si>
    <t>44728P0029</t>
  </si>
  <si>
    <t>44731P0002</t>
  </si>
  <si>
    <t>44733P0017</t>
  </si>
  <si>
    <t>44734P0040</t>
  </si>
  <si>
    <t>44734P0001</t>
  </si>
  <si>
    <t>44735P0004</t>
  </si>
  <si>
    <t>44736P0018</t>
  </si>
  <si>
    <t>44737P0012</t>
  </si>
  <si>
    <t>44738P0034</t>
  </si>
  <si>
    <t>44738P0043</t>
  </si>
  <si>
    <t>44745P0033</t>
  </si>
  <si>
    <t>jul-2022</t>
  </si>
  <si>
    <t>44746P0007</t>
  </si>
  <si>
    <t>44747P0025</t>
  </si>
  <si>
    <t>44747P0015</t>
  </si>
  <si>
    <t>44748P0041</t>
  </si>
  <si>
    <t>44750P0018</t>
  </si>
  <si>
    <t>44752P0032</t>
  </si>
  <si>
    <t>44754P0028</t>
  </si>
  <si>
    <t>44755P0025</t>
  </si>
  <si>
    <t>44756P0033</t>
  </si>
  <si>
    <t>44757P0004</t>
  </si>
  <si>
    <t>44759P0041</t>
  </si>
  <si>
    <t>44760P0010</t>
  </si>
  <si>
    <t>44762P0042</t>
  </si>
  <si>
    <t>44764P0034</t>
  </si>
  <si>
    <t>44765P0018</t>
  </si>
  <si>
    <t>44766P0006</t>
  </si>
  <si>
    <t>44766P0027</t>
  </si>
  <si>
    <t>44767P0044</t>
  </si>
  <si>
    <t>44767P0017</t>
  </si>
  <si>
    <t>44767P0003</t>
  </si>
  <si>
    <t>44768P0003</t>
  </si>
  <si>
    <t>44768P0026</t>
  </si>
  <si>
    <t>44776P0012</t>
  </si>
  <si>
    <t>ago-2022</t>
  </si>
  <si>
    <t>44779P0016</t>
  </si>
  <si>
    <t>44781P0016</t>
  </si>
  <si>
    <t>44781P0032</t>
  </si>
  <si>
    <t>44781P0021</t>
  </si>
  <si>
    <t>44787P0030</t>
  </si>
  <si>
    <t>44788P0011</t>
  </si>
  <si>
    <t>44788P0015</t>
  </si>
  <si>
    <t>44791P0029</t>
  </si>
  <si>
    <t>44791P0010</t>
  </si>
  <si>
    <t>44792P0007</t>
  </si>
  <si>
    <t>44793P0023</t>
  </si>
  <si>
    <t>44793P0033</t>
  </si>
  <si>
    <t>44794P0016</t>
  </si>
  <si>
    <t>44796P0044</t>
  </si>
  <si>
    <t>44796P0029</t>
  </si>
  <si>
    <t>44797P0005</t>
  </si>
  <si>
    <t>44799P0019</t>
  </si>
  <si>
    <t>44799P0037</t>
  </si>
  <si>
    <t>44800P0039</t>
  </si>
  <si>
    <t>44801P0005</t>
  </si>
  <si>
    <t>44801P0039</t>
  </si>
  <si>
    <t>44803P0006</t>
  </si>
  <si>
    <t>44803P0043</t>
  </si>
  <si>
    <t>44803P0025</t>
  </si>
  <si>
    <t>44804P0015</t>
  </si>
  <si>
    <t>44808P0002</t>
  </si>
  <si>
    <t>sep-2022</t>
  </si>
  <si>
    <t>44810P0005</t>
  </si>
  <si>
    <t>44813P0041</t>
  </si>
  <si>
    <t>44813P0003</t>
  </si>
  <si>
    <t>44814P0035</t>
  </si>
  <si>
    <t>44814P0038</t>
  </si>
  <si>
    <t>44818P0029</t>
  </si>
  <si>
    <t>44819P0037</t>
  </si>
  <si>
    <t>44822P0026</t>
  </si>
  <si>
    <t>44823P0033</t>
  </si>
  <si>
    <t>44824P0033</t>
  </si>
  <si>
    <t>44824P0001</t>
  </si>
  <si>
    <t>44825P0018</t>
  </si>
  <si>
    <t>44825P0026</t>
  </si>
  <si>
    <t>44826P0043</t>
  </si>
  <si>
    <t>44827P0012</t>
  </si>
  <si>
    <t>44828P0032</t>
  </si>
  <si>
    <t>44831P0036</t>
  </si>
  <si>
    <t>44831P0044</t>
  </si>
  <si>
    <t>44831P0038</t>
  </si>
  <si>
    <t>44833P0034</t>
  </si>
  <si>
    <t>44837P0011</t>
  </si>
  <si>
    <t>oct-2022</t>
  </si>
  <si>
    <t>44838P0007</t>
  </si>
  <si>
    <t>44840P0035</t>
  </si>
  <si>
    <t>44843P0038</t>
  </si>
  <si>
    <t>44844P0019</t>
  </si>
  <si>
    <t>44844P0044</t>
  </si>
  <si>
    <t>44845P0008</t>
  </si>
  <si>
    <t>44847P0002</t>
  </si>
  <si>
    <t>44848P0044</t>
  </si>
  <si>
    <t>44849P0015</t>
  </si>
  <si>
    <t>44850P0036</t>
  </si>
  <si>
    <t>44857P0024</t>
  </si>
  <si>
    <t>44864P0042</t>
  </si>
  <si>
    <t>44865P0038</t>
  </si>
  <si>
    <t>44866P0012</t>
  </si>
  <si>
    <t>nov-2022</t>
  </si>
  <si>
    <t>44867P0015</t>
  </si>
  <si>
    <t>44867P0030</t>
  </si>
  <si>
    <t>44867P0035</t>
  </si>
  <si>
    <t>44868P0020</t>
  </si>
  <si>
    <t>44869P0008</t>
  </si>
  <si>
    <t>44870P0019</t>
  </si>
  <si>
    <t>44871P0043</t>
  </si>
  <si>
    <t>44871P0015</t>
  </si>
  <si>
    <t>44871P0042</t>
  </si>
  <si>
    <t>44872P0040</t>
  </si>
  <si>
    <t>44873P0036</t>
  </si>
  <si>
    <t>44873P0019</t>
  </si>
  <si>
    <t>44874P0027</t>
  </si>
  <si>
    <t>44875P0018</t>
  </si>
  <si>
    <t>44878P0027</t>
  </si>
  <si>
    <t>44879P0002</t>
  </si>
  <si>
    <t>44880P0012</t>
  </si>
  <si>
    <t>44881P0017</t>
  </si>
  <si>
    <t>44883P0034</t>
  </si>
  <si>
    <t>44886P0020</t>
  </si>
  <si>
    <t>44888P0036</t>
  </si>
  <si>
    <t>44890P0004</t>
  </si>
  <si>
    <t>44891P0032</t>
  </si>
  <si>
    <t>44892P0034</t>
  </si>
  <si>
    <t>44893P0031</t>
  </si>
  <si>
    <t>44895P0015</t>
  </si>
  <si>
    <t>44898P0028</t>
  </si>
  <si>
    <t>dic-2022</t>
  </si>
  <si>
    <t>44899P0026</t>
  </si>
  <si>
    <t>44899P0044</t>
  </si>
  <si>
    <t>44902P0038</t>
  </si>
  <si>
    <t>44902P0016</t>
  </si>
  <si>
    <t>44906P0027</t>
  </si>
  <si>
    <t>44906P0013</t>
  </si>
  <si>
    <t>44906P0014</t>
  </si>
  <si>
    <t>44907P0030</t>
  </si>
  <si>
    <t>44907P0041</t>
  </si>
  <si>
    <t>44909P0005</t>
  </si>
  <si>
    <t>44910P0009</t>
  </si>
  <si>
    <t>44914P0044</t>
  </si>
  <si>
    <t>44914P0011</t>
  </si>
  <si>
    <t>44914P0009</t>
  </si>
  <si>
    <t>44916P0006</t>
  </si>
  <si>
    <t>44924P0008</t>
  </si>
  <si>
    <t>44924P0042</t>
  </si>
  <si>
    <t>44925P0041</t>
  </si>
  <si>
    <t>44926P0033</t>
  </si>
  <si>
    <t>44926P0011</t>
  </si>
  <si>
    <t>beneficio_descuento</t>
  </si>
  <si>
    <r>
      <rPr>
        <b/>
        <sz val="11"/>
        <color theme="1"/>
        <rFont val="Calibri"/>
        <family val="2"/>
        <scheme val="minor"/>
      </rPr>
      <t>Covarianzas más altas (positivas)</t>
    </r>
    <r>
      <rPr>
        <sz val="11"/>
        <color theme="1"/>
        <rFont val="Calibri"/>
        <family val="2"/>
        <scheme val="minor"/>
      </rPr>
      <t xml:space="preserve">
- Total Selling Value y Total Buying Value: Covarianza de 330725, lo que indica que, al aumentar el valor de compra, también aumenta el valor de venta.
- Total Selling Value y total_discount_value: covarianza de 109792, indica que, cuando aumenta el valor de ventas, también lo hace el valor total del descuento.
</t>
    </r>
    <r>
      <rPr>
        <b/>
        <sz val="11"/>
        <color theme="1"/>
        <rFont val="Calibri"/>
        <family val="2"/>
        <scheme val="minor"/>
      </rPr>
      <t>Covarianzas negativas:</t>
    </r>
    <r>
      <rPr>
        <sz val="11"/>
        <color theme="1"/>
        <rFont val="Calibri"/>
        <family val="2"/>
        <scheme val="minor"/>
      </rPr>
      <t xml:space="preserve">
- Discount y Total Buying Value: correlación de -18. Sugiere que, a mayor precio de compra, menor será el descuento aplicado.
</t>
    </r>
  </si>
  <si>
    <t>Suma de Total Selling Value</t>
  </si>
  <si>
    <t>Trim.1</t>
  </si>
  <si>
    <t>Trim.2</t>
  </si>
  <si>
    <t>Trim.3</t>
  </si>
  <si>
    <t>Trim.4</t>
  </si>
  <si>
    <t>Suma de profit_margin</t>
  </si>
  <si>
    <t>margen_descuentos</t>
  </si>
  <si>
    <t>Suma de margen_descuentos</t>
  </si>
  <si>
    <t>Cuenta de SALE TYPE</t>
  </si>
  <si>
    <t>Relación entre categoría y tipo de venta</t>
  </si>
  <si>
    <t>La tabla muestra la relación entre las categorías y los tipos de venta. Muestra que, de las ventas grandes, la mayoría son ventas directas, en las medianas, se producen mayoritariamente de forma directa y online, con poca diferencia entre ellas. Por último, las pequeñas se dan en gran mayoría de forma directa</t>
  </si>
  <si>
    <t>Cuenta de sales_category</t>
  </si>
  <si>
    <t>Total Category05</t>
  </si>
  <si>
    <t xml:space="preserve"> </t>
  </si>
  <si>
    <t>Julio</t>
  </si>
  <si>
    <t>Septiembre</t>
  </si>
  <si>
    <t>Octubre</t>
  </si>
  <si>
    <t>Meses</t>
  </si>
  <si>
    <t>Valor</t>
  </si>
  <si>
    <t>Enero</t>
  </si>
  <si>
    <t>Mayo</t>
  </si>
  <si>
    <t>Noviembre</t>
  </si>
  <si>
    <t>max</t>
  </si>
  <si>
    <t>min</t>
  </si>
  <si>
    <t>Abril</t>
  </si>
  <si>
    <r>
      <rPr>
        <b/>
        <sz val="11"/>
        <color theme="1"/>
        <rFont val="Calibri"/>
        <family val="2"/>
        <scheme val="minor"/>
      </rPr>
      <t>TiposVentaMes</t>
    </r>
    <r>
      <rPr>
        <sz val="11"/>
        <color theme="1"/>
        <rFont val="Calibri"/>
        <family val="2"/>
        <scheme val="minor"/>
      </rPr>
      <t xml:space="preserve">
En ambos años las ventas mayoritarias son las ventas directas, seguidas de las online.
En 2021, los picos máximos fueron 17 ventas directas en enero, 10 online en marzo y octubre y 6 mayoristas en enero y junio, mientras que los mínimos fueron 5 ventas directas en noviembre, 4 online en agosto y 0 mayoristas en mayo.
En 2022, los máximos se dieron en 16 ventas directas en noviembre, 14 online en mayo y 7 mayoristas también en mayo. En cambio, los mínimos fueron 8 ventas direcras en octubre, 4 online en marzo y diciembre y 0 online en febrero.</t>
    </r>
  </si>
  <si>
    <r>
      <rPr>
        <b/>
        <sz val="11"/>
        <color theme="1"/>
        <rFont val="Calibri"/>
        <family val="2"/>
        <scheme val="minor"/>
      </rPr>
      <t>TransaccionesMes</t>
    </r>
    <r>
      <rPr>
        <sz val="11"/>
        <color theme="1"/>
        <rFont val="Calibri"/>
        <family val="2"/>
        <scheme val="minor"/>
      </rPr>
      <t xml:space="preserve">
En los dos años hubo más o menos la misma cantidad de transacciones, aunque hay un ligero aumento en 2022.
En 2021 el pico máximo fue en enero (30) y el mínimo en noviembre (13), mientras que en 2022 el máximo fue de 32 en mayo y el mínimo de 14 en octubre.</t>
    </r>
  </si>
  <si>
    <r>
      <rPr>
        <b/>
        <sz val="11"/>
        <color theme="1"/>
        <rFont val="Calibri"/>
        <family val="2"/>
        <scheme val="minor"/>
      </rPr>
      <t>TotalVentasMes</t>
    </r>
    <r>
      <rPr>
        <sz val="11"/>
        <color theme="1"/>
        <rFont val="Calibri"/>
        <family val="2"/>
        <scheme val="minor"/>
      </rPr>
      <t xml:space="preserve">
En 2022 se produjo un incremento en torno al 14% en los ingresos por ventas respecto al año anterior. Los meses más destacables son julio, septiembre y octubre de 2021, con los máximos y mayo de 2021 con el mínimo. En 2022 destacan los máximos de noviembre, enero y mayo y el mínimo en abril.</t>
    </r>
  </si>
  <si>
    <r>
      <rPr>
        <b/>
        <sz val="11"/>
        <color theme="1"/>
        <rFont val="Calibri"/>
        <family val="2"/>
        <scheme val="minor"/>
      </rPr>
      <t>CategoríaVentasMes</t>
    </r>
    <r>
      <rPr>
        <sz val="11"/>
        <color theme="1"/>
        <rFont val="Calibri"/>
        <family val="2"/>
        <scheme val="minor"/>
      </rPr>
      <t xml:space="preserve">
Las ventas pequeñas experimentaron un descenso entre 2021 y 2022, destacando los mínimos en noviembre de 2021 (8 ventas) y octubre de 2022 (7 ventas) y máximos de 25 en enero de 2021 y 23 en mayo de 2022.
Las ventas medianas aumentaron de 2021 a 2022, siendo los máximos en septiembre de 2021 y enero de 2022, y los mínimos en mayo de 2021 y abril de 2022.
Las ventas grandes también aumentaron de 2021 a 2022, con máximos de 4 en octubre de 2021 y noviembre de 2022 y mínimos de 0 en enero y noviembre de 2021 y 1 venta en 4 meses de 2022.</t>
    </r>
  </si>
  <si>
    <t>El aumento de ventas se ve reflejado en un aumento de los beneficios, destacando especialmente los incrementos en noviembre, enero, agosto y mayo.</t>
  </si>
  <si>
    <t>Ventas totales</t>
  </si>
  <si>
    <t>Ticket medio</t>
  </si>
  <si>
    <t>Promedio de Total Selling Value</t>
  </si>
  <si>
    <t>Categoría más vendida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</si>
</sst>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0.00\ &quot;€&quot;"/>
    <numFmt numFmtId="165" formatCode="[$-C0A]mmm\-yy;@"/>
  </numFmts>
  <fonts count="9">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sz val="11"/>
      <name val="Calibri"/>
      <family val="2"/>
      <scheme val="minor"/>
    </font>
    <font>
      <b/>
      <sz val="11"/>
      <name val="Calibri"/>
      <family val="2"/>
      <scheme val="minor"/>
    </font>
    <font>
      <sz val="10"/>
      <color theme="1"/>
      <name val="Calibri"/>
      <family val="2"/>
      <scheme val="minor"/>
    </font>
    <font>
      <sz val="12"/>
      <color theme="1"/>
      <name val="Calibri"/>
      <family val="2"/>
      <scheme val="minor"/>
    </font>
    <font>
      <b/>
      <sz val="14"/>
      <color rgb="FF0E0E0E"/>
      <name val=".SF NS"/>
    </font>
  </fonts>
  <fills count="4">
    <fill>
      <patternFill patternType="none"/>
    </fill>
    <fill>
      <patternFill patternType="gray125"/>
    </fill>
    <fill>
      <patternFill patternType="solid">
        <fgColor theme="9" tint="0.79998168889431442"/>
        <bgColor indexed="64"/>
      </patternFill>
    </fill>
    <fill>
      <patternFill patternType="solid">
        <fgColor theme="6" tint="0.79998168889431442"/>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44" fontId="3" fillId="0" borderId="0" applyFont="0" applyFill="0" applyBorder="0" applyAlignment="0" applyProtection="0"/>
    <xf numFmtId="9" fontId="3" fillId="0" borderId="0" applyFont="0" applyFill="0" applyBorder="0" applyAlignment="0" applyProtection="0"/>
    <xf numFmtId="0" fontId="7" fillId="0" borderId="0"/>
  </cellStyleXfs>
  <cellXfs count="139">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14" fontId="0" fillId="0" borderId="0" xfId="0" applyNumberFormat="1"/>
    <xf numFmtId="2" fontId="0" fillId="0" borderId="0" xfId="0" applyNumberFormat="1"/>
    <xf numFmtId="1" fontId="0" fillId="0" borderId="0" xfId="0" applyNumberFormat="1"/>
    <xf numFmtId="0" fontId="0" fillId="0" borderId="3" xfId="0" applyBorder="1"/>
    <xf numFmtId="0" fontId="2" fillId="0" borderId="4" xfId="0" applyFont="1" applyBorder="1" applyAlignment="1">
      <alignment horizontal="centerContinuous"/>
    </xf>
    <xf numFmtId="164" fontId="0" fillId="0" borderId="0" xfId="1" applyNumberFormat="1" applyFont="1"/>
    <xf numFmtId="164" fontId="1" fillId="0" borderId="2" xfId="1" applyNumberFormat="1" applyFont="1" applyBorder="1" applyAlignment="1">
      <alignment horizontal="center" vertical="top"/>
    </xf>
    <xf numFmtId="164" fontId="1" fillId="0" borderId="2" xfId="0" applyNumberFormat="1" applyFont="1" applyBorder="1" applyAlignment="1">
      <alignment horizontal="center" vertical="top"/>
    </xf>
    <xf numFmtId="2" fontId="0" fillId="0" borderId="3" xfId="0" applyNumberFormat="1" applyBorder="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0" fontId="0" fillId="0" borderId="8" xfId="0" applyBorder="1" applyAlignment="1">
      <alignment vertical="top" wrapText="1"/>
    </xf>
    <xf numFmtId="0" fontId="0" fillId="0" borderId="0" xfId="0" applyAlignment="1">
      <alignment wrapText="1"/>
    </xf>
    <xf numFmtId="0" fontId="0" fillId="0" borderId="0" xfId="0" applyAlignment="1">
      <alignment vertical="top" wrapText="1"/>
    </xf>
    <xf numFmtId="0" fontId="2" fillId="0" borderId="4" xfId="0" applyFont="1" applyBorder="1" applyAlignment="1">
      <alignment horizontal="center"/>
    </xf>
    <xf numFmtId="0" fontId="0" fillId="0" borderId="0" xfId="0" applyAlignment="1">
      <alignment horizontal="left" indent="1"/>
    </xf>
    <xf numFmtId="44" fontId="0" fillId="0" borderId="0" xfId="0" applyNumberFormat="1"/>
    <xf numFmtId="9" fontId="0" fillId="0" borderId="0" xfId="2" applyFont="1"/>
    <xf numFmtId="9" fontId="0" fillId="0" borderId="0" xfId="0" applyNumberFormat="1"/>
    <xf numFmtId="0" fontId="0" fillId="0" borderId="0" xfId="0" applyAlignment="1">
      <alignment horizontal="center"/>
    </xf>
    <xf numFmtId="0" fontId="0" fillId="0" borderId="0" xfId="0" applyAlignment="1">
      <alignment horizontal="center" vertical="center" wrapText="1"/>
    </xf>
    <xf numFmtId="44" fontId="0" fillId="0" borderId="0" xfId="1" applyFont="1"/>
    <xf numFmtId="0" fontId="0" fillId="0" borderId="0" xfId="0" applyAlignment="1">
      <alignment horizontal="center"/>
    </xf>
    <xf numFmtId="0" fontId="0" fillId="2" borderId="5" xfId="0" applyFill="1" applyBorder="1" applyAlignment="1">
      <alignment horizontal="center" wrapText="1"/>
    </xf>
    <xf numFmtId="0" fontId="0" fillId="2" borderId="6" xfId="0" applyFill="1" applyBorder="1" applyAlignment="1">
      <alignment horizontal="center" wrapText="1"/>
    </xf>
    <xf numFmtId="0" fontId="0" fillId="2" borderId="7" xfId="0" applyFill="1" applyBorder="1" applyAlignment="1">
      <alignment horizontal="center" wrapText="1"/>
    </xf>
    <xf numFmtId="0" fontId="0" fillId="2" borderId="8" xfId="0" applyFill="1" applyBorder="1" applyAlignment="1">
      <alignment horizontal="center" wrapText="1"/>
    </xf>
    <xf numFmtId="0" fontId="0" fillId="2" borderId="0" xfId="0" applyFill="1" applyAlignment="1">
      <alignment horizontal="center" wrapText="1"/>
    </xf>
    <xf numFmtId="0" fontId="0" fillId="2" borderId="9" xfId="0" applyFill="1" applyBorder="1" applyAlignment="1">
      <alignment horizontal="center" wrapText="1"/>
    </xf>
    <xf numFmtId="0" fontId="0" fillId="2" borderId="10" xfId="0" applyFill="1" applyBorder="1" applyAlignment="1">
      <alignment horizontal="center" wrapText="1"/>
    </xf>
    <xf numFmtId="0" fontId="0" fillId="2" borderId="3" xfId="0" applyFill="1" applyBorder="1" applyAlignment="1">
      <alignment horizontal="center" wrapText="1"/>
    </xf>
    <xf numFmtId="0" fontId="0" fillId="2" borderId="11" xfId="0" applyFill="1" applyBorder="1" applyAlignment="1">
      <alignment horizontal="center" wrapText="1"/>
    </xf>
    <xf numFmtId="0" fontId="0" fillId="3" borderId="5" xfId="0" applyFill="1" applyBorder="1" applyAlignment="1">
      <alignment horizontal="center" wrapText="1"/>
    </xf>
    <xf numFmtId="0" fontId="0" fillId="3" borderId="6" xfId="0" applyFill="1" applyBorder="1" applyAlignment="1">
      <alignment horizontal="center" wrapText="1"/>
    </xf>
    <xf numFmtId="0" fontId="0" fillId="3" borderId="7" xfId="0" applyFill="1" applyBorder="1" applyAlignment="1">
      <alignment horizontal="center" wrapText="1"/>
    </xf>
    <xf numFmtId="0" fontId="0" fillId="3" borderId="8" xfId="0" applyFill="1" applyBorder="1" applyAlignment="1">
      <alignment horizontal="center" wrapText="1"/>
    </xf>
    <xf numFmtId="0" fontId="0" fillId="3" borderId="0" xfId="0" applyFill="1" applyAlignment="1">
      <alignment horizontal="center" wrapText="1"/>
    </xf>
    <xf numFmtId="0" fontId="0" fillId="3" borderId="9" xfId="0" applyFill="1" applyBorder="1" applyAlignment="1">
      <alignment horizontal="center" wrapText="1"/>
    </xf>
    <xf numFmtId="0" fontId="0" fillId="3" borderId="10" xfId="0" applyFill="1" applyBorder="1" applyAlignment="1">
      <alignment horizontal="center" wrapText="1"/>
    </xf>
    <xf numFmtId="0" fontId="0" fillId="3" borderId="3" xfId="0" applyFill="1" applyBorder="1" applyAlignment="1">
      <alignment horizontal="center" wrapText="1"/>
    </xf>
    <xf numFmtId="0" fontId="0" fillId="3" borderId="11" xfId="0" applyFill="1" applyBorder="1" applyAlignment="1">
      <alignment horizontal="center" wrapText="1"/>
    </xf>
    <xf numFmtId="0" fontId="0" fillId="2" borderId="5" xfId="0" applyFill="1" applyBorder="1" applyAlignment="1">
      <alignment horizontal="center" vertical="top" wrapText="1"/>
    </xf>
    <xf numFmtId="0" fontId="0" fillId="2" borderId="6" xfId="0" applyFill="1" applyBorder="1" applyAlignment="1">
      <alignment horizontal="center" vertical="top" wrapText="1"/>
    </xf>
    <xf numFmtId="0" fontId="0" fillId="2" borderId="7" xfId="0" applyFill="1" applyBorder="1" applyAlignment="1">
      <alignment horizontal="center" vertical="top" wrapText="1"/>
    </xf>
    <xf numFmtId="0" fontId="0" fillId="2" borderId="8" xfId="0" applyFill="1" applyBorder="1" applyAlignment="1">
      <alignment horizontal="center" vertical="top" wrapText="1"/>
    </xf>
    <xf numFmtId="0" fontId="0" fillId="2" borderId="0" xfId="0" applyFill="1" applyAlignment="1">
      <alignment horizontal="center" vertical="top" wrapText="1"/>
    </xf>
    <xf numFmtId="0" fontId="0" fillId="2" borderId="9" xfId="0" applyFill="1" applyBorder="1" applyAlignment="1">
      <alignment horizontal="center" vertical="top" wrapText="1"/>
    </xf>
    <xf numFmtId="0" fontId="0" fillId="2" borderId="10" xfId="0" applyFill="1" applyBorder="1" applyAlignment="1">
      <alignment horizontal="center" vertical="top" wrapText="1"/>
    </xf>
    <xf numFmtId="0" fontId="0" fillId="2" borderId="3" xfId="0" applyFill="1" applyBorder="1" applyAlignment="1">
      <alignment horizontal="center" vertical="top" wrapText="1"/>
    </xf>
    <xf numFmtId="0" fontId="0" fillId="2" borderId="11" xfId="0" applyFill="1" applyBorder="1" applyAlignment="1">
      <alignment horizontal="center" vertical="top" wrapText="1"/>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0" fillId="3" borderId="7" xfId="0" applyFill="1" applyBorder="1" applyAlignment="1">
      <alignment horizontal="center" vertical="top" wrapText="1"/>
    </xf>
    <xf numFmtId="0" fontId="0" fillId="3" borderId="8" xfId="0" applyFill="1" applyBorder="1" applyAlignment="1">
      <alignment horizontal="center" vertical="top" wrapText="1"/>
    </xf>
    <xf numFmtId="0" fontId="0" fillId="3" borderId="0" xfId="0" applyFill="1" applyAlignment="1">
      <alignment horizontal="center" vertical="top" wrapText="1"/>
    </xf>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3" borderId="3" xfId="0" applyFill="1" applyBorder="1" applyAlignment="1">
      <alignment horizontal="center" vertical="top" wrapText="1"/>
    </xf>
    <xf numFmtId="0" fontId="0" fillId="3" borderId="11" xfId="0" applyFill="1" applyBorder="1" applyAlignment="1">
      <alignment horizontal="center" vertical="top" wrapText="1"/>
    </xf>
    <xf numFmtId="0" fontId="0" fillId="0" borderId="0" xfId="0" applyAlignment="1">
      <alignment horizontal="center" wrapText="1"/>
    </xf>
    <xf numFmtId="0" fontId="4" fillId="3" borderId="5" xfId="0" applyFont="1" applyFill="1" applyBorder="1" applyAlignment="1">
      <alignment horizontal="left" vertical="top" wrapText="1"/>
    </xf>
    <xf numFmtId="0" fontId="4" fillId="3" borderId="6" xfId="0" applyFont="1" applyFill="1" applyBorder="1" applyAlignment="1">
      <alignment horizontal="left" vertical="top" wrapText="1"/>
    </xf>
    <xf numFmtId="0" fontId="4" fillId="3" borderId="7" xfId="0" applyFont="1" applyFill="1" applyBorder="1" applyAlignment="1">
      <alignment horizontal="left" vertical="top" wrapText="1"/>
    </xf>
    <xf numFmtId="0" fontId="4" fillId="3" borderId="10" xfId="0" applyFont="1" applyFill="1" applyBorder="1" applyAlignment="1">
      <alignment horizontal="left" vertical="top" wrapText="1"/>
    </xf>
    <xf numFmtId="0" fontId="4" fillId="3" borderId="3" xfId="0" applyFont="1" applyFill="1" applyBorder="1" applyAlignment="1">
      <alignment horizontal="left" vertical="top" wrapText="1"/>
    </xf>
    <xf numFmtId="0" fontId="4" fillId="3" borderId="11" xfId="0" applyFont="1" applyFill="1" applyBorder="1" applyAlignment="1">
      <alignment horizontal="left" vertical="top" wrapText="1"/>
    </xf>
    <xf numFmtId="0" fontId="4" fillId="2" borderId="5" xfId="0" applyFont="1" applyFill="1" applyBorder="1" applyAlignment="1">
      <alignment horizontal="left" vertical="top" wrapText="1"/>
    </xf>
    <xf numFmtId="0" fontId="4" fillId="2" borderId="6" xfId="0" applyFont="1" applyFill="1" applyBorder="1" applyAlignment="1">
      <alignment horizontal="left" vertical="top" wrapText="1"/>
    </xf>
    <xf numFmtId="0" fontId="4" fillId="2" borderId="7" xfId="0" applyFont="1" applyFill="1" applyBorder="1" applyAlignment="1">
      <alignment horizontal="left" vertical="top" wrapText="1"/>
    </xf>
    <xf numFmtId="0" fontId="4" fillId="2" borderId="8" xfId="0" applyFont="1" applyFill="1" applyBorder="1" applyAlignment="1">
      <alignment horizontal="left" vertical="top" wrapText="1"/>
    </xf>
    <xf numFmtId="0" fontId="4" fillId="2" borderId="0" xfId="0" applyFont="1" applyFill="1" applyAlignment="1">
      <alignment horizontal="left" vertical="top" wrapText="1"/>
    </xf>
    <xf numFmtId="0" fontId="4" fillId="2" borderId="9" xfId="0" applyFont="1" applyFill="1" applyBorder="1" applyAlignment="1">
      <alignment horizontal="left" vertical="top" wrapText="1"/>
    </xf>
    <xf numFmtId="0" fontId="4" fillId="2" borderId="10" xfId="0" applyFont="1" applyFill="1" applyBorder="1" applyAlignment="1">
      <alignment horizontal="left" vertical="top" wrapText="1"/>
    </xf>
    <xf numFmtId="0" fontId="4" fillId="2" borderId="3" xfId="0" applyFont="1" applyFill="1" applyBorder="1" applyAlignment="1">
      <alignment horizontal="left" vertical="top" wrapText="1"/>
    </xf>
    <xf numFmtId="0" fontId="4" fillId="2" borderId="11" xfId="0" applyFont="1" applyFill="1" applyBorder="1" applyAlignment="1">
      <alignment horizontal="left" vertical="top" wrapText="1"/>
    </xf>
    <xf numFmtId="0" fontId="0" fillId="3" borderId="5" xfId="0" applyFill="1" applyBorder="1" applyAlignment="1">
      <alignment horizontal="left" vertical="top" wrapText="1"/>
    </xf>
    <xf numFmtId="0" fontId="0" fillId="3" borderId="6" xfId="0" applyFill="1" applyBorder="1" applyAlignment="1">
      <alignment horizontal="left" vertical="top" wrapText="1"/>
    </xf>
    <xf numFmtId="0" fontId="0" fillId="3" borderId="7" xfId="0" applyFill="1" applyBorder="1" applyAlignment="1">
      <alignment horizontal="left" vertical="top" wrapText="1"/>
    </xf>
    <xf numFmtId="0" fontId="0" fillId="3" borderId="8" xfId="0" applyFill="1" applyBorder="1" applyAlignment="1">
      <alignment horizontal="left" vertical="top" wrapText="1"/>
    </xf>
    <xf numFmtId="0" fontId="0" fillId="3" borderId="0" xfId="0" applyFill="1" applyAlignment="1">
      <alignment horizontal="left" vertical="top" wrapText="1"/>
    </xf>
    <xf numFmtId="0" fontId="0" fillId="3" borderId="9" xfId="0" applyFill="1" applyBorder="1" applyAlignment="1">
      <alignment horizontal="left" vertical="top" wrapText="1"/>
    </xf>
    <xf numFmtId="0" fontId="0" fillId="3" borderId="10" xfId="0" applyFill="1" applyBorder="1" applyAlignment="1">
      <alignment horizontal="left" vertical="top" wrapText="1"/>
    </xf>
    <xf numFmtId="0" fontId="0" fillId="3" borderId="3" xfId="0" applyFill="1" applyBorder="1" applyAlignment="1">
      <alignment horizontal="left" vertical="top" wrapText="1"/>
    </xf>
    <xf numFmtId="0" fontId="0" fillId="3" borderId="11"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3" xfId="0" applyFill="1" applyBorder="1" applyAlignment="1">
      <alignment horizontal="left" vertical="top" wrapText="1"/>
    </xf>
    <xf numFmtId="0" fontId="0" fillId="2" borderId="11" xfId="0" applyFill="1" applyBorder="1" applyAlignment="1">
      <alignment horizontal="left" vertical="top" wrapText="1"/>
    </xf>
    <xf numFmtId="0" fontId="0" fillId="3" borderId="12" xfId="0" applyFill="1" applyBorder="1" applyAlignment="1">
      <alignment horizontal="left" vertical="top" wrapText="1"/>
    </xf>
    <xf numFmtId="0" fontId="0" fillId="3" borderId="13" xfId="0" applyFill="1" applyBorder="1" applyAlignment="1">
      <alignment horizontal="left" vertical="top" wrapText="1"/>
    </xf>
    <xf numFmtId="0" fontId="0" fillId="3" borderId="14" xfId="0" applyFill="1" applyBorder="1" applyAlignment="1">
      <alignment horizontal="left"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3" xfId="0" applyBorder="1" applyAlignment="1">
      <alignment horizontal="center" vertical="top" wrapText="1"/>
    </xf>
    <xf numFmtId="0" fontId="0" fillId="0" borderId="11" xfId="0" applyBorder="1" applyAlignment="1">
      <alignment horizontal="center" vertical="top" wrapText="1"/>
    </xf>
    <xf numFmtId="1" fontId="0" fillId="0" borderId="5" xfId="0" applyNumberFormat="1" applyBorder="1" applyAlignment="1">
      <alignment horizontal="center" vertical="center" wrapText="1"/>
    </xf>
    <xf numFmtId="1" fontId="0" fillId="0" borderId="6" xfId="0" applyNumberFormat="1" applyBorder="1" applyAlignment="1">
      <alignment horizontal="center" vertical="center" wrapText="1"/>
    </xf>
    <xf numFmtId="1" fontId="0" fillId="0" borderId="7" xfId="0" applyNumberFormat="1" applyBorder="1" applyAlignment="1">
      <alignment horizontal="center" vertical="center" wrapText="1"/>
    </xf>
    <xf numFmtId="1" fontId="0" fillId="0" borderId="8" xfId="0" applyNumberFormat="1" applyBorder="1" applyAlignment="1">
      <alignment horizontal="center" vertical="center" wrapText="1"/>
    </xf>
    <xf numFmtId="1" fontId="0" fillId="0" borderId="0" xfId="0" applyNumberFormat="1" applyAlignment="1">
      <alignment horizontal="center" vertical="center" wrapText="1"/>
    </xf>
    <xf numFmtId="1" fontId="0" fillId="0" borderId="9" xfId="0" applyNumberFormat="1" applyBorder="1" applyAlignment="1">
      <alignment horizontal="center" vertical="center" wrapText="1"/>
    </xf>
    <xf numFmtId="1" fontId="0" fillId="0" borderId="10" xfId="0" applyNumberFormat="1" applyBorder="1" applyAlignment="1">
      <alignment horizontal="center" vertical="center" wrapText="1"/>
    </xf>
    <xf numFmtId="1" fontId="0" fillId="0" borderId="3" xfId="0" applyNumberFormat="1" applyBorder="1" applyAlignment="1">
      <alignment horizontal="center" vertical="center" wrapText="1"/>
    </xf>
    <xf numFmtId="1" fontId="0" fillId="0" borderId="11" xfId="0" applyNumberFormat="1"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0" fillId="0" borderId="0" xfId="0" applyNumberFormat="1"/>
    <xf numFmtId="0" fontId="6" fillId="2" borderId="5" xfId="0" applyFont="1" applyFill="1" applyBorder="1" applyAlignment="1">
      <alignment horizontal="center" vertical="top" wrapText="1"/>
    </xf>
    <xf numFmtId="0" fontId="6" fillId="2" borderId="6" xfId="0" applyFont="1" applyFill="1" applyBorder="1" applyAlignment="1">
      <alignment horizontal="center" vertical="top" wrapText="1"/>
    </xf>
    <xf numFmtId="0" fontId="6" fillId="2" borderId="7" xfId="0" applyFont="1" applyFill="1" applyBorder="1" applyAlignment="1">
      <alignment horizontal="center" vertical="top" wrapText="1"/>
    </xf>
    <xf numFmtId="0" fontId="6" fillId="2" borderId="8" xfId="0" applyFont="1" applyFill="1" applyBorder="1" applyAlignment="1">
      <alignment horizontal="center" vertical="top" wrapText="1"/>
    </xf>
    <xf numFmtId="0" fontId="6" fillId="2" borderId="0" xfId="0" applyFont="1" applyFill="1" applyAlignment="1">
      <alignment horizontal="center" vertical="top" wrapText="1"/>
    </xf>
    <xf numFmtId="0" fontId="6" fillId="2" borderId="9" xfId="0" applyFont="1" applyFill="1" applyBorder="1" applyAlignment="1">
      <alignment horizontal="center" vertical="top" wrapText="1"/>
    </xf>
    <xf numFmtId="0" fontId="6" fillId="2" borderId="10" xfId="0" applyFont="1" applyFill="1" applyBorder="1" applyAlignment="1">
      <alignment horizontal="center" vertical="top" wrapText="1"/>
    </xf>
    <xf numFmtId="0" fontId="6" fillId="2" borderId="3" xfId="0" applyFont="1" applyFill="1" applyBorder="1" applyAlignment="1">
      <alignment horizontal="center" vertical="top" wrapText="1"/>
    </xf>
    <xf numFmtId="0" fontId="6" fillId="2" borderId="11" xfId="0" applyFont="1" applyFill="1" applyBorder="1" applyAlignment="1">
      <alignment horizontal="center" vertical="top" wrapText="1"/>
    </xf>
    <xf numFmtId="0" fontId="8" fillId="0" borderId="0" xfId="3" applyFont="1"/>
    <xf numFmtId="0" fontId="7" fillId="0" borderId="0" xfId="3"/>
  </cellXfs>
  <cellStyles count="4">
    <cellStyle name="Moneda" xfId="1" builtinId="4"/>
    <cellStyle name="Normal" xfId="0" builtinId="0"/>
    <cellStyle name="Normal 2" xfId="3" xr:uid="{BF2B2B50-7E29-4967-B094-96E9B01A612B}"/>
    <cellStyle name="Porcentaje" xfId="2" builtinId="5"/>
  </cellStyles>
  <dxfs count="65">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0" formatCode="General"/>
    </dxf>
    <dxf>
      <numFmt numFmtId="0" formatCode="General"/>
    </dxf>
    <dxf>
      <numFmt numFmtId="1" formatCode="0"/>
    </dxf>
    <dxf>
      <numFmt numFmtId="1" formatCode="0"/>
    </dxf>
    <dxf>
      <numFmt numFmtId="1" formatCode="0"/>
    </dxf>
    <dxf>
      <numFmt numFmtId="2" formatCode="0.00"/>
    </dxf>
    <dxf>
      <numFmt numFmtId="14" formatCode="0.00%"/>
    </dxf>
    <dxf>
      <numFmt numFmtId="14" formatCode="0.00%"/>
    </dxf>
    <dxf>
      <numFmt numFmtId="14" formatCode="0.00%"/>
    </dxf>
    <dxf>
      <numFmt numFmtId="2" formatCode="0.00"/>
    </dxf>
    <dxf>
      <numFmt numFmtId="2" formatCode="0.00"/>
    </dxf>
    <dxf>
      <numFmt numFmtId="2" formatCode="0.00"/>
    </dxf>
    <dxf>
      <numFmt numFmtId="2" formatCode="0.00"/>
    </dxf>
    <dxf>
      <numFmt numFmtId="34" formatCode="_-* #,##0.00\ &quot;€&quot;_-;\-* #,##0.00\ &quot;€&quot;_-;_-* &quot;-&quot;??\ &quot;€&quot;_-;_-@_-"/>
    </dxf>
    <dxf>
      <numFmt numFmtId="34" formatCode="_-* #,##0.00\ &quot;€&quot;_-;\-* #,##0.00\ &quot;€&quot;_-;_-* &quot;-&quot;??\ &quot;€&quot;_-;_-@_-"/>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0" formatCode="General"/>
    </dxf>
    <dxf>
      <numFmt numFmtId="0" formatCode="General"/>
    </dxf>
    <dxf>
      <numFmt numFmtId="2" formatCode="0.00"/>
    </dxf>
    <dxf>
      <numFmt numFmtId="2" formatCode="0.00"/>
    </dxf>
    <dxf>
      <numFmt numFmtId="2" formatCode="0.00"/>
    </dxf>
    <dxf>
      <numFmt numFmtId="19" formatCode="dd/mm/yyyy"/>
    </dxf>
    <dxf>
      <numFmt numFmtId="0" formatCode="General"/>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C0A]mmm\-yy;@"/>
    </dxf>
    <dxf>
      <numFmt numFmtId="2" formatCode="0.00"/>
    </dxf>
    <dxf>
      <numFmt numFmtId="2" formatCode="0.00"/>
    </dxf>
    <dxf>
      <numFmt numFmtId="14" formatCode="0.00%"/>
    </dxf>
    <dxf>
      <numFmt numFmtId="164" formatCode="#,##0.00\ &quot;€&quot;"/>
    </dxf>
    <dxf>
      <numFmt numFmtId="164" formatCode="#,##0.00\ &quot;€&quot;"/>
    </dxf>
    <dxf>
      <numFmt numFmtId="164" formatCode="#,##0.00\ &quot;€&quot;"/>
    </dxf>
    <dxf>
      <numFmt numFmtId="19" formatCode="dd/mm/yyyy"/>
    </dxf>
    <dxf>
      <numFmt numFmtId="164" formatCode="#,##0.00\ &quot;€&quot;"/>
    </dxf>
    <dxf>
      <numFmt numFmtId="164" formatCode="#,##0.00\ &quot;€&quot;"/>
    </dxf>
    <dxf>
      <numFmt numFmtId="164" formatCode="#,##0.00\ &quot;€&quot;"/>
    </dxf>
    <dxf>
      <numFmt numFmtId="164" formatCode="#,##0.00\ &quot;€&quot;"/>
    </dxf>
    <dxf>
      <numFmt numFmtId="1" formatCode="0"/>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[Supermercado.xlsx]eda - temporales!TIposVentaMes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Tipos de venta por</a:t>
            </a:r>
            <a:r>
              <a:rPr lang="en-US" baseline="0"/>
              <a:t> 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 temporales'!$B$3:$B$5</c:f>
              <c:strCache>
                <c:ptCount val="1"/>
                <c:pt idx="0">
                  <c:v>2021 - WHOLESALER</c:v>
                </c:pt>
              </c:strCache>
            </c:strRef>
          </c:tx>
          <c:spPr>
            <a:solidFill>
              <a:schemeClr val="accent1"/>
            </a:solidFill>
            <a:ln>
              <a:noFill/>
            </a:ln>
            <a:effectLst/>
          </c:spPr>
          <c:invertIfNegative val="0"/>
          <c:cat>
            <c:strRef>
              <c:f>'eda - temporales'!$A$6:$A$18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temporales'!$B$6:$B$18</c:f>
              <c:numCache>
                <c:formatCode>0</c:formatCode>
                <c:ptCount val="12"/>
                <c:pt idx="0">
                  <c:v>6</c:v>
                </c:pt>
                <c:pt idx="1">
                  <c:v>3</c:v>
                </c:pt>
                <c:pt idx="2">
                  <c:v>3</c:v>
                </c:pt>
                <c:pt idx="3">
                  <c:v>1</c:v>
                </c:pt>
                <c:pt idx="5">
                  <c:v>6</c:v>
                </c:pt>
                <c:pt idx="6">
                  <c:v>5</c:v>
                </c:pt>
                <c:pt idx="7">
                  <c:v>3</c:v>
                </c:pt>
                <c:pt idx="8">
                  <c:v>4</c:v>
                </c:pt>
                <c:pt idx="9">
                  <c:v>2</c:v>
                </c:pt>
                <c:pt idx="10">
                  <c:v>2</c:v>
                </c:pt>
                <c:pt idx="11">
                  <c:v>3</c:v>
                </c:pt>
              </c:numCache>
            </c:numRef>
          </c:val>
          <c:extLst>
            <c:ext xmlns:c16="http://schemas.microsoft.com/office/drawing/2014/chart" uri="{C3380CC4-5D6E-409C-BE32-E72D297353CC}">
              <c16:uniqueId val="{00000000-ACA5-41BA-9D10-AA014B5B8756}"/>
            </c:ext>
          </c:extLst>
        </c:ser>
        <c:ser>
          <c:idx val="1"/>
          <c:order val="1"/>
          <c:tx>
            <c:strRef>
              <c:f>'eda - temporales'!$C$3:$C$5</c:f>
              <c:strCache>
                <c:ptCount val="1"/>
                <c:pt idx="0">
                  <c:v>2022 - WHOLESALER</c:v>
                </c:pt>
              </c:strCache>
            </c:strRef>
          </c:tx>
          <c:spPr>
            <a:solidFill>
              <a:schemeClr val="accent2"/>
            </a:solidFill>
            <a:ln>
              <a:noFill/>
            </a:ln>
            <a:effectLst/>
          </c:spPr>
          <c:invertIfNegative val="0"/>
          <c:cat>
            <c:strRef>
              <c:f>'eda - temporales'!$A$6:$A$18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temporales'!$C$6:$C$18</c:f>
              <c:numCache>
                <c:formatCode>0</c:formatCode>
                <c:ptCount val="12"/>
                <c:pt idx="0">
                  <c:v>3</c:v>
                </c:pt>
                <c:pt idx="2">
                  <c:v>4</c:v>
                </c:pt>
                <c:pt idx="3">
                  <c:v>4</c:v>
                </c:pt>
                <c:pt idx="4">
                  <c:v>7</c:v>
                </c:pt>
                <c:pt idx="5">
                  <c:v>2</c:v>
                </c:pt>
                <c:pt idx="6">
                  <c:v>1</c:v>
                </c:pt>
                <c:pt idx="7">
                  <c:v>3</c:v>
                </c:pt>
                <c:pt idx="8">
                  <c:v>3</c:v>
                </c:pt>
                <c:pt idx="9">
                  <c:v>1</c:v>
                </c:pt>
                <c:pt idx="10">
                  <c:v>5</c:v>
                </c:pt>
                <c:pt idx="11">
                  <c:v>6</c:v>
                </c:pt>
              </c:numCache>
            </c:numRef>
          </c:val>
          <c:extLst>
            <c:ext xmlns:c16="http://schemas.microsoft.com/office/drawing/2014/chart" uri="{C3380CC4-5D6E-409C-BE32-E72D297353CC}">
              <c16:uniqueId val="{00000004-3548-4445-8CBB-240BE746E673}"/>
            </c:ext>
          </c:extLst>
        </c:ser>
        <c:dLbls>
          <c:showLegendKey val="0"/>
          <c:showVal val="0"/>
          <c:showCatName val="0"/>
          <c:showSerName val="0"/>
          <c:showPercent val="0"/>
          <c:showBubbleSize val="0"/>
        </c:dLbls>
        <c:gapWidth val="150"/>
        <c:axId val="1336282368"/>
        <c:axId val="1336294848"/>
      </c:barChart>
      <c:catAx>
        <c:axId val="133628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36294848"/>
        <c:crosses val="autoZero"/>
        <c:auto val="1"/>
        <c:lblAlgn val="ctr"/>
        <c:lblOffset val="100"/>
        <c:noMultiLvlLbl val="0"/>
      </c:catAx>
      <c:valAx>
        <c:axId val="1336294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3628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[Supermercado.xlsx]eda - temporales!VentasCategoríaMes</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 temporales'!$V$3:$V$5</c:f>
              <c:strCache>
                <c:ptCount val="1"/>
                <c:pt idx="0">
                  <c:v>Category05 - 2021</c:v>
                </c:pt>
              </c:strCache>
            </c:strRef>
          </c:tx>
          <c:spPr>
            <a:solidFill>
              <a:schemeClr val="accent1"/>
            </a:solidFill>
            <a:ln>
              <a:noFill/>
            </a:ln>
            <a:effectLst/>
          </c:spPr>
          <c:invertIfNegative val="0"/>
          <c:cat>
            <c:strRef>
              <c:f>'eda - temporales'!$U$6:$U$18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temporales'!$V$6:$V$18</c:f>
              <c:numCache>
                <c:formatCode>General</c:formatCode>
                <c:ptCount val="12"/>
                <c:pt idx="0">
                  <c:v>8</c:v>
                </c:pt>
                <c:pt idx="1">
                  <c:v>3</c:v>
                </c:pt>
                <c:pt idx="2">
                  <c:v>8</c:v>
                </c:pt>
                <c:pt idx="3">
                  <c:v>5</c:v>
                </c:pt>
                <c:pt idx="4">
                  <c:v>3</c:v>
                </c:pt>
                <c:pt idx="5">
                  <c:v>3</c:v>
                </c:pt>
                <c:pt idx="6">
                  <c:v>5</c:v>
                </c:pt>
                <c:pt idx="7">
                  <c:v>3</c:v>
                </c:pt>
                <c:pt idx="8">
                  <c:v>6</c:v>
                </c:pt>
                <c:pt idx="9">
                  <c:v>3</c:v>
                </c:pt>
                <c:pt idx="10">
                  <c:v>4</c:v>
                </c:pt>
                <c:pt idx="11">
                  <c:v>4</c:v>
                </c:pt>
              </c:numCache>
            </c:numRef>
          </c:val>
          <c:extLst>
            <c:ext xmlns:c16="http://schemas.microsoft.com/office/drawing/2014/chart" uri="{C3380CC4-5D6E-409C-BE32-E72D297353CC}">
              <c16:uniqueId val="{00000000-BAEC-49D2-9AB9-393E606DC094}"/>
            </c:ext>
          </c:extLst>
        </c:ser>
        <c:ser>
          <c:idx val="1"/>
          <c:order val="1"/>
          <c:tx>
            <c:strRef>
              <c:f>'eda - temporales'!$W$3:$W$5</c:f>
              <c:strCache>
                <c:ptCount val="1"/>
                <c:pt idx="0">
                  <c:v>Category05 - 2022</c:v>
                </c:pt>
              </c:strCache>
            </c:strRef>
          </c:tx>
          <c:spPr>
            <a:solidFill>
              <a:schemeClr val="accent2"/>
            </a:solidFill>
            <a:ln>
              <a:noFill/>
            </a:ln>
            <a:effectLst/>
          </c:spPr>
          <c:invertIfNegative val="0"/>
          <c:cat>
            <c:strRef>
              <c:f>'eda - temporales'!$U$6:$U$18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temporales'!$W$6:$W$18</c:f>
              <c:numCache>
                <c:formatCode>General</c:formatCode>
                <c:ptCount val="12"/>
                <c:pt idx="0">
                  <c:v>4</c:v>
                </c:pt>
                <c:pt idx="1">
                  <c:v>1</c:v>
                </c:pt>
                <c:pt idx="2">
                  <c:v>2</c:v>
                </c:pt>
                <c:pt idx="3">
                  <c:v>4</c:v>
                </c:pt>
                <c:pt idx="4">
                  <c:v>4</c:v>
                </c:pt>
                <c:pt idx="5">
                  <c:v>4</c:v>
                </c:pt>
                <c:pt idx="6">
                  <c:v>4</c:v>
                </c:pt>
                <c:pt idx="7">
                  <c:v>5</c:v>
                </c:pt>
                <c:pt idx="8">
                  <c:v>6</c:v>
                </c:pt>
                <c:pt idx="9">
                  <c:v>5</c:v>
                </c:pt>
                <c:pt idx="10">
                  <c:v>3</c:v>
                </c:pt>
                <c:pt idx="11">
                  <c:v>7</c:v>
                </c:pt>
              </c:numCache>
            </c:numRef>
          </c:val>
          <c:extLst>
            <c:ext xmlns:c16="http://schemas.microsoft.com/office/drawing/2014/chart" uri="{C3380CC4-5D6E-409C-BE32-E72D297353CC}">
              <c16:uniqueId val="{0000000A-BAEC-49D2-9AB9-393E606DC094}"/>
            </c:ext>
          </c:extLst>
        </c:ser>
        <c:dLbls>
          <c:showLegendKey val="0"/>
          <c:showVal val="0"/>
          <c:showCatName val="0"/>
          <c:showSerName val="0"/>
          <c:showPercent val="0"/>
          <c:showBubbleSize val="0"/>
        </c:dLbls>
        <c:gapWidth val="219"/>
        <c:overlap val="-27"/>
        <c:axId val="1464722800"/>
        <c:axId val="1464724240"/>
      </c:barChart>
      <c:catAx>
        <c:axId val="146472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4724240"/>
        <c:crosses val="autoZero"/>
        <c:auto val="1"/>
        <c:lblAlgn val="ctr"/>
        <c:lblOffset val="100"/>
        <c:noMultiLvlLbl val="0"/>
      </c:catAx>
      <c:valAx>
        <c:axId val="146472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472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[Supermercado.xlsx]eda - temporales!TotalVentasMes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Ingresos por</a:t>
            </a:r>
            <a:r>
              <a:rPr lang="en-US" baseline="0"/>
              <a:t> 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 temporales'!$AD$23:$AD$24</c:f>
              <c:strCache>
                <c:ptCount val="1"/>
                <c:pt idx="0">
                  <c:v>2021</c:v>
                </c:pt>
              </c:strCache>
            </c:strRef>
          </c:tx>
          <c:spPr>
            <a:ln w="28575" cap="rnd">
              <a:solidFill>
                <a:schemeClr val="accent1"/>
              </a:solidFill>
              <a:round/>
            </a:ln>
            <a:effectLst/>
          </c:spPr>
          <c:marker>
            <c:symbol val="none"/>
          </c:marker>
          <c:cat>
            <c:strRef>
              <c:f>'eda - temporales'!$AC$25:$AC$37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temporales'!$AD$25:$AD$37</c:f>
              <c:numCache>
                <c:formatCode>_("€"* #,##0.00_);_("€"* \(#,##0.00\);_("€"* "-"??_);_(@_)</c:formatCode>
                <c:ptCount val="12"/>
                <c:pt idx="0">
                  <c:v>17765.34</c:v>
                </c:pt>
                <c:pt idx="1">
                  <c:v>12598.57</c:v>
                </c:pt>
                <c:pt idx="2">
                  <c:v>16419.79</c:v>
                </c:pt>
                <c:pt idx="3">
                  <c:v>15252.43</c:v>
                </c:pt>
                <c:pt idx="4">
                  <c:v>7957.4599999999991</c:v>
                </c:pt>
                <c:pt idx="5">
                  <c:v>16442.169999999998</c:v>
                </c:pt>
                <c:pt idx="6">
                  <c:v>19054.62</c:v>
                </c:pt>
                <c:pt idx="7">
                  <c:v>14155.350000000004</c:v>
                </c:pt>
                <c:pt idx="8">
                  <c:v>18853.82</c:v>
                </c:pt>
                <c:pt idx="9">
                  <c:v>20453.900000000005</c:v>
                </c:pt>
                <c:pt idx="10">
                  <c:v>9702.4</c:v>
                </c:pt>
                <c:pt idx="11">
                  <c:v>18628.47</c:v>
                </c:pt>
              </c:numCache>
            </c:numRef>
          </c:val>
          <c:smooth val="0"/>
          <c:extLst>
            <c:ext xmlns:c16="http://schemas.microsoft.com/office/drawing/2014/chart" uri="{C3380CC4-5D6E-409C-BE32-E72D297353CC}">
              <c16:uniqueId val="{00000000-8E46-4FB4-B192-A03CB3078379}"/>
            </c:ext>
          </c:extLst>
        </c:ser>
        <c:ser>
          <c:idx val="1"/>
          <c:order val="1"/>
          <c:tx>
            <c:strRef>
              <c:f>'eda - temporales'!$AE$23:$AE$24</c:f>
              <c:strCache>
                <c:ptCount val="1"/>
                <c:pt idx="0">
                  <c:v>2022</c:v>
                </c:pt>
              </c:strCache>
            </c:strRef>
          </c:tx>
          <c:spPr>
            <a:ln w="28575" cap="rnd">
              <a:solidFill>
                <a:schemeClr val="accent2"/>
              </a:solidFill>
              <a:round/>
            </a:ln>
            <a:effectLst/>
          </c:spPr>
          <c:marker>
            <c:symbol val="none"/>
          </c:marker>
          <c:cat>
            <c:strRef>
              <c:f>'eda - temporales'!$AC$25:$AC$37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temporales'!$AE$25:$AE$37</c:f>
              <c:numCache>
                <c:formatCode>_("€"* #,##0.00_);_("€"* \(#,##0.00\);_("€"* "-"??_);_(@_)</c:formatCode>
                <c:ptCount val="12"/>
                <c:pt idx="0">
                  <c:v>23581.620000000003</c:v>
                </c:pt>
                <c:pt idx="1">
                  <c:v>18258.730000000003</c:v>
                </c:pt>
                <c:pt idx="2">
                  <c:v>12196.86</c:v>
                </c:pt>
                <c:pt idx="3">
                  <c:v>11326.679999999998</c:v>
                </c:pt>
                <c:pt idx="4">
                  <c:v>22952.989999999998</c:v>
                </c:pt>
                <c:pt idx="5">
                  <c:v>14091.54</c:v>
                </c:pt>
                <c:pt idx="6">
                  <c:v>16197.170000000002</c:v>
                </c:pt>
                <c:pt idx="7">
                  <c:v>21195.050000000003</c:v>
                </c:pt>
                <c:pt idx="8">
                  <c:v>16388.990000000002</c:v>
                </c:pt>
                <c:pt idx="9">
                  <c:v>13046.79</c:v>
                </c:pt>
                <c:pt idx="10">
                  <c:v>26421.670000000006</c:v>
                </c:pt>
                <c:pt idx="11">
                  <c:v>18469.510000000002</c:v>
                </c:pt>
              </c:numCache>
            </c:numRef>
          </c:val>
          <c:smooth val="0"/>
          <c:extLst>
            <c:ext xmlns:c16="http://schemas.microsoft.com/office/drawing/2014/chart" uri="{C3380CC4-5D6E-409C-BE32-E72D297353CC}">
              <c16:uniqueId val="{00000003-8E46-4FB4-B192-A03CB3078379}"/>
            </c:ext>
          </c:extLst>
        </c:ser>
        <c:dLbls>
          <c:showLegendKey val="0"/>
          <c:showVal val="0"/>
          <c:showCatName val="0"/>
          <c:showSerName val="0"/>
          <c:showPercent val="0"/>
          <c:showBubbleSize val="0"/>
        </c:dLbls>
        <c:smooth val="0"/>
        <c:axId val="1204083008"/>
        <c:axId val="1204081568"/>
      </c:lineChart>
      <c:catAx>
        <c:axId val="120408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04081568"/>
        <c:crosses val="autoZero"/>
        <c:auto val="1"/>
        <c:lblAlgn val="ctr"/>
        <c:lblOffset val="100"/>
        <c:noMultiLvlLbl val="0"/>
      </c:catAx>
      <c:valAx>
        <c:axId val="12040815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0408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[Supermercado.xlsx]eda - temporales!TotalProfitMes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Beneficios</a:t>
            </a:r>
            <a:r>
              <a:rPr lang="es-ES" baseline="0"/>
              <a:t> por mes</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 temporales'!$AN$3:$AN$4</c:f>
              <c:strCache>
                <c:ptCount val="1"/>
                <c:pt idx="0">
                  <c:v>2021</c:v>
                </c:pt>
              </c:strCache>
            </c:strRef>
          </c:tx>
          <c:spPr>
            <a:ln w="28575" cap="rnd">
              <a:solidFill>
                <a:schemeClr val="accent1"/>
              </a:solidFill>
              <a:round/>
            </a:ln>
            <a:effectLst/>
          </c:spPr>
          <c:marker>
            <c:symbol val="none"/>
          </c:marker>
          <c:cat>
            <c:strRef>
              <c:f>'eda - temporales'!$AM$5:$AM$17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temporales'!$AN$5:$AN$17</c:f>
              <c:numCache>
                <c:formatCode>_("€"* #,##0.00_);_("€"* \(#,##0.00\);_("€"* "-"??_);_(@_)</c:formatCode>
                <c:ptCount val="12"/>
                <c:pt idx="0">
                  <c:v>2502.34</c:v>
                </c:pt>
                <c:pt idx="1">
                  <c:v>2212.5700000000002</c:v>
                </c:pt>
                <c:pt idx="2">
                  <c:v>2734.7900000000004</c:v>
                </c:pt>
                <c:pt idx="3">
                  <c:v>3069.43</c:v>
                </c:pt>
                <c:pt idx="4">
                  <c:v>1150.46</c:v>
                </c:pt>
                <c:pt idx="5">
                  <c:v>3025.17</c:v>
                </c:pt>
                <c:pt idx="6">
                  <c:v>2654.6200000000003</c:v>
                </c:pt>
                <c:pt idx="7">
                  <c:v>1523.3499999999997</c:v>
                </c:pt>
                <c:pt idx="8">
                  <c:v>3543.8199999999997</c:v>
                </c:pt>
                <c:pt idx="9">
                  <c:v>3638.9</c:v>
                </c:pt>
                <c:pt idx="10">
                  <c:v>1380.4</c:v>
                </c:pt>
                <c:pt idx="11">
                  <c:v>2879.47</c:v>
                </c:pt>
              </c:numCache>
            </c:numRef>
          </c:val>
          <c:smooth val="0"/>
          <c:extLst>
            <c:ext xmlns:c16="http://schemas.microsoft.com/office/drawing/2014/chart" uri="{C3380CC4-5D6E-409C-BE32-E72D297353CC}">
              <c16:uniqueId val="{00000000-CBB2-4FA6-AF83-0B01C18FDAD3}"/>
            </c:ext>
          </c:extLst>
        </c:ser>
        <c:ser>
          <c:idx val="1"/>
          <c:order val="1"/>
          <c:tx>
            <c:strRef>
              <c:f>'eda - temporales'!$AO$3:$AO$4</c:f>
              <c:strCache>
                <c:ptCount val="1"/>
                <c:pt idx="0">
                  <c:v>2022</c:v>
                </c:pt>
              </c:strCache>
            </c:strRef>
          </c:tx>
          <c:spPr>
            <a:ln w="28575" cap="rnd">
              <a:solidFill>
                <a:schemeClr val="accent2"/>
              </a:solidFill>
              <a:round/>
            </a:ln>
            <a:effectLst/>
          </c:spPr>
          <c:marker>
            <c:symbol val="none"/>
          </c:marker>
          <c:cat>
            <c:strRef>
              <c:f>'eda - temporales'!$AM$5:$AM$17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temporales'!$AO$5:$AO$17</c:f>
              <c:numCache>
                <c:formatCode>_("€"* #,##0.00_);_("€"* \(#,##0.00\);_("€"* "-"??_);_(@_)</c:formatCode>
                <c:ptCount val="12"/>
                <c:pt idx="0">
                  <c:v>4554.62</c:v>
                </c:pt>
                <c:pt idx="1">
                  <c:v>3303.7300000000009</c:v>
                </c:pt>
                <c:pt idx="2">
                  <c:v>2444.8600000000006</c:v>
                </c:pt>
                <c:pt idx="3">
                  <c:v>2227.6800000000007</c:v>
                </c:pt>
                <c:pt idx="4">
                  <c:v>3233.9899999999993</c:v>
                </c:pt>
                <c:pt idx="5">
                  <c:v>2629.54</c:v>
                </c:pt>
                <c:pt idx="6">
                  <c:v>2719.1699999999996</c:v>
                </c:pt>
                <c:pt idx="7">
                  <c:v>3996.0500000000011</c:v>
                </c:pt>
                <c:pt idx="8">
                  <c:v>2940.9900000000007</c:v>
                </c:pt>
                <c:pt idx="9">
                  <c:v>2019.7900000000004</c:v>
                </c:pt>
                <c:pt idx="10">
                  <c:v>5437.6699999999992</c:v>
                </c:pt>
                <c:pt idx="11">
                  <c:v>3084.51</c:v>
                </c:pt>
              </c:numCache>
            </c:numRef>
          </c:val>
          <c:smooth val="0"/>
          <c:extLst>
            <c:ext xmlns:c16="http://schemas.microsoft.com/office/drawing/2014/chart" uri="{C3380CC4-5D6E-409C-BE32-E72D297353CC}">
              <c16:uniqueId val="{00000003-CBB2-4FA6-AF83-0B01C18FDAD3}"/>
            </c:ext>
          </c:extLst>
        </c:ser>
        <c:dLbls>
          <c:showLegendKey val="0"/>
          <c:showVal val="0"/>
          <c:showCatName val="0"/>
          <c:showSerName val="0"/>
          <c:showPercent val="0"/>
          <c:showBubbleSize val="0"/>
        </c:dLbls>
        <c:smooth val="0"/>
        <c:axId val="1827835248"/>
        <c:axId val="1827832848"/>
      </c:lineChart>
      <c:catAx>
        <c:axId val="182783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832848"/>
        <c:crosses val="autoZero"/>
        <c:auto val="1"/>
        <c:lblAlgn val="ctr"/>
        <c:lblOffset val="100"/>
        <c:noMultiLvlLbl val="0"/>
      </c:catAx>
      <c:valAx>
        <c:axId val="18278328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83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[Supermercado.xlsx]eda - temporales!TransaccionesMes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Número de transacciones por 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 temporales'!$Q$3:$Q$4</c:f>
              <c:strCache>
                <c:ptCount val="1"/>
                <c:pt idx="0">
                  <c:v>2021</c:v>
                </c:pt>
              </c:strCache>
            </c:strRef>
          </c:tx>
          <c:spPr>
            <a:ln w="28575" cap="rnd">
              <a:solidFill>
                <a:schemeClr val="accent1"/>
              </a:solidFill>
              <a:round/>
            </a:ln>
            <a:effectLst/>
          </c:spPr>
          <c:marker>
            <c:symbol val="none"/>
          </c:marker>
          <c:cat>
            <c:strRef>
              <c:f>'eda - temporales'!$P$5:$P$17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temporales'!$Q$5:$Q$17</c:f>
              <c:numCache>
                <c:formatCode>0</c:formatCode>
                <c:ptCount val="12"/>
                <c:pt idx="0">
                  <c:v>30</c:v>
                </c:pt>
                <c:pt idx="1">
                  <c:v>21</c:v>
                </c:pt>
                <c:pt idx="2">
                  <c:v>26</c:v>
                </c:pt>
                <c:pt idx="3">
                  <c:v>19</c:v>
                </c:pt>
                <c:pt idx="4">
                  <c:v>18</c:v>
                </c:pt>
                <c:pt idx="5">
                  <c:v>25</c:v>
                </c:pt>
                <c:pt idx="6">
                  <c:v>21</c:v>
                </c:pt>
                <c:pt idx="7">
                  <c:v>22</c:v>
                </c:pt>
                <c:pt idx="8">
                  <c:v>23</c:v>
                </c:pt>
                <c:pt idx="9">
                  <c:v>23</c:v>
                </c:pt>
                <c:pt idx="10">
                  <c:v>13</c:v>
                </c:pt>
                <c:pt idx="11">
                  <c:v>21</c:v>
                </c:pt>
              </c:numCache>
            </c:numRef>
          </c:val>
          <c:smooth val="0"/>
          <c:extLst>
            <c:ext xmlns:c16="http://schemas.microsoft.com/office/drawing/2014/chart" uri="{C3380CC4-5D6E-409C-BE32-E72D297353CC}">
              <c16:uniqueId val="{00000000-042D-47FC-9CE0-6B48F0E6C4CB}"/>
            </c:ext>
          </c:extLst>
        </c:ser>
        <c:ser>
          <c:idx val="1"/>
          <c:order val="1"/>
          <c:tx>
            <c:strRef>
              <c:f>'eda - temporales'!$R$3:$R$4</c:f>
              <c:strCache>
                <c:ptCount val="1"/>
                <c:pt idx="0">
                  <c:v>2022</c:v>
                </c:pt>
              </c:strCache>
            </c:strRef>
          </c:tx>
          <c:spPr>
            <a:ln w="28575" cap="rnd">
              <a:solidFill>
                <a:schemeClr val="accent2"/>
              </a:solidFill>
              <a:round/>
            </a:ln>
            <a:effectLst/>
          </c:spPr>
          <c:marker>
            <c:symbol val="none"/>
          </c:marker>
          <c:cat>
            <c:strRef>
              <c:f>'eda - temporales'!$P$5:$P$17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temporales'!$R$5:$R$17</c:f>
              <c:numCache>
                <c:formatCode>0</c:formatCode>
                <c:ptCount val="12"/>
                <c:pt idx="0">
                  <c:v>26</c:v>
                </c:pt>
                <c:pt idx="1">
                  <c:v>19</c:v>
                </c:pt>
                <c:pt idx="2">
                  <c:v>17</c:v>
                </c:pt>
                <c:pt idx="3">
                  <c:v>20</c:v>
                </c:pt>
                <c:pt idx="4">
                  <c:v>32</c:v>
                </c:pt>
                <c:pt idx="5">
                  <c:v>16</c:v>
                </c:pt>
                <c:pt idx="6">
                  <c:v>23</c:v>
                </c:pt>
                <c:pt idx="7">
                  <c:v>26</c:v>
                </c:pt>
                <c:pt idx="8">
                  <c:v>22</c:v>
                </c:pt>
                <c:pt idx="9">
                  <c:v>14</c:v>
                </c:pt>
                <c:pt idx="10">
                  <c:v>27</c:v>
                </c:pt>
                <c:pt idx="11">
                  <c:v>23</c:v>
                </c:pt>
              </c:numCache>
            </c:numRef>
          </c:val>
          <c:smooth val="0"/>
          <c:extLst>
            <c:ext xmlns:c16="http://schemas.microsoft.com/office/drawing/2014/chart" uri="{C3380CC4-5D6E-409C-BE32-E72D297353CC}">
              <c16:uniqueId val="{00000002-042D-47FC-9CE0-6B48F0E6C4CB}"/>
            </c:ext>
          </c:extLst>
        </c:ser>
        <c:dLbls>
          <c:showLegendKey val="0"/>
          <c:showVal val="0"/>
          <c:showCatName val="0"/>
          <c:showSerName val="0"/>
          <c:showPercent val="0"/>
          <c:showBubbleSize val="0"/>
        </c:dLbls>
        <c:smooth val="0"/>
        <c:axId val="52466575"/>
        <c:axId val="52470415"/>
      </c:lineChart>
      <c:catAx>
        <c:axId val="5246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2470415"/>
        <c:crosses val="autoZero"/>
        <c:auto val="1"/>
        <c:lblAlgn val="ctr"/>
        <c:lblOffset val="100"/>
        <c:noMultiLvlLbl val="0"/>
      </c:catAx>
      <c:valAx>
        <c:axId val="52470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246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[Supermercado.xlsx]eda - temporales!TablaDinámica2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 temporales'!$AL$20</c:f>
              <c:strCache>
                <c:ptCount val="1"/>
                <c:pt idx="0">
                  <c:v>Suma de profit_margin</c:v>
                </c:pt>
              </c:strCache>
            </c:strRef>
          </c:tx>
          <c:spPr>
            <a:solidFill>
              <a:schemeClr val="accent1"/>
            </a:solidFill>
            <a:ln>
              <a:noFill/>
            </a:ln>
            <a:effectLst/>
          </c:spPr>
          <c:invertIfNegative val="0"/>
          <c:cat>
            <c:multiLvlStrRef>
              <c:f>'eda - temporales'!$AK$21:$AK$31</c:f>
              <c:multiLvlStrCache>
                <c:ptCount val="8"/>
                <c:lvl>
                  <c:pt idx="0">
                    <c:v>Trim.1</c:v>
                  </c:pt>
                  <c:pt idx="1">
                    <c:v>Trim.2</c:v>
                  </c:pt>
                  <c:pt idx="2">
                    <c:v>Trim.3</c:v>
                  </c:pt>
                  <c:pt idx="3">
                    <c:v>Trim.4</c:v>
                  </c:pt>
                  <c:pt idx="4">
                    <c:v>Trim.1</c:v>
                  </c:pt>
                  <c:pt idx="5">
                    <c:v>Trim.2</c:v>
                  </c:pt>
                  <c:pt idx="6">
                    <c:v>Trim.3</c:v>
                  </c:pt>
                  <c:pt idx="7">
                    <c:v>Trim.4</c:v>
                  </c:pt>
                </c:lvl>
                <c:lvl>
                  <c:pt idx="0">
                    <c:v>2021</c:v>
                  </c:pt>
                  <c:pt idx="4">
                    <c:v>2022</c:v>
                  </c:pt>
                </c:lvl>
              </c:multiLvlStrCache>
            </c:multiLvlStrRef>
          </c:cat>
          <c:val>
            <c:numRef>
              <c:f>'eda - temporales'!$AL$21:$AL$31</c:f>
              <c:numCache>
                <c:formatCode>0.00</c:formatCode>
                <c:ptCount val="8"/>
                <c:pt idx="0">
                  <c:v>12.266930166912088</c:v>
                </c:pt>
                <c:pt idx="1">
                  <c:v>11.742361172289735</c:v>
                </c:pt>
                <c:pt idx="2">
                  <c:v>10.007891314404077</c:v>
                </c:pt>
                <c:pt idx="3">
                  <c:v>8.7820757983418662</c:v>
                </c:pt>
                <c:pt idx="4">
                  <c:v>11.488940926890669</c:v>
                </c:pt>
                <c:pt idx="5">
                  <c:v>11.510555630536487</c:v>
                </c:pt>
                <c:pt idx="6">
                  <c:v>12.221970546159184</c:v>
                </c:pt>
                <c:pt idx="7">
                  <c:v>10.930160506601712</c:v>
                </c:pt>
              </c:numCache>
            </c:numRef>
          </c:val>
          <c:extLst>
            <c:ext xmlns:c16="http://schemas.microsoft.com/office/drawing/2014/chart" uri="{C3380CC4-5D6E-409C-BE32-E72D297353CC}">
              <c16:uniqueId val="{00000005-DEF9-4754-B074-05E50416F22E}"/>
            </c:ext>
          </c:extLst>
        </c:ser>
        <c:ser>
          <c:idx val="1"/>
          <c:order val="1"/>
          <c:tx>
            <c:strRef>
              <c:f>'eda - temporales'!$AM$20</c:f>
              <c:strCache>
                <c:ptCount val="1"/>
                <c:pt idx="0">
                  <c:v>Suma de margen_descuentos</c:v>
                </c:pt>
              </c:strCache>
            </c:strRef>
          </c:tx>
          <c:spPr>
            <a:solidFill>
              <a:schemeClr val="accent2"/>
            </a:solidFill>
            <a:ln>
              <a:noFill/>
            </a:ln>
            <a:effectLst/>
          </c:spPr>
          <c:invertIfNegative val="0"/>
          <c:cat>
            <c:multiLvlStrRef>
              <c:f>'eda - temporales'!$AK$21:$AK$31</c:f>
              <c:multiLvlStrCache>
                <c:ptCount val="8"/>
                <c:lvl>
                  <c:pt idx="0">
                    <c:v>Trim.1</c:v>
                  </c:pt>
                  <c:pt idx="1">
                    <c:v>Trim.2</c:v>
                  </c:pt>
                  <c:pt idx="2">
                    <c:v>Trim.3</c:v>
                  </c:pt>
                  <c:pt idx="3">
                    <c:v>Trim.4</c:v>
                  </c:pt>
                  <c:pt idx="4">
                    <c:v>Trim.1</c:v>
                  </c:pt>
                  <c:pt idx="5">
                    <c:v>Trim.2</c:v>
                  </c:pt>
                  <c:pt idx="6">
                    <c:v>Trim.3</c:v>
                  </c:pt>
                  <c:pt idx="7">
                    <c:v>Trim.4</c:v>
                  </c:pt>
                </c:lvl>
                <c:lvl>
                  <c:pt idx="0">
                    <c:v>2021</c:v>
                  </c:pt>
                  <c:pt idx="4">
                    <c:v>2022</c:v>
                  </c:pt>
                </c:lvl>
              </c:multiLvlStrCache>
            </c:multiLvlStrRef>
          </c:cat>
          <c:val>
            <c:numRef>
              <c:f>'eda - temporales'!$AM$21:$AM$31</c:f>
              <c:numCache>
                <c:formatCode>0.00</c:formatCode>
                <c:ptCount val="8"/>
                <c:pt idx="0">
                  <c:v>-9.1930698330879128</c:v>
                </c:pt>
                <c:pt idx="1">
                  <c:v>-2.6576388277102598</c:v>
                </c:pt>
                <c:pt idx="2">
                  <c:v>-6.5621086855959234</c:v>
                </c:pt>
                <c:pt idx="3">
                  <c:v>-6.68792420165813</c:v>
                </c:pt>
                <c:pt idx="4">
                  <c:v>-5.3310590731093326</c:v>
                </c:pt>
                <c:pt idx="5">
                  <c:v>-5.5794443694635172</c:v>
                </c:pt>
                <c:pt idx="6">
                  <c:v>-7.1080294538408104</c:v>
                </c:pt>
                <c:pt idx="7">
                  <c:v>-7.7698394933982868</c:v>
                </c:pt>
              </c:numCache>
            </c:numRef>
          </c:val>
          <c:extLst>
            <c:ext xmlns:c16="http://schemas.microsoft.com/office/drawing/2014/chart" uri="{C3380CC4-5D6E-409C-BE32-E72D297353CC}">
              <c16:uniqueId val="{00000007-DEF9-4754-B074-05E50416F22E}"/>
            </c:ext>
          </c:extLst>
        </c:ser>
        <c:dLbls>
          <c:showLegendKey val="0"/>
          <c:showVal val="0"/>
          <c:showCatName val="0"/>
          <c:showSerName val="0"/>
          <c:showPercent val="0"/>
          <c:showBubbleSize val="0"/>
        </c:dLbls>
        <c:gapWidth val="219"/>
        <c:overlap val="-27"/>
        <c:axId val="63506239"/>
        <c:axId val="1537740192"/>
      </c:barChart>
      <c:catAx>
        <c:axId val="6350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37740192"/>
        <c:crosses val="autoZero"/>
        <c:auto val="1"/>
        <c:lblAlgn val="ctr"/>
        <c:lblOffset val="100"/>
        <c:noMultiLvlLbl val="0"/>
      </c:catAx>
      <c:valAx>
        <c:axId val="1537740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350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[Supermercado.xlsx]eda - temporales!CategoríaVentasMes</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06543102023744E-2"/>
          <c:y val="0.12937670548544628"/>
          <c:w val="0.6211931424674757"/>
          <c:h val="0.65734112504229658"/>
        </c:manualLayout>
      </c:layout>
      <c:barChart>
        <c:barDir val="col"/>
        <c:grouping val="clustered"/>
        <c:varyColors val="0"/>
        <c:ser>
          <c:idx val="0"/>
          <c:order val="0"/>
          <c:tx>
            <c:strRef>
              <c:f>'eda - temporales'!$V$52:$V$54</c:f>
              <c:strCache>
                <c:ptCount val="1"/>
                <c:pt idx="0">
                  <c:v>2021 - Pequeña</c:v>
                </c:pt>
              </c:strCache>
            </c:strRef>
          </c:tx>
          <c:spPr>
            <a:solidFill>
              <a:schemeClr val="accent1"/>
            </a:solidFill>
            <a:ln>
              <a:noFill/>
            </a:ln>
            <a:effectLst/>
          </c:spPr>
          <c:invertIfNegative val="0"/>
          <c:cat>
            <c:strRef>
              <c:f>'eda - temporales'!$U$55:$U$67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temporales'!$V$55:$V$67</c:f>
              <c:numCache>
                <c:formatCode>0</c:formatCode>
                <c:ptCount val="12"/>
                <c:pt idx="0">
                  <c:v>25</c:v>
                </c:pt>
                <c:pt idx="1">
                  <c:v>16</c:v>
                </c:pt>
                <c:pt idx="2">
                  <c:v>19</c:v>
                </c:pt>
                <c:pt idx="3">
                  <c:v>14</c:v>
                </c:pt>
                <c:pt idx="4">
                  <c:v>15</c:v>
                </c:pt>
                <c:pt idx="5">
                  <c:v>20</c:v>
                </c:pt>
                <c:pt idx="6">
                  <c:v>12</c:v>
                </c:pt>
                <c:pt idx="7">
                  <c:v>16</c:v>
                </c:pt>
                <c:pt idx="8">
                  <c:v>14</c:v>
                </c:pt>
                <c:pt idx="9">
                  <c:v>13</c:v>
                </c:pt>
                <c:pt idx="10">
                  <c:v>8</c:v>
                </c:pt>
                <c:pt idx="11">
                  <c:v>12</c:v>
                </c:pt>
              </c:numCache>
            </c:numRef>
          </c:val>
          <c:extLst>
            <c:ext xmlns:c16="http://schemas.microsoft.com/office/drawing/2014/chart" uri="{C3380CC4-5D6E-409C-BE32-E72D297353CC}">
              <c16:uniqueId val="{00000000-0546-4138-8A39-8FFE8CCEB690}"/>
            </c:ext>
          </c:extLst>
        </c:ser>
        <c:ser>
          <c:idx val="1"/>
          <c:order val="1"/>
          <c:tx>
            <c:strRef>
              <c:f>'eda - temporales'!$W$52:$W$54</c:f>
              <c:strCache>
                <c:ptCount val="1"/>
                <c:pt idx="0">
                  <c:v>2022 - Pequeña</c:v>
                </c:pt>
              </c:strCache>
            </c:strRef>
          </c:tx>
          <c:spPr>
            <a:solidFill>
              <a:schemeClr val="accent2"/>
            </a:solidFill>
            <a:ln>
              <a:noFill/>
            </a:ln>
            <a:effectLst/>
          </c:spPr>
          <c:invertIfNegative val="0"/>
          <c:cat>
            <c:strRef>
              <c:f>'eda - temporales'!$U$55:$U$67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temporales'!$W$55:$W$67</c:f>
              <c:numCache>
                <c:formatCode>0</c:formatCode>
                <c:ptCount val="12"/>
                <c:pt idx="0">
                  <c:v>14</c:v>
                </c:pt>
                <c:pt idx="1">
                  <c:v>11</c:v>
                </c:pt>
                <c:pt idx="2">
                  <c:v>11</c:v>
                </c:pt>
                <c:pt idx="3">
                  <c:v>16</c:v>
                </c:pt>
                <c:pt idx="4">
                  <c:v>23</c:v>
                </c:pt>
                <c:pt idx="5">
                  <c:v>9</c:v>
                </c:pt>
                <c:pt idx="6">
                  <c:v>14</c:v>
                </c:pt>
                <c:pt idx="7">
                  <c:v>18</c:v>
                </c:pt>
                <c:pt idx="8">
                  <c:v>14</c:v>
                </c:pt>
                <c:pt idx="9">
                  <c:v>7</c:v>
                </c:pt>
                <c:pt idx="10">
                  <c:v>14</c:v>
                </c:pt>
                <c:pt idx="11">
                  <c:v>14</c:v>
                </c:pt>
              </c:numCache>
            </c:numRef>
          </c:val>
          <c:extLst>
            <c:ext xmlns:c16="http://schemas.microsoft.com/office/drawing/2014/chart" uri="{C3380CC4-5D6E-409C-BE32-E72D297353CC}">
              <c16:uniqueId val="{00000008-0546-4138-8A39-8FFE8CCEB690}"/>
            </c:ext>
          </c:extLst>
        </c:ser>
        <c:dLbls>
          <c:showLegendKey val="0"/>
          <c:showVal val="0"/>
          <c:showCatName val="0"/>
          <c:showSerName val="0"/>
          <c:showPercent val="0"/>
          <c:showBubbleSize val="0"/>
        </c:dLbls>
        <c:gapWidth val="219"/>
        <c:overlap val="-27"/>
        <c:axId val="2029811008"/>
        <c:axId val="2029811968"/>
      </c:barChart>
      <c:catAx>
        <c:axId val="202981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029811968"/>
        <c:crosses val="autoZero"/>
        <c:auto val="1"/>
        <c:lblAlgn val="ctr"/>
        <c:lblOffset val="100"/>
        <c:noMultiLvlLbl val="0"/>
      </c:catAx>
      <c:valAx>
        <c:axId val="2029811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02981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[Supermercado.xlsx]eda - temporales!TotalProfitMes</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 temporales'!$AN$3:$AN$4</c:f>
              <c:strCache>
                <c:ptCount val="1"/>
                <c:pt idx="0">
                  <c:v>2021</c:v>
                </c:pt>
              </c:strCache>
            </c:strRef>
          </c:tx>
          <c:spPr>
            <a:solidFill>
              <a:schemeClr val="accent1"/>
            </a:solidFill>
            <a:ln>
              <a:noFill/>
            </a:ln>
            <a:effectLst/>
          </c:spPr>
          <c:invertIfNegative val="0"/>
          <c:cat>
            <c:strRef>
              <c:f>'eda - temporales'!$AM$5:$AM$17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temporales'!$AN$5:$AN$17</c:f>
              <c:numCache>
                <c:formatCode>_("€"* #,##0.00_);_("€"* \(#,##0.00\);_("€"* "-"??_);_(@_)</c:formatCode>
                <c:ptCount val="12"/>
                <c:pt idx="0">
                  <c:v>2502.34</c:v>
                </c:pt>
                <c:pt idx="1">
                  <c:v>2212.5700000000002</c:v>
                </c:pt>
                <c:pt idx="2">
                  <c:v>2734.7900000000004</c:v>
                </c:pt>
                <c:pt idx="3">
                  <c:v>3069.43</c:v>
                </c:pt>
                <c:pt idx="4">
                  <c:v>1150.46</c:v>
                </c:pt>
                <c:pt idx="5">
                  <c:v>3025.17</c:v>
                </c:pt>
                <c:pt idx="6">
                  <c:v>2654.6200000000003</c:v>
                </c:pt>
                <c:pt idx="7">
                  <c:v>1523.3499999999997</c:v>
                </c:pt>
                <c:pt idx="8">
                  <c:v>3543.8199999999997</c:v>
                </c:pt>
                <c:pt idx="9">
                  <c:v>3638.9</c:v>
                </c:pt>
                <c:pt idx="10">
                  <c:v>1380.4</c:v>
                </c:pt>
                <c:pt idx="11">
                  <c:v>2879.47</c:v>
                </c:pt>
              </c:numCache>
            </c:numRef>
          </c:val>
          <c:extLst>
            <c:ext xmlns:c16="http://schemas.microsoft.com/office/drawing/2014/chart" uri="{C3380CC4-5D6E-409C-BE32-E72D297353CC}">
              <c16:uniqueId val="{00000000-64D8-40C1-AA5A-9B57DB0E6A50}"/>
            </c:ext>
          </c:extLst>
        </c:ser>
        <c:ser>
          <c:idx val="1"/>
          <c:order val="1"/>
          <c:tx>
            <c:strRef>
              <c:f>'eda - temporales'!$AO$3:$AO$4</c:f>
              <c:strCache>
                <c:ptCount val="1"/>
                <c:pt idx="0">
                  <c:v>2022</c:v>
                </c:pt>
              </c:strCache>
            </c:strRef>
          </c:tx>
          <c:spPr>
            <a:solidFill>
              <a:schemeClr val="accent2"/>
            </a:solidFill>
            <a:ln>
              <a:noFill/>
            </a:ln>
            <a:effectLst/>
          </c:spPr>
          <c:invertIfNegative val="0"/>
          <c:cat>
            <c:strRef>
              <c:f>'eda - temporales'!$AM$5:$AM$17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'eda - temporales'!$AO$5:$AO$17</c:f>
              <c:numCache>
                <c:formatCode>_("€"* #,##0.00_);_("€"* \(#,##0.00\);_("€"* "-"??_);_(@_)</c:formatCode>
                <c:ptCount val="12"/>
                <c:pt idx="0">
                  <c:v>4554.62</c:v>
                </c:pt>
                <c:pt idx="1">
                  <c:v>3303.7300000000009</c:v>
                </c:pt>
                <c:pt idx="2">
                  <c:v>2444.8600000000006</c:v>
                </c:pt>
                <c:pt idx="3">
                  <c:v>2227.6800000000007</c:v>
                </c:pt>
                <c:pt idx="4">
                  <c:v>3233.9899999999993</c:v>
                </c:pt>
                <c:pt idx="5">
                  <c:v>2629.54</c:v>
                </c:pt>
                <c:pt idx="6">
                  <c:v>2719.1699999999996</c:v>
                </c:pt>
                <c:pt idx="7">
                  <c:v>3996.0500000000011</c:v>
                </c:pt>
                <c:pt idx="8">
                  <c:v>2940.9900000000007</c:v>
                </c:pt>
                <c:pt idx="9">
                  <c:v>2019.7900000000004</c:v>
                </c:pt>
                <c:pt idx="10">
                  <c:v>5437.6699999999992</c:v>
                </c:pt>
                <c:pt idx="11">
                  <c:v>3084.51</c:v>
                </c:pt>
              </c:numCache>
            </c:numRef>
          </c:val>
          <c:extLst>
            <c:ext xmlns:c16="http://schemas.microsoft.com/office/drawing/2014/chart" uri="{C3380CC4-5D6E-409C-BE32-E72D297353CC}">
              <c16:uniqueId val="{00000001-64D8-40C1-AA5A-9B57DB0E6A50}"/>
            </c:ext>
          </c:extLst>
        </c:ser>
        <c:dLbls>
          <c:showLegendKey val="0"/>
          <c:showVal val="0"/>
          <c:showCatName val="0"/>
          <c:showSerName val="0"/>
          <c:showPercent val="0"/>
          <c:showBubbleSize val="0"/>
        </c:dLbls>
        <c:gapWidth val="219"/>
        <c:overlap val="-27"/>
        <c:axId val="856684912"/>
        <c:axId val="856685392"/>
      </c:barChart>
      <c:catAx>
        <c:axId val="85668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56685392"/>
        <c:crosses val="autoZero"/>
        <c:auto val="1"/>
        <c:lblAlgn val="ctr"/>
        <c:lblOffset val="100"/>
        <c:noMultiLvlLbl val="0"/>
      </c:catAx>
      <c:valAx>
        <c:axId val="85668539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5668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Abadi" panose="020F0502020204030204" pitchFamily="34" charset="0"/>
                <a:ea typeface="+mn-ea"/>
                <a:cs typeface="Abadi" panose="020F0502020204030204" pitchFamily="34" charset="0"/>
              </a:defRPr>
            </a:pPr>
            <a:r>
              <a:rPr lang="es-ES_tradnl"/>
              <a:t>Nº Quejas por Categoría</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Abadi" panose="020F0502020204030204" pitchFamily="34" charset="0"/>
              <a:ea typeface="+mn-ea"/>
              <a:cs typeface="Abadi" panose="020F0502020204030204" pitchFamily="34" charset="0"/>
            </a:defRPr>
          </a:pPr>
          <a:endParaRPr lang="es-E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5"/>
              <c:pt idx="0">
                <c:v>Attitude</c:v>
              </c:pt>
              <c:pt idx="1">
                <c:v>Competitor</c:v>
              </c:pt>
              <c:pt idx="2">
                <c:v>Dissatisfaction</c:v>
              </c:pt>
              <c:pt idx="3">
                <c:v>Other</c:v>
              </c:pt>
              <c:pt idx="4">
                <c:v>Price</c:v>
              </c:pt>
            </c:strLit>
          </c:cat>
          <c:val>
            <c:numLit>
              <c:formatCode>General</c:formatCode>
              <c:ptCount val="5"/>
              <c:pt idx="0">
                <c:v>0.1655890410958904</c:v>
              </c:pt>
              <c:pt idx="1">
                <c:v>0.46465753424657535</c:v>
              </c:pt>
              <c:pt idx="2">
                <c:v>0.15868493150684931</c:v>
              </c:pt>
              <c:pt idx="3">
                <c:v>0.10991780821917808</c:v>
              </c:pt>
              <c:pt idx="4">
                <c:v>0.10115068493150685</c:v>
              </c:pt>
            </c:numLit>
          </c:val>
          <c:extLst>
            <c:ext xmlns:c16="http://schemas.microsoft.com/office/drawing/2014/chart" uri="{C3380CC4-5D6E-409C-BE32-E72D297353CC}">
              <c16:uniqueId val="{00000000-E576-43C8-AB9F-AEDA794D3CC3}"/>
            </c:ext>
          </c:extLst>
        </c:ser>
        <c:dLbls>
          <c:showLegendKey val="0"/>
          <c:showVal val="1"/>
          <c:showCatName val="0"/>
          <c:showSerName val="0"/>
          <c:showPercent val="0"/>
          <c:showBubbleSize val="0"/>
        </c:dLbls>
        <c:gapWidth val="100"/>
        <c:overlap val="-24"/>
        <c:axId val="1471975263"/>
        <c:axId val="1471775791"/>
      </c:barChart>
      <c:catAx>
        <c:axId val="147197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crossAx val="1471775791"/>
        <c:crosses val="autoZero"/>
        <c:auto val="1"/>
        <c:lblAlgn val="ctr"/>
        <c:lblOffset val="100"/>
        <c:noMultiLvlLbl val="0"/>
      </c:catAx>
      <c:valAx>
        <c:axId val="1471775791"/>
        <c:scaling>
          <c:orientation val="minMax"/>
        </c:scaling>
        <c:delete val="1"/>
        <c:axPos val="l"/>
        <c:numFmt formatCode="General" sourceLinked="1"/>
        <c:majorTickMark val="none"/>
        <c:minorTickMark val="none"/>
        <c:tickLblPos val="nextTo"/>
        <c:crossAx val="14719752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latin typeface="Abadi" panose="020F0502020204030204" pitchFamily="34" charset="0"/>
          <a:cs typeface="Abadi" panose="020F0502020204030204" pitchFamily="34" charset="0"/>
        </a:defRPr>
      </a:pPr>
      <a:endParaRPr lang="es-E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Abadi" panose="020F0502020204030204" pitchFamily="34" charset="0"/>
                <a:ea typeface="+mn-ea"/>
                <a:cs typeface="Abadi" panose="020F0502020204030204" pitchFamily="34" charset="0"/>
              </a:defRPr>
            </a:pPr>
            <a:r>
              <a:rPr lang="es-ES_tradnl"/>
              <a:t>Relación </a:t>
            </a:r>
          </a:p>
          <a:p>
            <a:pPr>
              <a:defRPr/>
            </a:pPr>
            <a:r>
              <a:rPr lang="es-ES_tradnl"/>
              <a:t>Nº Quejas y Antiguedad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Abadi" panose="020F0502020204030204" pitchFamily="34" charset="0"/>
              <a:ea typeface="+mn-ea"/>
              <a:cs typeface="Abadi" panose="020F0502020204030204" pitchFamily="34" charset="0"/>
            </a:defRPr>
          </a:pPr>
          <a:endParaRPr lang="es-E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No</c:v>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5"/>
              <c:pt idx="0">
                <c:v>0</c:v>
              </c:pt>
              <c:pt idx="1">
                <c:v>1</c:v>
              </c:pt>
              <c:pt idx="2">
                <c:v>2</c:v>
              </c:pt>
              <c:pt idx="3">
                <c:v>3</c:v>
              </c:pt>
              <c:pt idx="4">
                <c:v>4</c:v>
              </c:pt>
            </c:strLit>
          </c:cat>
          <c:val>
            <c:numLit>
              <c:formatCode>General</c:formatCode>
              <c:ptCount val="5"/>
              <c:pt idx="0">
                <c:v>0.82086374695863751</c:v>
              </c:pt>
              <c:pt idx="1">
                <c:v>0.83779389495496936</c:v>
              </c:pt>
              <c:pt idx="2">
                <c:v>0.8334220329962746</c:v>
              </c:pt>
              <c:pt idx="3">
                <c:v>0.86920497436128785</c:v>
              </c:pt>
              <c:pt idx="4">
                <c:v>0.83245339052961553</c:v>
              </c:pt>
            </c:numLit>
          </c:val>
          <c:extLst>
            <c:ext xmlns:c16="http://schemas.microsoft.com/office/drawing/2014/chart" uri="{C3380CC4-5D6E-409C-BE32-E72D297353CC}">
              <c16:uniqueId val="{00000000-9BE4-4E8F-8F62-560BDE875594}"/>
            </c:ext>
          </c:extLst>
        </c:ser>
        <c:ser>
          <c:idx val="1"/>
          <c:order val="1"/>
          <c:tx>
            <c:v>Yes</c:v>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5"/>
              <c:pt idx="0">
                <c:v>0</c:v>
              </c:pt>
              <c:pt idx="1">
                <c:v>1</c:v>
              </c:pt>
              <c:pt idx="2">
                <c:v>2</c:v>
              </c:pt>
              <c:pt idx="3">
                <c:v>3</c:v>
              </c:pt>
              <c:pt idx="4">
                <c:v>4</c:v>
              </c:pt>
            </c:strLit>
          </c:cat>
          <c:val>
            <c:numLit>
              <c:formatCode>General</c:formatCode>
              <c:ptCount val="5"/>
              <c:pt idx="0">
                <c:v>0.17913625304136252</c:v>
              </c:pt>
              <c:pt idx="1">
                <c:v>0.16220610504503069</c:v>
              </c:pt>
              <c:pt idx="2">
                <c:v>0.16657796700372537</c:v>
              </c:pt>
              <c:pt idx="3">
                <c:v>0.1307950256387122</c:v>
              </c:pt>
              <c:pt idx="4">
                <c:v>0.16754660947038444</c:v>
              </c:pt>
            </c:numLit>
          </c:val>
          <c:extLst>
            <c:ext xmlns:c16="http://schemas.microsoft.com/office/drawing/2014/chart" uri="{C3380CC4-5D6E-409C-BE32-E72D297353CC}">
              <c16:uniqueId val="{00000001-9BE4-4E8F-8F62-560BDE875594}"/>
            </c:ext>
          </c:extLst>
        </c:ser>
        <c:dLbls>
          <c:showLegendKey val="0"/>
          <c:showVal val="1"/>
          <c:showCatName val="0"/>
          <c:showSerName val="0"/>
          <c:showPercent val="0"/>
          <c:showBubbleSize val="0"/>
        </c:dLbls>
        <c:gapWidth val="150"/>
        <c:overlap val="-25"/>
        <c:axId val="8763103"/>
        <c:axId val="81827135"/>
      </c:barChart>
      <c:catAx>
        <c:axId val="876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badi" panose="020F0502020204030204" pitchFamily="34" charset="0"/>
                <a:ea typeface="+mn-ea"/>
                <a:cs typeface="Abadi" panose="020F0502020204030204" pitchFamily="34" charset="0"/>
              </a:defRPr>
            </a:pPr>
            <a:endParaRPr lang="es-ES"/>
          </a:p>
        </c:txPr>
        <c:crossAx val="81827135"/>
        <c:crosses val="autoZero"/>
        <c:auto val="1"/>
        <c:lblAlgn val="ctr"/>
        <c:lblOffset val="100"/>
        <c:noMultiLvlLbl val="0"/>
      </c:catAx>
      <c:valAx>
        <c:axId val="81827135"/>
        <c:scaling>
          <c:orientation val="minMax"/>
        </c:scaling>
        <c:delete val="1"/>
        <c:axPos val="b"/>
        <c:numFmt formatCode="General" sourceLinked="1"/>
        <c:majorTickMark val="none"/>
        <c:minorTickMark val="none"/>
        <c:tickLblPos val="nextTo"/>
        <c:crossAx val="8763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badi" panose="020F0502020204030204" pitchFamily="34" charset="0"/>
              <a:ea typeface="+mn-ea"/>
              <a:cs typeface="Abadi" panose="020F0502020204030204" pitchFamily="34" charset="0"/>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badi" panose="020F0502020204030204" pitchFamily="34" charset="0"/>
          <a:cs typeface="Abadi" panose="020F0502020204030204" pitchFamily="34" charset="0"/>
        </a:defRPr>
      </a:pPr>
      <a:endParaRPr lang="es-E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Abadi" panose="020F0502020204030204" pitchFamily="34" charset="0"/>
                <a:ea typeface="+mn-ea"/>
                <a:cs typeface="Abadi" panose="020F0502020204030204" pitchFamily="34" charset="0"/>
              </a:defRPr>
            </a:pPr>
            <a:r>
              <a:rPr lang="es-ES_tradnl"/>
              <a:t>% Clientes que Abandonan en función del Segmento</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Abadi" panose="020F0502020204030204" pitchFamily="34" charset="0"/>
              <a:ea typeface="+mn-ea"/>
              <a:cs typeface="Abadi" panose="020F0502020204030204" pitchFamily="34" charset="0"/>
            </a:defRPr>
          </a:pPr>
          <a:endParaRPr lang="es-E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noFill/>
                  </a:ln>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No</c:v>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High</c:v>
              </c:pt>
              <c:pt idx="1">
                <c:v>Low</c:v>
              </c:pt>
              <c:pt idx="2">
                <c:v>Medium</c:v>
              </c:pt>
            </c:strLit>
          </c:cat>
          <c:val>
            <c:numLit>
              <c:formatCode>General</c:formatCode>
              <c:ptCount val="3"/>
              <c:pt idx="0">
                <c:v>0.73241852487135506</c:v>
              </c:pt>
              <c:pt idx="1">
                <c:v>0.74353628023352791</c:v>
              </c:pt>
              <c:pt idx="2">
                <c:v>0.72413793103448276</c:v>
              </c:pt>
            </c:numLit>
          </c:val>
          <c:extLst>
            <c:ext xmlns:c16="http://schemas.microsoft.com/office/drawing/2014/chart" uri="{C3380CC4-5D6E-409C-BE32-E72D297353CC}">
              <c16:uniqueId val="{00000000-B783-4616-8177-978F9B9B28EF}"/>
            </c:ext>
          </c:extLst>
        </c:ser>
        <c:ser>
          <c:idx val="1"/>
          <c:order val="1"/>
          <c:tx>
            <c:v>Yes</c:v>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High</c:v>
              </c:pt>
              <c:pt idx="1">
                <c:v>Low</c:v>
              </c:pt>
              <c:pt idx="2">
                <c:v>Medium</c:v>
              </c:pt>
            </c:strLit>
          </c:cat>
          <c:val>
            <c:numLit>
              <c:formatCode>General</c:formatCode>
              <c:ptCount val="3"/>
              <c:pt idx="0">
                <c:v>0.26758147512864494</c:v>
              </c:pt>
              <c:pt idx="1">
                <c:v>0.25646371976647209</c:v>
              </c:pt>
              <c:pt idx="2">
                <c:v>0.27586206896551724</c:v>
              </c:pt>
            </c:numLit>
          </c:val>
          <c:extLst>
            <c:ext xmlns:c16="http://schemas.microsoft.com/office/drawing/2014/chart" uri="{C3380CC4-5D6E-409C-BE32-E72D297353CC}">
              <c16:uniqueId val="{00000001-B783-4616-8177-978F9B9B28EF}"/>
            </c:ext>
          </c:extLst>
        </c:ser>
        <c:dLbls>
          <c:showLegendKey val="0"/>
          <c:showVal val="1"/>
          <c:showCatName val="0"/>
          <c:showSerName val="0"/>
          <c:showPercent val="0"/>
          <c:showBubbleSize val="0"/>
        </c:dLbls>
        <c:gapWidth val="150"/>
        <c:overlap val="100"/>
        <c:axId val="1141586672"/>
        <c:axId val="1786839520"/>
      </c:barChart>
      <c:catAx>
        <c:axId val="114158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crossAx val="1786839520"/>
        <c:crosses val="autoZero"/>
        <c:auto val="1"/>
        <c:lblAlgn val="ctr"/>
        <c:lblOffset val="100"/>
        <c:noMultiLvlLbl val="0"/>
      </c:catAx>
      <c:valAx>
        <c:axId val="1786839520"/>
        <c:scaling>
          <c:orientation val="minMax"/>
          <c:max val="1"/>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41586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latin typeface="Abadi" panose="020F0502020204030204" pitchFamily="34" charset="0"/>
          <a:cs typeface="Abadi" panose="020F0502020204030204" pitchFamily="34" charset="0"/>
        </a:defRPr>
      </a:pPr>
      <a:endParaRPr lang="es-E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Abadi" panose="020F0502020204030204" pitchFamily="34" charset="0"/>
                <a:ea typeface="+mn-ea"/>
                <a:cs typeface="Abadi" panose="020F0502020204030204" pitchFamily="34" charset="0"/>
              </a:defRPr>
            </a:pPr>
            <a:r>
              <a:rPr lang="es-ES_tradnl"/>
              <a:t>Duración de la Cuenta por Segmento</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Abadi" panose="020F0502020204030204" pitchFamily="34" charset="0"/>
              <a:ea typeface="+mn-ea"/>
              <a:cs typeface="Abadi" panose="020F0502020204030204" pitchFamily="34" charset="0"/>
            </a:defRPr>
          </a:pPr>
          <a:endParaRPr lang="es-E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No</c:v>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High</c:v>
              </c:pt>
              <c:pt idx="1">
                <c:v>Low</c:v>
              </c:pt>
              <c:pt idx="2">
                <c:v>Medium</c:v>
              </c:pt>
            </c:strLit>
          </c:cat>
          <c:val>
            <c:numLit>
              <c:formatCode>General</c:formatCode>
              <c:ptCount val="3"/>
              <c:pt idx="0">
                <c:v>76.031615925058546</c:v>
              </c:pt>
              <c:pt idx="1">
                <c:v>62.555243970835669</c:v>
              </c:pt>
              <c:pt idx="2">
                <c:v>70.070524412296564</c:v>
              </c:pt>
            </c:numLit>
          </c:val>
          <c:extLst>
            <c:ext xmlns:c16="http://schemas.microsoft.com/office/drawing/2014/chart" uri="{C3380CC4-5D6E-409C-BE32-E72D297353CC}">
              <c16:uniqueId val="{00000000-4665-4F63-A201-01B441D99CEC}"/>
            </c:ext>
          </c:extLst>
        </c:ser>
        <c:ser>
          <c:idx val="1"/>
          <c:order val="1"/>
          <c:tx>
            <c:v>Yes</c:v>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High</c:v>
              </c:pt>
              <c:pt idx="1">
                <c:v>Low</c:v>
              </c:pt>
              <c:pt idx="2">
                <c:v>Medium</c:v>
              </c:pt>
            </c:strLit>
          </c:cat>
          <c:val>
            <c:numLit>
              <c:formatCode>General</c:formatCode>
              <c:ptCount val="3"/>
              <c:pt idx="0">
                <c:v>23.778846153846153</c:v>
              </c:pt>
              <c:pt idx="1">
                <c:v>11.021138211382114</c:v>
              </c:pt>
              <c:pt idx="2">
                <c:v>22.560126582278482</c:v>
              </c:pt>
            </c:numLit>
          </c:val>
          <c:extLst>
            <c:ext xmlns:c16="http://schemas.microsoft.com/office/drawing/2014/chart" uri="{C3380CC4-5D6E-409C-BE32-E72D297353CC}">
              <c16:uniqueId val="{00000001-4665-4F63-A201-01B441D99CEC}"/>
            </c:ext>
          </c:extLst>
        </c:ser>
        <c:dLbls>
          <c:showLegendKey val="0"/>
          <c:showVal val="1"/>
          <c:showCatName val="0"/>
          <c:showSerName val="0"/>
          <c:showPercent val="0"/>
          <c:showBubbleSize val="0"/>
        </c:dLbls>
        <c:gapWidth val="100"/>
        <c:overlap val="-24"/>
        <c:axId val="14949823"/>
        <c:axId val="450178079"/>
      </c:barChart>
      <c:catAx>
        <c:axId val="1494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crossAx val="450178079"/>
        <c:crosses val="autoZero"/>
        <c:auto val="1"/>
        <c:lblAlgn val="ctr"/>
        <c:lblOffset val="100"/>
        <c:noMultiLvlLbl val="0"/>
      </c:catAx>
      <c:valAx>
        <c:axId val="450178079"/>
        <c:scaling>
          <c:orientation val="minMax"/>
        </c:scaling>
        <c:delete val="1"/>
        <c:axPos val="l"/>
        <c:numFmt formatCode="General" sourceLinked="1"/>
        <c:majorTickMark val="none"/>
        <c:minorTickMark val="none"/>
        <c:tickLblPos val="nextTo"/>
        <c:crossAx val="149498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badi" panose="020F0502020204030204" pitchFamily="34" charset="0"/>
              <a:ea typeface="+mn-ea"/>
              <a:cs typeface="Abadi" panose="020F0502020204030204" pitchFamily="34" charset="0"/>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latin typeface="Abadi" panose="020F0502020204030204" pitchFamily="34" charset="0"/>
          <a:cs typeface="Abadi" panose="020F0502020204030204" pitchFamily="34" charset="0"/>
        </a:defRPr>
      </a:pPr>
      <a:endParaRPr lang="es-E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Impacto quejas en la retención de clientes</cx:v>
        </cx:txData>
      </cx:tx>
      <cx:txPr>
        <a:bodyPr spcFirstLastPara="1" vertOverflow="ellipsis" horzOverflow="overflow" wrap="square" lIns="0" tIns="0" rIns="0" bIns="0" anchor="ctr" anchorCtr="1"/>
        <a:lstStyle/>
        <a:p>
          <a:pPr algn="ctr" rtl="0">
            <a:defRPr>
              <a:solidFill>
                <a:sysClr val="windowText" lastClr="000000"/>
              </a:solidFill>
              <a:latin typeface="Abadi" panose="020F0502020204030204" pitchFamily="34" charset="0"/>
              <a:ea typeface="Abadi" panose="020F0502020204030204" pitchFamily="34" charset="0"/>
              <a:cs typeface="Abadi" panose="020F0502020204030204" pitchFamily="34" charset="0"/>
            </a:defRPr>
          </a:pPr>
          <a:r>
            <a:rPr lang="es-ES" sz="1400" b="0" i="0" u="none" strike="noStrike" baseline="0">
              <a:solidFill>
                <a:sysClr val="windowText" lastClr="000000"/>
              </a:solidFill>
              <a:latin typeface="Abadi" panose="020F0502020204030204" pitchFamily="34" charset="0"/>
              <a:cs typeface="Abadi" panose="020F0502020204030204" pitchFamily="34" charset="0"/>
            </a:rPr>
            <a:t>Impacto quejas en la retención de clientes</a:t>
          </a:r>
        </a:p>
      </cx:txPr>
    </cx:title>
    <cx:plotArea>
      <cx:plotAreaRegion>
        <cx:series layoutId="waterfall" uniqueId="{4DCCA159-F9CF-B84F-91D6-2E78322B15BA}">
          <cx:tx>
            <cx:txData>
              <cx:f>_xlchart.v1.1</cx:f>
              <cx:v>Impacto</cx:v>
            </cx:txData>
          </cx:tx>
          <cx:dataLabels pos="outEnd">
            <cx:txPr>
              <a:bodyPr vertOverflow="overflow" horzOverflow="overflow" wrap="square" lIns="0" tIns="0" rIns="0" bIns="0"/>
              <a:lstStyle/>
              <a:p>
                <a:pPr algn="ctr" rtl="0">
                  <a:defRPr sz="900" b="0" i="0">
                    <a:solidFill>
                      <a:sysClr val="windowText" lastClr="000000"/>
                    </a:solidFill>
                    <a:latin typeface="Abadi" panose="020F0502020204030204" pitchFamily="34" charset="0"/>
                    <a:ea typeface="Abadi" panose="020F0502020204030204" pitchFamily="34" charset="0"/>
                    <a:cs typeface="Abadi" panose="020F0502020204030204" pitchFamily="34" charset="0"/>
                  </a:defRPr>
                </a:pPr>
                <a:endParaRPr lang="es-ES_tradnl">
                  <a:solidFill>
                    <a:sysClr val="windowText" lastClr="000000"/>
                  </a:solidFill>
                  <a:latin typeface="Abadi" panose="020F0502020204030204" pitchFamily="34" charset="0"/>
                  <a:cs typeface="Abadi" panose="020F0502020204030204" pitchFamily="34" charset="0"/>
                </a:endParaRPr>
              </a:p>
            </cx:txPr>
            <cx:visibility seriesName="0" categoryName="0" value="1"/>
          </cx:dataLabels>
          <cx:dataId val="0"/>
          <cx:layoutPr>
            <cx:visibility connectorLines="1"/>
            <cx:subtotals/>
          </cx:layoutPr>
        </cx:series>
      </cx:plotAreaRegion>
      <cx:axis id="0">
        <cx:catScaling gapWidth="0.5"/>
        <cx:tickLabels/>
        <cx:txPr>
          <a:bodyPr vertOverflow="overflow" horzOverflow="overflow" wrap="square" lIns="0" tIns="0" rIns="0" bIns="0"/>
          <a:lstStyle/>
          <a:p>
            <a:pPr algn="ctr" rtl="0">
              <a:defRPr>
                <a:solidFill>
                  <a:sysClr val="windowText" lastClr="000000"/>
                </a:solidFill>
                <a:latin typeface="Abadi" panose="020F0502020204030204" pitchFamily="34" charset="0"/>
                <a:ea typeface="Abadi" panose="020F0502020204030204" pitchFamily="34" charset="0"/>
                <a:cs typeface="Abadi" panose="020F0502020204030204" pitchFamily="34" charset="0"/>
              </a:defRPr>
            </a:pPr>
            <a:endParaRPr lang="es-ES_tradnl" sz="900" b="0" i="0">
              <a:solidFill>
                <a:sysClr val="windowText" lastClr="000000"/>
              </a:solidFill>
              <a:latin typeface="Abadi" panose="020F0502020204030204" pitchFamily="34" charset="0"/>
              <a:cs typeface="Abadi" panose="020F0502020204030204" pitchFamily="34" charset="0"/>
            </a:endParaRPr>
          </a:p>
        </cx:txPr>
      </cx:axis>
      <cx:axis id="1" hidden="1">
        <cx:valScaling/>
        <cx:tickLabels/>
        <cx:txPr>
          <a:bodyPr vertOverflow="overflow" horzOverflow="overflow" wrap="square" lIns="0" tIns="0" rIns="0" bIns="0"/>
          <a:lstStyle/>
          <a:p>
            <a:pPr algn="ctr" rtl="0">
              <a:defRPr sz="900" b="0" i="0">
                <a:solidFill>
                  <a:sysClr val="windowText" lastClr="000000"/>
                </a:solidFill>
                <a:latin typeface="Abadi" panose="020F0502020204030204" pitchFamily="34" charset="0"/>
                <a:ea typeface="Abadi" panose="020F0502020204030204" pitchFamily="34" charset="0"/>
                <a:cs typeface="Abadi" panose="020F0502020204030204" pitchFamily="34" charset="0"/>
              </a:defRPr>
            </a:pPr>
            <a:endParaRPr lang="es-ES_tradnl">
              <a:solidFill>
                <a:sysClr val="windowText" lastClr="000000"/>
              </a:solidFill>
              <a:latin typeface="Abadi" panose="020F0502020204030204" pitchFamily="34" charset="0"/>
              <a:cs typeface="Abadi" panose="020F050202020403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98">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microsoft.com/office/2014/relationships/chartEx" Target="../charts/chartEx1.xml"/><Relationship Id="rId1" Type="http://schemas.openxmlformats.org/officeDocument/2006/relationships/chart" Target="../charts/chart9.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hyperlink" Target="#'Dashboard Analisis de Riesgos'!A1"/></Relationships>
</file>

<file path=xl/drawings/drawing1.xml><?xml version="1.0" encoding="utf-8"?>
<xdr:wsDr xmlns:xdr="http://schemas.openxmlformats.org/drawingml/2006/spreadsheetDrawing" xmlns:a="http://schemas.openxmlformats.org/drawingml/2006/main">
  <xdr:twoCellAnchor>
    <xdr:from>
      <xdr:col>0</xdr:col>
      <xdr:colOff>0</xdr:colOff>
      <xdr:row>34</xdr:row>
      <xdr:rowOff>0</xdr:rowOff>
    </xdr:from>
    <xdr:to>
      <xdr:col>16</xdr:col>
      <xdr:colOff>28574</xdr:colOff>
      <xdr:row>49</xdr:row>
      <xdr:rowOff>28575</xdr:rowOff>
    </xdr:to>
    <xdr:graphicFrame macro="">
      <xdr:nvGraphicFramePr>
        <xdr:cNvPr id="2" name="Gráfico 1">
          <a:extLst>
            <a:ext uri="{FF2B5EF4-FFF2-40B4-BE49-F238E27FC236}">
              <a16:creationId xmlns:a16="http://schemas.microsoft.com/office/drawing/2014/main" id="{87F31AC3-56D7-0207-0008-A66995C22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817561</xdr:colOff>
      <xdr:row>21</xdr:row>
      <xdr:rowOff>168275</xdr:rowOff>
    </xdr:from>
    <xdr:to>
      <xdr:col>26</xdr:col>
      <xdr:colOff>336549</xdr:colOff>
      <xdr:row>37</xdr:row>
      <xdr:rowOff>15875</xdr:rowOff>
    </xdr:to>
    <xdr:graphicFrame macro="">
      <xdr:nvGraphicFramePr>
        <xdr:cNvPr id="3" name="Gráfico 2">
          <a:extLst>
            <a:ext uri="{FF2B5EF4-FFF2-40B4-BE49-F238E27FC236}">
              <a16:creationId xmlns:a16="http://schemas.microsoft.com/office/drawing/2014/main" id="{0B42763A-E330-337C-8B88-2747DFBB6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47625</xdr:colOff>
      <xdr:row>3</xdr:row>
      <xdr:rowOff>177800</xdr:rowOff>
    </xdr:from>
    <xdr:to>
      <xdr:col>28</xdr:col>
      <xdr:colOff>447675</xdr:colOff>
      <xdr:row>17</xdr:row>
      <xdr:rowOff>168275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117F8E08-0216-DB26-021D-AAAE727A855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5140403" y="729873"/>
              <a:ext cx="1828800" cy="247348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0</xdr:col>
      <xdr:colOff>0</xdr:colOff>
      <xdr:row>64</xdr:row>
      <xdr:rowOff>38100</xdr:rowOff>
    </xdr:from>
    <xdr:to>
      <xdr:col>16</xdr:col>
      <xdr:colOff>38100</xdr:colOff>
      <xdr:row>79</xdr:row>
      <xdr:rowOff>66675</xdr:rowOff>
    </xdr:to>
    <xdr:graphicFrame macro="">
      <xdr:nvGraphicFramePr>
        <xdr:cNvPr id="5" name="Gráfico 4">
          <a:extLst>
            <a:ext uri="{FF2B5EF4-FFF2-40B4-BE49-F238E27FC236}">
              <a16:creationId xmlns:a16="http://schemas.microsoft.com/office/drawing/2014/main" id="{342734A9-DF88-D518-C1C1-492C5CA66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79</xdr:row>
      <xdr:rowOff>63500</xdr:rowOff>
    </xdr:from>
    <xdr:to>
      <xdr:col>16</xdr:col>
      <xdr:colOff>28574</xdr:colOff>
      <xdr:row>94</xdr:row>
      <xdr:rowOff>95250</xdr:rowOff>
    </xdr:to>
    <xdr:graphicFrame macro="">
      <xdr:nvGraphicFramePr>
        <xdr:cNvPr id="6" name="Gráfico 5">
          <a:extLst>
            <a:ext uri="{FF2B5EF4-FFF2-40B4-BE49-F238E27FC236}">
              <a16:creationId xmlns:a16="http://schemas.microsoft.com/office/drawing/2014/main" id="{AC746FB8-ECBE-D764-109B-53C4A81D1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49</xdr:row>
      <xdr:rowOff>34925</xdr:rowOff>
    </xdr:from>
    <xdr:to>
      <xdr:col>16</xdr:col>
      <xdr:colOff>28574</xdr:colOff>
      <xdr:row>64</xdr:row>
      <xdr:rowOff>63500</xdr:rowOff>
    </xdr:to>
    <xdr:graphicFrame macro="">
      <xdr:nvGraphicFramePr>
        <xdr:cNvPr id="7" name="Gráfico 6">
          <a:extLst>
            <a:ext uri="{FF2B5EF4-FFF2-40B4-BE49-F238E27FC236}">
              <a16:creationId xmlns:a16="http://schemas.microsoft.com/office/drawing/2014/main" id="{11F80748-F883-CEE7-A0CF-3C968813B3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830261</xdr:colOff>
      <xdr:row>19</xdr:row>
      <xdr:rowOff>0</xdr:rowOff>
    </xdr:from>
    <xdr:to>
      <xdr:col>43</xdr:col>
      <xdr:colOff>19049</xdr:colOff>
      <xdr:row>34</xdr:row>
      <xdr:rowOff>28575</xdr:rowOff>
    </xdr:to>
    <xdr:graphicFrame macro="">
      <xdr:nvGraphicFramePr>
        <xdr:cNvPr id="8" name="Gráfico 7">
          <a:extLst>
            <a:ext uri="{FF2B5EF4-FFF2-40B4-BE49-F238E27FC236}">
              <a16:creationId xmlns:a16="http://schemas.microsoft.com/office/drawing/2014/main" id="{87CE07D8-2FC2-0995-5D1C-C5A6F3A35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654050</xdr:colOff>
      <xdr:row>7</xdr:row>
      <xdr:rowOff>104775</xdr:rowOff>
    </xdr:from>
    <xdr:to>
      <xdr:col>10</xdr:col>
      <xdr:colOff>123825</xdr:colOff>
      <xdr:row>21</xdr:row>
      <xdr:rowOff>82550</xdr:rowOff>
    </xdr:to>
    <mc:AlternateContent xmlns:mc="http://schemas.openxmlformats.org/markup-compatibility/2006" xmlns:a14="http://schemas.microsoft.com/office/drawing/2010/main">
      <mc:Choice Requires="a14">
        <xdr:graphicFrame macro="">
          <xdr:nvGraphicFramePr>
            <xdr:cNvPr id="10" name="SALE TYPE">
              <a:extLst>
                <a:ext uri="{FF2B5EF4-FFF2-40B4-BE49-F238E27FC236}">
                  <a16:creationId xmlns:a16="http://schemas.microsoft.com/office/drawing/2014/main" id="{D9BC6B09-4EA0-3211-05E1-CB632FFC244A}"/>
                </a:ext>
              </a:extLst>
            </xdr:cNvPr>
            <xdr:cNvGraphicFramePr/>
          </xdr:nvGraphicFramePr>
          <xdr:xfrm>
            <a:off x="0" y="0"/>
            <a:ext cx="0" cy="0"/>
          </xdr:xfrm>
          <a:graphic>
            <a:graphicData uri="http://schemas.microsoft.com/office/drawing/2010/slicer">
              <sle:slicer xmlns:sle="http://schemas.microsoft.com/office/drawing/2010/slicer" name="SALE TYPE"/>
            </a:graphicData>
          </a:graphic>
        </xdr:graphicFrame>
      </mc:Choice>
      <mc:Fallback xmlns="">
        <xdr:sp macro="" textlink="">
          <xdr:nvSpPr>
            <xdr:cNvPr id="0" name=""/>
            <xdr:cNvSpPr>
              <a:spLocks noTextEdit="1"/>
            </xdr:cNvSpPr>
          </xdr:nvSpPr>
          <xdr:spPr>
            <a:xfrm>
              <a:off x="8148072" y="1360837"/>
              <a:ext cx="1828531" cy="2486456"/>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28</xdr:col>
      <xdr:colOff>371475</xdr:colOff>
      <xdr:row>50</xdr:row>
      <xdr:rowOff>173037</xdr:rowOff>
    </xdr:from>
    <xdr:to>
      <xdr:col>32</xdr:col>
      <xdr:colOff>568325</xdr:colOff>
      <xdr:row>66</xdr:row>
      <xdr:rowOff>11112</xdr:rowOff>
    </xdr:to>
    <xdr:graphicFrame macro="">
      <xdr:nvGraphicFramePr>
        <xdr:cNvPr id="11" name="Gráfico 10">
          <a:extLst>
            <a:ext uri="{FF2B5EF4-FFF2-40B4-BE49-F238E27FC236}">
              <a16:creationId xmlns:a16="http://schemas.microsoft.com/office/drawing/2014/main" id="{4FDA3D8B-22A9-0968-234C-9C58AA65CA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1158875</xdr:colOff>
      <xdr:row>67</xdr:row>
      <xdr:rowOff>139700</xdr:rowOff>
    </xdr:from>
    <xdr:to>
      <xdr:col>23</xdr:col>
      <xdr:colOff>826758</xdr:colOff>
      <xdr:row>81</xdr:row>
      <xdr:rowOff>130175</xdr:rowOff>
    </xdr:to>
    <mc:AlternateContent xmlns:mc="http://schemas.openxmlformats.org/markup-compatibility/2006" xmlns:a14="http://schemas.microsoft.com/office/drawing/2010/main">
      <mc:Choice Requires="a14">
        <xdr:graphicFrame macro="">
          <xdr:nvGraphicFramePr>
            <xdr:cNvPr id="12" name="sales_category">
              <a:extLst>
                <a:ext uri="{FF2B5EF4-FFF2-40B4-BE49-F238E27FC236}">
                  <a16:creationId xmlns:a16="http://schemas.microsoft.com/office/drawing/2014/main" id="{D09B54D5-9F36-D0BB-A19C-47C873C13FB5}"/>
                </a:ext>
              </a:extLst>
            </xdr:cNvPr>
            <xdr:cNvGraphicFramePr/>
          </xdr:nvGraphicFramePr>
          <xdr:xfrm>
            <a:off x="0" y="0"/>
            <a:ext cx="0" cy="0"/>
          </xdr:xfrm>
          <a:graphic>
            <a:graphicData uri="http://schemas.microsoft.com/office/drawing/2010/slicer">
              <sle:slicer xmlns:sle="http://schemas.microsoft.com/office/drawing/2010/slicer" name="sales_category"/>
            </a:graphicData>
          </a:graphic>
        </xdr:graphicFrame>
      </mc:Choice>
      <mc:Fallback xmlns="">
        <xdr:sp macro="" textlink="">
          <xdr:nvSpPr>
            <xdr:cNvPr id="0" name=""/>
            <xdr:cNvSpPr>
              <a:spLocks noTextEdit="1"/>
            </xdr:cNvSpPr>
          </xdr:nvSpPr>
          <xdr:spPr>
            <a:xfrm>
              <a:off x="21750633" y="12137917"/>
              <a:ext cx="1818219" cy="247348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44</xdr:col>
      <xdr:colOff>6457</xdr:colOff>
      <xdr:row>3</xdr:row>
      <xdr:rowOff>16790</xdr:rowOff>
    </xdr:from>
    <xdr:to>
      <xdr:col>51</xdr:col>
      <xdr:colOff>687737</xdr:colOff>
      <xdr:row>17</xdr:row>
      <xdr:rowOff>47786</xdr:rowOff>
    </xdr:to>
    <xdr:graphicFrame macro="">
      <xdr:nvGraphicFramePr>
        <xdr:cNvPr id="9" name="Gráfico 8">
          <a:extLst>
            <a:ext uri="{FF2B5EF4-FFF2-40B4-BE49-F238E27FC236}">
              <a16:creationId xmlns:a16="http://schemas.microsoft.com/office/drawing/2014/main" id="{F93696A4-411F-01BF-92C3-EE162C4361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0</xdr:row>
      <xdr:rowOff>165100</xdr:rowOff>
    </xdr:from>
    <xdr:to>
      <xdr:col>21</xdr:col>
      <xdr:colOff>292100</xdr:colOff>
      <xdr:row>42</xdr:row>
      <xdr:rowOff>38100</xdr:rowOff>
    </xdr:to>
    <xdr:sp macro="" textlink="">
      <xdr:nvSpPr>
        <xdr:cNvPr id="2" name="Rectángulo redondeado 1">
          <a:extLst>
            <a:ext uri="{FF2B5EF4-FFF2-40B4-BE49-F238E27FC236}">
              <a16:creationId xmlns:a16="http://schemas.microsoft.com/office/drawing/2014/main" id="{8A3862FD-CE3C-451F-8926-6AC3670D2C73}"/>
            </a:ext>
          </a:extLst>
        </xdr:cNvPr>
        <xdr:cNvSpPr/>
      </xdr:nvSpPr>
      <xdr:spPr>
        <a:xfrm>
          <a:off x="584200" y="165100"/>
          <a:ext cx="17310100" cy="83026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endParaRPr lang="es-ES_tradnl" sz="1100"/>
        </a:p>
      </xdr:txBody>
    </xdr:sp>
    <xdr:clientData/>
  </xdr:twoCellAnchor>
  <xdr:twoCellAnchor>
    <xdr:from>
      <xdr:col>0</xdr:col>
      <xdr:colOff>762000</xdr:colOff>
      <xdr:row>3</xdr:row>
      <xdr:rowOff>50804</xdr:rowOff>
    </xdr:from>
    <xdr:to>
      <xdr:col>3</xdr:col>
      <xdr:colOff>584479</xdr:colOff>
      <xdr:row>39</xdr:row>
      <xdr:rowOff>12704</xdr:rowOff>
    </xdr:to>
    <xdr:sp macro="" textlink="">
      <xdr:nvSpPr>
        <xdr:cNvPr id="3" name="Redondear rectángulo de esquina del mismo lado 19">
          <a:extLst>
            <a:ext uri="{FF2B5EF4-FFF2-40B4-BE49-F238E27FC236}">
              <a16:creationId xmlns:a16="http://schemas.microsoft.com/office/drawing/2014/main" id="{AC15BDF6-DDA1-4874-8BDD-560024575179}"/>
            </a:ext>
          </a:extLst>
        </xdr:cNvPr>
        <xdr:cNvSpPr/>
      </xdr:nvSpPr>
      <xdr:spPr>
        <a:xfrm rot="16200000">
          <a:off x="-1665148" y="3078027"/>
          <a:ext cx="7191375" cy="2337079"/>
        </a:xfrm>
        <a:prstGeom prst="round2SameRect">
          <a:avLst>
            <a:gd name="adj1" fmla="val 37046"/>
            <a:gd name="adj2" fmla="val 0"/>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0</xdr:col>
      <xdr:colOff>774700</xdr:colOff>
      <xdr:row>4</xdr:row>
      <xdr:rowOff>114300</xdr:rowOff>
    </xdr:from>
    <xdr:to>
      <xdr:col>3</xdr:col>
      <xdr:colOff>622300</xdr:colOff>
      <xdr:row>13</xdr:row>
      <xdr:rowOff>152400</xdr:rowOff>
    </xdr:to>
    <xdr:sp macro="" textlink="">
      <xdr:nvSpPr>
        <xdr:cNvPr id="5" name="CuadroTexto 4">
          <a:extLst>
            <a:ext uri="{FF2B5EF4-FFF2-40B4-BE49-F238E27FC236}">
              <a16:creationId xmlns:a16="http://schemas.microsoft.com/office/drawing/2014/main" id="{EBEC6F34-DC83-4543-88F2-68FCD9F46084}"/>
            </a:ext>
          </a:extLst>
        </xdr:cNvPr>
        <xdr:cNvSpPr txBox="1"/>
      </xdr:nvSpPr>
      <xdr:spPr>
        <a:xfrm>
          <a:off x="774700" y="914400"/>
          <a:ext cx="2362200" cy="1866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2800" b="1" i="0" u="none" strike="noStrike">
              <a:solidFill>
                <a:schemeClr val="dk1"/>
              </a:solidFill>
              <a:effectLst/>
              <a:latin typeface="Abadi" panose="020F0502020204030204" pitchFamily="34" charset="0"/>
              <a:ea typeface="Segoe UI Historic" panose="020B0502040204020203" pitchFamily="34" charset="0"/>
              <a:cs typeface="Abadi" panose="020F0502020204030204" pitchFamily="34" charset="0"/>
            </a:rPr>
            <a:t>Análisis de ventas</a:t>
          </a:r>
        </a:p>
        <a:p>
          <a:pPr algn="ctr"/>
          <a:r>
            <a:rPr lang="es-ES" sz="1100" b="1" i="0" u="none" strike="noStrike">
              <a:solidFill>
                <a:srgbClr val="FF0000"/>
              </a:solidFill>
              <a:effectLst/>
              <a:latin typeface="Abadi" panose="020F0502020204030204" pitchFamily="34" charset="0"/>
              <a:ea typeface="Segoe UI Symbol" panose="020B0502040204020203" pitchFamily="34" charset="0"/>
              <a:cs typeface="Abadi" panose="020F0502020204030204" pitchFamily="34" charset="0"/>
            </a:rPr>
            <a:t>Comportamientos, Quejas </a:t>
          </a:r>
        </a:p>
        <a:p>
          <a:pPr algn="ctr"/>
          <a:r>
            <a:rPr lang="es-ES" sz="1100" b="1" i="0" u="none" strike="noStrike">
              <a:solidFill>
                <a:srgbClr val="FF0000"/>
              </a:solidFill>
              <a:effectLst/>
              <a:latin typeface="Abadi" panose="020F0502020204030204" pitchFamily="34" charset="0"/>
              <a:ea typeface="Segoe UI Symbol" panose="020B0502040204020203" pitchFamily="34" charset="0"/>
              <a:cs typeface="Abadi" panose="020F0502020204030204" pitchFamily="34" charset="0"/>
            </a:rPr>
            <a:t>y Retención</a:t>
          </a:r>
          <a:r>
            <a:rPr lang="es-ES" sz="1100">
              <a:solidFill>
                <a:srgbClr val="FF0000"/>
              </a:solidFill>
              <a:latin typeface="Abadi" panose="020F0502020204030204" pitchFamily="34" charset="0"/>
              <a:ea typeface="Segoe UI Symbol" panose="020B0502040204020203" pitchFamily="34" charset="0"/>
              <a:cs typeface="Abadi" panose="020F0502020204030204" pitchFamily="34" charset="0"/>
            </a:rPr>
            <a:t> </a:t>
          </a:r>
          <a:endParaRPr lang="es-ES_tradnl" sz="2800">
            <a:solidFill>
              <a:srgbClr val="FF0000"/>
            </a:solidFill>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3</xdr:col>
      <xdr:colOff>656111</xdr:colOff>
      <xdr:row>3</xdr:row>
      <xdr:rowOff>59267</xdr:rowOff>
    </xdr:from>
    <xdr:to>
      <xdr:col>5</xdr:col>
      <xdr:colOff>529111</xdr:colOff>
      <xdr:row>7</xdr:row>
      <xdr:rowOff>135467</xdr:rowOff>
    </xdr:to>
    <xdr:sp macro="" textlink="KPIs!A4">
      <xdr:nvSpPr>
        <xdr:cNvPr id="4" name="Rectángulo redondeado 2">
          <a:extLst>
            <a:ext uri="{FF2B5EF4-FFF2-40B4-BE49-F238E27FC236}">
              <a16:creationId xmlns:a16="http://schemas.microsoft.com/office/drawing/2014/main" id="{73511652-78D9-4592-B6A0-845F7F0B6AB0}"/>
            </a:ext>
          </a:extLst>
        </xdr:cNvPr>
        <xdr:cNvSpPr/>
      </xdr:nvSpPr>
      <xdr:spPr>
        <a:xfrm>
          <a:off x="2944640" y="653526"/>
          <a:ext cx="1398686" cy="898047"/>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b"/>
        <a:lstStyle/>
        <a:p>
          <a:pPr algn="ctr"/>
          <a:fld id="{7A199523-EB5A-49E0-8B88-0D4811AB670C}" type="TxLink">
            <a:rPr lang="en-US" sz="1800" b="0" i="0" u="none" strike="noStrike">
              <a:solidFill>
                <a:srgbClr val="000000"/>
              </a:solidFill>
              <a:effectLst/>
              <a:latin typeface="Abadi" panose="020B0604020104020204" pitchFamily="34" charset="0"/>
              <a:ea typeface="Calibri"/>
              <a:cs typeface="Calibri"/>
            </a:rPr>
            <a:t>527</a:t>
          </a:fld>
          <a:endParaRPr lang="es-ES" sz="4000" b="1" i="0" u="none" strike="noStrike">
            <a:solidFill>
              <a:schemeClr val="tx1"/>
            </a:solidFill>
            <a:effectLst/>
            <a:latin typeface="Abadi" panose="020B0604020104020204" pitchFamily="34" charset="0"/>
            <a:ea typeface="Segoe UI Symbol" panose="020B0502040204020203" pitchFamily="34" charset="0"/>
            <a:cs typeface="Abadi" panose="020F0502020204030204" pitchFamily="34" charset="0"/>
          </a:endParaRPr>
        </a:p>
      </xdr:txBody>
    </xdr:sp>
    <xdr:clientData/>
  </xdr:twoCellAnchor>
  <xdr:twoCellAnchor>
    <xdr:from>
      <xdr:col>10</xdr:col>
      <xdr:colOff>650875</xdr:colOff>
      <xdr:row>3</xdr:row>
      <xdr:rowOff>85725</xdr:rowOff>
    </xdr:from>
    <xdr:to>
      <xdr:col>13</xdr:col>
      <xdr:colOff>53975</xdr:colOff>
      <xdr:row>7</xdr:row>
      <xdr:rowOff>160650</xdr:rowOff>
    </xdr:to>
    <xdr:sp macro="" textlink="KPIs!B4">
      <xdr:nvSpPr>
        <xdr:cNvPr id="6" name="Rectángulo redondeado 6">
          <a:extLst>
            <a:ext uri="{FF2B5EF4-FFF2-40B4-BE49-F238E27FC236}">
              <a16:creationId xmlns:a16="http://schemas.microsoft.com/office/drawing/2014/main" id="{D3C7C2CC-9BF5-4362-8790-01A801636BBB}"/>
            </a:ext>
          </a:extLst>
        </xdr:cNvPr>
        <xdr:cNvSpPr/>
      </xdr:nvSpPr>
      <xdr:spPr>
        <a:xfrm>
          <a:off x="8270875" y="685800"/>
          <a:ext cx="1689100" cy="903600"/>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b"/>
        <a:lstStyle/>
        <a:p>
          <a:pPr marL="0" indent="0" algn="ctr"/>
          <a:fld id="{EDB1F3B2-A00E-41FB-B0FC-0DD7BD6C6645}" type="TxLink">
            <a:rPr lang="en-US" sz="1800" b="0" i="0" u="none" strike="noStrike">
              <a:solidFill>
                <a:srgbClr val="000000"/>
              </a:solidFill>
              <a:effectLst/>
              <a:latin typeface="Calibri"/>
              <a:ea typeface="Calibri"/>
              <a:cs typeface="Calibri"/>
            </a:rPr>
            <a:t> 401.411,92 € </a:t>
          </a:fld>
          <a:endParaRPr lang="es-ES_tradnl" sz="2400" b="1" i="0" u="none" strike="noStrike">
            <a:solidFill>
              <a:schemeClr val="tx1"/>
            </a:solidFill>
            <a:effectLst/>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3</xdr:col>
      <xdr:colOff>711200</xdr:colOff>
      <xdr:row>10</xdr:row>
      <xdr:rowOff>12700</xdr:rowOff>
    </xdr:from>
    <xdr:to>
      <xdr:col>15</xdr:col>
      <xdr:colOff>25400</xdr:colOff>
      <xdr:row>40</xdr:row>
      <xdr:rowOff>12700</xdr:rowOff>
    </xdr:to>
    <xdr:sp macro="" textlink="">
      <xdr:nvSpPr>
        <xdr:cNvPr id="7" name="Rectángulo redondeado 10">
          <a:extLst>
            <a:ext uri="{FF2B5EF4-FFF2-40B4-BE49-F238E27FC236}">
              <a16:creationId xmlns:a16="http://schemas.microsoft.com/office/drawing/2014/main" id="{74F84ED6-240E-4A15-A22D-8C48025231B7}"/>
            </a:ext>
          </a:extLst>
        </xdr:cNvPr>
        <xdr:cNvSpPr/>
      </xdr:nvSpPr>
      <xdr:spPr>
        <a:xfrm>
          <a:off x="3225800" y="2041525"/>
          <a:ext cx="9372600" cy="6000750"/>
        </a:xfrm>
        <a:prstGeom prst="roundRect">
          <a:avLst/>
        </a:prstGeom>
        <a:solidFill>
          <a:schemeClr val="bg1">
            <a:lumMod val="85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s-ES_tradnl" sz="1100"/>
        </a:p>
      </xdr:txBody>
    </xdr:sp>
    <xdr:clientData/>
  </xdr:twoCellAnchor>
  <xdr:twoCellAnchor>
    <xdr:from>
      <xdr:col>6</xdr:col>
      <xdr:colOff>787400</xdr:colOff>
      <xdr:row>28</xdr:row>
      <xdr:rowOff>38100</xdr:rowOff>
    </xdr:from>
    <xdr:to>
      <xdr:col>14</xdr:col>
      <xdr:colOff>774700</xdr:colOff>
      <xdr:row>38</xdr:row>
      <xdr:rowOff>176591</xdr:rowOff>
    </xdr:to>
    <xdr:graphicFrame macro="">
      <xdr:nvGraphicFramePr>
        <xdr:cNvPr id="8" name="Gráfico 7">
          <a:extLst>
            <a:ext uri="{FF2B5EF4-FFF2-40B4-BE49-F238E27FC236}">
              <a16:creationId xmlns:a16="http://schemas.microsoft.com/office/drawing/2014/main" id="{F4FD3AF9-A68B-45F2-A389-A5D8A6BA1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749300</xdr:colOff>
      <xdr:row>12</xdr:row>
      <xdr:rowOff>165100</xdr:rowOff>
    </xdr:from>
    <xdr:to>
      <xdr:col>15</xdr:col>
      <xdr:colOff>101600</xdr:colOff>
      <xdr:row>24</xdr:row>
      <xdr:rowOff>152400</xdr:rowOff>
    </xdr:to>
    <mc:AlternateContent xmlns:mc="http://schemas.openxmlformats.org/markup-compatibility/2006">
      <mc:Choice xmlns:cx1="http://schemas.microsoft.com/office/drawing/2015/9/8/chartex" Requires="cx1">
        <xdr:graphicFrame macro="">
          <xdr:nvGraphicFramePr>
            <xdr:cNvPr id="9" name="Gráfico 8">
              <a:extLst>
                <a:ext uri="{FF2B5EF4-FFF2-40B4-BE49-F238E27FC236}">
                  <a16:creationId xmlns:a16="http://schemas.microsoft.com/office/drawing/2014/main" id="{1C8DCB26-D3E9-4D80-8C2A-889F2A84F0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78500" y="2593975"/>
              <a:ext cx="6896100" cy="2387600"/>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1</xdr:col>
      <xdr:colOff>149578</xdr:colOff>
      <xdr:row>19</xdr:row>
      <xdr:rowOff>196144</xdr:rowOff>
    </xdr:from>
    <xdr:to>
      <xdr:col>3</xdr:col>
      <xdr:colOff>327378</xdr:colOff>
      <xdr:row>30</xdr:row>
      <xdr:rowOff>17336</xdr:rowOff>
    </xdr:to>
    <mc:AlternateContent xmlns:mc="http://schemas.openxmlformats.org/markup-compatibility/2006">
      <mc:Choice xmlns:a14="http://schemas.microsoft.com/office/drawing/2010/main" Requires="a14">
        <xdr:graphicFrame macro="">
          <xdr:nvGraphicFramePr>
            <xdr:cNvPr id="10" name="Meses (Contact Date)">
              <a:extLst>
                <a:ext uri="{FF2B5EF4-FFF2-40B4-BE49-F238E27FC236}">
                  <a16:creationId xmlns:a16="http://schemas.microsoft.com/office/drawing/2014/main" id="{5D74226A-95F1-4CC0-806C-C31B33355FA5}"/>
                </a:ext>
              </a:extLst>
            </xdr:cNvPr>
            <xdr:cNvGraphicFramePr/>
          </xdr:nvGraphicFramePr>
          <xdr:xfrm>
            <a:off x="0" y="0"/>
            <a:ext cx="0" cy="0"/>
          </xdr:xfrm>
          <a:graphic>
            <a:graphicData uri="http://schemas.microsoft.com/office/drawing/2010/slicer">
              <sle:slicer xmlns:sle="http://schemas.microsoft.com/office/drawing/2010/slicer" name="Meses (Contact Date)"/>
            </a:graphicData>
          </a:graphic>
        </xdr:graphicFrame>
      </mc:Choice>
      <mc:Fallback>
        <xdr:sp macro="" textlink="">
          <xdr:nvSpPr>
            <xdr:cNvPr id="0" name=""/>
            <xdr:cNvSpPr>
              <a:spLocks noTextEdit="1"/>
            </xdr:cNvSpPr>
          </xdr:nvSpPr>
          <xdr:spPr>
            <a:xfrm>
              <a:off x="911578" y="4025194"/>
              <a:ext cx="1701800" cy="202146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xdr:col>
      <xdr:colOff>58151</xdr:colOff>
      <xdr:row>3</xdr:row>
      <xdr:rowOff>73006</xdr:rowOff>
    </xdr:from>
    <xdr:to>
      <xdr:col>10</xdr:col>
      <xdr:colOff>401051</xdr:colOff>
      <xdr:row>7</xdr:row>
      <xdr:rowOff>147931</xdr:rowOff>
    </xdr:to>
    <xdr:sp macro="" textlink="KPIs!D4">
      <xdr:nvSpPr>
        <xdr:cNvPr id="11" name="Rectángulo redondeado 29">
          <a:extLst>
            <a:ext uri="{FF2B5EF4-FFF2-40B4-BE49-F238E27FC236}">
              <a16:creationId xmlns:a16="http://schemas.microsoft.com/office/drawing/2014/main" id="{10BFF385-45A8-41FC-A60B-D6AA43305158}"/>
            </a:ext>
          </a:extLst>
        </xdr:cNvPr>
        <xdr:cNvSpPr/>
      </xdr:nvSpPr>
      <xdr:spPr>
        <a:xfrm>
          <a:off x="6154151" y="673081"/>
          <a:ext cx="1866900" cy="903600"/>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b"/>
        <a:lstStyle/>
        <a:p>
          <a:pPr marL="0" indent="0" algn="ctr"/>
          <a:fld id="{E99FC4D7-1198-457F-97CA-91F0755631DF}" type="TxLink">
            <a:rPr lang="en-US" sz="1800" b="0" i="0" u="none" strike="noStrike">
              <a:solidFill>
                <a:srgbClr val="000000"/>
              </a:solidFill>
              <a:effectLst/>
              <a:latin typeface="Abadi" panose="020B0604020104020204" pitchFamily="34" charset="0"/>
              <a:ea typeface="Calibri"/>
              <a:cs typeface="Calibri"/>
            </a:rPr>
            <a:t> 761,69 € </a:t>
          </a:fld>
          <a:endParaRPr lang="es-ES" sz="3200" b="1" i="0" u="none" strike="noStrike">
            <a:solidFill>
              <a:schemeClr val="tx1"/>
            </a:solidFill>
            <a:effectLst/>
            <a:latin typeface="Abadi" panose="020B0604020104020204" pitchFamily="34" charset="0"/>
            <a:ea typeface="Segoe UI Symbol" panose="020B0502040204020203" pitchFamily="34" charset="0"/>
            <a:cs typeface="Abadi" panose="020F0502020204030204" pitchFamily="34" charset="0"/>
          </a:endParaRPr>
        </a:p>
      </xdr:txBody>
    </xdr:sp>
    <xdr:clientData/>
  </xdr:twoCellAnchor>
  <xdr:twoCellAnchor>
    <xdr:from>
      <xdr:col>15</xdr:col>
      <xdr:colOff>393700</xdr:colOff>
      <xdr:row>1</xdr:row>
      <xdr:rowOff>177800</xdr:rowOff>
    </xdr:from>
    <xdr:to>
      <xdr:col>20</xdr:col>
      <xdr:colOff>762000</xdr:colOff>
      <xdr:row>40</xdr:row>
      <xdr:rowOff>70556</xdr:rowOff>
    </xdr:to>
    <xdr:sp macro="" textlink="">
      <xdr:nvSpPr>
        <xdr:cNvPr id="13" name="Rectángulo redondeado 31">
          <a:extLst>
            <a:ext uri="{FF2B5EF4-FFF2-40B4-BE49-F238E27FC236}">
              <a16:creationId xmlns:a16="http://schemas.microsoft.com/office/drawing/2014/main" id="{733F2C57-5439-4F9D-8461-E6C4A0331A73}"/>
            </a:ext>
          </a:extLst>
        </xdr:cNvPr>
        <xdr:cNvSpPr/>
      </xdr:nvSpPr>
      <xdr:spPr>
        <a:xfrm>
          <a:off x="12966700" y="377825"/>
          <a:ext cx="4559300" cy="7722306"/>
        </a:xfrm>
        <a:prstGeom prst="roundRect">
          <a:avLst/>
        </a:prstGeom>
        <a:solidFill>
          <a:schemeClr val="bg1">
            <a:lumMod val="85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l"/>
          <a:endParaRPr lang="es-ES_tradnl" sz="1100">
            <a:solidFill>
              <a:sysClr val="windowText" lastClr="000000"/>
            </a:solidFill>
            <a:latin typeface="+mn-lt"/>
            <a:ea typeface="+mn-ea"/>
            <a:cs typeface="+mn-cs"/>
          </a:endParaRPr>
        </a:p>
      </xdr:txBody>
    </xdr:sp>
    <xdr:clientData/>
  </xdr:twoCellAnchor>
  <xdr:twoCellAnchor>
    <xdr:from>
      <xdr:col>5</xdr:col>
      <xdr:colOff>739775</xdr:colOff>
      <xdr:row>3</xdr:row>
      <xdr:rowOff>67734</xdr:rowOff>
    </xdr:from>
    <xdr:to>
      <xdr:col>7</xdr:col>
      <xdr:colOff>650875</xdr:colOff>
      <xdr:row>7</xdr:row>
      <xdr:rowOff>142659</xdr:rowOff>
    </xdr:to>
    <xdr:sp macro="" textlink="KPIs!J7">
      <xdr:nvSpPr>
        <xdr:cNvPr id="14" name="Rectángulo redondeado 32">
          <a:extLst>
            <a:ext uri="{FF2B5EF4-FFF2-40B4-BE49-F238E27FC236}">
              <a16:creationId xmlns:a16="http://schemas.microsoft.com/office/drawing/2014/main" id="{9F1DED93-04C0-4DC3-8BD0-29AB41A1BB8F}"/>
            </a:ext>
          </a:extLst>
        </xdr:cNvPr>
        <xdr:cNvSpPr/>
      </xdr:nvSpPr>
      <xdr:spPr>
        <a:xfrm>
          <a:off x="4549775" y="667809"/>
          <a:ext cx="1435100" cy="903600"/>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b"/>
        <a:lstStyle/>
        <a:p>
          <a:pPr marL="0" indent="0" algn="ctr"/>
          <a:fld id="{68A9E042-A290-4156-818C-C96CFC05465B}" type="TxLink">
            <a:rPr lang="en-US" sz="1800" b="0" i="0" u="none" strike="noStrike">
              <a:solidFill>
                <a:srgbClr val="000000"/>
              </a:solidFill>
              <a:effectLst/>
              <a:latin typeface="Abadi" panose="020B0604020104020204" pitchFamily="34" charset="0"/>
              <a:ea typeface="Calibri"/>
              <a:cs typeface="Calibri"/>
            </a:rPr>
            <a:t>54%</a:t>
          </a:fld>
          <a:endParaRPr lang="es-ES" sz="3200" b="1" i="0" u="none" strike="noStrike">
            <a:solidFill>
              <a:schemeClr val="tx1"/>
            </a:solidFill>
            <a:effectLst/>
            <a:latin typeface="Abadi" panose="020B0604020104020204" pitchFamily="34" charset="0"/>
            <a:ea typeface="Segoe UI Symbol" panose="020B0502040204020203" pitchFamily="34" charset="0"/>
            <a:cs typeface="Abadi" panose="020F0502020204030204" pitchFamily="34" charset="0"/>
          </a:endParaRPr>
        </a:p>
      </xdr:txBody>
    </xdr:sp>
    <xdr:clientData/>
  </xdr:twoCellAnchor>
  <xdr:twoCellAnchor>
    <xdr:from>
      <xdr:col>16</xdr:col>
      <xdr:colOff>38100</xdr:colOff>
      <xdr:row>3</xdr:row>
      <xdr:rowOff>12700</xdr:rowOff>
    </xdr:from>
    <xdr:to>
      <xdr:col>20</xdr:col>
      <xdr:colOff>381000</xdr:colOff>
      <xdr:row>5</xdr:row>
      <xdr:rowOff>127000</xdr:rowOff>
    </xdr:to>
    <xdr:sp macro="" textlink="">
      <xdr:nvSpPr>
        <xdr:cNvPr id="15" name="CuadroTexto 14">
          <a:extLst>
            <a:ext uri="{FF2B5EF4-FFF2-40B4-BE49-F238E27FC236}">
              <a16:creationId xmlns:a16="http://schemas.microsoft.com/office/drawing/2014/main" id="{23F799DC-0302-4E91-8EFD-6D013DB79D1A}"/>
            </a:ext>
          </a:extLst>
        </xdr:cNvPr>
        <xdr:cNvSpPr txBox="1"/>
      </xdr:nvSpPr>
      <xdr:spPr>
        <a:xfrm>
          <a:off x="13449300" y="612775"/>
          <a:ext cx="36957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_tradnl" sz="2000" b="1">
              <a:latin typeface="Abadi" panose="020F0502020204030204" pitchFamily="34" charset="0"/>
              <a:cs typeface="Abadi" panose="020F0502020204030204" pitchFamily="34" charset="0"/>
            </a:rPr>
            <a:t>Análisis por</a:t>
          </a:r>
          <a:r>
            <a:rPr lang="es-ES_tradnl" sz="2000" b="1" baseline="0">
              <a:latin typeface="Abadi" panose="020F0502020204030204" pitchFamily="34" charset="0"/>
              <a:cs typeface="Abadi" panose="020F0502020204030204" pitchFamily="34" charset="0"/>
            </a:rPr>
            <a:t> Segmentos</a:t>
          </a:r>
        </a:p>
      </xdr:txBody>
    </xdr:sp>
    <xdr:clientData/>
  </xdr:twoCellAnchor>
  <xdr:twoCellAnchor>
    <xdr:from>
      <xdr:col>4</xdr:col>
      <xdr:colOff>38101</xdr:colOff>
      <xdr:row>11</xdr:row>
      <xdr:rowOff>139701</xdr:rowOff>
    </xdr:from>
    <xdr:to>
      <xdr:col>7</xdr:col>
      <xdr:colOff>177801</xdr:colOff>
      <xdr:row>37</xdr:row>
      <xdr:rowOff>50801</xdr:rowOff>
    </xdr:to>
    <xdr:graphicFrame macro="">
      <xdr:nvGraphicFramePr>
        <xdr:cNvPr id="16" name="Gráfico 15">
          <a:extLst>
            <a:ext uri="{FF2B5EF4-FFF2-40B4-BE49-F238E27FC236}">
              <a16:creationId xmlns:a16="http://schemas.microsoft.com/office/drawing/2014/main" id="{FB15AF83-6E4C-4AFD-826D-74C1DC759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304800</xdr:colOff>
      <xdr:row>36</xdr:row>
      <xdr:rowOff>38100</xdr:rowOff>
    </xdr:from>
    <xdr:to>
      <xdr:col>7</xdr:col>
      <xdr:colOff>88900</xdr:colOff>
      <xdr:row>39</xdr:row>
      <xdr:rowOff>0</xdr:rowOff>
    </xdr:to>
    <xdr:sp macro="" textlink="">
      <xdr:nvSpPr>
        <xdr:cNvPr id="17" name="CuadroTexto 16">
          <a:extLst>
            <a:ext uri="{FF2B5EF4-FFF2-40B4-BE49-F238E27FC236}">
              <a16:creationId xmlns:a16="http://schemas.microsoft.com/office/drawing/2014/main" id="{39DF4342-DD09-4B82-9E01-2F3B2C2B8E3F}"/>
            </a:ext>
          </a:extLst>
        </xdr:cNvPr>
        <xdr:cNvSpPr txBox="1"/>
      </xdr:nvSpPr>
      <xdr:spPr>
        <a:xfrm>
          <a:off x="3657600" y="7267575"/>
          <a:ext cx="22987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_tradnl" sz="1100" u="dbl">
              <a:solidFill>
                <a:sysClr val="windowText" lastClr="000000"/>
              </a:solidFill>
              <a:latin typeface="Abadi" panose="020F0502020204030204" pitchFamily="34" charset="0"/>
              <a:cs typeface="Abadi" panose="020F0502020204030204" pitchFamily="34" charset="0"/>
            </a:rPr>
            <a:t>Clientes</a:t>
          </a:r>
          <a:r>
            <a:rPr lang="es-ES_tradnl" sz="1100" u="dbl" baseline="0">
              <a:solidFill>
                <a:sysClr val="windowText" lastClr="000000"/>
              </a:solidFill>
              <a:latin typeface="Abadi" panose="020F0502020204030204" pitchFamily="34" charset="0"/>
              <a:cs typeface="Abadi" panose="020F0502020204030204" pitchFamily="34" charset="0"/>
            </a:rPr>
            <a:t> de más de 4 años no presentan ninguna queja.</a:t>
          </a:r>
          <a:endParaRPr lang="es-ES_tradnl" sz="1100" u="dbl">
            <a:solidFill>
              <a:sysClr val="windowText" lastClr="000000"/>
            </a:solidFill>
            <a:latin typeface="Abadi" panose="020F0502020204030204" pitchFamily="34" charset="0"/>
            <a:cs typeface="Abadi" panose="020F0502020204030204" pitchFamily="34" charset="0"/>
          </a:endParaRPr>
        </a:p>
      </xdr:txBody>
    </xdr:sp>
    <xdr:clientData/>
  </xdr:twoCellAnchor>
  <xdr:twoCellAnchor>
    <xdr:from>
      <xdr:col>1</xdr:col>
      <xdr:colOff>522111</xdr:colOff>
      <xdr:row>36</xdr:row>
      <xdr:rowOff>126999</xdr:rowOff>
    </xdr:from>
    <xdr:to>
      <xdr:col>3</xdr:col>
      <xdr:colOff>493888</xdr:colOff>
      <xdr:row>38</xdr:row>
      <xdr:rowOff>84666</xdr:rowOff>
    </xdr:to>
    <xdr:sp macro="" textlink="">
      <xdr:nvSpPr>
        <xdr:cNvPr id="18" name="Esquina doblada 38">
          <a:hlinkClick xmlns:r="http://schemas.openxmlformats.org/officeDocument/2006/relationships" r:id="rId4"/>
          <a:extLst>
            <a:ext uri="{FF2B5EF4-FFF2-40B4-BE49-F238E27FC236}">
              <a16:creationId xmlns:a16="http://schemas.microsoft.com/office/drawing/2014/main" id="{A4AF95F2-D2D6-412E-93FB-8FB0C20BE257}"/>
            </a:ext>
          </a:extLst>
        </xdr:cNvPr>
        <xdr:cNvSpPr/>
      </xdr:nvSpPr>
      <xdr:spPr>
        <a:xfrm>
          <a:off x="1360311" y="7356474"/>
          <a:ext cx="1648177" cy="357717"/>
        </a:xfrm>
        <a:prstGeom prst="foldedCorner">
          <a:avLst/>
        </a:prstGeom>
        <a:solidFill>
          <a:schemeClr val="accent5">
            <a:lumMod val="20000"/>
            <a:lumOff val="80000"/>
          </a:schemeClr>
        </a:solidFill>
        <a:scene3d>
          <a:camera prst="obliqueTopLef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_tradnl" sz="1400" b="1">
              <a:solidFill>
                <a:sysClr val="windowText" lastClr="000000"/>
              </a:solidFill>
              <a:latin typeface="Abadi" panose="020F0502020204030204" pitchFamily="34" charset="0"/>
              <a:ea typeface="+mn-ea"/>
              <a:cs typeface="Abadi" panose="020F0502020204030204" pitchFamily="34" charset="0"/>
            </a:rPr>
            <a:t>Análisis de Riesgo</a:t>
          </a:r>
        </a:p>
      </xdr:txBody>
    </xdr:sp>
    <xdr:clientData/>
  </xdr:twoCellAnchor>
  <xdr:twoCellAnchor>
    <xdr:from>
      <xdr:col>15</xdr:col>
      <xdr:colOff>522113</xdr:colOff>
      <xdr:row>6</xdr:row>
      <xdr:rowOff>56443</xdr:rowOff>
    </xdr:from>
    <xdr:to>
      <xdr:col>20</xdr:col>
      <xdr:colOff>606779</xdr:colOff>
      <xdr:row>21</xdr:row>
      <xdr:rowOff>56444</xdr:rowOff>
    </xdr:to>
    <xdr:graphicFrame macro="">
      <xdr:nvGraphicFramePr>
        <xdr:cNvPr id="19" name="Gráfico 18">
          <a:extLst>
            <a:ext uri="{FF2B5EF4-FFF2-40B4-BE49-F238E27FC236}">
              <a16:creationId xmlns:a16="http://schemas.microsoft.com/office/drawing/2014/main" id="{C58B3507-B88E-4786-808F-71313FE39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747890</xdr:colOff>
      <xdr:row>22</xdr:row>
      <xdr:rowOff>7058</xdr:rowOff>
    </xdr:from>
    <xdr:to>
      <xdr:col>20</xdr:col>
      <xdr:colOff>529531</xdr:colOff>
      <xdr:row>38</xdr:row>
      <xdr:rowOff>14112</xdr:rowOff>
    </xdr:to>
    <xdr:graphicFrame macro="">
      <xdr:nvGraphicFramePr>
        <xdr:cNvPr id="20" name="Gráfico 19">
          <a:extLst>
            <a:ext uri="{FF2B5EF4-FFF2-40B4-BE49-F238E27FC236}">
              <a16:creationId xmlns:a16="http://schemas.microsoft.com/office/drawing/2014/main" id="{F7371F28-A6DB-4877-AE31-39442D0BA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170744</xdr:colOff>
      <xdr:row>13</xdr:row>
      <xdr:rowOff>7056</xdr:rowOff>
    </xdr:from>
    <xdr:to>
      <xdr:col>3</xdr:col>
      <xdr:colOff>334433</xdr:colOff>
      <xdr:row>19</xdr:row>
      <xdr:rowOff>63430</xdr:rowOff>
    </xdr:to>
    <mc:AlternateContent xmlns:mc="http://schemas.openxmlformats.org/markup-compatibility/2006">
      <mc:Choice xmlns:a14="http://schemas.microsoft.com/office/drawing/2010/main" Requires="a14">
        <xdr:graphicFrame macro="">
          <xdr:nvGraphicFramePr>
            <xdr:cNvPr id="21" name="Gender">
              <a:extLst>
                <a:ext uri="{FF2B5EF4-FFF2-40B4-BE49-F238E27FC236}">
                  <a16:creationId xmlns:a16="http://schemas.microsoft.com/office/drawing/2014/main" id="{E2D5FFD8-EA77-434C-9D07-87AE98C019B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32744" y="2635956"/>
              <a:ext cx="1687689" cy="1256524"/>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3</xdr:col>
      <xdr:colOff>635000</xdr:colOff>
      <xdr:row>3</xdr:row>
      <xdr:rowOff>42333</xdr:rowOff>
    </xdr:from>
    <xdr:to>
      <xdr:col>5</xdr:col>
      <xdr:colOff>529167</xdr:colOff>
      <xdr:row>5</xdr:row>
      <xdr:rowOff>169333</xdr:rowOff>
    </xdr:to>
    <xdr:sp macro="" textlink="">
      <xdr:nvSpPr>
        <xdr:cNvPr id="23" name="CuadroTexto 22">
          <a:extLst>
            <a:ext uri="{FF2B5EF4-FFF2-40B4-BE49-F238E27FC236}">
              <a16:creationId xmlns:a16="http://schemas.microsoft.com/office/drawing/2014/main" id="{53892062-02EE-CCF0-17F5-542E2350C058}"/>
            </a:ext>
          </a:extLst>
        </xdr:cNvPr>
        <xdr:cNvSpPr txBox="1"/>
      </xdr:nvSpPr>
      <xdr:spPr>
        <a:xfrm>
          <a:off x="2921000" y="645583"/>
          <a:ext cx="1418167" cy="52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600" b="1" kern="1200">
              <a:latin typeface="Abadi" panose="020B0604020104020204" pitchFamily="34" charset="0"/>
            </a:rPr>
            <a:t>Ventas totales</a:t>
          </a:r>
        </a:p>
      </xdr:txBody>
    </xdr:sp>
    <xdr:clientData/>
  </xdr:twoCellAnchor>
  <xdr:twoCellAnchor editAs="oneCell">
    <xdr:from>
      <xdr:col>1</xdr:col>
      <xdr:colOff>149578</xdr:colOff>
      <xdr:row>30</xdr:row>
      <xdr:rowOff>139699</xdr:rowOff>
    </xdr:from>
    <xdr:to>
      <xdr:col>3</xdr:col>
      <xdr:colOff>313267</xdr:colOff>
      <xdr:row>35</xdr:row>
      <xdr:rowOff>98777</xdr:rowOff>
    </xdr:to>
    <mc:AlternateContent xmlns:mc="http://schemas.openxmlformats.org/markup-compatibility/2006">
      <mc:Choice xmlns:a14="http://schemas.microsoft.com/office/drawing/2010/main" Requires="a14">
        <xdr:graphicFrame macro="">
          <xdr:nvGraphicFramePr>
            <xdr:cNvPr id="22" name="Discount Applied">
              <a:extLst>
                <a:ext uri="{FF2B5EF4-FFF2-40B4-BE49-F238E27FC236}">
                  <a16:creationId xmlns:a16="http://schemas.microsoft.com/office/drawing/2014/main" id="{0C07BA29-F334-4B95-8BA6-99565163A5AF}"/>
                </a:ext>
              </a:extLst>
            </xdr:cNvPr>
            <xdr:cNvGraphicFramePr/>
          </xdr:nvGraphicFramePr>
          <xdr:xfrm>
            <a:off x="0" y="0"/>
            <a:ext cx="0" cy="0"/>
          </xdr:xfrm>
          <a:graphic>
            <a:graphicData uri="http://schemas.microsoft.com/office/drawing/2010/slicer">
              <sle:slicer xmlns:sle="http://schemas.microsoft.com/office/drawing/2010/slicer" name="Discount Applied"/>
            </a:graphicData>
          </a:graphic>
        </xdr:graphicFrame>
      </mc:Choice>
      <mc:Fallback>
        <xdr:sp macro="" textlink="">
          <xdr:nvSpPr>
            <xdr:cNvPr id="0" name=""/>
            <xdr:cNvSpPr>
              <a:spLocks noTextEdit="1"/>
            </xdr:cNvSpPr>
          </xdr:nvSpPr>
          <xdr:spPr>
            <a:xfrm>
              <a:off x="911578" y="6169024"/>
              <a:ext cx="1687689" cy="959203"/>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11</xdr:col>
      <xdr:colOff>41583</xdr:colOff>
      <xdr:row>3</xdr:row>
      <xdr:rowOff>89424</xdr:rowOff>
    </xdr:from>
    <xdr:to>
      <xdr:col>12</xdr:col>
      <xdr:colOff>697751</xdr:colOff>
      <xdr:row>6</xdr:row>
      <xdr:rowOff>46529</xdr:rowOff>
    </xdr:to>
    <xdr:sp macro="" textlink="">
      <xdr:nvSpPr>
        <xdr:cNvPr id="24" name="CuadroTexto 23">
          <a:extLst>
            <a:ext uri="{FF2B5EF4-FFF2-40B4-BE49-F238E27FC236}">
              <a16:creationId xmlns:a16="http://schemas.microsoft.com/office/drawing/2014/main" id="{0CFD1998-6C8A-43AC-A366-74AF839CB4D4}"/>
            </a:ext>
          </a:extLst>
        </xdr:cNvPr>
        <xdr:cNvSpPr txBox="1"/>
      </xdr:nvSpPr>
      <xdr:spPr>
        <a:xfrm>
          <a:off x="8423583" y="689499"/>
          <a:ext cx="1418168" cy="585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600" b="1" kern="1200">
              <a:latin typeface="Abadi" panose="020B0604020104020204" pitchFamily="34" charset="0"/>
            </a:rPr>
            <a:t>Ingresos por ventas</a:t>
          </a:r>
        </a:p>
      </xdr:txBody>
    </xdr:sp>
    <xdr:clientData/>
  </xdr:twoCellAnchor>
  <xdr:twoCellAnchor>
    <xdr:from>
      <xdr:col>8</xdr:col>
      <xdr:colOff>295302</xdr:colOff>
      <xdr:row>3</xdr:row>
      <xdr:rowOff>21822</xdr:rowOff>
    </xdr:from>
    <xdr:to>
      <xdr:col>10</xdr:col>
      <xdr:colOff>189469</xdr:colOff>
      <xdr:row>5</xdr:row>
      <xdr:rowOff>148822</xdr:rowOff>
    </xdr:to>
    <xdr:sp macro="" textlink="">
      <xdr:nvSpPr>
        <xdr:cNvPr id="25" name="CuadroTexto 24">
          <a:extLst>
            <a:ext uri="{FF2B5EF4-FFF2-40B4-BE49-F238E27FC236}">
              <a16:creationId xmlns:a16="http://schemas.microsoft.com/office/drawing/2014/main" id="{209C4CE0-4CD5-4F06-AEBE-FAEF675899EF}"/>
            </a:ext>
          </a:extLst>
        </xdr:cNvPr>
        <xdr:cNvSpPr txBox="1"/>
      </xdr:nvSpPr>
      <xdr:spPr>
        <a:xfrm>
          <a:off x="6398045" y="616081"/>
          <a:ext cx="1419853" cy="523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600" b="1" kern="1200">
              <a:latin typeface="Abadi" panose="020B0604020104020204" pitchFamily="34" charset="0"/>
            </a:rPr>
            <a:t>Ticket medio</a:t>
          </a:r>
        </a:p>
      </xdr:txBody>
    </xdr:sp>
    <xdr:clientData/>
  </xdr:twoCellAnchor>
  <xdr:twoCellAnchor>
    <xdr:from>
      <xdr:col>5</xdr:col>
      <xdr:colOff>633455</xdr:colOff>
      <xdr:row>3</xdr:row>
      <xdr:rowOff>59245</xdr:rowOff>
    </xdr:from>
    <xdr:to>
      <xdr:col>8</xdr:col>
      <xdr:colOff>1263</xdr:colOff>
      <xdr:row>5</xdr:row>
      <xdr:rowOff>217978</xdr:rowOff>
    </xdr:to>
    <xdr:sp macro="" textlink="">
      <xdr:nvSpPr>
        <xdr:cNvPr id="27" name="CuadroTexto 26">
          <a:extLst>
            <a:ext uri="{FF2B5EF4-FFF2-40B4-BE49-F238E27FC236}">
              <a16:creationId xmlns:a16="http://schemas.microsoft.com/office/drawing/2014/main" id="{A08E6266-EA5B-492B-8421-AD915475BFDE}"/>
            </a:ext>
          </a:extLst>
        </xdr:cNvPr>
        <xdr:cNvSpPr txBox="1"/>
      </xdr:nvSpPr>
      <xdr:spPr>
        <a:xfrm>
          <a:off x="4443455" y="659320"/>
          <a:ext cx="1653808" cy="55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600" b="1" kern="1200">
              <a:latin typeface="Abadi" panose="020B0604020104020204" pitchFamily="34" charset="0"/>
            </a:rPr>
            <a:t>Ventas directas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arta\Desktop\Hackio\DA\mibootcamp\teoria\Excel-Teoria\churn-analysis-dashboard.xlsx" TargetMode="External"/><Relationship Id="rId1" Type="http://schemas.openxmlformats.org/officeDocument/2006/relationships/externalLinkPath" Target="/Users/marta/Desktop/Hackio/DA/mibootcamp/teoria/Excel-Teoria/churn-analysis-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scripción problema"/>
      <sheetName val="el problema"/>
      <sheetName val="datos"/>
      <sheetName val="datos-limpios"/>
      <sheetName val="datos-transformados"/>
      <sheetName val="Indicadores y KPI"/>
      <sheetName val="Segmentacion de Clientes"/>
      <sheetName val="Quejas y Soporte"/>
      <sheetName val="Predicción Clientes en Riesgo"/>
      <sheetName val="Dashboard"/>
      <sheetName val="Dashboard Analisis de Riesgos"/>
    </sheetNames>
    <sheetDataSet>
      <sheetData sheetId="0"/>
      <sheetData sheetId="1"/>
      <sheetData sheetId="2"/>
      <sheetData sheetId="3"/>
      <sheetData sheetId="4"/>
      <sheetData sheetId="5"/>
      <sheetData sheetId="6"/>
      <sheetData sheetId="7">
        <row r="18">
          <cell r="AS18" t="str">
            <v>Impacto</v>
          </cell>
        </row>
        <row r="19">
          <cell r="AR19" t="str">
            <v>Total de Clientes</v>
          </cell>
          <cell r="AS19">
            <v>6687</v>
          </cell>
        </row>
        <row r="20">
          <cell r="AR20" t="str">
            <v>Clientes con Quejas</v>
          </cell>
          <cell r="AS20">
            <v>6049</v>
          </cell>
        </row>
        <row r="21">
          <cell r="AR21" t="str">
            <v>Clientes Retenidos 
(a pesar de quejas)</v>
          </cell>
          <cell r="AS21">
            <v>4358</v>
          </cell>
        </row>
        <row r="22">
          <cell r="AR22" t="str">
            <v>Clientes  No Retenidos 
(con quejas)</v>
          </cell>
          <cell r="AS22">
            <v>1691</v>
          </cell>
        </row>
        <row r="23">
          <cell r="AR23" t="str">
            <v>Clientes Retenidos</v>
          </cell>
          <cell r="AS23">
            <v>5150</v>
          </cell>
        </row>
      </sheetData>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marta/Desktop/Hackio/DA/mibootcamp/teoria/Excel-Teoria/churn-analysis-dashboar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a María Llordén Alonso" refreshedDate="45599.587400462966" createdVersion="8" refreshedVersion="8" minRefreshableVersion="3" recordCount="527" xr:uid="{44BCA1B2-215C-4F0D-BC16-4F00435369CB}">
  <cacheSource type="worksheet">
    <worksheetSource name="Tabla1_1"/>
  </cacheSource>
  <cacheFields count="30">
    <cacheField name="DATE" numFmtId="0">
      <sharedItems containsSemiMixedTypes="0" containsString="0" containsNumber="1" containsInteger="1" minValue="44197" maxValue="44926"/>
    </cacheField>
    <cacheField name="PRODUCT ID" numFmtId="0">
      <sharedItems/>
    </cacheField>
    <cacheField name="Transacción" numFmtId="0">
      <sharedItems count="521">
        <s v="44197P0024"/>
        <s v="44198P0038"/>
        <s v="44198P0013"/>
        <s v="44199P0004"/>
        <s v="44200P0035"/>
        <s v="44205P0031"/>
        <s v="44205P0003"/>
        <s v="44205P0025"/>
        <s v="44207P0037"/>
        <s v="44207P0014"/>
        <s v="44207P0042"/>
        <s v="44208P0042"/>
        <s v="44214P0044"/>
        <s v="44214P0023"/>
        <s v="44215P0035"/>
        <s v="44216P0034"/>
        <s v="44216P0020"/>
        <s v="44217P0004"/>
        <s v="44217P0003"/>
        <s v="44217P0042"/>
        <s v="44221P0034"/>
        <s v="44221P0035"/>
        <s v="44221P0031"/>
        <s v="44222P0044"/>
        <s v="44222P0006"/>
        <s v="44222P0001"/>
        <s v="44223P0040"/>
        <s v="44223P0032"/>
        <s v="44224P0004"/>
        <s v="44224P0029"/>
        <s v="44229P0010"/>
        <s v="44230P0016"/>
        <s v="44230P0022"/>
        <s v="44231P0037"/>
        <s v="44232P0043"/>
        <s v="44232P0005"/>
        <s v="44233P0035"/>
        <s v="44236P0034"/>
        <s v="44239P0008"/>
        <s v="44239P0023"/>
        <s v="44242P0027"/>
        <s v="44245P0015"/>
        <s v="44247P0030"/>
        <s v="44249P0013"/>
        <s v="44250P0025"/>
        <s v="44250P0005"/>
        <s v="44252P0002"/>
        <s v="44252P0032"/>
        <s v="44252P0030"/>
        <s v="44254P0018"/>
        <s v="44258P0011"/>
        <s v="44262P0021"/>
        <s v="44263P0027"/>
        <s v="44263P0044"/>
        <s v="44264P0029"/>
        <s v="44266P0025"/>
        <s v="44268P0028"/>
        <s v="44270P0039"/>
        <s v="44271P0012"/>
        <s v="44273P0042"/>
        <s v="44274P0028"/>
        <s v="44276P0020"/>
        <s v="44276P0039"/>
        <s v="44277P0002"/>
        <s v="44277P0012"/>
        <s v="44280P0024"/>
        <s v="44280P0006"/>
        <s v="44280P0029"/>
        <s v="44280P0038"/>
        <s v="44281P0001"/>
        <s v="44281P0042"/>
        <s v="44281P0010"/>
        <s v="44282P0030"/>
        <s v="44283P0007"/>
        <s v="44285P0038"/>
        <s v="44286P0042"/>
        <s v="44290P0040"/>
        <s v="44290P0009"/>
        <s v="44291P0031"/>
        <s v="44295P0005"/>
        <s v="44296P0022"/>
        <s v="44298P0037"/>
        <s v="44298P0029"/>
        <s v="44298P0027"/>
        <s v="44298P0033"/>
        <s v="44301P0017"/>
        <s v="44302P0018"/>
        <s v="44304P0038"/>
        <s v="44304P0019"/>
        <s v="44309P0042"/>
        <s v="44309P0028"/>
        <s v="44310P0030"/>
        <s v="44312P0037"/>
        <s v="44315P0030"/>
        <s v="44316P0029"/>
        <s v="44317P0018"/>
        <s v="44317P0042"/>
        <s v="44319P0034"/>
        <s v="44320P0015"/>
        <s v="44320P0014"/>
        <s v="44321P0009"/>
        <s v="44322P0008"/>
        <s v="44322P0009"/>
        <s v="44323P0018"/>
        <s v="44325P0016"/>
        <s v="44325P0028"/>
        <s v="44328P0016"/>
        <s v="44328P0035"/>
        <s v="44329P0029"/>
        <s v="44336P0042"/>
        <s v="44339P0040"/>
        <s v="44346P0023"/>
        <s v="44346P0013"/>
        <s v="44350P0021"/>
        <s v="44351P0020"/>
        <s v="44352P0022"/>
        <s v="44352P0035"/>
        <s v="44353P0033"/>
        <s v="44355P0028"/>
        <s v="44355P0004"/>
        <s v="44356P0001"/>
        <s v="44358P0032"/>
        <s v="44359P0041"/>
        <s v="44361P0025"/>
        <s v="44363P0019"/>
        <s v="44363P0015"/>
        <s v="44363P0039"/>
        <s v="44365P0025"/>
        <s v="44366P0041"/>
        <s v="44367P0016"/>
        <s v="44370P0016"/>
        <s v="44371P0011"/>
        <s v="44373P0009"/>
        <s v="44374P0005"/>
        <s v="44375P0021"/>
        <s v="44375P0035"/>
        <s v="44376P0014"/>
        <s v="44378P0005"/>
        <s v="44379P0010"/>
        <s v="44380P0033"/>
        <s v="44380P0003"/>
        <s v="44382P0002"/>
        <s v="44383P0041"/>
        <s v="44385P0004"/>
        <s v="44387P0034"/>
        <s v="44388P0009"/>
        <s v="44390P0019"/>
        <s v="44393P0023"/>
        <s v="44395P0027"/>
        <s v="44397P0038"/>
        <s v="44397P0043"/>
        <s v="44398P0029"/>
        <s v="44399P0026"/>
        <s v="44399P0024"/>
        <s v="44400P0036"/>
        <s v="44400P0037"/>
        <s v="44401P0009"/>
        <s v="44406P0044"/>
        <s v="44409P0001"/>
        <s v="44410P0023"/>
        <s v="44411P0022"/>
        <s v="44411P0034"/>
        <s v="44413P0028"/>
        <s v="44414P0037"/>
        <s v="44418P0005"/>
        <s v="44418P0044"/>
        <s v="44418P0006"/>
        <s v="44419P0023"/>
        <s v="44421P0011"/>
        <s v="44421P0027"/>
        <s v="44424P0003"/>
        <s v="44426P0025"/>
        <s v="44428P0020"/>
        <s v="44428P0031"/>
        <s v="44428P0028"/>
        <s v="44434P0039"/>
        <s v="44437P0034"/>
        <s v="44438P0013"/>
        <s v="44439P0001"/>
        <s v="44439P0035"/>
        <s v="44440P0024"/>
        <s v="44440P0003"/>
        <s v="44442P0041"/>
        <s v="44443P0028"/>
        <s v="44443P0023"/>
        <s v="44444P0032"/>
        <s v="44446P0019"/>
        <s v="44448P0044"/>
        <s v="44449P0030"/>
        <s v="44449P0001"/>
        <s v="44449P0026"/>
        <s v="44450P0001"/>
        <s v="44452P0041"/>
        <s v="44454P0042"/>
        <s v="44460P0020"/>
        <s v="44461P0040"/>
        <s v="44461P0002"/>
        <s v="44462P0018"/>
        <s v="44462P0021"/>
        <s v="44466P0034"/>
        <s v="44469P0014"/>
        <s v="44469P0006"/>
        <s v="44470P0030"/>
        <s v="44471P0014"/>
        <s v="44472P0019"/>
        <s v="44475P0035"/>
        <s v="44475P0036"/>
        <s v="44476P0026"/>
        <s v="44478P0038"/>
        <s v="44478P0032"/>
        <s v="44479P0035"/>
        <s v="44480P0011"/>
        <s v="44481P0027"/>
        <s v="44486P0001"/>
        <s v="44487P0025"/>
        <s v="44487P0021"/>
        <s v="44491P0011"/>
        <s v="44491P0024"/>
        <s v="44491P0009"/>
        <s v="44493P0011"/>
        <s v="44494P0044"/>
        <s v="44495P0004"/>
        <s v="44497P0008"/>
        <s v="44498P0038"/>
        <s v="44500P0021"/>
        <s v="44503P0013"/>
        <s v="44506P0036"/>
        <s v="44508P0007"/>
        <s v="44510P0042"/>
        <s v="44511P0040"/>
        <s v="44512P0010"/>
        <s v="44520P0034"/>
        <s v="44520P0008"/>
        <s v="44521P0014"/>
        <s v="44521P0006"/>
        <s v="44527P0012"/>
        <s v="44528P0040"/>
        <s v="44530P0039"/>
        <s v="44532P0016"/>
        <s v="44533P0034"/>
        <s v="44533P0019"/>
        <s v="44535P0004"/>
        <s v="44535P0010"/>
        <s v="44537P0013"/>
        <s v="44538P0044"/>
        <s v="44544P0042"/>
        <s v="44548P0003"/>
        <s v="44548P0022"/>
        <s v="44549P0023"/>
        <s v="44549P0029"/>
        <s v="44549P0011"/>
        <s v="44550P0012"/>
        <s v="44551P0026"/>
        <s v="44554P0042"/>
        <s v="44554P0036"/>
        <s v="44556P0041"/>
        <s v="44557P0029"/>
        <s v="44558P0029"/>
        <s v="44560P0010"/>
        <s v="44562P0022"/>
        <s v="44563P0010"/>
        <s v="44563P0015"/>
        <s v="44563P0033"/>
        <s v="44564P0043"/>
        <s v="44565P0012"/>
        <s v="44565P0029"/>
        <s v="44570P0032"/>
        <s v="44571P0034"/>
        <s v="44572P0032"/>
        <s v="44574P0019"/>
        <s v="44575P0011"/>
        <s v="44576P0022"/>
        <s v="44577P0014"/>
        <s v="44578P0040"/>
        <s v="44579P0008"/>
        <s v="44581P0021"/>
        <s v="44581P0014"/>
        <s v="44583P0001"/>
        <s v="44584P0002"/>
        <s v="44584P0042"/>
        <s v="44585P0030"/>
        <s v="44586P0017"/>
        <s v="44589P0016"/>
        <s v="44592P0023"/>
        <s v="44592P0041"/>
        <s v="44593P0005"/>
        <s v="44595P0014"/>
        <s v="44597P0018"/>
        <s v="44598P0002"/>
        <s v="44600P0005"/>
        <s v="44600P0004"/>
        <s v="44601P0032"/>
        <s v="44604P0010"/>
        <s v="44606P0026"/>
        <s v="44606P0028"/>
        <s v="44608P0032"/>
        <s v="44611P0002"/>
        <s v="44612P0012"/>
        <s v="44615P0013"/>
        <s v="44615P0016"/>
        <s v="44615P0036"/>
        <s v="44619P0012"/>
        <s v="44619P0005"/>
        <s v="44620P0037"/>
        <s v="44624P0026"/>
        <s v="44626P0004"/>
        <s v="44627P0003"/>
        <s v="44628P0044"/>
        <s v="44629P0030"/>
        <s v="44629P0004"/>
        <s v="44630P0033"/>
        <s v="44634P0016"/>
        <s v="44634P0026"/>
        <s v="44638P0019"/>
        <s v="44638P0027"/>
        <s v="44639P0041"/>
        <s v="44643P0032"/>
        <s v="44645P0001"/>
        <s v="44645P0030"/>
        <s v="44649P0032"/>
        <s v="44650P0001"/>
        <s v="44652P0002"/>
        <s v="44653P0002"/>
        <s v="44657P0040"/>
        <s v="44658P0026"/>
        <s v="44660P0039"/>
        <s v="44660P0002"/>
        <s v="44664P0016"/>
        <s v="44669P0041"/>
        <s v="44671P0018"/>
        <s v="44671P0012"/>
        <s v="44672P0030"/>
        <s v="44672P0026"/>
        <s v="44674P0044"/>
        <s v="44675P0034"/>
        <s v="44676P0004"/>
        <s v="44676P0003"/>
        <s v="44677P0027"/>
        <s v="44679P0014"/>
        <s v="44681P0016"/>
        <s v="44681P0027"/>
        <s v="44682P0034"/>
        <s v="44682P0033"/>
        <s v="44683P0013"/>
        <s v="44685P0020"/>
        <s v="44687P0034"/>
        <s v="44688P0015"/>
        <s v="44688P0027"/>
        <s v="44689P0022"/>
        <s v="44690P0017"/>
        <s v="44691P0009"/>
        <s v="44693P0011"/>
        <s v="44694P0012"/>
        <s v="44695P0008"/>
        <s v="44696P0020"/>
        <s v="44697P0010"/>
        <s v="44697P0031"/>
        <s v="44698P0027"/>
        <s v="44699P0027"/>
        <s v="44699P0038"/>
        <s v="44701P0044"/>
        <s v="44703P0015"/>
        <s v="44706P0002"/>
        <s v="44707P0028"/>
        <s v="44707P0027"/>
        <s v="44709P0041"/>
        <s v="44709P0008"/>
        <s v="44709P0010"/>
        <s v="44709P0004"/>
        <s v="44709P0020"/>
        <s v="44711P0044"/>
        <s v="44711P0005"/>
        <s v="44711P0033"/>
        <s v="44715P0008"/>
        <s v="44722P0028"/>
        <s v="44723P0039"/>
        <s v="44723P0021"/>
        <s v="44725P0026"/>
        <s v="44727P0042"/>
        <s v="44728P0029"/>
        <s v="44731P0002"/>
        <s v="44733P0017"/>
        <s v="44734P0040"/>
        <s v="44734P0001"/>
        <s v="44735P0004"/>
        <s v="44736P0018"/>
        <s v="44737P0012"/>
        <s v="44738P0034"/>
        <s v="44738P0043"/>
        <s v="44745P0033"/>
        <s v="44746P0007"/>
        <s v="44747P0025"/>
        <s v="44747P0015"/>
        <s v="44748P0041"/>
        <s v="44750P0018"/>
        <s v="44752P0032"/>
        <s v="44754P0028"/>
        <s v="44755P0025"/>
        <s v="44756P0033"/>
        <s v="44757P0004"/>
        <s v="44759P0041"/>
        <s v="44760P0010"/>
        <s v="44762P0042"/>
        <s v="44764P0034"/>
        <s v="44765P0018"/>
        <s v="44766P0006"/>
        <s v="44766P0027"/>
        <s v="44767P0044"/>
        <s v="44767P0017"/>
        <s v="44767P0003"/>
        <s v="44768P0003"/>
        <s v="44768P0026"/>
        <s v="44776P0012"/>
        <s v="44779P0016"/>
        <s v="44781P0016"/>
        <s v="44781P0032"/>
        <s v="44781P0021"/>
        <s v="44787P0030"/>
        <s v="44788P0011"/>
        <s v="44788P0015"/>
        <s v="44791P0029"/>
        <s v="44791P0010"/>
        <s v="44792P0007"/>
        <s v="44793P0023"/>
        <s v="44793P0033"/>
        <s v="44794P0016"/>
        <s v="44796P0044"/>
        <s v="44796P0029"/>
        <s v="44797P0005"/>
        <s v="44799P0019"/>
        <s v="44799P0037"/>
        <s v="44800P0039"/>
        <s v="44801P0005"/>
        <s v="44801P0039"/>
        <s v="44803P0006"/>
        <s v="44803P0043"/>
        <s v="44803P0025"/>
        <s v="44804P0015"/>
        <s v="44808P0002"/>
        <s v="44810P0005"/>
        <s v="44813P0041"/>
        <s v="44813P0003"/>
        <s v="44814P0035"/>
        <s v="44814P0038"/>
        <s v="44818P0029"/>
        <s v="44819P0037"/>
        <s v="44822P0026"/>
        <s v="44823P0033"/>
        <s v="44824P0033"/>
        <s v="44824P0001"/>
        <s v="44825P0018"/>
        <s v="44825P0026"/>
        <s v="44826P0043"/>
        <s v="44827P0012"/>
        <s v="44828P0032"/>
        <s v="44831P0036"/>
        <s v="44831P0044"/>
        <s v="44831P0038"/>
        <s v="44833P0034"/>
        <s v="44837P0011"/>
        <s v="44838P0007"/>
        <s v="44840P0035"/>
        <s v="44843P0038"/>
        <s v="44844P0019"/>
        <s v="44844P0044"/>
        <s v="44845P0008"/>
        <s v="44847P0002"/>
        <s v="44848P0044"/>
        <s v="44849P0015"/>
        <s v="44850P0036"/>
        <s v="44857P0024"/>
        <s v="44864P0042"/>
        <s v="44865P0038"/>
        <s v="44866P0012"/>
        <s v="44867P0015"/>
        <s v="44867P0030"/>
        <s v="44867P0035"/>
        <s v="44868P0020"/>
        <s v="44869P0008"/>
        <s v="44870P0019"/>
        <s v="44871P0043"/>
        <s v="44871P0015"/>
        <s v="44871P0042"/>
        <s v="44872P0040"/>
        <s v="44873P0036"/>
        <s v="44873P0019"/>
        <s v="44874P0027"/>
        <s v="44875P0018"/>
        <s v="44878P0027"/>
        <s v="44879P0002"/>
        <s v="44880P0012"/>
        <s v="44881P0017"/>
        <s v="44883P0034"/>
        <s v="44886P0020"/>
        <s v="44888P0036"/>
        <s v="44890P0004"/>
        <s v="44891P0032"/>
        <s v="44892P0034"/>
        <s v="44893P0031"/>
        <s v="44895P0015"/>
        <s v="44898P0028"/>
        <s v="44899P0026"/>
        <s v="44899P0044"/>
        <s v="44902P0038"/>
        <s v="44902P0016"/>
        <s v="44906P0027"/>
        <s v="44906P0013"/>
        <s v="44906P0014"/>
        <s v="44907P0030"/>
        <s v="44907P0041"/>
        <s v="44909P0005"/>
        <s v="44910P0009"/>
        <s v="44914P0044"/>
        <s v="44914P0011"/>
        <s v="44914P0009"/>
        <s v="44916P0006"/>
        <s v="44924P0008"/>
        <s v="44924P0042"/>
        <s v="44925P0041"/>
        <s v="44926P0033"/>
        <s v="44926P0011"/>
      </sharedItems>
    </cacheField>
    <cacheField name="QUANTITY" numFmtId="0">
      <sharedItems containsSemiMixedTypes="0" containsString="0" containsNumber="1" containsInteger="1" minValue="1" maxValue="15"/>
    </cacheField>
    <cacheField name="SALE TYPE" numFmtId="0">
      <sharedItems count="3">
        <s v="WHOLESALER"/>
        <s v="ONLINE"/>
        <s v="DIRECT SALES"/>
      </sharedItems>
    </cacheField>
    <cacheField name="PAYMENT MODE" numFmtId="0">
      <sharedItems/>
    </cacheField>
    <cacheField name="DISCOUNT %" numFmtId="0">
      <sharedItems containsSemiMixedTypes="0" containsString="0" containsNumber="1" containsInteger="1" minValue="0" maxValue="54"/>
    </cacheField>
    <cacheField name="PRODUCT" numFmtId="0">
      <sharedItems/>
    </cacheField>
    <cacheField name="CATEGORY" numFmtId="0">
      <sharedItems count="5">
        <s v="Category03"/>
        <s v="Category05"/>
        <s v="Category02"/>
        <s v="Category01"/>
        <s v="Category04"/>
      </sharedItems>
    </cacheField>
    <cacheField name="UOM" numFmtId="0">
      <sharedItems/>
    </cacheField>
    <cacheField name="BUYING PRIZE" numFmtId="2">
      <sharedItems containsSemiMixedTypes="0" containsString="0" containsNumber="1" containsInteger="1" minValue="5" maxValue="150"/>
    </cacheField>
    <cacheField name="SELLING PRICE" numFmtId="2">
      <sharedItems containsSemiMixedTypes="0" containsString="0" containsNumber="1" minValue="6.7" maxValue="210"/>
    </cacheField>
    <cacheField name="Total Buying Value" numFmtId="2">
      <sharedItems containsSemiMixedTypes="0" containsString="0" containsNumber="1" containsInteger="1" minValue="5" maxValue="2250"/>
    </cacheField>
    <cacheField name="Total Selling Value" numFmtId="2">
      <sharedItems containsSemiMixedTypes="0" containsString="0" containsNumber="1" minValue="6.7" maxValue="3150"/>
    </cacheField>
    <cacheField name="Day" numFmtId="0">
      <sharedItems containsSemiMixedTypes="0" containsString="0" containsNumber="1" containsInteger="1" minValue="1" maxValue="31"/>
    </cacheField>
    <cacheField name="Month" numFmtId="0">
      <sharedItems/>
    </cacheField>
    <cacheField name="Year" numFmtId="0">
      <sharedItems containsSemiMixedTypes="0" containsString="0" containsNumber="1" containsInteger="1" minValue="2021" maxValue="2022"/>
    </cacheField>
    <cacheField name="formatted_date" numFmtId="14">
      <sharedItems containsSemiMixedTypes="0" containsNonDate="0" containsDate="1" containsString="0" minDate="2021-01-01T00:00:00" maxDate="2023-01-01T00:00:00" count="374">
        <d v="2021-01-01T00:00:00"/>
        <d v="2021-01-02T00:00:00"/>
        <d v="2021-01-03T00:00:00"/>
        <d v="2021-01-04T00:00:00"/>
        <d v="2021-01-09T00:00:00"/>
        <d v="2021-01-11T00:00:00"/>
        <d v="2021-01-12T00:00:00"/>
        <d v="2021-01-18T00:00:00"/>
        <d v="2021-01-19T00:00:00"/>
        <d v="2021-01-20T00:00:00"/>
        <d v="2021-01-21T00:00:00"/>
        <d v="2021-01-25T00:00:00"/>
        <d v="2021-01-26T00:00:00"/>
        <d v="2021-01-27T00:00:00"/>
        <d v="2021-01-28T00:00:00"/>
        <d v="2021-02-02T00:00:00"/>
        <d v="2021-02-03T00:00:00"/>
        <d v="2021-02-04T00:00:00"/>
        <d v="2021-02-05T00:00:00"/>
        <d v="2021-02-06T00:00:00"/>
        <d v="2021-02-09T00:00:00"/>
        <d v="2021-02-12T00:00:00"/>
        <d v="2021-02-15T00:00:00"/>
        <d v="2021-02-18T00:00:00"/>
        <d v="2021-02-20T00:00:00"/>
        <d v="2021-02-22T00:00:00"/>
        <d v="2021-02-23T00:00:00"/>
        <d v="2021-02-25T00:00:00"/>
        <d v="2021-02-27T00:00:00"/>
        <d v="2021-03-03T00:00:00"/>
        <d v="2021-03-07T00:00:00"/>
        <d v="2021-03-08T00:00:00"/>
        <d v="2021-03-09T00:00:00"/>
        <d v="2021-03-11T00:00:00"/>
        <d v="2021-03-13T00:00:00"/>
        <d v="2021-03-15T00:00:00"/>
        <d v="2021-03-16T00:00:00"/>
        <d v="2021-03-18T00:00:00"/>
        <d v="2021-03-19T00:00:00"/>
        <d v="2021-03-21T00:00:00"/>
        <d v="2021-03-22T00:00:00"/>
        <d v="2021-03-25T00:00:00"/>
        <d v="2021-03-26T00:00:00"/>
        <d v="2021-03-27T00:00:00"/>
        <d v="2021-03-28T00:00:00"/>
        <d v="2021-03-30T00:00:00"/>
        <d v="2021-03-31T00:00:00"/>
        <d v="2021-04-04T00:00:00"/>
        <d v="2021-04-05T00:00:00"/>
        <d v="2021-04-09T00:00:00"/>
        <d v="2021-04-10T00:00:00"/>
        <d v="2021-04-12T00:00:00"/>
        <d v="2021-04-15T00:00:00"/>
        <d v="2021-04-16T00:00:00"/>
        <d v="2021-04-18T00:00:00"/>
        <d v="2021-04-23T00:00:00"/>
        <d v="2021-04-24T00:00:00"/>
        <d v="2021-04-26T00:00:00"/>
        <d v="2021-04-29T00:00:00"/>
        <d v="2021-04-30T00:00:00"/>
        <d v="2021-05-01T00:00:00"/>
        <d v="2021-05-03T00:00:00"/>
        <d v="2021-05-04T00:00:00"/>
        <d v="2021-05-05T00:00:00"/>
        <d v="2021-05-06T00:00:00"/>
        <d v="2021-05-07T00:00:00"/>
        <d v="2021-05-09T00:00:00"/>
        <d v="2021-05-12T00:00:00"/>
        <d v="2021-05-13T00:00:00"/>
        <d v="2021-05-20T00:00:00"/>
        <d v="2021-05-23T00:00:00"/>
        <d v="2021-05-30T00:00:00"/>
        <d v="2021-06-03T00:00:00"/>
        <d v="2021-06-04T00:00:00"/>
        <d v="2021-06-05T00:00:00"/>
        <d v="2021-06-06T00:00:00"/>
        <d v="2021-06-08T00:00:00"/>
        <d v="2021-06-09T00:00:00"/>
        <d v="2021-06-11T00:00:00"/>
        <d v="2021-06-12T00:00:00"/>
        <d v="2021-06-14T00:00:00"/>
        <d v="2021-06-16T00:00:00"/>
        <d v="2021-06-18T00:00:00"/>
        <d v="2021-06-19T00:00:00"/>
        <d v="2021-06-20T00:00:00"/>
        <d v="2021-06-23T00:00:00"/>
        <d v="2021-06-24T00:00:00"/>
        <d v="2021-06-26T00:00:00"/>
        <d v="2021-06-27T00:00:00"/>
        <d v="2021-06-28T00:00:00"/>
        <d v="2021-06-29T00:00:00"/>
        <d v="2021-07-01T00:00:00"/>
        <d v="2021-07-02T00:00:00"/>
        <d v="2021-07-03T00:00:00"/>
        <d v="2021-07-05T00:00:00"/>
        <d v="2021-07-06T00:00:00"/>
        <d v="2021-07-08T00:00:00"/>
        <d v="2021-07-10T00:00:00"/>
        <d v="2021-07-11T00:00:00"/>
        <d v="2021-07-13T00:00:00"/>
        <d v="2021-07-16T00:00:00"/>
        <d v="2021-07-18T00:00:00"/>
        <d v="2021-07-20T00:00:00"/>
        <d v="2021-07-21T00:00:00"/>
        <d v="2021-07-22T00:00:00"/>
        <d v="2021-07-23T00:00:00"/>
        <d v="2021-07-24T00:00:00"/>
        <d v="2021-07-29T00:00:00"/>
        <d v="2021-08-01T00:00:00"/>
        <d v="2021-08-02T00:00:00"/>
        <d v="2021-08-03T00:00:00"/>
        <d v="2021-08-05T00:00:00"/>
        <d v="2021-08-06T00:00:00"/>
        <d v="2021-08-10T00:00:00"/>
        <d v="2021-08-11T00:00:00"/>
        <d v="2021-08-13T00:00:00"/>
        <d v="2021-08-16T00:00:00"/>
        <d v="2021-08-18T00:00:00"/>
        <d v="2021-08-20T00:00:00"/>
        <d v="2021-08-26T00:00:00"/>
        <d v="2021-08-29T00:00:00"/>
        <d v="2021-08-30T00:00:00"/>
        <d v="2021-08-31T00:00:00"/>
        <d v="2021-09-01T00:00:00"/>
        <d v="2021-09-03T00:00:00"/>
        <d v="2021-09-04T00:00:00"/>
        <d v="2021-09-05T00:00:00"/>
        <d v="2021-09-07T00:00:00"/>
        <d v="2021-09-09T00:00:00"/>
        <d v="2021-09-10T00:00:00"/>
        <d v="2021-09-11T00:00:00"/>
        <d v="2021-09-13T00:00:00"/>
        <d v="2021-09-15T00:00:00"/>
        <d v="2021-09-21T00:00:00"/>
        <d v="2021-09-22T00:00:00"/>
        <d v="2021-09-23T00:00:00"/>
        <d v="2021-09-27T00:00:00"/>
        <d v="2021-09-30T00:00:00"/>
        <d v="2021-10-01T00:00:00"/>
        <d v="2021-10-02T00:00:00"/>
        <d v="2021-10-03T00:00:00"/>
        <d v="2021-10-06T00:00:00"/>
        <d v="2021-10-07T00:00:00"/>
        <d v="2021-10-09T00:00:00"/>
        <d v="2021-10-10T00:00:00"/>
        <d v="2021-10-11T00:00:00"/>
        <d v="2021-10-12T00:00:00"/>
        <d v="2021-10-17T00:00:00"/>
        <d v="2021-10-18T00:00:00"/>
        <d v="2021-10-22T00:00:00"/>
        <d v="2021-10-24T00:00:00"/>
        <d v="2021-10-25T00:00:00"/>
        <d v="2021-10-26T00:00:00"/>
        <d v="2021-10-28T00:00:00"/>
        <d v="2021-10-29T00:00:00"/>
        <d v="2021-10-31T00:00:00"/>
        <d v="2021-11-03T00:00:00"/>
        <d v="2021-11-06T00:00:00"/>
        <d v="2021-11-08T00:00:00"/>
        <d v="2021-11-10T00:00:00"/>
        <d v="2021-11-11T00:00:00"/>
        <d v="2021-11-12T00:00:00"/>
        <d v="2021-11-20T00:00:00"/>
        <d v="2021-11-21T00:00:00"/>
        <d v="2021-11-27T00:00:00"/>
        <d v="2021-11-28T00:00:00"/>
        <d v="2021-11-30T00:00:00"/>
        <d v="2021-12-02T00:00:00"/>
        <d v="2021-12-03T00:00:00"/>
        <d v="2021-12-05T00:00:00"/>
        <d v="2021-12-07T00:00:00"/>
        <d v="2021-12-08T00:00:00"/>
        <d v="2021-12-14T00:00:00"/>
        <d v="2021-12-18T00:00:00"/>
        <d v="2021-12-19T00:00:00"/>
        <d v="2021-12-20T00:00:00"/>
        <d v="2021-12-21T00:00:00"/>
        <d v="2021-12-24T00:00:00"/>
        <d v="2021-12-26T00:00:00"/>
        <d v="2021-12-27T00:00:00"/>
        <d v="2021-12-28T00:00:00"/>
        <d v="2021-12-30T00:00:00"/>
        <d v="2022-01-01T00:00:00"/>
        <d v="2022-01-02T00:00:00"/>
        <d v="2022-01-03T00:00:00"/>
        <d v="2022-01-04T00:00:00"/>
        <d v="2022-01-09T00:00:00"/>
        <d v="2022-01-10T00:00:00"/>
        <d v="2022-01-11T00:00:00"/>
        <d v="2022-01-13T00:00:00"/>
        <d v="2022-01-14T00:00:00"/>
        <d v="2022-01-15T00:00:00"/>
        <d v="2022-01-16T00:00:00"/>
        <d v="2022-01-17T00:00:00"/>
        <d v="2022-01-18T00:00:00"/>
        <d v="2022-01-20T00:00:00"/>
        <d v="2022-01-22T00:00:00"/>
        <d v="2022-01-23T00:00:00"/>
        <d v="2022-01-24T00:00:00"/>
        <d v="2022-01-25T00:00:00"/>
        <d v="2022-01-28T00:00:00"/>
        <d v="2022-01-31T00:00:00"/>
        <d v="2022-02-01T00:00:00"/>
        <d v="2022-02-03T00:00:00"/>
        <d v="2022-02-05T00:00:00"/>
        <d v="2022-02-06T00:00:00"/>
        <d v="2022-02-08T00:00:00"/>
        <d v="2022-02-09T00:00:00"/>
        <d v="2022-02-12T00:00:00"/>
        <d v="2022-02-14T00:00:00"/>
        <d v="2022-02-16T00:00:00"/>
        <d v="2022-02-19T00:00:00"/>
        <d v="2022-02-20T00:00:00"/>
        <d v="2022-02-23T00:00:00"/>
        <d v="2022-02-27T00:00:00"/>
        <d v="2022-02-28T00:00:00"/>
        <d v="2022-03-04T00:00:00"/>
        <d v="2022-03-06T00:00:00"/>
        <d v="2022-03-07T00:00:00"/>
        <d v="2022-03-08T00:00:00"/>
        <d v="2022-03-09T00:00:00"/>
        <d v="2022-03-10T00:00:00"/>
        <d v="2022-03-14T00:00:00"/>
        <d v="2022-03-18T00:00:00"/>
        <d v="2022-03-19T00:00:00"/>
        <d v="2022-03-23T00:00:00"/>
        <d v="2022-03-25T00:00:00"/>
        <d v="2022-03-29T00:00:00"/>
        <d v="2022-03-30T00:00:00"/>
        <d v="2022-04-01T00:00:00"/>
        <d v="2022-04-02T00:00:00"/>
        <d v="2022-04-06T00:00:00"/>
        <d v="2022-04-07T00:00:00"/>
        <d v="2022-04-09T00:00:00"/>
        <d v="2022-04-13T00:00:00"/>
        <d v="2022-04-18T00:00:00"/>
        <d v="2022-04-20T00:00:00"/>
        <d v="2022-04-21T00:00:00"/>
        <d v="2022-04-23T00:00:00"/>
        <d v="2022-04-24T00:00:00"/>
        <d v="2022-04-25T00:00:00"/>
        <d v="2022-04-26T00:00:00"/>
        <d v="2022-04-28T00:00:00"/>
        <d v="2022-04-30T00:00:00"/>
        <d v="2022-05-01T00:00:00"/>
        <d v="2022-05-02T00:00:00"/>
        <d v="2022-05-04T00:00:00"/>
        <d v="2022-05-06T00:00:00"/>
        <d v="2022-05-07T00:00:00"/>
        <d v="2022-05-08T00:00:00"/>
        <d v="2022-05-09T00:00:00"/>
        <d v="2022-05-10T00:00:00"/>
        <d v="2022-05-12T00:00:00"/>
        <d v="2022-05-13T00:00:00"/>
        <d v="2022-05-14T00:00:00"/>
        <d v="2022-05-15T00:00:00"/>
        <d v="2022-05-16T00:00:00"/>
        <d v="2022-05-17T00:00:00"/>
        <d v="2022-05-18T00:00:00"/>
        <d v="2022-05-20T00:00:00"/>
        <d v="2022-05-22T00:00:00"/>
        <d v="2022-05-25T00:00:00"/>
        <d v="2022-05-26T00:00:00"/>
        <d v="2022-05-28T00:00:00"/>
        <d v="2022-05-30T00:00:00"/>
        <d v="2022-06-03T00:00:00"/>
        <d v="2022-06-10T00:00:00"/>
        <d v="2022-06-11T00:00:00"/>
        <d v="2022-06-13T00:00:00"/>
        <d v="2022-06-15T00:00:00"/>
        <d v="2022-06-16T00:00:00"/>
        <d v="2022-06-19T00:00:00"/>
        <d v="2022-06-21T00:00:00"/>
        <d v="2022-06-22T00:00:00"/>
        <d v="2022-06-23T00:00:00"/>
        <d v="2022-06-24T00:00:00"/>
        <d v="2022-06-25T00:00:00"/>
        <d v="2022-06-26T00:00:00"/>
        <d v="2022-07-03T00:00:00"/>
        <d v="2022-07-04T00:00:00"/>
        <d v="2022-07-05T00:00:00"/>
        <d v="2022-07-06T00:00:00"/>
        <d v="2022-07-08T00:00:00"/>
        <d v="2022-07-10T00:00:00"/>
        <d v="2022-07-12T00:00:00"/>
        <d v="2022-07-13T00:00:00"/>
        <d v="2022-07-14T00:00:00"/>
        <d v="2022-07-15T00:00:00"/>
        <d v="2022-07-17T00:00:00"/>
        <d v="2022-07-18T00:00:00"/>
        <d v="2022-07-20T00:00:00"/>
        <d v="2022-07-22T00:00:00"/>
        <d v="2022-07-23T00:00:00"/>
        <d v="2022-07-24T00:00:00"/>
        <d v="2022-07-25T00:00:00"/>
        <d v="2022-07-26T00:00:00"/>
        <d v="2022-08-03T00:00:00"/>
        <d v="2022-08-06T00:00:00"/>
        <d v="2022-08-08T00:00:00"/>
        <d v="2022-08-14T00:00:00"/>
        <d v="2022-08-15T00:00:00"/>
        <d v="2022-08-18T00:00:00"/>
        <d v="2022-08-19T00:00:00"/>
        <d v="2022-08-20T00:00:00"/>
        <d v="2022-08-21T00:00:00"/>
        <d v="2022-08-23T00:00:00"/>
        <d v="2022-08-24T00:00:00"/>
        <d v="2022-08-26T00:00:00"/>
        <d v="2022-08-27T00:00:00"/>
        <d v="2022-08-28T00:00:00"/>
        <d v="2022-08-30T00:00:00"/>
        <d v="2022-08-31T00:00:00"/>
        <d v="2022-09-04T00:00:00"/>
        <d v="2022-09-06T00:00:00"/>
        <d v="2022-09-09T00:00:00"/>
        <d v="2022-09-10T00:00:00"/>
        <d v="2022-09-14T00:00:00"/>
        <d v="2022-09-15T00:00:00"/>
        <d v="2022-09-18T00:00:00"/>
        <d v="2022-09-19T00:00:00"/>
        <d v="2022-09-20T00:00:00"/>
        <d v="2022-09-21T00:00:00"/>
        <d v="2022-09-22T00:00:00"/>
        <d v="2022-09-23T00:00:00"/>
        <d v="2022-09-24T00:00:00"/>
        <d v="2022-09-27T00:00:00"/>
        <d v="2022-09-29T00:00:00"/>
        <d v="2022-10-03T00:00:00"/>
        <d v="2022-10-04T00:00:00"/>
        <d v="2022-10-06T00:00:00"/>
        <d v="2022-10-09T00:00:00"/>
        <d v="2022-10-10T00:00:00"/>
        <d v="2022-10-11T00:00:00"/>
        <d v="2022-10-13T00:00:00"/>
        <d v="2022-10-14T00:00:00"/>
        <d v="2022-10-15T00:00:00"/>
        <d v="2022-10-16T00:00:00"/>
        <d v="2022-10-23T00:00:00"/>
        <d v="2022-10-30T00:00:00"/>
        <d v="2022-10-31T00:00:00"/>
        <d v="2022-11-01T00:00:00"/>
        <d v="2022-11-02T00:00:00"/>
        <d v="2022-11-03T00:00:00"/>
        <d v="2022-11-04T00:00:00"/>
        <d v="2022-11-05T00:00:00"/>
        <d v="2022-11-06T00:00:00"/>
        <d v="2022-11-07T00:00:00"/>
        <d v="2022-11-08T00:00:00"/>
        <d v="2022-11-09T00:00:00"/>
        <d v="2022-11-10T00:00:00"/>
        <d v="2022-11-13T00:00:00"/>
        <d v="2022-11-14T00:00:00"/>
        <d v="2022-11-15T00:00:00"/>
        <d v="2022-11-16T00:00:00"/>
        <d v="2022-11-18T00:00:00"/>
        <d v="2022-11-21T00:00:00"/>
        <d v="2022-11-23T00:00:00"/>
        <d v="2022-11-25T00:00:00"/>
        <d v="2022-11-26T00:00:00"/>
        <d v="2022-11-27T00:00:00"/>
        <d v="2022-11-28T00:00:00"/>
        <d v="2022-11-30T00:00:00"/>
        <d v="2022-12-03T00:00:00"/>
        <d v="2022-12-04T00:00:00"/>
        <d v="2022-12-07T00:00:00"/>
        <d v="2022-12-11T00:00:00"/>
        <d v="2022-12-12T00:00:00"/>
        <d v="2022-12-14T00:00:00"/>
        <d v="2022-12-15T00:00:00"/>
        <d v="2022-12-19T00:00:00"/>
        <d v="2022-12-21T00:00:00"/>
        <d v="2022-12-29T00:00:00"/>
        <d v="2022-12-30T00:00:00"/>
        <d v="2022-12-31T00:00:00"/>
      </sharedItems>
      <fieldGroup par="29"/>
    </cacheField>
    <cacheField name="total_discount_value" numFmtId="2">
      <sharedItems containsSemiMixedTypes="0" containsString="0" containsNumber="1" minValue="0" maxValue="1600.1759999999999"/>
    </cacheField>
    <cacheField name="profit_per_product" numFmtId="2">
      <sharedItems containsSemiMixedTypes="0" containsString="0" containsNumber="1" minValue="1.33" maxValue="60"/>
    </cacheField>
    <cacheField name="total_profit" numFmtId="2">
      <sharedItems containsSemiMixedTypes="0" containsString="0" containsNumber="1" minValue="1.7000000000000002" maxValue="900"/>
    </cacheField>
    <cacheField name="profit_margin" numFmtId="9">
      <sharedItems containsSemiMixedTypes="0" containsString="0" containsNumber="1" minValue="5.6603773584905606E-2" maxValue="0.2857142857142857"/>
    </cacheField>
    <cacheField name="sales_category" numFmtId="0">
      <sharedItems count="3">
        <s v="Mediana"/>
        <s v="Pequeña"/>
        <s v="Grande"/>
      </sharedItems>
    </cacheField>
    <cacheField name="payment_type_indicator" numFmtId="0">
      <sharedItems/>
    </cacheField>
    <cacheField name="month_year" numFmtId="0">
      <sharedItems/>
    </cacheField>
    <cacheField name="beneficio_descuento" numFmtId="2">
      <sharedItems containsSemiMixedTypes="0" containsString="0" containsNumber="1" minValue="-849.46080000000006" maxValue="588"/>
    </cacheField>
    <cacheField name="margen_descuentos" numFmtId="9">
      <sharedItems containsSemiMixedTypes="0" containsString="0" containsNumber="1" minValue="-0.47339622641509438" maxValue="0.26571428571428574"/>
    </cacheField>
    <cacheField name="Meses (formatted_date)" numFmtId="0" databaseField="0">
      <fieldGroup base="17">
        <rangePr groupBy="months" startDate="2021-01-01T00:00:00" endDate="2023-01-01T00:00:00"/>
        <groupItems count="14">
          <s v="&lt;01/01/2021"/>
          <s v="ene"/>
          <s v="feb"/>
          <s v="mar"/>
          <s v="abr"/>
          <s v="may"/>
          <s v="jun"/>
          <s v="jul"/>
          <s v="ago"/>
          <s v="sep"/>
          <s v="oct"/>
          <s v="nov"/>
          <s v="dic"/>
          <s v="&gt;01/01/2023"/>
        </groupItems>
      </fieldGroup>
    </cacheField>
    <cacheField name="Trimestres (formatted_date)" numFmtId="0" databaseField="0">
      <fieldGroup base="17">
        <rangePr groupBy="quarters" startDate="2021-01-01T00:00:00" endDate="2023-01-01T00:00:00"/>
        <groupItems count="6">
          <s v="&lt;01/01/2021"/>
          <s v="Trim.1"/>
          <s v="Trim.2"/>
          <s v="Trim.3"/>
          <s v="Trim.4"/>
          <s v="&gt;01/01/2023"/>
        </groupItems>
      </fieldGroup>
    </cacheField>
    <cacheField name="Años (formatted_date)" numFmtId="0" databaseField="0">
      <fieldGroup base="17">
        <rangePr groupBy="years" startDate="2021-01-01T00:00:00" endDate="2023-01-01T00:00:00"/>
        <groupItems count="5">
          <s v="&lt;01/01/2021"/>
          <s v="2021"/>
          <s v="2022"/>
          <s v="2023"/>
          <s v="&gt;01/01/2023"/>
        </groupItems>
      </fieldGroup>
    </cacheField>
  </cacheFields>
  <extLst>
    <ext xmlns:x14="http://schemas.microsoft.com/office/spreadsheetml/2009/9/main" uri="{725AE2AE-9491-48be-B2B4-4EB974FC3084}">
      <x14:pivotCacheDefinition pivotCacheId="14738558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a María Llordén Alonso" refreshedDate="45599.587401736113" createdVersion="8" refreshedVersion="8" minRefreshableVersion="3" recordCount="529" xr:uid="{C9A6385F-F7F8-47A5-9099-961EB7612F92}">
  <cacheSource type="worksheet">
    <worksheetSource name="Tabla1"/>
  </cacheSource>
  <cacheFields count="28">
    <cacheField name="DATE" numFmtId="0">
      <sharedItems containsSemiMixedTypes="0" containsString="0" containsNumber="1" containsInteger="1" minValue="44197" maxValue="44926"/>
    </cacheField>
    <cacheField name="PRODUCT ID" numFmtId="0">
      <sharedItems/>
    </cacheField>
    <cacheField name="Transacción" numFmtId="0">
      <sharedItems/>
    </cacheField>
    <cacheField name="QUANTITY" numFmtId="0">
      <sharedItems containsSemiMixedTypes="0" containsString="0" containsNumber="1" containsInteger="1" minValue="1" maxValue="15"/>
    </cacheField>
    <cacheField name="SALE TYPE" numFmtId="0">
      <sharedItems count="3">
        <s v="WHOLESALER"/>
        <s v="ONLINE"/>
        <s v="DIRECT SALES"/>
      </sharedItems>
    </cacheField>
    <cacheField name="PAYMENT MODE" numFmtId="0">
      <sharedItems count="2">
        <s v="ONLINE"/>
        <s v="CASH"/>
      </sharedItems>
    </cacheField>
    <cacheField name="DISCOUNT %" numFmtId="1">
      <sharedItems containsSemiMixedTypes="0" containsString="0" containsNumber="1" containsInteger="1" minValue="0" maxValue="54"/>
    </cacheField>
    <cacheField name="PRODUCT" numFmtId="0">
      <sharedItems/>
    </cacheField>
    <cacheField name="CATEGORY" numFmtId="0">
      <sharedItems count="5">
        <s v="Category03"/>
        <s v="Category05"/>
        <s v="Category02"/>
        <s v="Category01"/>
        <s v="Category04"/>
      </sharedItems>
    </cacheField>
    <cacheField name="UOM" numFmtId="0">
      <sharedItems/>
    </cacheField>
    <cacheField name="BUYING PRIZE" numFmtId="164">
      <sharedItems containsSemiMixedTypes="0" containsString="0" containsNumber="1" containsInteger="1" minValue="5" maxValue="150"/>
    </cacheField>
    <cacheField name="SELLING PRICE" numFmtId="164">
      <sharedItems containsSemiMixedTypes="0" containsString="0" containsNumber="1" minValue="6.7" maxValue="210"/>
    </cacheField>
    <cacheField name="Total Buying Value" numFmtId="164">
      <sharedItems containsSemiMixedTypes="0" containsString="0" containsNumber="1" containsInteger="1" minValue="5" maxValue="2250"/>
    </cacheField>
    <cacheField name="Total Selling Value" numFmtId="164">
      <sharedItems containsSemiMixedTypes="0" containsString="0" containsNumber="1" minValue="6.7" maxValue="3150"/>
    </cacheField>
    <cacheField name="Day" numFmtId="0">
      <sharedItems containsSemiMixedTypes="0" containsString="0" containsNumber="1" containsInteger="1" minValue="1" maxValue="31"/>
    </cacheField>
    <cacheField name="Month" numFmtId="0">
      <sharedItems/>
    </cacheField>
    <cacheField name="Year" numFmtId="0">
      <sharedItems containsSemiMixedTypes="0" containsString="0" containsNumber="1" containsInteger="1" minValue="2021" maxValue="2022"/>
    </cacheField>
    <cacheField name="formatted_date" numFmtId="14">
      <sharedItems containsSemiMixedTypes="0" containsNonDate="0" containsDate="1" containsString="0" minDate="2021-01-01T00:00:00" maxDate="2023-01-01T00:00:00" count="374">
        <d v="2021-01-01T00:00:00"/>
        <d v="2021-01-02T00:00:00"/>
        <d v="2021-01-03T00:00:00"/>
        <d v="2021-01-04T00:00:00"/>
        <d v="2021-01-09T00:00:00"/>
        <d v="2021-01-11T00:00:00"/>
        <d v="2021-01-12T00:00:00"/>
        <d v="2021-01-18T00:00:00"/>
        <d v="2021-01-19T00:00:00"/>
        <d v="2021-01-20T00:00:00"/>
        <d v="2021-01-21T00:00:00"/>
        <d v="2021-01-25T00:00:00"/>
        <d v="2021-01-26T00:00:00"/>
        <d v="2021-01-27T00:00:00"/>
        <d v="2021-01-28T00:00:00"/>
        <d v="2021-02-02T00:00:00"/>
        <d v="2021-02-03T00:00:00"/>
        <d v="2021-02-04T00:00:00"/>
        <d v="2021-02-05T00:00:00"/>
        <d v="2021-02-06T00:00:00"/>
        <d v="2021-02-09T00:00:00"/>
        <d v="2021-02-12T00:00:00"/>
        <d v="2021-02-15T00:00:00"/>
        <d v="2021-02-18T00:00:00"/>
        <d v="2021-02-20T00:00:00"/>
        <d v="2021-02-22T00:00:00"/>
        <d v="2021-02-23T00:00:00"/>
        <d v="2021-02-25T00:00:00"/>
        <d v="2021-02-27T00:00:00"/>
        <d v="2021-03-03T00:00:00"/>
        <d v="2021-03-07T00:00:00"/>
        <d v="2021-03-08T00:00:00"/>
        <d v="2021-03-09T00:00:00"/>
        <d v="2021-03-11T00:00:00"/>
        <d v="2021-03-13T00:00:00"/>
        <d v="2021-03-15T00:00:00"/>
        <d v="2021-03-16T00:00:00"/>
        <d v="2021-03-18T00:00:00"/>
        <d v="2021-03-19T00:00:00"/>
        <d v="2021-03-21T00:00:00"/>
        <d v="2021-03-22T00:00:00"/>
        <d v="2021-03-25T00:00:00"/>
        <d v="2021-03-26T00:00:00"/>
        <d v="2021-03-27T00:00:00"/>
        <d v="2021-03-28T00:00:00"/>
        <d v="2021-03-30T00:00:00"/>
        <d v="2021-03-31T00:00:00"/>
        <d v="2021-04-04T00:00:00"/>
        <d v="2021-04-05T00:00:00"/>
        <d v="2021-04-09T00:00:00"/>
        <d v="2021-04-10T00:00:00"/>
        <d v="2021-04-12T00:00:00"/>
        <d v="2021-04-15T00:00:00"/>
        <d v="2021-04-16T00:00:00"/>
        <d v="2021-04-18T00:00:00"/>
        <d v="2021-04-23T00:00:00"/>
        <d v="2021-04-24T00:00:00"/>
        <d v="2021-04-26T00:00:00"/>
        <d v="2021-04-29T00:00:00"/>
        <d v="2021-04-30T00:00:00"/>
        <d v="2021-05-01T00:00:00"/>
        <d v="2021-05-03T00:00:00"/>
        <d v="2021-05-04T00:00:00"/>
        <d v="2021-05-05T00:00:00"/>
        <d v="2021-05-06T00:00:00"/>
        <d v="2021-05-07T00:00:00"/>
        <d v="2021-05-09T00:00:00"/>
        <d v="2021-05-12T00:00:00"/>
        <d v="2021-05-13T00:00:00"/>
        <d v="2021-05-20T00:00:00"/>
        <d v="2021-05-23T00:00:00"/>
        <d v="2021-05-30T00:00:00"/>
        <d v="2021-06-03T00:00:00"/>
        <d v="2021-06-04T00:00:00"/>
        <d v="2021-06-05T00:00:00"/>
        <d v="2021-06-06T00:00:00"/>
        <d v="2021-06-08T00:00:00"/>
        <d v="2021-06-09T00:00:00"/>
        <d v="2021-06-11T00:00:00"/>
        <d v="2021-06-12T00:00:00"/>
        <d v="2021-06-14T00:00:00"/>
        <d v="2021-06-16T00:00:00"/>
        <d v="2021-06-18T00:00:00"/>
        <d v="2021-06-19T00:00:00"/>
        <d v="2021-06-20T00:00:00"/>
        <d v="2021-06-23T00:00:00"/>
        <d v="2021-06-24T00:00:00"/>
        <d v="2021-06-26T00:00:00"/>
        <d v="2021-06-27T00:00:00"/>
        <d v="2021-06-28T00:00:00"/>
        <d v="2021-06-29T00:00:00"/>
        <d v="2021-07-01T00:00:00"/>
        <d v="2021-07-02T00:00:00"/>
        <d v="2021-07-03T00:00:00"/>
        <d v="2021-07-05T00:00:00"/>
        <d v="2021-07-06T00:00:00"/>
        <d v="2021-07-08T00:00:00"/>
        <d v="2021-07-10T00:00:00"/>
        <d v="2021-07-11T00:00:00"/>
        <d v="2021-07-13T00:00:00"/>
        <d v="2021-07-16T00:00:00"/>
        <d v="2021-07-18T00:00:00"/>
        <d v="2021-07-20T00:00:00"/>
        <d v="2021-07-21T00:00:00"/>
        <d v="2021-07-22T00:00:00"/>
        <d v="2021-07-23T00:00:00"/>
        <d v="2021-07-24T00:00:00"/>
        <d v="2021-07-29T00:00:00"/>
        <d v="2021-08-01T00:00:00"/>
        <d v="2021-08-02T00:00:00"/>
        <d v="2021-08-03T00:00:00"/>
        <d v="2021-08-05T00:00:00"/>
        <d v="2021-08-06T00:00:00"/>
        <d v="2021-08-10T00:00:00"/>
        <d v="2021-08-11T00:00:00"/>
        <d v="2021-08-13T00:00:00"/>
        <d v="2021-08-16T00:00:00"/>
        <d v="2021-08-18T00:00:00"/>
        <d v="2021-08-20T00:00:00"/>
        <d v="2021-08-26T00:00:00"/>
        <d v="2021-08-29T00:00:00"/>
        <d v="2021-08-30T00:00:00"/>
        <d v="2021-08-31T00:00:00"/>
        <d v="2021-09-01T00:00:00"/>
        <d v="2021-09-03T00:00:00"/>
        <d v="2021-09-04T00:00:00"/>
        <d v="2021-09-05T00:00:00"/>
        <d v="2021-09-07T00:00:00"/>
        <d v="2021-09-09T00:00:00"/>
        <d v="2021-09-10T00:00:00"/>
        <d v="2021-09-11T00:00:00"/>
        <d v="2021-09-13T00:00:00"/>
        <d v="2021-09-15T00:00:00"/>
        <d v="2021-09-21T00:00:00"/>
        <d v="2021-09-22T00:00:00"/>
        <d v="2021-09-23T00:00:00"/>
        <d v="2021-09-27T00:00:00"/>
        <d v="2021-09-30T00:00:00"/>
        <d v="2021-10-01T00:00:00"/>
        <d v="2021-10-02T00:00:00"/>
        <d v="2021-10-03T00:00:00"/>
        <d v="2021-10-06T00:00:00"/>
        <d v="2021-10-07T00:00:00"/>
        <d v="2021-10-09T00:00:00"/>
        <d v="2021-10-10T00:00:00"/>
        <d v="2021-10-11T00:00:00"/>
        <d v="2021-10-12T00:00:00"/>
        <d v="2021-10-17T00:00:00"/>
        <d v="2021-10-18T00:00:00"/>
        <d v="2021-10-22T00:00:00"/>
        <d v="2021-10-24T00:00:00"/>
        <d v="2021-10-25T00:00:00"/>
        <d v="2021-10-26T00:00:00"/>
        <d v="2021-10-28T00:00:00"/>
        <d v="2021-10-29T00:00:00"/>
        <d v="2021-10-31T00:00:00"/>
        <d v="2021-11-03T00:00:00"/>
        <d v="2021-11-06T00:00:00"/>
        <d v="2021-11-08T00:00:00"/>
        <d v="2021-11-10T00:00:00"/>
        <d v="2021-11-11T00:00:00"/>
        <d v="2021-11-12T00:00:00"/>
        <d v="2021-11-20T00:00:00"/>
        <d v="2021-11-21T00:00:00"/>
        <d v="2021-11-27T00:00:00"/>
        <d v="2021-11-28T00:00:00"/>
        <d v="2021-11-30T00:00:00"/>
        <d v="2021-12-02T00:00:00"/>
        <d v="2021-12-03T00:00:00"/>
        <d v="2021-12-05T00:00:00"/>
        <d v="2021-12-07T00:00:00"/>
        <d v="2021-12-08T00:00:00"/>
        <d v="2021-12-14T00:00:00"/>
        <d v="2021-12-18T00:00:00"/>
        <d v="2021-12-19T00:00:00"/>
        <d v="2021-12-20T00:00:00"/>
        <d v="2021-12-21T00:00:00"/>
        <d v="2021-12-24T00:00:00"/>
        <d v="2021-12-26T00:00:00"/>
        <d v="2021-12-27T00:00:00"/>
        <d v="2021-12-28T00:00:00"/>
        <d v="2021-12-30T00:00:00"/>
        <d v="2022-01-01T00:00:00"/>
        <d v="2022-01-02T00:00:00"/>
        <d v="2022-01-03T00:00:00"/>
        <d v="2022-01-04T00:00:00"/>
        <d v="2022-01-09T00:00:00"/>
        <d v="2022-01-10T00:00:00"/>
        <d v="2022-01-11T00:00:00"/>
        <d v="2022-01-13T00:00:00"/>
        <d v="2022-01-14T00:00:00"/>
        <d v="2022-01-15T00:00:00"/>
        <d v="2022-01-16T00:00:00"/>
        <d v="2022-01-17T00:00:00"/>
        <d v="2022-01-18T00:00:00"/>
        <d v="2022-01-20T00:00:00"/>
        <d v="2022-01-22T00:00:00"/>
        <d v="2022-01-23T00:00:00"/>
        <d v="2022-01-24T00:00:00"/>
        <d v="2022-01-25T00:00:00"/>
        <d v="2022-01-28T00:00:00"/>
        <d v="2022-01-31T00:00:00"/>
        <d v="2022-02-01T00:00:00"/>
        <d v="2022-02-03T00:00:00"/>
        <d v="2022-02-05T00:00:00"/>
        <d v="2022-02-06T00:00:00"/>
        <d v="2022-02-08T00:00:00"/>
        <d v="2022-02-09T00:00:00"/>
        <d v="2022-02-12T00:00:00"/>
        <d v="2022-02-14T00:00:00"/>
        <d v="2022-02-16T00:00:00"/>
        <d v="2022-02-19T00:00:00"/>
        <d v="2022-02-20T00:00:00"/>
        <d v="2022-02-23T00:00:00"/>
        <d v="2022-02-27T00:00:00"/>
        <d v="2022-02-28T00:00:00"/>
        <d v="2022-03-04T00:00:00"/>
        <d v="2022-03-06T00:00:00"/>
        <d v="2022-03-07T00:00:00"/>
        <d v="2022-03-08T00:00:00"/>
        <d v="2022-03-09T00:00:00"/>
        <d v="2022-03-10T00:00:00"/>
        <d v="2022-03-14T00:00:00"/>
        <d v="2022-03-18T00:00:00"/>
        <d v="2022-03-19T00:00:00"/>
        <d v="2022-03-23T00:00:00"/>
        <d v="2022-03-25T00:00:00"/>
        <d v="2022-03-29T00:00:00"/>
        <d v="2022-03-30T00:00:00"/>
        <d v="2022-04-01T00:00:00"/>
        <d v="2022-04-02T00:00:00"/>
        <d v="2022-04-06T00:00:00"/>
        <d v="2022-04-07T00:00:00"/>
        <d v="2022-04-09T00:00:00"/>
        <d v="2022-04-13T00:00:00"/>
        <d v="2022-04-18T00:00:00"/>
        <d v="2022-04-20T00:00:00"/>
        <d v="2022-04-21T00:00:00"/>
        <d v="2022-04-23T00:00:00"/>
        <d v="2022-04-24T00:00:00"/>
        <d v="2022-04-25T00:00:00"/>
        <d v="2022-04-26T00:00:00"/>
        <d v="2022-04-28T00:00:00"/>
        <d v="2022-04-30T00:00:00"/>
        <d v="2022-05-01T00:00:00"/>
        <d v="2022-05-02T00:00:00"/>
        <d v="2022-05-04T00:00:00"/>
        <d v="2022-05-06T00:00:00"/>
        <d v="2022-05-07T00:00:00"/>
        <d v="2022-05-08T00:00:00"/>
        <d v="2022-05-09T00:00:00"/>
        <d v="2022-05-10T00:00:00"/>
        <d v="2022-05-12T00:00:00"/>
        <d v="2022-05-13T00:00:00"/>
        <d v="2022-05-14T00:00:00"/>
        <d v="2022-05-15T00:00:00"/>
        <d v="2022-05-16T00:00:00"/>
        <d v="2022-05-17T00:00:00"/>
        <d v="2022-05-18T00:00:00"/>
        <d v="2022-05-20T00:00:00"/>
        <d v="2022-05-22T00:00:00"/>
        <d v="2022-05-25T00:00:00"/>
        <d v="2022-05-26T00:00:00"/>
        <d v="2022-05-28T00:00:00"/>
        <d v="2022-05-30T00:00:00"/>
        <d v="2022-06-03T00:00:00"/>
        <d v="2022-06-10T00:00:00"/>
        <d v="2022-06-11T00:00:00"/>
        <d v="2022-06-13T00:00:00"/>
        <d v="2022-06-15T00:00:00"/>
        <d v="2022-06-16T00:00:00"/>
        <d v="2022-06-19T00:00:00"/>
        <d v="2022-06-21T00:00:00"/>
        <d v="2022-06-22T00:00:00"/>
        <d v="2022-06-23T00:00:00"/>
        <d v="2022-06-24T00:00:00"/>
        <d v="2022-06-25T00:00:00"/>
        <d v="2022-06-26T00:00:00"/>
        <d v="2022-07-03T00:00:00"/>
        <d v="2022-07-04T00:00:00"/>
        <d v="2022-07-05T00:00:00"/>
        <d v="2022-07-06T00:00:00"/>
        <d v="2022-07-08T00:00:00"/>
        <d v="2022-07-10T00:00:00"/>
        <d v="2022-07-12T00:00:00"/>
        <d v="2022-07-13T00:00:00"/>
        <d v="2022-07-14T00:00:00"/>
        <d v="2022-07-15T00:00:00"/>
        <d v="2022-07-17T00:00:00"/>
        <d v="2022-07-18T00:00:00"/>
        <d v="2022-07-20T00:00:00"/>
        <d v="2022-07-22T00:00:00"/>
        <d v="2022-07-23T00:00:00"/>
        <d v="2022-07-24T00:00:00"/>
        <d v="2022-07-25T00:00:00"/>
        <d v="2022-07-26T00:00:00"/>
        <d v="2022-08-03T00:00:00"/>
        <d v="2022-08-06T00:00:00"/>
        <d v="2022-08-08T00:00:00"/>
        <d v="2022-08-14T00:00:00"/>
        <d v="2022-08-15T00:00:00"/>
        <d v="2022-08-18T00:00:00"/>
        <d v="2022-08-19T00:00:00"/>
        <d v="2022-08-20T00:00:00"/>
        <d v="2022-08-21T00:00:00"/>
        <d v="2022-08-23T00:00:00"/>
        <d v="2022-08-24T00:00:00"/>
        <d v="2022-08-26T00:00:00"/>
        <d v="2022-08-27T00:00:00"/>
        <d v="2022-08-28T00:00:00"/>
        <d v="2022-08-30T00:00:00"/>
        <d v="2022-08-31T00:00:00"/>
        <d v="2022-09-04T00:00:00"/>
        <d v="2022-09-06T00:00:00"/>
        <d v="2022-09-09T00:00:00"/>
        <d v="2022-09-10T00:00:00"/>
        <d v="2022-09-14T00:00:00"/>
        <d v="2022-09-15T00:00:00"/>
        <d v="2022-09-18T00:00:00"/>
        <d v="2022-09-19T00:00:00"/>
        <d v="2022-09-20T00:00:00"/>
        <d v="2022-09-21T00:00:00"/>
        <d v="2022-09-22T00:00:00"/>
        <d v="2022-09-23T00:00:00"/>
        <d v="2022-09-24T00:00:00"/>
        <d v="2022-09-27T00:00:00"/>
        <d v="2022-09-29T00:00:00"/>
        <d v="2022-10-03T00:00:00"/>
        <d v="2022-10-04T00:00:00"/>
        <d v="2022-10-06T00:00:00"/>
        <d v="2022-10-09T00:00:00"/>
        <d v="2022-10-10T00:00:00"/>
        <d v="2022-10-11T00:00:00"/>
        <d v="2022-10-13T00:00:00"/>
        <d v="2022-10-14T00:00:00"/>
        <d v="2022-10-15T00:00:00"/>
        <d v="2022-10-16T00:00:00"/>
        <d v="2022-10-23T00:00:00"/>
        <d v="2022-10-30T00:00:00"/>
        <d v="2022-10-31T00:00:00"/>
        <d v="2022-11-01T00:00:00"/>
        <d v="2022-11-02T00:00:00"/>
        <d v="2022-11-03T00:00:00"/>
        <d v="2022-11-04T00:00:00"/>
        <d v="2022-11-05T00:00:00"/>
        <d v="2022-11-06T00:00:00"/>
        <d v="2022-11-07T00:00:00"/>
        <d v="2022-11-08T00:00:00"/>
        <d v="2022-11-09T00:00:00"/>
        <d v="2022-11-10T00:00:00"/>
        <d v="2022-11-13T00:00:00"/>
        <d v="2022-11-14T00:00:00"/>
        <d v="2022-11-15T00:00:00"/>
        <d v="2022-11-16T00:00:00"/>
        <d v="2022-11-18T00:00:00"/>
        <d v="2022-11-21T00:00:00"/>
        <d v="2022-11-23T00:00:00"/>
        <d v="2022-11-25T00:00:00"/>
        <d v="2022-11-26T00:00:00"/>
        <d v="2022-11-27T00:00:00"/>
        <d v="2022-11-28T00:00:00"/>
        <d v="2022-11-30T00:00:00"/>
        <d v="2022-12-03T00:00:00"/>
        <d v="2022-12-04T00:00:00"/>
        <d v="2022-12-07T00:00:00"/>
        <d v="2022-12-11T00:00:00"/>
        <d v="2022-12-12T00:00:00"/>
        <d v="2022-12-14T00:00:00"/>
        <d v="2022-12-15T00:00:00"/>
        <d v="2022-12-19T00:00:00"/>
        <d v="2022-12-21T00:00:00"/>
        <d v="2022-12-29T00:00:00"/>
        <d v="2022-12-30T00:00:00"/>
        <d v="2022-12-31T00:00:00"/>
      </sharedItems>
      <fieldGroup par="27"/>
    </cacheField>
    <cacheField name="total_discount_value" numFmtId="164">
      <sharedItems containsSemiMixedTypes="0" containsString="0" containsNumber="1" minValue="0" maxValue="1600.1759999999999"/>
    </cacheField>
    <cacheField name="profit_per_product" numFmtId="164">
      <sharedItems containsSemiMixedTypes="0" containsString="0" containsNumber="1" minValue="1.33" maxValue="60"/>
    </cacheField>
    <cacheField name="total_profit" numFmtId="164">
      <sharedItems containsSemiMixedTypes="0" containsString="0" containsNumber="1" minValue="1.7000000000000002" maxValue="900"/>
    </cacheField>
    <cacheField name="profit_margin" numFmtId="10">
      <sharedItems containsSemiMixedTypes="0" containsString="0" containsNumber="1" minValue="5.6603773584905606E-2" maxValue="0.2857142857142857"/>
    </cacheField>
    <cacheField name="sales_category" numFmtId="2">
      <sharedItems count="3">
        <s v="Mediana"/>
        <s v="Pequeña"/>
        <s v="Grande"/>
      </sharedItems>
    </cacheField>
    <cacheField name="payment_type_indicator" numFmtId="2">
      <sharedItems/>
    </cacheField>
    <cacheField name="month_year" numFmtId="165">
      <sharedItems containsNonDate="0"/>
    </cacheField>
    <cacheField name="Meses (formatted_date)" numFmtId="0" databaseField="0">
      <fieldGroup base="17">
        <rangePr groupBy="months" startDate="2021-01-01T00:00:00" endDate="2023-01-01T00:00:00"/>
        <groupItems count="14">
          <s v="&lt;01/01/2021"/>
          <s v="ene"/>
          <s v="feb"/>
          <s v="mar"/>
          <s v="abr"/>
          <s v="may"/>
          <s v="jun"/>
          <s v="jul"/>
          <s v="ago"/>
          <s v="sep"/>
          <s v="oct"/>
          <s v="nov"/>
          <s v="dic"/>
          <s v="&gt;01/01/2023"/>
        </groupItems>
      </fieldGroup>
    </cacheField>
    <cacheField name="Trimestres (formatted_date)" numFmtId="0" databaseField="0">
      <fieldGroup base="17">
        <rangePr groupBy="quarters" startDate="2021-01-01T00:00:00" endDate="2023-01-01T00:00:00"/>
        <groupItems count="6">
          <s v="&lt;01/01/2021"/>
          <s v="Trim.1"/>
          <s v="Trim.2"/>
          <s v="Trim.3"/>
          <s v="Trim.4"/>
          <s v="&gt;01/01/2023"/>
        </groupItems>
      </fieldGroup>
    </cacheField>
    <cacheField name="Años (formatted_date)" numFmtId="0" databaseField="0">
      <fieldGroup base="17">
        <rangePr groupBy="years" startDate="2021-01-01T00:00:00" endDate="2023-01-01T00:00:00"/>
        <groupItems count="5">
          <s v="&lt;01/01/2021"/>
          <s v="2021"/>
          <s v="2022"/>
          <s v="2023"/>
          <s v="&gt;01/01/2023"/>
        </groupItems>
      </fieldGroup>
    </cacheField>
  </cacheFields>
  <extLst>
    <ext xmlns:x14="http://schemas.microsoft.com/office/spreadsheetml/2009/9/main" uri="{725AE2AE-9491-48be-B2B4-4EB974FC3084}">
      <x14:pivotCacheDefinition pivotCacheId="73585093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Garcia" refreshedDate="45578.923443749998" createdVersion="8" refreshedVersion="8" minRefreshableVersion="3" recordCount="7021" xr:uid="{FA82333B-7F6C-4CA0-969E-F6B53325E538}">
  <cacheSource type="worksheet">
    <worksheetSource name="datos3" r:id="rId2"/>
  </cacheSource>
  <cacheFields count="51">
    <cacheField name="Customer ID" numFmtId="0">
      <sharedItems count="6687">
        <s v="0001-NBTF"/>
        <s v="0001-QFCV"/>
        <s v="0002-UBRG"/>
        <s v="0004-CDJU"/>
        <s v="0006-TDMK"/>
        <s v="0006-WNVG"/>
        <s v="0007-LJFM"/>
        <s v="0013-IXQX"/>
        <s v="0013-SKKN"/>
        <s v="0015-IPFU"/>
        <s v="0017-RIOV"/>
        <s v="0018-BPSV"/>
        <s v="0020-NWQH"/>
        <s v="0021-OEBA"/>
        <s v="0028-IZYZ"/>
        <s v="0028-KHUE"/>
        <s v="0028-UCUF"/>
        <s v="0029-FTVA"/>
        <s v="0036-XKEJ"/>
        <s v="0037-VSHX"/>
        <s v="0042-VPSW"/>
        <s v="0051-CPHP"/>
        <s v="0054-CBLL"/>
        <s v="0059-VIDI"/>
        <s v="0063-TQGW"/>
        <s v="0065-HPMG"/>
        <s v="0065-TBES"/>
        <s v="0068-GHTG"/>
        <s v="0072-ESRH"/>
        <s v="0072-IMHO"/>
        <s v="0073-KSVJ"/>
        <s v="0077-XCYG"/>
        <s v="0079-BPCT"/>
        <s v="0080-FUPZ"/>
        <s v="0082-ADJL"/>
        <s v="0083-AUNQ"/>
        <s v="0085-VXEM"/>
        <s v="0085-WJPU"/>
        <s v="0088-QDAI"/>
        <s v="0091-LYXW"/>
        <s v="0094-THDR"/>
        <s v="0095-ATWV"/>
        <s v="0107-DKSL"/>
        <s v="0109-GDQH"/>
        <s v="0111-GVHG"/>
        <s v="0111-ULQC"/>
        <s v="0114-WIND"/>
        <s v="0119-HSAD"/>
        <s v="0121-ANTV"/>
        <s v="0122-ZAJF"/>
        <s v="0123-LGVN"/>
        <s v="0125-CXRT"/>
        <s v="0130-DQAC"/>
        <s v="0130-FUPM"/>
        <s v="0132-UAND"/>
        <s v="0132-YVGO"/>
        <s v="0133-UCLG"/>
        <s v="0134-HBPS"/>
        <s v="0134-OPOO"/>
        <s v="0134-ZINN"/>
        <s v="0135-SOBW"/>
        <s v="0136-NUDA"/>
        <s v="0138-KFWF"/>
        <s v="0141-HSXP"/>
        <s v="0141-QCKJ"/>
        <s v="0147-ZLZT"/>
        <s v="0148-PRYW"/>
        <s v="0148-PYFT"/>
        <s v="0150-RPLS"/>
        <s v="0155-AAFX"/>
        <s v="0155-ASZH"/>
        <s v="0155-QLMR"/>
        <s v="0155-SVGB"/>
        <s v="0160-DASG"/>
        <s v="0161-VHRE"/>
        <s v="0162-YMSU"/>
        <s v="0163-JCUD"/>
        <s v="0164-JYIQ"/>
        <s v="0165-NGYD"/>
        <s v="0168-PLEH"/>
        <s v="0170-DIHQ"/>
        <s v="0174-JXYJ"/>
        <s v="0175-FEVB"/>
        <s v="0176-DIDZ"/>
        <s v="0176-DQCE"/>
        <s v="0177-XKAA"/>
        <s v="0182-NZEW"/>
        <s v="0183-NIFL"/>
        <s v="0188-BAPT"/>
        <s v="0189-SMSF"/>
        <s v="0191-NPRD"/>
        <s v="0193-UCEP"/>
        <s v="0194-UGAI"/>
        <s v="0198-KRMA"/>
        <s v="0200-SLDQ"/>
        <s v="0201-HCPH"/>
        <s v="0203-QZFT"/>
        <s v="0205-MYWW"/>
        <s v="0207-RYLJ"/>
        <s v="0210-NCWB"/>
        <s v="0212-YWCO"/>
        <s v="0213-YZVH"/>
        <s v="0216-WMKM"/>
        <s v="0217-HBZO"/>
        <s v="0218-VNWX"/>
        <s v="0219-CGAF"/>
        <s v="0224-QHDV"/>
        <s v="0226-JWGG"/>
        <s v="0228-ZLKJ"/>
        <s v="0230-DICC"/>
        <s v="0230-HSKX"/>
        <s v="0231-AWDK"/>
        <s v="0232-URFQ"/>
        <s v="0236-YWNB"/>
        <s v="0238-ANKB"/>
        <s v="0241-GBUV"/>
        <s v="0242-MCGY"/>
        <s v="0242-MTMN"/>
        <s v="0244-ESQJ"/>
        <s v="0245-WUZS"/>
        <s v="0249-EAZM"/>
        <s v="0249-QWNS"/>
        <s v="0250-HALF"/>
        <s v="0253-RQZB"/>
        <s v="0255-YERV"/>
        <s v="0257-HLPO"/>
        <s v="0257-XTUX"/>
        <s v="0258-BKVP"/>
        <s v="0260-JAUZ"/>
        <s v="0262-ISLJ"/>
        <s v="0269-JEIZ"/>
        <s v="0272-LOFL"/>
        <s v="0275-CTJV"/>
        <s v="0280-FHWQ"/>
        <s v="0280-HRWG"/>
        <s v="0280-ZBCV"/>
        <s v="0281-LLKJ"/>
        <s v="0282-IPAS"/>
        <s v="0282-TNXW"/>
        <s v="0283-YVCJ"/>
        <s v="0285-BNUX"/>
        <s v="0287-FCQK"/>
        <s v="0288-QBTS"/>
        <s v="0291-KTQG"/>
        <s v="0294-ASHL"/>
        <s v="0303-DLIM"/>
        <s v="0308-ADEE"/>
        <s v="0308-GIFT"/>
        <s v="0309-HOMA"/>
        <s v="0313-HCZG"/>
        <s v="0314-QPER"/>
        <s v="0316-PBDQ"/>
        <s v="0321-DRWD"/>
        <s v="0322-BDAK"/>
        <s v="0322-RXIS"/>
        <s v="0323-BUFB"/>
        <s v="0323-STHP"/>
        <s v="0324-GHHJ"/>
        <s v="0325-BTNP"/>
        <s v="0328-GAGF"/>
        <s v="0328-HHVT"/>
        <s v="0330-JDHL"/>
        <s v="0333-JKXT"/>
        <s v="0333-RSML"/>
        <s v="0334-QKJY"/>
        <s v="0335-RDWA"/>
        <s v="0337-FHSW"/>
        <s v="0339-TBVS"/>
        <s v="0341-NKBO"/>
        <s v="0343-ZTCA"/>
        <s v="0346-QDGF"/>
        <s v="0348-MTNB"/>
        <s v="0349-EYGY"/>
        <s v="0351-PAJH"/>
        <s v="0352-PGIR"/>
        <s v="0353-VDEC"/>
        <s v="0354-JEXK"/>
        <s v="0354-YKWC"/>
        <s v="0356-UCZR"/>
        <s v="0361-LFDU"/>
        <s v="0362-PRFR"/>
        <s v="0363-WXBO"/>
        <s v="0364-HCWW"/>
        <s v="0365-DJZO"/>
        <s v="0366-LFNX"/>
        <s v="0366-YFPL"/>
        <s v="0367-MQFP"/>
        <s v="0372-FOQD"/>
        <s v="0372-QEJD"/>
        <s v="0382-BYDZ"/>
        <s v="0384-WFPX"/>
        <s v="0388-CPEE"/>
        <s v="0388-OJLL"/>
        <s v="0391-ZUPB"/>
        <s v="0393-FWZC"/>
        <s v="0399-BYLE"/>
        <s v="0402-PONP"/>
        <s v="0402-YQUW"/>
        <s v="0404-LDTU"/>
        <s v="0407-IDWF"/>
        <s v="0409-NCHG"/>
        <s v="0411-ROHV"/>
        <s v="0412-SCMW"/>
        <s v="0412-YPJZ"/>
        <s v="0413-CVBC"/>
        <s v="0415-EGVA"/>
        <s v="0415-GLIG"/>
        <s v="0418-EMPG"/>
        <s v="0421-SNKK"/>
        <s v="0422-YMMQ"/>
        <s v="0424-BWKW"/>
        <s v="0425-GCIP"/>
        <s v="0425-HHAV"/>
        <s v="0427-DXJH"/>
        <s v="0427-NBNG"/>
        <s v="0427-OMBZ"/>
        <s v="0429-YBDF"/>
        <s v="0431-MSDF"/>
        <s v="0434-XPAC"/>
        <s v="0436-YDAR"/>
        <s v="0437-TTLF"/>
        <s v="0439-HLGW"/>
        <s v="0440-OQJP"/>
        <s v="0443-JVDX"/>
        <s v="0444-WAAR"/>
        <s v="0445-ZMJP"/>
        <s v="0447-IUAA"/>
        <s v="0449-FEYU"/>
        <s v="0449-HFDG"/>
        <s v="0449-SBMJ"/>
        <s v="0450-NPCA"/>
        <s v="0456-YFUE"/>
        <s v="0458-HHXM"/>
        <s v="0459-BEFD"/>
        <s v="0460-ONYD"/>
        <s v="0463-UZTO"/>
        <s v="0472-MVRK"/>
        <s v="0473-XRIZ"/>
        <s v="0476-UFII"/>
        <s v="0479-CNHA"/>
        <s v="0482-OSJD"/>
        <s v="0483-OVZR"/>
        <s v="0484-KHIH"/>
        <s v="0485-KOAV"/>
        <s v="0488-QACW"/>
        <s v="0494-IFPL"/>
        <s v="0495-VTCB"/>
        <s v="0498-ASIP"/>
        <s v="0501-QALP"/>
        <s v="0506-SXGB"/>
        <s v="0507-BEOA"/>
        <s v="0508-ETXY"/>
        <s v="0512-AFWB"/>
        <s v="0512-ZPTW"/>
        <s v="0513-QEBM"/>
        <s v="0514-PBSW"/>
        <s v="0517-VWLR"/>
        <s v="0520-URXQ"/>
        <s v="0521-IEZA"/>
        <s v="0521-IQFX"/>
        <s v="0521-NSRI"/>
        <s v="0523-FMKS"/>
        <s v="0524-KTEC"/>
        <s v="0526-DFCQ"/>
        <s v="0527-WYXI"/>
        <s v="0531-IFBK"/>
        <s v="0531-YTUI"/>
        <s v="0534-EWKV"/>
        <s v="0535-WOQT"/>
        <s v="0536-OEAH"/>
        <s v="0538-MYDU"/>
        <s v="0538-RIUV"/>
        <s v="0540-NSUY"/>
        <s v="0541-OGKV"/>
        <s v="0544-HTAB"/>
        <s v="0544-MLUY"/>
        <s v="0545-AFAG"/>
        <s v="0549-WOLQ"/>
        <s v="0551-MXQY"/>
        <s v="0554-IEYJ"/>
        <s v="0555-KKYX"/>
        <s v="0557-CKQP"/>
        <s v="0557-WEEP"/>
        <s v="0559-FGIX"/>
        <s v="0559-FZOY"/>
        <s v="0559-XZGK"/>
        <s v="0560-SJCW"/>
        <s v="0561-NRYA"/>
        <s v="0562-WVUS"/>
        <s v="0564-DOFI"/>
        <s v="0564-OHTU"/>
        <s v="0565-TGDV"/>
        <s v="0566-LLDK"/>
        <s v="0569-RLXI"/>
        <s v="0570-EMPC"/>
        <s v="0572-MKJO"/>
        <s v="0575-JMFF"/>
        <s v="0579-LSWO"/>
        <s v="0588-TXEZ"/>
        <s v="0588-VBTO"/>
        <s v="0590-OTJH"/>
        <s v="0594-QJXT"/>
        <s v="0598-UJPL"/>
        <s v="0600-QGOV"/>
        <s v="0601-VYRX"/>
        <s v="0602-EQEK"/>
        <s v="0603-GKBT"/>
        <s v="0603-HPZF"/>
        <s v="0603-QZRV"/>
        <s v="0607-CLFZ"/>
        <s v="0607-ZPQC"/>
        <s v="0609-FKTS"/>
        <s v="0610-GPPF"/>
        <s v="0610-WHAT"/>
        <s v="0612-LDTQ"/>
        <s v="0613-GNOH"/>
        <s v="0614-FTGS"/>
        <s v="0614-ZMIQ"/>
        <s v="0616-KAYO"/>
        <s v="0619-UDUR"/>
        <s v="0620-WPKB"/>
        <s v="0622-RWHA"/>
        <s v="0624-BDFT"/>
        <s v="0626-JYYG"/>
        <s v="0629-UPUB"/>
        <s v="0629-VBXD"/>
        <s v="0630-JLCI"/>
        <s v="0631-TSDP"/>
        <s v="0634-LIXA"/>
        <s v="0634-OFBL"/>
        <s v="0634-ZBAO"/>
        <s v="0635-PNUX"/>
        <s v="0638-EFFG"/>
        <s v="0639-BWRD"/>
        <s v="0639-PCDZ"/>
        <s v="0640-LNBK"/>
        <s v="0642-HRPF"/>
        <s v="0642-WQJL"/>
        <s v="0649-CTXP"/>
        <s v="0649-IGVB"/>
        <s v="0649-SLDT"/>
        <s v="0652-BFYF"/>
        <s v="0652-SJLU"/>
        <s v="0659-KJCI"/>
        <s v="0660-BDIH"/>
        <s v="0660-QCFY"/>
        <s v="0661-GGYO"/>
        <s v="0668-NEQN"/>
        <s v="0675-DWEB"/>
        <s v="0678-ZYNX"/>
        <s v="0682-MMME"/>
        <s v="0684-CWTT"/>
        <s v="0685-UYIP"/>
        <s v="0687-ITRC"/>
        <s v="0689-NSNP"/>
        <s v="0690-UTSF"/>
        <s v="0696-BYCU"/>
        <s v="0697-EVSZ"/>
        <s v="0699-PFJQ"/>
        <s v="0703-WTCZ"/>
        <s v="0704-PWSI"/>
        <s v="0705-HLMK"/>
        <s v="0707-HJDC"/>
        <s v="0709-LLVR"/>
        <s v="0712-RZOU"/>
        <s v="0713-BCTG"/>
        <s v="0714-MVOD"/>
        <s v="0714-OKSR"/>
        <s v="0714-TAGN"/>
        <s v="0719-QMUU"/>
        <s v="0721-MJCK"/>
        <s v="0726-XQCW"/>
        <s v="0727-HGUR"/>
        <s v="0729-NFIK"/>
        <s v="0730-HCOL"/>
        <s v="0730-PQNI"/>
        <s v="0735-ZHRJ"/>
        <s v="0739-HVWV"/>
        <s v="0742-VJJA"/>
        <s v="0745-TRSS"/>
        <s v="0746-AXQI"/>
        <s v="0746-BNGH"/>
        <s v="0749-SPGY"/>
        <s v="0759-KBMK"/>
        <s v="0764-RZWI"/>
        <s v="0765-XJTN"/>
        <s v="0771-KIOZ"/>
        <s v="0771-PLRT"/>
        <s v="0772-BJJG"/>
        <s v="0777-WZPC"/>
        <s v="0778-OIVQ"/>
        <s v="0780-IGME"/>
        <s v="0781-EBYJ"/>
        <s v="0781-HZDQ"/>
        <s v="0783-LXAC"/>
        <s v="0790-HTZT"/>
        <s v="0790-HZYB"/>
        <s v="0790-OYWF"/>
        <s v="0792-XLYQ"/>
        <s v="0793-LAHL"/>
        <s v="0793-XAHT"/>
        <s v="0796-BSVM"/>
        <s v="0798-QBZD"/>
        <s v="0800-LBYE"/>
        <s v="0800-RLNF"/>
        <s v="0802-KSMH"/>
        <s v="0802-YAUD"/>
        <s v="0807-XWGX"/>
        <s v="0813-NLDB"/>
        <s v="0815-COLE"/>
        <s v="0817-YQFZ"/>
        <s v="0820-QAGX"/>
        <s v="0830-FLCM"/>
        <s v="0830-KXOJ"/>
        <s v="0832-MTCA"/>
        <s v="0832-PWCD"/>
        <s v="0836-JUGJ"/>
        <s v="0838-ABBK"/>
        <s v="0838-JYXF"/>
        <s v="0839-REQQ"/>
        <s v="0844-OQDF"/>
        <s v="0847-WEYC"/>
        <s v="0848-LPHC"/>
        <s v="0853-GLQA"/>
        <s v="0854-VNNJ"/>
        <s v="0857-HRYC"/>
        <s v="0858-IRKT"/>
        <s v="0861-FRJM"/>
        <s v="0861-TCWP"/>
        <s v="0862-EYMY"/>
        <s v="0862-LBSM"/>
        <s v="0864-AJYE"/>
        <s v="0865-OTUF"/>
        <s v="0865-PWEU"/>
        <s v="0870-JGEF"/>
        <s v="0872-JUIN"/>
        <s v="0873-FSAZ"/>
        <s v="0876-HERE"/>
        <s v="0879-UMTJ"/>
        <s v="0880-TPSC"/>
        <s v="0882-ZCSU"/>
        <s v="0885-HFED"/>
        <s v="0887-KZSZ"/>
        <s v="0888-BWGU"/>
        <s v="0888-WEAB"/>
        <s v="0891-UKDK"/>
        <s v="0892-ANDH"/>
        <s v="0894-CTMY"/>
        <s v="0894-JCYZ"/>
        <s v="0897-NZHS"/>
        <s v="0897-ZVGW"/>
        <s v="0903-PVLN"/>
        <s v="0904-DGHM"/>
        <s v="0907-JZAS"/>
        <s v="0907-QPDX"/>
        <s v="0907-SVKP"/>
        <s v="0911-GXNO"/>
        <s v="0915-YHYO"/>
        <s v="0920-QRLP"/>
        <s v="0921-JRAS"/>
        <s v="0927-FSMY"/>
        <s v="0927-IILK"/>
        <s v="0931-AESW"/>
        <s v="0935-CDJI"/>
        <s v="0935-YMXQ"/>
        <s v="0936-ABLQ"/>
        <s v="0937-OVGK"/>
        <s v="0939-DEVI"/>
        <s v="0939-ZFDO"/>
        <s v="0940-LDHD"/>
        <s v="0944-HQWD"/>
        <s v="0949-NUGZ"/>
        <s v="0949-XWVR"/>
        <s v="0950-GVCD"/>
        <s v="0951-VEAS"/>
        <s v="0951-ZPCQ"/>
        <s v="0955-TJIS"/>
        <s v="0959-TXTU"/>
        <s v="0960-QPOZ"/>
        <s v="0962-ASPG"/>
        <s v="0962-IFOM"/>
        <s v="0963-DGCY"/>
        <s v="0963-RQFM"/>
        <s v="0964-UIHD"/>
        <s v="0965-KMMB"/>
        <s v="0969-ATLO"/>
        <s v="0972-HPOX"/>
        <s v="0972-LGVJ"/>
        <s v="0976-BXVF"/>
        <s v="0977-BTBY"/>
        <s v="0977-KUNU"/>
        <s v="0978-ZCUH"/>
        <s v="0981-VUVJ"/>
        <s v="0983-HPCF"/>
        <s v="0984-KLZM"/>
        <s v="0990-ITWZ"/>
        <s v="0990-UUNR"/>
        <s v="0993-JKUA"/>
        <s v="0993-VKYV"/>
        <s v="0995-LODK"/>
        <s v="0996-BUAT"/>
        <s v="0996-JJUB"/>
        <s v="0996-ZHCZ"/>
        <s v="1001-EIBL"/>
        <s v="1003-DTWA"/>
        <s v="1003-KLHR"/>
        <s v="1003-PQRJ"/>
        <s v="1004-EAPW"/>
        <s v="1004-GYWR"/>
        <s v="1004-KFUB"/>
        <s v="1010-DKQH"/>
        <s v="1012-ZGCQ"/>
        <s v="1014-AYIE"/>
        <s v="1017-CTFN"/>
        <s v="1022-MXDZ"/>
        <s v="1027-HKZF"/>
        <s v="1032-WYON"/>
        <s v="1035-PGWX"/>
        <s v="1039-TEWS"/>
        <s v="1039-YWCF"/>
        <s v="1041-CRTP"/>
        <s v="1041-YSZB"/>
        <s v="1043-LCVT"/>
        <s v="1045-WRUE"/>
        <s v="1050-ZXFD"/>
        <s v="1051-PSBR"/>
        <s v="1055-FKBI"/>
        <s v="1056-IEQH"/>
        <s v="1056-ZSEU"/>
        <s v="1058-FHDZ"/>
        <s v="1058-WEKE"/>
        <s v="1060-OOFO"/>
        <s v="1063-RGTK"/>
        <s v="1065-GKVE"/>
        <s v="1068-ERNO"/>
        <s v="1068-MARP"/>
        <s v="1069-PLVC"/>
        <s v="1073-GKTJ"/>
        <s v="1073-KFIL"/>
        <s v="1075-PABP"/>
        <s v="1077-ZWUU"/>
        <s v="1083-GSFY"/>
        <s v="1090-KZZG"/>
        <s v="1090-ZOTC"/>
        <s v="1091-MVOJ"/>
        <s v="1094-SFGH"/>
        <s v="1095-BAWV"/>
        <s v="1095-OQFE"/>
        <s v="1101-MJKS"/>
        <s v="1104-BZUV"/>
        <s v="1104-DDPI"/>
        <s v="1104-SEKF"/>
        <s v="1105-IPLK"/>
        <s v="1110-BJLP"/>
        <s v="1113-TJTT"/>
        <s v="1114-YGUX"/>
        <s v="1114-ZRYK"/>
        <s v="1116-AMCN"/>
        <s v="1116-FSCK"/>
        <s v="1116-ZSHJ"/>
        <s v="1117-EIHQ"/>
        <s v="1117-LHIF"/>
        <s v="1120-FNUO"/>
        <s v="1120-OMJS"/>
        <s v="1121-GKPS"/>
        <s v="1125-TMZD"/>
        <s v="1126-RKLP"/>
        <s v="1126-YMHU"/>
        <s v="1127-YGZG"/>
        <s v="1128-YZJX"/>
        <s v="1131-ONIP"/>
        <s v="1133-QYCQ"/>
        <s v="1138-SNFX"/>
        <s v="1140-JYXJ"/>
        <s v="1142-ULSQ"/>
        <s v="1144-DCSJ"/>
        <s v="1144-XNOE"/>
        <s v="1145-JVZV"/>
        <s v="1149-CYZO"/>
        <s v="1150-UZZU"/>
        <s v="1151-HWNL"/>
        <s v="1158-OSJL"/>
        <s v="1161-HFXK"/>
        <s v="1163-PJTM"/>
        <s v="1169-QVKE"/>
        <s v="1170-XVEG"/>
        <s v="1171-PRRZ"/>
        <s v="1175-JKIE"/>
        <s v="1176-LAIK"/>
        <s v="1177-FUHA"/>
        <s v="1178-QNMT"/>
        <s v="1179-RNDX"/>
        <s v="1180-UBDZ"/>
        <s v="1182-CJZS"/>
        <s v="1185-OYLO"/>
        <s v="1188-JMCK"/>
        <s v="1189-HWNE"/>
        <s v="1193-SGUB"/>
        <s v="1194-ZTVT"/>
        <s v="1197-LVTA"/>
        <s v="1197-RBQL"/>
        <s v="1199-DHJG"/>
        <s v="1202-GKJN"/>
        <s v="1204-PWZZ"/>
        <s v="1207-UINO"/>
        <s v="1209-XNJA"/>
        <s v="1210-TVSC"/>
        <s v="1211-EUIY"/>
        <s v="1214-WMIN"/>
        <s v="1218-ANZM"/>
        <s v="1220-FSQV"/>
        <s v="1220-GRMF"/>
        <s v="1233-FARP"/>
        <s v="1233-WQRJ"/>
        <s v="1236-AZJE"/>
        <s v="1238-VYMX"/>
        <s v="1238-ZMHW"/>
        <s v="1240-LONY"/>
        <s v="1241-AHQZ"/>
        <s v="1241-KOAE"/>
        <s v="1243-IBKL"/>
        <s v="1243-JPVL"/>
        <s v="1243-MELM"/>
        <s v="1250-STMT"/>
        <s v="1253-BECX"/>
        <s v="1258-UVLW"/>
        <s v="1260-HOAY"/>
        <s v="1260-SRKC"/>
        <s v="1263-KCFO"/>
        <s v="1264-ZCYP"/>
        <s v="1265-VATB"/>
        <s v="1267-MAPP"/>
        <s v="1268-TTVY"/>
        <s v="1269-LPAJ"/>
        <s v="1274-ULMA"/>
        <s v="1282-HZBE"/>
        <s v="1282-LBBS"/>
        <s v="1283-VHFY"/>
        <s v="1286-ETUI"/>
        <s v="1292-NDAR"/>
        <s v="1292-RCDA"/>
        <s v="1293-MPGR"/>
        <s v="1293-TSAH"/>
        <s v="1293-ZKFY"/>
        <s v="1296-YTID"/>
        <s v="1299-WYLC"/>
        <s v="1303-DJRO"/>
        <s v="1304-FLXR"/>
        <s v="1305-DISV"/>
        <s v="1305-IFUS"/>
        <s v="1307-ZLPZ"/>
        <s v="1309-IYZD"/>
        <s v="1310-RTXJ"/>
        <s v="1314-SMPJ"/>
        <s v="1318-MKYR"/>
        <s v="1323-MGZN"/>
        <s v="1327-YAFO"/>
        <s v="1336-ZYEL"/>
        <s v="1337-AUEQ"/>
        <s v="1339-UVPB"/>
        <s v="1340-GVYD"/>
        <s v="1343-HRIN"/>
        <s v="1346-ATZG"/>
        <s v="1347-KKTO"/>
        <s v="1351-UORS"/>
        <s v="1352-KNGO"/>
        <s v="1352-TMEO"/>
        <s v="1353-YRZS"/>
        <s v="1356-TEOJ"/>
        <s v="1357-UAXK"/>
        <s v="1362-BYHT"/>
        <s v="1364-KTKD"/>
        <s v="1367-DPPL"/>
        <s v="1368-FHUI"/>
        <s v="1368-IKDI"/>
        <s v="1369-HQKV"/>
        <s v="1375-TDSR"/>
        <s v="1377-CIKO"/>
        <s v="1380-YANO"/>
        <s v="1382-IDOK"/>
        <s v="1387-XJRV"/>
        <s v="1389-BGRB"/>
        <s v="1397-TDZI"/>
        <s v="1400-MHPG"/>
        <s v="1400-MRQW"/>
        <s v="1402-WQSS"/>
        <s v="1404-GOCD"/>
        <s v="1404-SCEM"/>
        <s v="1408-ANBM"/>
        <s v="1412-IVWC"/>
        <s v="1413-RWTA"/>
        <s v="1415-TQRU"/>
        <s v="1416-KBNF"/>
        <s v="1416-OQEX"/>
        <s v="1422-CZKM"/>
        <s v="1423-TRNH"/>
        <s v="1425-WCND"/>
        <s v="1426-JVBH"/>
        <s v="1429-ONNG"/>
        <s v="1430-LBAW"/>
        <s v="1434-ROYQ"/>
        <s v="1435-PKWS"/>
        <s v="1443-GZHV"/>
        <s v="1443-NIGF"/>
        <s v="1444-UPXI"/>
        <s v="1446-DSQR"/>
        <s v="1447-DWUK"/>
        <s v="1451-HDAE"/>
        <s v="1451-SRGP"/>
        <s v="1452-WKIW"/>
        <s v="1457-BNEN"/>
        <s v="1458-NYSJ"/>
        <s v="1461-STWS"/>
        <s v="1462-ROGN"/>
        <s v="1466-BXSQ"/>
        <s v="1467-WBXC"/>
        <s v="1468-DRGE"/>
        <s v="1472-WOSR"/>
        <s v="1476-JLHH"/>
        <s v="1476-PGUY"/>
        <s v="1477-DMOA"/>
        <s v="1482-CBVW"/>
        <s v="1485-PBGF"/>
        <s v="1490-ZOJU"/>
        <s v="1492-BBJJ"/>
        <s v="1493-CGBU"/>
        <s v="1497-NJGC"/>
        <s v="1501-UIMO"/>
        <s v="1502-XJCB"/>
        <s v="1503-NKLB"/>
        <s v="1503-WDPS"/>
        <s v="1507-BNBN"/>
        <s v="1509-DXTV"/>
        <s v="1510-YTGK"/>
        <s v="1515-KJIL"/>
        <s v="1515-ZRSN"/>
        <s v="1517-FWOM"/>
        <s v="1520-TJUR"/>
        <s v="1523-NLGD"/>
        <s v="1523-UCHP"/>
        <s v="1526-UJZJ"/>
        <s v="1527-HHSO"/>
        <s v="1527-SXBH"/>
        <s v="1530-TLAD"/>
        <s v="1531-EFFZ"/>
        <s v="1532-IWIK"/>
        <s v="1533-PBRB"/>
        <s v="1538-JDAA"/>
        <s v="1538-TTKA"/>
        <s v="1539-AEIA"/>
        <s v="1540-XQHX"/>
        <s v="1542-GRAY"/>
        <s v="1543-KGDZ"/>
        <s v="1545-IMXK"/>
        <s v="1545-RYOD"/>
        <s v="1548-AFMK"/>
        <s v="1549-JZFI"/>
        <s v="1552-ZOIQ"/>
        <s v="1553-IEKV"/>
        <s v="1553-ODVJ"/>
        <s v="1562-NIHI"/>
        <s v="1562-PTLF"/>
        <s v="1564-AAIM"/>
        <s v="1564-TARC"/>
        <s v="1567-AXTO"/>
        <s v="1569-RQFN"/>
        <s v="1570-GRYH"/>
        <s v="1571-GLKU"/>
        <s v="1574-ELQD"/>
        <s v="1574-HBQS"/>
        <s v="1574-NWCM"/>
        <s v="1575-JFGV"/>
        <s v="1575-VAUH"/>
        <s v="1576-YIDE"/>
        <s v="1578-BKRM"/>
        <s v="1579-MJIV"/>
        <s v="1579-NSFE"/>
        <s v="1580-IHKH"/>
        <s v="1580-TRJG"/>
        <s v="1581-MGTB"/>
        <s v="1586-IANW"/>
        <s v="1588-FFEK"/>
        <s v="1591-KOPQ"/>
        <s v="1593-TUZR"/>
        <s v="1598-FUNK"/>
        <s v="1598-ZOHG"/>
        <s v="1600-FKBH"/>
        <s v="1600-VMBO"/>
        <s v="1601-DLVF"/>
        <s v="1601-SGVQ"/>
        <s v="1602-AUQD"/>
        <s v="1602-WUGH"/>
        <s v="1604-LVPT"/>
        <s v="1604-THQC"/>
        <s v="1606-RDWM"/>
        <s v="1610-MCGD"/>
        <s v="1611-DLFM"/>
        <s v="1614-YAMF"/>
        <s v="1615-ODBY"/>
        <s v="1617-SRGC"/>
        <s v="1618-FDFU"/>
        <s v="1618-RXVF"/>
        <s v="1619-CUNA"/>
        <s v="1620-NBKX"/>
        <s v="1621-QOEZ"/>
        <s v="1627-IWME"/>
        <s v="1628-NBSX"/>
        <s v="1629-PDTQ"/>
        <s v="1630-EAJH"/>
        <s v="1631-EECZ"/>
        <s v="1633-FVON"/>
        <s v="1645-DXMN"/>
        <s v="1646-ECUA"/>
        <s v="1649-ATFA"/>
        <s v="1652-RDNJ"/>
        <s v="1653-NMAM"/>
        <s v="1656-HLAL"/>
        <s v="1658-SKWT"/>
        <s v="1660-IDRT"/>
        <s v="1662-ZWHY"/>
        <s v="1663-VLKD"/>
        <s v="1664-YGVW"/>
        <s v="1665-BRBK"/>
        <s v="1665-JDFF"/>
        <s v="1668-ICRC"/>
        <s v="1668-SSTO"/>
        <s v="1669-JKIX"/>
        <s v="1671-ZWXB"/>
        <s v="1673-RRII"/>
        <s v="1674-OIAR"/>
        <s v="1676-ZEGU"/>
        <s v="1679-CATQ"/>
        <s v="1679-UCPN"/>
        <s v="1679-XARV"/>
        <s v="1689-MZUL"/>
        <s v="1691-ZNXX"/>
        <s v="1694-TETQ"/>
        <s v="1696-JSRN"/>
        <s v="1697-RBEN"/>
        <s v="1699-CUET"/>
        <s v="1699-WBOS"/>
        <s v="1702-CEOI"/>
        <s v="1703-COAG"/>
        <s v="1703-UQFL"/>
        <s v="1703-WYYX"/>
        <s v="1704-BTCH"/>
        <s v="1706-VZOX"/>
        <s v="1706-WBUH"/>
        <s v="1706-WHKP"/>
        <s v="1706-YXKF"/>
        <s v="1710-OSST"/>
        <s v="1712-CELM"/>
        <s v="1712-COVA"/>
        <s v="1712-GSRD"/>
        <s v="1712-YDMH"/>
        <s v="1716-QOYE"/>
        <s v="1716-VSME"/>
        <s v="1718-OGVT"/>
        <s v="1719-JACO"/>
        <s v="1723-BADW"/>
        <s v="1729-NLQF"/>
        <s v="1731-WBDE"/>
        <s v="1734-KKAA"/>
        <s v="1736-DGPC"/>
        <s v="1736-FGSI"/>
        <s v="1737-XQPV"/>
        <s v="1739-XSTE"/>
        <s v="1742-KOAI"/>
        <s v="1744-DOKR"/>
        <s v="1749-EXCO"/>
        <s v="1749-UENK"/>
        <s v="1755-HEVX"/>
        <s v="1755-IVIT"/>
        <s v="1755-RYPO"/>
        <s v="1756-YCXA"/>
        <s v="1758-IESD"/>
        <s v="1759-KGJH"/>
        <s v="1761-WBUO"/>
        <s v="1765-DPOZ"/>
        <s v="1766-JZAP"/>
        <s v="1766-MIIU"/>
        <s v="1767-DYGM"/>
        <s v="1769-WSXE"/>
        <s v="1770-VFCZ"/>
        <s v="1771-FCFU"/>
        <s v="1772-EVXU"/>
        <s v="1778-RPDP"/>
        <s v="1782-BXIP"/>
        <s v="1784-NCMM"/>
        <s v="1784-OLPR"/>
        <s v="1787-YEII"/>
        <s v="1789-BFVK"/>
        <s v="1789-SANG"/>
        <s v="1793-KIQI"/>
        <s v="1794-BFUL"/>
        <s v="1801-BZIL"/>
        <s v="1802-OYPZ"/>
        <s v="1805-OUIM"/>
        <s v="1806-AFHQ"/>
        <s v="1807-AODK"/>
        <s v="1810-ORMS"/>
        <s v="1811-MQNE"/>
        <s v="1812-LQSE"/>
        <s v="1813-LPFJ"/>
        <s v="1815-HEQP"/>
        <s v="1819-OMOQ"/>
        <s v="1820-KRHK"/>
        <s v="1824-RNMX"/>
        <s v="1825-GJYJ"/>
        <s v="1828-ABBV"/>
        <s v="1830-CPXJ"/>
        <s v="1834-YVMF"/>
        <s v="1838-QHYQ"/>
        <s v="1842-JWUX"/>
        <s v="1843-AELD"/>
        <s v="1845-FLCV"/>
        <s v="1849-FYHY"/>
        <s v="1854-BLUI"/>
        <s v="1854-JEXC"/>
        <s v="1854-WFOV"/>
        <s v="1854-XWVH"/>
        <s v="1855-MMRG"/>
        <s v="1856-APFD"/>
        <s v="1860-IUJX"/>
        <s v="1866-UGKJ"/>
        <s v="1866-WPOS"/>
        <s v="1867-FBPS"/>
        <s v="1868-GJWK"/>
        <s v="1869-MZCE"/>
        <s v="1874-MSLN"/>
        <s v="1878-ZVZV"/>
        <s v="1884-HKQO"/>
        <s v="1885-EAUF"/>
        <s v="1886-OCMJ"/>
        <s v="1889-RKYP"/>
        <s v="1890-VWNQ"/>
        <s v="1891-DDGX"/>
        <s v="1893-WXSM"/>
        <s v="1896-DJLE"/>
        <s v="1896-NNMD"/>
        <s v="1897-AXRY"/>
        <s v="1899-JYEZ"/>
        <s v="1902-GVFM"/>
        <s v="1905-KPAG"/>
        <s v="1908-BNLT"/>
        <s v="1912-TROG"/>
        <s v="1913-EUYW"/>
        <s v="1914-ARJY"/>
        <s v="1917-TYXP"/>
        <s v="1919-EJWP"/>
        <s v="1919-WWCI"/>
        <s v="1920-WFZR"/>
        <s v="1922-AXJQ"/>
        <s v="1922-BAAB"/>
        <s v="1930-BQDP"/>
        <s v="1930-FDBX"/>
        <s v="1931-XFAM"/>
        <s v="1932-JQRT"/>
        <s v="1933-NRKM"/>
        <s v="1933-XPTN"/>
        <s v="1934-WBUH"/>
        <s v="1938-LNGB"/>
        <s v="1941-TPTB"/>
        <s v="1941-VMBE"/>
        <s v="1942-BFVV"/>
        <s v="1943-ITBY"/>
        <s v="1945-QOKN"/>
        <s v="1948-CYMZ"/>
        <s v="1949-USEG"/>
        <s v="1951-MIVV"/>
        <s v="1951-OGLN"/>
        <s v="1951-VPUG"/>
        <s v="1953-OXHK"/>
        <s v="1954-FSPR"/>
        <s v="1955-JACT"/>
        <s v="1958-SDSO"/>
        <s v="1959-TYXJ"/>
        <s v="1960-WCAF"/>
        <s v="1963-LYSY"/>
        <s v="1970-DKWU"/>
        <s v="1971-TKQU"/>
        <s v="1978-ZJGT"/>
        <s v="1980-DXMB"/>
        <s v="1982-NSDT"/>
        <s v="1987-HXJC"/>
        <s v="1989-ZEUQ"/>
        <s v="1991-FLBX"/>
        <s v="1992-IGVJ"/>
        <s v="1995-HTQB"/>
        <s v="1995-UAWD"/>
        <s v="1997-QKYY"/>
        <s v="1998-WXQP"/>
        <s v="2000-TMWO"/>
        <s v="2003-FESU"/>
        <s v="2004-DVMV"/>
        <s v="2004-JBFM"/>
        <s v="2005-LURN"/>
        <s v="2006-CNQR"/>
        <s v="2008-BPFA"/>
        <s v="2011-BWQZ"/>
        <s v="2013-BLOH"/>
        <s v="2014-ZPUN"/>
        <s v="2016-GWFF"/>
        <s v="2018-IMMN"/>
        <s v="2020-TYDB"/>
        <s v="2022-RDHU"/>
        <s v="2022-VXWE"/>
        <s v="2023-ZGXQ"/>
        <s v="2024-JUFQ"/>
        <s v="2027-IKUK"/>
        <s v="2028-BWJV"/>
        <s v="2028-YRYF"/>
        <s v="2030-STOC"/>
        <s v="2033-MXCG"/>
        <s v="2038-AVBZ"/>
        <s v="2038-ZQCC"/>
        <s v="2041-ZZOG"/>
        <s v="2046-ETQV"/>
        <s v="2056-XWMA"/>
        <s v="2061-BJWM"/>
        <s v="2066-QUMI"/>
        <s v="2067-BPSJ"/>
        <s v="2068-CEST"/>
        <s v="2069-WTJW"/>
        <s v="2070-FQNJ"/>
        <s v="2071-LGKA"/>
        <s v="2071-YEIR"/>
        <s v="2072-ZMOC"/>
        <s v="2082-JZBD"/>
        <s v="2085-RCBA"/>
        <s v="2090-TQWX"/>
        <s v="2092-SVQC"/>
        <s v="2093-YEMR"/>
        <s v="2095-NQQJ"/>
        <s v="2095-XLTB"/>
        <s v="2102-USZN"/>
        <s v="2103-KOMB"/>
        <s v="2104-ORNT"/>
        <s v="2107-CAAP"/>
        <s v="2109-RYXQ"/>
        <s v="2113-RCFQ"/>
        <s v="2115-POJL"/>
        <s v="2121-YRGC"/>
        <s v="2122-YSIQ"/>
        <s v="2126-TCKI"/>
        <s v="2131-JTRR"/>
        <s v="2134-VNEY"/>
        <s v="2135-DKPQ"/>
        <s v="2135-PSTB"/>
        <s v="2136-LHZI"/>
        <s v="2138-SSLS"/>
        <s v="2138-UXSZ"/>
        <s v="2139-DCBJ"/>
        <s v="2143-CFMI"/>
        <s v="2148-QDPR"/>
        <s v="2150-SITV"/>
        <s v="2153-FVWM"/>
        <s v="2154-ZTGT"/>
        <s v="2162-DCFP"/>
        <s v="2163-ESQC"/>
        <s v="2165-WPAW"/>
        <s v="2167-ZSAV"/>
        <s v="2169-PLVX"/>
        <s v="2173-WCWE"/>
        <s v="2173-YECW"/>
        <s v="2174-FPET"/>
        <s v="2176-OQUJ"/>
        <s v="2177-ZBNG"/>
        <s v="2178-EKWH"/>
        <s v="2179-MOEE"/>
        <s v="2179-NPFY"/>
        <s v="2181-YLOH"/>
        <s v="2183-SOHG"/>
        <s v="2183-WUTZ"/>
        <s v="2184-SAJV"/>
        <s v="2188-DSJZ"/>
        <s v="2189-XVGA"/>
        <s v="2190-ITDM"/>
        <s v="2191-YERQ"/>
        <s v="2192-PVOZ"/>
        <s v="2193-ABXL"/>
        <s v="2193-BCLL"/>
        <s v="2199-QZML"/>
        <s v="2202-ZURT"/>
        <s v="2203-MPAQ"/>
        <s v="2207-IIJQ"/>
        <s v="2209-MSGO"/>
        <s v="2210-AYWZ"/>
        <s v="2211-MSNF"/>
        <s v="2212-VKNB"/>
        <s v="2217-WASO"/>
        <s v="2217-XRQQ"/>
        <s v="2218-MIHB"/>
        <s v="2222-LMTK"/>
        <s v="2224-KZPS"/>
        <s v="2226-QYOR"/>
        <s v="2227-PKXK"/>
        <s v="2228-FYMI"/>
        <s v="2228-QCWG"/>
        <s v="2228-SYVE"/>
        <s v="2235-GDCC"/>
        <s v="2241-GCGQ"/>
        <s v="2243-VJKZ"/>
        <s v="2243-WVLD"/>
        <s v="2244-IKCK"/>
        <s v="2249-BCVL"/>
        <s v="2250-PCAO"/>
        <s v="2251-CYWZ"/>
        <s v="2252-MOCE"/>
        <s v="2253-OYFD"/>
        <s v="2254-JNBD"/>
        <s v="2255-YSKC"/>
        <s v="2256-BLZZ"/>
        <s v="2256-NWCM"/>
        <s v="2257-JVHA"/>
        <s v="2257-XDSZ"/>
        <s v="2263-HCPL"/>
        <s v="2263-MVDN"/>
        <s v="2267-OQZH"/>
        <s v="2268-HUOU"/>
        <s v="2269-QZKE"/>
        <s v="2271-EMAQ"/>
        <s v="2271-LSMR"/>
        <s v="2271-UUSG"/>
        <s v="2272-QDIE"/>
        <s v="2273-IYUB"/>
        <s v="2274-BQFR"/>
        <s v="2274-MUMX"/>
        <s v="2274-VJTM"/>
        <s v="2275-ODGH"/>
        <s v="2280-ALIV"/>
        <s v="2284-JUVE"/>
        <s v="2291-QRMC"/>
        <s v="2291-SBUJ"/>
        <s v="2292-DAWI"/>
        <s v="2300-WEKK"/>
        <s v="2300-WVYX"/>
        <s v="2310-LYCQ"/>
        <s v="2313-EPKJ"/>
        <s v="2313-FFNH"/>
        <s v="2313-HTBV"/>
        <s v="2315-AMZV"/>
        <s v="2317-FMMI"/>
        <s v="2320-CTQR"/>
        <s v="2324-RFFQ"/>
        <s v="2329-MCQZ"/>
        <s v="2332-UKWD"/>
        <s v="2335-GYIU"/>
        <s v="2336-NRFH"/>
        <s v="2336-TMPH"/>
        <s v="2337-JGXR"/>
        <s v="2339-BWAB"/>
        <s v="2339-QSZL"/>
        <s v="2339-RNOX"/>
        <s v="2339-YFBN"/>
        <s v="2340-GDGK"/>
        <s v="2342-IECV"/>
        <s v="2342-UXKI"/>
        <s v="2346-VGCQ"/>
        <s v="2347-WMFX"/>
        <s v="2349-BXQP"/>
        <s v="2357-LIDH"/>
        <s v="2358-IBYA"/>
        <s v="2358-PDPV"/>
        <s v="2363-FREF"/>
        <s v="2366-IEML"/>
        <s v="2368-CMBM"/>
        <s v="2368-XQTX"/>
        <s v="2370-SYYX"/>
        <s v="2370-YJDI"/>
        <s v="2374-FWEG"/>
        <s v="2375-FNVX"/>
        <s v="2376-WVEY"/>
        <s v="2379-GYWH"/>
        <s v="2379-LATS"/>
        <s v="2380-AAAF"/>
        <s v="2380-GAYB"/>
        <s v="2389-TADK"/>
        <s v="2395-HVJG"/>
        <s v="2398-DVJK"/>
        <s v="2401-IEXK"/>
        <s v="2401-PVUL"/>
        <s v="2404-BGCB"/>
        <s v="2405-ETKO"/>
        <s v="2407-TFBP"/>
        <s v="2413-QVWD"/>
        <s v="2416-RVPE"/>
        <s v="2419-DTDX"/>
        <s v="2425-CAPZ"/>
        <s v="2427-BZYI"/>
        <s v="2427-ILMH"/>
        <s v="2428-ERNF"/>
        <s v="2432-SMPP"/>
        <s v="2435-RGKS"/>
        <s v="2441-ZWUP"/>
        <s v="2443-NCLX"/>
        <s v="2445-OVKL"/>
        <s v="2446-HPDR"/>
        <s v="2448-FWMY"/>
        <s v="2448-ZGKK"/>
        <s v="2450-DVOF"/>
        <s v="2451-UROH"/>
        <s v="2459-JJMH"/>
        <s v="2461-OVTV"/>
        <s v="2465-SJUY"/>
        <s v="2467-AHFC"/>
        <s v="2468-TYQP"/>
        <s v="2468-WZIB"/>
        <s v="2472-IVOM"/>
        <s v="2475-GPRQ"/>
        <s v="2475-OLNT"/>
        <s v="2475-QKWJ"/>
        <s v="2476-DQLP"/>
        <s v="2477-RAWZ"/>
        <s v="2482-ZGQN"/>
        <s v="2483-HMKT"/>
        <s v="2490-BOPG"/>
        <s v="2491-OLNY"/>
        <s v="2494-JEGP"/>
        <s v="2497-EDSN"/>
        <s v="2497-NVLL"/>
        <s v="2499-UQEN"/>
        <s v="2500-BHDQ"/>
        <s v="2509-SLXY"/>
        <s v="2514-PDDI"/>
        <s v="2516-ULXH"/>
        <s v="2517-JMJL"/>
        <s v="2517-RTZF"/>
        <s v="2522-SCZO"/>
        <s v="2531-DYCG"/>
        <s v="2533-HQWP"/>
        <s v="2534-FFFR"/>
        <s v="2534-KBSC"/>
        <s v="2535-EFCE"/>
        <s v="2535-QKZR"/>
        <s v="2538-QKPS"/>
        <s v="2539-CJAB"/>
        <s v="2539-JLNJ"/>
        <s v="2543-ACBK"/>
        <s v="2544-AYPD"/>
        <s v="2544-JENS"/>
        <s v="2547-NBGO"/>
        <s v="2547-XSSS"/>
        <s v="2550-ZAGH"/>
        <s v="2550-ZPZY"/>
        <s v="2553-FHLJ"/>
        <s v="2553-XTKU"/>
        <s v="2556-LRZV"/>
        <s v="2556-TSKV"/>
        <s v="2558-VRJL"/>
        <s v="2562-HWYM"/>
        <s v="2563-FCPU"/>
        <s v="2565-PFRF"/>
        <s v="2570-DEXX"/>
        <s v="2570-EZAU"/>
        <s v="2571-BVOM"/>
        <s v="2571-KVNZ"/>
        <s v="2572-PMNM"/>
        <s v="2574-GKGW"/>
        <s v="2574-QTVE"/>
        <s v="2574-XGEW"/>
        <s v="2575-TTIN"/>
        <s v="2575-VDSQ"/>
        <s v="2581-VNRV"/>
        <s v="2583-KFUG"/>
        <s v="2585-YSHA"/>
        <s v="2587-PPLS"/>
        <s v="2589-ORTA"/>
        <s v="2591-AYDV"/>
        <s v="2593-RBZA"/>
        <s v="2598-LWCC"/>
        <s v="2600-DXAU"/>
        <s v="2602-FXTD"/>
        <s v="2602-NOUJ"/>
        <s v="2605-TOXT"/>
        <s v="2607-EPFH"/>
        <s v="2617-MCEC"/>
        <s v="2620-MYPO"/>
        <s v="2624-MLSC"/>
        <s v="2628-SQCU"/>
        <s v="2632-ENNR"/>
        <s v="2632-ZQMU"/>
        <s v="2633-LCUB"/>
        <s v="2638-AJWN"/>
        <s v="2639-NVKA"/>
        <s v="2640-DBEN"/>
        <s v="2641-WBMT"/>
        <s v="2642-NZZD"/>
        <s v="2643-LPTT"/>
        <s v="2644-IHYU"/>
        <s v="2649-CMHD"/>
        <s v="2650-QABA"/>
        <s v="2652-FMNI"/>
        <s v="2652-WYKK"/>
        <s v="2653-DHIM"/>
        <s v="2658-RKBF"/>
        <s v="2659-LNEG"/>
        <s v="2660-PVQC"/>
        <s v="2660-UXEB"/>
        <s v="2661-MZJA"/>
        <s v="2662-APPY"/>
        <s v="2664-BICT"/>
        <s v="2664-MCNF"/>
        <s v="2665-DBMI"/>
        <s v="2666-QZTH"/>
        <s v="2666-YLZW"/>
        <s v="2669-VLUL"/>
        <s v="2677-EMML"/>
        <s v="2680-UVBL"/>
        <s v="2681-QPBL"/>
        <s v="2682-HMJD"/>
        <s v="2683-PZCB"/>
        <s v="2684-LULY"/>
        <s v="2684-SMQV"/>
        <s v="2686-CAXC"/>
        <s v="2686-CENF"/>
        <s v="2686-SFLO"/>
        <s v="2687-HLSO"/>
        <s v="2689-UYBB"/>
        <s v="2691-SKLI"/>
        <s v="2693-CZBD"/>
        <s v="2693-LNVQ"/>
        <s v="2693-SKPV"/>
        <s v="2694-CUIF"/>
        <s v="2694-HBQG"/>
        <s v="2697-AQQV"/>
        <s v="2697-IQKY"/>
        <s v="2699-GJMN"/>
        <s v="2699-OKTX"/>
        <s v="2699-PYPP"/>
        <s v="2705-ANAN"/>
        <s v="2705-GSGU"/>
        <s v="2706-IDFB"/>
        <s v="2706-OCLE"/>
        <s v="2708-EGMT"/>
        <s v="2709-DFHQ"/>
        <s v="2709-ZVUN"/>
        <s v="2710-PLIY"/>
        <s v="2710-QCYT"/>
        <s v="2711-KNSV"/>
        <s v="2712-VYEF"/>
        <s v="2723-OOHS"/>
        <s v="2723-UHOY"/>
        <s v="2729-RPRC"/>
        <s v="2729-STET"/>
        <s v="2731-LXMY"/>
        <s v="2733-ZPOH"/>
        <s v="2738-WURU"/>
        <s v="2739-KIYS"/>
        <s v="2739-TBFF"/>
        <s v="2743-PPPU"/>
        <s v="2745-IMZK"/>
        <s v="2746-QJOK"/>
        <s v="2747-WLMI"/>
        <s v="2753-FFDX"/>
        <s v="2754-HZFE"/>
        <s v="2757-NSCZ"/>
        <s v="2766-OMGR"/>
        <s v="2771-PVWJ"/>
        <s v="2772-IDUC"/>
        <s v="2773-MRVD"/>
        <s v="2775-NJRV"/>
        <s v="2775-TGWX"/>
        <s v="2776-WWNH"/>
        <s v="2779-LOUX"/>
        <s v="2781-GHNU"/>
        <s v="2784-XRRZ"/>
        <s v="2787-KHKN"/>
        <s v="2789-AHLR"/>
        <s v="2789-TVMK"/>
        <s v="2790-MVMV"/>
        <s v="2790-UCHI"/>
        <s v="2791-CEUY"/>
        <s v="2794-DAED"/>
        <s v="2797-FZGG"/>
        <s v="2799-GVQU"/>
        <s v="2800-GMUN"/>
        <s v="2801-FIRU"/>
        <s v="2801-LSIH"/>
        <s v="2804-ELFZ"/>
        <s v="2806-BXQR"/>
        <s v="2807-MHAL"/>
        <s v="2809-TYJV"/>
        <s v="2810-PQJE"/>
        <s v="2810-TNLZ"/>
        <s v="2810-VFNK"/>
        <s v="2811-IPGY"/>
        <s v="2812-THVW"/>
        <s v="2815-CHSQ"/>
        <s v="2815-LILY"/>
        <s v="2817-QXJA"/>
        <s v="2821-GFNX"/>
        <s v="2821-IXZZ"/>
        <s v="2824-QJTP"/>
        <s v="2824-YVCJ"/>
        <s v="2826-KARW"/>
        <s v="2829-FQVC"/>
        <s v="2833-YZAL"/>
        <s v="2837-XQRF"/>
        <s v="2838-ZFPU"/>
        <s v="2842-NGAN"/>
        <s v="2842-RVHX"/>
        <s v="2844-RVRY"/>
        <s v="2849-MIYU"/>
        <s v="2850-CLVV"/>
        <s v="2861-QIZK"/>
        <s v="2861-VGIC"/>
        <s v="2864-BTXP"/>
        <s v="2864-SYYI"/>
        <s v="2868-XYKV"/>
        <s v="2869-AWES"/>
        <s v="2871-IOVG"/>
        <s v="2873-YKWT"/>
        <s v="2874-GJCM"/>
        <s v="2875-MMJS"/>
        <s v="2876-WMZV"/>
        <s v="2878-IWXN"/>
        <s v="2881-ANSR"/>
        <s v="2881-SFUM"/>
        <s v="2883-GWWW"/>
        <s v="2883-WSZA"/>
        <s v="2885-MWWP"/>
        <s v="2887-ZAHB"/>
        <s v="2889-SOUL"/>
        <s v="2890-PATP"/>
        <s v="2891-JRJM"/>
        <s v="2895-BXVL"/>
        <s v="2897-PCHI"/>
        <s v="2899-HEKO"/>
        <s v="2899-ZYVI"/>
        <s v="2900-FEOU"/>
        <s v="2904-VLZU"/>
        <s v="2905-EXND"/>
        <s v="2906-EWLS"/>
        <s v="2907-IERV"/>
        <s v="2912-DVNF"/>
        <s v="2914-GHWU"/>
        <s v="2915-ORMA"/>
        <s v="2920-DDXD"/>
        <s v="2929-OMGD"/>
        <s v="2931-SHYA"/>
        <s v="2933-IJME"/>
        <s v="2939-IBUO"/>
        <s v="2941-GGHD"/>
        <s v="2942-IHPJ"/>
        <s v="2942-INEK"/>
        <s v="2945-OLCI"/>
        <s v="2947-FZRI"/>
        <s v="2948-OPRS"/>
        <s v="2949-LLJY"/>
        <s v="2949-PSKF"/>
        <s v="2950-LWNY"/>
        <s v="2950-ZPUD"/>
        <s v="2951-WPVK"/>
        <s v="2953-FTBF"/>
        <s v="2954-ALWX"/>
        <s v="2956-MAMW"/>
        <s v="2956-TXCJ"/>
        <s v="2961-RQPD"/>
        <s v="2964-QAIF"/>
        <s v="2967-KJGT"/>
        <s v="2967-OFRX"/>
        <s v="2968-YTIE"/>
        <s v="2969-KAWC"/>
        <s v="2970-YPCE"/>
        <s v="2973-RLLQ"/>
        <s v="2980-GOMK"/>
        <s v="2980-WFLV"/>
        <s v="2981-AFEP"/>
        <s v="2987-MPZD"/>
        <s v="2989-ISRV"/>
        <s v="2989-PXMQ"/>
        <s v="2994-ZQSE"/>
        <s v="2996-GGQA"/>
        <s v="2997-LVEY"/>
        <s v="2998-NMMM"/>
        <s v="2999-UUCX"/>
        <s v="3000-XZVR"/>
        <s v="3006-HXLB"/>
        <s v="3010-NSPK"/>
        <s v="3014-TYXQ"/>
        <s v="3016-QWSM"/>
        <s v="3017-WWEF"/>
        <s v="3021-CLQF"/>
        <s v="3022-WWUB"/>
        <s v="3023-RVLZ"/>
        <s v="3024-GDZF"/>
        <s v="3026-MKFZ"/>
        <s v="3027-IAZO"/>
        <s v="3027-IVSI"/>
        <s v="3034-DZOV"/>
        <s v="3035-PIXU"/>
        <s v="3038-IFZO"/>
        <s v="3041-YOMX"/>
        <s v="3045-ZUBC"/>
        <s v="3046-CMEI"/>
        <s v="3046-MPSU"/>
        <s v="3047-XYBO"/>
        <s v="3048-NMRG"/>
        <s v="3051-ZJYU"/>
        <s v="3052-SKTJ"/>
        <s v="3057-PKIE"/>
        <s v="3059-LZAD"/>
        <s v="3062-MDGL"/>
        <s v="3063-WJQY"/>
        <s v="3065-YBHL"/>
        <s v="3068-EWHA"/>
        <s v="3068-KMLT"/>
        <s v="3069-BZPA"/>
        <s v="3071-PNST"/>
        <s v="3071-WVBN"/>
        <s v="3074-HNDN"/>
        <s v="3077-TARR"/>
        <s v="3078-XLNP"/>
        <s v="3083-BWCS"/>
        <s v="3083-CUIV"/>
        <s v="3083-JPFE"/>
        <s v="3088-MHDC"/>
        <s v="3091-GAIR"/>
        <s v="3091-YEPY"/>
        <s v="3094-HAWT"/>
        <s v="3094-TFEO"/>
        <s v="3097-MRNK"/>
        <s v="3097-QETR"/>
        <s v="3100-VBIF"/>
        <s v="3102-OOVK"/>
        <s v="3103-UDJU"/>
        <s v="3104-WNUS"/>
        <s v="3110-MOTS"/>
        <s v="3111-MAXA"/>
        <s v="3113-ZIHG"/>
        <s v="3116-WYGX"/>
        <s v="3117-GTJB"/>
        <s v="3117-TDWJ"/>
        <s v="3118-LKNS"/>
        <s v="3119-YIWX"/>
        <s v="3121-FIZQ"/>
        <s v="3121-MEGP"/>
        <s v="3124-HOCS"/>
        <s v="3125-XOSI"/>
        <s v="3126-JQSI"/>
        <s v="3129-KEOA"/>
        <s v="3132-ZCXO"/>
        <s v="3134-QVAU"/>
        <s v="3136-ZXPZ"/>
        <s v="3137-UHYB"/>
        <s v="3139-VEPE"/>
        <s v="3141-CSYM"/>
        <s v="3142-PFMM"/>
        <s v="3143-FIZH"/>
        <s v="3143-GXWY"/>
        <s v="3143-YVVJ"/>
        <s v="3148-KSPG"/>
        <s v="3148-KXLB"/>
        <s v="3153-ODVD"/>
        <s v="3154-ZIIR"/>
        <s v="3155-KOOQ"/>
        <s v="3158-AYMK"/>
        <s v="3161-HBYM"/>
        <s v="3162-EHZA"/>
        <s v="3163-BOSK"/>
        <s v="3163-EBQM"/>
        <s v="3163-GLTB"/>
        <s v="3171-LTFU"/>
        <s v="3172-FSLH"/>
        <s v="3177-ODRK"/>
        <s v="3178-CVEQ"/>
        <s v="3178-FCEL"/>
        <s v="3182-GANT"/>
        <s v="3189-LNYV"/>
        <s v="3195-CATY"/>
        <s v="3196-JIPD"/>
        <s v="3198-AVWW"/>
        <s v="3200-EJLM"/>
        <s v="3204-PDEE"/>
        <s v="3206-IEJD"/>
        <s v="3206-IGDS"/>
        <s v="3208-MGJJ"/>
        <s v="3208-YUJR"/>
        <s v="3210-SAZW"/>
        <s v="3212-TFMM"/>
        <s v="3213-OZLH"/>
        <s v="3215-QOCD"/>
        <s v="3216-NWMX"/>
        <s v="3216-XBZF"/>
        <s v="3218-FBOV"/>
        <s v="3219-EVHN"/>
        <s v="3220-CYWW"/>
        <s v="3221-VDTM"/>
        <s v="3227-KQSS"/>
        <s v="3228-GENE"/>
        <s v="3228-UDAL"/>
        <s v="3230-VGHO"/>
        <s v="3231-QAXX"/>
        <s v="3233-ASSV"/>
        <s v="3234-JLPD"/>
        <s v="3235-VSVZ"/>
        <s v="3235-WIGL"/>
        <s v="3242-ERLQ"/>
        <s v="3244-NMRD"/>
        <s v="3244-RHRY"/>
        <s v="3247-DZII"/>
        <s v="3250-UEZC"/>
        <s v="3252-VGPS"/>
        <s v="3259-IGLI"/>
        <s v="3261-KBYM"/>
        <s v="3267-RJSQ"/>
        <s v="3269-LBLE"/>
        <s v="3270-OVYD"/>
        <s v="3271-GTND"/>
        <s v="3275-JPBM"/>
        <s v="3277-NXDS"/>
        <s v="3281-EOGN"/>
        <s v="3281-NVWA"/>
        <s v="3281-THQZ"/>
        <s v="3284-AYVZ"/>
        <s v="3284-GESM"/>
        <s v="3291-FOJB"/>
        <s v="3292-VXEM"/>
        <s v="3293-FQMN"/>
        <s v="3295-FXDC"/>
        <s v="3297-WAIS"/>
        <s v="3299-ZGGY"/>
        <s v="3300-PMVY"/>
        <s v="3300-SBTG"/>
        <s v="3301-OWZS"/>
        <s v="3302-MMKE"/>
        <s v="3309-FFMU"/>
        <s v="3309-UNOZ"/>
        <s v="3310-EPNP"/>
        <s v="3311-JUMJ"/>
        <s v="3316-FKPG"/>
        <s v="3318-CMKZ"/>
        <s v="3318-MXZI"/>
        <s v="3320-PAOF"/>
        <s v="3322-CGMZ"/>
        <s v="3323-OJBR"/>
        <s v="3326-XQTL"/>
        <s v="3328-LJRE"/>
        <s v="3332-OFGU"/>
        <s v="3333-PITG"/>
        <s v="3337-RPFT"/>
        <s v="3340-LSCX"/>
        <s v="3343-KFWJ"/>
        <s v="3347-DJSJ"/>
        <s v="3348-SKKJ"/>
        <s v="3352-BPIN"/>
        <s v="3355-GEHM"/>
        <s v="3356-CDIH"/>
        <s v="3361-NLJD"/>
        <s v="3366-JZNW"/>
        <s v="3366-RFKV"/>
        <s v="3367-HVUF"/>
        <s v="3368-YEQV"/>
        <s v="3369-WQWB"/>
        <s v="3370-INNU"/>
        <s v="3373-QQHF"/>
        <s v="3376-WGNB"/>
        <s v="3378-ESJD"/>
        <s v="3379-QCHB"/>
        <s v="3381-XBCL"/>
        <s v="3389-CMVK"/>
        <s v="3390-UZXE"/>
        <s v="3394-KRCV"/>
        <s v="3395-SLWY"/>
        <s v="3395-ZZFY"/>
        <s v="3398-ULZD"/>
        <s v="3404-NDIP"/>
        <s v="3408-YHBB"/>
        <s v="3409-TXEO"/>
        <s v="3411-UPCB"/>
        <s v="3413-RPBS"/>
        <s v="3416-MNRU"/>
        <s v="3417-BFXE"/>
        <s v="3417-DIVB"/>
        <s v="3418-AJLQ"/>
        <s v="3420-OZOT"/>
        <s v="3421-MOIN"/>
        <s v="3423-EKEY"/>
        <s v="3423-EQRP"/>
        <s v="3423-IIWR"/>
        <s v="3423-IYWX"/>
        <s v="3426-RZDD"/>
        <s v="3426-TMIR"/>
        <s v="3427-ESBK"/>
        <s v="3429-INYY"/>
        <s v="3435-SVRZ"/>
        <s v="3436-SNPV"/>
        <s v="3437-AKMM"/>
        <s v="3438-MTMZ"/>
        <s v="3440-FOHR"/>
        <s v="3442-XSVE"/>
        <s v="3453-MXVP"/>
        <s v="3457-UWLC"/>
        <s v="3457-VQQM"/>
        <s v="3459-ASLK"/>
        <s v="3459-YSNV"/>
        <s v="3461-WHCA"/>
        <s v="3461-YZLC"/>
        <s v="3466-LSGW"/>
        <s v="3469-BKHG"/>
        <s v="3474-AJEE"/>
        <s v="3476-LHMK"/>
        <s v="3478-XDKQ"/>
        <s v="3479-GBWH"/>
        <s v="3479-OTTR"/>
        <s v="3480-UEFN"/>
        <s v="3490-UHAR"/>
        <s v="3490-VASD"/>
        <s v="3492-CGKS"/>
        <s v="3493-ZSJV"/>
        <s v="3495-BJFE"/>
        <s v="3496-ERJX"/>
        <s v="3496-RGSD"/>
        <s v="3501-GSCQ"/>
        <s v="3503-YNNH"/>
        <s v="3504-BHNH"/>
        <s v="3506-VZGX"/>
        <s v="3507-JBAN"/>
        <s v="3508-UFKV"/>
        <s v="3510-ESKS"/>
        <s v="3512-FPBK"/>
        <s v="3512-RHBO"/>
        <s v="3515-OLMO"/>
        <s v="3515-SKUL"/>
        <s v="3516-FSED"/>
        <s v="3517-JBTY"/>
        <s v="3518-KZSV"/>
        <s v="3518-XCQZ"/>
        <s v="3519-RQOB"/>
        <s v="3520-AHSM"/>
        <s v="3522-PCZO"/>
        <s v="3526-EPGZ"/>
        <s v="3526-FTFA"/>
        <s v="3526-MWUO"/>
        <s v="3528-MZAJ"/>
        <s v="3529-EQPS"/>
        <s v="3529-HFMY"/>
        <s v="3530-RNKM"/>
        <s v="3531-DHSJ"/>
        <s v="3537-SKGB"/>
        <s v="3537-ZULC"/>
        <s v="3538-LYLM"/>
        <s v="3539-ZZNK"/>
        <s v="3540-LTKZ"/>
        <s v="3540-TKDP"/>
        <s v="3544-DJHS"/>
        <s v="3545-GNKI"/>
        <s v="3546-BORA"/>
        <s v="3546-HPSO"/>
        <s v="3546-MSIH"/>
        <s v="3547-XVAK"/>
        <s v="3551-RDJO"/>
        <s v="3552-MZHR"/>
        <s v="3552-PIPI"/>
        <s v="3554-BINB"/>
        <s v="3557-MTQA"/>
        <s v="3558-BXMZ"/>
        <s v="3559-UGUG"/>
        <s v="3559-YOKS"/>
        <s v="3560-ZZOB"/>
        <s v="3561-UAAQ"/>
        <s v="3561-UYIS"/>
        <s v="3562-NGFH"/>
        <s v="3565-ONFG"/>
        <s v="3565-TMCB"/>
        <s v="3566-WZKY"/>
        <s v="3567-NIHS"/>
        <s v="3570-MGLX"/>
        <s v="3574-XUIK"/>
        <s v="3575-ATEB"/>
        <s v="3580-VKIJ"/>
        <s v="3581-KPFW"/>
        <s v="3584-NQAU"/>
        <s v="3585-TVXF"/>
        <s v="3585-TZSY"/>
        <s v="3585-WKAM"/>
        <s v="3585-WVBY"/>
        <s v="3586-AUGJ"/>
        <s v="3587-KWSK"/>
        <s v="3590-PYVM"/>
        <s v="3591-OWQP"/>
        <s v="3597-ATBO"/>
        <s v="3598-DACM"/>
        <s v="3601-CENB"/>
        <s v="3603-TXVR"/>
        <s v="3606-CBXV"/>
        <s v="3607-TFNM"/>
        <s v="3607-ZWYJ"/>
        <s v="3610-IRHN"/>
        <s v="3611-IEZC"/>
        <s v="3612-QTGR"/>
        <s v="3612-RBIF"/>
        <s v="3612-VZJO"/>
        <s v="3613-SOGD"/>
        <s v="3616-FCDP"/>
        <s v="3624-YKEY"/>
        <s v="3628-CUCI"/>
        <s v="3628-JMEB"/>
        <s v="3628-JRAY"/>
        <s v="3629-WHCC"/>
        <s v="3630-GYVU"/>
        <s v="3631-BDNP"/>
        <s v="3633-VDPN"/>
        <s v="3636-CDAA"/>
        <s v="3638-RPUG"/>
        <s v="3639-RZRR"/>
        <s v="3640-GGXU"/>
        <s v="3643-DOCA"/>
        <s v="3643-OMJE"/>
        <s v="3643-XBLR"/>
        <s v="3645-MVHE"/>
        <s v="3649-POHT"/>
        <s v="3650-CFDJ"/>
        <s v="3653-UVGE"/>
        <s v="3655-IOVF"/>
        <s v="3655-RYAD"/>
        <s v="3657-PWFJ"/>
        <s v="3657-ZYAP"/>
        <s v="3664-ECHQ"/>
        <s v="3666-UNZE"/>
        <s v="3667-WHDM"/>
        <s v="3667-ZLXU"/>
        <s v="3669-ONTL"/>
        <s v="3671-EUGD"/>
        <s v="3672-QCGV"/>
        <s v="3678-PYNY"/>
        <s v="3681-BUFU"/>
        <s v="3681-KHKM"/>
        <s v="3686-PQGL"/>
        <s v="3687-IHVM"/>
        <s v="3689-EOKW"/>
        <s v="3689-KQVT"/>
        <s v="3689-ZIMR"/>
        <s v="3693-MZXP"/>
        <s v="3694-OYEL"/>
        <s v="3694-PDPJ"/>
        <s v="3698-RIYD"/>
        <s v="3702-KWIY"/>
        <s v="3703-PBJP"/>
        <s v="3705-HHNW"/>
        <s v="3709-NDFJ"/>
        <s v="3709-PYNB"/>
        <s v="3709-ULLZ"/>
        <s v="3710-CKXY"/>
        <s v="3711-JDRO"/>
        <s v="3715-WXUF"/>
        <s v="3717-TQQA"/>
        <s v="3718-FKZL"/>
        <s v="3718-OKHJ"/>
        <s v="3725-BWHA"/>
        <s v="3729-JJHE"/>
        <s v="3731-QVCD"/>
        <s v="3732-CZQS"/>
        <s v="3732-IJJW"/>
        <s v="3733-EZWS"/>
        <s v="3735-RPTM"/>
        <s v="3736-CIXZ"/>
        <s v="3739-AWKE"/>
        <s v="3744-EIXF"/>
        <s v="3745-IFII"/>
        <s v="3751-LGHC"/>
        <s v="3756-OTDI"/>
        <s v="3756-YUZM"/>
        <s v="3759-DFOL"/>
        <s v="3766-JHGI"/>
        <s v="3769-ECEB"/>
        <s v="3770-XFHM"/>
        <s v="3771-BCZH"/>
        <s v="3779-VJYT"/>
        <s v="3783-FSYK"/>
        <s v="3785-JYLA"/>
        <s v="3788-VAYN"/>
        <s v="3789-UWTU"/>
        <s v="3790-FVBK"/>
        <s v="3791-EFFD"/>
        <s v="3791-FJQR"/>
        <s v="3792-YJAA"/>
        <s v="3794-CSEF"/>
        <s v="3797-KBSC"/>
        <s v="3800-JHGC"/>
        <s v="3801-CUZG"/>
        <s v="3802-NWJG"/>
        <s v="3803-UXUK"/>
        <s v="3804-CLRW"/>
        <s v="3804-QMFF"/>
        <s v="3805-EVAM"/>
        <s v="3806-BLKW"/>
        <s v="3807-MJAM"/>
        <s v="3810-WLML"/>
        <s v="3812-IAWJ"/>
        <s v="3814-ZCAB"/>
        <s v="3817-HJXV"/>
        <s v="3823-WDFX"/>
        <s v="3826-UHYM"/>
        <s v="3828-QDWL"/>
        <s v="3830-UJFO"/>
        <s v="3832-UBXY"/>
        <s v="3833-IJRS"/>
        <s v="3835-MZPM"/>
        <s v="3836-LEPS"/>
        <s v="3839-SHQM"/>
        <s v="3842-ICOT"/>
        <s v="3847-EXCA"/>
        <s v="3847-FACM"/>
        <s v="3849-PYYT"/>
        <s v="3851-APKW"/>
        <s v="3852-MXTL"/>
        <s v="3853-YTYX"/>
        <s v="3855-PVAX"/>
        <s v="3858-MZHX"/>
        <s v="3859-XBUH"/>
        <s v="3860-BYHK"/>
        <s v="3860-OQEB"/>
        <s v="3865-TCUQ"/>
        <s v="3868-UINY"/>
        <s v="3870-IVUT"/>
        <s v="3872-SZGX"/>
        <s v="3874-YKTE"/>
        <s v="3877-IZTZ"/>
        <s v="3877-VXEF"/>
        <s v="3879-YPYI"/>
        <s v="3882-TGRR"/>
        <s v="3890-SLSR"/>
        <s v="3892-RMQH"/>
        <s v="3893-ZEVG"/>
        <s v="3896-BZGR"/>
        <s v="3896-NYVO"/>
        <s v="3897-IPOC"/>
        <s v="3897-JWBZ"/>
        <s v="3897-YWMQ"/>
        <s v="3899-NYAP"/>
        <s v="3899-TTJU"/>
        <s v="3900-RDNM"/>
        <s v="3900-UXRO"/>
        <s v="3901-WPYU"/>
        <s v="3902-FSYZ"/>
        <s v="3902-TSKF"/>
        <s v="3904-NTTN"/>
        <s v="3908-VOTS"/>
        <s v="3911-MFVF"/>
        <s v="3912-HVGY"/>
        <s v="3920-EBDH"/>
        <s v="3920-NCPD"/>
        <s v="3922-LMUX"/>
        <s v="3923-DZKT"/>
        <s v="3924-FSUH"/>
        <s v="3930-VKQL"/>
        <s v="3931-UWXF"/>
        <s v="3932-EPJI"/>
        <s v="3933-ANQN"/>
        <s v="3935-MYBE"/>
        <s v="3940-PPVI"/>
        <s v="3941-ADAM"/>
        <s v="3943-NTOS"/>
        <s v="3944-ATLI"/>
        <s v="3944-OIZE"/>
        <s v="3945-XDWT"/>
        <s v="3947-UATP"/>
        <s v="3947-WLCU"/>
        <s v="3949-BPID"/>
        <s v="3957-TETC"/>
        <s v="3963-DTEC"/>
        <s v="3964-IMYW"/>
        <s v="3964-SLDG"/>
        <s v="3966-MSPM"/>
        <s v="3973-RZUT"/>
        <s v="3976-QJSS"/>
        <s v="3977-PAQV"/>
        <s v="3980-CGZX"/>
        <s v="3980-MAPM"/>
        <s v="3982-ONLC"/>
        <s v="3985-ZVBI"/>
        <s v="3986-FWFZ"/>
        <s v="3986-TQJO"/>
        <s v="3987-TFKC"/>
        <s v="3994-UIKI"/>
        <s v="3996-VURP"/>
        <s v="3997-KYRB"/>
        <s v="3997-MZKH"/>
        <s v="3999-FFYZ"/>
        <s v="4000-PAUK"/>
        <s v="4001-OCZR"/>
        <s v="4002-DROA"/>
        <s v="4003-ZMZN"/>
        <s v="4004-RYDT"/>
        <s v="4005-QGKV"/>
        <s v="4006-UYVO"/>
        <s v="4007-HINY"/>
        <s v="4009-PKQF"/>
        <s v="4016-FTVE"/>
        <s v="4020-NPHO"/>
        <s v="4023-WWDF"/>
        <s v="4025-QOKQ"/>
        <s v="4029-PZBQ"/>
        <s v="4032-WKFZ"/>
        <s v="4033-UJEG"/>
        <s v="4034-ZLRW"/>
        <s v="4037-ICOU"/>
        <s v="4037-MYSY"/>
        <s v="4043-UQSV"/>
        <s v="4044-PAOF"/>
        <s v="4048-QJBR"/>
        <s v="4049-KICX"/>
        <s v="4052-AJRN"/>
        <s v="4053-BZIM"/>
        <s v="4053-JOBO"/>
        <s v="4056-PNPB"/>
        <s v="4067-OJLW"/>
        <s v="4068-HFUE"/>
        <s v="4068-RORF"/>
        <s v="4070-QYTV"/>
        <s v="4071-GCHK"/>
        <s v="4074-XJUC"/>
        <s v="4076-DKSL"/>
        <s v="4077-COVR"/>
        <s v="4078-ZXCF"/>
        <s v="4079-AMLI"/>
        <s v="4079-WPMQ"/>
        <s v="4082-TGTK"/>
        <s v="4083-PDHK"/>
        <s v="4083-WVZP"/>
        <s v="4084-VRUO"/>
        <s v="4086-ONYS"/>
        <s v="4089-HGOC"/>
        <s v="4093-JQCQ"/>
        <s v="4095-ELIP"/>
        <s v="4095-IEMQ"/>
        <s v="4102-UFML"/>
        <s v="4102-VCNF"/>
        <s v="4105-MJHW"/>
        <s v="4111-SHSH"/>
        <s v="4117-VVFX"/>
        <s v="4121-PDLR"/>
        <s v="4124-TPIE"/>
        <s v="4124-WCIS"/>
        <s v="4126-EOSK"/>
        <s v="4126-OLBR"/>
        <s v="4128-NYVV"/>
        <s v="4137-OBZV"/>
        <s v="4138-VBEA"/>
        <s v="4139-EXJK"/>
        <s v="4140-JQIZ"/>
        <s v="4142-CKNJ"/>
        <s v="4142-QYAR"/>
        <s v="4143-KEXW"/>
        <s v="4146-USUO"/>
        <s v="4147-NPJA"/>
        <s v="4148-SVMY"/>
        <s v="4149-VRAB"/>
        <s v="4150-OBOZ"/>
        <s v="4150-XBGD"/>
        <s v="4151-NQPS"/>
        <s v="4152-HCYK"/>
        <s v="4153-GEXS"/>
        <s v="4154-UJFU"/>
        <s v="4160-GODN"/>
        <s v="4163-YTGH"/>
        <s v="4164-OPDL"/>
        <s v="4170-RSAN"/>
        <s v="4170-ZFVQ"/>
        <s v="4171-SILG"/>
        <s v="4179-WEYW"/>
        <s v="4184-SORO"/>
        <s v="4185-HIZQ"/>
        <s v="4187-NIKC"/>
        <s v="4189-MEDZ"/>
        <s v="4190-IHTR"/>
        <s v="4190-OQWW"/>
        <s v="4191-OHCG"/>
        <s v="4192-ZTQL"/>
        <s v="4195-GZTI"/>
        <s v="4201-UXYR"/>
        <s v="4202-AQEA"/>
        <s v="4202-KAFH"/>
        <s v="4202-YQUD"/>
        <s v="4203-THWA"/>
        <s v="4206-MPQG"/>
        <s v="4211-PZIT"/>
        <s v="4211-YHAV"/>
        <s v="4214-KISX"/>
        <s v="4216-CCFK"/>
        <s v="4220-SRZF"/>
        <s v="4230-SZSF"/>
        <s v="4232-XFQN"/>
        <s v="4233-TBSJ"/>
        <s v="4238-RFCK"/>
        <s v="4245-LEIC"/>
        <s v="4245-YWPM"/>
        <s v="4248-SNRQ"/>
        <s v="4248-YSRP"/>
        <s v="4251-AMXB"/>
        <s v="4252-LCUP"/>
        <s v="4261-NBER"/>
        <s v="4265-DCJY"/>
        <s v="4266-WJDZ"/>
        <s v="4268-VPGG"/>
        <s v="4273-XQXD"/>
        <s v="4275-FUPD"/>
        <s v="4278-EQVK"/>
        <s v="4278-LBTT"/>
        <s v="4280-CZAF"/>
        <s v="4286-CXQJ"/>
        <s v="4286-YTDD"/>
        <s v="4288-ZNZC"/>
        <s v="4291-MMES"/>
        <s v="4292-UZXK"/>
        <s v="4296-RUDR"/>
        <s v="4296-TZFQ"/>
        <s v="4297-GPDF"/>
        <s v="4300-HGBP"/>
        <s v="4303-HGUA"/>
        <s v="4303-LPJG"/>
        <s v="4305-TQVT"/>
        <s v="4305-YWQZ"/>
        <s v="4307-WWLR"/>
        <s v="4308-SBTS"/>
        <s v="4308-ZUVQ"/>
        <s v="4312-SNZQ"/>
        <s v="4312-VBMD"/>
        <s v="4313-UJSU"/>
        <s v="4313-VUMB"/>
        <s v="4316-MSBV"/>
        <s v="4316-UMYA"/>
        <s v="4319-BWGF"/>
        <s v="4319-HIFQ"/>
        <s v="4321-NLPT"/>
        <s v="4324-QAMD"/>
        <s v="4327-MVPH"/>
        <s v="4331-EXSU"/>
        <s v="4332-CCMW"/>
        <s v="4333-CPAW"/>
        <s v="4333-QGSX"/>
        <s v="4333-TGIT"/>
        <s v="4339-UOVC"/>
        <s v="4340-AUHF"/>
        <s v="4349-LCZV"/>
        <s v="4350-OTBZ"/>
        <s v="4351-MMHO"/>
        <s v="4352-ARAD"/>
        <s v="4358-IRZI"/>
        <s v="4359-CSZO"/>
        <s v="4359-IQHT"/>
        <s v="4360-SIGC"/>
        <s v="4364-REQG"/>
        <s v="4377-WZGR"/>
        <s v="4379-MNDC"/>
        <s v="4380-QWPQ"/>
        <s v="4381-DSZE"/>
        <s v="4382-ODVU"/>
        <s v="4384-YVTB"/>
        <s v="4387-EIZK"/>
        <s v="4388-MUSI"/>
        <s v="4391-PFJT"/>
        <s v="4395-CEKQ"/>
        <s v="4397-KQFD"/>
        <s v="4405-LFCK"/>
        <s v="4406-ZCIJ"/>
        <s v="4409-TQYA"/>
        <s v="4412-WRLH"/>
        <s v="4413-UZTZ"/>
        <s v="4414-GHXB"/>
        <s v="4414-MPUT"/>
        <s v="4418-MJGM"/>
        <s v="4418-OHSR"/>
        <s v="4419-DXOY"/>
        <s v="4419-PXBY"/>
        <s v="4421-VYBF"/>
        <s v="4422-YRSX"/>
        <s v="4426-WYZV"/>
        <s v="4427-AEZJ"/>
        <s v="4429-DMVA"/>
        <s v="4432-MQDH"/>
        <s v="4433-EHPQ"/>
        <s v="4436-DJML"/>
        <s v="4443-KRIA"/>
        <s v="4444-BZPU"/>
        <s v="4445-AYKN"/>
        <s v="4445-PKRQ"/>
        <s v="4447-HLIS"/>
        <s v="4449-DEKF"/>
        <s v="4451-MSWO"/>
        <s v="4455-EHTG"/>
        <s v="4455-SIDH"/>
        <s v="4457-MIIT"/>
        <s v="4458-JTXU"/>
        <s v="4462-QQDE"/>
        <s v="4464-JEDN"/>
        <s v="4464-LBRK"/>
        <s v="4466-NZDI"/>
        <s v="4467-IFFZ"/>
        <s v="4467-VADV"/>
        <s v="4480-RMFU"/>
        <s v="4481-HRDH"/>
        <s v="4484-DETX"/>
        <s v="4488-IZKB"/>
        <s v="4495-JDEO"/>
        <s v="4496-PIDL"/>
        <s v="4497-LCDD"/>
        <s v="4501-YVWQ"/>
        <s v="4502-YFJR"/>
        <s v="4505-OCXZ"/>
        <s v="4508-FKKW"/>
        <s v="4510-KLVN"/>
        <s v="4511-PTMJ"/>
        <s v="4512-RDCQ"/>
        <s v="4515-QIHY"/>
        <s v="4518-CNFT"/>
        <s v="4519-GZTR"/>
        <s v="4522-SXNA"/>
        <s v="4529-BTPC"/>
        <s v="4529-SZSD"/>
        <s v="4532-SFWT"/>
        <s v="4534-BAWB"/>
        <s v="4541-BLXB"/>
        <s v="4542-UWAU"/>
        <s v="4545-IVDM"/>
        <s v="4548-XBJX"/>
        <s v="4549-UHYE"/>
        <s v="4549-YZOS"/>
        <s v="4552-RRII"/>
        <s v="4553-VUEV"/>
        <s v="4560-QCID"/>
        <s v="4563-FCIB"/>
        <s v="4567-WZLN"/>
        <s v="4569-LYNP"/>
        <s v="4570-EEKV"/>
        <s v="4571-PDPQ"/>
        <s v="4574-SKUQ"/>
        <s v="4575-SITD"/>
        <s v="4578-CAXO"/>
        <s v="4579-FPZP"/>
        <s v="4580-AZMZ"/>
        <s v="4580-TFEW"/>
        <s v="4581-URTT"/>
        <s v="4583-CIEG"/>
        <s v="4583-ZBYX"/>
        <s v="4584-BISY"/>
        <s v="4586-OCHA"/>
        <s v="4588-VLVH"/>
        <s v="4589-JVVZ"/>
        <s v="4589-XYSY"/>
        <s v="4590-WNRA"/>
        <s v="4591-KGHW"/>
        <s v="4593-NSYD"/>
        <s v="4603-VWTU"/>
        <s v="4607-OTFW"/>
        <s v="4608-ZHQJ"/>
        <s v="4610-RQBE"/>
        <s v="4611-AZSG"/>
        <s v="4621-PJSZ"/>
        <s v="4621-QMQX"/>
        <s v="4625-SGCJ"/>
        <s v="4626-ODSB"/>
        <s v="4626-UYXA"/>
        <s v="4627-XMGC"/>
        <s v="4631-JYFV"/>
        <s v="4632-CGSN"/>
        <s v="4632-MIYV"/>
        <s v="4632-PUWD"/>
        <s v="4633-QIYZ"/>
        <s v="4634-YYYC"/>
        <s v="4635-IEDK"/>
        <s v="4638-DOVR"/>
        <s v="4638-MOIL"/>
        <s v="4639-ZYDY"/>
        <s v="4640-NWXT"/>
        <s v="4640-ROSI"/>
        <s v="4640-RZGU"/>
        <s v="4640-ZYLD"/>
        <s v="4642-PQIO"/>
        <s v="4643-IYVV"/>
        <s v="4645-VCGX"/>
        <s v="4645-VREW"/>
        <s v="4646-BFTH"/>
        <s v="4646-MEPF"/>
        <s v="4646-NGEL"/>
        <s v="4647-VDIW"/>
        <s v="4648-EIPX"/>
        <s v="4648-TQKW"/>
        <s v="4649-OJQT"/>
        <s v="4650-VWAF"/>
        <s v="4651-LXEG"/>
        <s v="4652-GNBG"/>
        <s v="4655-GBNW"/>
        <s v="4656-XOUR"/>
        <s v="4665-CRND"/>
        <s v="4665-FOTL"/>
        <s v="4666-FXQU"/>
        <s v="4672-CQIQ"/>
        <s v="4676-RXAH"/>
        <s v="4682-SBUA"/>
        <s v="4685-VKVC"/>
        <s v="4686-JTEX"/>
        <s v="4689-BAZS"/>
        <s v="4691-LYZT"/>
        <s v="4692-HHGA"/>
        <s v="4704-FUAL"/>
        <s v="4705-CTMQ"/>
        <s v="4710-HZLK"/>
        <s v="4712-JDAZ"/>
        <s v="4713-PCMC"/>
        <s v="4723-WBYR"/>
        <s v="4724-EZGP"/>
        <s v="4726-TWWK"/>
        <s v="4727-JGGF"/>
        <s v="4733-KHRB"/>
        <s v="4733-OIGH"/>
        <s v="4733-UCVN"/>
        <s v="4737-UVHS"/>
        <s v="4738-ZYWD"/>
        <s v="4740-EYIQ"/>
        <s v="4740-LLBB"/>
        <s v="4742-GFYC"/>
        <s v="4743-HOIA"/>
        <s v="4747-DXNZ"/>
        <s v="4747-YXUW"/>
        <s v="4748-KSPG"/>
        <s v="4749-BWVN"/>
        <s v="4749-GTSB"/>
        <s v="4751-DKKV"/>
        <s v="4752-EDTG"/>
        <s v="4752-IVNS"/>
        <s v="4754-HWDM"/>
        <s v="4754-PYVT"/>
        <s v="4757-XIQH"/>
        <s v="4763-HJCN"/>
        <s v="4770-DUCD"/>
        <s v="4770-NADL"/>
        <s v="4773-AYIJ"/>
        <s v="4774-GPHE"/>
        <s v="4774-NCJW"/>
        <s v="4779-SFPP"/>
        <s v="4780-GXOW"/>
        <s v="4780-MYHH"/>
        <s v="4781-XNQR"/>
        <s v="4781-XYRC"/>
        <s v="4782-CHZM"/>
        <s v="4788-MBAV"/>
        <s v="4788-QHYH"/>
        <s v="4789-FIUS"/>
        <s v="4789-JPNV"/>
        <s v="4791-PDPW"/>
        <s v="4791-USBM"/>
        <s v="4796-XABB"/>
        <s v="4797-LSKJ"/>
        <s v="4798-PWPP"/>
        <s v="4801-XCMX"/>
        <s v="4802-YHDQ"/>
        <s v="4804-GUFN"/>
        <s v="4805-MUCJ"/>
        <s v="4805-QQTQ"/>
        <s v="4806-JNCF"/>
        <s v="4809-TVPO"/>
        <s v="4810-IOCH"/>
        <s v="4810-KXKF"/>
        <s v="4812-XTNL"/>
        <s v="4813-AGUS"/>
        <s v="4815-HHHJ"/>
        <s v="4816-RABA"/>
        <s v="4822-HGQI"/>
        <s v="4822-WIJZ"/>
        <s v="4824-DZVT"/>
        <s v="4829-DRXX"/>
        <s v="4829-JTXK"/>
        <s v="4836-CFVJ"/>
        <s v="4842-FWCS"/>
        <s v="4844-EUBM"/>
        <s v="4844-FCSB"/>
        <s v="4848-CZZK"/>
        <s v="4850-NLHX"/>
        <s v="4852-YKDI"/>
        <s v="4853-BBMH"/>
        <s v="4857-AKOJ"/>
        <s v="4859-BCUF"/>
        <s v="4859-PJTF"/>
        <s v="4860-EFJE"/>
        <s v="4861-ORBX"/>
        <s v="4863-QRNP"/>
        <s v="4865-EUVM"/>
        <s v="4866-AHVW"/>
        <s v="4867-FOMF"/>
        <s v="4868-YTHX"/>
        <s v="4870-QMKR"/>
        <s v="4872-DQYI"/>
        <s v="4876-VURV"/>
        <s v="4878-YNAM"/>
        <s v="4882-MWYV"/>
        <s v="4886-ACPN"/>
        <s v="4888-NXTI"/>
        <s v="4889-FGUU"/>
        <s v="4890-UTLR"/>
        <s v="4891-QYOO"/>
        <s v="4891-ZOTN"/>
        <s v="4900-MNXJ"/>
        <s v="4901-GAEU"/>
        <s v="4902-VHZL"/>
        <s v="4904-YMSG"/>
        <s v="4905-BAJQ"/>
        <s v="4905-DHKR"/>
        <s v="4908-VKCZ"/>
        <s v="4909-MEYJ"/>
        <s v="4911-AZDT"/>
        <s v="4913-UDOI"/>
        <s v="4916-APQL"/>
        <s v="4916-JQVL"/>
        <s v="4919-FJOU"/>
        <s v="4921-MLLR"/>
        <s v="4923-PXAV"/>
        <s v="4926-WKGV"/>
        <s v="4927-XZUB"/>
        <s v="4931-HCNY"/>
        <s v="4932-TJTF"/>
        <s v="4933-RZZT"/>
        <s v="4934-FTJV"/>
        <s v="4934-KHCH"/>
        <s v="4935-ASLK"/>
        <s v="4937-GYCG"/>
        <s v="4944-CIHW"/>
        <s v="4944-HPWQ"/>
        <s v="4945-WHVP"/>
        <s v="4946-KKMY"/>
        <s v="4948-DKXY"/>
        <s v="4949-ZDSK"/>
        <s v="4952-NMOL"/>
        <s v="4952-ZPCW"/>
        <s v="4958-GKHI"/>
        <s v="4959-FFQS"/>
        <s v="4960-TQGX"/>
        <s v="4960-WIUA"/>
        <s v="4961-QXJB"/>
        <s v="4962-BYAT"/>
        <s v="4962-MMQZ"/>
        <s v="4962-QLEC"/>
        <s v="4966-YSKZ"/>
        <s v="4967-KUGV"/>
        <s v="4968-BZIB"/>
        <s v="4968-LPPW"/>
        <s v="4970-ETWJ"/>
        <s v="4973-FJHN"/>
        <s v="4973-QERT"/>
        <s v="4974-XRVX"/>
        <s v="4976-TXOD"/>
        <s v="4978-QAGZ"/>
        <s v="4982-CHOM"/>
        <s v="4984-HIBD"/>
        <s v="4985-OVYB"/>
        <s v="4988-DNKW"/>
        <s v="4988-JDJT"/>
        <s v="4989-PYQI"/>
        <s v="4991-KDKC"/>
        <s v="4992-ABQF"/>
        <s v="4993-PKEU"/>
        <s v="4993-XFBS"/>
        <s v="4997-COGG"/>
        <s v="5003-CJOF"/>
        <s v="5005-LVSG"/>
        <s v="5005-PNKN"/>
        <s v="5010-HQIA"/>
        <s v="5011-RZDB"/>
        <s v="5012-QGEB"/>
        <s v="5015-BIYZ"/>
        <s v="5019-YZUR"/>
        <s v="5021-TLZI"/>
        <s v="5022-KDWI"/>
        <s v="5022-OPOK"/>
        <s v="5024-KNWY"/>
        <s v="5024-NWWY"/>
        <s v="5032-TUDU"/>
        <s v="5032-TVZZ"/>
        <s v="5034-UHXG"/>
        <s v="5038-XSRB"/>
        <s v="5040-MBUD"/>
        <s v="5041-BYLN"/>
        <s v="5042-MKPV"/>
        <s v="5045-DOLZ"/>
        <s v="5045-DXQX"/>
        <s v="5046-IJNI"/>
        <s v="5048-JDIR"/>
        <s v="5049-BGXW"/>
        <s v="5054-WBDK"/>
        <s v="5055-JVSR"/>
        <s v="5056-NXUZ"/>
        <s v="5057-FKHC"/>
        <s v="5060-SCJP"/>
        <s v="5060-YPQP"/>
        <s v="5062-ZKLP"/>
        <s v="5066-NVKJ"/>
        <s v="5067-VFPY"/>
        <s v="5069-BUOZ"/>
        <s v="5072-BYXS"/>
        <s v="5075-NPFC"/>
        <s v="5077-BLDM"/>
        <s v="5077-YBQJ"/>
        <s v="5078-GNYY"/>
        <s v="5078-SHSO"/>
        <s v="5083-GHZQ"/>
        <s v="5085-HANG"/>
        <s v="5085-SHZM"/>
        <s v="5088-FSCE"/>
        <s v="5088-KTIW"/>
        <s v="5088-QWNF"/>
        <s v="5091-MWSX"/>
        <s v="5091-ODJN"/>
        <s v="5095-HRAY"/>
        <s v="5095-KHLA"/>
        <s v="5096-NJRS"/>
        <s v="5099-VGLK"/>
        <s v="5100-ZZZA"/>
        <s v="5101-ZLLZ"/>
        <s v="5102-HJVC"/>
        <s v="5102-IALR"/>
        <s v="5102-QMCN"/>
        <s v="5105-HHJZ"/>
        <s v="5107-HRQS"/>
        <s v="5107-YTCO"/>
        <s v="5108-SAWG"/>
        <s v="5109-GIJD"/>
        <s v="5109-RQVJ"/>
        <s v="5110-WBOB"/>
        <s v="5113-EBYV"/>
        <s v="5118-AOEU"/>
        <s v="5120-QTMS"/>
        <s v="5120-VZYL"/>
        <s v="5121-HNGV"/>
        <s v="5122-CEHP"/>
        <s v="5125-CPLQ"/>
        <s v="5128-DCDW"/>
        <s v="5130-ECIX"/>
        <s v="5130-MPZE"/>
        <s v="5137-RVHR"/>
        <s v="5140-LXGA"/>
        <s v="5144-LTAL"/>
        <s v="5146-ALIQ"/>
        <s v="5152-RZXK"/>
        <s v="5152-ZWFF"/>
        <s v="5154-RJKW"/>
        <s v="5156-MEWS"/>
        <s v="5158-VBGE"/>
        <s v="5165-XXTA"/>
        <s v="5173-FXCT"/>
        <s v="5175-QFBI"/>
        <s v="5177-BZZF"/>
        <s v="5177-DCFD"/>
        <s v="5180-GYOJ"/>
        <s v="5182-ABGY"/>
        <s v="5182-RYFH"/>
        <s v="5183-NVRI"/>
        <s v="5184-JDJO"/>
        <s v="5187-PZYV"/>
        <s v="5189-SKIW"/>
        <s v="5190-KFPF"/>
        <s v="5190-ZIPU"/>
        <s v="5197-LMQF"/>
        <s v="5203-LPYA"/>
        <s v="5217-FEJW"/>
        <s v="5217-GYKU"/>
        <s v="5217-LVYP"/>
        <s v="5218-NTZB"/>
        <s v="5221-TEQT"/>
        <s v="5222-PFCL"/>
        <s v="5224-FNDF"/>
        <s v="5225-AOLI"/>
        <s v="5225-UFGJ"/>
        <s v="5230-IKFY"/>
        <s v="5231-DAPZ"/>
        <s v="5239-MCWQ"/>
        <s v="5242-PWRI"/>
        <s v="5242-WGEX"/>
        <s v="5244-FAAQ"/>
        <s v="5245-OTWO"/>
        <s v="5245-ZVPI"/>
        <s v="5247-JTCP"/>
        <s v="5248-AGIW"/>
        <s v="5248-MCCO"/>
        <s v="5249-YABY"/>
        <s v="5250-QBXI"/>
        <s v="5250-ZNZV"/>
        <s v="5253-URDR"/>
        <s v="5254-BIIO"/>
        <s v="5262-OVCY"/>
        <s v="5263-NMZY"/>
        <s v="5265-LGNL"/>
        <s v="5267-AUQZ"/>
        <s v="5267-OHJK"/>
        <s v="5274-EFZU"/>
        <s v="5276-ZSJF"/>
        <s v="5276-ZXSN"/>
        <s v="5277-AXXO"/>
        <s v="5277-NBDB"/>
        <s v="5279-QDBV"/>
        <s v="5279-VFOS"/>
        <s v="5284-ENJV"/>
        <s v="5284-ODAL"/>
        <s v="5285-JMXH"/>
        <s v="5285-OUTD"/>
        <s v="5286-AOUA"/>
        <s v="5290-HHVV"/>
        <s v="5291-JIDG"/>
        <s v="5292-MHAW"/>
        <s v="5296-KEGJ"/>
        <s v="5297-BENZ"/>
        <s v="5301-AGPG"/>
        <s v="5303-FAPU"/>
        <s v="5303-RXUX"/>
        <s v="5304-FPDD"/>
        <s v="5307-WXKA"/>
        <s v="5311-QILV"/>
        <s v="5312-XYVJ"/>
        <s v="5313-TUSE"/>
        <s v="5314-XGQJ"/>
        <s v="5315-HKSZ"/>
        <s v="5315-ZOMA"/>
        <s v="5319-MIEK"/>
        <s v="5320-AYGQ"/>
        <s v="5320-VCWC"/>
        <s v="5323-FWYY"/>
        <s v="5327-BOXV"/>
        <s v="5329-OIPF"/>
        <s v="5330-NFDE"/>
        <s v="5332-XPON"/>
        <s v="5332-YVYQ"/>
        <s v="5333-GFKP"/>
        <s v="5334-UKQF"/>
        <s v="5335-DKJN"/>
        <s v="5336-AFDU"/>
        <s v="5339-RIAE"/>
        <s v="5341-UWGY"/>
        <s v="5342-MXLJ"/>
        <s v="5342-MYQO"/>
        <s v="5346-BDUD"/>
        <s v="5348-NDMK"/>
        <s v="5350-TTOS"/>
        <s v="5354-UDNY"/>
        <s v="5356-VJDK"/>
        <s v="5364-QFBA"/>
        <s v="5366-QXTV"/>
        <s v="5368-EJNI"/>
        <s v="5368-PWYB"/>
        <s v="5372-SAIN"/>
        <s v="5375-RTAU"/>
        <s v="5375-VVSE"/>
        <s v="5375-YKLE"/>
        <s v="5376-MLTX"/>
        <s v="5377-AHGC"/>
        <s v="5378-HNIQ"/>
        <s v="5379-NAWI"/>
        <s v="5381-ELAT"/>
        <s v="5381-LCYG"/>
        <s v="5383-PSKI"/>
        <s v="5387-AJUW"/>
        <s v="5387-VSOQ"/>
        <s v="5388-OITX"/>
        <s v="5393-BDDX"/>
        <s v="5395-XKPA"/>
        <s v="5395-ZGMZ"/>
        <s v="5396-GHBJ"/>
        <s v="5398-DIKE"/>
        <s v="5402-NCHR"/>
        <s v="5402-OLBW"/>
        <s v="5403-YQQN"/>
        <s v="5404-YCCN"/>
        <s v="5405-MTDP"/>
        <s v="5408-KBNZ"/>
        <s v="5409-JGHO"/>
        <s v="5409-NFYK"/>
        <s v="5410-OKLO"/>
        <s v="5415-USBU"/>
        <s v="5426-CNBO"/>
        <s v="5426-JGQV"/>
        <s v="5430-HKRJ"/>
        <s v="5432-HFNQ"/>
        <s v="5437-THZS"/>
        <s v="5438-ZPWP"/>
        <s v="5440-UMGR"/>
        <s v="5442-ANVV"/>
        <s v="5442-DXMH"/>
        <s v="5445-UARX"/>
        <s v="5446-SSME"/>
        <s v="5449-CJQK"/>
        <s v="5450-TPGV"/>
        <s v="5451-FEHO"/>
        <s v="5451-GJIX"/>
        <s v="5451-KILF"/>
        <s v="5454-EVEO"/>
        <s v="5457-RQNQ"/>
        <s v="5458-ZIBQ"/>
        <s v="5460-EDDE"/>
        <s v="5464-KRMK"/>
        <s v="5467-RFHP"/>
        <s v="5472-BCDH"/>
        <s v="5474-NYBN"/>
        <s v="5480-ZTSW"/>
        <s v="5485-RHLA"/>
        <s v="5485-ZRQK"/>
        <s v="5488-EDRY"/>
        <s v="5488-EYZA"/>
        <s v="5489-FQUJ"/>
        <s v="5489-KWDU"/>
        <s v="5490-SQYY"/>
        <s v="5491-CURT"/>
        <s v="5492-UCBG"/>
        <s v="5492-UQFF"/>
        <s v="5496-GMIO"/>
        <s v="5497-VWFZ"/>
        <s v="5498-PQJC"/>
        <s v="5498-TAQR"/>
        <s v="5500-YGFU"/>
        <s v="5500-YYPZ"/>
        <s v="5501-WDSK"/>
        <s v="5506-ENGJ"/>
        <s v="5506-VGHA"/>
        <s v="5510-TPTT"/>
        <s v="5511-WBWV"/>
        <s v="5515-YTMC"/>
        <s v="5515-ZOZN"/>
        <s v="5516-PLEG"/>
        <s v="5517-KEOL"/>
        <s v="5519-SZPN"/>
        <s v="5520-NTOX"/>
        <s v="5522-OYZW"/>
        <s v="5523-ACJY"/>
        <s v="5525-NOMN"/>
        <s v="5527-GKWF"/>
        <s v="5527-MMNM"/>
        <s v="5529-AGTB"/>
        <s v="5529-SUUI"/>
        <s v="5530-AUZW"/>
        <s v="5534-KBAI"/>
        <s v="5534-SNQL"/>
        <s v="5538-LZEO"/>
        <s v="5538-VZYF"/>
        <s v="5539-IOAD"/>
        <s v="5544-HOKD"/>
        <s v="5548-MLVT"/>
        <s v="5550-IQNY"/>
        <s v="5554-UYCP"/>
        <s v="5556-YFNL"/>
        <s v="5558-XZOH"/>
        <s v="5559-DOEH"/>
        <s v="5559-OPFP"/>
        <s v="5560-MPFR"/>
        <s v="5560-OWBK"/>
        <s v="5563-RPPX"/>
        <s v="5565-KNTE"/>
        <s v="5570-GABM"/>
        <s v="5571-DJVG"/>
        <s v="5574-WLGC"/>
        <s v="5574-XDUX"/>
        <s v="5576-BXAF"/>
        <s v="5577-MSNZ"/>
        <s v="5577-QCRD"/>
        <s v="5582-SNME"/>
        <s v="5584-AQFA"/>
        <s v="5584-CLGA"/>
        <s v="5585-JBPG"/>
        <s v="5585-OOAV"/>
        <s v="5591-AKJX"/>
        <s v="5594-BDGF"/>
        <s v="5597-PWUO"/>
        <s v="5605-UMVX"/>
        <s v="5607-GNBZ"/>
        <s v="5608-YAMG"/>
        <s v="5610-AYQA"/>
        <s v="5611-KBYS"/>
        <s v="5611-WZLD"/>
        <s v="5612-JAHO"/>
        <s v="5612-OAEV"/>
        <s v="5612-WJKW"/>
        <s v="5613-BFKE"/>
        <s v="5613-RRII"/>
        <s v="5616-TQRK"/>
        <s v="5618-RYXI"/>
        <s v="5618-ZLBH"/>
        <s v="5619-LVPO"/>
        <s v="5620-ABIP"/>
        <s v="5620-HIWM"/>
        <s v="5624-XYGM"/>
        <s v="5625-XDWY"/>
        <s v="5627-INKR"/>
        <s v="5630-LEZR"/>
        <s v="5631-QJIT"/>
        <s v="5632-LKUE"/>
        <s v="5637-EXFL"/>
        <s v="5639-ENKY"/>
        <s v="5640-NVKO"/>
        <s v="5642-YQQI"/>
        <s v="5660-HDWR"/>
        <s v="5665-SJRD"/>
        <s v="5667-MTUB"/>
        <s v="5669-XYTR"/>
        <s v="5670-VBZM"/>
        <s v="5671-ESYP"/>
        <s v="5671-MTSV"/>
        <s v="5672-EZBA"/>
        <s v="5676-PTZX"/>
        <s v="5677-FBRZ"/>
        <s v="5682-KYOX"/>
        <s v="5683-NKWP"/>
        <s v="5683-QHKG"/>
        <s v="5685-NZBI"/>
        <s v="5685-RMKV"/>
        <s v="5687-PDUC"/>
        <s v="5688-FTPV"/>
        <s v="5689-TDPU"/>
        <s v="5691-TANG"/>
        <s v="5694-LJNV"/>
        <s v="5695-BWVV"/>
        <s v="5696-GKII"/>
        <s v="5697-KWDE"/>
        <s v="5698-NIUV"/>
        <s v="5703-TZLW"/>
        <s v="5704-BZLQ"/>
        <s v="5708-KVWR"/>
        <s v="5712-YXJY"/>
        <s v="5714-NPDL"/>
        <s v="5717-LMTD"/>
        <s v="5721-TEVI"/>
        <s v="5727-EFEL"/>
        <s v="5728-DULK"/>
        <s v="5731-BGMG"/>
        <s v="5733-ETKZ"/>
        <s v="5738-RXWL"/>
        <s v="5740-GTZK"/>
        <s v="5741-TGXD"/>
        <s v="5743-HQQM"/>
        <s v="5747-CIZP"/>
        <s v="5748-FJDO"/>
        <s v="5753-KHZU"/>
        <s v="5754-NTYY"/>
        <s v="5754-NZGW"/>
        <s v="5756-VCHB"/>
        <s v="5759-CMDH"/>
        <s v="5759-XDKJ"/>
        <s v="5764-IPPW"/>
        <s v="5764-RMWM"/>
        <s v="5765-SMSP"/>
        <s v="5768-KDUI"/>
        <s v="5769-DXMH"/>
        <s v="5769-DZFX"/>
        <s v="5772-GWMS"/>
        <s v="5773-LHAT"/>
        <s v="5776-LOAO"/>
        <s v="5779-SECK"/>
        <s v="5781-BPAE"/>
        <s v="5782-WFJN"/>
        <s v="5785-QMAN"/>
        <s v="5786-RNMU"/>
        <s v="5788-IDPZ"/>
        <s v="5789-BGPX"/>
        <s v="5789-PRTU"/>
        <s v="5793-CHUS"/>
        <s v="5793-CSKO"/>
        <s v="5793-WVGA"/>
        <s v="5796-IRTX"/>
        <s v="5800-AHUY"/>
        <s v="5800-GJCS"/>
        <s v="5801-KQFY"/>
        <s v="5802-COQI"/>
        <s v="5802-IGJJ"/>
        <s v="5805-JAWC"/>
        <s v="5807-XIED"/>
        <s v="5808-XBKI"/>
        <s v="5809-JXBJ"/>
        <s v="5809-RKJT"/>
        <s v="5815-JOCM"/>
        <s v="5815-VHDP"/>
        <s v="5816-MYCF"/>
        <s v="5816-XIVA"/>
        <s v="5817-LVPK"/>
        <s v="5819-NRAR"/>
        <s v="5825-JAGI"/>
        <s v="5826-VIAL"/>
        <s v="5827-MQNI"/>
        <s v="5829-MBCR"/>
        <s v="5832-MUFY"/>
        <s v="5832-XBYN"/>
        <s v="5833-YRWQ"/>
        <s v="5835-RVHU"/>
        <s v="5835-TPQD"/>
        <s v="5835-UWME"/>
        <s v="5837-ZRYT"/>
        <s v="5840-URNU"/>
        <s v="5841-OYRR"/>
        <s v="5846-GACF"/>
        <s v="5848-FSZX"/>
        <s v="5848-VODO"/>
        <s v="5851-DIAJ"/>
        <s v="5851-RHRY"/>
        <s v="5851-UYMJ"/>
        <s v="5852-MJMQ"/>
        <s v="5852-QHTA"/>
        <s v="5853-JDLO"/>
        <s v="5854-RAZA"/>
        <s v="5858-GSUF"/>
        <s v="5859-GNBY"/>
        <s v="5860-TVYJ"/>
        <s v="5864-ZMNK"/>
        <s v="5867-CALM"/>
        <s v="5868-DLPS"/>
        <s v="5870-ZEDH"/>
        <s v="5873-YPTK"/>
        <s v="5874-HQIO"/>
        <s v="5874-SVDB"/>
        <s v="5876-RKVY"/>
        <s v="5881-TJBI"/>
        <s v="5881-VGEL"/>
        <s v="5882-CRFL"/>
        <s v="5891-DZKX"/>
        <s v="5891-PPJN"/>
        <s v="5892-HVKH"/>
        <s v="5893-YMPS"/>
        <s v="5899-QASO"/>
        <s v="5901-COOE"/>
        <s v="5910-AWAR"/>
        <s v="5910-JXHX"/>
        <s v="5910-SWTP"/>
        <s v="5911-QWER"/>
        <s v="5912-RMRJ"/>
        <s v="5916-VJEW"/>
        <s v="5922-TYHV"/>
        <s v="5924-RATW"/>
        <s v="5924-ZEGJ"/>
        <s v="5927-BVKZ"/>
        <s v="5929-KKBD"/>
        <s v="5929-WQDF"/>
        <s v="5930-ISGH"/>
        <s v="5935-NUKQ"/>
        <s v="5937-FNGM"/>
        <s v="5938-TGHY"/>
        <s v="5939-VLUL"/>
        <s v="5948-NOII"/>
        <s v="5948-ZTFY"/>
        <s v="5951-QYBK"/>
        <s v="5954-ZUGW"/>
        <s v="5956-HJOF"/>
        <s v="5957-MTAG"/>
        <s v="5957-ZDAK"/>
        <s v="5958-OQIC"/>
        <s v="5961-FNFP"/>
        <s v="5961-MCHG"/>
        <s v="5961-TIWG"/>
        <s v="5963-AXOY"/>
        <s v="5964-XAYV"/>
        <s v="5964-ZVCK"/>
        <s v="5965-MDXU"/>
        <s v="5967-WLQQ"/>
        <s v="5968-YHPE"/>
        <s v="5972-RVMH"/>
        <s v="5972-TBZR"/>
        <s v="5973-RUUT"/>
        <s v="5976-ELQZ"/>
        <s v="5978-EGXM"/>
        <s v="5980-EPXI"/>
        <s v="5980-OMJP"/>
        <s v="5982-SGXW"/>
        <s v="5985-QISQ"/>
        <s v="5986-TPTS"/>
        <s v="5986-WTUC"/>
        <s v="5987-DQEM"/>
        <s v="5989-PUQK"/>
        <s v="5992-GOSD"/>
        <s v="5992-ZZKY"/>
        <s v="5993-AFIP"/>
        <s v="5997-GLLK"/>
        <s v="5998-IVQQ"/>
        <s v="6001-MYAZ"/>
        <s v="6004-ZETQ"/>
        <s v="6009-PLDF"/>
        <s v="6013-PBRU"/>
        <s v="6014-SKSQ"/>
        <s v="6015-XKLV"/>
        <s v="6016-RZTJ"/>
        <s v="6016-XPPD"/>
        <s v="6019-GOBB"/>
        <s v="6021-PCSD"/>
        <s v="6022-CXWB"/>
        <s v="6022-NREL"/>
        <s v="6025-SBJR"/>
        <s v="6027-JVEN"/>
        <s v="6028-HJWL"/>
        <s v="6029-WFLF"/>
        <s v="6031-NIGT"/>
        <s v="6032-ZKYP"/>
        <s v="6035-AFOJ"/>
        <s v="6039-WMCY"/>
        <s v="6041-TPOJ"/>
        <s v="6046-ALXF"/>
        <s v="6049-CRVE"/>
        <s v="6049-NPFD"/>
        <s v="6052-UXGX"/>
        <s v="6054-NLPM"/>
        <s v="6054-VNSD"/>
        <s v="6054-VWEE"/>
        <s v="6055-SMGJ"/>
        <s v="6056-ZCUD"/>
        <s v="6058-RDLY"/>
        <s v="6059-EOIK"/>
        <s v="6063-MVXJ"/>
        <s v="6064-BNHE"/>
        <s v="6065-MAKB"/>
        <s v="6068-CARH"/>
        <s v="6069-HDMO"/>
        <s v="6070-AXDL"/>
        <s v="6070-CWBF"/>
        <s v="6075-JUPN"/>
        <s v="6076-RCCT"/>
        <s v="6076-SJQG"/>
        <s v="6078-FJZF"/>
        <s v="6081-BQFC"/>
        <s v="6082-JJBM"/>
        <s v="6083-DLXF"/>
        <s v="6085-ZBGP"/>
        <s v="6086-LASP"/>
        <s v="6090-VNSZ"/>
        <s v="6091-PWHU"/>
        <s v="6094-PCMH"/>
        <s v="6094-QIVE"/>
        <s v="6098-HSII"/>
        <s v="6100-RWDE"/>
        <s v="6101-HZYD"/>
        <s v="6102-OALZ"/>
        <s v="6104-FNEV"/>
        <s v="6105-BJZO"/>
        <s v="6106-AKSH"/>
        <s v="6106-VOTH"/>
        <s v="6107-RQUC"/>
        <s v="6109-CIZC"/>
        <s v="6113-RIUH"/>
        <s v="6116-WOZL"/>
        <s v="6118-LVOB"/>
        <s v="6119-SESO"/>
        <s v="6120-VPRR"/>
        <s v="6126-DJWV"/>
        <s v="6127-TRWL"/>
        <s v="6132-FCLD"/>
        <s v="6134-VRMI"/>
        <s v="6135-ZJVK"/>
        <s v="6136-ZKQA"/>
        <s v="6137-LBRN"/>
        <s v="6139-FETB"/>
        <s v="6140-ASVO"/>
        <s v="6142-PKWD"/>
        <s v="6143-VBRQ"/>
        <s v="6144-SNIQ"/>
        <s v="6145-MBHF"/>
        <s v="6148-QXNB"/>
        <s v="6154-ANYU"/>
        <s v="6155-PKOP"/>
        <s v="6155-QTEN"/>
        <s v="6155-XXQS"/>
        <s v="6157-AZEB"/>
        <s v="6157-XIFT"/>
        <s v="6158-GLKK"/>
        <s v="6158-OPLT"/>
        <s v="6162-NRDG"/>
        <s v="6169-UEWN"/>
        <s v="6171-SLYU"/>
        <s v="6172-AXRU"/>
        <s v="6172-SZVQ"/>
        <s v="6174-ALHW"/>
        <s v="6176-UCTS"/>
        <s v="6179-HUIK"/>
        <s v="6181-BFAP"/>
        <s v="6184-BXWB"/>
        <s v="6186-KOOD"/>
        <s v="6187-RDFA"/>
        <s v="6187-WJPQ"/>
        <s v="6193-JFQP"/>
        <s v="6194-FLEI"/>
        <s v="6195-GOIR"/>
        <s v="6197-CWOB"/>
        <s v="6198-RLNO"/>
        <s v="6198-WDGP"/>
        <s v="6201-LWDY"/>
        <s v="6208-XCAN"/>
        <s v="6212-NITX"/>
        <s v="6212-PZCV"/>
        <s v="6219-YHLC"/>
        <s v="6227-SNVZ"/>
        <s v="6231-ADZO"/>
        <s v="6235-AHCT"/>
        <s v="6236-QDAN"/>
        <s v="6238-CDHF"/>
        <s v="6242-OLXJ"/>
        <s v="6245-LARS"/>
        <s v="6247-SLKX"/>
        <s v="6254-LMFV"/>
        <s v="6255-VETE"/>
        <s v="6255-VOJP"/>
        <s v="6256-CPYP"/>
        <s v="6258-MCHZ"/>
        <s v="6261-JLQO"/>
        <s v="6262-XPYC"/>
        <s v="6263-OJZU"/>
        <s v="6263-QXFY"/>
        <s v="6265-FMAF"/>
        <s v="6270-GJSV"/>
        <s v="6271-RLQY"/>
        <s v="6277-GUOD"/>
        <s v="6281-DTIL"/>
        <s v="6286-DCHV"/>
        <s v="6286-GGMJ"/>
        <s v="6288-HOXF"/>
        <s v="6289-MEER"/>
        <s v="6290-RRMI"/>
        <s v="6294-ZCHL"/>
        <s v="6302-TFOE"/>
        <s v="6305-DGQZ"/>
        <s v="6305-RVMY"/>
        <s v="6305-WPUK"/>
        <s v="6307-TNXU"/>
        <s v="6307-VTPR"/>
        <s v="6309-JVOD"/>
        <s v="6310-ZOHJ"/>
        <s v="6311-YMOL"/>
        <s v="6316-XQZV"/>
        <s v="6322-KHWF"/>
        <s v="6322-QQSN"/>
        <s v="6323-BHOI"/>
        <s v="6323-IGPR"/>
        <s v="6326-EWNU"/>
        <s v="6331-RYYB"/>
        <s v="6332-ZOLW"/>
        <s v="6333-WULV"/>
        <s v="6334-XSYH"/>
        <s v="6336-VIND"/>
        <s v="6337-REBM"/>
        <s v="6341-KAZD"/>
        <s v="6346-XHLB"/>
        <s v="6347-UPKU"/>
        <s v="6349-ABUL"/>
        <s v="6351-GAJH"/>
        <s v="6356-MBQW"/>
        <s v="6357-BOCP"/>
        <s v="6357-YVZE"/>
        <s v="6361-SQEB"/>
        <s v="6361-ZMWO"/>
        <s v="6365-DCGP"/>
        <s v="6365-WUQJ"/>
        <s v="6366-ZWTM"/>
        <s v="6368-XFXN"/>
        <s v="6376-NJYC"/>
        <s v="6377-YEVD"/>
        <s v="6378-HGUY"/>
        <s v="6378-XGUM"/>
        <s v="6380-CUML"/>
        <s v="6382-BXBK"/>
        <s v="6382-GKJC"/>
        <s v="6385-CJIF"/>
        <s v="6388-JGXT"/>
        <s v="6390-YPYY"/>
        <s v="6392-RMNW"/>
        <s v="6393-PTCD"/>
        <s v="6394-JNBU"/>
        <s v="6399-UBHV"/>
        <s v="6405-MYGN"/>
        <s v="6419-RTHG"/>
        <s v="6422-ZJUR"/>
        <s v="6423-BGCS"/>
        <s v="6431-HEGR"/>
        <s v="6433-CEGP"/>
        <s v="6433-MFDI"/>
        <s v="6434-NGLE"/>
        <s v="6439-MRYI"/>
        <s v="6441-WQBK"/>
        <s v="6441-WZDZ"/>
        <s v="6443-MUOM"/>
        <s v="6445-OOXX"/>
        <s v="6445-UONS"/>
        <s v="6451-OKTY"/>
        <s v="6452-HZDH"/>
        <s v="6457-GCHG"/>
        <s v="6457-QDPX"/>
        <s v="6459-UAFN"/>
        <s v="6461-PUKX"/>
        <s v="6464-TGQK"/>
        <s v="6466-UGTL"/>
        <s v="6469-OUUN"/>
        <s v="6470-AMDU"/>
        <s v="6470-JEQP"/>
        <s v="6473-YBGF"/>
        <s v="6478-RBXH"/>
        <s v="6480-EBJB"/>
        <s v="6483-BRNW"/>
        <s v="6483-CGOU"/>
        <s v="6487-IBKM"/>
        <s v="6487-RNBN"/>
        <s v="6490-RRNL"/>
        <s v="6491-BISP"/>
        <s v="6491-OOYZ"/>
        <s v="6495-EEFL"/>
        <s v="6495-MIAB"/>
        <s v="6496-TXYH"/>
        <s v="6502-RDBL"/>
        <s v="6503-DIMV"/>
        <s v="6504-ZVKU"/>
        <s v="6508-GTGF"/>
        <s v="6515-MPVH"/>
        <s v="6517-SEJA"/>
        <s v="6517-VSTJ"/>
        <s v="6518-FZOJ"/>
        <s v="6518-WFMI"/>
        <s v="6520-AEYH"/>
        <s v="6520-ZEFB"/>
        <s v="6522-TECI"/>
        <s v="6522-VZZR"/>
        <s v="6525-AZGZ"/>
        <s v="6525-VSWD"/>
        <s v="6526-EOUY"/>
        <s v="6526-SZRS"/>
        <s v="6529-DDRU"/>
        <s v="6531-PNNV"/>
        <s v="6533-HFKY"/>
        <s v="6535-WVBI"/>
        <s v="6536-HEMG"/>
        <s v="6537-MOAT"/>
        <s v="6539-ZOUO"/>
        <s v="6541-GZOU"/>
        <s v="6543-OKUV"/>
        <s v="6545-GGNX"/>
        <s v="6547-EWVY"/>
        <s v="6550-YSQP"/>
        <s v="6552-YPRJ"/>
        <s v="6556-OEBO"/>
        <s v="6562-ATLI"/>
        <s v="6562-DFTO"/>
        <s v="6563-WJMN"/>
        <s v="6564-OBAB"/>
        <s v="6571-RPID"/>
        <s v="6572-XQEP"/>
        <s v="6577-IPYW"/>
        <s v="6578-HKVT"/>
        <s v="6579-DQJK"/>
        <s v="6581-GJPT"/>
        <s v="6582-NRSQ"/>
        <s v="6583-ZNNA"/>
        <s v="6586-IJLJ"/>
        <s v="6587-HOML"/>
        <s v="6588-JVAT"/>
        <s v="6588-XBRR"/>
        <s v="6591-AGBL"/>
        <s v="6592-BUMQ"/>
        <s v="6592-YZBX"/>
        <s v="6592-ZMLX"/>
        <s v="6593-HFZC"/>
        <s v="6594-BWGH"/>
        <s v="6595-EXJF"/>
        <s v="6595-WGTV"/>
        <s v="6596-DDLZ"/>
        <s v="6597-LCZY"/>
        <s v="6597-QPHI"/>
        <s v="6598-AMLO"/>
        <s v="6598-FJIZ"/>
        <s v="6598-NNNB"/>
        <s v="6598-SAVZ"/>
        <s v="6600-GABV"/>
        <s v="6602-JQYY"/>
        <s v="6603-UQYP"/>
        <s v="6605-XLCY"/>
        <s v="6609-NIEV"/>
        <s v="6610-ZVLU"/>
        <s v="6611-PQCQ"/>
        <s v="6611-ROEN"/>
        <s v="6611-WMPL"/>
        <s v="6612-TNQD"/>
        <s v="6614-ZGSC"/>
        <s v="6615-HAAN"/>
        <s v="6618-GWHQ"/>
        <s v="6626-QOYP"/>
        <s v="6627-AWPX"/>
        <s v="6631-BEAO"/>
        <s v="6633-AISY"/>
        <s v="6634-FVNB"/>
        <s v="6634-XHVG"/>
        <s v="6636-ADIT"/>
        <s v="6640-EDBQ"/>
        <s v="6644-PVCE"/>
        <s v="6646-FIQB"/>
        <s v="6647-YHBG"/>
        <s v="6650-FPRP"/>
        <s v="6652-BAVP"/>
        <s v="6654-GJOC"/>
        <s v="6661-EIBV"/>
        <s v="6664-OJPN"/>
        <s v="6666-DFYS"/>
        <s v="6667-LZXK"/>
        <s v="6672-PAFR"/>
        <s v="6673-HRHK"/>
        <s v="6673-RRWV"/>
        <s v="6676-SGCD"/>
        <s v="6676-VJRE"/>
        <s v="6677-UAIY"/>
        <s v="6678-TWOK"/>
        <s v="6687-MPQE"/>
        <s v="6691-OIBT"/>
        <s v="6691-USGH"/>
        <s v="6693-PCSP"/>
        <s v="6694-HCOH"/>
        <s v="6696-TRAG"/>
        <s v="6698-NDYG"/>
        <s v="6699-XAVU"/>
        <s v="6700-TKYA"/>
        <s v="6701-LYTG"/>
        <s v="6703-QXHC"/>
        <s v="6704-QSHP"/>
        <s v="6705-ZNCW"/>
        <s v="6708-ZFIQ"/>
        <s v="6713-YILD"/>
        <s v="6714-VWHM"/>
        <s v="6718-XPQS"/>
        <s v="6721-YPIJ"/>
        <s v="6736-LHMA"/>
        <s v="6739-RZND"/>
        <s v="6742-IGAH"/>
        <s v="6744-MTWZ"/>
        <s v="6748-RLJQ"/>
        <s v="6754-LGJJ"/>
        <s v="6754-TEIK"/>
        <s v="6763-BAER"/>
        <s v="6768-DWPQ"/>
        <s v="6768-NXSX"/>
        <s v="6771-CFQZ"/>
        <s v="6776-RURY"/>
        <s v="6776-WWYB"/>
        <s v="6778-AMGT"/>
        <s v="6778-HZZZ"/>
        <s v="6778-IZKQ"/>
        <s v="6778-TWEG"/>
        <s v="6785-IEUJ"/>
        <s v="6786-SZDJ"/>
        <s v="6793-AMSG"/>
        <s v="6793-APLK"/>
        <s v="6794-ZDAN"/>
        <s v="6796-NKTW"/>
        <s v="6799-KEBR"/>
        <s v="6799-MQQS"/>
        <s v="6800-UVPW"/>
        <s v="6802-HGOT"/>
        <s v="6804-EGLY"/>
        <s v="6804-PTVD"/>
        <s v="6807-FTBO"/>
        <s v="6807-LCED"/>
        <s v="6810-XSOO"/>
        <s v="6813-LUJE"/>
        <s v="6817-LBRM"/>
        <s v="6818-KHQP"/>
        <s v="6818-RGMC"/>
        <s v="6820-PZJK"/>
        <s v="6821-NMTF"/>
        <s v="6822-MCHZ"/>
        <s v="6823-ZNUQ"/>
        <s v="6824-MNQS"/>
        <s v="6826-QYHY"/>
        <s v="6826-TUEE"/>
        <s v="6830-VSJJ"/>
        <s v="6831-UXIO"/>
        <s v="6834-BNFM"/>
        <s v="6835-ZKWW"/>
        <s v="6837-LGZB"/>
        <s v="6838-MTDI"/>
        <s v="6839-NOLX"/>
        <s v="6842-IDVE"/>
        <s v="6844-LKLS"/>
        <s v="6845-YUFP"/>
        <s v="6849-YOJG"/>
        <s v="6851-LRBD"/>
        <s v="6857-XPYD"/>
        <s v="6859-GIFD"/>
        <s v="6865-QBEI"/>
        <s v="6869-JDOU"/>
        <s v="6873-JCIW"/>
        <s v="6874-BHTN"/>
        <s v="6887-MJMM"/>
        <s v="6889-IUOP"/>
        <s v="6890-ACXC"/>
        <s v="6891-EMIE"/>
        <s v="6892-EPLI"/>
        <s v="6894-UZON"/>
        <s v="6896-ROVB"/>
        <s v="6903-STLH"/>
        <s v="6910-OXCA"/>
        <s v="6910-TLAY"/>
        <s v="6912-DSHN"/>
        <s v="6914-AVUI"/>
        <s v="6917-KZIZ"/>
        <s v="6923-ROQJ"/>
        <s v="6925-GXRA"/>
        <s v="6928-OFZX"/>
        <s v="6929-WPNS"/>
        <s v="6930-XRIX"/>
        <s v="6931-LMZW"/>
        <s v="6932-OJOS"/>
        <s v="6934-VNOS"/>
        <s v="6938-BCMB"/>
        <s v="6941-MIYQ"/>
        <s v="6943-SGZU"/>
        <s v="6944-TAPJ"/>
        <s v="6945-JQYG"/>
        <s v="6946-GKZX"/>
        <s v="6946-QPMQ"/>
        <s v="6947-PDQI"/>
        <s v="6947-SZZQ"/>
        <s v="6949-IFYG"/>
        <s v="6950-RZDQ"/>
        <s v="6950-TYWY"/>
        <s v="6951-CVUY"/>
        <s v="6951-KCHP"/>
        <s v="6951-PXIQ"/>
        <s v="6956-OICJ"/>
        <s v="6956-SKNL"/>
        <s v="6957-KUAO"/>
        <s v="6963-COPS"/>
        <s v="6963-QYLP"/>
        <s v="6965-RSIK"/>
        <s v="6971-GDYC"/>
        <s v="6971-JJOY"/>
        <s v="6971-VKPX"/>
        <s v="6972-CRYA"/>
        <s v="6973-FAEJ"/>
        <s v="6973-RXDS"/>
        <s v="6973-TTWP"/>
        <s v="6975-XJQZ"/>
        <s v="6976-CQAU"/>
        <s v="6978-RZEW"/>
        <s v="6981-EJVJ"/>
        <s v="6981-HWDB"/>
        <s v="6987-FGPN"/>
        <s v="6988-ZUZD"/>
        <s v="6990-OBOA"/>
        <s v="6991-ATME"/>
        <s v="6994-UIIQ"/>
        <s v="6999-JFWF"/>
        <s v="7002-UXWX"/>
        <s v="7005-QBUU"/>
        <s v="7006-DKNS"/>
        <s v="7007-GUCG"/>
        <s v="7008-WHPD"/>
        <s v="7010-IUAL"/>
        <s v="7011-JQSS"/>
        <s v="7015-YUGO"/>
        <s v="7017-OWMK"/>
        <s v="7022-GQBI"/>
        <s v="7023-YWYM"/>
        <s v="7024-YHHR"/>
        <s v="7025-GYRE"/>
        <s v="7025-IOSR"/>
        <s v="7027-OUXO"/>
        <s v="7032-KEVI"/>
        <s v="7033-TQMA"/>
        <s v="7034-TKWM"/>
        <s v="7037-IMXL"/>
        <s v="7040-AEUQ"/>
        <s v="7040-WWVS"/>
        <s v="7049-NNVJ"/>
        <s v="7049-RXQV"/>
        <s v="7050-MPXT"/>
        <s v="7053-DTNR"/>
        <s v="7055-CGMK"/>
        <s v="7055-OZDJ"/>
        <s v="7057-QIDO"/>
        <s v="7058-KYUO"/>
        <s v="7061-NWUF"/>
        <s v="7062-WFBY"/>
        <s v="7064-DKIN"/>
        <s v="7071-BUUZ"/>
        <s v="7072-RAEF"/>
        <s v="7073-CEGQ"/>
        <s v="7073-JEYW"/>
        <s v="7073-NMRQ"/>
        <s v="7076-OUBA"/>
        <s v="7077-OQPU"/>
        <s v="7080-JMCD"/>
        <s v="7085-RZRD"/>
        <s v="7085-YIYR"/>
        <s v="7088-JFAS"/>
        <s v="7091-XAKX"/>
        <s v="7094-ARLD"/>
        <s v="7094-TSGG"/>
        <s v="7101-GOVL"/>
        <s v="7101-KIFS"/>
        <s v="7102-SKGH"/>
        <s v="7102-ZXMX"/>
        <s v="7103-CSDI"/>
        <s v="7103-RDJC"/>
        <s v="7104-IKYI"/>
        <s v="7105-GNZD"/>
        <s v="7105-NYLN"/>
        <s v="7105-WYGT"/>
        <s v="7107-NVHW"/>
        <s v="7110-MRLZ"/>
        <s v="7111-JYDF"/>
        <s v="7112-PVAD"/>
        <s v="7114-DSLR"/>
        <s v="7115-IGYR"/>
        <s v="7116-ZHQM"/>
        <s v="7117-TZPS"/>
        <s v="7119-OQDC"/>
        <s v="7126-IPBQ"/>
        <s v="7130-XDMQ"/>
        <s v="7132-LQXT"/>
        <s v="7133-PQSG"/>
        <s v="7137-DNNW"/>
        <s v="7138-IQMP"/>
        <s v="7139-YUHZ"/>
        <s v="7145-TRML"/>
        <s v="7145-YHOY"/>
        <s v="7146-UFCK"/>
        <s v="7149-AMGV"/>
        <s v="7149-BIMN"/>
        <s v="7149-LHRK"/>
        <s v="7150-BKLG"/>
        <s v="7150-RSPO"/>
        <s v="7150-SIBT"/>
        <s v="7150-XGZA"/>
        <s v="7150-ZFYP"/>
        <s v="7151-LUOD"/>
        <s v="7155-SRUS"/>
        <s v="7155-XWQW"/>
        <s v="7156-CJTM"/>
        <s v="7156-PUPV"/>
        <s v="7161-QZBW"/>
        <s v="7174-QTEE"/>
        <s v="7175-TMBU"/>
        <s v="7177-MUPO"/>
        <s v="7179-NCVF"/>
        <s v="7183-OUUK"/>
        <s v="7183-PWSQ"/>
        <s v="7185-IZQG"/>
        <s v="7186-ABWT"/>
        <s v="7188-GBLM"/>
        <s v="7190-UITP"/>
        <s v="7192-JDSP"/>
        <s v="7192-RAOF"/>
        <s v="7198-KRZF"/>
        <s v="7199-OHNQ"/>
        <s v="7200-EVSV"/>
        <s v="7200-VGEU"/>
        <s v="7208-MGSK"/>
        <s v="7208-RTMD"/>
        <s v="7210-SHSF"/>
        <s v="7212-QRTE"/>
        <s v="7216-BWAX"/>
        <s v="7223-IEDD"/>
        <s v="7224-UTSC"/>
        <s v="7224-YUWG"/>
        <s v="7225-YQQL"/>
        <s v="7230-UCKE"/>
        <s v="7231-XNDC"/>
        <s v="7232-MRQS"/>
        <s v="7234-DRIZ"/>
        <s v="7234-DZRX"/>
        <s v="7236-MPXK"/>
        <s v="7240-INEF"/>
        <s v="7242-CBRU"/>
        <s v="7242-FMZN"/>
        <s v="7245-WSHW"/>
        <s v="7247-GPNP"/>
        <s v="7249-GXRC"/>
        <s v="7254-CYCO"/>
        <s v="7254-RGMI"/>
        <s v="7255-PTRW"/>
        <s v="7255-RKAK"/>
        <s v="7255-UBLM"/>
        <s v="7257-FOOI"/>
        <s v="7258-BMSC"/>
        <s v="7260-NIVE"/>
        <s v="7261-AYXP"/>
        <s v="7261-SWNV"/>
        <s v="7263-ARLA"/>
        <s v="7264-PHFK"/>
        <s v="7269-LSUD"/>
        <s v="7271-CUUY"/>
        <s v="7271-LTDY"/>
        <s v="7273-FRPY"/>
        <s v="7273-ZXNC"/>
        <s v="7275-BIJM"/>
        <s v="7277-JBTA"/>
        <s v="7279-POMU"/>
        <s v="7283-XTJW"/>
        <s v="7288-OZRM"/>
        <s v="7291-BVWQ"/>
        <s v="7293-LCWA"/>
        <s v="7295-LQTE"/>
        <s v="7295-SAPG"/>
        <s v="7300-ZODV"/>
        <s v="7301-JZSN"/>
        <s v="7305-NNKA"/>
        <s v="7308-AZSF"/>
        <s v="7313-FYDY"/>
        <s v="7317-SAYF"/>
        <s v="7318-LDGR"/>
        <s v="7319-CHWZ"/>
        <s v="7320-USHL"/>
        <s v="7322-ZMXN"/>
        <s v="7323-EMQR"/>
        <s v="7323-IUNI"/>
        <s v="7327-RNOH"/>
        <s v="7332-NQRE"/>
        <s v="7336-ASTP"/>
        <s v="7337-DYGB"/>
        <s v="7338-QSBA"/>
        <s v="7339-GVNS"/>
        <s v="7340-DAUU"/>
        <s v="7343-GNPD"/>
        <s v="7347-XRJN"/>
        <s v="7348-WQXV"/>
        <s v="7351-BFIO"/>
        <s v="7354-ORIX"/>
        <s v="7356-YHSS"/>
        <s v="7358-XAHS"/>
        <s v="7361-ZSCI"/>
        <s v="7362-GVHI"/>
        <s v="7364-WNXN"/>
        <s v="7367-IQUN"/>
        <s v="7371-DFQQ"/>
        <s v="7372-NWZN"/>
        <s v="7373-HXZP"/>
        <s v="7378-KROX"/>
        <s v="7384-NUCD"/>
        <s v="7386-KQVG"/>
        <s v="7389-EARN"/>
        <s v="7390-PPJX"/>
        <s v="7391-HYHA"/>
        <s v="7394-TDLQ"/>
        <s v="7401-ADOZ"/>
        <s v="7401-WRLI"/>
        <s v="7402-LDPT"/>
        <s v="7406-JKMN"/>
        <s v="7408-LZVV"/>
        <s v="7409-RROC"/>
        <s v="7411-DIZF"/>
        <s v="7413-YZGE"/>
        <s v="7417-ZNPZ"/>
        <s v="7419-ANTT"/>
        <s v="7420-ENKB"/>
        <s v="7420-TFLD"/>
        <s v="7421-BIOB"/>
        <s v="7423-IZVQ"/>
        <s v="7426-SLFM"/>
        <s v="7427-AYER"/>
        <s v="7427-LWAR"/>
        <s v="7428-ZNPE"/>
        <s v="7429-MPQF"/>
        <s v="7430-TAZT"/>
        <s v="7431-RTYN"/>
        <s v="7432-UUYS"/>
        <s v="7433-CTGO"/>
        <s v="7435-BENB"/>
        <s v="7435-CWNV"/>
        <s v="7436-NPIU"/>
        <s v="7437-EEMF"/>
        <s v="7442-WYYL"/>
        <s v="7443-JDZL"/>
        <s v="7448-XOTG"/>
        <s v="7453-WQIV"/>
        <s v="7456-KXWM"/>
        <s v="7457-DWYU"/>
        <s v="7458-JLKQ"/>
        <s v="7459-IBVB"/>
        <s v="7459-KIHT"/>
        <s v="7460-IECC"/>
        <s v="7465-TDPW"/>
        <s v="7470-LKVQ"/>
        <s v="7472-RJNC"/>
        <s v="7474-HRCN"/>
        <s v="7477-BHFF"/>
        <s v="7478-TESE"/>
        <s v="7481-JPGV"/>
        <s v="7486-TURJ"/>
        <s v="7488-PVPJ"/>
        <s v="7489-BIXX"/>
        <s v="7489-ZSEV"/>
        <s v="7491-DMVK"/>
        <s v="7497-TVID"/>
        <s v="7499-KOXG"/>
        <s v="7505-ZBYI"/>
        <s v="7507-ZRUN"/>
        <s v="7508-HUNG"/>
        <s v="7512-UNUP"/>
        <s v="7513-YGXP"/>
        <s v="7514-APWI"/>
        <s v="7515-BQEE"/>
        <s v="7515-TOHI"/>
        <s v="7515-XBZS"/>
        <s v="7516-QXPD"/>
        <s v="7517-BTEZ"/>
        <s v="7517-JTTJ"/>
        <s v="7519-MVTD"/>
        <s v="7520-GQIX"/>
        <s v="7520-LMIM"/>
        <s v="7522-OHZJ"/>
        <s v="7522-TTZC"/>
        <s v="7524-MKPR"/>
        <s v="7525-XRVJ"/>
        <s v="7525-ZGTC"/>
        <s v="7526-RBRR"/>
        <s v="7528-PPCC"/>
        <s v="7529-FNNU"/>
        <s v="7530-VRIG"/>
        <s v="7532-BIHP"/>
        <s v="7532-TKEZ"/>
        <s v="7536-NFZW"/>
        <s v="7537-KYUQ"/>
        <s v="7538-CKNF"/>
        <s v="7538-WTWC"/>
        <s v="7539-OMZT"/>
        <s v="7539-ZTZT"/>
        <s v="7540-QEIP"/>
        <s v="7544-DRBV"/>
        <s v="7545-KBOS"/>
        <s v="7546-BIRY"/>
        <s v="7546-CPXS"/>
        <s v="7548-BKAR"/>
        <s v="7550-ECEB"/>
        <s v="7550-QGTB"/>
        <s v="7552-RQBG"/>
        <s v="7553-CHRV"/>
        <s v="7555-ATEQ"/>
        <s v="7556-GMGS"/>
        <s v="7560-EVFU"/>
        <s v="7564-DULN"/>
        <s v="7564-DUYZ"/>
        <s v="7565-MPHA"/>
        <s v="7568-OGVO"/>
        <s v="7569-NQME"/>
        <s v="7576-DVWG"/>
        <s v="7583-AUWV"/>
        <s v="7584-KNBY"/>
        <s v="7588-UPVA"/>
        <s v="7590-HQZY"/>
        <s v="7591-AQKY"/>
        <s v="7594-EFVT"/>
        <s v="7595-RFTU"/>
        <s v="7597-KGXY"/>
        <s v="7598-YNHU"/>
        <s v="7600-YYYP"/>
        <s v="7602-SQEW"/>
        <s v="7602-YHYF"/>
        <s v="7604-YFZL"/>
        <s v="7608-FAOY"/>
        <s v="7609-QQKS"/>
        <s v="7611-POSB"/>
        <s v="7619-OYAE"/>
        <s v="7619-TIAJ"/>
        <s v="7621-EUDU"/>
        <s v="7622-JCDI"/>
        <s v="7622-UXJR"/>
        <s v="7624-ISYG"/>
        <s v="7636-VIXE"/>
        <s v="7642-DUOZ"/>
        <s v="7642-PHFN"/>
        <s v="7643-XLCH"/>
        <s v="7644-SVJD"/>
        <s v="7646-FHAI"/>
        <s v="7647-HQMB"/>
        <s v="7649-UMUO"/>
        <s v="7649-WLSM"/>
        <s v="7650-WQWA"/>
        <s v="7652-MWGQ"/>
        <s v="7653-WEKC"/>
        <s v="7654-DNHX"/>
        <s v="7655-PAAU"/>
        <s v="7656-VNYO"/>
        <s v="7661-ONGT"/>
        <s v="7670-PJDS"/>
        <s v="7674-IIBA"/>
        <s v="7678-JONZ"/>
        <s v="7679-UDBM"/>
        <s v="7680-RLRV"/>
        <s v="7681-FTTS"/>
        <s v="7682-LMTI"/>
        <s v="7684-VWPY"/>
        <s v="7685-UREJ"/>
        <s v="7688-XTMR"/>
        <s v="7689-RFPT"/>
        <s v="7693-SETA"/>
        <s v="7694-QOGF"/>
        <s v="7697-ZSBT"/>
        <s v="7698-WUWH"/>
        <s v="7700-RCQP"/>
        <s v="7710-FEOW"/>
        <s v="7710-KUYO"/>
        <s v="7713-QNNQ"/>
        <s v="7716-RHEB"/>
        <s v="7717-GEOE"/>
        <s v="7719-ILKR"/>
        <s v="7719-ILTW"/>
        <s v="7720-QXXZ"/>
        <s v="7720-YDVK"/>
        <s v="7723-CFHN"/>
        <s v="7724-ACLI"/>
        <s v="7724-ARTJ"/>
        <s v="7725-KJQT"/>
        <s v="7727-IWBQ"/>
        <s v="7730-PAUL"/>
        <s v="7731-PXEK"/>
        <s v="7736-ZVZC"/>
        <s v="7739-YOBC"/>
        <s v="7740-FWZY"/>
        <s v="7740-RDPH"/>
        <s v="7743-DIXO"/>
        <s v="7743-FHMR"/>
        <s v="7748-ZYUE"/>
        <s v="7752-PJOL"/>
        <s v="7758-IZAU"/>
        <s v="7759-YMIA"/>
        <s v="7760-JITW"/>
        <s v="7760-JREO"/>
        <s v="7760-MYXE"/>
        <s v="7760-UIHQ"/>
        <s v="7760-WVHJ"/>
        <s v="7761-BOVG"/>
        <s v="7761-FFRG"/>
        <s v="7763-ZMML"/>
        <s v="7767-FDII"/>
        <s v="7768-OQJE"/>
        <s v="7770-WEOX"/>
        <s v="7772-DBBT"/>
        <s v="7772-WDHF"/>
        <s v="7774-PMJS"/>
        <s v="7775-YLHX"/>
        <s v="7778-EERZ"/>
        <s v="7778-FQHS"/>
        <s v="7778-IHAY"/>
        <s v="7779-EKWV"/>
        <s v="7779-QQSF"/>
        <s v="7783-AHRI"/>
        <s v="7783-SMHU"/>
        <s v="7784-FBIC"/>
        <s v="7786-BGST"/>
        <s v="7787-FWQN"/>
        <s v="7787-NLQX"/>
        <s v="7787-TFEI"/>
        <s v="7788-TXTG"/>
        <s v="7789-ZPFF"/>
        <s v="7791-ICML"/>
        <s v="7791-KLOZ"/>
        <s v="7795-LGMV"/>
        <s v="7797-OEQZ"/>
        <s v="7797-XQNB"/>
        <s v="7797-ZXLP"/>
        <s v="7800-OJDY"/>
        <s v="7803-OPVZ"/>
        <s v="7804-WNUA"/>
        <s v="7806-AIAD"/>
        <s v="7810-KSAO"/>
        <s v="7815-JKXQ"/>
        <s v="7818-GPPD"/>
        <s v="7820-ZAOQ"/>
        <s v="7823-TLKH"/>
        <s v="7823-ZMUW"/>
        <s v="7825-PSGR"/>
        <s v="7825-ULNT"/>
        <s v="7827-RJKC"/>
        <s v="7828-WTGC"/>
        <s v="7829-SIFI"/>
        <s v="7830-JEHV"/>
        <s v="7831-UIDS"/>
        <s v="7832-LUDO"/>
        <s v="7832-QJJY"/>
        <s v="7833-BSMJ"/>
        <s v="7833-JJZV"/>
        <s v="7833-QIAE"/>
        <s v="7834-ENXH"/>
        <s v="7836-HNMB"/>
        <s v="7838-TKEM"/>
        <s v="7839-TVTB"/>
        <s v="7839-VSNZ"/>
        <s v="7841-ZHUB"/>
        <s v="7842-AQJK"/>
        <s v="7842-AWBL"/>
        <s v="7842-OZTM"/>
        <s v="7844-LJAD"/>
        <s v="7846-CLJE"/>
        <s v="7846-VOLB"/>
        <s v="7846-XLSK"/>
        <s v="7849-SXOF"/>
        <s v="7849-VCMM"/>
        <s v="7854-GSCL"/>
        <s v="7855-FTPN"/>
        <s v="7855-MEQO"/>
        <s v="7862-XNWE"/>
        <s v="7863-JWIY"/>
        <s v="7864-KMQT"/>
        <s v="7866-LRVG"/>
        <s v="7867-YKMT"/>
        <s v="7868-SBCF"/>
        <s v="7869-KHHM"/>
        <s v="7870-AMEI"/>
        <s v="7875-CZLO"/>
        <s v="7876-VKWX"/>
        <s v="7880-HEZC"/>
        <s v="7882-NBXR"/>
        <s v="7886-PJOM"/>
        <s v="7888-XRMD"/>
        <s v="7889-MGGO"/>
        <s v="7892-VJYE"/>
        <s v="7894-OWVC"/>
        <s v="7896-GYFN"/>
        <s v="7897-COYM"/>
        <s v="7899-DXYD"/>
        <s v="7899-HFSN"/>
        <s v="7899-KDSL"/>
        <s v="7900-OZER"/>
        <s v="7901-RMRO"/>
        <s v="7901-TJOP"/>
        <s v="7905-GBYZ"/>
        <s v="7907-UITL"/>
        <s v="7908-ECDM"/>
        <s v="7909-JGEF"/>
        <s v="7914-ZSGM"/>
        <s v="7918-MIMI"/>
        <s v="7919-IAZI"/>
        <s v="7922-DPJE"/>
        <s v="7922-UUVG"/>
        <s v="7927-AHKH"/>
        <s v="7927-JOUI"/>
        <s v="7928-UYUZ"/>
        <s v="7931-KIQS"/>
        <s v="7933-PEJN"/>
        <s v="7933-TBKR"/>
        <s v="7935-XKEG"/>
        <s v="7937-NUSV"/>
        <s v="7940-JZZV"/>
        <s v="7945-FDOW"/>
        <s v="7945-YOPA"/>
        <s v="7945-ZZLZ"/>
        <s v="7946-UCFO"/>
        <s v="7956-LLXA"/>
        <s v="7957-VIDB"/>
        <s v="7962-BYGY"/>
        <s v="7963-SORT"/>
        <s v="7965-ZMGT"/>
        <s v="7968-CFOX"/>
        <s v="7969-CIMR"/>
        <s v="7972-XKEQ"/>
        <s v="7978-WZFO"/>
        <s v="7978-YYUZ"/>
        <s v="7981-RGVS"/>
        <s v="7990-ICSP"/>
        <s v="7990-RITU"/>
        <s v="7990-UVSL"/>
        <s v="7993-LJYW"/>
        <s v="7993-LMHT"/>
        <s v="7995-AMPQ"/>
        <s v="8000-CPPS"/>
        <s v="8001-HMPR"/>
        <s v="8004-RCEL"/>
        <s v="8009-FNBF"/>
        <s v="8009-ZTJU"/>
        <s v="8010-WUNH"/>
        <s v="8011-HJKN"/>
        <s v="8012-QUBC"/>
        <s v="8015-SZHN"/>
        <s v="8016-WBZB"/>
        <s v="8022-GYIO"/>
        <s v="8023-HFEH"/>
        <s v="8029-TXBH"/>
        <s v="8035-DBJL"/>
        <s v="8037-INMB"/>
        <s v="8039-DQMC"/>
        <s v="8041-CRYZ"/>
        <s v="8041-NXWL"/>
        <s v="8042-BZBY"/>
        <s v="8043-RYEU"/>
        <s v="8044-UXPB"/>
        <s v="8045-QCZY"/>
        <s v="8047-YEGB"/>
        <s v="8049-ANOP"/>
        <s v="8049-VCRN"/>
        <s v="8050-LCXA"/>
        <s v="8055-AWUS"/>
        <s v="8055-CWOM"/>
        <s v="8057-ECSQ"/>
        <s v="8057-TANK"/>
        <s v="8057-UIQT"/>
        <s v="8058-VADB"/>
        <s v="8061-WGFW"/>
        <s v="8064-OIAJ"/>
        <s v="8067-CIOX"/>
        <s v="8068-OZFJ"/>
        <s v="8071-XIKA"/>
        <s v="8076-CNIR"/>
        <s v="8077-GHOM"/>
        <s v="8080-SMOH"/>
        <s v="8083-TWJQ"/>
        <s v="8084-AAKT"/>
        <s v="8087-WGSQ"/>
        <s v="8088-BQFU"/>
        <s v="8088-EFWK"/>
        <s v="8091-MANO"/>
        <s v="8093-RBLU"/>
        <s v="8094-WPMY"/>
        <s v="8097-HPYI"/>
        <s v="8097-WUPE"/>
        <s v="8098-LPQH"/>
        <s v="8101-NBJN"/>
        <s v="8102-VTHV"/>
        <s v="8105-MGCV"/>
        <s v="8111-MEMX"/>
        <s v="8115-BNWE"/>
        <s v="8115-RDXG"/>
        <s v="8116-IXXG"/>
        <s v="8126-VLCH"/>
        <s v="8129-AXDZ"/>
        <s v="8131-GJQY"/>
        <s v="8135-GCNM"/>
        <s v="8135-GIPE"/>
        <s v="8137-IAQG"/>
        <s v="8140-XIMK"/>
        <s v="8142-LWBP"/>
        <s v="8142-NFYD"/>
        <s v="8145-YKRS"/>
        <s v="8146-GDHD"/>
        <s v="8150-XUIO"/>
        <s v="8165-NTWA"/>
        <s v="8166-RZKT"/>
        <s v="8169-PXWT"/>
        <s v="8170-IKAL"/>
        <s v="8171-JQFF"/>
        <s v="8180-BAHI"/>
        <s v="8180-FWFH"/>
        <s v="8181-GYHE"/>
        <s v="8181-QUOL"/>
        <s v="8182-OTEO"/>
        <s v="8187-ETUC"/>
        <s v="8187-FDIU"/>
        <s v="8187-ZGRX"/>
        <s v="8189-BELD"/>
        <s v="8190-LOMP"/>
        <s v="8191-TRBD"/>
        <s v="8194-BNYY"/>
        <s v="8194-KLNF"/>
        <s v="8195-KTNL"/>
        <s v="8196-PBDU"/>
        <s v="8205-NWJS"/>
        <s v="8205-RNZM"/>
        <s v="8208-EHEC"/>
        <s v="8208-NXOR"/>
        <s v="8217-PCWO"/>
        <s v="8221-XNGD"/>
        <s v="8222-ALPF"/>
        <s v="8223-LEEH"/>
        <s v="8228-DFGG"/>
        <s v="8228-YLSA"/>
        <s v="8230-HTEQ"/>
        <s v="8236-GBUC"/>
        <s v="8238-VNOP"/>
        <s v="8240-CWYS"/>
        <s v="8241-PNIV"/>
        <s v="8241-YKMB"/>
        <s v="8242-FLFQ"/>
        <s v="8244-BHBT"/>
        <s v="8244-GSZA"/>
        <s v="8251-EPLQ"/>
        <s v="8252-MGRD"/>
        <s v="8252-RABZ"/>
        <s v="8256-WNZS"/>
        <s v="8256-XCBD"/>
        <s v="8259-ZVPS"/>
        <s v="8260-BACZ"/>
        <s v="8261-RDGR"/>
        <s v="8264-BLTO"/>
        <s v="8265-UXNA"/>
        <s v="8266-SINZ"/>
        <s v="8270-CWWH"/>
        <s v="8273-MSZT"/>
        <s v="8282-JYMP"/>
        <s v="8288-IFVJ"/>
        <s v="8290-GKLJ"/>
        <s v="8291-NXZR"/>
        <s v="8294-BKYG"/>
        <s v="8295-KVRS"/>
        <s v="8300-LSNN"/>
        <s v="8302-REXC"/>
        <s v="8303-BIWQ"/>
        <s v="8303-QUWW"/>
        <s v="8306-JLJH"/>
        <s v="8306-QHTI"/>
        <s v="8308-NFKF"/>
        <s v="8309-WNEW"/>
        <s v="8310-YFHN"/>
        <s v="8314-DVLG"/>
        <s v="8316-LFXC"/>
        <s v="8317-UKSH"/>
        <s v="8320-OGAN"/>
        <s v="8322-WQXX"/>
        <s v="8325-RHZI"/>
        <s v="8330-DYWI"/>
        <s v="8331-LUEE"/>
        <s v="8332-FIIB"/>
        <s v="8333-VUSQ"/>
        <s v="8334-PUXS"/>
        <s v="8337-UMFN"/>
        <s v="8339-JMSK"/>
        <s v="8339-YJMV"/>
        <s v="8345-DRKP"/>
        <s v="8351-TOQB"/>
        <s v="8359-BFVO"/>
        <s v="8360-VVGP"/>
        <s v="8362-WLIZ"/>
        <s v="8363-NXMZ"/>
        <s v="8366-YBND"/>
        <s v="8367-IFLE"/>
        <s v="8368-ZEWA"/>
        <s v="8369-BGQL"/>
        <s v="8371-SUDB"/>
        <s v="8372-KBGX"/>
        <s v="8372-OQFU"/>
        <s v="8372-VAHA"/>
        <s v="8373-JPEL"/>
        <s v="8375-IPXQ"/>
        <s v="8377-ENWJ"/>
        <s v="8378-GLUW"/>
        <s v="8378-UHEK"/>
        <s v="8380-WLEE"/>
        <s v="8381-BKDL"/>
        <s v="8382-UYXD"/>
        <s v="8384-PQLU"/>
        <s v="8386-GGLN"/>
        <s v="8388-NWSK"/>
        <s v="8388-WLZZ"/>
        <s v="8389-VJDF"/>
        <s v="8392-DMAC"/>
        <s v="8393-PKGF"/>
        <s v="8394-MSFG"/>
        <s v="8397-PHVM"/>
        <s v="8403-FPXQ"/>
        <s v="8403-QPGQ"/>
        <s v="8405-DXBE"/>
        <s v="8410-FIPN"/>
        <s v="8411-LLFB"/>
        <s v="8412-WZYF"/>
        <s v="8414-FIPV"/>
        <s v="8414-GQTM"/>
        <s v="8414-OZPY"/>
        <s v="8416-HMPC"/>
        <s v="8421-GCFC"/>
        <s v="8422-NGXR"/>
        <s v="8423-ADMS"/>
        <s v="8423-DOQR"/>
        <s v="8426-HADI"/>
        <s v="8429-MIVS"/>
        <s v="8430-QEEM"/>
        <s v="8432-GNSL"/>
        <s v="8434-TWML"/>
        <s v="8435-ARBB"/>
        <s v="8435-OEBH"/>
        <s v="8437-EIDR"/>
        <s v="8437-ORAL"/>
        <s v="8440-XNWP"/>
        <s v="8440-ZQEC"/>
        <s v="8445-XEFP"/>
        <s v="8446-HITW"/>
        <s v="8447-TLKI"/>
        <s v="8448-DYKP"/>
        <s v="8448-IDEU"/>
        <s v="8449-JFNL"/>
        <s v="8449-OKKE"/>
        <s v="8450-YWCS"/>
        <s v="8451-XHGL"/>
        <s v="8452-PMSG"/>
        <s v="8452-UXLO"/>
        <s v="8453-BHKZ"/>
        <s v="8455-FSVF"/>
        <s v="8456-TAUF"/>
        <s v="8462-DEUQ"/>
        <s v="8462-GGSB"/>
        <s v="8462-NTPU"/>
        <s v="8464-NQMR"/>
        <s v="8467-NOCR"/>
        <s v="8468-ZNLW"/>
        <s v="8475-KYYO"/>
        <s v="8477-AANG"/>
        <s v="8477-ILPZ"/>
        <s v="8477-QNWU"/>
        <s v="8477-ZKHF"/>
        <s v="8479-CFJA"/>
        <s v="8480-PQGG"/>
        <s v="8481-DYCT"/>
        <s v="8484-GHMY"/>
        <s v="8485-CMVJ"/>
        <s v="8488-DWKI"/>
        <s v="8488-JTOK"/>
        <s v="8493-CGNC"/>
        <s v="8493-VIDX"/>
        <s v="8495-NAJQ"/>
        <s v="8496-VKGH"/>
        <s v="8497-QVPT"/>
        <s v="8501-GVNJ"/>
        <s v="8501-UOBN"/>
        <s v="8503-LBFR"/>
        <s v="8504-FZKV"/>
        <s v="8506-PCBB"/>
        <s v="8508-RBAQ"/>
        <s v="8509-SEXQ"/>
        <s v="8511-QDHS"/>
        <s v="8514-CHDO"/>
        <s v="8517-IIYD"/>
        <s v="8520-CPBS"/>
        <s v="8526-LKSE"/>
        <s v="8532-ZEKQ"/>
        <s v="8533-HYUN"/>
        <s v="8534-RQIW"/>
        <s v="8539-DXRY"/>
        <s v="8539-WSYE"/>
        <s v="8540-ZWCN"/>
        <s v="8541-HUCB"/>
        <s v="8542-QKNV"/>
        <s v="8543-NUPE"/>
        <s v="8543-ZKUD"/>
        <s v="8546-VDFA"/>
        <s v="8547-MJIX"/>
        <s v="8548-ALPB"/>
        <s v="8548-FSVV"/>
        <s v="8550-DJDF"/>
        <s v="8551-FWVD"/>
        <s v="8552-BVML"/>
        <s v="8552-VPRY"/>
        <s v="8553-SCAQ"/>
        <s v="8554-FTFQ"/>
        <s v="8558-CHCE"/>
        <s v="8559-MXDG"/>
        <s v="8563-HTZO"/>
        <s v="8563-QJAJ"/>
        <s v="8565-JMRB"/>
        <s v="8572-ZWBQ"/>
        <s v="8574-MMOR"/>
        <s v="8575-VPUE"/>
        <s v="8578-KPVX"/>
        <s v="8579-JXKU"/>
        <s v="8581-DVLB"/>
        <s v="8581-JVQB"/>
        <s v="8581-VGZD"/>
        <s v="8582-RUWH"/>
        <s v="8584-QMUP"/>
        <s v="8587-YLXJ"/>
        <s v="8588-PKPK"/>
        <s v="8589-RJYM"/>
        <s v="8591-QPMV"/>
        <s v="8592-HRAO"/>
        <s v="8596-UHPD"/>
        <s v="8598-CFRJ"/>
        <s v="8602-CQVO"/>
        <s v="8603-MJAC"/>
        <s v="8604-KAHC"/>
        <s v="8609-YMBL"/>
        <s v="8611-IVEJ"/>
        <s v="8613-QCML"/>
        <s v="8613-VAMW"/>
        <s v="8617-BXNL"/>
        <s v="8620-PZUY"/>
        <s v="8623-BDJS"/>
        <s v="8624-QKEQ"/>
        <s v="8625-XGUJ"/>
        <s v="8626-VVMO"/>
        <s v="8635-QPRO"/>
        <s v="8638-LASD"/>
        <s v="8639-XYGP"/>
        <s v="8640-FYJQ"/>
        <s v="8647-SXXI"/>
        <s v="8648-LTTP"/>
        <s v="8653-APNS"/>
        <s v="8655-RRML"/>
        <s v="8657-CKWC"/>
        <s v="8658-JVSG"/>
        <s v="8659-QVCN"/>
        <s v="8666-YDWO"/>
        <s v="8667-ZPCR"/>
        <s v="8668-ENLD"/>
        <s v="8675-JIQT"/>
        <s v="8675-YBCU"/>
        <s v="8678-NKUB"/>
        <s v="8679-EQYW"/>
        <s v="8684-KRGJ"/>
        <s v="8685-MCEL"/>
        <s v="8685-PJVD"/>
        <s v="8686-ZZUL"/>
        <s v="8689-TRGU"/>
        <s v="8693-QYUE"/>
        <s v="8695-OQXK"/>
        <s v="8699-JOPA"/>
        <s v="8700-MPPJ"/>
        <s v="8701-ILKP"/>
        <s v="8701-LLYN"/>
        <s v="8703-PVLA"/>
        <s v="8705-UDYY"/>
        <s v="8706-SGZO"/>
        <s v="8707-WRHL"/>
        <s v="8710-NJLX"/>
        <s v="8711-EKYS"/>
        <s v="8711-UEOJ"/>
        <s v="8711-WLQM"/>
        <s v="8714-ORVN"/>
        <s v="8719-LGLO"/>
        <s v="8720-IUCN"/>
        <s v="8721-AOFI"/>
        <s v="8722-PBFT"/>
        <s v="8724-XHQR"/>
        <s v="8729-SAPQ"/>
        <s v="8734-IDPX"/>
        <s v="8736-TUIA"/>
        <s v="8737-CDBU"/>
        <s v="8741-JQRS"/>
        <s v="8747-DJUG"/>
        <s v="8748-ETJU"/>
        <s v="8750-FDTF"/>
        <s v="8750-IUYM"/>
        <s v="8754-CRSN"/>
        <s v="8757-TXEL"/>
        <s v="8760-VNCZ"/>
        <s v="8760-ZAMR"/>
        <s v="8768-XIHT"/>
        <s v="8771-VADW"/>
        <s v="8772-TKOQ"/>
        <s v="8773-OAYK"/>
        <s v="8775-RXGL"/>
        <s v="8776-BPYE"/>
        <s v="8778-MXAA"/>
        <s v="8778-PUWK"/>
        <s v="8779-CHWC"/>
        <s v="8779-DYAV"/>
        <s v="8781-YXBL"/>
        <s v="8782-HWWF"/>
        <s v="8782-MEDP"/>
        <s v="8784-IEDI"/>
        <s v="8785-ENDQ"/>
        <s v="8787-QZUC"/>
        <s v="8791-MBWW"/>
        <s v="8795-HUTO"/>
        <s v="8795-SREE"/>
        <s v="8796-CWBN"/>
        <s v="8797-BNAG"/>
        <s v="8798-DRQY"/>
        <s v="8798-PSYE"/>
        <s v="8799-ZLON"/>
        <s v="8802-VFST"/>
        <s v="8807-OJVS"/>
        <s v="8818-CAEM"/>
        <s v="8818-JIGS"/>
        <s v="8821-XPPT"/>
        <s v="8822-KJPV"/>
        <s v="8823-DDCX"/>
        <s v="8825-KQGX"/>
        <s v="8825-VLKN"/>
        <s v="8826-JIMM"/>
        <s v="8827-HLMC"/>
        <s v="8827-KNQN"/>
        <s v="8827-OIVO"/>
        <s v="8829-VSVA"/>
        <s v="8830-HFEO"/>
        <s v="8830-VTES"/>
        <s v="8834-YNHR"/>
        <s v="8835-NMQC"/>
        <s v="8835-TSPE"/>
        <s v="8836-EOJO"/>
        <s v="8840-GNVV"/>
        <s v="8843-HCUL"/>
        <s v="8844-GCXN"/>
        <s v="8844-RNAN"/>
        <s v="8846-TZFY"/>
        <s v="8848-EHAP"/>
        <s v="8851-OSYK"/>
        <s v="8853-MDTK"/>
        <s v="8854-OTEJ"/>
        <s v="8855-GLWF"/>
        <s v="8862-KMHH"/>
        <s v="8863-OTTX"/>
        <s v="8863-ZEJG"/>
        <s v="8864-PTFD"/>
        <s v="8868-AUGD"/>
        <s v="8871-JLHH"/>
        <s v="8872-VVHF"/>
        <s v="8874-WYNR"/>
        <s v="8888-DMWU"/>
        <s v="8889-UNCC"/>
        <s v="8889-YDSE"/>
        <s v="8892-RPHK"/>
        <s v="8893-QAWX"/>
        <s v="8896-AKSL"/>
        <s v="8902-NWWZ"/>
        <s v="8903-NYQW"/>
        <s v="8907-UPKV"/>
        <s v="8910-ACYH"/>
        <s v="8912-ESBF"/>
        <s v="8914-ITGG"/>
        <s v="8916-UNZL"/>
        <s v="8917-NZLN"/>
        <s v="8918-SNHQ"/>
        <s v="8920-XIYH"/>
        <s v="8924-QHIX"/>
        <s v="8926-GDNY"/>
        <s v="8927-LCEK"/>
        <s v="8928-KDDO"/>
        <s v="8929-EUMV"/>
        <s v="8929-KKXB"/>
        <s v="8933-FJDW"/>
        <s v="8935-XYEA"/>
        <s v="8938-ZRXG"/>
        <s v="8942-JMZL"/>
        <s v="8943-MCOO"/>
        <s v="8947-VDUW"/>
        <s v="8948-BUNW"/>
        <s v="8948-ZKWN"/>
        <s v="8950-HDPL"/>
        <s v="8951-EJQI"/>
        <s v="8951-NIEG"/>
        <s v="8955-MQUS"/>
        <s v="8956-VAKU"/>
        <s v="8963-RTYE"/>
        <s v="8964-DWNV"/>
        <s v="8973-JSQF"/>
        <s v="8976-PBIH"/>
        <s v="8977-YKQW"/>
        <s v="8979-UPLC"/>
        <s v="8980-MABK"/>
        <s v="8980-NLTX"/>
        <s v="8981-SBVA"/>
        <s v="8983-CBJM"/>
        <s v="8984-ZODM"/>
        <s v="8985-TXCC"/>
        <s v="8991-XLZB"/>
        <s v="8992-OIWB"/>
        <s v="8993-CRGO"/>
        <s v="8995-GCUW"/>
        <s v="8995-MKVE"/>
        <s v="8997-HFUG"/>
        <s v="8997-ROVT"/>
        <s v="8999-MKLE"/>
        <s v="9002-VKFY"/>
        <s v="9004-ZRTZ"/>
        <s v="9006-FVIT"/>
        <s v="9009-FVQP"/>
        <s v="9012-RVYM"/>
        <s v="9013-CKGT"/>
        <s v="9013-KMUQ"/>
        <s v="9017-TRME"/>
        <s v="9017-UDAU"/>
        <s v="9020-QYOX"/>
        <s v="9021-BTPS"/>
        <s v="9021-LSVM"/>
        <s v="9024-AUGN"/>
        <s v="9027-VUHW"/>
        <s v="9032-SVAM"/>
        <s v="9039-AQSW"/>
        <s v="9039-LTDP"/>
        <s v="9044-ZCTU"/>
        <s v="9047-UREN"/>
        <s v="9050-AZQC"/>
        <s v="9053-YVNO"/>
        <s v="9063-JCRW"/>
        <s v="9064-JXSS"/>
        <s v="9065-AQUG"/>
        <s v="9065-KEXN"/>
        <s v="9067-IIUN"/>
        <s v="9067-KQHQ"/>
        <s v="9074-LPGO"/>
        <s v="9075-XEDX"/>
        <s v="9076-TOUJ"/>
        <s v="9085-YVNG"/>
        <s v="9088-RNGQ"/>
        <s v="9092-WAGO"/>
        <s v="9094-HOBC"/>
        <s v="9094-UTHL"/>
        <s v="9095-LHJJ"/>
        <s v="9096-QAZD"/>
        <s v="9096-ZWMC"/>
        <s v="9098-PGCY"/>
        <s v="9100-JXEL"/>
        <s v="9103-OPXT"/>
        <s v="9105-SWRZ"/>
        <s v="9106-PRGY"/>
        <s v="9106-SZPH"/>
        <s v="9108-DUOU"/>
        <s v="9108-SGNE"/>
        <s v="9113-GTPQ"/>
        <s v="9113-JFTC"/>
        <s v="9120-EHWN"/>
        <s v="9121-LTNL"/>
        <s v="9122-OOLK"/>
        <s v="9124-TKNW"/>
        <s v="9125-FBTQ"/>
        <s v="9130-SFZQ"/>
        <s v="9135-TDKH"/>
        <s v="9135-ZXKZ"/>
        <s v="9136-PQQN"/>
        <s v="9137-GKMA"/>
        <s v="9137-PUYU"/>
        <s v="9139-KFFL"/>
        <s v="9139-QWZZ"/>
        <s v="9143-XCNA"/>
        <s v="9146-EXLV"/>
        <s v="9147-AACV"/>
        <s v="9151-WSHC"/>
        <s v="9152-DEPY"/>
        <s v="9153-XEDT"/>
        <s v="9153-ZFIC"/>
        <s v="9156-KMDF"/>
        <s v="9159-AZZY"/>
        <s v="9161-LAQX"/>
        <s v="9172-WIPR"/>
        <s v="9174-OYZD"/>
        <s v="9175-AUPE"/>
        <s v="9177-OLJI"/>
        <s v="9178-FPEW"/>
        <s v="9179-UJEU"/>
        <s v="9180-DAAW"/>
        <s v="9181-IWNV"/>
        <s v="9182-BHUZ"/>
        <s v="9186-XQPJ"/>
        <s v="9186-XZYN"/>
        <s v="9187-XWPM"/>
        <s v="9195-JBMA"/>
        <s v="9196-BNAN"/>
        <s v="9196-TEVK"/>
        <s v="9197-OPHU"/>
        <s v="9198-EIJD"/>
        <s v="9203-ANKD"/>
        <s v="9207-CGDD"/>
        <s v="9210-EUQE"/>
        <s v="9210-SDQU"/>
        <s v="9214-FPBB"/>
        <s v="9215-KSBG"/>
        <s v="9218-RYFZ"/>
        <s v="9219-HQAF"/>
        <s v="9219-VGDI"/>
        <s v="9220-LNYB"/>
        <s v="9220-TRQJ"/>
        <s v="9221-RJIA"/>
        <s v="9223-UEGC"/>
        <s v="9229-THTY"/>
        <s v="9230-VDSG"/>
        <s v="9231-CCPV"/>
        <s v="9231-IPBJ"/>
        <s v="9231-PUOS"/>
        <s v="9231-ZARN"/>
        <s v="9232-JDQM"/>
        <s v="9233-JHXO"/>
        <s v="9235-JQPE"/>
        <s v="9236-YKWU"/>
        <s v="9240-YRNT"/>
        <s v="9245-UIQY"/>
        <s v="9247-TUNW"/>
        <s v="9249-HCIH"/>
        <s v="9252-GPAB"/>
        <s v="9254-JOQK"/>
        <s v="9255-ZILF"/>
        <s v="9259-OZVE"/>
        <s v="9260-JMVW"/>
        <s v="9261-NXPU"/>
        <s v="9264-TMSP"/>
        <s v="9265-WWTP"/>
        <s v="9269-HKES"/>
        <s v="9272-GHWI"/>
        <s v="9274-OOLA"/>
        <s v="9277-KJYZ"/>
        <s v="9279-RRZD"/>
        <s v="9280-YRDS"/>
        <s v="9285-QGVF"/>
        <s v="9285-UQUX"/>
        <s v="9286-UNMO"/>
        <s v="9286-VQEA"/>
        <s v="9287-YRZV"/>
        <s v="9288-YPNV"/>
        <s v="9289-DDTV"/>
        <s v="9291-VXNF"/>
        <s v="9292-BEQN"/>
        <s v="9294-MVLK"/>
        <s v="9298-IVVF"/>
        <s v="9302-ROZA"/>
        <s v="9302-TQFT"/>
        <s v="9304-PHVZ"/>
        <s v="9305-JDUA"/>
        <s v="9308-IVAH"/>
        <s v="9308-TFER"/>
        <s v="9312-GZYT"/>
        <s v="9314-HLWC"/>
        <s v="9317-GCZE"/>
        <s v="9323-EGDQ"/>
        <s v="9325-HTNC"/>
        <s v="9329-CZWM"/>
        <s v="9331-EMHQ"/>
        <s v="9333-QHOO"/>
        <s v="9337-GEZP"/>
        <s v="9342-NHRS"/>
        <s v="9344-FPNE"/>
        <s v="9344-MKXY"/>
        <s v="9345-IZSK"/>
        <s v="9345-ODZG"/>
        <s v="9346-FKVL"/>
        <s v="9346-QTCF"/>
        <s v="9347-JEXQ"/>
        <s v="9348-EHJG"/>
        <s v="9351-ELBM"/>
        <s v="9354-NKKN"/>
        <s v="9356-SUEF"/>
        <s v="9358-JLBZ"/>
        <s v="9360-JTTY"/>
        <s v="9361-SUXZ"/>
        <s v="9362-JRLW"/>
        <s v="9362-KCLM"/>
        <s v="9362-UMZO"/>
        <s v="9362-UZAV"/>
        <s v="9363-DSTY"/>
        <s v="9363-WQLZ"/>
        <s v="9380-QWKC"/>
        <s v="9382-SFTS"/>
        <s v="9383-BBJS"/>
        <s v="9386-WSRK"/>
        <s v="9391-QWXD"/>
        <s v="9394-CACA"/>
        <s v="9395-YIZB"/>
        <s v="9400-JRTV"/>
        <s v="9404-QDLH"/>
        <s v="9405-FGGB"/>
        <s v="9406-WTYV"/>
        <s v="9407-RLKQ"/>
        <s v="9408-MUBW"/>
        <s v="9411-QIIF"/>
        <s v="9412-STFS"/>
        <s v="9413-CTHP"/>
        <s v="9415-HNDU"/>
        <s v="9417-CMOD"/>
        <s v="9417-KHSR"/>
        <s v="9418-HNDJ"/>
        <s v="9419-XPZS"/>
        <s v="9422-EFCO"/>
        <s v="9425-FNYR"/>
        <s v="9426-OHVX"/>
        <s v="9433-QIXA"/>
        <s v="9435-KACC"/>
        <s v="9435-RPWV"/>
        <s v="9435-VUDC"/>
        <s v="9436-EMDS"/>
        <s v="9437-NEBO"/>
        <s v="9438-KAJT"/>
        <s v="9438-OWWG"/>
        <s v="9445-DPWK"/>
        <s v="9447-MEKT"/>
        <s v="9447-ZDPS"/>
        <s v="9449-RDIW"/>
        <s v="9451-RTHK"/>
        <s v="9455-FXLN"/>
        <s v="9461-EHPK"/>
        <s v="9462-HMVN"/>
        <s v="9465-KYXE"/>
        <s v="9472-TSCB"/>
        <s v="9476-VSJN"/>
        <s v="9476-WMKN"/>
        <s v="9478-MPJF"/>
        <s v="9479-LZNE"/>
        <s v="9480-RQQX"/>
        <s v="9484-NQCR"/>
        <s v="9485-LDKN"/>
        <s v="9486-KGPC"/>
        <s v="9486-SHRY"/>
        <s v="9488-FZIX"/>
        <s v="9488-PSYP"/>
        <s v="9489-SVNE"/>
        <s v="9491-JHRZ"/>
        <s v="9493-VXIR"/>
        <s v="9495-IPCD"/>
        <s v="9496-PRFT"/>
        <s v="9497-FWYO"/>
        <s v="9505-OXOJ"/>
        <s v="9507-FLRG"/>
        <s v="9512-KMEU"/>
        <s v="9516-PEXI"/>
        <s v="9518-SUYQ"/>
        <s v="9519-CCWW"/>
        <s v="9521-SKSV"/>
        <s v="9522-PECR"/>
        <s v="9523-SFTZ"/>
        <s v="9526-YJQP"/>
        <s v="9528-MASQ"/>
        <s v="9528-TBVZ"/>
        <s v="9531-CRLJ"/>
        <s v="9531-GBUL"/>
        <s v="9532-FEIX"/>
        <s v="9532-MDAK"/>
        <s v="9532-MGCX"/>
        <s v="9536-LTUG"/>
        <s v="9537-XRFN"/>
        <s v="9538-KHKA"/>
        <s v="9538-VAES"/>
        <s v="9542-IIUP"/>
        <s v="9547-FMCF"/>
        <s v="9547-TYEN"/>
        <s v="9548-CHJT"/>
        <s v="9548-IMJP"/>
        <s v="9548-SHAJ"/>
        <s v="9549-UBVU"/>
        <s v="9552-QCAO"/>
        <s v="9552-RQZR"/>
        <s v="9560-ASSB"/>
        <s v="9560-BLYN"/>
        <s v="9560-DMCL"/>
        <s v="9562-TXDL"/>
        <s v="9566-JATU"/>
        <s v="9567-SPZD"/>
        <s v="9571-ODTJ"/>
        <s v="9574-BGEA"/>
        <s v="9574-QFYY"/>
        <s v="9575-RJOI"/>
        <s v="9577-JVYN"/>
        <s v="9578-WCWE"/>
        <s v="9579-UNHI"/>
        <s v="9585-VLWP"/>
        <s v="9585-XPEW"/>
        <s v="9589-MEGD"/>
        <s v="9589-QXZF"/>
        <s v="9591-CPYP"/>
        <s v="9591-UMDL"/>
        <s v="9594-HPYK"/>
        <s v="9595-DXJY"/>
        <s v="9598-JNLE"/>
        <s v="9601-JEJI"/>
        <s v="9601-ODAN"/>
        <s v="9601-OEDJ"/>
        <s v="9601-QTZN"/>
        <s v="9602-CFYP"/>
        <s v="9605-SFEV"/>
        <s v="9610-FEJG"/>
        <s v="9610-MKZV"/>
        <s v="9611-SQOP"/>
        <s v="9613-XENH"/>
        <s v="9614-KSUD"/>
        <s v="9620-DOEB"/>
        <s v="9620-HXUJ"/>
        <s v="9621-SSUW"/>
        <s v="9622-BKWV"/>
        <s v="9622-WWNR"/>
        <s v="9624-AHRD"/>
        <s v="9625-HDYB"/>
        <s v="9625-QNNY"/>
        <s v="9627-DKGE"/>
        <s v="9627-SHBR"/>
        <s v="9627-UVZB"/>
        <s v="9629-YPFJ"/>
        <s v="9630-SPHV"/>
        <s v="9631-OJJQ"/>
        <s v="9631-SNXG"/>
        <s v="9631-VWMP"/>
        <s v="9633-GBGP"/>
        <s v="9633-XEWF"/>
        <s v="9636-WJDY"/>
        <s v="9639-CDJJ"/>
        <s v="9647-GHCY"/>
        <s v="9658-MPKJ"/>
        <s v="9663-FZPP"/>
        <s v="9665-PHYO"/>
        <s v="9670-QQNK"/>
        <s v="9673-WVTZ"/>
        <s v="9677-PGXV"/>
        <s v="9681-ALZQ"/>
        <s v="9698-NOPI"/>
        <s v="9699-KQPW"/>
        <s v="9699-YBLS"/>
        <s v="9702-CFSP"/>
        <s v="9702-CPWU"/>
        <s v="9708-THCO"/>
        <s v="9709-JHEK"/>
        <s v="9710-EQQQ"/>
        <s v="9710-GTGX"/>
        <s v="9710-SHMV"/>
        <s v="9710-SZUI"/>
        <s v="9712-UUEV"/>
        <s v="9713-QYDO"/>
        <s v="9718-WGCV"/>
        <s v="9723-WTDK"/>
        <s v="9724-FQLR"/>
        <s v="9728-UKRN"/>
        <s v="9730-QYAI"/>
        <s v="9732-DFTD"/>
        <s v="9733-PCGY"/>
        <s v="9735-DUXS"/>
        <s v="9740-GBQN"/>
        <s v="9740-OETE"/>
        <s v="9740-QBHW"/>
        <s v="9741-RQWA"/>
        <s v="9743-KIZM"/>
        <s v="9747-LBQN"/>
        <s v="9753-AUWC"/>
        <s v="9753-CTYE"/>
        <s v="9754-UBUS"/>
        <s v="9755-EMCK"/>
        <s v="9755-JXEG"/>
        <s v="9756-KQEX"/>
        <s v="9759-ZYHB"/>
        <s v="9763-VVKT"/>
        <s v="9765-YKHN"/>
        <s v="9766-ZUAF"/>
        <s v="9769-EXKO"/>
        <s v="9771-IUBS"/>
        <s v="9772-PYWT"/>
        <s v="9775-JVWG"/>
        <s v="9775-QPRK"/>
        <s v="9778-EVSK"/>
        <s v="9779-ZNGR"/>
        <s v="9784-CMQR"/>
        <s v="9785-HPXI"/>
        <s v="9794-SSZD"/>
        <s v="9795-TINF"/>
        <s v="9797-ARAA"/>
        <s v="9797-RFCV"/>
        <s v="9797-TVCF"/>
        <s v="9797-UVHV"/>
        <s v="9797-ZHGT"/>
        <s v="9799-STKZ"/>
        <s v="9801-RYPF"/>
        <s v="9803-BAKD"/>
        <s v="9804-AROP"/>
        <s v="9804-POZD"/>
        <s v="9808-BJGM"/>
        <s v="9815-BMPC"/>
        <s v="9817-BZRK"/>
        <s v="9817-GPOW"/>
        <s v="9818-GQKI"/>
        <s v="9825-ZMBS"/>
        <s v="9826-LQJS"/>
        <s v="9831-DAXP"/>
        <s v="9831-OJWU"/>
        <s v="9831-YZIK"/>
        <s v="9835-HWSR"/>
        <s v="9835-YAHX"/>
        <s v="9838-XJOC"/>
        <s v="9838-YNPS"/>
        <s v="9839-UTTG"/>
        <s v="9840-GWYT"/>
        <s v="9841-MINK"/>
        <s v="9841-UBFG"/>
        <s v="9842-LZDR"/>
        <s v="9845-QCNG"/>
        <s v="9846-NNFC"/>
        <s v="9848-XWWY"/>
        <s v="9849-NEPX"/>
        <s v="9854-XKXA"/>
        <s v="9857-VTYS"/>
        <s v="9859-GGCF"/>
        <s v="9868-JLKO"/>
        <s v="9873-HMMH"/>
        <s v="9877-XPLE"/>
        <s v="9878-JFUH"/>
        <s v="9879-PIWX"/>
        <s v="9882-RJVV"/>
        <s v="9890-EGWB"/>
        <s v="9894-GMXJ"/>
        <s v="9897-TKNG"/>
        <s v="9898-PDVW"/>
        <s v="9898-QCSE"/>
        <s v="9904-EVDV"/>
        <s v="9906-YMIE"/>
        <s v="9909-LNXO"/>
        <s v="9909-ZCEL"/>
        <s v="9913-XCFO"/>
        <s v="9915-HVGV"/>
        <s v="9920-VGNW"/>
        <s v="9924-CXWX"/>
        <s v="9925-BAHT"/>
        <s v="9926-UPTR"/>
        <s v="9927-XUQV"/>
        <s v="9928-YEQI"/>
        <s v="9931-UCUW"/>
        <s v="9939-GLYU"/>
        <s v="9941-PJCK"/>
        <s v="9941-RAAJ"/>
        <s v="9941-TPVM"/>
        <s v="9942-WQOY"/>
        <s v="9944-LAXU"/>
        <s v="9946-PMSJ"/>
        <s v="9946-STKH"/>
        <s v="9947-TJJJ"/>
        <s v="9949-JPYQ"/>
        <s v="9949-RSIC"/>
        <s v="9949-WDVY"/>
        <s v="9953-TYBX"/>
        <s v="9956-THPW"/>
        <s v="9958-PPJW"/>
        <s v="9959-NXUV"/>
        <s v="9960-FJEQ"/>
        <s v="9960-OJHB"/>
        <s v="9961-TWLO"/>
        <s v="9962-KMFR"/>
        <s v="9966-MDPN"/>
        <s v="9969-DMER"/>
        <s v="9971-EIKM"/>
        <s v="9985-KBVP"/>
        <s v="9988-PPLA"/>
        <s v="9989-AZAK"/>
        <s v="9998-OFMS"/>
        <s v="0000-XZWZ"/>
        <s v="0003-PKVZ"/>
        <s v="0023-JOAG"/>
        <s v="0028-OJTA"/>
        <s v="0034-TMPR"/>
        <s v="0036-CPPU"/>
        <s v="0041-BBWW"/>
        <s v="0046-UGXS"/>
        <s v="0047-VZAS"/>
        <s v="0051-DWVS"/>
        <s v="0052-KHBI"/>
        <s v="0067-BNMH"/>
        <s v="0070-ZOSH"/>
        <s v="0072-JUCY"/>
        <s v="0074-DECN"/>
        <s v="0078-GGDI"/>
        <s v="0089-SSWE"/>
        <s v="0103-ROMR"/>
        <s v="0105-WGRF"/>
        <s v="0106-TBHV"/>
        <s v="0122-YFRD"/>
        <s v="0123-IQZY"/>
        <s v="0143-MUHQ"/>
        <s v="0143-REXB"/>
        <s v="0144-TNTL"/>
        <s v="0149-EZUH"/>
        <s v="0161-TWZF"/>
        <s v="0170-MZAM"/>
        <s v="0171-ZEZL"/>
        <s v="0173-UTGH"/>
        <s v="0193-XPLB"/>
        <s v="0196-FSZZ"/>
        <s v="0204-QLHK"/>
        <s v="0216-AXYC"/>
        <s v="0223-FVOH"/>
        <s v="0225-SXMU"/>
        <s v="0231-PNMP"/>
        <s v="0233-CBDF"/>
        <s v="0247-COJD"/>
        <s v="0253-EAQU"/>
        <s v="0254-BHJM"/>
        <s v="0259-JFWD"/>
        <s v="0293-AIHG"/>
        <s v="0295-ETJE"/>
        <s v="0296-VMZL"/>
        <s v="0298-PICD"/>
        <s v="0309-GEPB"/>
        <s v="0315-NQKV"/>
        <s v="0316-JBJW"/>
        <s v="0318-NISS"/>
        <s v="0323-DAFB"/>
        <s v="0328-MGTB"/>
        <s v="0328-TCIE"/>
        <s v="0338-URWA"/>
        <s v="0342-YJTB"/>
        <s v="0350-XCGU"/>
        <s v="0356-VNNH"/>
        <s v="0357-QWDW"/>
        <s v="0359-RTBV"/>
        <s v="0368-DVTQ"/>
        <s v="0375-HYRG"/>
        <s v="0376-XCOY"/>
        <s v="0385-XIZP"/>
        <s v="0392-BBJJ"/>
        <s v="0400-SXPJ"/>
        <s v="0401-XZVJ"/>
        <s v="0408-BVPM"/>
        <s v="0427-GNBF"/>
        <s v="0439-XGMG"/>
        <s v="0446-IVSF"/>
        <s v="0449-GWEW"/>
        <s v="0450-ZWGZ"/>
        <s v="0454-FERN"/>
        <s v="0456-YCYY"/>
        <s v="0467-ATZR"/>
        <s v="0471-LINO"/>
        <s v="0488-TZGJ"/>
        <s v="0501-RQTP"/>
        <s v="0508-ZWNY"/>
        <s v="0516-UZMK"/>
        <s v="0522-GCYT"/>
        <s v="0525-VIVB"/>
        <s v="0526-PLMI"/>
        <s v="0527-TLXB"/>
        <s v="0530-GRDZ"/>
        <s v="0532-IOSX"/>
        <s v="0533-DQZK"/>
        <s v="0534-HKWQ"/>
        <s v="0535-VGOQ"/>
        <s v="0536-HHVP"/>
        <s v="0543-LBNI"/>
        <s v="0547-XPJE"/>
        <s v="0550-OEVK"/>
        <s v="0554-OCTQ"/>
        <s v="0558-OTEQ"/>
        <s v="0561-HODW"/>
        <s v="0586-CAVY"/>
        <s v="0594-WZZH"/>
        <s v="0604-XBFE"/>
        <s v="0614-UYAE"/>
        <s v="0615-AKGT"/>
        <s v="0618-XKNB"/>
        <s v="0619-DRLS"/>
        <s v="0621-FMCQ"/>
        <s v="0627-LLPX"/>
        <s v="0634-ILYL"/>
        <s v="0636-KCLF"/>
        <s v="0636-QIHN"/>
        <s v="0638-ZSDN"/>
        <s v="0652-DTAQ"/>
        <s v="0663-LWLM"/>
        <s v="0666-PMDU"/>
        <s v="0667-KDKU"/>
        <s v="0669-VISK"/>
        <s v="0671-IGOJ"/>
        <s v="0684-GPKD"/>
        <s v="0684-OGXF"/>
        <s v="0685-RMZP"/>
        <s v="0690-ZRHW"/>
        <s v="0696-CSAX"/>
        <s v="0698-BHEF"/>
        <s v="0713-PJUU"/>
        <s v="0714-OCZW"/>
        <s v="0725-WTFB"/>
        <s v="0727-AWQD"/>
        <s v="0750-KZHP"/>
        <s v="0752-BYBV"/>
        <s v="0756-BGMW"/>
        <s v="0757-TKMH"/>
        <s v="0764-GCFK"/>
        <s v="0769-TFOB"/>
        <s v="0770-ZYFP"/>
        <s v="0771-CLEI"/>
        <s v="0778-TZXY"/>
        <s v="0791-CDDW"/>
        <s v="0794-ADSL"/>
        <s v="0803-WVCJ"/>
        <s v="0809-SADG"/>
        <s v="0816-QFNP"/>
        <s v="0817-LDOA"/>
        <s v="0817-ZKSE"/>
        <s v="0820-KUUD"/>
        <s v="0827-KHII"/>
        <s v="0833-FYWB"/>
        <s v="0839-FFVI"/>
        <s v="0840-NWVD"/>
        <s v="0846-JCRG"/>
        <s v="0847-DDSN"/>
        <s v="0878-XJKA"/>
        <s v="0884-SRXL"/>
        <s v="0894-WUEE"/>
        <s v="0908-DEWH"/>
        <s v="0921-VCXY"/>
        <s v="0921-WYVG"/>
        <s v="0921-ZTIV"/>
        <s v="0927-NBKU"/>
        <s v="0932-RUVI"/>
        <s v="0936-LTQE"/>
        <s v="0941-DZOC"/>
        <s v="0943-EAVB"/>
        <s v="0944-PIYZ"/>
        <s v="0951-NZAM"/>
        <s v="0952-DZHO"/>
        <s v="0957-PFRL"/>
        <s v="0958-NKOQ"/>
        <s v="0961-FZVL"/>
        <s v="0964-SHEN"/>
        <s v="0966-VXQW"/>
        <s v="0968-PJPX"/>
        <s v="0972-PBXC"/>
        <s v="0977-JHBI"/>
        <s v="0986-DICX"/>
        <s v="0988-JQKT"/>
        <s v="0990-ZMIZ"/>
        <s v="0993-KTKY"/>
        <s v="0996-BPST"/>
        <s v="1020-ZESJ"/>
        <s v="1029-HGSO"/>
        <s v="1035-JHQF"/>
        <s v="1039-GDDV"/>
        <s v="1049-WMVU"/>
        <s v="1055-BTWD"/>
        <s v="1068-SBFV"/>
        <s v="1086-PWUP"/>
        <s v="1088-RDOQ"/>
        <s v="1095-AGSP"/>
        <s v="1098-PAMC"/>
        <s v="1099-VZGA"/>
        <s v="1105-PRAB"/>
        <s v="1106-XAJP"/>
        <s v="1113-HDJO"/>
        <s v="1120-ZIKN"/>
        <s v="1129-KZFF"/>
        <s v="1131-PFID"/>
        <s v="1139-JTEX"/>
        <s v="1143-VJMY"/>
        <s v="1144-ETJW"/>
        <s v="1144-VYWT"/>
        <s v="1149-USPU"/>
        <s v="1151-RZCI"/>
        <s v="1153-YYDP"/>
        <s v="1155-PQHF"/>
        <s v="1161-MUIH"/>
        <s v="1169-ORTI"/>
        <s v="1172-PSYO"/>
        <s v="1189-YCPM"/>
        <s v="1193-SLDB"/>
        <s v="1194-ROHJ"/>
        <s v="1195-HXLO"/>
        <s v="1200-AKBJ"/>
        <s v="1203-VAMR"/>
        <s v="1204-AQXW"/>
        <s v="1206-AGGO"/>
        <s v="1208-XZTL"/>
        <s v="1209-EMZE"/>
        <s v="1225-LCEZ"/>
        <s v="1225-WYVV"/>
        <s v="1229-MHLH"/>
        <s v="1229-SYLY"/>
        <s v="1230-EIWA"/>
        <s v="1231-RUXU"/>
        <s v="1234-RYYB"/>
        <s v="1251-IRYQ"/>
        <s v="1254-IWUU"/>
        <s v="1259-PAGJ"/>
        <s v="1260-QZEQ"/>
        <s v="1264-QMKN"/>
        <s v="1268-QDRX"/>
        <s v="1270-NUXR"/>
        <s v="1300-AYND"/>
        <s v="1302-ZJFA"/>
        <s v="1315-DKXT"/>
        <s v="1316-CXZB"/>
        <s v="1318-ADXQ"/>
        <s v="1323-VNPI"/>
        <s v="1324-GXZT"/>
        <s v="1332-SICA"/>
        <s v="1347-WYMD"/>
        <s v="1350-VGWO"/>
        <s v="1351-ERSV"/>
        <s v="1354-EURY"/>
        <s v="1355-ELAD"/>
        <s v="1356-SRKD"/>
        <s v="1367-YNMZ"/>
        <s v="1374-SPCR"/>
        <s v="1374-XEQS"/>
        <s v="1374-ZAHA"/>
        <s v="1375-TIIR"/>
        <s v="1380-RAHW"/>
        <s v="1382-MJNN"/>
        <s v="1384-LWVG"/>
        <s v="1389-XQWD"/>
        <s v="1395-DQPW"/>
        <s v="1408-LEOW"/>
        <s v="1427-ZIJA"/>
        <s v="1433-GJWF"/>
        <s v="1438-ZAAS"/>
        <s v="1443-GGJW"/>
        <s v="1445-FTXD"/>
        <s v="1472-LCOR"/>
        <s v="1475-YHXB"/>
        <s v="1476-HJCV"/>
        <s v="1480-JBRO"/>
        <s v="1487-XYFA"/>
        <s v="1491-ONDB"/>
        <s v="1492-GPNX"/>
        <s v="1501-TKPX"/>
        <s v="1505-RGNO"/>
        <s v="1507-IONC"/>
        <s v="1521-TKTJ"/>
        <s v="1526-SPDQ"/>
        <s v="1536-FWUS"/>
        <s v="1539-UWJT"/>
        <s v="1540-PTXX"/>
        <s v="1552-SGUS"/>
        <s v="1556-USEI"/>
        <s v="1557-GSPG"/>
        <s v="1557-JJJV"/>
        <s v="1558-OFCR"/>
        <s v="1579-ZCUT"/>
        <s v="1583-GYHR"/>
        <s v="1588-JEHL"/>
        <s v="1593-CSSC"/>
        <s v="1599-ACJB"/>
        <s v="1600-JQPR"/>
        <s v="1601-OBXY"/>
        <s v="1603-HMZA"/>
        <s v="1610-HDZU"/>
        <s v="1613-FLGJ"/>
        <s v="1621-HGTZ"/>
        <s v="1622-TQMB"/>
        <s v="1625-MTHO"/>
        <s v="1629-MVCD"/>
        <s v="1637-NTTG"/>
        <s v="1640-PIPY"/>
        <s v="1640-QVSG"/>
        <s v="1640-SIYF"/>
        <s v="1644-YNVV"/>
        <s v="1645-SCLE"/>
        <s v="1649-LSVH"/>
        <s v="1652-HWRA"/>
        <s v="1653-DTWM"/>
        <s v="1669-XUJV"/>
        <s v="1671-JJTM"/>
        <s v="1672-YRMP"/>
        <s v="1679-YUUE"/>
        <s v="1684-QYEM"/>
        <s v="1686-GFDV"/>
        <s v="1690-GNFE"/>
        <s v="1695-AYVA"/>
        <s v="1703-PUPS"/>
        <s v="1713-WJJK"/>
        <s v="1728-XKGA"/>
        <s v="1730-EDDE"/>
        <s v="1732-YNYO"/>
        <s v="1739-NPSR"/>
        <s v="1753-LLGC"/>
        <s v="1754-GQXW"/>
        <s v="1760-OQIZ"/>
        <s v="1766-RWFR"/>
        <s v="1776-TXNR"/>
        <s v="1781-QJOG"/>
        <s v="1799-DPSK"/>
        <s v="1799-PHFR"/>
        <s v="1805-VNCZ"/>
        <s v="1805-ZAVD"/>
        <s v="1806-IVIQ"/>
        <s v="1811-NHHY"/>
        <s v="1812-XLAI"/>
        <s v="1820-UIWZ"/>
        <s v="1824-PKQW"/>
        <s v="1825-BENT"/>
        <s v="1837-OFRF"/>
        <s v="1849-KPXX"/>
        <s v="1854-KBGI"/>
        <s v="1855-HKRM"/>
        <s v="1861-AZFB"/>
        <s v="1871-TBWX"/>
        <s v="1872-KSLW"/>
        <s v="1875-GFTF"/>
        <s v="1875-TWXL"/>
        <s v="1877-QGZE"/>
        <s v="1885-MMAT"/>
        <s v="1887-LMPY"/>
        <s v="1896-JWOH"/>
        <s v="1897-DTRA"/>
        <s v="1908-AOEO"/>
        <s v="1922-GRSD"/>
        <s v="1923-RMNY"/>
        <s v="1933-RXVO"/>
        <s v="1941-VCPD"/>
        <s v="1948-YRZJ"/>
        <s v="1952-VNQF"/>
        <s v="1960-WYLU"/>
        <s v="1962-YKMW"/>
        <s v="1963-FBWU"/>
        <s v="1995-EQOY"/>
        <s v="1999-KGUT"/>
        <s v="2004-BVVI"/>
        <s v="2004-EZCY"/>
        <s v="2010-GZSF"/>
        <s v="2012-AQZP"/>
        <s v="2023-SSWZ"/>
        <s v="2026-BVBJ"/>
        <s v="2029-KEWB"/>
        <s v="2032-VNWH"/>
        <s v="2039-OJSL"/>
        <s v="2043-XYRY"/>
        <s v="2043-YDFI"/>
        <s v="2044-UCGH"/>
        <s v="2046-VRMT"/>
        <s v="2067-XRSL"/>
        <s v="2071-ZGIR"/>
        <s v="2074-VQGR"/>
        <s v="2076-SPBP"/>
        <s v="2083-SPHH"/>
        <s v="2085-IHHT"/>
        <s v="2087-PXYY"/>
        <s v="2090-LCCO"/>
        <s v="2096-XKFA"/>
        <s v="2110-KWXL"/>
        <s v="2114-DBRM"/>
        <s v="2132-JBIW"/>
        <s v="2138-YQDU"/>
        <s v="2144-GJXU"/>
        <s v="2161-HMDR"/>
        <s v="2174-JBVF"/>
        <s v="2179-ULXY"/>
        <s v="2181-OLAS"/>
        <s v="2183-AYUA"/>
        <s v="2184-QPSK"/>
        <s v="2187-DZPX"/>
        <s v="2193-TMOP"/>
        <s v="2205-MYBK"/>
        <s v="2208-PXKF"/>
        <s v="2210-QVLG"/>
        <s v="2214-TDKP"/>
        <s v="2219-SVUF"/>
        <s v="2227-IPDU"/>
        <s v="2227-RTZU"/>
        <s v="2233-JFVD"/>
        <s v="2236-LFDS"/>
        <s v="2237-XHKZ"/>
        <s v="2238-NENF"/>
        <s v="2239-SOGT"/>
        <s v="2242-BBMU"/>
        <s v="2247-XWFH"/>
        <s v="2248-BSDE"/>
        <s v="2251-KUYD"/>
        <s v="2270-DZUO"/>
        <s v="2273-URQB"/>
        <s v="2274-DHZD"/>
        <s v="2282-MQUD"/>
        <s v="2285-BZCN"/>
        <s v="2287-QQND"/>
        <s v="2308-MTIW"/>
        <s v="2325-JKUT"/>
        <s v="2326-VYWK"/>
        <s v="2328-CNXN"/>
        <s v="2330-SQWN"/>
        <s v="2331-CLBV"/>
        <s v="2339-BVFU"/>
        <s v="2340-QFSN"/>
        <s v="2344-UQWB"/>
        <s v="2346-FUIP"/>
        <s v="2354-ZGIH"/>
        <s v="2356-RAMA"/>
        <s v="2363-PLZW"/>
        <s v="2371-SFMP"/>
        <s v="2380-FIAB"/>
        <s v="2381-HIOG"/>
        <s v="2383-TBTM"/>
        <s v="2391-LXGG"/>
        <s v="2398-OLSH"/>
        <s v="2407-JCHE"/>
        <s v="2410-JVZX"/>
        <s v="2423-QXEC"/>
        <s v="2424-WMEU"/>
        <s v="2427-JRNY"/>
        <s v="2428-RJUE"/>
        <s v="2429-SFGL"/>
        <s v="2434-HNZE"/>
        <s v="2435-IYLS"/>
        <s v="2435-XSYR"/>
        <s v="2437-ACRF"/>
        <s v="2440-TIIS"/>
        <s v="2444-MMZU"/>
        <s v="2445-DVET"/>
        <s v="2462-GVZL"/>
        <s v="2463-VEZT"/>
        <s v="2466-VACQ"/>
        <s v="2467-XGIS"/>
        <s v="2470-WZJM"/>
        <s v="2472-KMFK"/>
        <s v="2473-PMJM"/>
        <s v="2486-TDYT"/>
        <s v="2490-MRXZ"/>
        <s v="2491-UVYW"/>
        <s v="2493-OUPM"/>
        <s v="2497-KMAR"/>
        <s v="2507-XUKK"/>
        <s v="2509-HENA"/>
        <s v="2517-GTQL"/>
        <s v="2519-GZCT"/>
        <s v="2524-PJAB"/>
        <s v="2528-NTIE"/>
        <s v="2532-FVSD"/>
        <s v="2535-FWOQ"/>
        <s v="2535-WFRA"/>
        <s v="2539-PMGZ"/>
        <s v="2540-MHPP"/>
        <s v="2554-IOCO"/>
        <s v="2565-PUSO"/>
        <s v="2579-TYFM"/>
        <s v="2582-ZYIL"/>
        <s v="2583-BLKS"/>
        <s v="2584-HBVQ"/>
        <s v="2607-BHAE"/>
        <s v="2617-UYYQ"/>
        <s v="2626-EKLI"/>
        <s v="2630-YJAZ"/>
        <s v="2645-BTAL"/>
        <s v="2647-LVUX"/>
        <s v="2651-SYDN"/>
        <s v="2652-FNYC"/>
        <s v="2653-JCQM"/>
        <s v="2668-ECFC"/>
        <s v="2676-YLUM"/>
        <s v="2679-OHJL"/>
        <s v="2687-DBFH"/>
        <s v="2688-ALAJ"/>
        <s v="2695-LGED"/>
        <s v="2696-FJPN"/>
        <s v="2706-XWVZ"/>
        <s v="2712-DQPF"/>
        <s v="2727-ZPCO"/>
        <s v="2728-ESKY"/>
        <s v="2731-EZZS"/>
        <s v="2731-WLVM"/>
        <s v="2738-LIKF"/>
        <s v="2740-EDRN"/>
        <s v="2741-WWGC"/>
        <s v="2745-BGCB"/>
        <s v="2746-TIPH"/>
        <s v="2752-LEQU"/>
        <s v="2752-QWQN"/>
        <s v="2756-VSDX"/>
        <s v="2761-GDXR"/>
        <s v="2764-IZEK"/>
        <s v="2765-ZVMY"/>
        <s v="2782-OASB"/>
        <s v="2786-JMVY"/>
        <s v="2789-MCIT"/>
        <s v="2796-LQVD"/>
        <s v="2799-AJVS"/>
        <s v="2799-IZWN"/>
        <s v="2801-HNDY"/>
        <s v="2803-RSUC"/>
        <s v="2818-PTHL"/>
        <s v="2824-MUSA"/>
        <s v="2829-FKYR"/>
        <s v="2841-LJMI"/>
        <s v="2854-CTPM"/>
        <s v="2854-HOLB"/>
        <s v="2857-CAEJ"/>
        <s v="2865-ZOYK"/>
        <s v="2875-NDQU"/>
        <s v="2875-PAMY"/>
        <s v="2877-PZOH"/>
        <s v="2882-KFQQ"/>
        <s v="2888-LKAG"/>
        <s v="2890-FRVG"/>
        <s v="2894-KEDQ"/>
        <s v="2894-ZYCG"/>
        <s v="2897-EGQE"/>
        <s v="2903-UORJ"/>
        <s v="2906-IAUM"/>
        <s v="2907-ZUIM"/>
        <s v="2910-BNDW"/>
        <s v="2912-UWHS"/>
        <s v="2916-OPPI"/>
        <s v="2923-JTWO"/>
        <s v="2933-FPCB"/>
        <s v="2940-QHVU"/>
        <s v="2940-TNDG"/>
        <s v="2944-WVAO"/>
        <s v="2945-UCWR"/>
        <s v="2951-FYJC"/>
        <s v="2953-OSWU"/>
        <s v="2955-ODZJ"/>
        <s v="2957-HCPH"/>
        <s v="2960-ISNM"/>
        <s v="2963-AAMI"/>
        <s v="2968-SEBZ"/>
        <s v="2977-SBBW"/>
        <s v="2978-AOXZ"/>
        <s v="2998-DARA"/>
        <s v="3011-XSEU"/>
        <s v="3015-DALS"/>
        <s v="3018-WPIC"/>
        <s v="3025-XUAO"/>
        <s v="3028-WDNH"/>
        <s v="3028-WEEF"/>
        <s v="3033-TMYG"/>
        <s v="3043-HJLY"/>
        <s v="3047-DWKQ"/>
        <s v="3053-IXVJ"/>
        <s v="3056-FUKO"/>
        <s v="3059-FTFJ"/>
        <s v="3062-LMKL"/>
        <s v="3070-ZNEE"/>
        <s v="3080-NRIP"/>
        <s v="3085-LHIC"/>
        <s v="3094-RMVP"/>
        <s v="3106-PDGO"/>
        <s v="3110-PUWY"/>
        <s v="3113-DBEI"/>
        <s v="3115-ONXY"/>
        <s v="3127-ARSV"/>
        <s v="3136-AOSU"/>
        <s v="3138-XTSW"/>
        <s v="3146-DRDM"/>
        <s v="3157-EHBT"/>
        <s v="3161-IDYE"/>
        <s v="3165-AFPH"/>
        <s v="3168-DHLL"/>
        <s v="3173-YFAE"/>
        <s v="3174-CMMB"/>
        <s v="3174-WPAC"/>
        <s v="3178-POPI"/>
        <s v="3179-CDWC"/>
        <s v="3182-LTNL"/>
        <s v="3184-FDDV"/>
        <s v="3185-TLJL"/>
        <s v="3191-TYOU"/>
        <s v="3193-TQXM"/>
        <s v="3208-CIJJ"/>
        <s v="3209-ADVM"/>
        <s v="3218-FMUK"/>
        <s v="3218-MOPK"/>
        <s v="3220-NURQ"/>
        <s v="3223-MGYR"/>
        <s v="3230-GUHN"/>
        <s v="3232-MGKL"/>
        <s v="3236-UCZA"/>
        <s v="3237-RFQK"/>
        <s v="3243-RJCF"/>
        <s v="3252-VLNU"/>
        <s v="3263-AVOC"/>
        <s v="3277-HHVT"/>
        <s v="3282-UGNW"/>
        <s v="3285-BECI"/>
        <s v="3290-AXJZ"/>
        <s v="3295-QHUA"/>
        <s v="3296-IGBF"/>
        <s v="3296-UOFT"/>
        <s v="3310-LBYD"/>
        <s v="3314-KNHM"/>
        <s v="3314-XRFV"/>
        <s v="3315-MHPJ"/>
        <s v="3321-SIGE"/>
        <s v="3324-LVYX"/>
        <s v="3331-ZJQI"/>
        <s v="3343-ULTF"/>
        <s v="3345-CWXW"/>
        <s v="3349-QAWI"/>
        <s v="3365-LANW"/>
        <s v="3367-ERGM"/>
        <s v="3368-UWVA"/>
        <s v="3369-WWNM"/>
        <s v="3377-EXVK"/>
        <s v="3382-IGNP"/>
        <s v="3382-KXJD"/>
        <s v="3385-ABGE"/>
        <s v="3389-HQXG"/>
        <s v="3393-WWSI"/>
        <s v="3399-AZDC"/>
        <s v="3404-PVOS"/>
        <s v="3407-ZQGN"/>
        <s v="3419-WASD"/>
        <s v="3422-CNZQ"/>
        <s v="3424-AKZO"/>
        <s v="3425-HLPW"/>
        <s v="3425-YCVZ"/>
        <s v="3431-CBIS"/>
        <s v="3431-HYLM"/>
        <s v="3433-UOGX"/>
        <s v="3446-SRZQ"/>
        <s v="3446-VRVY"/>
        <s v="3472-HKAO"/>
        <s v="3484-BLMM"/>
        <s v="3494-DYGO"/>
        <s v="3517-EVLO"/>
        <s v="3529-XGRD"/>
        <s v="3530-XSTF"/>
        <s v="3536-QCDH"/>
        <s v="3539-OYGC"/>
        <s v="3548-OHEG"/>
        <s v="3555-DQZS"/>
        <s v="3560-VZCZ"/>
        <s v="3562-LLWJ"/>
        <s v="3563-BJVC"/>
        <s v="3563-GTZG"/>
        <s v="3574-RQDL"/>
        <s v="3576-KQSZ"/>
        <s v="3582-YKVE"/>
        <s v="3590-QGRJ"/>
        <s v="3591-HZVD"/>
        <s v="3594-GLHQ"/>
        <s v="3603-ESLN"/>
        <s v="3607-RFMJ"/>
        <s v="3612-CMIO"/>
        <s v="3618-UGMW"/>
        <s v="3639-LUCC"/>
        <s v="3661-QMLJ"/>
        <s v="3671-LVLE"/>
        <s v="3672-JOBB"/>
        <s v="3673-MCWM"/>
        <s v="3674-HXHY"/>
        <s v="3675-TPGD"/>
        <s v="3683-JLGS"/>
        <s v="3689-QYNS"/>
        <s v="3691-FEHX"/>
        <s v="3691-SZBV"/>
        <s v="3700-WJCG"/>
        <s v="3702-PTNU"/>
        <s v="3702-WNRA"/>
        <s v="3717-CYYJ"/>
        <s v="3718-RMCS"/>
        <s v="3723-SCRU"/>
        <s v="3730-IHXQ"/>
        <s v="3737-SGBB"/>
        <s v="3746-MAXW"/>
        <s v="3756-ULHU"/>
        <s v="3760-KQYS"/>
        <s v="3764-VTBD"/>
        <s v="3767-DLLW"/>
        <s v="3769-QVOY"/>
        <s v="3772-TDDC"/>
        <s v="3780-RAVF"/>
        <s v="3781-DXEC"/>
        <s v="3795-BATD"/>
        <s v="3799-UROV"/>
        <s v="3800-WUIT"/>
        <s v="3802-RDDD"/>
        <s v="3823-OYMR"/>
        <s v="3835-TBQO"/>
        <s v="3845-KEVP"/>
        <s v="3855-UUZN"/>
        <s v="3856-DGSR"/>
        <s v="3859-FXIF"/>
        <s v="3867-PRSF"/>
        <s v="3868-VFRU"/>
        <s v="3874-KTRH"/>
        <s v="3874-WIUP"/>
        <s v="3884-FHBV"/>
        <s v="3885-XBRQ"/>
        <s v="3893-UCKC"/>
        <s v="3898-ZSGA"/>
        <s v="3903-EJCW"/>
        <s v="3904-DGGF"/>
        <s v="3907-MYYM"/>
        <s v="3914-NBTO"/>
        <s v="3938-QCBR"/>
        <s v="3946-PLZN"/>
        <s v="3961-CXXF"/>
        <s v="3965-GONM"/>
        <s v="3968-PZQU"/>
        <s v="3977-ZMPQ"/>
        <s v="3990-MCLL"/>
        <s v="3993-MIVK"/>
        <s v="3996-CPIX"/>
        <s v="4011-FESI"/>
        <s v="4023-ZNDW"/>
        <s v="4024-KGZL"/>
        <s v="4044-NTXM"/>
        <s v="4047-DBWY"/>
        <s v="4058-REIE"/>
        <s v="4079-EGWY"/>
        <s v="4082-EQZY"/>
        <s v="4082-RXME"/>
        <s v="4086-QPER"/>
        <s v="4089-RBEL"/>
        <s v="4097-BQQN"/>
        <s v="4098-TXZP"/>
        <s v="4105-HDCB"/>
        <s v="4113-HFIV"/>
        <s v="4113-LWUZ"/>
        <s v="4114-DZYG"/>
        <s v="4115-JHUK"/>
        <s v="4120-LSAS"/>
        <s v="4120-REOY"/>
        <s v="4126-AUXC"/>
        <s v="4127-FOZI"/>
        <s v="4130-YGAL"/>
        <s v="4132-IHWC"/>
        <s v="4136-QNAW"/>
        <s v="4140-AKPB"/>
        <s v="4154-VIZI"/>
        <s v="4155-NFJO"/>
        <s v="4158-RXXZ"/>
        <s v="4172-XFEE"/>
        <s v="4212-ENPJ"/>
        <s v="4216-LKEO"/>
        <s v="4222-GZTM"/>
        <s v="4223-RBLN"/>
        <s v="4229-OXLB"/>
        <s v="4232-DXOF"/>
        <s v="4247-EZUM"/>
        <s v="4248-SNJX"/>
        <s v="4261-MXMC"/>
        <s v="4261-WUJC"/>
        <s v="4262-CYFW"/>
        <s v="4268-GQBZ"/>
        <s v="4268-RAFJ"/>
        <s v="4273-VKWW"/>
        <s v="4275-PBVA"/>
        <s v="4278-FLRA"/>
        <s v="4288-DYBU"/>
        <s v="4291-BCOQ"/>
        <s v="4302-DJJT"/>
        <s v="4311-UKMI"/>
        <s v="4312-BCKL"/>
        <s v="4312-TEIK"/>
        <s v="4313-VZVW"/>
        <s v="4315-OTHE"/>
        <s v="4320-ISSC"/>
        <s v="4322-NPES"/>
        <s v="4323-BSDT"/>
        <s v="4324-CTWA"/>
        <s v="4331-ZHVQ"/>
        <s v="4348-HBUG"/>
        <s v="4361-JRVC"/>
        <s v="4368-IOMO"/>
        <s v="4369-SXWM"/>
        <s v="4369-ZVUR"/>
        <s v="4370-HGPR"/>
        <s v="4372-HLSF"/>
        <s v="4377-ZSVZ"/>
        <s v="4388-KBKF"/>
        <s v="4390-JIZZ"/>
        <s v="4396-ZKNK"/>
        <s v="4399-SJLY"/>
        <s v="4406-UNDP"/>
        <s v="4412-WZWF"/>
        <s v="4418-XFVA"/>
        <s v="4423-HLPN"/>
        <s v="4423-TKZM"/>
        <s v="4425-UNOK"/>
        <s v="4427-DAAE"/>
        <s v="4431-PMPF"/>
        <s v="4441-WTBT"/>
        <s v="4470-VSYZ"/>
        <s v="4471-GWGP"/>
        <s v="4471-WEEQ"/>
        <s v="4478-UCVB"/>
        <s v="4484-CLOS"/>
        <s v="4487-TQQP"/>
        <s v="4494-XHHB"/>
        <s v="4495-GOBD"/>
        <s v="4501-CUTW"/>
        <s v="4503-QYOB"/>
        <s v="4504-TAXX"/>
        <s v="4506-PCCZ"/>
        <s v="4519-JHXU"/>
        <s v="4525-NKWX"/>
        <s v="4531-ANJO"/>
        <s v="4533-QRDM"/>
        <s v="4539-DNTZ"/>
        <s v="4540-IVUI"/>
        <s v="4543-TATV"/>
        <s v="4544-YSVY"/>
        <s v="4547-HEOK"/>
        <s v="4553-EGBN"/>
        <s v="4561-QWIY"/>
        <s v="4567-JCHC"/>
        <s v="4574-BVZN"/>
        <s v="4574-BXLQ"/>
        <s v="4585-KPSG"/>
        <s v="4589-QBTU"/>
        <s v="4589-VJEL"/>
        <s v="4603-IRMK"/>
        <s v="4608-TNVR"/>
        <s v="4608-XPMP"/>
        <s v="4610-OZDY"/>
        <s v="4632-EFZO"/>
        <s v="4632-UWHX"/>
        <s v="4637-TECD"/>
        <s v="4642-BERS"/>
        <s v="4644-KCHB"/>
        <s v="4658-EGQF"/>
        <s v="4668-DZEM"/>
        <s v="4681-MTBB"/>
        <s v="4686-MFCE"/>
        <s v="4693-ISWA"/>
        <s v="4693-ZRKF"/>
        <s v="4706-WRAV"/>
        <s v="4710-CFKL"/>
        <s v="4711-EVEW"/>
        <s v="4727-GTZB"/>
        <s v="4727-NNBU"/>
        <s v="4732-JCCV"/>
        <s v="4733-GGZM"/>
        <s v="4734-LFVJ"/>
        <s v="4744-IIWQ"/>
        <s v="4749-XRUZ"/>
        <s v="4764-KMWU"/>
        <s v="4769-NONM"/>
        <s v="4778-OWRZ"/>
        <s v="4783-ZCUV"/>
        <s v="4786-DMMG"/>
        <s v="4790-WGIY"/>
        <s v="4794-PSFW"/>
        <s v="4795-WECG"/>
        <s v="4811-UPIY"/>
        <s v="4817-JGDL"/>
        <s v="4825-GJVD"/>
        <s v="4833-BDTE"/>
        <s v="4845-FXAH"/>
        <s v="4849-VJQM"/>
        <s v="4855-HNFM"/>
        <s v="4861-BHHD"/>
        <s v="4867-BPPI"/>
        <s v="4875-FXIJ"/>
        <s v="4876-LSUC"/>
        <s v="4881-JTZT"/>
        <s v="4884-ACZX"/>
        <s v="4886-BAFO"/>
        <s v="4891-MHUQ"/>
        <s v="4891-TDDC"/>
        <s v="4902-CEUB"/>
        <s v="4905-NDDL"/>
        <s v="4913-MEPW"/>
        <s v="4914-GDRS"/>
        <s v="4921-KJFA"/>
        <s v="4922-UJON"/>
        <s v="4937-AWGZ"/>
        <s v="4941-UKSK"/>
        <s v="4944-ODJP"/>
        <s v="4945-EETR"/>
        <s v="4952-THCQ"/>
        <s v="4962-SJPR"/>
        <s v="4963-PKUO"/>
        <s v="4972-EBSC"/>
        <s v="4972-HQJE"/>
        <s v="4986-MTJF"/>
        <s v="4989-KKTB"/>
        <s v="4995-JUBE"/>
        <s v="5002-VYPM"/>
        <s v="5016-IDJZ"/>
        <s v="5022-QIBT"/>
        <s v="5031-CUMQ"/>
        <s v="5031-ZBSA"/>
        <s v="5038-ERGW"/>
        <s v="5045-GYIY"/>
        <s v="5046-RZRA"/>
        <s v="5049-ATEA"/>
        <s v="5053-TIAA"/>
        <s v="5056-IRYY"/>
        <s v="5058-KIOU"/>
        <s v="5058-LOFO"/>
        <s v="5062-EXPM"/>
        <s v="5063-TAAO"/>
        <s v="5066-TOHF"/>
        <s v="5066-VNJW"/>
        <s v="5094-PVHV"/>
        <s v="5095-HETY"/>
        <s v="5101-LCMQ"/>
        <s v="5104-AGDX"/>
        <s v="5105-NZKR"/>
        <s v="5105-VSLF"/>
        <s v="5109-IYDQ"/>
        <s v="5111-XWWF"/>
        <s v="5114-JYSC"/>
        <s v="5116-LBXE"/>
        <s v="5126-FVXO"/>
        <s v="5127-EYJS"/>
        <s v="5141-YFJE"/>
        <s v="5142-KBXL"/>
        <s v="5145-LGKL"/>
        <s v="5146-MSLW"/>
        <s v="5146-QZLL"/>
        <s v="5151-SEQP"/>
        <s v="5159-CKSO"/>
        <s v="5179-DBGK"/>
        <s v="5182-ZHCG"/>
        <s v="5187-FVMD"/>
        <s v="5188-QOGI"/>
        <s v="5201-EZBP"/>
        <s v="5202-CFGH"/>
        <s v="5203-KJFW"/>
        <s v="5206-CECI"/>
        <s v="5210-JTGK"/>
        <s v="5216-XVQL"/>
        <s v="5221-AYGI"/>
        <s v="5229-OAPS"/>
        <s v="5245-JWLC"/>
        <s v="5276-OHQK"/>
        <s v="5285-TFXI"/>
        <s v="5297-HARB"/>
        <s v="5298-NPSU"/>
        <s v="5302-BDGB"/>
        <s v="5308-DGIF"/>
        <s v="5308-TTWS"/>
        <s v="5316-EYZL"/>
        <s v="5317-BRZN"/>
        <s v="5317-TKJY"/>
        <s v="5321-VLWM"/>
        <s v="5330-DBKT"/>
        <s v="5334-XQLC"/>
        <s v="5336-IWZF"/>
        <s v="5348-LNSV"/>
        <s v="5354-NCQC"/>
        <s v="5357-BPCI"/>
        <s v="5361-RZVA"/>
        <s v="5372-YIZA"/>
        <s v="5375-EBOI"/>
        <s v="5377-TZAV"/>
        <s v="5380-KKWG"/>
        <s v="5381-UBGY"/>
        <s v="5393-HSVT"/>
        <s v="5397-XQQM"/>
        <s v="5399-NCNB"/>
        <s v="5409-SVVB"/>
        <s v="5414-WVUE"/>
        <s v="5415-CNJH"/>
        <s v="5417-OTQN"/>
        <s v="5419-BCAW"/>
        <s v="5426-DBAB"/>
        <s v="5427-FSCD"/>
        <s v="5441-MHBB"/>
        <s v="5464-EZYX"/>
        <s v="5469-QTTA"/>
        <s v="5471-TCKN"/>
        <s v="5488-TQKO"/>
        <s v="5489-ZLNI"/>
        <s v="5494-DMWB"/>
        <s v="5495-FJFO"/>
        <s v="5499-BHPH"/>
        <s v="5509-KHCT"/>
        <s v="5519-GGFL"/>
        <s v="5520-IBBZ"/>
        <s v="5522-UBVX"/>
        <s v="5524-UCZB"/>
        <s v="5527-RIAL"/>
        <s v="5531-FXZN"/>
        <s v="5537-XDIG"/>
        <s v="5538-IAKV"/>
        <s v="5542-NQXX"/>
        <s v="5544-MGCA"/>
        <s v="5549-LJPR"/>
        <s v="5556-JEAQ"/>
        <s v="5557-IGGS"/>
        <s v="5560-RHYI"/>
        <s v="5569-ETPJ"/>
        <s v="5571-SUVC"/>
        <s v="5573-RVUY"/>
        <s v="5581-BEMN"/>
        <s v="5597-OBFV"/>
        <s v="5598-YIKV"/>
        <s v="5604-JBZP"/>
        <s v="5611-FQLF"/>
        <s v="5612-KWEA"/>
        <s v="5612-QHIR"/>
        <s v="5616-IMBZ"/>
        <s v="5640-PLIL"/>
        <s v="5644-CAZV"/>
        <s v="5645-IHNU"/>
        <s v="5646-PIYI"/>
        <s v="5651-GOCM"/>
        <s v="5657-UNOF"/>
        <s v="5660-KCQO"/>
        <s v="5670-IEOU"/>
        <s v="5679-JRKI"/>
        <s v="5683-AAVL"/>
        <s v="5683-DTIG"/>
        <s v="5684-GYOW"/>
        <s v="5685-CXLT"/>
        <s v="5687-GTJG"/>
        <s v="5688-NXDU"/>
        <s v="5690-ODWA"/>
        <s v="5692-OHZW"/>
        <s v="5700-NGCZ"/>
        <s v="5706-UGZJ"/>
        <s v="5707-SGWL"/>
        <s v="5712-YUDR"/>
        <s v="5724-QUGT"/>
        <s v="5725-EIGQ"/>
        <s v="5726-LHDO"/>
        <s v="5737-AKXQ"/>
        <s v="5739-YBPF"/>
        <s v="5746-IXSU"/>
        <s v="5747-XGZG"/>
        <s v="5749-JLQO"/>
        <s v="5763-AFJN"/>
        <s v="5769-UVOX"/>
        <s v="5770-GEAA"/>
        <s v="5778-CDIC"/>
        <s v="5781-QVZZ"/>
        <s v="5791-LDPT"/>
        <s v="5795-JZKS"/>
        <s v="5800-ELVI"/>
        <s v="5800-OPUS"/>
        <s v="5802-USCC"/>
        <s v="5805-SKYM"/>
        <s v="5824-RIFL"/>
        <s v="5828-GSCW"/>
        <s v="5830-IBCE"/>
        <s v="5832-ZBRG"/>
        <s v="5833-ZJED"/>
        <s v="5843-YZUY"/>
        <s v="5845-WTCV"/>
        <s v="5849-ECMG"/>
        <s v="5878-PNMG"/>
        <s v="5879-XLWM"/>
        <s v="5880-MOFG"/>
        <s v="5914-BWMP"/>
        <s v="5920-LAOX"/>
        <s v="5922-OCEG"/>
        <s v="5928-MQLM"/>
        <s v="5930-RBRE"/>
        <s v="5934-GGME"/>
        <s v="5934-PHKI"/>
        <s v="5935-USEP"/>
        <s v="5947-IHMM"/>
        <s v="5951-TLKU"/>
        <s v="5957-GNOP"/>
        <s v="5962-QOLX"/>
        <s v="5973-XQFV"/>
        <s v="5975-JRNR"/>
        <s v="6004-XKDP"/>
        <s v="6014-KDYR"/>
        <s v="6015-GCZS"/>
        <s v="6015-ZYYT"/>
        <s v="6021-TSCV"/>
        <s v="6029-PZHP"/>
        <s v="6045-UZKF"/>
        <s v="6049-QTJK"/>
        <s v="6069-OAFB"/>
        <s v="6070-URPL"/>
        <s v="6071-CNRS"/>
        <s v="6071-CTCC"/>
        <s v="6075-HBUD"/>
        <s v="6082-MYFG"/>
        <s v="6086-FDXF"/>
        <s v="6088-QQOA"/>
        <s v="6090-IUUD"/>
        <s v="6094-EFGY"/>
        <s v="6103-KXHN"/>
        <s v="6105-RHWJ"/>
        <s v="6110-AHBV"/>
        <s v="6110-TLUE"/>
        <s v="6112-UTCV"/>
        <s v="6116-YFED"/>
        <s v="6125-EDRV"/>
        <s v="6131-MJRE"/>
        <s v="6145-SWCU"/>
        <s v="6161-SVBO"/>
        <s v="6168-MOWG"/>
        <s v="6172-ARGW"/>
        <s v="6172-LGXF"/>
        <s v="6175-PMDT"/>
        <s v="6176-BUQQ"/>
        <s v="6181-SEZR"/>
        <s v="6182-ANHX"/>
        <s v="6182-QLCX"/>
        <s v="6199-RZCG"/>
        <s v="6199-ZJVC"/>
        <s v="6200-GDMN"/>
        <s v="6210-ZVCF"/>
        <s v="6215-KIUR"/>
        <s v="6229-UIZG"/>
        <s v="6230-OMKZ"/>
        <s v="6231-YBKI"/>
        <s v="6236-FNFH"/>
        <s v="6251-INKJ"/>
        <s v="6273-XHIK"/>
        <s v="6275-HEXE"/>
        <s v="6276-QWUZ"/>
        <s v="6277-EIKM"/>
        <s v="6282-TJED"/>
        <s v="6286-QCIS"/>
        <s v="6287-OJSI"/>
        <s v="6291-RVVM"/>
        <s v="6300-MVUZ"/>
        <s v="6302-WHGJ"/>
        <s v="6303-CXPN"/>
        <s v="6316-NJKS"/>
        <s v="6335-SWMI"/>
        <s v="6338-PCBX"/>
        <s v="6344-ZFMK"/>
        <s v="6347-QZHF"/>
        <s v="6349-GQOU"/>
        <s v="6362-DJYY"/>
        <s v="6370-DYJS"/>
        <s v="6374-URXV"/>
        <s v="6378-IANI"/>
        <s v="6378-QWSY"/>
        <s v="6389-ZQNB"/>
        <s v="6394-WANL"/>
        <s v="6399-HUHA"/>
        <s v="6403-DPQT"/>
        <s v="6404-DLRI"/>
        <s v="6408-SJEW"/>
        <s v="6416-BUSU"/>
        <s v="6416-UBHW"/>
        <s v="6422-MAFN"/>
        <s v="6425-HFFL"/>
        <s v="6427-CNXM"/>
        <s v="6427-RUJP"/>
        <s v="6429-MTWP"/>
        <s v="6429-QRGK"/>
        <s v="6438-UMPT"/>
        <s v="6440-SFZJ"/>
        <s v="6445-MGCP"/>
        <s v="6445-TYWB"/>
        <s v="6451-WYTB"/>
        <s v="6452-ZPVQ"/>
        <s v="6476-KENA"/>
        <s v="6487-BTYP"/>
        <s v="6489-SPPD"/>
        <s v="6498-RQDN"/>
        <s v="6501-RRWS"/>
        <s v="6507-HWLH"/>
        <s v="6511-MYZT"/>
        <s v="6518-EUTS"/>
        <s v="6528-ISUY"/>
        <s v="6530-XTEP"/>
        <s v="6533-CQTO"/>
        <s v="6535-HEME"/>
        <s v="6545-OAQZ"/>
        <s v="6554-AINB"/>
        <s v="6563-YQWO"/>
        <s v="6565-WEVQ"/>
        <s v="6567-NVEU"/>
        <s v="6569-MPJS"/>
        <s v="6570-VCXP"/>
        <s v="6594-VGIQ"/>
        <s v="6599-MMRU"/>
        <s v="6605-SXZC"/>
        <s v="6606-NYNG"/>
        <s v="6608-GMUC"/>
        <s v="6614-NAJG"/>
        <s v="6615-ZYUQ"/>
        <s v="6632-BBJS"/>
        <s v="6640-DXAP"/>
        <s v="6646-DYMO"/>
        <s v="6653-KADX"/>
        <s v="6654-VJTW"/>
        <s v="6655-LIXS"/>
        <s v="6660-OJEU"/>
        <s v="6662-PNJU"/>
        <s v="6663-HLJH"/>
        <s v="6671-DGJI"/>
        <s v="6671-HBCN"/>
        <s v="6674-IPEO"/>
        <s v="6678-ZTPQ"/>
        <s v="6693-FIOE"/>
        <s v="6697-ISBM"/>
        <s v="6698-HFRX"/>
        <s v="6700-NBZE"/>
        <s v="6702-ZNFI"/>
        <s v="6704-AGYM"/>
        <s v="6706-PLUD"/>
        <s v="6708-KMTN"/>
        <s v="6730-BVSP"/>
        <s v="6730-BZHD"/>
        <s v="6749-CQFW"/>
        <s v="6752-VVVP"/>
        <s v="6761-APVW"/>
        <s v="6766-MBGM"/>
        <s v="6768-OVHM"/>
        <s v="6773-GWCW"/>
        <s v="6776-KCJW"/>
        <s v="6776-RQHY"/>
        <s v="6777-EWLX"/>
        <s v="6780-ZNGE"/>
        <s v="6784-GCMH"/>
        <s v="6795-YZRP"/>
        <s v="6796-UOCA"/>
        <s v="6818-ZJIR"/>
        <s v="6819-ORJV"/>
        <s v="6820-XDBO"/>
        <s v="6822-DEXO"/>
        <s v="6838-MIYP"/>
        <s v="6840-JQVM"/>
        <s v="6843-NQXW"/>
        <s v="6847-OMMC"/>
        <s v="6859-DKXU"/>
        <s v="6860-HJII"/>
        <s v="6869-NTDN"/>
        <s v="6870-XSYK"/>
        <s v="6871-TWPP"/>
        <s v="6875-WMIO"/>
        <s v="6883-SUNS"/>
        <s v="6885-UVOX"/>
        <s v="6887-EGXE"/>
        <s v="6893-XFBQ"/>
        <s v="6893-XGEP"/>
        <s v="6910-USOR"/>
        <s v="6922-QDIZ"/>
        <s v="6933-QJFI"/>
        <s v="6949-SJPA"/>
        <s v="6953-KEFE"/>
        <s v="6961-ALKT"/>
        <s v="6961-VFFO"/>
        <s v="6989-QOLF"/>
        <s v="6991-XJBB"/>
        <s v="6994-ISVM"/>
        <s v="7001-PGSY"/>
        <s v="7007-IFWQ"/>
        <s v="7013-KXSO"/>
        <s v="7013-MIFW"/>
        <s v="7013-RSPJ"/>
        <s v="7029-XDVM"/>
        <s v="7030-ZHZP"/>
        <s v="7062-FUCZ"/>
        <s v="7062-QUEU"/>
        <s v="7075-RMQX"/>
        <s v="7078-CYAE"/>
        <s v="7080-QIHQ"/>
        <s v="7087-OBOQ"/>
        <s v="7092-LFEY"/>
        <s v="7097-SRRX"/>
        <s v="7102-GBMO"/>
        <s v="7103-ALUO"/>
        <s v="7103-VJQC"/>
        <s v="7111-ESQL"/>
        <s v="7120-URPH"/>
        <s v="7121-CZBF"/>
        <s v="7125-DGJC"/>
        <s v="7127-DGRJ"/>
        <s v="7131-KQTQ"/>
        <s v="7134-HCPD"/>
        <s v="7146-VPOA"/>
        <s v="7147-KMNQ"/>
        <s v="7148-KTIB"/>
        <s v="7152-QHZN"/>
        <s v="7157-CWTR"/>
        <s v="7160-LCLC"/>
        <s v="7161-PENZ"/>
        <s v="7167-HXEE"/>
        <s v="7167-KRAP"/>
        <s v="7175-OISN"/>
        <s v="7176-BXBW"/>
        <s v="7177-EXXC"/>
        <s v="7182-AJTD"/>
        <s v="7190-GQLL"/>
        <s v="7190-PDYI"/>
        <s v="7194-CLRJ"/>
        <s v="7204-XRGR"/>
        <s v="7206-EOID"/>
        <s v="7208-YLRW"/>
        <s v="7208-YRCL"/>
        <s v="7216-XVEJ"/>
        <s v="7216-ZIIQ"/>
        <s v="7223-IAZO"/>
        <s v="7230-CCXL"/>
        <s v="7235-QSPE"/>
        <s v="7262-WZBF"/>
        <s v="7268-QSYK"/>
        <s v="7274-CSTS"/>
        <s v="7277-BTWZ"/>
        <s v="7289-BUQV"/>
        <s v="7292-PDJJ"/>
        <s v="7295-BRJO"/>
        <s v="7298-KVHY"/>
        <s v="7304-YNFU"/>
        <s v="7314-PRDD"/>
        <s v="7314-SGEH"/>
        <s v="7322-UZSB"/>
        <s v="7331-YHBP"/>
        <s v="7340-EHPV"/>
        <s v="7345-RANV"/>
        <s v="7360-FLBD"/>
        <s v="7367-YWEP"/>
        <s v="7380-HUUM"/>
        <s v="7381-YXBG"/>
        <s v="7383-CPZC"/>
        <s v="7387-OPXU"/>
        <s v="7390-BAJP"/>
        <s v="7396-JTUO"/>
        <s v="7403-HTOY"/>
        <s v="7403-MNCG"/>
        <s v="7407-KMDX"/>
        <s v="7413-RYFR"/>
        <s v="7422-MPJW"/>
        <s v="7422-TUIG"/>
        <s v="7429-GPCO"/>
        <s v="7430-ILYS"/>
        <s v="7438-VLMJ"/>
        <s v="7455-LZFD"/>
        <s v="7462-DSGJ"/>
        <s v="7466-VVCY"/>
        <s v="7466-XCMA"/>
        <s v="7468-USBC"/>
        <s v="7472-TNYK"/>
        <s v="7484-QDBD"/>
        <s v="7493-SCAT"/>
        <s v="7495-CLGQ"/>
        <s v="7499-PUBX"/>
        <s v="7507-BFJR"/>
        <s v="7518-ZTVX"/>
        <s v="7522-HONA"/>
        <s v="7523-NVOJ"/>
        <s v="7530-AOPC"/>
        <s v="7535-ZUIK"/>
        <s v="7536-LYUW"/>
        <s v="7543-ULUN"/>
        <s v="7545-ZNIK"/>
        <s v="7550-EEEH"/>
        <s v="7550-EGRQ"/>
        <s v="7552-HSAI"/>
        <s v="7556-GBMD"/>
        <s v="7565-XVFG"/>
        <s v="7567-CCTC"/>
        <s v="7567-HBWY"/>
        <s v="7568-XIZB"/>
        <s v="7571-MUZE"/>
        <s v="7572-EAOW"/>
        <s v="7577-BBUO"/>
        <s v="7577-EYLJ"/>
        <s v="7581-HOEB"/>
        <s v="7582-URJM"/>
        <s v="7583-RMVT"/>
        <s v="7586-FDFY"/>
        <s v="7598-PWCQ"/>
        <s v="7601-NADC"/>
        <s v="7611-MRCU"/>
        <s v="7614-VZDW"/>
        <s v="7621-KAMG"/>
        <s v="7627-FIFP"/>
        <s v="7630-LEOL"/>
        <s v="7642-VMZC"/>
        <s v="7647-GERJ"/>
        <s v="7652-IZJG"/>
        <s v="7669-QUUH"/>
        <s v="7675-RGES"/>
        <s v="7698-NKTE"/>
        <s v="7712-ECBS"/>
        <s v="7712-HYWS"/>
        <s v="7716-EDWR"/>
        <s v="7737-BAAR"/>
        <s v="7738-XKDW"/>
        <s v="7750-SIBE"/>
        <s v="7751-FDEJ"/>
        <s v="7760-PAHH"/>
        <s v="7762-VEGZ"/>
        <s v="7763-KKJY"/>
        <s v="7768-NOLR"/>
        <s v="7771-YDED"/>
        <s v="7772-ASRX"/>
        <s v="7775-JDIF"/>
        <s v="7783-OAIM"/>
        <s v="7795-QKXX"/>
        <s v="7806-BBUB"/>
        <s v="7818-RPFD"/>
        <s v="7818-YQPO"/>
        <s v="7847-UBTY"/>
        <s v="7849-UBSH"/>
        <s v="7855-EFDT"/>
        <s v="7866-HCTO"/>
        <s v="7868-AIOP"/>
        <s v="7874-NXFM"/>
        <s v="7874-SBOU"/>
        <s v="7876-CMCE"/>
        <s v="7878-EOSK"/>
        <s v="7879-YFUU"/>
        <s v="7882-FLOH"/>
        <s v="7885-ILNQ"/>
        <s v="7885-XCPM"/>
        <s v="7889-HMJX"/>
        <s v="7890-EXWN"/>
        <s v="7890-TAAG"/>
        <s v="7901-AVPH"/>
        <s v="7905-WITA"/>
        <s v="7912-GVVL"/>
        <s v="7912-TRXF"/>
        <s v="7915-BTJX"/>
        <s v="7918-QDLF"/>
        <s v="7920-ZYLE"/>
        <s v="7938-KPIX"/>
        <s v="7942-VPWE"/>
        <s v="7948-TQRL"/>
        <s v="7950-BMSP"/>
        <s v="7952-EPXB"/>
        <s v="7963-VKVH"/>
        <s v="7964-EPFF"/>
        <s v="7964-QHWT"/>
        <s v="7967-MBCH"/>
        <s v="7967-MCTP"/>
        <s v="7972-OLGE"/>
        <s v="7976-KTZK"/>
        <s v="7977-KQLY"/>
        <s v="7983-XVUQ"/>
        <s v="7986-FVUK"/>
        <s v="7986-KJMA"/>
        <s v="7986-ZPAI"/>
        <s v="7989-FKBH"/>
        <s v="7997-TGGG"/>
        <s v="8002-AYDG"/>
        <s v="8002-KJGJ"/>
        <s v="8004-RCJF"/>
        <s v="8022-IYTZ"/>
        <s v="8026-UNPP"/>
        <s v="8036-TFDY"/>
        <s v="8062-PALD"/>
        <s v="8067-GPHE"/>
        <s v="8070-BZST"/>
        <s v="8071-VCBN"/>
        <s v="8079-UPTX"/>
        <s v="8080-ZOAB"/>
        <s v="8082-DOLG"/>
        <s v="8083-RGFY"/>
        <s v="8083-VCUW"/>
        <s v="8088-RZOZ"/>
        <s v="8092-ZSSK"/>
        <s v="8096-PIIU"/>
        <s v="8109-TTSP"/>
        <s v="8115-PQOF"/>
        <s v="8120-URSH"/>
        <s v="8122-DPRC"/>
        <s v="8128-DUDD"/>
        <s v="8137-OXUW"/>
        <s v="8145-OYSE"/>
        <s v="8148-PVEM"/>
        <s v="8154-DHII"/>
        <s v="8161-PLGM"/>
        <s v="8161-UXWU"/>
        <s v="8173-IKVF"/>
        <s v="8180-PTYX"/>
        <s v="8190-FMJO"/>
        <s v="8195-TIHI"/>
        <s v="8197-UIEU"/>
        <s v="8198-RCTF"/>
        <s v="8199-QWBH"/>
        <s v="8201-GPPD"/>
        <s v="8205-IEGL"/>
        <s v="8210-YLXP"/>
        <s v="8214-HDWF"/>
        <s v="8215-XPKN"/>
        <s v="8235-ATDB"/>
        <s v="8235-FHPP"/>
        <s v="8236-VPJM"/>
        <s v="8238-JOYM"/>
        <s v="8242-RTVK"/>
        <s v="8244-BRGB"/>
        <s v="8250-MXBT"/>
        <s v="8251-WNKS"/>
        <s v="8258-IYWV"/>
        <s v="8265-KAPL"/>
        <s v="8265-OAHT"/>
        <s v="8289-PKJH"/>
        <s v="8289-YYQE"/>
        <s v="8295-HECF"/>
        <s v="8297-EAWR"/>
        <s v="8301-PXLD"/>
        <s v="8301-ZUSY"/>
        <s v="8305-HRMP"/>
        <s v="8309-IQCR"/>
        <s v="8329-FWCZ"/>
        <s v="8329-IUWI"/>
        <s v="8333-MMGL"/>
        <s v="8343-EZNR"/>
        <s v="8354-ZVGW"/>
        <s v="8363-PWIY"/>
        <s v="8370-JNTV"/>
        <s v="8378-GXFA"/>
        <s v="8380-IPGN"/>
        <s v="8383-QQIE"/>
        <s v="8385-RBJP"/>
        <s v="8385-TROC"/>
        <s v="8388-DFRE"/>
        <s v="8389-RTBE"/>
        <s v="8400-NAYB"/>
        <s v="8401-RNML"/>
        <s v="8404-HDTO"/>
        <s v="8406-NANY"/>
        <s v="8407-JIEL"/>
        <s v="8407-LHGI"/>
        <s v="8415-IRWW"/>
        <s v="8418-BOIJ"/>
        <s v="8424-LVVR"/>
        <s v="8427-JUOD"/>
        <s v="8433-KEZR"/>
        <s v="8434-SEID"/>
        <s v="8445-UDGJ"/>
        <s v="8450-NBSE"/>
        <s v="8454-JZLB"/>
        <s v="8463-PKKE"/>
        <s v="8463-RZJX"/>
        <s v="8472-OCWT"/>
        <s v="8478-UJUI"/>
        <s v="8505-PLUA"/>
        <s v="8514-QAMO"/>
        <s v="8519-JSVY"/>
        <s v="8521-FRTG"/>
        <s v="8544-QSTN"/>
        <s v="8557-LNQX"/>
        <s v="8557-PQQP"/>
        <s v="8565-WWKG"/>
        <s v="8566-PGMF"/>
        <s v="8567-TQRL"/>
        <s v="8570-DECH"/>
        <s v="8570-SXEK"/>
        <s v="8572-OAAB"/>
        <s v="8574-HOBE"/>
        <s v="8580-BMIS"/>
        <s v="8582-OMPU"/>
        <s v="8588-DBVO"/>
        <s v="8590-NVOC"/>
        <s v="8594-SARH"/>
        <s v="8595-WAGS"/>
        <s v="8600-YQVP"/>
        <s v="8609-AFGH"/>
        <s v="8612-MHNZ"/>
        <s v="8624-CHNO"/>
        <s v="8627-ELIR"/>
        <s v="8628-WWJH"/>
        <s v="8630-CTDU"/>
        <s v="8634-ZWQD"/>
        <s v="8637-MGQF"/>
        <s v="8643-YRPN"/>
        <s v="8660-TXBZ"/>
        <s v="8663-KNUO"/>
        <s v="8666-JGLU"/>
        <s v="8672-DRXJ"/>
        <s v="8682-IUUE"/>
        <s v="8684-BVFD"/>
        <s v="8703-VUUT"/>
        <s v="8708-NXSF"/>
        <s v="8708-PTFP"/>
        <s v="8710-BSFN"/>
        <s v="8713-IDFY"/>
        <s v="8713-JVYM"/>
        <s v="8716-KWIZ"/>
        <s v="8718-OEDV"/>
        <s v="8726-LCML"/>
        <s v="8730-MTEW"/>
        <s v="8734-WNFZ"/>
        <s v="8737-SETI"/>
        <s v="8743-NBTM"/>
        <s v="8744-CPDY"/>
        <s v="8748-WVNN"/>
        <s v="8749-BNCD"/>
        <s v="8749-FMVJ"/>
        <s v="8751-DTMW"/>
        <s v="8751-SWYJ"/>
        <s v="8752-SOTK"/>
        <s v="8754-WUTE"/>
        <s v="8759-QETC"/>
        <s v="8760-PEBG"/>
        <s v="8763-DELH"/>
        <s v="8782-OMAK"/>
        <s v="8784-MLFU"/>
        <s v="8805-CFXT"/>
        <s v="8807-TFMQ"/>
        <s v="8809-BLER"/>
        <s v="8833-XHNY"/>
        <s v="8840-HRUV"/>
        <s v="8843-HNDV"/>
        <s v="8843-SRMY"/>
        <s v="8851-ACHB"/>
        <s v="8855-SXCX"/>
        <s v="8856-XDIV"/>
        <s v="8858-SSOV"/>
        <s v="8874-YYVN"/>
        <s v="8875-NPDU"/>
        <s v="8876-KIKJ"/>
        <s v="8879-YNER"/>
        <s v="8889-JYZU"/>
        <s v="8893-FKLG"/>
        <s v="8895-XNGT"/>
        <s v="8901-MBJL"/>
        <s v="8905-SNVM"/>
        <s v="8912-QCKJ"/>
        <s v="8924-KKGL"/>
        <s v="8924-QHOG"/>
        <s v="8925-FNER"/>
        <s v="8934-OEGV"/>
        <s v="8947-TZTF"/>
        <s v="8951-GWNC"/>
        <s v="8951-HHTR"/>
        <s v="8955-BKQM"/>
        <s v="8965-IZMK"/>
        <s v="8967-ZTRX"/>
        <s v="8968-NLOZ"/>
        <s v="8976-RWJP"/>
        <s v="8989-HVSR"/>
        <s v="9003-DQCX"/>
        <s v="9029-BBNS"/>
        <s v="9039-MYEL"/>
        <s v="9041-JQCT"/>
        <s v="9049-VDZX"/>
        <s v="9052-TRGX"/>
        <s v="9066-LPPA"/>
        <s v="9067-MDOY"/>
        <s v="9071-WSUU"/>
        <s v="9091-PBKJ"/>
        <s v="9095-FZBA"/>
        <s v="9112-IFUN"/>
        <s v="9114-XONH"/>
        <s v="9118-GMNG"/>
        <s v="9137-WQCO"/>
        <s v="9141-DZMH"/>
        <s v="9145-CJET"/>
        <s v="9146-JNAV"/>
        <s v="9150-UVBS"/>
        <s v="9170-NYEH"/>
        <s v="9200-JOUX"/>
        <s v="9200-YNDX"/>
        <s v="9215-PRKX"/>
        <s v="9216-BNGI"/>
        <s v="9216-WIKL"/>
        <s v="9217-QVNV"/>
        <s v="9224-AJIY"/>
        <s v="9228-ELZU"/>
        <s v="9232-XEDE"/>
        <s v="9245-TECR"/>
        <s v="9268-ALWQ"/>
        <s v="9269-HWTL"/>
        <s v="9273-SLLE"/>
        <s v="9286-LSDG"/>
        <s v="9286-ZJAG"/>
        <s v="9298-QPFC"/>
        <s v="9300-VEOD"/>
        <s v="9307-QZCU"/>
        <s v="9322-TYHV"/>
        <s v="9327-PDUY"/>
        <s v="9331-GINT"/>
        <s v="9335-JFZM"/>
        <s v="9337-VMPD"/>
        <s v="9338-LAGF"/>
        <s v="9340-HOSP"/>
        <s v="9341-ULCR"/>
        <s v="9345-WPOY"/>
        <s v="9353-UQZL"/>
        <s v="9370-UKHS"/>
        <s v="9376-TYQS"/>
        <s v="9380-STXW"/>
        <s v="9384-QYPC"/>
        <s v="9394-VEMU"/>
        <s v="9398-HRMV"/>
        <s v="9402-GHDH"/>
        <s v="9403-UEGH"/>
        <s v="9409-AEJK"/>
        <s v="9417-ZKNM"/>
        <s v="9424-OKMS"/>
        <s v="9429-BKZT"/>
        <s v="9438-XVBQ"/>
        <s v="9442-QSSH"/>
        <s v="9447-DDHP"/>
        <s v="9449-EGMU"/>
        <s v="9454-WFYI"/>
        <s v="9456-FATL"/>
        <s v="9464-NAXE"/>
        <s v="9465-PPAJ"/>
        <s v="9474-DATU"/>
        <s v="9479-NYGO"/>
        <s v="9486-APOG"/>
        <s v="9500-SHSC"/>
        <s v="9515-FYOF"/>
        <s v="9524-FGIL"/>
        <s v="9526-YQIR"/>
        <s v="9543-RJPY"/>
        <s v="9547-WUSI"/>
        <s v="9555-LTPC"/>
        <s v="9567-ZFVW"/>
        <s v="9569-HZIO"/>
        <s v="9570-IFVO"/>
        <s v="9572-AICL"/>
        <s v="9573-JEAB"/>
        <s v="9593-ALKB"/>
        <s v="9599-LFDU"/>
        <s v="9601-RKOY"/>
        <s v="9605-MMZC"/>
        <s v="9621-MCGM"/>
        <s v="9640-YTLK"/>
        <s v="9653-TWSS"/>
        <s v="9660-TURB"/>
        <s v="9667-BGFY"/>
        <s v="9667-DPKR"/>
        <s v="9671-NWDE"/>
        <s v="9674-JWJJ"/>
        <s v="9697-APBH"/>
        <s v="9700-URQB"/>
        <s v="9702-AOEB"/>
        <s v="9715-KKGJ"/>
        <s v="9728-NKFJ"/>
        <s v="9728-OZMT"/>
        <s v="9737-YYPQ"/>
        <s v="9742-LQQI"/>
        <s v="9750-QURB"/>
        <s v="9757-JQHE"/>
        <s v="9766-MMQY"/>
        <s v="9766-TUNO"/>
        <s v="9770-VPWI"/>
        <s v="9776-JHCF"/>
        <s v="9779-VHNO"/>
        <s v="9790-BALD"/>
        <s v="9795-MUCM"/>
        <s v="9801-FIDS"/>
        <s v="9808-ENVC"/>
        <s v="9810-SIUJ"/>
        <s v="9819-ZOUW"/>
        <s v="9826-CTMG"/>
        <s v="9832-AKTI"/>
        <s v="9843-UGSQ"/>
        <s v="9845-MYDI"/>
        <s v="9847-CXKS"/>
        <s v="9848-BXBL"/>
        <s v="9854-MLCW"/>
        <s v="9858-DDVK"/>
        <s v="9862-JSJV"/>
        <s v="9865-PETU"/>
        <s v="9874-SWKH"/>
        <s v="9880-BJRX"/>
        <s v="9886-GMFQ"/>
        <s v="9900-FDLV"/>
        <s v="9908-QUXM"/>
        <s v="9912-LNHW"/>
        <s v="9921-QEHV"/>
        <s v="9926-ZTQQ"/>
        <s v="9948-QZEE"/>
        <s v="9954-HCPF"/>
        <s v="9958-MWNB"/>
        <s v="9961-GXPU"/>
        <s v="9961-JNUE"/>
        <s v="9963-ZUBM"/>
        <s v="9966-SNEI"/>
        <s v="9971-YEZD"/>
        <s v="9976-AHJN"/>
        <s v="9985-QPZR"/>
        <s v="9992-FVIE"/>
        <s v="9995-AOUC"/>
        <s v="9998-HXKO"/>
      </sharedItems>
    </cacheField>
    <cacheField name="Churn Label" numFmtId="0">
      <sharedItems count="2">
        <s v="No"/>
        <s v="Yes"/>
      </sharedItems>
    </cacheField>
    <cacheField name="Account Length (in months)" numFmtId="0">
      <sharedItems containsSemiMixedTypes="0" containsString="0" containsNumber="1" containsInteger="1" minValue="1" maxValue="100"/>
    </cacheField>
    <cacheField name="Local Calls" numFmtId="0">
      <sharedItems containsSemiMixedTypes="0" containsString="0" containsNumber="1" containsInteger="1" minValue="1" maxValue="918"/>
    </cacheField>
    <cacheField name="Local Mins" numFmtId="164">
      <sharedItems containsSemiMixedTypes="0" containsString="0" containsNumber="1" minValue="4" maxValue="1234.2"/>
    </cacheField>
    <cacheField name="Intl Calls" numFmtId="164">
      <sharedItems containsSemiMixedTypes="0" containsString="0" containsNumber="1" containsInteger="1" minValue="0" maxValue="1120"/>
    </cacheField>
    <cacheField name="Intl Active" numFmtId="0">
      <sharedItems/>
    </cacheField>
    <cacheField name="Intl Plan" numFmtId="0">
      <sharedItems/>
    </cacheField>
    <cacheField name="Extra International Charges" numFmtId="164">
      <sharedItems containsSemiMixedTypes="0" containsString="0" containsNumber="1" minValue="0" maxValue="585.79999999999995"/>
    </cacheField>
    <cacheField name="Customer Service Calls" numFmtId="1">
      <sharedItems containsSemiMixedTypes="0" containsString="0" containsNumber="1" containsInteger="1" minValue="0" maxValue="5"/>
    </cacheField>
    <cacheField name="Avg Monthly GB Download" numFmtId="1">
      <sharedItems containsSemiMixedTypes="0" containsString="0" containsNumber="1" containsInteger="1" minValue="0" maxValue="43"/>
    </cacheField>
    <cacheField name="Unlimited Data Plan" numFmtId="0">
      <sharedItems/>
    </cacheField>
    <cacheField name="Extra Data Charges" numFmtId="1">
      <sharedItems containsSemiMixedTypes="0" containsString="0" containsNumber="1" containsInteger="1" minValue="0" maxValue="99"/>
    </cacheField>
    <cacheField name="State" numFmtId="0">
      <sharedItems/>
    </cacheField>
    <cacheField name="Gender" numFmtId="0">
      <sharedItems count="3">
        <s v="Male"/>
        <s v="Female"/>
        <s v="Prefer not to say"/>
      </sharedItems>
    </cacheField>
    <cacheField name="Age" numFmtId="164">
      <sharedItems containsSemiMixedTypes="0" containsString="0" containsNumber="1" containsInteger="1" minValue="19" maxValue="85"/>
    </cacheField>
    <cacheField name="Under 30" numFmtId="0">
      <sharedItems/>
    </cacheField>
    <cacheField name="Senior" numFmtId="0">
      <sharedItems/>
    </cacheField>
    <cacheField name="Device Protection &amp; Online Backup" numFmtId="0">
      <sharedItems/>
    </cacheField>
    <cacheField name="Contract Type" numFmtId="0">
      <sharedItems/>
    </cacheField>
    <cacheField name="Payment Method" numFmtId="0">
      <sharedItems containsBlank="1"/>
    </cacheField>
    <cacheField name="Monthly Charge" numFmtId="1">
      <sharedItems containsString="0" containsBlank="1" containsNumber="1" containsInteger="1" minValue="5" maxValue="78"/>
    </cacheField>
    <cacheField name="Total Charges" numFmtId="1">
      <sharedItems containsString="0" containsBlank="1" containsNumber="1" containsInteger="1" minValue="6" maxValue="5574"/>
    </cacheField>
    <cacheField name="Churn Category" numFmtId="0">
      <sharedItems containsBlank="1" count="6">
        <m/>
        <s v="Dissatisfaction"/>
        <s v="Competitor"/>
        <s v="Other"/>
        <s v="Attitude"/>
        <s v="Price"/>
      </sharedItems>
    </cacheField>
    <cacheField name="Churn Reason" numFmtId="0">
      <sharedItems containsBlank="1"/>
    </cacheField>
    <cacheField name="Contact Date" numFmtId="0">
      <sharedItems containsSemiMixedTypes="0" containsNonDate="0" containsDate="1" containsString="0" minDate="1899-12-30T19:36:00" maxDate="2024-01-01T00:00:00" count="1447">
        <d v="2020-02-18T00:00:00"/>
        <d v="2023-10-29T00:00:00"/>
        <d v="2023-02-13T00:00:00"/>
        <d v="2022-05-06T00:00:00"/>
        <d v="2021-04-27T00:00:00"/>
        <d v="2022-09-19T00:00:00"/>
        <d v="2023-04-07T00:00:00"/>
        <d v="2020-01-19T00:00:00"/>
        <d v="2023-09-02T00:00:00"/>
        <d v="2020-08-26T00:00:00"/>
        <d v="2023-01-30T00:00:00"/>
        <d v="2021-08-26T00:00:00"/>
        <d v="2020-06-06T00:00:00"/>
        <d v="2021-07-23T00:00:00"/>
        <d v="2022-07-05T00:00:00"/>
        <d v="2022-09-02T00:00:00"/>
        <d v="2020-04-06T00:00:00"/>
        <d v="2020-01-09T00:00:00"/>
        <d v="2021-06-08T00:00:00"/>
        <d v="2022-10-06T00:00:00"/>
        <d v="2023-10-02T00:00:00"/>
        <d v="2023-06-02T00:00:00"/>
        <d v="2021-07-11T00:00:00"/>
        <d v="2021-06-16T00:00:00"/>
        <d v="2021-03-02T00:00:00"/>
        <d v="2020-04-26T00:00:00"/>
        <d v="2022-03-12T00:00:00"/>
        <d v="2022-11-11T00:00:00"/>
        <d v="2021-09-26T00:00:00"/>
        <d v="2020-04-28T00:00:00"/>
        <d v="2020-07-21T00:00:00"/>
        <d v="2020-06-25T00:00:00"/>
        <d v="2020-12-11T00:00:00"/>
        <d v="2022-10-17T00:00:00"/>
        <d v="2023-08-20T00:00:00"/>
        <d v="2021-04-20T00:00:00"/>
        <d v="2022-09-09T00:00:00"/>
        <d v="2023-08-19T00:00:00"/>
        <d v="2022-02-13T00:00:00"/>
        <d v="2023-03-01T00:00:00"/>
        <d v="2023-04-12T00:00:00"/>
        <d v="2020-03-26T00:00:00"/>
        <d v="2020-10-25T00:00:00"/>
        <d v="2022-01-14T00:00:00"/>
        <d v="2022-09-16T00:00:00"/>
        <d v="2023-09-09T00:00:00"/>
        <d v="2020-04-05T00:00:00"/>
        <d v="1899-12-30T19:36:00"/>
        <d v="2020-04-13T00:00:00"/>
        <d v="2022-02-16T00:00:00"/>
        <d v="2023-12-24T00:00:00"/>
        <d v="2022-03-10T00:00:00"/>
        <d v="2023-03-16T00:00:00"/>
        <d v="2022-12-03T00:00:00"/>
        <d v="2022-01-15T00:00:00"/>
        <d v="2021-06-30T00:00:00"/>
        <d v="2022-03-20T00:00:00"/>
        <d v="2023-01-07T00:00:00"/>
        <d v="2020-05-05T00:00:00"/>
        <d v="2020-07-28T00:00:00"/>
        <d v="2023-01-08T00:00:00"/>
        <d v="2021-10-31T00:00:00"/>
        <d v="2022-02-01T00:00:00"/>
        <d v="2023-04-29T00:00:00"/>
        <d v="2023-04-10T00:00:00"/>
        <d v="2021-11-04T00:00:00"/>
        <d v="2022-12-28T00:00:00"/>
        <d v="2022-04-15T00:00:00"/>
        <d v="2023-10-25T00:00:00"/>
        <d v="2023-09-25T00:00:00"/>
        <d v="2022-04-14T00:00:00"/>
        <d v="2022-11-10T00:00:00"/>
        <d v="2021-08-09T00:00:00"/>
        <d v="2020-12-30T00:00:00"/>
        <d v="2023-08-14T00:00:00"/>
        <d v="2023-11-10T00:00:00"/>
        <d v="2023-02-21T00:00:00"/>
        <d v="2022-11-13T00:00:00"/>
        <d v="2023-03-11T00:00:00"/>
        <d v="2021-01-29T00:00:00"/>
        <d v="2023-10-31T00:00:00"/>
        <d v="2023-08-31T00:00:00"/>
        <d v="2021-11-21T00:00:00"/>
        <d v="2021-01-10T00:00:00"/>
        <d v="2023-04-26T00:00:00"/>
        <d v="2021-01-19T00:00:00"/>
        <d v="2020-08-18T00:00:00"/>
        <d v="2022-01-25T00:00:00"/>
        <d v="2023-07-24T00:00:00"/>
        <d v="2021-09-10T00:00:00"/>
        <d v="2023-09-16T00:00:00"/>
        <d v="2020-06-16T00:00:00"/>
        <d v="2023-07-29T00:00:00"/>
        <d v="2021-12-27T00:00:00"/>
        <d v="2023-12-29T00:00:00"/>
        <d v="2020-01-22T00:00:00"/>
        <d v="2021-09-30T00:00:00"/>
        <d v="2023-10-16T00:00:00"/>
        <d v="2022-12-13T00:00:00"/>
        <d v="2023-10-05T00:00:00"/>
        <d v="2022-11-23T00:00:00"/>
        <d v="2022-07-31T00:00:00"/>
        <d v="2023-11-11T00:00:00"/>
        <d v="2020-10-03T00:00:00"/>
        <d v="2020-04-30T00:00:00"/>
        <d v="2020-01-17T00:00:00"/>
        <d v="2022-09-17T00:00:00"/>
        <d v="2022-12-10T00:00:00"/>
        <d v="2021-07-21T00:00:00"/>
        <d v="2023-08-27T00:00:00"/>
        <d v="2022-10-15T00:00:00"/>
        <d v="2023-09-04T00:00:00"/>
        <d v="2020-12-12T00:00:00"/>
        <d v="2022-11-20T00:00:00"/>
        <d v="2022-03-23T00:00:00"/>
        <d v="2020-01-11T00:00:00"/>
        <d v="2020-04-18T00:00:00"/>
        <d v="2020-03-23T00:00:00"/>
        <d v="2020-06-17T00:00:00"/>
        <d v="2020-08-09T00:00:00"/>
        <d v="2021-11-26T00:00:00"/>
        <d v="2021-02-03T00:00:00"/>
        <d v="2021-07-22T00:00:00"/>
        <d v="2023-12-14T00:00:00"/>
        <d v="2020-03-07T00:00:00"/>
        <d v="2023-01-17T00:00:00"/>
        <d v="2021-09-17T00:00:00"/>
        <d v="2021-10-19T00:00:00"/>
        <d v="2022-05-15T00:00:00"/>
        <d v="2022-04-08T00:00:00"/>
        <d v="2021-03-04T00:00:00"/>
        <d v="2020-10-24T00:00:00"/>
        <d v="2023-10-01T00:00:00"/>
        <d v="2021-08-08T00:00:00"/>
        <d v="2022-08-10T00:00:00"/>
        <d v="2023-10-27T00:00:00"/>
        <d v="2023-02-14T00:00:00"/>
        <d v="2020-06-18T00:00:00"/>
        <d v="2021-11-27T00:00:00"/>
        <d v="2022-07-02T00:00:00"/>
        <d v="2020-11-03T00:00:00"/>
        <d v="2020-06-15T00:00:00"/>
        <d v="2020-12-26T00:00:00"/>
        <d v="2020-05-06T00:00:00"/>
        <d v="2023-07-14T00:00:00"/>
        <d v="2022-06-27T00:00:00"/>
        <d v="2021-04-13T00:00:00"/>
        <d v="2023-06-14T00:00:00"/>
        <d v="2021-03-19T00:00:00"/>
        <d v="2021-12-07T00:00:00"/>
        <d v="2020-11-12T00:00:00"/>
        <d v="2022-09-13T00:00:00"/>
        <d v="2023-07-01T00:00:00"/>
        <d v="2020-12-25T00:00:00"/>
        <d v="2020-04-23T00:00:00"/>
        <d v="2022-01-13T00:00:00"/>
        <d v="2022-03-02T00:00:00"/>
        <d v="2022-12-09T00:00:00"/>
        <d v="2020-11-18T00:00:00"/>
        <d v="2023-11-18T00:00:00"/>
        <d v="2023-11-22T00:00:00"/>
        <d v="2021-12-01T00:00:00"/>
        <d v="2021-06-22T00:00:00"/>
        <d v="2021-10-28T00:00:00"/>
        <d v="2021-09-07T00:00:00"/>
        <d v="2022-03-11T00:00:00"/>
        <d v="2020-02-29T00:00:00"/>
        <d v="2020-06-07T00:00:00"/>
        <d v="2022-10-25T00:00:00"/>
        <d v="2020-07-02T00:00:00"/>
        <d v="2022-09-30T00:00:00"/>
        <d v="2022-10-16T00:00:00"/>
        <d v="2020-08-30T00:00:00"/>
        <d v="2023-12-31T00:00:00"/>
        <d v="2021-06-23T00:00:00"/>
        <d v="2023-07-05T00:00:00"/>
        <d v="2021-08-17T00:00:00"/>
        <d v="2022-12-29T00:00:00"/>
        <d v="2020-03-28T00:00:00"/>
        <d v="2020-12-19T00:00:00"/>
        <d v="2021-10-16T00:00:00"/>
        <d v="2023-06-10T00:00:00"/>
        <d v="2020-04-24T00:00:00"/>
        <d v="2023-10-17T00:00:00"/>
        <d v="2020-08-27T00:00:00"/>
        <d v="2021-01-18T00:00:00"/>
        <d v="2020-04-07T00:00:00"/>
        <d v="2023-11-24T00:00:00"/>
        <d v="2022-07-03T00:00:00"/>
        <d v="2020-12-05T00:00:00"/>
        <d v="2020-05-27T00:00:00"/>
        <d v="2021-11-18T00:00:00"/>
        <d v="2020-11-23T00:00:00"/>
        <d v="2020-08-21T00:00:00"/>
        <d v="2020-02-10T00:00:00"/>
        <d v="2021-01-08T00:00:00"/>
        <d v="2022-02-12T00:00:00"/>
        <d v="2020-06-29T00:00:00"/>
        <d v="2023-04-17T00:00:00"/>
        <d v="2022-03-15T00:00:00"/>
        <d v="2023-11-15T00:00:00"/>
        <d v="2023-03-10T00:00:00"/>
        <d v="2021-06-17T00:00:00"/>
        <d v="2021-08-23T00:00:00"/>
        <d v="2023-10-28T00:00:00"/>
        <d v="2022-08-14T00:00:00"/>
        <d v="2022-08-18T00:00:00"/>
        <d v="2023-05-08T00:00:00"/>
        <d v="2021-11-09T00:00:00"/>
        <d v="2020-09-30T00:00:00"/>
        <d v="2021-11-24T00:00:00"/>
        <d v="2023-03-18T00:00:00"/>
        <d v="2023-08-03T00:00:00"/>
        <d v="2022-03-22T00:00:00"/>
        <d v="2022-01-29T00:00:00"/>
        <d v="2021-03-17T00:00:00"/>
        <d v="2022-11-05T00:00:00"/>
        <d v="2020-12-29T00:00:00"/>
        <d v="2023-01-10T00:00:00"/>
        <d v="2020-01-24T00:00:00"/>
        <d v="2022-12-11T00:00:00"/>
        <d v="2023-06-12T00:00:00"/>
        <d v="2023-04-28T00:00:00"/>
        <d v="2020-06-30T00:00:00"/>
        <d v="2022-08-25T00:00:00"/>
        <d v="2020-10-19T00:00:00"/>
        <d v="2021-02-04T00:00:00"/>
        <d v="2022-08-28T00:00:00"/>
        <d v="2023-09-20T00:00:00"/>
        <d v="2022-07-06T00:00:00"/>
        <d v="2021-01-09T00:00:00"/>
        <d v="2022-03-24T00:00:00"/>
        <d v="2023-04-22T00:00:00"/>
        <d v="2021-07-29T00:00:00"/>
        <d v="2021-01-30T00:00:00"/>
        <d v="2020-07-07T00:00:00"/>
        <d v="2023-10-23T00:00:00"/>
        <d v="2022-01-16T00:00:00"/>
        <d v="2023-08-28T00:00:00"/>
        <d v="2023-03-17T00:00:00"/>
        <d v="2020-12-04T00:00:00"/>
        <d v="2023-06-08T00:00:00"/>
        <d v="2020-10-08T00:00:00"/>
        <d v="2022-11-29T00:00:00"/>
        <d v="2021-08-21T00:00:00"/>
        <d v="2021-03-26T00:00:00"/>
        <d v="2020-04-12T00:00:00"/>
        <d v="2020-09-28T00:00:00"/>
        <d v="2021-08-18T00:00:00"/>
        <d v="2022-09-05T00:00:00"/>
        <d v="2023-07-18T00:00:00"/>
        <d v="2020-02-01T00:00:00"/>
        <d v="2022-11-24T00:00:00"/>
        <d v="2020-07-15T00:00:00"/>
        <d v="2023-09-21T00:00:00"/>
        <d v="2023-07-19T00:00:00"/>
        <d v="2020-07-13T00:00:00"/>
        <d v="2021-10-11T00:00:00"/>
        <d v="2021-03-12T00:00:00"/>
        <d v="2022-01-09T00:00:00"/>
        <d v="2020-05-09T00:00:00"/>
        <d v="2023-08-05T00:00:00"/>
        <d v="2022-02-27T00:00:00"/>
        <d v="2021-08-05T00:00:00"/>
        <d v="2021-05-27T00:00:00"/>
        <d v="2023-11-07T00:00:00"/>
        <d v="2022-07-11T00:00:00"/>
        <d v="2020-03-18T00:00:00"/>
        <d v="2021-05-25T00:00:00"/>
        <d v="2021-05-19T00:00:00"/>
        <d v="2022-06-12T00:00:00"/>
        <d v="2022-01-21T00:00:00"/>
        <d v="2022-11-27T00:00:00"/>
        <d v="2023-01-14T00:00:00"/>
        <d v="2023-09-07T00:00:00"/>
        <d v="2023-11-14T00:00:00"/>
        <d v="2020-10-07T00:00:00"/>
        <d v="2022-08-21T00:00:00"/>
        <d v="2023-04-09T00:00:00"/>
        <d v="2023-11-27T00:00:00"/>
        <d v="2022-02-03T00:00:00"/>
        <d v="2022-12-27T00:00:00"/>
        <d v="2021-06-20T00:00:00"/>
        <d v="2021-07-03T00:00:00"/>
        <d v="2021-02-19T00:00:00"/>
        <d v="2021-10-18T00:00:00"/>
        <d v="2022-05-17T00:00:00"/>
        <d v="2022-08-06T00:00:00"/>
        <d v="2021-02-14T00:00:00"/>
        <d v="2021-06-01T00:00:00"/>
        <d v="2021-01-16T00:00:00"/>
        <d v="2021-12-25T00:00:00"/>
        <d v="2021-12-31T00:00:00"/>
        <d v="2023-12-12T00:00:00"/>
        <d v="2021-06-03T00:00:00"/>
        <d v="2023-03-24T00:00:00"/>
        <d v="2020-10-17T00:00:00"/>
        <d v="2023-01-16T00:00:00"/>
        <d v="2021-04-15T00:00:00"/>
        <d v="2021-06-05T00:00:00"/>
        <d v="2023-09-26T00:00:00"/>
        <d v="2020-03-13T00:00:00"/>
        <d v="2022-12-20T00:00:00"/>
        <d v="2020-05-20T00:00:00"/>
        <d v="2021-11-28T00:00:00"/>
        <d v="2020-11-27T00:00:00"/>
        <d v="2021-01-03T00:00:00"/>
        <d v="2022-06-10T00:00:00"/>
        <d v="2020-03-02T00:00:00"/>
        <d v="2022-09-24T00:00:00"/>
        <d v="2021-01-02T00:00:00"/>
        <d v="2021-09-16T00:00:00"/>
        <d v="2022-08-20T00:00:00"/>
        <d v="2020-09-07T00:00:00"/>
        <d v="2020-08-28T00:00:00"/>
        <d v="2023-09-08T00:00:00"/>
        <d v="2021-05-14T00:00:00"/>
        <d v="2023-11-05T00:00:00"/>
        <d v="2020-10-27T00:00:00"/>
        <d v="2023-11-30T00:00:00"/>
        <d v="2022-10-21T00:00:00"/>
        <d v="2023-02-11T00:00:00"/>
        <d v="2020-12-16T00:00:00"/>
        <d v="2023-02-07T00:00:00"/>
        <d v="2021-11-29T00:00:00"/>
        <d v="2020-05-16T00:00:00"/>
        <d v="2020-07-17T00:00:00"/>
        <d v="2023-01-09T00:00:00"/>
        <d v="2023-05-31T00:00:00"/>
        <d v="2020-01-21T00:00:00"/>
        <d v="2020-08-12T00:00:00"/>
        <d v="2023-08-23T00:00:00"/>
        <d v="2022-02-07T00:00:00"/>
        <d v="2020-03-10T00:00:00"/>
        <d v="2020-10-15T00:00:00"/>
        <d v="2023-05-24T00:00:00"/>
        <d v="2020-09-06T00:00:00"/>
        <d v="2023-05-16T00:00:00"/>
        <d v="2020-02-17T00:00:00"/>
        <d v="2020-07-26T00:00:00"/>
        <d v="2020-09-09T00:00:00"/>
        <d v="2020-01-23T00:00:00"/>
        <d v="2023-01-12T00:00:00"/>
        <d v="2022-08-07T00:00:00"/>
        <d v="2022-06-05T00:00:00"/>
        <d v="2023-06-22T00:00:00"/>
        <d v="2021-02-15T00:00:00"/>
        <d v="2022-11-06T00:00:00"/>
        <d v="2021-11-15T00:00:00"/>
        <d v="2022-01-04T00:00:00"/>
        <d v="2020-03-08T00:00:00"/>
        <d v="2022-06-01T00:00:00"/>
        <d v="2021-05-16T00:00:00"/>
        <d v="2023-01-29T00:00:00"/>
        <d v="2023-09-19T00:00:00"/>
        <d v="2023-07-08T00:00:00"/>
        <d v="2021-08-02T00:00:00"/>
        <d v="2021-11-12T00:00:00"/>
        <d v="2020-10-28T00:00:00"/>
        <d v="2020-10-29T00:00:00"/>
        <d v="2020-10-12T00:00:00"/>
        <d v="2021-12-30T00:00:00"/>
        <d v="2021-02-26T00:00:00"/>
        <d v="2020-09-15T00:00:00"/>
        <d v="2023-04-04T00:00:00"/>
        <d v="2022-01-20T00:00:00"/>
        <d v="2021-05-24T00:00:00"/>
        <d v="2020-09-27T00:00:00"/>
        <d v="2023-12-27T00:00:00"/>
        <d v="2021-03-23T00:00:00"/>
        <d v="2020-02-11T00:00:00"/>
        <d v="2022-06-07T00:00:00"/>
        <d v="2021-05-09T00:00:00"/>
        <d v="2023-09-10T00:00:00"/>
        <d v="2023-03-15T00:00:00"/>
        <d v="2021-04-16T00:00:00"/>
        <d v="2020-05-18T00:00:00"/>
        <d v="2020-12-28T00:00:00"/>
        <d v="2023-10-18T00:00:00"/>
        <d v="2022-09-11T00:00:00"/>
        <d v="2022-11-22T00:00:00"/>
        <d v="2021-04-04T00:00:00"/>
        <d v="2021-06-15T00:00:00"/>
        <d v="2020-12-07T00:00:00"/>
        <d v="2021-04-09T00:00:00"/>
        <d v="2020-07-10T00:00:00"/>
        <d v="2020-09-21T00:00:00"/>
        <d v="2021-05-06T00:00:00"/>
        <d v="2020-09-10T00:00:00"/>
        <d v="2020-04-22T00:00:00"/>
        <d v="2022-12-17T00:00:00"/>
        <d v="2020-12-09T00:00:00"/>
        <d v="2021-06-27T00:00:00"/>
        <d v="2020-01-30T00:00:00"/>
        <d v="2023-06-23T00:00:00"/>
        <d v="2021-07-16T00:00:00"/>
        <d v="2023-03-28T00:00:00"/>
        <d v="2021-11-08T00:00:00"/>
        <d v="2022-12-21T00:00:00"/>
        <d v="2022-12-07T00:00:00"/>
        <d v="2020-04-11T00:00:00"/>
        <d v="2021-01-04T00:00:00"/>
        <d v="2020-11-02T00:00:00"/>
        <d v="2020-01-05T00:00:00"/>
        <d v="2022-09-12T00:00:00"/>
        <d v="2023-08-04T00:00:00"/>
        <d v="2022-09-21T00:00:00"/>
        <d v="2021-11-17T00:00:00"/>
        <d v="2022-02-02T00:00:00"/>
        <d v="2022-06-08T00:00:00"/>
        <d v="2022-03-19T00:00:00"/>
        <d v="2020-07-16T00:00:00"/>
        <d v="2023-02-22T00:00:00"/>
        <d v="2023-07-30T00:00:00"/>
        <d v="2021-08-14T00:00:00"/>
        <d v="2022-07-01T00:00:00"/>
        <d v="2023-10-06T00:00:00"/>
        <d v="2021-05-10T00:00:00"/>
        <d v="2021-10-05T00:00:00"/>
        <d v="2021-02-21T00:00:00"/>
        <d v="2022-03-05T00:00:00"/>
        <d v="2023-06-05T00:00:00"/>
        <d v="2021-12-19T00:00:00"/>
        <d v="2021-02-22T00:00:00"/>
        <d v="2023-12-20T00:00:00"/>
        <d v="2023-09-05T00:00:00"/>
        <d v="2022-08-23T00:00:00"/>
        <d v="2023-02-19T00:00:00"/>
        <d v="2022-08-31T00:00:00"/>
        <d v="2021-03-08T00:00:00"/>
        <d v="2021-04-29T00:00:00"/>
        <d v="2021-04-02T00:00:00"/>
        <d v="2020-06-24T00:00:00"/>
        <d v="2022-02-15T00:00:00"/>
        <d v="2023-11-28T00:00:00"/>
        <d v="2020-08-02T00:00:00"/>
        <d v="2020-11-05T00:00:00"/>
        <d v="2020-05-19T00:00:00"/>
        <d v="2020-08-14T00:00:00"/>
        <d v="2023-02-15T00:00:00"/>
        <d v="2023-05-02T00:00:00"/>
        <d v="2023-02-16T00:00:00"/>
        <d v="2020-04-19T00:00:00"/>
        <d v="2023-11-20T00:00:00"/>
        <d v="2023-10-12T00:00:00"/>
        <d v="2022-07-07T00:00:00"/>
        <d v="2020-02-15T00:00:00"/>
        <d v="2020-08-17T00:00:00"/>
        <d v="2021-10-21T00:00:00"/>
        <d v="2021-11-19T00:00:00"/>
        <d v="2021-09-05T00:00:00"/>
        <d v="2020-03-09T00:00:00"/>
        <d v="2023-09-24T00:00:00"/>
        <d v="2020-05-22T00:00:00"/>
        <d v="2021-07-04T00:00:00"/>
        <d v="2020-03-20T00:00:00"/>
        <d v="2023-08-07T00:00:00"/>
        <d v="2020-05-26T00:00:00"/>
        <d v="2021-02-18T00:00:00"/>
        <d v="2022-04-20T00:00:00"/>
        <d v="2022-02-09T00:00:00"/>
        <d v="2020-01-12T00:00:00"/>
        <d v="2022-11-28T00:00:00"/>
        <d v="2020-10-16T00:00:00"/>
        <d v="2023-12-18T00:00:00"/>
        <d v="2023-08-17T00:00:00"/>
        <d v="2023-09-18T00:00:00"/>
        <d v="2021-01-14T00:00:00"/>
        <d v="2023-03-09T00:00:00"/>
        <d v="2020-05-02T00:00:00"/>
        <d v="2022-06-02T00:00:00"/>
        <d v="2021-03-03T00:00:00"/>
        <d v="2020-10-14T00:00:00"/>
        <d v="2022-11-12T00:00:00"/>
        <d v="2020-09-02T00:00:00"/>
        <d v="2021-12-24T00:00:00"/>
        <d v="2023-10-04T00:00:00"/>
        <d v="2020-08-07T00:00:00"/>
        <d v="2023-09-30T00:00:00"/>
        <d v="2023-12-06T00:00:00"/>
        <d v="2021-10-15T00:00:00"/>
        <d v="2021-01-28T00:00:00"/>
        <d v="2023-05-05T00:00:00"/>
        <d v="2021-10-27T00:00:00"/>
        <d v="2020-11-13T00:00:00"/>
        <d v="2023-09-28T00:00:00"/>
        <d v="2023-06-15T00:00:00"/>
        <d v="2021-04-22T00:00:00"/>
        <d v="2020-02-25T00:00:00"/>
        <d v="2023-05-04T00:00:00"/>
        <d v="2023-11-29T00:00:00"/>
        <d v="2021-04-18T00:00:00"/>
        <d v="2021-09-28T00:00:00"/>
        <d v="2023-11-09T00:00:00"/>
        <d v="2021-12-22T00:00:00"/>
        <d v="2021-08-10T00:00:00"/>
        <d v="2020-05-15T00:00:00"/>
        <d v="2022-04-11T00:00:00"/>
        <d v="2022-03-31T00:00:00"/>
        <d v="2020-05-23T00:00:00"/>
        <d v="2022-12-04T00:00:00"/>
        <d v="2020-02-26T00:00:00"/>
        <d v="2022-12-31T00:00:00"/>
        <d v="2023-12-16T00:00:00"/>
        <d v="2022-05-21T00:00:00"/>
        <d v="2020-04-01T00:00:00"/>
        <d v="2022-12-26T00:00:00"/>
        <d v="2021-12-18T00:00:00"/>
        <d v="2021-12-11T00:00:00"/>
        <d v="2023-05-12T00:00:00"/>
        <d v="2021-10-20T00:00:00"/>
        <d v="2023-09-11T00:00:00"/>
        <d v="2020-12-10T00:00:00"/>
        <d v="2020-05-29T00:00:00"/>
        <d v="2020-06-10T00:00:00"/>
        <d v="2020-08-10T00:00:00"/>
        <d v="2021-12-20T00:00:00"/>
        <d v="2023-11-17T00:00:00"/>
        <d v="2023-08-30T00:00:00"/>
        <d v="2021-06-18T00:00:00"/>
        <d v="2022-02-10T00:00:00"/>
        <d v="2021-10-10T00:00:00"/>
        <d v="2020-04-15T00:00:00"/>
        <d v="2023-02-25T00:00:00"/>
        <d v="2022-01-18T00:00:00"/>
        <d v="2020-07-08T00:00:00"/>
        <d v="2020-01-31T00:00:00"/>
        <d v="2021-11-01T00:00:00"/>
        <d v="2022-10-11T00:00:00"/>
        <d v="2020-02-27T00:00:00"/>
        <d v="2023-08-18T00:00:00"/>
        <d v="2023-12-10T00:00:00"/>
        <d v="2022-07-20T00:00:00"/>
        <d v="2022-06-15T00:00:00"/>
        <d v="2020-07-19T00:00:00"/>
        <d v="2022-10-31T00:00:00"/>
        <d v="2020-04-04T00:00:00"/>
        <d v="2022-06-25T00:00:00"/>
        <d v="2021-09-18T00:00:00"/>
        <d v="2021-07-02T00:00:00"/>
        <d v="2022-07-23T00:00:00"/>
        <d v="2023-09-13T00:00:00"/>
        <d v="2020-12-24T00:00:00"/>
        <d v="2020-10-09T00:00:00"/>
        <d v="2020-07-09T00:00:00"/>
        <d v="2022-07-22T00:00:00"/>
        <d v="2020-04-14T00:00:00"/>
        <d v="2021-02-16T00:00:00"/>
        <d v="2022-05-05T00:00:00"/>
        <d v="2023-07-10T00:00:00"/>
        <d v="2023-08-01T00:00:00"/>
        <d v="2020-08-16T00:00:00"/>
        <d v="2023-01-01T00:00:00"/>
        <d v="2021-09-04T00:00:00"/>
        <d v="2021-08-12T00:00:00"/>
        <d v="2020-08-04T00:00:00"/>
        <d v="2021-11-03T00:00:00"/>
        <d v="2023-07-09T00:00:00"/>
        <d v="2022-05-12T00:00:00"/>
        <d v="2020-11-25T00:00:00"/>
        <d v="2023-06-30T00:00:00"/>
        <d v="2022-01-27T00:00:00"/>
        <d v="2022-02-05T00:00:00"/>
        <d v="2021-02-25T00:00:00"/>
        <d v="2020-12-20T00:00:00"/>
        <d v="2023-06-03T00:00:00"/>
        <d v="2020-12-27T00:00:00"/>
        <d v="2020-02-23T00:00:00"/>
        <d v="2023-07-31T00:00:00"/>
        <d v="2021-01-11T00:00:00"/>
        <d v="2022-09-26T00:00:00"/>
        <d v="2020-07-29T00:00:00"/>
        <d v="2021-12-15T00:00:00"/>
        <d v="2021-01-24T00:00:00"/>
        <d v="2021-12-05T00:00:00"/>
        <d v="2021-05-05T00:00:00"/>
        <d v="2021-05-08T00:00:00"/>
        <d v="2023-04-25T00:00:00"/>
        <d v="2020-07-22T00:00:00"/>
        <d v="2022-06-26T00:00:00"/>
        <d v="2022-10-05T00:00:00"/>
        <d v="2022-09-27T00:00:00"/>
        <d v="2022-03-03T00:00:00"/>
        <d v="2022-08-24T00:00:00"/>
        <d v="2020-07-03T00:00:00"/>
        <d v="2022-10-24T00:00:00"/>
        <d v="2022-04-23T00:00:00"/>
        <d v="2023-07-16T00:00:00"/>
        <d v="2020-04-27T00:00:00"/>
        <d v="2022-11-04T00:00:00"/>
        <d v="2020-11-07T00:00:00"/>
        <d v="2020-02-19T00:00:00"/>
        <d v="2022-10-12T00:00:00"/>
        <d v="2023-10-11T00:00:00"/>
        <d v="2021-01-12T00:00:00"/>
        <d v="2020-10-20T00:00:00"/>
        <d v="2022-10-04T00:00:00"/>
        <d v="2023-07-27T00:00:00"/>
        <d v="2022-04-18T00:00:00"/>
        <d v="2023-03-20T00:00:00"/>
        <d v="2023-11-25T00:00:00"/>
        <d v="2021-10-08T00:00:00"/>
        <d v="2022-03-30T00:00:00"/>
        <d v="2023-03-26T00:00:00"/>
        <d v="2023-08-25T00:00:00"/>
        <d v="2021-06-06T00:00:00"/>
        <d v="2020-07-12T00:00:00"/>
        <d v="2020-08-06T00:00:00"/>
        <d v="2021-05-11T00:00:00"/>
        <d v="2020-05-11T00:00:00"/>
        <d v="2021-05-02T00:00:00"/>
        <d v="2022-11-26T00:00:00"/>
        <d v="2023-11-04T00:00:00"/>
        <d v="2023-08-26T00:00:00"/>
        <d v="2023-03-21T00:00:00"/>
        <d v="2020-09-05T00:00:00"/>
        <d v="2022-04-26T00:00:00"/>
        <d v="2021-06-04T00:00:00"/>
        <d v="2023-03-25T00:00:00"/>
        <d v="2023-05-26T00:00:00"/>
        <d v="2021-11-10T00:00:00"/>
        <d v="2020-12-17T00:00:00"/>
        <d v="2023-02-26T00:00:00"/>
        <d v="2021-09-12T00:00:00"/>
        <d v="2023-01-25T00:00:00"/>
        <d v="2023-04-08T00:00:00"/>
        <d v="2022-09-18T00:00:00"/>
        <d v="2022-09-15T00:00:00"/>
        <d v="2023-03-04T00:00:00"/>
        <d v="2020-09-08T00:00:00"/>
        <d v="2020-03-04T00:00:00"/>
        <d v="2023-12-26T00:00:00"/>
        <d v="2022-06-09T00:00:00"/>
        <d v="2023-10-08T00:00:00"/>
        <d v="2023-02-20T00:00:00"/>
        <d v="2023-07-22T00:00:00"/>
        <d v="2023-01-27T00:00:00"/>
        <d v="2023-05-03T00:00:00"/>
        <d v="2023-06-29T00:00:00"/>
        <d v="2021-12-08T00:00:00"/>
        <d v="2022-08-12T00:00:00"/>
        <d v="2023-04-03T00:00:00"/>
        <d v="2023-07-26T00:00:00"/>
        <d v="2022-11-01T00:00:00"/>
        <d v="2020-03-30T00:00:00"/>
        <d v="2023-08-02T00:00:00"/>
        <d v="2022-05-30T00:00:00"/>
        <d v="2020-04-10T00:00:00"/>
        <d v="2020-07-04T00:00:00"/>
        <d v="2021-12-14T00:00:00"/>
        <d v="2021-06-21T00:00:00"/>
        <d v="2021-11-22T00:00:00"/>
        <d v="2020-02-13T00:00:00"/>
        <d v="2021-10-30T00:00:00"/>
        <d v="2023-09-12T00:00:00"/>
        <d v="2023-08-12T00:00:00"/>
        <d v="2023-05-01T00:00:00"/>
        <d v="2021-09-27T00:00:00"/>
        <d v="2023-12-19T00:00:00"/>
        <d v="2020-10-10T00:00:00"/>
        <d v="2022-09-28T00:00:00"/>
        <d v="2020-06-23T00:00:00"/>
        <d v="2022-10-30T00:00:00"/>
        <d v="2023-02-27T00:00:00"/>
        <d v="2021-05-21T00:00:00"/>
        <d v="2021-07-06T00:00:00"/>
        <d v="2023-06-21T00:00:00"/>
        <d v="2020-09-18T00:00:00"/>
        <d v="2023-08-21T00:00:00"/>
        <d v="2022-11-02T00:00:00"/>
        <d v="2021-11-25T00:00:00"/>
        <d v="2021-05-29T00:00:00"/>
        <d v="2022-02-11T00:00:00"/>
        <d v="2021-08-03T00:00:00"/>
        <d v="2020-07-31T00:00:00"/>
        <d v="2022-02-06T00:00:00"/>
        <d v="2021-12-16T00:00:00"/>
        <d v="2020-11-09T00:00:00"/>
        <d v="2020-08-29T00:00:00"/>
        <d v="2022-07-04T00:00:00"/>
        <d v="2023-09-15T00:00:00"/>
        <d v="2023-06-26T00:00:00"/>
        <d v="2022-06-22T00:00:00"/>
        <d v="2023-06-04T00:00:00"/>
        <d v="2021-05-23T00:00:00"/>
        <d v="2020-10-30T00:00:00"/>
        <d v="2021-06-10T00:00:00"/>
        <d v="2021-05-28T00:00:00"/>
        <d v="2021-07-13T00:00:00"/>
        <d v="2023-09-27T00:00:00"/>
        <d v="2022-08-03T00:00:00"/>
        <d v="2020-05-12T00:00:00"/>
        <d v="2021-03-06T00:00:00"/>
        <d v="2022-12-01T00:00:00"/>
        <d v="2020-06-11T00:00:00"/>
        <d v="2022-06-16T00:00:00"/>
        <d v="2020-02-02T00:00:00"/>
        <d v="2020-12-08T00:00:00"/>
        <d v="2022-10-02T00:00:00"/>
        <d v="2022-12-15T00:00:00"/>
        <d v="2023-04-11T00:00:00"/>
        <d v="2023-03-05T00:00:00"/>
        <d v="2020-02-05T00:00:00"/>
        <d v="2023-12-04T00:00:00"/>
        <d v="2020-01-27T00:00:00"/>
        <d v="2022-08-16T00:00:00"/>
        <d v="2021-08-29T00:00:00"/>
        <d v="2021-03-27T00:00:00"/>
        <d v="2022-02-23T00:00:00"/>
        <d v="2022-06-03T00:00:00"/>
        <d v="2021-11-13T00:00:00"/>
        <d v="2020-08-05T00:00:00"/>
        <d v="2022-02-17T00:00:00"/>
        <d v="2022-03-21T00:00:00"/>
        <d v="2021-09-22T00:00:00"/>
        <d v="2022-09-22T00:00:00"/>
        <d v="2023-01-11T00:00:00"/>
        <d v="2021-02-02T00:00:00"/>
        <d v="2023-01-21T00:00:00"/>
        <d v="2020-11-10T00:00:00"/>
        <d v="2020-12-22T00:00:00"/>
        <d v="2021-08-31T00:00:00"/>
        <d v="2021-10-25T00:00:00"/>
        <d v="2022-08-17T00:00:00"/>
        <d v="2022-08-15T00:00:00"/>
        <d v="2020-07-14T00:00:00"/>
        <d v="2022-12-02T00:00:00"/>
        <d v="2023-02-12T00:00:00"/>
        <d v="2023-01-06T00:00:00"/>
        <d v="2021-03-25T00:00:00"/>
        <d v="2021-01-27T00:00:00"/>
        <d v="2023-07-21T00:00:00"/>
        <d v="2020-03-01T00:00:00"/>
        <d v="2022-02-24T00:00:00"/>
        <d v="2022-01-06T00:00:00"/>
        <d v="2021-01-22T00:00:00"/>
        <d v="2023-11-23T00:00:00"/>
        <d v="2022-07-28T00:00:00"/>
        <d v="2023-06-13T00:00:00"/>
        <d v="2023-05-20T00:00:00"/>
        <d v="2023-04-05T00:00:00"/>
        <d v="2020-09-11T00:00:00"/>
        <d v="2023-01-22T00:00:00"/>
        <d v="2020-08-20T00:00:00"/>
        <d v="2021-11-07T00:00:00"/>
        <d v="2022-06-11T00:00:00"/>
        <d v="2022-05-24T00:00:00"/>
        <d v="2020-01-14T00:00:00"/>
        <d v="2023-12-02T00:00:00"/>
        <d v="2021-02-13T00:00:00"/>
        <d v="2023-06-11T00:00:00"/>
        <d v="2023-03-13T00:00:00"/>
        <d v="2020-07-11T00:00:00"/>
        <d v="2021-08-30T00:00:00"/>
        <d v="2022-04-01T00:00:00"/>
        <d v="2021-03-09T00:00:00"/>
        <d v="2020-10-11T00:00:00"/>
        <d v="2022-02-19T00:00:00"/>
        <d v="2021-08-22T00:00:00"/>
        <d v="2022-05-25T00:00:00"/>
        <d v="2022-12-19T00:00:00"/>
        <d v="2021-08-19T00:00:00"/>
        <d v="2020-06-14T00:00:00"/>
        <d v="2021-01-20T00:00:00"/>
        <d v="2022-01-19T00:00:00"/>
        <d v="2021-06-11T00:00:00"/>
        <d v="2020-11-11T00:00:00"/>
        <d v="2020-04-03T00:00:00"/>
        <d v="2022-02-21T00:00:00"/>
        <d v="2021-03-11T00:00:00"/>
        <d v="2020-03-21T00:00:00"/>
        <d v="2022-10-23T00:00:00"/>
        <d v="2021-09-09T00:00:00"/>
        <d v="2021-04-01T00:00:00"/>
        <d v="2021-02-07T00:00:00"/>
        <d v="2021-06-14T00:00:00"/>
        <d v="2023-02-18T00:00:00"/>
        <d v="2020-08-19T00:00:00"/>
        <d v="2022-03-27T00:00:00"/>
        <d v="2022-10-29T00:00:00"/>
        <d v="2023-01-31T00:00:00"/>
        <d v="2020-06-21T00:00:00"/>
        <d v="2023-07-20T00:00:00"/>
        <d v="2022-04-24T00:00:00"/>
        <d v="2021-11-23T00:00:00"/>
        <d v="2022-07-13T00:00:00"/>
        <d v="2020-04-20T00:00:00"/>
        <d v="2022-10-18T00:00:00"/>
        <d v="2021-11-02T00:00:00"/>
        <d v="2022-07-12T00:00:00"/>
        <d v="2023-05-06T00:00:00"/>
        <d v="2022-01-26T00:00:00"/>
        <d v="2020-10-23T00:00:00"/>
        <d v="2022-06-29T00:00:00"/>
        <d v="2022-05-23T00:00:00"/>
        <d v="2021-09-01T00:00:00"/>
        <d v="2022-07-15T00:00:00"/>
        <d v="2022-06-28T00:00:00"/>
        <d v="2020-07-27T00:00:00"/>
        <d v="2023-02-02T00:00:00"/>
        <d v="2020-01-20T00:00:00"/>
        <d v="2020-10-26T00:00:00"/>
        <d v="2020-09-13T00:00:00"/>
        <d v="2020-10-02T00:00:00"/>
        <d v="2021-04-21T00:00:00"/>
        <d v="2021-10-26T00:00:00"/>
        <d v="2021-08-16T00:00:00"/>
        <d v="2022-10-09T00:00:00"/>
        <d v="2021-07-14T00:00:00"/>
        <d v="2022-07-25T00:00:00"/>
        <d v="2022-05-04T00:00:00"/>
        <d v="2020-12-14T00:00:00"/>
        <d v="2020-05-04T00:00:00"/>
        <d v="2022-05-02T00:00:00"/>
        <d v="2023-05-18T00:00:00"/>
        <d v="2021-04-26T00:00:00"/>
        <d v="2020-11-22T00:00:00"/>
        <d v="2021-08-06T00:00:00"/>
        <d v="2021-12-26T00:00:00"/>
        <d v="2021-04-06T00:00:00"/>
        <d v="2022-04-05T00:00:00"/>
        <d v="2023-08-08T00:00:00"/>
        <d v="2022-03-16T00:00:00"/>
        <d v="2023-12-25T00:00:00"/>
        <d v="2023-05-21T00:00:00"/>
        <d v="2021-12-21T00:00:00"/>
        <d v="2021-10-22T00:00:00"/>
        <d v="2022-11-30T00:00:00"/>
        <d v="2022-10-03T00:00:00"/>
        <d v="2020-02-28T00:00:00"/>
        <d v="2022-10-01T00:00:00"/>
        <d v="2021-03-01T00:00:00"/>
        <d v="2022-01-02T00:00:00"/>
        <d v="2022-10-27T00:00:00"/>
        <d v="2021-12-12T00:00:00"/>
        <d v="2022-12-16T00:00:00"/>
        <d v="2020-08-31T00:00:00"/>
        <d v="2023-10-14T00:00:00"/>
        <d v="2020-09-01T00:00:00"/>
        <d v="2020-05-08T00:00:00"/>
        <d v="2023-03-30T00:00:00"/>
        <d v="2022-01-10T00:00:00"/>
        <d v="2020-06-05T00:00:00"/>
        <d v="2021-01-07T00:00:00"/>
        <d v="2021-03-10T00:00:00"/>
        <d v="2020-10-31T00:00:00"/>
        <d v="2021-11-05T00:00:00"/>
        <d v="2020-01-10T00:00:00"/>
        <d v="2020-10-18T00:00:00"/>
        <d v="2022-09-20T00:00:00"/>
        <d v="2022-11-07T00:00:00"/>
        <d v="2020-01-16T00:00:00"/>
        <d v="2021-05-01T00:00:00"/>
        <d v="2020-02-07T00:00:00"/>
        <d v="2023-05-15T00:00:00"/>
        <d v="2023-08-16T00:00:00"/>
        <d v="2023-09-14T00:00:00"/>
        <d v="2022-12-14T00:00:00"/>
        <d v="2020-02-21T00:00:00"/>
        <d v="2023-03-02T00:00:00"/>
        <d v="2022-07-26T00:00:00"/>
        <d v="2022-01-23T00:00:00"/>
        <d v="2022-03-13T00:00:00"/>
        <d v="2022-06-19T00:00:00"/>
        <d v="2020-11-24T00:00:00"/>
        <d v="2023-01-05T00:00:00"/>
        <d v="2022-04-21T00:00:00"/>
        <d v="2020-10-13T00:00:00"/>
        <d v="2022-07-18T00:00:00"/>
        <d v="2020-03-05T00:00:00"/>
        <d v="2021-10-06T00:00:00"/>
        <d v="2022-05-01T00:00:00"/>
        <d v="2020-05-01T00:00:00"/>
        <d v="2022-10-19T00:00:00"/>
        <d v="2021-09-02T00:00:00"/>
        <d v="2020-03-29T00:00:00"/>
        <d v="2021-09-19T00:00:00"/>
        <d v="2020-12-03T00:00:00"/>
        <d v="2021-05-13T00:00:00"/>
        <d v="2022-08-27T00:00:00"/>
        <d v="2022-01-08T00:00:00"/>
        <d v="2022-05-03T00:00:00"/>
        <d v="2023-07-04T00:00:00"/>
        <d v="2021-01-23T00:00:00"/>
        <d v="2020-11-16T00:00:00"/>
        <d v="2022-08-11T00:00:00"/>
        <d v="2020-03-19T00:00:00"/>
        <d v="2020-04-29T00:00:00"/>
        <d v="2021-11-16T00:00:00"/>
        <d v="2022-12-08T00:00:00"/>
        <d v="2023-11-02T00:00:00"/>
        <d v="2023-12-09T00:00:00"/>
        <d v="2021-02-24T00:00:00"/>
        <d v="2022-03-18T00:00:00"/>
        <d v="2020-08-01T00:00:00"/>
        <d v="2021-04-28T00:00:00"/>
        <d v="2020-05-17T00:00:00"/>
        <d v="2020-11-01T00:00:00"/>
        <d v="2022-03-07T00:00:00"/>
        <d v="2021-12-29T00:00:00"/>
        <d v="2022-05-13T00:00:00"/>
        <d v="2020-04-17T00:00:00"/>
        <d v="2021-12-04T00:00:00"/>
        <d v="2022-06-18T00:00:00"/>
        <d v="2021-12-13T00:00:00"/>
        <d v="2022-01-01T00:00:00"/>
        <d v="2021-02-11T00:00:00"/>
        <d v="2020-12-02T00:00:00"/>
        <d v="2020-08-08T00:00:00"/>
        <d v="2023-10-22T00:00:00"/>
        <d v="2021-07-08T00:00:00"/>
        <d v="2020-07-20T00:00:00"/>
        <d v="2023-08-13T00:00:00"/>
        <d v="2020-11-08T00:00:00"/>
        <d v="2022-11-15T00:00:00"/>
        <d v="2022-12-05T00:00:00"/>
        <d v="2021-03-15T00:00:00"/>
        <d v="2021-12-02T00:00:00"/>
        <d v="2022-08-19T00:00:00"/>
        <d v="2022-08-02T00:00:00"/>
        <d v="2020-03-03T00:00:00"/>
        <d v="2023-05-27T00:00:00"/>
        <d v="2020-12-01T00:00:00"/>
        <d v="2020-04-21T00:00:00"/>
        <d v="2020-09-20T00:00:00"/>
        <d v="2022-05-09T00:00:00"/>
        <d v="2020-06-01T00:00:00"/>
        <d v="2023-07-03T00:00:00"/>
        <d v="2022-03-28T00:00:00"/>
        <d v="2020-05-31T00:00:00"/>
        <d v="2020-06-28T00:00:00"/>
        <d v="2022-07-14T00:00:00"/>
        <d v="2021-03-18T00:00:00"/>
        <d v="2022-04-30T00:00:00"/>
        <d v="2022-02-08T00:00:00"/>
        <d v="2022-09-08T00:00:00"/>
        <d v="2021-02-10T00:00:00"/>
        <d v="2023-04-16T00:00:00"/>
        <d v="2020-03-12T00:00:00"/>
        <d v="2022-08-05T00:00:00"/>
        <d v="2021-02-05T00:00:00"/>
        <d v="2020-08-15T00:00:00"/>
        <d v="2020-10-04T00:00:00"/>
        <d v="2020-04-09T00:00:00"/>
        <d v="2022-02-14T00:00:00"/>
        <d v="2020-09-26T00:00:00"/>
        <d v="2022-06-23T00:00:00"/>
        <d v="2020-06-08T00:00:00"/>
        <d v="2020-06-02T00:00:00"/>
        <d v="2021-06-29T00:00:00"/>
        <d v="2023-03-12T00:00:00"/>
        <d v="2021-02-01T00:00:00"/>
        <d v="2023-12-28T00:00:00"/>
        <d v="2021-05-12T00:00:00"/>
        <d v="2021-06-24T00:00:00"/>
        <d v="2023-03-08T00:00:00"/>
        <d v="2020-11-26T00:00:00"/>
        <d v="2020-08-22T00:00:00"/>
        <d v="2021-08-24T00:00:00"/>
        <d v="2022-11-21T00:00:00"/>
        <d v="2021-03-31T00:00:00"/>
        <d v="2020-01-01T00:00:00"/>
        <d v="2021-06-25T00:00:00"/>
        <d v="2023-04-15T00:00:00"/>
        <d v="2023-04-18T00:00:00"/>
        <d v="2023-07-02T00:00:00"/>
        <d v="2021-09-11T00:00:00"/>
        <d v="2022-11-25T00:00:00"/>
        <d v="2022-05-10T00:00:00"/>
        <d v="2023-02-10T00:00:00"/>
        <d v="2020-07-05T00:00:00"/>
        <d v="2022-05-29T00:00:00"/>
        <d v="2023-11-06T00:00:00"/>
        <d v="2020-08-13T00:00:00"/>
        <d v="2022-09-29T00:00:00"/>
        <d v="2020-11-28T00:00:00"/>
        <d v="2020-05-03T00:00:00"/>
        <d v="2023-05-14T00:00:00"/>
        <d v="2023-03-19T00:00:00"/>
        <d v="2023-08-10T00:00:00"/>
        <d v="2023-02-03T00:00:00"/>
        <d v="2020-01-04T00:00:00"/>
        <d v="2021-09-14T00:00:00"/>
        <d v="2021-07-19T00:00:00"/>
        <d v="2020-07-30T00:00:00"/>
        <d v="2023-04-20T00:00:00"/>
        <d v="2021-03-30T00:00:00"/>
        <d v="2021-12-23T00:00:00"/>
        <d v="2021-01-13T00:00:00"/>
        <d v="2020-03-17T00:00:00"/>
        <d v="2021-04-17T00:00:00"/>
        <d v="2021-03-07T00:00:00"/>
        <d v="2021-08-28T00:00:00"/>
        <d v="2022-06-06T00:00:00"/>
        <d v="2020-10-21T00:00:00"/>
        <d v="2021-12-28T00:00:00"/>
        <d v="2023-05-17T00:00:00"/>
        <d v="2020-12-06T00:00:00"/>
        <d v="2021-07-28T00:00:00"/>
        <d v="2020-02-24T00:00:00"/>
        <d v="2022-04-25T00:00:00"/>
        <d v="2023-06-28T00:00:00"/>
        <d v="2021-03-20T00:00:00"/>
        <d v="2021-05-18T00:00:00"/>
        <d v="2023-02-04T00:00:00"/>
        <d v="2020-03-06T00:00:00"/>
        <d v="2021-05-22T00:00:00"/>
        <d v="2020-02-08T00:00:00"/>
        <d v="2020-04-16T00:00:00"/>
        <d v="2021-07-26T00:00:00"/>
        <d v="2022-09-14T00:00:00"/>
        <d v="2022-05-18T00:00:00"/>
        <d v="2022-07-10T00:00:00"/>
        <d v="2021-05-31T00:00:00"/>
        <d v="2021-07-25T00:00:00"/>
        <d v="2023-07-25T00:00:00"/>
        <d v="2023-01-26T00:00:00"/>
        <d v="2021-01-26T00:00:00"/>
        <d v="2023-07-12T00:00:00"/>
        <d v="2022-07-21T00:00:00"/>
        <d v="2022-04-13T00:00:00"/>
        <d v="2020-03-15T00:00:00"/>
        <d v="2021-04-19T00:00:00"/>
        <d v="2020-01-26T00:00:00"/>
        <d v="2023-12-13T00:00:00"/>
        <d v="2020-06-12T00:00:00"/>
        <d v="2020-11-19T00:00:00"/>
        <d v="2021-09-20T00:00:00"/>
        <d v="2022-10-14T00:00:00"/>
        <d v="2022-11-16T00:00:00"/>
        <d v="2020-03-14T00:00:00"/>
        <d v="2023-01-03T00:00:00"/>
        <d v="2022-04-04T00:00:00"/>
        <d v="2023-05-07T00:00:00"/>
        <d v="2020-12-21T00:00:00"/>
        <d v="2022-06-13T00:00:00"/>
        <d v="2022-03-26T00:00:00"/>
        <d v="2023-11-21T00:00:00"/>
        <d v="2022-03-29T00:00:00"/>
        <d v="2022-09-01T00:00:00"/>
        <d v="2023-07-28T00:00:00"/>
        <d v="2021-05-30T00:00:00"/>
        <d v="2020-08-11T00:00:00"/>
        <d v="2021-05-20T00:00:00"/>
        <d v="2023-02-08T00:00:00"/>
        <d v="2022-07-16T00:00:00"/>
        <d v="2023-11-26T00:00:00"/>
        <d v="2020-09-22T00:00:00"/>
        <d v="2020-02-20T00:00:00"/>
        <d v="2022-10-08T00:00:00"/>
        <d v="2020-10-22T00:00:00"/>
        <d v="2022-11-14T00:00:00"/>
        <d v="2020-09-25T00:00:00"/>
        <d v="2023-09-29T00:00:00"/>
        <d v="2023-03-14T00:00:00"/>
        <d v="2022-12-22T00:00:00"/>
        <d v="2020-10-01T00:00:00"/>
        <d v="2023-07-23T00:00:00"/>
        <d v="2022-05-08T00:00:00"/>
        <d v="2020-12-13T00:00:00"/>
        <d v="2022-09-03T00:00:00"/>
        <d v="2020-09-03T00:00:00"/>
        <d v="2020-04-08T00:00:00"/>
        <d v="2020-02-16T00:00:00"/>
        <d v="2022-03-08T00:00:00"/>
        <d v="2020-06-19T00:00:00"/>
        <d v="2021-09-03T00:00:00"/>
        <d v="2022-07-30T00:00:00"/>
        <d v="2023-01-24T00:00:00"/>
        <d v="2023-07-06T00:00:00"/>
        <d v="2022-07-27T00:00:00"/>
        <d v="2020-01-28T00:00:00"/>
        <d v="2020-05-30T00:00:00"/>
        <d v="2021-07-12T00:00:00"/>
        <d v="2022-11-18T00:00:00"/>
        <d v="2023-06-06T00:00:00"/>
        <d v="2022-09-07T00:00:00"/>
        <d v="2021-07-27T00:00:00"/>
        <d v="2021-03-29T00:00:00"/>
        <d v="2022-06-14T00:00:00"/>
        <d v="2020-01-15T00:00:00"/>
        <d v="2022-11-09T00:00:00"/>
        <d v="2020-09-29T00:00:00"/>
        <d v="2020-08-24T00:00:00"/>
        <d v="2023-06-09T00:00:00"/>
        <d v="2022-08-01T00:00:00"/>
        <d v="2023-09-01T00:00:00"/>
        <d v="2021-11-30T00:00:00"/>
        <d v="2023-05-29T00:00:00"/>
        <d v="2021-03-13T00:00:00"/>
        <d v="2023-08-11T00:00:00"/>
        <d v="2021-09-08T00:00:00"/>
        <d v="2022-10-22T00:00:00"/>
        <d v="2022-01-05T00:00:00"/>
        <d v="2023-03-31T00:00:00"/>
        <d v="2023-04-02T00:00:00"/>
        <d v="2020-07-06T00:00:00"/>
        <d v="2021-07-10T00:00:00"/>
        <d v="2022-03-09T00:00:00"/>
        <d v="2022-08-13T00:00:00"/>
        <d v="2022-06-04T00:00:00"/>
        <d v="2022-04-07T00:00:00"/>
        <d v="2021-01-01T00:00:00"/>
        <d v="2023-07-13T00:00:00"/>
        <d v="2021-12-17T00:00:00"/>
        <d v="2020-11-29T00:00:00"/>
        <d v="2020-10-05T00:00:00"/>
        <d v="2020-02-22T00:00:00"/>
        <d v="2021-02-17T00:00:00"/>
        <d v="2022-05-11T00:00:00"/>
        <d v="2020-02-09T00:00:00"/>
        <d v="2023-02-09T00:00:00"/>
        <d v="2023-10-24T00:00:00"/>
        <d v="2021-05-07T00:00:00"/>
        <d v="2021-07-09T00:00:00"/>
        <d v="2021-09-06T00:00:00"/>
        <d v="2021-03-28T00:00:00"/>
        <d v="2020-03-11T00:00:00"/>
        <d v="2022-04-16T00:00:00"/>
        <d v="2022-09-04T00:00:00"/>
        <d v="2020-11-14T00:00:00"/>
        <d v="2020-07-25T00:00:00"/>
        <d v="2023-05-11T00:00:00"/>
        <d v="2022-02-22T00:00:00"/>
        <d v="2023-04-24T00:00:00"/>
        <d v="2023-11-19T00:00:00"/>
        <d v="2021-03-21T00:00:00"/>
        <d v="2022-02-20T00:00:00"/>
        <d v="2021-02-20T00:00:00"/>
        <d v="2022-11-08T00:00:00"/>
        <d v="2023-04-19T00:00:00"/>
        <d v="2023-08-06T00:00:00"/>
        <d v="2020-05-24T00:00:00"/>
        <d v="2021-06-28T00:00:00"/>
        <d v="2020-12-23T00:00:00"/>
        <d v="2022-06-24T00:00:00"/>
        <d v="2023-05-22T00:00:00"/>
        <d v="2023-01-15T00:00:00"/>
        <d v="2020-08-23T00:00:00"/>
        <d v="2020-07-23T00:00:00"/>
        <d v="2023-05-25T00:00:00"/>
        <d v="2023-12-30T00:00:00"/>
        <d v="2022-10-07T00:00:00"/>
        <d v="2023-06-18T00:00:00"/>
        <d v="2021-11-11T00:00:00"/>
        <d v="2022-07-29T00:00:00"/>
        <d v="2022-10-13T00:00:00"/>
        <d v="2021-08-01T00:00:00"/>
        <d v="2021-10-14T00:00:00"/>
        <d v="2022-05-22T00:00:00"/>
        <d v="2020-05-10T00:00:00"/>
        <d v="2023-12-05T00:00:00"/>
        <d v="2021-09-13T00:00:00"/>
        <d v="2022-11-03T00:00:00"/>
        <d v="2020-09-24T00:00:00"/>
        <d v="2021-09-21T00:00:00"/>
        <d v="2023-04-23T00:00:00"/>
        <d v="2020-03-22T00:00:00"/>
        <d v="2021-05-03T00:00:00"/>
        <d v="2022-09-23T00:00:00"/>
        <d v="2023-06-01T00:00:00"/>
        <d v="2023-04-06T00:00:00"/>
        <d v="2021-03-05T00:00:00"/>
        <d v="2021-04-30T00:00:00"/>
        <d v="2022-01-11T00:00:00"/>
        <d v="2023-06-24T00:00:00"/>
        <d v="2023-02-24T00:00:00"/>
        <d v="2021-12-06T00:00:00"/>
        <d v="2022-11-17T00:00:00"/>
        <d v="2021-10-04T00:00:00"/>
        <d v="2022-03-14T00:00:00"/>
        <d v="2021-10-07T00:00:00"/>
        <d v="2023-12-23T00:00:00"/>
        <d v="2021-01-21T00:00:00"/>
        <d v="2021-06-02T00:00:00"/>
        <d v="2023-10-26T00:00:00"/>
        <d v="2023-05-28T00:00:00"/>
        <d v="2021-04-05T00:00:00"/>
        <d v="2020-04-02T00:00:00"/>
        <d v="2020-09-12T00:00:00"/>
        <d v="2022-12-30T00:00:00"/>
        <d v="2023-05-10T00:00:00"/>
        <d v="2021-04-25T00:00:00"/>
        <d v="2023-07-07T00:00:00"/>
        <d v="2020-08-03T00:00:00"/>
        <d v="2021-04-23T00:00:00"/>
        <d v="2021-12-03T00:00:00"/>
        <d v="2022-12-06T00:00:00"/>
        <d v="2023-05-30T00:00:00"/>
        <d v="2022-06-17T00:00:00"/>
        <d v="2021-01-31T00:00:00"/>
        <d v="2022-05-14T00:00:00"/>
        <d v="2020-10-06T00:00:00"/>
        <d v="2021-11-06T00:00:00"/>
        <d v="2023-02-06T00:00:00"/>
        <d v="2020-02-14T00:00:00"/>
        <d v="2020-05-28T00:00:00"/>
        <d v="2023-06-19T00:00:00"/>
        <d v="2023-12-11T00:00:00"/>
        <d v="2022-12-25T00:00:00"/>
        <d v="2021-07-31T00:00:00"/>
        <d v="2020-12-18T00:00:00"/>
        <d v="2021-02-12T00:00:00"/>
        <d v="2021-06-26T00:00:00"/>
        <d v="2021-07-01T00:00:00"/>
        <d v="2022-03-25T00:00:00"/>
        <d v="2022-05-31T00:00:00"/>
        <d v="2023-06-07T00:00:00"/>
        <d v="2020-02-03T00:00:00"/>
        <d v="2022-02-18T00:00:00"/>
        <d v="2021-03-24T00:00:00"/>
        <d v="2021-08-20T00:00:00"/>
        <d v="2023-12-15T00:00:00"/>
        <d v="2020-06-03T00:00:00"/>
        <d v="2022-01-17T00:00:00"/>
        <d v="2023-10-15T00:00:00"/>
        <d v="2021-09-15T00:00:00"/>
        <d v="2022-06-30T00:00:00"/>
        <d v="2021-06-19T00:00:00"/>
        <d v="2022-04-09T00:00:00"/>
        <d v="2021-09-24T00:00:00"/>
        <d v="2021-01-25T00:00:00"/>
        <d v="2022-10-20T00:00:00"/>
        <d v="2023-03-06T00:00:00"/>
        <d v="2022-05-27T00:00:00"/>
        <d v="2020-12-31T00:00:00"/>
        <d v="2021-08-11T00:00:00"/>
        <d v="2021-02-08T00:00:00"/>
        <d v="2021-02-23T00:00:00"/>
        <d v="2023-04-27T00:00:00"/>
        <d v="2023-10-10T00:00:00"/>
        <d v="2022-02-04T00:00:00"/>
        <d v="2020-06-09T00:00:00"/>
        <d v="2020-02-04T00:00:00"/>
        <d v="2023-01-19T00:00:00"/>
        <d v="2022-09-25T00:00:00"/>
        <d v="2023-03-22T00:00:00"/>
        <d v="2022-01-24T00:00:00"/>
        <d v="2021-10-03T00:00:00"/>
        <d v="2022-10-26T00:00:00"/>
        <d v="2021-06-09T00:00:00"/>
        <d v="2020-01-03T00:00:00"/>
        <d v="2021-07-24T00:00:00"/>
        <d v="2021-05-17T00:00:00"/>
        <d v="2022-08-30T00:00:00"/>
        <d v="2023-01-23T00:00:00"/>
        <d v="2022-05-07T00:00:00"/>
        <d v="2023-10-30T00:00:00"/>
        <d v="2021-02-06T00:00:00"/>
        <d v="2023-07-17T00:00:00"/>
        <d v="2023-02-17T00:00:00"/>
        <d v="2020-03-24T00:00:00"/>
        <d v="2020-01-13T00:00:00"/>
        <d v="2020-05-13T00:00:00"/>
        <d v="2021-08-27T00:00:00"/>
        <d v="2022-09-10T00:00:00"/>
        <d v="2020-11-21T00:00:00"/>
        <d v="2020-11-06T00:00:00"/>
        <d v="2023-03-29T00:00:00"/>
        <d v="2022-01-31T00:00:00"/>
        <d v="2020-09-23T00:00:00"/>
        <d v="2023-12-17T00:00:00"/>
        <d v="2020-01-25T00:00:00"/>
        <d v="2020-03-27T00:00:00"/>
        <d v="2022-05-19T00:00:00"/>
        <d v="2023-12-08T00:00:00"/>
        <d v="2020-12-15T00:00:00"/>
        <d v="2023-02-23T00:00:00"/>
        <d v="2023-11-13T00:00:00"/>
        <d v="2023-05-19T00:00:00"/>
        <d v="2021-10-24T00:00:00"/>
        <d v="2021-02-28T00:00:00"/>
        <d v="2023-12-03T00:00:00"/>
        <d v="2023-06-25T00:00:00"/>
        <d v="2021-04-07T00:00:00"/>
        <d v="2022-10-10T00:00:00"/>
        <d v="2022-07-09T00:00:00"/>
        <d v="2021-08-04T00:00:00"/>
        <d v="2020-09-19T00:00:00"/>
        <d v="2022-04-29T00:00:00"/>
        <d v="2023-04-14T00:00:00"/>
        <d v="2023-03-27T00:00:00"/>
        <d v="2023-12-22T00:00:00"/>
        <d v="2022-09-06T00:00:00"/>
        <d v="2020-06-26T00:00:00"/>
        <d v="2020-02-12T00:00:00"/>
        <d v="2023-08-24T00:00:00"/>
        <d v="2020-06-13T00:00:00"/>
        <d v="2021-04-08T00:00:00"/>
        <d v="2020-09-16T00:00:00"/>
        <d v="2021-07-07T00:00:00"/>
        <d v="2023-02-28T00:00:00"/>
        <d v="2022-04-12T00:00:00"/>
        <d v="2021-02-09T00:00:00"/>
        <d v="2022-08-29T00:00:00"/>
        <d v="2023-10-21T00:00:00"/>
        <d v="2022-05-16T00:00:00"/>
        <d v="2023-08-15T00:00:00"/>
        <d v="2022-04-19T00:00:00"/>
        <d v="2020-01-08T00:00:00"/>
        <d v="2022-04-22T00:00:00"/>
        <d v="2020-03-31T00:00:00"/>
        <d v="2020-06-04T00:00:00"/>
        <d v="2021-01-06T00:00:00"/>
        <d v="2020-11-17T00:00:00"/>
        <d v="2021-07-17T00:00:00"/>
        <d v="2023-10-09T00:00:00"/>
        <d v="2020-11-20T00:00:00"/>
        <d v="2022-12-12T00:00:00"/>
        <d v="2021-04-14T00:00:00"/>
        <d v="2021-04-12T00:00:00"/>
        <d v="2023-04-21T00:00:00"/>
        <d v="2021-05-04T00:00:00"/>
        <d v="2023-09-06T00:00:00"/>
        <d v="2023-08-29T00:00:00"/>
        <d v="2020-09-14T00:00:00"/>
        <d v="2023-11-03T00:00:00"/>
        <d v="2023-01-13T00:00:00"/>
        <d v="2023-12-21T00:00:00"/>
        <d v="2023-05-13T00:00:00"/>
        <d v="2022-07-08T00:00:00"/>
        <d v="2023-11-08T00:00:00"/>
        <d v="2022-04-27T00:00:00"/>
        <d v="2021-10-01T00:00:00"/>
        <d v="2021-10-09T00:00:00"/>
        <d v="2020-03-25T00:00:00"/>
        <d v="2020-01-18T00:00:00"/>
        <d v="2020-11-30T00:00:00"/>
        <d v="2022-12-24T00:00:00"/>
        <d v="2022-02-26T00:00:00"/>
        <d v="2021-10-12T00:00:00"/>
        <d v="2020-05-25T00:00:00"/>
        <d v="2021-03-16T00:00:00"/>
        <d v="2022-12-18T00:00:00"/>
        <d v="2023-01-02T00:00:00"/>
        <d v="2022-01-22T00:00:00"/>
        <d v="2023-10-20T00:00:00"/>
        <d v="2023-08-22T00:00:00"/>
        <d v="2020-02-06T00:00:00"/>
        <d v="2023-01-04T00:00:00"/>
        <d v="2023-01-18T00:00:00"/>
        <d v="2021-01-17T00:00:00"/>
        <d v="2021-09-23T00:00:00"/>
        <d v="2023-10-19T00:00:00"/>
        <d v="2023-06-27T00:00:00"/>
        <d v="2021-07-05T00:00:00"/>
        <d v="2022-01-12T00:00:00"/>
        <d v="2023-10-13T00:00:00"/>
        <d v="2020-11-04T00:00:00"/>
        <d v="2020-06-22T00:00:00"/>
        <d v="2022-02-28T00:00:00"/>
        <d v="2023-03-03T00:00:00"/>
        <d v="2022-11-19T00:00:00"/>
        <d v="2021-04-24T00:00:00"/>
        <d v="2022-07-24T00:00:00"/>
        <d v="2022-04-02T00:00:00"/>
        <d v="2023-12-07T00:00:00"/>
        <d v="2020-07-24T00:00:00"/>
        <d v="2020-07-01T00:00:00"/>
        <d v="2021-10-23T00:00:00"/>
        <d v="2022-03-04T00:00:00"/>
        <d v="2023-05-23T00:00:00"/>
        <d v="2021-03-22T00:00:00"/>
        <d v="2021-09-25T00:00:00"/>
        <d v="2023-10-03T00:00:00"/>
        <d v="2020-07-18T00:00:00"/>
        <d v="2022-04-03T00:00:00"/>
        <d v="2020-09-04T00:00:00"/>
        <d v="2021-07-20T00:00:00"/>
        <d v="2020-05-14T00:00:00"/>
        <d v="2023-08-09T00:00:00"/>
        <d v="2020-09-17T00:00:00"/>
        <d v="2021-10-02T00:00:00"/>
        <d v="2023-06-17T00:00:00"/>
        <d v="2022-08-09T00:00:00"/>
        <d v="2023-09-22T00:00:00"/>
        <d v="2023-09-23T00:00:00"/>
        <d v="2023-03-23T00:00:00"/>
        <d v="2022-05-28T00:00:00"/>
        <d v="2023-06-20T00:00:00"/>
        <d v="2022-06-21T00:00:00"/>
        <d v="2020-06-20T00:00:00"/>
        <d v="2022-01-28T00:00:00"/>
        <d v="2022-08-04T00:00:00"/>
        <d v="2022-05-26T00:00:00"/>
        <d v="2023-01-20T00:00:00"/>
        <d v="2023-07-11T00:00:00"/>
        <d v="2022-04-17T00:00:00"/>
        <d v="2020-03-16T00:00:00"/>
        <d v="2023-02-05T00:00:00"/>
        <d v="2021-05-15T00:00:00"/>
        <d v="2022-03-06T00:00:00"/>
        <d v="2023-11-16T00:00:00"/>
        <d v="2021-03-14T00:00:00"/>
        <d v="2023-11-12T00:00:00"/>
        <d v="2022-01-03T00:00:00"/>
        <d v="2021-01-15T00:00:00"/>
        <d v="2021-06-13T00:00:00"/>
        <d v="2020-04-25T00:00:00"/>
        <d v="2021-05-26T00:00:00"/>
        <d v="2022-01-07T00:00:00"/>
        <d v="2021-07-15T00:00:00"/>
        <d v="2023-01-28T00:00:00"/>
        <d v="2021-08-25T00:00:00"/>
        <d v="2021-12-09T00:00:00"/>
        <d v="2023-11-01T00:00:00"/>
        <d v="2020-01-29T00:00:00"/>
        <d v="2021-10-29T00:00:00"/>
        <d v="2021-07-18T00:00:00"/>
        <d v="2022-08-08T00:00:00"/>
        <d v="2022-04-28T00:00:00"/>
        <d v="2023-06-16T00:00:00"/>
        <d v="2023-10-07T00:00:00"/>
        <d v="2022-01-30T00:00:00"/>
        <d v="2022-07-17T00:00:00"/>
        <d v="2020-05-07T00:00:00"/>
        <d v="2021-11-14T00:00:00"/>
        <d v="2022-06-20T00:00:00"/>
        <d v="2020-06-27T00:00:00"/>
        <d v="2021-02-27T00:00:00"/>
        <d v="2020-01-07T00:00:00"/>
        <d v="2022-10-28T00:00:00"/>
        <d v="2023-09-03T00:00:00"/>
        <d v="2020-01-06T00:00:00"/>
        <d v="2021-06-12T00:00:00"/>
        <d v="2021-04-03T00:00:00"/>
        <d v="2022-03-17T00:00:00"/>
        <d v="2023-02-01T00:00:00"/>
        <d v="2022-07-19T00:00:00"/>
        <d v="2021-08-15T00:00:00"/>
        <d v="2022-08-22T00:00:00"/>
        <d v="2021-04-11T00:00:00"/>
        <d v="2022-05-20T00:00:00"/>
        <d v="2023-04-01T00:00:00"/>
        <d v="2020-05-21T00:00:00"/>
        <d v="2022-03-01T00:00:00"/>
        <d v="2023-05-09T00:00:00"/>
        <d v="2020-11-15T00:00:00"/>
        <d v="2023-04-30T00:00:00"/>
        <d v="2021-06-07T00:00:00"/>
        <d v="2022-04-06T00:00:00"/>
        <d v="2023-09-17T00:00:00"/>
        <d v="2023-04-13T00:00:00"/>
        <d v="2021-01-05T00:00:00"/>
        <d v="2021-10-17T00:00:00"/>
        <d v="2021-08-13T00:00:00"/>
        <d v="2021-09-29T00:00:00"/>
      </sharedItems>
      <fieldGroup par="50"/>
    </cacheField>
    <cacheField name="Last Transaction Date" numFmtId="14">
      <sharedItems containsSemiMixedTypes="0" containsNonDate="0" containsDate="1" containsString="0" minDate="2020-01-01T00:00:00" maxDate="2024-01-01T00:00:00" count="1448">
        <d v="2022-04-30T00:00:00"/>
        <d v="2022-10-27T00:00:00"/>
        <d v="2023-08-18T00:00:00"/>
        <d v="2020-12-23T00:00:00"/>
        <d v="2021-03-28T00:00:00"/>
        <d v="2023-06-17T00:00:00"/>
        <d v="2023-06-18T00:00:00"/>
        <d v="2021-10-16T00:00:00"/>
        <d v="2020-06-16T00:00:00"/>
        <d v="2023-02-11T00:00:00"/>
        <d v="2022-04-16T00:00:00"/>
        <d v="2022-02-03T00:00:00"/>
        <d v="2021-01-26T00:00:00"/>
        <d v="2023-08-07T00:00:00"/>
        <d v="2021-06-09T00:00:00"/>
        <d v="2021-03-02T00:00:00"/>
        <d v="2021-01-22T00:00:00"/>
        <d v="2021-05-17T00:00:00"/>
        <d v="2022-10-22T00:00:00"/>
        <d v="2020-06-15T00:00:00"/>
        <d v="2020-08-16T00:00:00"/>
        <d v="2022-06-17T00:00:00"/>
        <d v="2021-09-18T00:00:00"/>
        <d v="2023-05-23T00:00:00"/>
        <d v="2021-07-02T00:00:00"/>
        <d v="2022-05-14T00:00:00"/>
        <d v="2020-11-10T00:00:00"/>
        <d v="2020-11-22T00:00:00"/>
        <d v="2022-01-30T00:00:00"/>
        <d v="2020-09-10T00:00:00"/>
        <d v="2022-05-05T00:00:00"/>
        <d v="2020-10-02T00:00:00"/>
        <d v="2020-03-11T00:00:00"/>
        <d v="2023-07-24T00:00:00"/>
        <d v="2022-10-08T00:00:00"/>
        <d v="2021-07-19T00:00:00"/>
        <d v="2022-08-13T00:00:00"/>
        <d v="2022-11-08T00:00:00"/>
        <d v="2020-04-26T00:00:00"/>
        <d v="2023-09-03T00:00:00"/>
        <d v="2021-11-01T00:00:00"/>
        <d v="2023-11-07T00:00:00"/>
        <d v="2021-06-07T00:00:00"/>
        <d v="2022-09-16T00:00:00"/>
        <d v="2022-11-10T00:00:00"/>
        <d v="2021-05-27T00:00:00"/>
        <d v="2023-07-03T00:00:00"/>
        <d v="2022-07-18T00:00:00"/>
        <d v="2021-01-25T00:00:00"/>
        <d v="2021-11-27T00:00:00"/>
        <d v="2020-05-31T00:00:00"/>
        <d v="2023-08-14T00:00:00"/>
        <d v="2022-02-22T00:00:00"/>
        <d v="2021-08-26T00:00:00"/>
        <d v="2023-04-20T00:00:00"/>
        <d v="2021-07-22T00:00:00"/>
        <d v="2021-11-16T00:00:00"/>
        <d v="2023-04-09T00:00:00"/>
        <d v="2022-05-30T00:00:00"/>
        <d v="2021-06-24T00:00:00"/>
        <d v="2021-06-05T00:00:00"/>
        <d v="2021-05-04T00:00:00"/>
        <d v="2021-08-04T00:00:00"/>
        <d v="2023-07-29T00:00:00"/>
        <d v="2022-06-03T00:00:00"/>
        <d v="2023-09-10T00:00:00"/>
        <d v="2021-08-18T00:00:00"/>
        <d v="2022-07-16T00:00:00"/>
        <d v="2021-09-13T00:00:00"/>
        <d v="2021-06-10T00:00:00"/>
        <d v="2022-07-30T00:00:00"/>
        <d v="2020-06-05T00:00:00"/>
        <d v="2020-01-15T00:00:00"/>
        <d v="2021-10-27T00:00:00"/>
        <d v="2021-02-03T00:00:00"/>
        <d v="2021-05-05T00:00:00"/>
        <d v="2023-10-26T00:00:00"/>
        <d v="2022-06-13T00:00:00"/>
        <d v="2022-10-29T00:00:00"/>
        <d v="2020-06-18T00:00:00"/>
        <d v="2022-04-14T00:00:00"/>
        <d v="2022-08-22T00:00:00"/>
        <d v="2023-11-01T00:00:00"/>
        <d v="2022-04-24T00:00:00"/>
        <d v="2023-04-03T00:00:00"/>
        <d v="2020-09-13T00:00:00"/>
        <d v="2020-01-22T00:00:00"/>
        <d v="2023-05-15T00:00:00"/>
        <d v="2022-11-12T00:00:00"/>
        <d v="2022-06-18T00:00:00"/>
        <d v="2022-12-05T00:00:00"/>
        <d v="2023-08-23T00:00:00"/>
        <d v="2022-11-23T00:00:00"/>
        <d v="2023-11-23T00:00:00"/>
        <d v="2021-12-20T00:00:00"/>
        <d v="2022-07-27T00:00:00"/>
        <d v="2022-10-17T00:00:00"/>
        <d v="2023-07-21T00:00:00"/>
        <d v="2021-09-22T00:00:00"/>
        <d v="2023-09-11T00:00:00"/>
        <d v="2023-06-05T00:00:00"/>
        <d v="2021-10-01T00:00:00"/>
        <d v="2020-01-11T00:00:00"/>
        <d v="2022-10-16T00:00:00"/>
        <d v="2023-06-23T00:00:00"/>
        <d v="2021-01-04T00:00:00"/>
        <d v="2023-12-09T00:00:00"/>
        <d v="2020-11-07T00:00:00"/>
        <d v="2020-05-23T00:00:00"/>
        <d v="2023-04-14T00:00:00"/>
        <d v="2020-11-05T00:00:00"/>
        <d v="2020-12-31T00:00:00"/>
        <d v="2022-06-28T00:00:00"/>
        <d v="2021-05-10T00:00:00"/>
        <d v="2022-05-07T00:00:00"/>
        <d v="2022-04-19T00:00:00"/>
        <d v="2020-09-11T00:00:00"/>
        <d v="2021-09-07T00:00:00"/>
        <d v="2022-05-19T00:00:00"/>
        <d v="2021-05-02T00:00:00"/>
        <d v="2020-08-09T00:00:00"/>
        <d v="2023-07-01T00:00:00"/>
        <d v="2021-08-08T00:00:00"/>
        <d v="2022-05-27T00:00:00"/>
        <d v="2021-05-01T00:00:00"/>
        <d v="2021-02-04T00:00:00"/>
        <d v="2023-09-14T00:00:00"/>
        <d v="2020-05-18T00:00:00"/>
        <d v="2021-03-22T00:00:00"/>
        <d v="2021-04-06T00:00:00"/>
        <d v="2020-10-29T00:00:00"/>
        <d v="2021-05-19T00:00:00"/>
        <d v="2022-08-18T00:00:00"/>
        <d v="2020-07-20T00:00:00"/>
        <d v="2022-04-15T00:00:00"/>
        <d v="2020-04-15T00:00:00"/>
        <d v="2020-04-03T00:00:00"/>
        <d v="2023-02-03T00:00:00"/>
        <d v="2020-01-13T00:00:00"/>
        <d v="2021-09-28T00:00:00"/>
        <d v="2021-11-13T00:00:00"/>
        <d v="2023-10-19T00:00:00"/>
        <d v="2020-08-12T00:00:00"/>
        <d v="2023-11-17T00:00:00"/>
        <d v="2022-12-07T00:00:00"/>
        <d v="2021-06-08T00:00:00"/>
        <d v="2021-02-23T00:00:00"/>
        <d v="2023-12-05T00:00:00"/>
        <d v="2020-10-01T00:00:00"/>
        <d v="2022-05-18T00:00:00"/>
        <d v="2023-10-22T00:00:00"/>
        <d v="2023-01-04T00:00:00"/>
        <d v="2023-10-07T00:00:00"/>
        <d v="2022-06-16T00:00:00"/>
        <d v="2023-04-18T00:00:00"/>
        <d v="2022-10-30T00:00:00"/>
        <d v="2021-09-24T00:00:00"/>
        <d v="2020-07-05T00:00:00"/>
        <d v="2021-12-11T00:00:00"/>
        <d v="2023-03-10T00:00:00"/>
        <d v="2022-10-07T00:00:00"/>
        <d v="2021-12-26T00:00:00"/>
        <d v="2020-05-21T00:00:00"/>
        <d v="2023-05-17T00:00:00"/>
        <d v="2023-06-28T00:00:00"/>
        <d v="2023-06-26T00:00:00"/>
        <d v="2022-10-02T00:00:00"/>
        <d v="2023-05-21T00:00:00"/>
        <d v="2022-07-09T00:00:00"/>
        <d v="2023-12-27T00:00:00"/>
        <d v="2023-02-26T00:00:00"/>
        <d v="2021-04-25T00:00:00"/>
        <d v="2023-07-30T00:00:00"/>
        <d v="2020-09-18T00:00:00"/>
        <d v="2021-02-07T00:00:00"/>
        <d v="2020-04-09T00:00:00"/>
        <d v="2021-09-19T00:00:00"/>
        <d v="2021-12-21T00:00:00"/>
        <d v="2021-04-01T00:00:00"/>
        <d v="2020-10-20T00:00:00"/>
        <d v="2021-09-09T00:00:00"/>
        <d v="2022-03-29T00:00:00"/>
        <d v="2021-04-10T00:00:00"/>
        <d v="2022-01-05T00:00:00"/>
        <d v="2023-05-10T00:00:00"/>
        <d v="2023-01-08T00:00:00"/>
        <d v="2021-09-25T00:00:00"/>
        <d v="2020-12-07T00:00:00"/>
        <d v="2023-04-07T00:00:00"/>
        <d v="2021-08-07T00:00:00"/>
        <d v="2020-11-04T00:00:00"/>
        <d v="2022-12-13T00:00:00"/>
        <d v="2023-09-08T00:00:00"/>
        <d v="2022-09-12T00:00:00"/>
        <d v="2020-09-05T00:00:00"/>
        <d v="2020-10-10T00:00:00"/>
        <d v="2021-11-17T00:00:00"/>
        <d v="2023-06-06T00:00:00"/>
        <d v="2022-10-03T00:00:00"/>
        <d v="2023-07-07T00:00:00"/>
        <d v="2022-02-09T00:00:00"/>
        <d v="2023-01-18T00:00:00"/>
        <d v="2020-11-08T00:00:00"/>
        <d v="2022-04-02T00:00:00"/>
        <d v="2020-10-08T00:00:00"/>
        <d v="2020-12-26T00:00:00"/>
        <d v="2023-04-05T00:00:00"/>
        <d v="2020-05-25T00:00:00"/>
        <d v="2023-01-21T00:00:00"/>
        <d v="2020-05-05T00:00:00"/>
        <d v="2022-09-26T00:00:00"/>
        <d v="2021-10-26T00:00:00"/>
        <d v="2020-02-01T00:00:00"/>
        <d v="2023-10-13T00:00:00"/>
        <d v="2023-09-25T00:00:00"/>
        <d v="2023-02-13T00:00:00"/>
        <d v="2021-03-26T00:00:00"/>
        <d v="2021-06-15T00:00:00"/>
        <d v="2020-12-10T00:00:00"/>
        <d v="2022-10-12T00:00:00"/>
        <d v="2023-12-14T00:00:00"/>
        <d v="2022-03-28T00:00:00"/>
        <d v="2021-10-20T00:00:00"/>
        <d v="2021-09-02T00:00:00"/>
        <d v="2021-06-29T00:00:00"/>
        <d v="2023-12-06T00:00:00"/>
        <d v="2022-09-27T00:00:00"/>
        <d v="2023-11-05T00:00:00"/>
        <d v="2023-04-26T00:00:00"/>
        <d v="2021-01-31T00:00:00"/>
        <d v="2022-02-11T00:00:00"/>
        <d v="2022-08-19T00:00:00"/>
        <d v="2021-09-14T00:00:00"/>
        <d v="2021-03-17T00:00:00"/>
        <d v="2021-03-13T00:00:00"/>
        <d v="2023-09-01T00:00:00"/>
        <d v="2023-08-25T00:00:00"/>
        <d v="2020-03-18T00:00:00"/>
        <d v="2021-10-14T00:00:00"/>
        <d v="2022-02-10T00:00:00"/>
        <d v="2020-10-19T00:00:00"/>
        <d v="2023-04-12T00:00:00"/>
        <d v="2020-01-23T00:00:00"/>
        <d v="2023-06-21T00:00:00"/>
        <d v="2020-01-02T00:00:00"/>
        <d v="2022-03-26T00:00:00"/>
        <d v="2023-12-15T00:00:00"/>
        <d v="2021-06-20T00:00:00"/>
        <d v="2020-08-22T00:00:00"/>
        <d v="2021-04-22T00:00:00"/>
        <d v="2022-12-24T00:00:00"/>
        <d v="2021-05-24T00:00:00"/>
        <d v="2020-08-25T00:00:00"/>
        <d v="2022-07-25T00:00:00"/>
        <d v="2021-03-18T00:00:00"/>
        <d v="2021-11-26T00:00:00"/>
        <d v="2020-01-29T00:00:00"/>
        <d v="2022-01-14T00:00:00"/>
        <d v="2021-08-20T00:00:00"/>
        <d v="2021-05-20T00:00:00"/>
        <d v="2020-05-19T00:00:00"/>
        <d v="2020-04-08T00:00:00"/>
        <d v="2020-08-27T00:00:00"/>
        <d v="2023-09-29T00:00:00"/>
        <d v="2020-11-19T00:00:00"/>
        <d v="2020-10-22T00:00:00"/>
        <d v="2022-01-17T00:00:00"/>
        <d v="2022-08-05T00:00:00"/>
        <d v="2021-02-06T00:00:00"/>
        <d v="2020-02-18T00:00:00"/>
        <d v="2020-04-16T00:00:00"/>
        <d v="2020-07-18T00:00:00"/>
        <d v="2023-04-13T00:00:00"/>
        <d v="2023-03-07T00:00:00"/>
        <d v="2020-11-18T00:00:00"/>
        <d v="2023-01-05T00:00:00"/>
        <d v="2022-08-16T00:00:00"/>
        <d v="2020-10-18T00:00:00"/>
        <d v="2020-03-30T00:00:00"/>
        <d v="2021-11-25T00:00:00"/>
        <d v="2020-11-29T00:00:00"/>
        <d v="2020-03-19T00:00:00"/>
        <d v="2021-03-03T00:00:00"/>
        <d v="2023-03-31T00:00:00"/>
        <d v="2020-03-26T00:00:00"/>
        <d v="2023-10-14T00:00:00"/>
        <d v="2023-06-16T00:00:00"/>
        <d v="2022-01-01T00:00:00"/>
        <d v="2021-05-07T00:00:00"/>
        <d v="2023-05-29T00:00:00"/>
        <d v="2023-09-04T00:00:00"/>
        <d v="2023-01-13T00:00:00"/>
        <d v="2020-06-06T00:00:00"/>
        <d v="2020-05-06T00:00:00"/>
        <d v="2022-05-24T00:00:00"/>
        <d v="2021-05-11T00:00:00"/>
        <d v="2020-09-23T00:00:00"/>
        <d v="2022-01-26T00:00:00"/>
        <d v="2023-03-09T00:00:00"/>
        <d v="2020-05-12T00:00:00"/>
        <d v="2022-04-09T00:00:00"/>
        <d v="2021-07-31T00:00:00"/>
        <d v="2021-11-28T00:00:00"/>
        <d v="2023-12-02T00:00:00"/>
        <d v="2023-06-19T00:00:00"/>
        <d v="2020-04-01T00:00:00"/>
        <d v="2020-03-03T00:00:00"/>
        <d v="2022-04-27T00:00:00"/>
        <d v="2022-03-19T00:00:00"/>
        <d v="2020-02-26T00:00:00"/>
        <d v="2023-10-21T00:00:00"/>
        <d v="2021-07-05T00:00:00"/>
        <d v="2021-07-16T00:00:00"/>
        <d v="2023-06-22T00:00:00"/>
        <d v="2020-01-26T00:00:00"/>
        <d v="2023-01-07T00:00:00"/>
        <d v="2022-01-18T00:00:00"/>
        <d v="2021-12-29T00:00:00"/>
        <d v="2020-04-20T00:00:00"/>
        <d v="2020-01-25T00:00:00"/>
        <d v="2021-08-02T00:00:00"/>
        <d v="2023-04-22T00:00:00"/>
        <d v="2023-12-07T00:00:00"/>
        <d v="2020-03-09T00:00:00"/>
        <d v="2022-03-01T00:00:00"/>
        <d v="2021-12-30T00:00:00"/>
        <d v="2023-03-27T00:00:00"/>
        <d v="2022-06-15T00:00:00"/>
        <d v="2020-06-28T00:00:00"/>
        <d v="2023-09-15T00:00:00"/>
        <d v="2022-12-14T00:00:00"/>
        <d v="2022-05-21T00:00:00"/>
        <d v="2021-12-18T00:00:00"/>
        <d v="2021-02-25T00:00:00"/>
        <d v="2022-11-29T00:00:00"/>
        <d v="2023-07-06T00:00:00"/>
        <d v="2022-01-06T00:00:00"/>
        <d v="2021-03-27T00:00:00"/>
        <d v="2022-04-04T00:00:00"/>
        <d v="2023-09-26T00:00:00"/>
        <d v="2022-01-25T00:00:00"/>
        <d v="2020-07-28T00:00:00"/>
        <d v="2022-07-28T00:00:00"/>
        <d v="2021-02-08T00:00:00"/>
        <d v="2023-08-13T00:00:00"/>
        <d v="2022-02-18T00:00:00"/>
        <d v="2021-12-31T00:00:00"/>
        <d v="2023-09-19T00:00:00"/>
        <d v="2022-09-28T00:00:00"/>
        <d v="2021-07-09T00:00:00"/>
        <d v="2021-08-19T00:00:00"/>
        <d v="2022-10-04T00:00:00"/>
        <d v="2020-06-27T00:00:00"/>
        <d v="2020-08-08T00:00:00"/>
        <d v="2022-05-09T00:00:00"/>
        <d v="2022-07-03T00:00:00"/>
        <d v="2023-06-03T00:00:00"/>
        <d v="2021-04-14T00:00:00"/>
        <d v="2023-09-21T00:00:00"/>
        <d v="2022-08-11T00:00:00"/>
        <d v="2022-02-21T00:00:00"/>
        <d v="2023-01-06T00:00:00"/>
        <d v="2022-09-14T00:00:00"/>
        <d v="2020-06-14T00:00:00"/>
        <d v="2022-10-06T00:00:00"/>
        <d v="2021-07-07T00:00:00"/>
        <d v="2020-03-01T00:00:00"/>
        <d v="2020-06-20T00:00:00"/>
        <d v="2021-12-06T00:00:00"/>
        <d v="2023-04-04T00:00:00"/>
        <d v="2023-08-02T00:00:00"/>
        <d v="2022-08-27T00:00:00"/>
        <d v="2020-10-13T00:00:00"/>
        <d v="2023-01-03T00:00:00"/>
        <d v="2022-01-11T00:00:00"/>
        <d v="2020-06-01T00:00:00"/>
        <d v="2023-04-21T00:00:00"/>
        <d v="2020-06-24T00:00:00"/>
        <d v="2023-10-01T00:00:00"/>
        <d v="2020-11-01T00:00:00"/>
        <d v="2023-12-04T00:00:00"/>
        <d v="2021-06-18T00:00:00"/>
        <d v="2022-09-07T00:00:00"/>
        <d v="2023-07-28T00:00:00"/>
        <d v="2021-04-13T00:00:00"/>
        <d v="2021-04-16T00:00:00"/>
        <d v="2022-02-07T00:00:00"/>
        <d v="2020-10-27T00:00:00"/>
        <d v="2022-05-29T00:00:00"/>
        <d v="2021-01-20T00:00:00"/>
        <d v="2021-12-02T00:00:00"/>
        <d v="2020-03-31T00:00:00"/>
        <d v="2020-12-18T00:00:00"/>
        <d v="2022-03-07T00:00:00"/>
        <d v="2020-12-16T00:00:00"/>
        <d v="2020-11-06T00:00:00"/>
        <d v="2023-07-16T00:00:00"/>
        <d v="2023-10-18T00:00:00"/>
        <d v="2022-04-10T00:00:00"/>
        <d v="2022-09-23T00:00:00"/>
        <d v="2021-04-26T00:00:00"/>
        <d v="2021-11-15T00:00:00"/>
        <d v="2022-09-03T00:00:00"/>
        <d v="2020-10-07T00:00:00"/>
        <d v="2023-05-07T00:00:00"/>
        <d v="2023-02-08T00:00:00"/>
        <d v="2023-07-05T00:00:00"/>
        <d v="2023-01-25T00:00:00"/>
        <d v="2022-10-01T00:00:00"/>
        <d v="2021-02-18T00:00:00"/>
        <d v="2022-07-02T00:00:00"/>
        <d v="2021-11-02T00:00:00"/>
        <d v="2020-09-03T00:00:00"/>
        <d v="2023-02-05T00:00:00"/>
        <d v="2021-02-10T00:00:00"/>
        <d v="2021-07-23T00:00:00"/>
        <d v="2022-02-17T00:00:00"/>
        <d v="2023-09-24T00:00:00"/>
        <d v="2020-11-12T00:00:00"/>
        <d v="2020-04-10T00:00:00"/>
        <d v="2022-07-04T00:00:00"/>
        <d v="2020-06-22T00:00:00"/>
        <d v="2023-10-08T00:00:00"/>
        <d v="2022-03-16T00:00:00"/>
        <d v="2023-05-27T00:00:00"/>
        <d v="2020-08-05T00:00:00"/>
        <d v="2022-08-07T00:00:00"/>
        <d v="2020-07-19T00:00:00"/>
        <d v="2022-04-21T00:00:00"/>
        <d v="2022-08-14T00:00:00"/>
        <d v="2021-10-07T00:00:00"/>
        <d v="2020-09-02T00:00:00"/>
        <d v="2020-06-09T00:00:00"/>
        <d v="2022-11-13T00:00:00"/>
        <d v="2021-02-02T00:00:00"/>
        <d v="2020-12-06T00:00:00"/>
        <d v="2023-10-06T00:00:00"/>
        <d v="2020-09-19T00:00:00"/>
        <d v="2023-04-02T00:00:00"/>
        <d v="2023-08-24T00:00:00"/>
        <d v="2021-03-23T00:00:00"/>
        <d v="2022-07-20T00:00:00"/>
        <d v="2022-01-10T00:00:00"/>
        <d v="2021-09-20T00:00:00"/>
        <d v="2022-11-03T00:00:00"/>
        <d v="2020-01-31T00:00:00"/>
        <d v="2023-12-20T00:00:00"/>
        <d v="2022-06-25T00:00:00"/>
        <d v="2020-07-02T00:00:00"/>
        <d v="2023-08-03T00:00:00"/>
        <d v="2023-11-03T00:00:00"/>
        <d v="2021-05-22T00:00:00"/>
        <d v="2020-04-22T00:00:00"/>
        <d v="2023-10-15T00:00:00"/>
        <d v="2021-02-26T00:00:00"/>
        <d v="2022-05-20T00:00:00"/>
        <d v="2023-03-20T00:00:00"/>
        <d v="2020-06-08T00:00:00"/>
        <d v="2022-05-17T00:00:00"/>
        <d v="2023-12-01T00:00:00"/>
        <d v="2021-04-19T00:00:00"/>
        <d v="2020-10-11T00:00:00"/>
        <d v="2021-08-05T00:00:00"/>
        <d v="2020-04-12T00:00:00"/>
        <d v="2023-01-22T00:00:00"/>
        <d v="2023-10-27T00:00:00"/>
        <d v="2023-05-14T00:00:00"/>
        <d v="2022-03-10T00:00:00"/>
        <d v="2020-02-03T00:00:00"/>
        <d v="2023-03-28T00:00:00"/>
        <d v="2023-09-23T00:00:00"/>
        <d v="2023-08-16T00:00:00"/>
        <d v="2022-07-15T00:00:00"/>
        <d v="2023-05-30T00:00:00"/>
        <d v="2021-04-07T00:00:00"/>
        <d v="2022-04-23T00:00:00"/>
        <d v="2022-08-06T00:00:00"/>
        <d v="2021-11-07T00:00:00"/>
        <d v="2020-03-12T00:00:00"/>
        <d v="2021-10-24T00:00:00"/>
        <d v="2023-03-01T00:00:00"/>
        <d v="2021-02-12T00:00:00"/>
        <d v="2020-05-03T00:00:00"/>
        <d v="2021-01-06T00:00:00"/>
        <d v="2021-08-23T00:00:00"/>
        <d v="2020-07-17T00:00:00"/>
        <d v="2022-07-29T00:00:00"/>
        <d v="2022-04-17T00:00:00"/>
        <d v="2021-05-23T00:00:00"/>
        <d v="2020-03-25T00:00:00"/>
        <d v="2021-04-15T00:00:00"/>
        <d v="2022-01-19T00:00:00"/>
        <d v="2020-01-30T00:00:00"/>
        <d v="2020-12-04T00:00:00"/>
        <d v="2022-08-20T00:00:00"/>
        <d v="2023-06-08T00:00:00"/>
        <d v="2022-06-11T00:00:00"/>
        <d v="2020-05-30T00:00:00"/>
        <d v="2023-01-02T00:00:00"/>
        <d v="2023-10-25T00:00:00"/>
        <d v="2020-07-24T00:00:00"/>
        <d v="2022-07-06T00:00:00"/>
        <d v="2022-03-06T00:00:00"/>
        <d v="2021-06-28T00:00:00"/>
        <d v="2023-10-30T00:00:00"/>
        <d v="2020-03-15T00:00:00"/>
        <d v="2021-12-09T00:00:00"/>
        <d v="2021-05-26T00:00:00"/>
        <d v="2020-07-09T00:00:00"/>
        <d v="2023-04-28T00:00:00"/>
        <d v="2020-02-06T00:00:00"/>
        <d v="2022-06-02T00:00:00"/>
        <d v="2020-06-02T00:00:00"/>
        <d v="2020-11-09T00:00:00"/>
        <d v="2023-01-09T00:00:00"/>
        <d v="2020-12-05T00:00:00"/>
        <d v="2022-11-20T00:00:00"/>
        <d v="2022-08-02T00:00:00"/>
        <d v="2022-11-16T00:00:00"/>
        <d v="2022-01-24T00:00:00"/>
        <d v="2022-09-09T00:00:00"/>
        <d v="2022-05-25T00:00:00"/>
        <d v="2022-01-02T00:00:00"/>
        <d v="2022-06-05T00:00:00"/>
        <d v="2023-01-14T00:00:00"/>
        <d v="2022-09-25T00:00:00"/>
        <d v="2021-11-09T00:00:00"/>
        <d v="2023-01-20T00:00:00"/>
        <d v="2023-05-18T00:00:00"/>
        <d v="2023-11-06T00:00:00"/>
        <d v="2021-05-12T00:00:00"/>
        <d v="2022-01-03T00:00:00"/>
        <d v="2020-11-11T00:00:00"/>
        <d v="2021-02-22T00:00:00"/>
        <d v="2020-04-18T00:00:00"/>
        <d v="2020-07-23T00:00:00"/>
        <d v="2021-06-02T00:00:00"/>
        <d v="2020-11-30T00:00:00"/>
        <d v="2023-12-03T00:00:00"/>
        <d v="2020-01-12T00:00:00"/>
        <d v="2021-04-27T00:00:00"/>
        <d v="2022-10-15T00:00:00"/>
        <d v="2020-12-11T00:00:00"/>
        <d v="2022-03-27T00:00:00"/>
        <d v="2022-03-03T00:00:00"/>
        <d v="2023-05-25T00:00:00"/>
        <d v="2021-09-03T00:00:00"/>
        <d v="2020-10-12T00:00:00"/>
        <d v="2023-06-29T00:00:00"/>
        <d v="2021-05-28T00:00:00"/>
        <d v="2022-12-20T00:00:00"/>
        <d v="2020-04-30T00:00:00"/>
        <d v="2021-11-12T00:00:00"/>
        <d v="2023-11-02T00:00:00"/>
        <d v="2022-12-03T00:00:00"/>
        <d v="2020-06-17T00:00:00"/>
        <d v="2022-08-17T00:00:00"/>
        <d v="2023-07-15T00:00:00"/>
        <d v="2021-07-29T00:00:00"/>
        <d v="2020-01-08T00:00:00"/>
        <d v="2022-01-15T00:00:00"/>
        <d v="2021-05-14T00:00:00"/>
        <d v="2022-05-11T00:00:00"/>
        <d v="2023-11-15T00:00:00"/>
        <d v="2023-12-24T00:00:00"/>
        <d v="2020-04-05T00:00:00"/>
        <d v="2023-03-13T00:00:00"/>
        <d v="2022-10-18T00:00:00"/>
        <d v="2022-10-10T00:00:00"/>
        <d v="2020-07-25T00:00:00"/>
        <d v="2022-05-23T00:00:00"/>
        <d v="2020-04-11T00:00:00"/>
        <d v="2020-11-26T00:00:00"/>
        <d v="2022-09-10T00:00:00"/>
        <d v="2021-03-01T00:00:00"/>
        <d v="2023-09-09T00:00:00"/>
        <d v="2022-01-29T00:00:00"/>
        <d v="2020-10-05T00:00:00"/>
        <d v="2022-09-02T00:00:00"/>
        <d v="2023-07-22T00:00:00"/>
        <d v="2022-06-20T00:00:00"/>
        <d v="2021-10-21T00:00:00"/>
        <d v="2020-08-19T00:00:00"/>
        <d v="2023-07-31T00:00:00"/>
        <d v="2022-04-22T00:00:00"/>
        <d v="2021-12-16T00:00:00"/>
        <d v="2023-08-01T00:00:00"/>
        <d v="2021-06-12T00:00:00"/>
        <d v="2021-03-16T00:00:00"/>
        <d v="2020-01-16T00:00:00"/>
        <d v="2022-08-08T00:00:00"/>
        <d v="2021-04-18T00:00:00"/>
        <d v="2020-11-21T00:00:00"/>
        <d v="2020-12-14T00:00:00"/>
        <d v="2022-07-14T00:00:00"/>
        <d v="2022-07-31T00:00:00"/>
        <d v="2020-02-25T00:00:00"/>
        <d v="2020-02-27T00:00:00"/>
        <d v="2022-11-19T00:00:00"/>
        <d v="2022-12-25T00:00:00"/>
        <d v="2023-06-25T00:00:00"/>
        <d v="2022-01-27T00:00:00"/>
        <d v="2023-02-24T00:00:00"/>
        <d v="2021-07-25T00:00:00"/>
        <d v="2022-04-18T00:00:00"/>
        <d v="2020-08-29T00:00:00"/>
        <d v="2022-09-20T00:00:00"/>
        <d v="2021-07-26T00:00:00"/>
        <d v="2023-09-07T00:00:00"/>
        <d v="2023-02-21T00:00:00"/>
        <d v="2023-05-31T00:00:00"/>
        <d v="2023-09-12T00:00:00"/>
        <d v="2023-07-04T00:00:00"/>
        <d v="2022-06-10T00:00:00"/>
        <d v="2020-08-17T00:00:00"/>
        <d v="2021-09-08T00:00:00"/>
        <d v="2020-07-03T00:00:00"/>
        <d v="2020-02-19T00:00:00"/>
        <d v="2023-01-24T00:00:00"/>
        <d v="2022-10-21T00:00:00"/>
        <d v="2023-08-05T00:00:00"/>
        <d v="2020-01-21T00:00:00"/>
        <d v="2023-07-09T00:00:00"/>
        <d v="2020-07-08T00:00:00"/>
        <d v="2021-07-18T00:00:00"/>
        <d v="2021-06-30T00:00:00"/>
        <d v="2023-03-25T00:00:00"/>
        <d v="2021-05-08T00:00:00"/>
        <d v="2022-04-26T00:00:00"/>
        <d v="2023-09-13T00:00:00"/>
        <d v="2021-10-25T00:00:00"/>
        <d v="2020-03-04T00:00:00"/>
        <d v="2021-10-23T00:00:00"/>
        <d v="2023-10-29T00:00:00"/>
        <d v="2021-12-19T00:00:00"/>
        <d v="2023-02-06T00:00:00"/>
        <d v="2021-04-02T00:00:00"/>
        <d v="2020-11-13T00:00:00"/>
        <d v="2023-08-17T00:00:00"/>
        <d v="2022-09-04T00:00:00"/>
        <d v="2020-06-21T00:00:00"/>
        <d v="2023-08-26T00:00:00"/>
        <d v="2020-07-14T00:00:00"/>
        <d v="2023-04-29T00:00:00"/>
        <d v="2020-04-17T00:00:00"/>
        <d v="2023-12-18T00:00:00"/>
        <d v="2023-02-25T00:00:00"/>
        <d v="2020-09-01T00:00:00"/>
        <d v="2020-04-04T00:00:00"/>
        <d v="2021-01-17T00:00:00"/>
        <d v="2020-07-13T00:00:00"/>
        <d v="2022-09-29T00:00:00"/>
        <d v="2020-02-04T00:00:00"/>
        <d v="2023-09-17T00:00:00"/>
        <d v="2022-07-21T00:00:00"/>
        <d v="2022-04-29T00:00:00"/>
        <d v="2020-05-17T00:00:00"/>
        <d v="2021-10-04T00:00:00"/>
        <d v="2020-04-13T00:00:00"/>
        <d v="2020-06-07T00:00:00"/>
        <d v="2023-06-30T00:00:00"/>
        <d v="2022-06-12T00:00:00"/>
        <d v="2021-08-31T00:00:00"/>
        <d v="2020-11-23T00:00:00"/>
        <d v="2020-02-08T00:00:00"/>
        <d v="2020-08-23T00:00:00"/>
        <d v="2022-07-10T00:00:00"/>
        <d v="2022-07-11T00:00:00"/>
        <d v="2020-08-21T00:00:00"/>
        <d v="2022-03-21T00:00:00"/>
        <d v="2023-02-27T00:00:00"/>
        <d v="2021-01-29T00:00:00"/>
        <d v="2021-01-02T00:00:00"/>
        <d v="2020-02-14T00:00:00"/>
        <d v="2020-11-28T00:00:00"/>
        <d v="2023-07-10T00:00:00"/>
        <d v="2023-11-24T00:00:00"/>
        <d v="2020-08-01T00:00:00"/>
        <d v="2021-09-17T00:00:00"/>
        <d v="2023-10-02T00:00:00"/>
        <d v="2023-04-11T00:00:00"/>
        <d v="2022-10-11T00:00:00"/>
        <d v="2022-08-25T00:00:00"/>
        <d v="2021-07-14T00:00:00"/>
        <d v="2022-12-18T00:00:00"/>
        <d v="2021-10-11T00:00:00"/>
        <d v="2023-10-11T00:00:00"/>
        <d v="2023-12-26T00:00:00"/>
        <d v="2021-06-06T00:00:00"/>
        <d v="2021-08-15T00:00:00"/>
        <d v="2020-08-26T00:00:00"/>
        <d v="2020-03-14T00:00:00"/>
        <d v="2021-11-05T00:00:00"/>
        <d v="2021-01-11T00:00:00"/>
        <d v="2023-08-29T00:00:00"/>
        <d v="2021-09-15T00:00:00"/>
        <d v="2022-12-02T00:00:00"/>
        <d v="2023-02-01T00:00:00"/>
        <d v="2020-10-30T00:00:00"/>
        <d v="2023-01-01T00:00:00"/>
        <d v="2023-05-02T00:00:00"/>
        <d v="2021-02-14T00:00:00"/>
        <d v="2022-12-27T00:00:00"/>
        <d v="2021-04-08T00:00:00"/>
        <d v="2022-12-28T00:00:00"/>
        <d v="2021-03-08T00:00:00"/>
        <d v="2021-11-10T00:00:00"/>
        <d v="2021-12-03T00:00:00"/>
        <d v="2022-01-21T00:00:00"/>
        <d v="2022-11-02T00:00:00"/>
        <d v="2020-08-14T00:00:00"/>
        <d v="2021-01-16T00:00:00"/>
        <d v="2020-02-24T00:00:00"/>
        <d v="2021-04-03T00:00:00"/>
        <d v="2020-05-09T00:00:00"/>
        <d v="2020-07-15T00:00:00"/>
        <d v="2020-02-28T00:00:00"/>
        <d v="2022-09-05T00:00:00"/>
        <d v="2020-05-24T00:00:00"/>
        <d v="2021-01-14T00:00:00"/>
        <d v="2023-07-19T00:00:00"/>
        <d v="2023-10-23T00:00:00"/>
        <d v="2021-11-11T00:00:00"/>
        <d v="2023-10-20T00:00:00"/>
        <d v="2020-02-10T00:00:00"/>
        <d v="2022-03-18T00:00:00"/>
        <d v="2020-05-28T00:00:00"/>
        <d v="2022-02-12T00:00:00"/>
        <d v="2022-02-24T00:00:00"/>
        <d v="2021-12-14T00:00:00"/>
        <d v="2023-04-27T00:00:00"/>
        <d v="2023-06-04T00:00:00"/>
        <d v="2023-03-17T00:00:00"/>
        <d v="2021-06-13T00:00:00"/>
        <d v="2023-05-11T00:00:00"/>
        <d v="2020-07-31T00:00:00"/>
        <d v="2023-05-24T00:00:00"/>
        <d v="2022-02-02T00:00:00"/>
        <d v="2022-09-19T00:00:00"/>
        <d v="2021-04-05T00:00:00"/>
        <d v="2020-05-13T00:00:00"/>
        <d v="2023-07-26T00:00:00"/>
        <d v="2020-08-31T00:00:00"/>
        <d v="2021-09-30T00:00:00"/>
        <d v="2020-06-23T00:00:00"/>
        <d v="2021-03-15T00:00:00"/>
        <d v="2020-02-12T00:00:00"/>
        <d v="2023-01-15T00:00:00"/>
        <d v="2021-05-21T00:00:00"/>
        <d v="2020-02-07T00:00:00"/>
        <d v="2021-03-31T00:00:00"/>
        <d v="2023-11-09T00:00:00"/>
        <d v="2020-09-24T00:00:00"/>
        <d v="2023-02-09T00:00:00"/>
        <d v="2022-09-06T00:00:00"/>
        <d v="2021-03-10T00:00:00"/>
        <d v="2023-09-22T00:00:00"/>
        <d v="2020-07-21T00:00:00"/>
        <d v="2021-04-09T00:00:00"/>
        <d v="2022-02-25T00:00:00"/>
        <d v="2022-05-28T00:00:00"/>
        <d v="2021-11-19T00:00:00"/>
        <d v="2022-02-06T00:00:00"/>
        <d v="2021-05-03T00:00:00"/>
        <d v="2021-07-10T00:00:00"/>
        <d v="2020-08-30T00:00:00"/>
        <d v="2023-11-14T00:00:00"/>
        <d v="2020-09-04T00:00:00"/>
        <d v="2021-06-27T00:00:00"/>
        <d v="2021-01-13T00:00:00"/>
        <d v="2023-11-22T00:00:00"/>
        <d v="2021-08-16T00:00:00"/>
        <d v="2023-05-04T00:00:00"/>
        <d v="2023-03-22T00:00:00"/>
        <d v="2021-07-13T00:00:00"/>
        <d v="2022-06-04T00:00:00"/>
        <d v="2021-12-17T00:00:00"/>
        <d v="2023-02-17T00:00:00"/>
        <d v="2023-03-06T00:00:00"/>
        <d v="2021-07-21T00:00:00"/>
        <d v="2021-02-16T00:00:00"/>
        <d v="2021-03-30T00:00:00"/>
        <d v="2023-12-13T00:00:00"/>
        <d v="2022-06-01T00:00:00"/>
        <d v="2022-11-25T00:00:00"/>
        <d v="2020-07-29T00:00:00"/>
        <d v="2020-02-17T00:00:00"/>
        <d v="2020-03-20T00:00:00"/>
        <d v="2021-08-21T00:00:00"/>
        <d v="2020-01-24T00:00:00"/>
        <d v="2021-01-28T00:00:00"/>
        <d v="2022-03-08T00:00:00"/>
        <d v="2020-03-08T00:00:00"/>
        <d v="2021-08-28T00:00:00"/>
        <d v="2022-06-24T00:00:00"/>
        <d v="2021-08-03T00:00:00"/>
        <d v="2021-01-27T00:00:00"/>
        <d v="2022-10-28T00:00:00"/>
        <d v="2021-12-23T00:00:00"/>
        <d v="2020-02-23T00:00:00"/>
        <d v="2020-03-29T00:00:00"/>
        <d v="2022-06-07T00:00:00"/>
        <d v="2022-12-26T00:00:00"/>
        <d v="2021-11-06T00:00:00"/>
        <d v="2022-03-25T00:00:00"/>
        <d v="2022-07-22T00:00:00"/>
        <d v="2022-11-24T00:00:00"/>
        <d v="2020-07-30T00:00:00"/>
        <d v="2023-04-25T00:00:00"/>
        <d v="2022-04-11T00:00:00"/>
        <d v="2021-12-27T00:00:00"/>
        <d v="2021-02-11T00:00:00"/>
        <d v="2023-02-23T00:00:00"/>
        <d v="2023-03-23T00:00:00"/>
        <d v="2023-06-11T00:00:00"/>
        <d v="2021-05-25T00:00:00"/>
        <d v="2022-08-28T00:00:00"/>
        <d v="2021-06-22T00:00:00"/>
        <d v="2020-02-29T00:00:00"/>
        <d v="2020-01-05T00:00:00"/>
        <d v="2022-03-02T00:00:00"/>
        <d v="2022-09-24T00:00:00"/>
        <d v="2020-06-19T00:00:00"/>
        <d v="2021-03-12T00:00:00"/>
        <d v="2020-08-18T00:00:00"/>
        <d v="2021-02-13T00:00:00"/>
        <d v="2020-11-16T00:00:00"/>
        <d v="2020-08-03T00:00:00"/>
        <d v="2021-01-18T00:00:00"/>
        <d v="2023-06-15T00:00:00"/>
        <d v="2021-06-03T00:00:00"/>
        <d v="2021-05-09T00:00:00"/>
        <d v="2023-03-24T00:00:00"/>
        <d v="2020-02-15T00:00:00"/>
        <d v="2020-05-04T00:00:00"/>
        <d v="2022-04-03T00:00:00"/>
        <d v="2023-04-24T00:00:00"/>
        <d v="2021-04-21T00:00:00"/>
        <d v="2022-08-31T00:00:00"/>
        <d v="2021-10-12T00:00:00"/>
        <d v="2022-12-17T00:00:00"/>
        <d v="2021-10-15T00:00:00"/>
        <d v="2022-05-04T00:00:00"/>
        <d v="2021-08-09T00:00:00"/>
        <d v="2021-09-16T00:00:00"/>
        <d v="2022-12-06T00:00:00"/>
        <d v="2021-11-04T00:00:00"/>
        <d v="2022-11-11T00:00:00"/>
        <d v="2023-07-27T00:00:00"/>
        <d v="2022-05-08T00:00:00"/>
        <d v="2023-12-08T00:00:00"/>
        <d v="2023-06-09T00:00:00"/>
        <d v="2023-11-12T00:00:00"/>
        <d v="2022-11-18T00:00:00"/>
        <d v="2022-02-05T00:00:00"/>
        <d v="2022-02-01T00:00:00"/>
        <d v="2020-10-25T00:00:00"/>
        <d v="2021-10-22T00:00:00"/>
        <d v="2021-10-29T00:00:00"/>
        <d v="2021-04-29T00:00:00"/>
        <d v="2021-05-30T00:00:00"/>
        <d v="2022-06-26T00:00:00"/>
        <d v="2021-06-16T00:00:00"/>
        <d v="2023-04-15T00:00:00"/>
        <d v="2022-11-15T00:00:00"/>
        <d v="2023-12-28T00:00:00"/>
        <d v="2023-02-16T00:00:00"/>
        <d v="2022-02-08T00:00:00"/>
        <d v="2022-03-24T00:00:00"/>
        <d v="2020-11-15T00:00:00"/>
        <d v="2023-01-10T00:00:00"/>
        <d v="2023-10-04T00:00:00"/>
        <d v="2020-05-27T00:00:00"/>
        <d v="2020-12-29T00:00:00"/>
        <d v="2022-01-12T00:00:00"/>
        <d v="2021-08-01T00:00:00"/>
        <d v="2022-07-05T00:00:00"/>
        <d v="2023-12-17T00:00:00"/>
        <d v="2023-08-27T00:00:00"/>
        <d v="2020-01-01T00:00:00"/>
        <d v="2023-04-10T00:00:00"/>
        <d v="2022-03-22T00:00:00"/>
        <d v="2020-08-24T00:00:00"/>
        <d v="2020-08-11T00:00:00"/>
        <d v="2023-01-26T00:00:00"/>
        <d v="2020-04-24T00:00:00"/>
        <d v="2020-09-25T00:00:00"/>
        <d v="2023-08-08T00:00:00"/>
        <d v="2021-01-10T00:00:00"/>
        <d v="2021-07-06T00:00:00"/>
        <d v="2022-01-23T00:00:00"/>
        <d v="2022-01-08T00:00:00"/>
        <d v="2023-11-25T00:00:00"/>
        <d v="2020-11-25T00:00:00"/>
        <d v="2020-10-21T00:00:00"/>
        <d v="2021-12-12T00:00:00"/>
        <d v="2020-06-26T00:00:00"/>
        <d v="2023-03-08T00:00:00"/>
        <d v="2022-09-22T00:00:00"/>
        <d v="2020-04-25T00:00:00"/>
        <d v="2023-01-12T00:00:00"/>
        <d v="2020-02-16T00:00:00"/>
        <d v="2021-12-01T00:00:00"/>
        <d v="2022-11-06T00:00:00"/>
        <d v="2023-11-27T00:00:00"/>
        <d v="2021-07-27T00:00:00"/>
        <d v="2021-05-15T00:00:00"/>
        <d v="2021-01-12T00:00:00"/>
        <d v="2023-07-12T00:00:00"/>
        <d v="2023-01-16T00:00:00"/>
        <d v="2023-08-15T00:00:00"/>
        <d v="2020-02-05T00:00:00"/>
        <d v="2020-05-20T00:00:00"/>
        <d v="2020-09-22T00:00:00"/>
        <d v="2021-11-14T00:00:00"/>
        <d v="2020-12-22T00:00:00"/>
        <d v="2023-12-12T00:00:00"/>
        <d v="2023-06-10T00:00:00"/>
        <d v="2023-12-31T00:00:00"/>
        <d v="2023-08-11T00:00:00"/>
        <d v="2020-08-02T00:00:00"/>
        <d v="2022-06-08T00:00:00"/>
        <d v="2022-06-06T00:00:00"/>
        <d v="2021-09-06T00:00:00"/>
        <d v="2021-09-12T00:00:00"/>
        <d v="2021-01-01T00:00:00"/>
        <d v="2022-11-01T00:00:00"/>
        <d v="2023-04-06T00:00:00"/>
        <d v="2023-08-22T00:00:00"/>
        <d v="2021-09-23T00:00:00"/>
        <d v="2021-04-24T00:00:00"/>
        <d v="2021-07-03T00:00:00"/>
        <d v="2022-12-21T00:00:00"/>
        <d v="2020-02-22T00:00:00"/>
        <d v="2023-12-10T00:00:00"/>
        <d v="2020-04-27T00:00:00"/>
        <d v="2023-02-19T00:00:00"/>
        <d v="2022-09-30T00:00:00"/>
        <d v="2023-05-28T00:00:00"/>
        <d v="2022-04-01T00:00:00"/>
        <d v="2023-04-17T00:00:00"/>
        <d v="2022-10-20T00:00:00"/>
        <d v="2020-12-12T00:00:00"/>
        <d v="2023-11-04T00:00:00"/>
        <d v="2023-07-18T00:00:00"/>
        <d v="2023-05-13T00:00:00"/>
        <d v="2021-07-08T00:00:00"/>
        <d v="2023-08-19T00:00:00"/>
        <d v="2021-01-15T00:00:00"/>
        <d v="2020-02-13T00:00:00"/>
        <d v="2021-11-21T00:00:00"/>
        <d v="2022-02-26T00:00:00"/>
        <d v="2023-03-14T00:00:00"/>
        <d v="2023-12-30T00:00:00"/>
        <d v="2022-12-22T00:00:00"/>
        <d v="2021-03-07T00:00:00"/>
        <d v="2021-06-04T00:00:00"/>
        <d v="2023-08-12T00:00:00"/>
        <d v="2023-01-28T00:00:00"/>
        <d v="2021-01-19T00:00:00"/>
        <d v="2023-11-16T00:00:00"/>
        <d v="2022-03-14T00:00:00"/>
        <d v="2023-11-18T00:00:00"/>
        <d v="2021-09-11T00:00:00"/>
        <d v="2021-01-08T00:00:00"/>
        <d v="2020-03-22T00:00:00"/>
        <d v="2021-05-18T00:00:00"/>
        <d v="2023-10-31T00:00:00"/>
        <d v="2023-08-31T00:00:00"/>
        <d v="2023-08-09T00:00:00"/>
        <d v="2023-03-21T00:00:00"/>
        <d v="2023-10-16T00:00:00"/>
        <d v="2021-10-17T00:00:00"/>
        <d v="2020-06-30T00:00:00"/>
        <d v="2020-09-08T00:00:00"/>
        <d v="2021-08-14T00:00:00"/>
        <d v="2022-12-29T00:00:00"/>
        <d v="2021-02-01T00:00:00"/>
        <d v="2023-05-26T00:00:00"/>
        <d v="2023-12-29T00:00:00"/>
        <d v="2021-08-29T00:00:00"/>
        <d v="2022-06-21T00:00:00"/>
        <d v="2021-03-29T00:00:00"/>
        <d v="2021-09-05T00:00:00"/>
        <d v="2023-03-12T00:00:00"/>
        <d v="2020-03-07T00:00:00"/>
        <d v="2022-05-13T00:00:00"/>
        <d v="2022-03-20T00:00:00"/>
        <d v="2023-12-16T00:00:00"/>
        <d v="2023-02-22T00:00:00"/>
        <d v="2023-03-26T00:00:00"/>
        <d v="2020-01-17T00:00:00"/>
        <d v="2022-10-24T00:00:00"/>
        <d v="2022-05-15T00:00:00"/>
        <d v="2020-02-09T00:00:00"/>
        <d v="2022-05-22T00:00:00"/>
        <d v="2021-04-23T00:00:00"/>
        <d v="2020-06-10T00:00:00"/>
        <d v="2023-02-02T00:00:00"/>
        <d v="2021-06-11T00:00:00"/>
        <d v="2021-02-27T00:00:00"/>
        <d v="2021-08-25T00:00:00"/>
        <d v="2023-05-09T00:00:00"/>
        <d v="2023-02-28T00:00:00"/>
        <d v="2022-06-29T00:00:00"/>
        <d v="2023-07-23T00:00:00"/>
        <d v="2020-12-03T00:00:00"/>
        <d v="2020-05-07T00:00:00"/>
        <d v="2023-04-16T00:00:00"/>
        <d v="2023-02-14T00:00:00"/>
        <d v="2020-10-15T00:00:00"/>
        <d v="2020-06-25T00:00:00"/>
        <d v="2023-01-29T00:00:00"/>
        <d v="2020-10-26T00:00:00"/>
        <d v="2023-03-02T00:00:00"/>
        <d v="2020-01-28T00:00:00"/>
        <d v="2022-11-07T00:00:00"/>
        <d v="2020-04-21T00:00:00"/>
        <d v="2023-06-13T00:00:00"/>
        <d v="2022-02-28T00:00:00"/>
        <d v="2023-12-23T00:00:00"/>
        <d v="2022-06-19T00:00:00"/>
        <d v="2021-07-11T00:00:00"/>
        <d v="2022-07-07T00:00:00"/>
        <d v="2021-02-17T00:00:00"/>
        <d v="2020-09-21T00:00:00"/>
        <d v="2022-10-25T00:00:00"/>
        <d v="2020-11-24T00:00:00"/>
        <d v="2023-01-19T00:00:00"/>
        <d v="2021-09-27T00:00:00"/>
        <d v="2022-10-13T00:00:00"/>
        <d v="2021-12-05T00:00:00"/>
        <d v="2021-08-17T00:00:00"/>
        <d v="2020-07-22T00:00:00"/>
        <d v="2023-03-19T00:00:00"/>
        <d v="2021-11-18T00:00:00"/>
        <d v="2020-09-16T00:00:00"/>
        <d v="2023-01-11T00:00:00"/>
        <d v="2021-12-04T00:00:00"/>
        <d v="2022-03-13T00:00:00"/>
        <d v="2021-11-30T00:00:00"/>
        <d v="2021-03-04T00:00:00"/>
        <d v="2021-02-15T00:00:00"/>
        <d v="2022-05-01T00:00:00"/>
        <d v="2023-07-14T00:00:00"/>
        <d v="2020-07-04T00:00:00"/>
        <d v="2021-03-24T00:00:00"/>
        <d v="2022-04-05T00:00:00"/>
        <d v="2021-01-07T00:00:00"/>
        <d v="2021-02-19T00:00:00"/>
        <d v="2020-04-19T00:00:00"/>
        <d v="2023-05-01T00:00:00"/>
        <d v="2022-08-26T00:00:00"/>
        <d v="2023-04-08T00:00:00"/>
        <d v="2020-09-09T00:00:00"/>
        <d v="2022-05-26T00:00:00"/>
        <d v="2023-11-08T00:00:00"/>
        <d v="2021-10-03T00:00:00"/>
        <d v="2021-02-20T00:00:00"/>
        <d v="2022-09-01T00:00:00"/>
        <d v="2021-07-01T00:00:00"/>
        <d v="2021-09-01T00:00:00"/>
        <d v="2020-12-01T00:00:00"/>
        <d v="2020-03-24T00:00:00"/>
        <d v="2020-07-11T00:00:00"/>
        <d v="2020-12-15T00:00:00"/>
        <d v="2022-12-12T00:00:00"/>
        <d v="2020-09-29T00:00:00"/>
        <d v="2022-02-16T00:00:00"/>
        <d v="2021-10-09T00:00:00"/>
        <d v="2020-08-06T00:00:00"/>
        <d v="2022-05-02T00:00:00"/>
        <d v="2023-08-28T00:00:00"/>
        <d v="2021-06-14T00:00:00"/>
        <d v="2022-10-31T00:00:00"/>
        <d v="2023-06-27T00:00:00"/>
        <d v="2022-08-04T00:00:00"/>
        <d v="2023-10-05T00:00:00"/>
        <d v="2021-04-11T00:00:00"/>
        <d v="2023-10-10T00:00:00"/>
        <d v="2021-01-05T00:00:00"/>
        <d v="2021-04-20T00:00:00"/>
        <d v="2023-06-24T00:00:00"/>
        <d v="2023-12-22T00:00:00"/>
        <d v="2022-08-24T00:00:00"/>
        <d v="2023-04-30T00:00:00"/>
        <d v="2021-10-19T00:00:00"/>
        <d v="2021-09-29T00:00:00"/>
        <d v="2021-02-28T00:00:00"/>
        <d v="2022-11-28T00:00:00"/>
        <d v="2022-04-12T00:00:00"/>
        <d v="2023-04-01T00:00:00"/>
        <d v="2020-05-22T00:00:00"/>
        <d v="2022-10-14T00:00:00"/>
        <d v="2022-05-06T00:00:00"/>
        <d v="2020-09-26T00:00:00"/>
        <d v="2020-06-03T00:00:00"/>
        <d v="2021-06-01T00:00:00"/>
        <d v="2022-06-14T00:00:00"/>
        <d v="2023-05-06T00:00:00"/>
        <d v="2020-07-10T00:00:00"/>
        <d v="2023-11-20T00:00:00"/>
        <d v="2022-08-23T00:00:00"/>
        <d v="2021-04-12T00:00:00"/>
        <d v="2020-01-27T00:00:00"/>
        <d v="2023-06-14T00:00:00"/>
        <d v="2022-11-05T00:00:00"/>
        <d v="2021-01-09T00:00:00"/>
        <d v="2020-10-28T00:00:00"/>
        <d v="2023-09-18T00:00:00"/>
        <d v="2021-08-10T00:00:00"/>
        <d v="2022-03-17T00:00:00"/>
        <d v="2021-12-13T00:00:00"/>
        <d v="2021-12-28T00:00:00"/>
        <d v="2023-10-03T00:00:00"/>
        <d v="2022-11-27T00:00:00"/>
        <d v="2022-03-23T00:00:00"/>
        <d v="2021-01-30T00:00:00"/>
        <d v="2022-05-31T00:00:00"/>
        <d v="2020-12-19T00:00:00"/>
        <d v="2020-07-12T00:00:00"/>
        <d v="2021-09-04T00:00:00"/>
        <d v="2022-09-13T00:00:00"/>
        <d v="2022-09-15T00:00:00"/>
        <d v="2020-05-29T00:00:00"/>
        <d v="2022-06-30T00:00:00"/>
        <d v="2023-11-29T00:00:00"/>
        <d v="2020-04-07T00:00:00"/>
        <d v="2020-04-14T00:00:00"/>
        <d v="2020-06-13T00:00:00"/>
        <d v="2020-04-02T00:00:00"/>
        <d v="2020-12-24T00:00:00"/>
        <d v="2021-07-12T00:00:00"/>
        <d v="2022-06-09T00:00:00"/>
        <d v="2022-08-29T00:00:00"/>
        <d v="2022-02-19T00:00:00"/>
        <d v="2021-05-16T00:00:00"/>
        <d v="2021-07-15T00:00:00"/>
        <d v="2022-03-09T00:00:00"/>
        <d v="2021-12-08T00:00:00"/>
        <d v="2021-11-29T00:00:00"/>
        <d v="2021-07-30T00:00:00"/>
        <d v="2023-09-30T00:00:00"/>
        <d v="2020-09-17T00:00:00"/>
        <d v="2020-12-27T00:00:00"/>
        <d v="2020-03-05T00:00:00"/>
        <d v="2023-05-12T00:00:00"/>
        <d v="2023-07-08T00:00:00"/>
        <d v="2022-07-12T00:00:00"/>
        <d v="2022-12-16T00:00:00"/>
        <d v="2020-11-14T00:00:00"/>
        <d v="2020-04-29T00:00:00"/>
        <d v="2021-06-19T00:00:00"/>
        <d v="2023-11-19T00:00:00"/>
        <d v="2023-11-26T00:00:00"/>
        <d v="2022-10-19T00:00:00"/>
        <d v="2020-07-07T00:00:00"/>
        <d v="2020-11-03T00:00:00"/>
        <d v="2020-12-25T00:00:00"/>
        <d v="2022-08-15T00:00:00"/>
        <d v="2021-06-17T00:00:00"/>
        <d v="2021-03-21T00:00:00"/>
        <d v="2023-11-11T00:00:00"/>
        <d v="2023-05-19T00:00:00"/>
        <d v="2022-09-21T00:00:00"/>
        <d v="2021-11-08T00:00:00"/>
        <d v="2023-03-04T00:00:00"/>
        <d v="2020-10-31T00:00:00"/>
        <d v="2022-04-28T00:00:00"/>
        <d v="2023-03-18T00:00:00"/>
        <d v="2021-09-21T00:00:00"/>
        <d v="2020-03-16T00:00:00"/>
        <d v="2021-05-29T00:00:00"/>
        <d v="2023-08-04T00:00:00"/>
        <d v="2020-05-08T00:00:00"/>
        <d v="2020-03-06T00:00:00"/>
        <d v="2023-04-23T00:00:00"/>
        <d v="2021-10-08T00:00:00"/>
        <d v="2020-09-27T00:00:00"/>
        <d v="2020-11-02T00:00:00"/>
        <d v="2020-01-20T00:00:00"/>
        <d v="2022-07-13T00:00:00"/>
        <d v="2023-12-19T00:00:00"/>
        <d v="2020-11-20T00:00:00"/>
        <d v="2021-08-30T00:00:00"/>
        <d v="2021-03-11T00:00:00"/>
        <d v="2020-04-06T00:00:00"/>
        <d v="2021-10-28T00:00:00"/>
        <d v="2023-07-17T00:00:00"/>
        <d v="2023-06-01T00:00:00"/>
        <d v="2021-08-13T00:00:00"/>
        <d v="2021-11-22T00:00:00"/>
        <d v="2021-02-24T00:00:00"/>
        <d v="2020-12-09T00:00:00"/>
        <d v="2023-07-13T00:00:00"/>
        <d v="2022-08-12T00:00:00"/>
        <d v="2022-03-04T00:00:00"/>
        <d v="2020-09-28T00:00:00"/>
        <d v="2020-12-30T00:00:00"/>
        <d v="2022-10-09T00:00:00"/>
        <d v="2020-10-14T00:00:00"/>
        <d v="2022-06-22T00:00:00"/>
        <d v="2020-12-08T00:00:00"/>
        <d v="2021-09-26T00:00:00"/>
        <d v="2022-12-31T00:00:00"/>
        <d v="2022-11-17T00:00:00"/>
        <d v="2020-01-03T00:00:00"/>
        <d v="2020-11-27T00:00:00"/>
        <d v="2023-09-16T00:00:00"/>
        <d v="2023-01-23T00:00:00"/>
        <d v="2023-04-19T00:00:00"/>
        <d v="2022-07-19T00:00:00"/>
        <d v="2023-11-13T00:00:00"/>
        <d v="2022-08-21T00:00:00"/>
        <d v="2020-07-01T00:00:00"/>
        <d v="2023-02-12T00:00:00"/>
        <d v="2023-10-12T00:00:00"/>
        <d v="2022-03-05T00:00:00"/>
        <d v="2021-02-05T00:00:00"/>
        <d v="2020-08-04T00:00:00"/>
        <d v="2020-11-17T00:00:00"/>
        <d v="2022-09-18T00:00:00"/>
        <d v="2020-03-21T00:00:00"/>
        <d v="2022-01-13T00:00:00"/>
        <d v="2021-09-10T00:00:00"/>
        <d v="2020-12-02T00:00:00"/>
        <d v="2021-10-10T00:00:00"/>
        <d v="2022-02-23T00:00:00"/>
        <d v="2023-03-16T00:00:00"/>
        <d v="2020-12-13T00:00:00"/>
        <d v="2023-11-10T00:00:00"/>
        <d v="2023-06-20T00:00:00"/>
        <d v="2021-02-09T00:00:00"/>
        <d v="2020-05-11T00:00:00"/>
        <d v="2021-03-19T00:00:00"/>
        <d v="2023-05-16T00:00:00"/>
        <d v="2021-01-24T00:00:00"/>
        <d v="2022-09-08T00:00:00"/>
        <d v="2021-10-18T00:00:00"/>
        <d v="2021-10-30T00:00:00"/>
        <d v="2021-08-24T00:00:00"/>
        <d v="2022-03-30T00:00:00"/>
        <d v="2020-07-06T00:00:00"/>
        <d v="2023-03-30T00:00:00"/>
        <d v="2020-01-04T00:00:00"/>
        <d v="2022-12-01T00:00:00"/>
        <d v="2022-05-03T00:00:00"/>
        <d v="2022-04-08T00:00:00"/>
        <d v="2021-12-10T00:00:00"/>
        <d v="2022-11-30T00:00:00"/>
        <d v="2023-08-06T00:00:00"/>
        <d v="2022-09-17T00:00:00"/>
        <d v="2020-09-15T00:00:00"/>
        <d v="2021-05-06T00:00:00"/>
        <d v="2022-05-16T00:00:00"/>
        <d v="2020-10-23T00:00:00"/>
        <d v="2020-02-20T00:00:00"/>
        <d v="2020-04-28T00:00:00"/>
        <d v="2022-03-11T00:00:00"/>
        <d v="2020-10-16T00:00:00"/>
        <d v="2022-12-10T00:00:00"/>
        <d v="2023-12-21T00:00:00"/>
        <d v="2020-03-02T00:00:00"/>
        <d v="2023-02-04T00:00:00"/>
        <d v="2023-08-20T00:00:00"/>
        <d v="2022-02-20T00:00:00"/>
        <d v="2022-12-30T00:00:00"/>
        <d v="2021-04-17T00:00:00"/>
        <d v="2021-04-30T00:00:00"/>
        <d v="2022-01-04T00:00:00"/>
        <d v="2022-04-20T00:00:00"/>
        <d v="2023-05-22T00:00:00"/>
        <d v="2022-11-22T00:00:00"/>
        <d v="2022-12-04T00:00:00"/>
        <d v="2020-05-01T00:00:00"/>
        <d v="2020-01-06T00:00:00"/>
        <d v="2020-06-12T00:00:00"/>
        <d v="2023-03-03T00:00:00"/>
        <d v="2023-10-17T00:00:00"/>
        <d v="2022-07-26T00:00:00"/>
        <d v="2022-10-26T00:00:00"/>
        <d v="2022-01-31T00:00:00"/>
        <d v="2023-09-27T00:00:00"/>
        <d v="2020-10-17T00:00:00"/>
        <d v="2023-02-18T00:00:00"/>
        <d v="2022-03-12T00:00:00"/>
        <d v="2021-01-03T00:00:00"/>
        <d v="2023-08-21T00:00:00"/>
        <d v="2022-11-26T00:00:00"/>
        <d v="2021-08-22T00:00:00"/>
        <d v="2020-10-24T00:00:00"/>
        <d v="2020-09-20T00:00:00"/>
        <d v="2022-10-05T00:00:00"/>
        <d v="2020-08-20T00:00:00"/>
        <d v="2020-10-09T00:00:00"/>
        <d v="2020-09-14T00:00:00"/>
        <d v="2023-11-21T00:00:00"/>
        <d v="2021-03-05T00:00:00"/>
        <d v="2022-01-16T00:00:00"/>
        <d v="2020-03-28T00:00:00"/>
        <d v="2020-01-19T00:00:00"/>
        <d v="2020-03-10T00:00:00"/>
        <d v="2022-12-11T00:00:00"/>
        <d v="2021-03-06T00:00:00"/>
        <d v="2023-09-02T00:00:00"/>
        <d v="2023-03-05T00:00:00"/>
        <d v="2020-09-12T00:00:00"/>
        <d v="2023-07-25T00:00:00"/>
        <d v="2020-01-09T00:00:00"/>
        <d v="2022-08-03T00:00:00"/>
        <d v="2023-12-11T00:00:00"/>
        <d v="2021-05-31T00:00:00"/>
        <d v="2020-03-27T00:00:00"/>
        <d v="2020-09-30T00:00:00"/>
        <d v="2023-07-11T00:00:00"/>
        <d v="2021-05-13T00:00:00"/>
        <d v="2023-10-09T00:00:00"/>
        <d v="2023-05-20T00:00:00"/>
        <d v="2021-12-25T00:00:00"/>
        <d v="2021-11-24T00:00:00"/>
        <d v="2022-01-07T00:00:00"/>
        <d v="2023-10-24T00:00:00"/>
        <d v="2020-09-07T00:00:00"/>
        <d v="2020-07-16T00:00:00"/>
        <d v="2021-12-15T00:00:00"/>
        <d v="2020-05-16T00:00:00"/>
        <d v="2021-06-23T00:00:00"/>
        <d v="2020-01-18T00:00:00"/>
        <d v="2023-07-20T00:00:00"/>
        <d v="2022-07-23T00:00:00"/>
        <d v="2022-11-04T00:00:00"/>
        <d v="2021-03-09T00:00:00"/>
        <d v="2020-01-14T00:00:00"/>
        <d v="2021-06-21T00:00:00"/>
        <d v="2022-11-09T00:00:00"/>
        <d v="2021-06-26T00:00:00"/>
        <d v="2023-02-15T00:00:00"/>
        <d v="2023-05-08T00:00:00"/>
        <d v="2022-09-11T00:00:00"/>
        <d v="2020-03-17T00:00:00"/>
        <d v="2022-02-27T00:00:00"/>
        <d v="2022-12-09T00:00:00"/>
        <d v="2022-11-14T00:00:00"/>
        <d v="2022-07-08T00:00:00"/>
        <d v="2020-05-26T00:00:00"/>
        <d v="2022-04-25T00:00:00"/>
        <d v="2021-07-17T00:00:00"/>
        <d v="2021-07-24T00:00:00"/>
        <d v="2020-01-07T00:00:00"/>
        <d v="2020-07-26T00:00:00"/>
        <d v="2022-02-13T00:00:00"/>
        <d v="2023-09-06T00:00:00"/>
        <d v="2022-07-24T00:00:00"/>
        <d v="2022-08-01T00:00:00"/>
        <d v="2022-08-30T00:00:00"/>
        <d v="2022-07-17T00:00:00"/>
        <d v="2020-05-15T00:00:00"/>
        <d v="2022-04-06T00:00:00"/>
        <d v="2022-06-23T00:00:00"/>
        <d v="2021-10-13T00:00:00"/>
        <d v="2021-01-21T00:00:00"/>
        <d v="2020-04-23T00:00:00"/>
        <d v="2022-02-15T00:00:00"/>
        <d v="2021-02-21T00:00:00"/>
        <d v="2023-09-05T00:00:00"/>
        <d v="2023-07-02T00:00:00"/>
        <d v="2022-12-23T00:00:00"/>
        <d v="2020-08-10T00:00:00"/>
        <d v="2023-01-31T00:00:00"/>
        <d v="2021-07-20T00:00:00"/>
        <d v="2023-06-07T00:00:00"/>
        <d v="2020-06-11T00:00:00"/>
        <d v="2022-10-23T00:00:00"/>
        <d v="2022-12-08T00:00:00"/>
        <d v="2021-08-12T00:00:00"/>
        <d v="2021-06-25T00:00:00"/>
        <d v="2021-03-20T00:00:00"/>
        <d v="2020-08-07T00:00:00"/>
        <d v="2022-04-13T00:00:00"/>
        <d v="2023-11-30T00:00:00"/>
        <d v="2020-12-21T00:00:00"/>
        <d v="2021-10-31T00:00:00"/>
        <d v="2021-11-03T00:00:00"/>
        <d v="2021-12-22T00:00:00"/>
        <d v="2022-02-14T00:00:00"/>
        <d v="2021-03-25T00:00:00"/>
        <d v="2022-03-15T00:00:00"/>
        <d v="2021-11-23T00:00:00"/>
        <d v="2022-11-21T00:00:00"/>
        <d v="2020-05-14T00:00:00"/>
        <d v="2020-05-10T00:00:00"/>
        <d v="2022-05-10T00:00:00"/>
        <d v="2022-05-12T00:00:00"/>
        <d v="2023-01-30T00:00:00"/>
        <d v="2020-05-02T00:00:00"/>
        <d v="2022-08-10T00:00:00"/>
        <d v="2020-02-11T00:00:00"/>
        <d v="2020-03-13T00:00:00"/>
        <d v="2022-01-20T00:00:00"/>
        <d v="2021-12-07T00:00:00"/>
        <d v="2020-06-29T00:00:00"/>
        <d v="2023-02-07T00:00:00"/>
        <d v="2020-03-23T00:00:00"/>
        <d v="2020-02-02T00:00:00"/>
        <d v="2021-03-14T00:00:00"/>
        <d v="2020-10-06T00:00:00"/>
        <d v="2021-10-02T00:00:00"/>
        <d v="2021-04-04T00:00:00"/>
        <d v="2021-11-20T00:00:00"/>
        <d v="2023-11-28T00:00:00"/>
        <d v="2021-08-27T00:00:00"/>
        <d v="2022-06-27T00:00:00"/>
        <d v="2022-12-19T00:00:00"/>
        <d v="2020-07-27T00:00:00"/>
        <d v="2021-04-28T00:00:00"/>
        <d v="2021-08-11T00:00:00"/>
        <d v="2020-02-21T00:00:00"/>
        <d v="2020-10-04T00:00:00"/>
        <d v="2022-01-28T00:00:00"/>
        <d v="2020-01-10T00:00:00"/>
        <d v="2020-08-13T00:00:00"/>
        <d v="2023-08-10T00:00:00"/>
        <d v="2023-09-20T00:00:00"/>
        <d v="2023-06-12T00:00:00"/>
        <d v="2020-08-28T00:00:00"/>
        <d v="2022-01-22T00:00:00"/>
        <d v="2023-12-25T00:00:00"/>
        <d v="2021-01-23T00:00:00"/>
        <d v="2020-10-03T00:00:00"/>
        <d v="2021-10-06T00:00:00"/>
        <d v="2023-03-29T00:00:00"/>
        <d v="2022-02-04T00:00:00"/>
        <d v="2023-02-10T00:00:00"/>
        <d v="2023-03-15T00:00:00"/>
        <d v="2023-02-20T00:00:00"/>
        <d v="2023-10-28T00:00:00"/>
        <d v="2020-12-28T00:00:00"/>
        <d v="2020-12-17T00:00:00"/>
        <d v="2022-12-15T00:00:00"/>
        <d v="2023-03-11T00:00:00"/>
        <d v="2022-01-09T00:00:00"/>
        <d v="2020-12-20T00:00:00"/>
        <d v="2023-08-30T00:00:00"/>
        <d v="2023-09-28T00:00:00"/>
        <d v="2023-06-02T00:00:00"/>
        <d v="2021-07-04T00:00:00"/>
        <d v="2022-04-07T00:00:00"/>
        <d v="2022-03-31T00:00:00"/>
      </sharedItems>
      <fieldGroup par="49"/>
    </cacheField>
    <cacheField name="Tenure (in months)" numFmtId="1">
      <sharedItems containsSemiMixedTypes="0" containsString="0" containsNumber="1" containsInteger="1" minValue="1" maxValue="120"/>
    </cacheField>
    <cacheField name="Customer Segment" numFmtId="0">
      <sharedItems count="3">
        <s v="Medium"/>
        <s v="High"/>
        <s v="Low"/>
      </sharedItems>
    </cacheField>
    <cacheField name="Average Monthly Expenses" numFmtId="164">
      <sharedItems containsSemiMixedTypes="0" containsString="0" containsNumber="1" minValue="4.09" maxValue="84.76"/>
    </cacheField>
    <cacheField name="Number of Complaints and Support" numFmtId="1">
      <sharedItems containsSemiMixedTypes="0" containsString="0" containsNumber="1" containsInteger="1" minValue="0" maxValue="10" count="11">
        <n v="2"/>
        <n v="0"/>
        <n v="5"/>
        <n v="1"/>
        <n v="3"/>
        <n v="4"/>
        <n v="10"/>
        <n v="6"/>
        <n v="9"/>
        <n v="8"/>
        <n v="7"/>
      </sharedItems>
    </cacheField>
    <cacheField name="Preferred Contact Method" numFmtId="0">
      <sharedItems/>
    </cacheField>
    <cacheField name="Discount Applied" numFmtId="0">
      <sharedItems count="2">
        <b v="1"/>
        <b v="0"/>
      </sharedItems>
    </cacheField>
    <cacheField name="Intl Mins" numFmtId="0">
      <sharedItems containsSemiMixedTypes="0" containsString="0" containsNumber="1" minValue="0" maxValue="8975858.8800000008"/>
    </cacheField>
    <cacheField name="Índice" numFmtId="0">
      <sharedItems containsSemiMixedTypes="0" containsString="0" containsNumber="1" containsInteger="1" minValue="0" maxValue="7020"/>
    </cacheField>
    <cacheField name="clasificacion-gastos" numFmtId="0">
      <sharedItems/>
    </cacheField>
    <cacheField name="categorizacion-quejas" numFmtId="0">
      <sharedItems/>
    </cacheField>
    <cacheField name="ratio-quejas-mes" numFmtId="2">
      <sharedItems containsSemiMixedTypes="0" containsString="0" containsNumber="1" minValue="0" maxValue="10"/>
    </cacheField>
    <cacheField name="recencia-(en meses)" numFmtId="1">
      <sharedItems containsSemiMixedTypes="0" containsString="0" containsNumber="1" containsInteger="1" minValue="287" maxValue="1747"/>
    </cacheField>
    <cacheField name="nº-interacciones" numFmtId="1">
      <sharedItems containsSemiMixedTypes="0" containsString="0" containsNumber="1" containsInteger="1" minValue="1" maxValue="1622"/>
    </cacheField>
    <cacheField name="frecuencia" numFmtId="2">
      <sharedItems containsSemiMixedTypes="0" containsString="0" containsNumber="1" minValue="1.9723865877712033E-3" maxValue="107"/>
    </cacheField>
    <cacheField name="indice-lealtad " numFmtId="2">
      <sharedItems containsSemiMixedTypes="0" containsString="0" containsNumber="1" minValue="1.9723865877712033E-3" maxValue="107"/>
    </cacheField>
    <cacheField name="Compra" numFmtId="2">
      <sharedItems/>
    </cacheField>
    <cacheField name="antigüedad en dias" numFmtId="2">
      <sharedItems containsSemiMixedTypes="0" containsString="0" containsNumber="1" minValue="287" maxValue="45577.183333333334"/>
    </cacheField>
    <cacheField name="antigüedad en meses" numFmtId="2">
      <sharedItems containsSemiMixedTypes="0" containsString="0" containsNumber="1" minValue="9.4291581108829554" maxValue="1497.4023271731692"/>
    </cacheField>
    <cacheField name="antigüedad en años" numFmtId="2">
      <sharedItems containsSemiMixedTypes="0" containsString="0" containsNumber="1" minValue="0.78576317590691291" maxValue="124.78352726443076"/>
    </cacheField>
    <cacheField name="clientes_riesgo" numFmtId="2">
      <sharedItems count="6">
        <s v="Resgo Medio"/>
        <s v="Riesgo Alto"/>
        <s v="Riesgo Bajo"/>
        <s v="Medio" u="1"/>
        <s v="Alto" u="1"/>
        <s v="Bajo" u="1"/>
      </sharedItems>
    </cacheField>
    <cacheField name="total_charges_cat" numFmtId="2">
      <sharedItems count="4">
        <s v="Gasto Medio-Alto"/>
        <s v="Bajo Gasto"/>
        <s v="Gasto Medio-Bajo"/>
        <s v="Alto Gasto"/>
      </sharedItems>
    </cacheField>
    <cacheField name="mes contacto" numFmtId="2">
      <sharedItems/>
    </cacheField>
    <cacheField name="Meses (Last Transaction Date)" numFmtId="0" databaseField="0">
      <fieldGroup base="26">
        <rangePr groupBy="months" startDate="2020-01-01T00:00:00" endDate="2024-01-01T00:00:00"/>
        <groupItems count="14">
          <s v="&lt;1/1/20"/>
          <s v="ene"/>
          <s v="feb"/>
          <s v="mar"/>
          <s v="abr"/>
          <s v="may"/>
          <s v="jun"/>
          <s v="jul"/>
          <s v="ago"/>
          <s v="sept"/>
          <s v="oct"/>
          <s v="nov"/>
          <s v="dic"/>
          <s v="&gt;1/1/24"/>
        </groupItems>
      </fieldGroup>
    </cacheField>
    <cacheField name="Meses (Contact Date)" numFmtId="0" databaseField="0">
      <fieldGroup base="25">
        <rangePr groupBy="months" startDate="1899-12-30T19:36:00" endDate="2024-01-01T00:00:00"/>
        <groupItems count="14">
          <s v="&lt;0/1/00"/>
          <s v="ene"/>
          <s v="feb"/>
          <s v="mar"/>
          <s v="abr"/>
          <s v="may"/>
          <s v="jun"/>
          <s v="jul"/>
          <s v="ago"/>
          <s v="sept"/>
          <s v="oct"/>
          <s v="nov"/>
          <s v="dic"/>
          <s v="&gt;1/1/24"/>
        </groupItems>
      </fieldGroup>
    </cacheField>
  </cacheFields>
  <extLst>
    <ext xmlns:x14="http://schemas.microsoft.com/office/spreadsheetml/2009/9/main" uri="{725AE2AE-9491-48be-B2B4-4EB974FC3084}">
      <x14:pivotCacheDefinition pivotCacheId="12030329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7">
  <r>
    <n v="44197"/>
    <s v="P0024"/>
    <x v="0"/>
    <n v="9"/>
    <x v="0"/>
    <s v="ONLINE"/>
    <n v="39"/>
    <s v="Product24"/>
    <x v="0"/>
    <s v="Ft"/>
    <n v="144"/>
    <n v="156.96"/>
    <n v="1296"/>
    <n v="1412.64"/>
    <n v="1"/>
    <s v="Jan"/>
    <n v="2021"/>
    <x v="0"/>
    <n v="395.53920000000005"/>
    <n v="12.960000000000008"/>
    <n v="116.64000000000007"/>
    <n v="8.2568807339449588E-2"/>
    <x v="0"/>
    <s v="FALSO"/>
    <s v="ene-2021"/>
    <n v="-278.89919999999995"/>
    <n v="-0.1974311926605504"/>
  </r>
  <r>
    <n v="44198"/>
    <s v="P0038"/>
    <x v="1"/>
    <n v="15"/>
    <x v="1"/>
    <s v="CASH"/>
    <n v="35"/>
    <s v="Product38"/>
    <x v="1"/>
    <s v="Kg"/>
    <n v="72"/>
    <n v="79.92"/>
    <n v="1080"/>
    <n v="1198.8"/>
    <n v="2"/>
    <s v="Jan"/>
    <n v="2021"/>
    <x v="1"/>
    <n v="431.56799999999998"/>
    <n v="7.9200000000000017"/>
    <n v="118.80000000000003"/>
    <n v="9.9099099099099128E-2"/>
    <x v="0"/>
    <s v="VERDADERO"/>
    <s v="ene-2021"/>
    <n v="-312.76800000000003"/>
    <n v="-0.26090090090090096"/>
  </r>
  <r>
    <n v="44198"/>
    <s v="P0013"/>
    <x v="2"/>
    <n v="6"/>
    <x v="2"/>
    <s v="CASH"/>
    <n v="38"/>
    <s v="Product13"/>
    <x v="2"/>
    <s v="Kg"/>
    <n v="112"/>
    <n v="122.08"/>
    <n v="672"/>
    <n v="732.48"/>
    <n v="2"/>
    <s v="Jan"/>
    <n v="2021"/>
    <x v="1"/>
    <n v="278.3424"/>
    <n v="10.079999999999998"/>
    <n v="60.47999999999999"/>
    <n v="8.2568807339449532E-2"/>
    <x v="1"/>
    <s v="VERDADERO"/>
    <s v="ene-2021"/>
    <n v="-217.86239999999998"/>
    <n v="-0.2974311926605504"/>
  </r>
  <r>
    <n v="44199"/>
    <s v="P0004"/>
    <x v="3"/>
    <n v="5"/>
    <x v="2"/>
    <s v="ONLINE"/>
    <n v="43"/>
    <s v="Product04"/>
    <x v="3"/>
    <s v="Lt"/>
    <n v="44"/>
    <n v="48.84"/>
    <n v="220"/>
    <n v="244.2"/>
    <n v="3"/>
    <s v="Jan"/>
    <n v="2021"/>
    <x v="2"/>
    <n v="105.006"/>
    <n v="4.8400000000000034"/>
    <n v="24.200000000000017"/>
    <n v="9.9099099099099169E-2"/>
    <x v="1"/>
    <s v="FALSO"/>
    <s v="ene-2021"/>
    <n v="-80.806000000000012"/>
    <n v="-0.33090090090090096"/>
  </r>
  <r>
    <n v="44200"/>
    <s v="P0035"/>
    <x v="4"/>
    <n v="12"/>
    <x v="1"/>
    <s v="ONLINE"/>
    <n v="12"/>
    <s v="Product35"/>
    <x v="4"/>
    <s v="No."/>
    <n v="5"/>
    <n v="6.7"/>
    <n v="60"/>
    <n v="80.400000000000006"/>
    <n v="4"/>
    <s v="Jan"/>
    <n v="2021"/>
    <x v="3"/>
    <n v="9.6479999999999997"/>
    <n v="1.7000000000000002"/>
    <n v="20.400000000000002"/>
    <n v="0.2537313432835821"/>
    <x v="1"/>
    <s v="FALSO"/>
    <s v="ene-2021"/>
    <n v="10.75200000000001"/>
    <n v="0.13373134328358219"/>
  </r>
  <r>
    <n v="44205"/>
    <s v="P0031"/>
    <x v="5"/>
    <n v="1"/>
    <x v="2"/>
    <s v="CASH"/>
    <n v="28"/>
    <s v="Product31"/>
    <x v="4"/>
    <s v="Kg"/>
    <n v="93"/>
    <n v="104.16"/>
    <n v="93"/>
    <n v="104.16"/>
    <n v="9"/>
    <s v="Jan"/>
    <n v="2021"/>
    <x v="4"/>
    <n v="29.164800000000003"/>
    <n v="11.159999999999997"/>
    <n v="11.159999999999997"/>
    <n v="0.10714285714285711"/>
    <x v="1"/>
    <s v="VERDADERO"/>
    <s v="ene-2021"/>
    <n v="-18.004800000000003"/>
    <n v="-0.1728571428571429"/>
  </r>
  <r>
    <n v="44205"/>
    <s v="P0003"/>
    <x v="6"/>
    <n v="8"/>
    <x v="2"/>
    <s v="CASH"/>
    <n v="45"/>
    <s v="Product03"/>
    <x v="3"/>
    <s v="Kg"/>
    <n v="71"/>
    <n v="80.94"/>
    <n v="568"/>
    <n v="647.52"/>
    <n v="9"/>
    <s v="Jan"/>
    <n v="2021"/>
    <x v="4"/>
    <n v="291.38400000000001"/>
    <n v="9.9399999999999977"/>
    <n v="79.519999999999982"/>
    <n v="0.12280701754385963"/>
    <x v="1"/>
    <s v="VERDADERO"/>
    <s v="ene-2021"/>
    <n v="-211.86400000000003"/>
    <n v="-0.32719298245614042"/>
  </r>
  <r>
    <n v="44205"/>
    <s v="P0025"/>
    <x v="7"/>
    <n v="4"/>
    <x v="2"/>
    <s v="ONLINE"/>
    <n v="18"/>
    <s v="Product25"/>
    <x v="0"/>
    <s v="No."/>
    <n v="7"/>
    <n v="8.33"/>
    <n v="28"/>
    <n v="33.32"/>
    <n v="9"/>
    <s v="Jan"/>
    <n v="2021"/>
    <x v="4"/>
    <n v="5.9976000000000003"/>
    <n v="1.33"/>
    <n v="5.32"/>
    <n v="0.1596638655462185"/>
    <x v="1"/>
    <s v="FALSO"/>
    <s v="ene-2021"/>
    <n v="-0.6775999999999982"/>
    <n v="-2.0336134453781459E-2"/>
  </r>
  <r>
    <n v="44207"/>
    <s v="P0037"/>
    <x v="8"/>
    <n v="3"/>
    <x v="2"/>
    <s v="CASH"/>
    <n v="33"/>
    <s v="Product37"/>
    <x v="1"/>
    <s v="Kg"/>
    <n v="67"/>
    <n v="85.76"/>
    <n v="201"/>
    <n v="257.27999999999997"/>
    <n v="11"/>
    <s v="Jan"/>
    <n v="2021"/>
    <x v="5"/>
    <n v="84.9024"/>
    <n v="18.760000000000005"/>
    <n v="56.280000000000015"/>
    <n v="0.21875000000000008"/>
    <x v="1"/>
    <s v="VERDADERO"/>
    <s v="ene-2021"/>
    <n v="-28.622400000000027"/>
    <n v="-0.11125000000000011"/>
  </r>
  <r>
    <n v="44207"/>
    <s v="P0014"/>
    <x v="9"/>
    <n v="4"/>
    <x v="0"/>
    <s v="ONLINE"/>
    <n v="15"/>
    <s v="Product14"/>
    <x v="2"/>
    <s v="Kg"/>
    <n v="112"/>
    <n v="146.72"/>
    <n v="448"/>
    <n v="586.88"/>
    <n v="11"/>
    <s v="Jan"/>
    <n v="2021"/>
    <x v="5"/>
    <n v="88.031999999999996"/>
    <n v="34.72"/>
    <n v="138.88"/>
    <n v="0.23664122137404581"/>
    <x v="1"/>
    <s v="FALSO"/>
    <s v="ene-2021"/>
    <n v="50.848000000000013"/>
    <n v="8.6641221374045826E-2"/>
  </r>
  <r>
    <n v="44207"/>
    <s v="P0042"/>
    <x v="10"/>
    <n v="4"/>
    <x v="2"/>
    <s v="ONLINE"/>
    <n v="23"/>
    <s v="Product42"/>
    <x v="1"/>
    <s v="Ft"/>
    <n v="120"/>
    <n v="162"/>
    <n v="480"/>
    <n v="648"/>
    <n v="11"/>
    <s v="Jan"/>
    <n v="2021"/>
    <x v="5"/>
    <n v="149.04000000000002"/>
    <n v="42"/>
    <n v="168"/>
    <n v="0.25925925925925924"/>
    <x v="1"/>
    <s v="FALSO"/>
    <s v="ene-2021"/>
    <n v="18.95999999999998"/>
    <n v="2.9259259259259228E-2"/>
  </r>
  <r>
    <n v="44208"/>
    <s v="P0042"/>
    <x v="11"/>
    <n v="10"/>
    <x v="1"/>
    <s v="CASH"/>
    <n v="16"/>
    <s v="Product42"/>
    <x v="1"/>
    <s v="Ft"/>
    <n v="120"/>
    <n v="162"/>
    <n v="1200"/>
    <n v="1620"/>
    <n v="12"/>
    <s v="Jan"/>
    <n v="2021"/>
    <x v="6"/>
    <n v="259.2"/>
    <n v="42"/>
    <n v="420"/>
    <n v="0.25925925925925924"/>
    <x v="0"/>
    <s v="VERDADERO"/>
    <s v="ene-2021"/>
    <n v="160.79999999999995"/>
    <n v="9.9259259259259228E-2"/>
  </r>
  <r>
    <n v="44214"/>
    <s v="P0044"/>
    <x v="12"/>
    <n v="13"/>
    <x v="2"/>
    <s v="ONLINE"/>
    <n v="51"/>
    <s v="Product44"/>
    <x v="1"/>
    <s v="Kg"/>
    <n v="76"/>
    <n v="82.08"/>
    <n v="988"/>
    <n v="1067.04"/>
    <n v="18"/>
    <s v="Jan"/>
    <n v="2021"/>
    <x v="7"/>
    <n v="544.19039999999995"/>
    <n v="6.0799999999999983"/>
    <n v="79.039999999999978"/>
    <n v="7.4074074074074056E-2"/>
    <x v="0"/>
    <s v="FALSO"/>
    <s v="ene-2021"/>
    <n v="-465.15039999999999"/>
    <n v="-0.43592592592592594"/>
  </r>
  <r>
    <n v="44214"/>
    <s v="P0023"/>
    <x v="13"/>
    <n v="3"/>
    <x v="1"/>
    <s v="CASH"/>
    <n v="9"/>
    <s v="Product23"/>
    <x v="0"/>
    <s v="Ft"/>
    <n v="141"/>
    <n v="149.46"/>
    <n v="423"/>
    <n v="448.38"/>
    <n v="18"/>
    <s v="Jan"/>
    <n v="2021"/>
    <x v="7"/>
    <n v="40.354199999999999"/>
    <n v="8.460000000000008"/>
    <n v="25.380000000000024"/>
    <n v="5.6603773584905717E-2"/>
    <x v="1"/>
    <s v="VERDADERO"/>
    <s v="ene-2021"/>
    <n v="-14.974199999999996"/>
    <n v="-3.3396226415094328E-2"/>
  </r>
  <r>
    <n v="44215"/>
    <s v="P0035"/>
    <x v="14"/>
    <n v="6"/>
    <x v="2"/>
    <s v="CASH"/>
    <n v="43"/>
    <s v="Product35"/>
    <x v="4"/>
    <s v="No."/>
    <n v="5"/>
    <n v="6.7"/>
    <n v="30"/>
    <n v="40.200000000000003"/>
    <n v="19"/>
    <s v="Jan"/>
    <n v="2021"/>
    <x v="8"/>
    <n v="17.286000000000001"/>
    <n v="1.7000000000000002"/>
    <n v="10.200000000000001"/>
    <n v="0.2537313432835821"/>
    <x v="1"/>
    <s v="VERDADERO"/>
    <s v="ene-2021"/>
    <n v="-7.0859999999999985"/>
    <n v="-0.17626865671641787"/>
  </r>
  <r>
    <n v="44216"/>
    <s v="P0034"/>
    <x v="15"/>
    <n v="4"/>
    <x v="2"/>
    <s v="CASH"/>
    <n v="45"/>
    <s v="Product34"/>
    <x v="4"/>
    <s v="Lt"/>
    <n v="55"/>
    <n v="58.3"/>
    <n v="220"/>
    <n v="233.2"/>
    <n v="20"/>
    <s v="Jan"/>
    <n v="2021"/>
    <x v="9"/>
    <n v="104.94"/>
    <n v="3.2999999999999972"/>
    <n v="13.199999999999989"/>
    <n v="5.6603773584905613E-2"/>
    <x v="1"/>
    <s v="VERDADERO"/>
    <s v="ene-2021"/>
    <n v="-91.740000000000009"/>
    <n v="-0.39339622641509442"/>
  </r>
  <r>
    <n v="44216"/>
    <s v="P0020"/>
    <x v="16"/>
    <n v="4"/>
    <x v="2"/>
    <s v="CASH"/>
    <n v="53"/>
    <s v="Product20"/>
    <x v="0"/>
    <s v="Lt"/>
    <n v="61"/>
    <n v="76.25"/>
    <n v="244"/>
    <n v="305"/>
    <n v="20"/>
    <s v="Jan"/>
    <n v="2021"/>
    <x v="9"/>
    <n v="161.65"/>
    <n v="15.25"/>
    <n v="61"/>
    <n v="0.2"/>
    <x v="1"/>
    <s v="VERDADERO"/>
    <s v="ene-2021"/>
    <n v="-100.65"/>
    <n v="-0.33"/>
  </r>
  <r>
    <n v="44217"/>
    <s v="P0004"/>
    <x v="17"/>
    <n v="15"/>
    <x v="0"/>
    <s v="CASH"/>
    <n v="34"/>
    <s v="Product04"/>
    <x v="3"/>
    <s v="Lt"/>
    <n v="44"/>
    <n v="48.84"/>
    <n v="660"/>
    <n v="732.6"/>
    <n v="21"/>
    <s v="Jan"/>
    <n v="2021"/>
    <x v="10"/>
    <n v="249.08400000000003"/>
    <n v="4.8400000000000034"/>
    <n v="72.600000000000051"/>
    <n v="9.9099099099099169E-2"/>
    <x v="1"/>
    <s v="VERDADERO"/>
    <s v="ene-2021"/>
    <n v="-176.48400000000004"/>
    <n v="-0.24090090090090094"/>
  </r>
  <r>
    <n v="44217"/>
    <s v="P0003"/>
    <x v="18"/>
    <n v="9"/>
    <x v="2"/>
    <s v="ONLINE"/>
    <n v="28"/>
    <s v="Product03"/>
    <x v="3"/>
    <s v="Kg"/>
    <n v="71"/>
    <n v="80.94"/>
    <n v="639"/>
    <n v="728.46"/>
    <n v="21"/>
    <s v="Jan"/>
    <n v="2021"/>
    <x v="10"/>
    <n v="203.96880000000002"/>
    <n v="9.9399999999999977"/>
    <n v="89.45999999999998"/>
    <n v="0.12280701754385961"/>
    <x v="1"/>
    <s v="FALSO"/>
    <s v="ene-2021"/>
    <n v="-114.50879999999995"/>
    <n v="-0.15719298245614027"/>
  </r>
  <r>
    <n v="44217"/>
    <s v="P0042"/>
    <x v="19"/>
    <n v="6"/>
    <x v="2"/>
    <s v="ONLINE"/>
    <n v="0"/>
    <s v="Product42"/>
    <x v="1"/>
    <s v="Ft"/>
    <n v="120"/>
    <n v="162"/>
    <n v="720"/>
    <n v="972"/>
    <n v="21"/>
    <s v="Jan"/>
    <n v="2021"/>
    <x v="10"/>
    <n v="0"/>
    <n v="42"/>
    <n v="252"/>
    <n v="0.25925925925925924"/>
    <x v="1"/>
    <s v="FALSO"/>
    <s v="ene-2021"/>
    <n v="252"/>
    <n v="0.25925925925925924"/>
  </r>
  <r>
    <n v="44221"/>
    <s v="P0034"/>
    <x v="20"/>
    <n v="6"/>
    <x v="2"/>
    <s v="CASH"/>
    <n v="13"/>
    <s v="Product34"/>
    <x v="4"/>
    <s v="Lt"/>
    <n v="55"/>
    <n v="58.3"/>
    <n v="330"/>
    <n v="349.8"/>
    <n v="25"/>
    <s v="Jan"/>
    <n v="2021"/>
    <x v="11"/>
    <n v="45.474000000000004"/>
    <n v="3.2999999999999972"/>
    <n v="19.799999999999983"/>
    <n v="5.6603773584905613E-2"/>
    <x v="1"/>
    <s v="VERDADERO"/>
    <s v="ene-2021"/>
    <n v="-25.673999999999978"/>
    <n v="-7.3396226415094273E-2"/>
  </r>
  <r>
    <n v="44221"/>
    <s v="P0035"/>
    <x v="21"/>
    <n v="7"/>
    <x v="2"/>
    <s v="ONLINE"/>
    <n v="25"/>
    <s v="Product35"/>
    <x v="4"/>
    <s v="No."/>
    <n v="5"/>
    <n v="6.7"/>
    <n v="35"/>
    <n v="46.9"/>
    <n v="25"/>
    <s v="Jan"/>
    <n v="2021"/>
    <x v="11"/>
    <n v="11.725"/>
    <n v="1.7000000000000002"/>
    <n v="11.900000000000002"/>
    <n v="0.25373134328358216"/>
    <x v="1"/>
    <s v="FALSO"/>
    <s v="ene-2021"/>
    <n v="0.17499999999999716"/>
    <n v="3.7313432835820292E-3"/>
  </r>
  <r>
    <n v="44221"/>
    <s v="P0031"/>
    <x v="22"/>
    <n v="14"/>
    <x v="2"/>
    <s v="ONLINE"/>
    <n v="8"/>
    <s v="Product31"/>
    <x v="4"/>
    <s v="Kg"/>
    <n v="93"/>
    <n v="104.16"/>
    <n v="1302"/>
    <n v="1458.24"/>
    <n v="25"/>
    <s v="Jan"/>
    <n v="2021"/>
    <x v="11"/>
    <n v="116.6592"/>
    <n v="11.159999999999997"/>
    <n v="156.23999999999995"/>
    <n v="0.10714285714285711"/>
    <x v="0"/>
    <s v="FALSO"/>
    <s v="ene-2021"/>
    <n v="39.580799999999954"/>
    <n v="2.7142857142857111E-2"/>
  </r>
  <r>
    <n v="44222"/>
    <s v="P0044"/>
    <x v="23"/>
    <n v="9"/>
    <x v="0"/>
    <s v="CASH"/>
    <n v="5"/>
    <s v="Product44"/>
    <x v="1"/>
    <s v="Kg"/>
    <n v="76"/>
    <n v="82.08"/>
    <n v="684"/>
    <n v="738.72"/>
    <n v="26"/>
    <s v="Jan"/>
    <n v="2021"/>
    <x v="12"/>
    <n v="36.936"/>
    <n v="6.0799999999999983"/>
    <n v="54.719999999999985"/>
    <n v="7.4074074074074056E-2"/>
    <x v="1"/>
    <s v="VERDADERO"/>
    <s v="ene-2021"/>
    <n v="17.783999999999992"/>
    <n v="2.4074074074074064E-2"/>
  </r>
  <r>
    <n v="44222"/>
    <s v="P0006"/>
    <x v="24"/>
    <n v="7"/>
    <x v="1"/>
    <s v="CASH"/>
    <n v="53"/>
    <s v="Product06"/>
    <x v="3"/>
    <s v="Kg"/>
    <n v="75"/>
    <n v="85.5"/>
    <n v="525"/>
    <n v="598.5"/>
    <n v="26"/>
    <s v="Jan"/>
    <n v="2021"/>
    <x v="12"/>
    <n v="317.20500000000004"/>
    <n v="10.5"/>
    <n v="73.5"/>
    <n v="0.12280701754385964"/>
    <x v="1"/>
    <s v="VERDADERO"/>
    <s v="ene-2021"/>
    <n v="-243.70500000000004"/>
    <n v="-0.40719298245614044"/>
  </r>
  <r>
    <n v="44222"/>
    <s v="P0001"/>
    <x v="25"/>
    <n v="7"/>
    <x v="1"/>
    <s v="ONLINE"/>
    <n v="53"/>
    <s v="Product01"/>
    <x v="3"/>
    <s v="Kg"/>
    <n v="98"/>
    <n v="103.88"/>
    <n v="686"/>
    <n v="727.16"/>
    <n v="26"/>
    <s v="Jan"/>
    <n v="2021"/>
    <x v="12"/>
    <n v="385.39479999999998"/>
    <n v="5.8799999999999955"/>
    <n v="41.159999999999968"/>
    <n v="5.660377358490562E-2"/>
    <x v="1"/>
    <s v="FALSO"/>
    <s v="ene-2021"/>
    <n v="-344.23480000000001"/>
    <n v="-0.47339622641509438"/>
  </r>
  <r>
    <n v="44223"/>
    <s v="P0040"/>
    <x v="26"/>
    <n v="7"/>
    <x v="0"/>
    <s v="ONLINE"/>
    <n v="35"/>
    <s v="Product40"/>
    <x v="1"/>
    <s v="Kg"/>
    <n v="90"/>
    <n v="115.2"/>
    <n v="630"/>
    <n v="806.4"/>
    <n v="27"/>
    <s v="Jan"/>
    <n v="2021"/>
    <x v="13"/>
    <n v="282.23999999999995"/>
    <n v="25.200000000000003"/>
    <n v="176.40000000000003"/>
    <n v="0.21875000000000006"/>
    <x v="1"/>
    <s v="FALSO"/>
    <s v="ene-2021"/>
    <n v="-105.83999999999992"/>
    <n v="-0.13124999999999989"/>
  </r>
  <r>
    <n v="44223"/>
    <s v="P0032"/>
    <x v="27"/>
    <n v="3"/>
    <x v="0"/>
    <s v="ONLINE"/>
    <n v="22"/>
    <s v="Product32"/>
    <x v="4"/>
    <s v="Kg"/>
    <n v="89"/>
    <n v="117.48"/>
    <n v="267"/>
    <n v="352.44"/>
    <n v="27"/>
    <s v="Jan"/>
    <n v="2021"/>
    <x v="13"/>
    <n v="77.536799999999999"/>
    <n v="28.480000000000004"/>
    <n v="85.440000000000012"/>
    <n v="0.24242424242424246"/>
    <x v="1"/>
    <s v="FALSO"/>
    <s v="ene-2021"/>
    <n v="7.9031999999999698"/>
    <n v="2.242424242424234E-2"/>
  </r>
  <r>
    <n v="44224"/>
    <s v="P0004"/>
    <x v="28"/>
    <n v="10"/>
    <x v="1"/>
    <s v="CASH"/>
    <n v="50"/>
    <s v="Product04"/>
    <x v="3"/>
    <s v="Lt"/>
    <n v="44"/>
    <n v="48.84"/>
    <n v="440"/>
    <n v="488.4"/>
    <n v="28"/>
    <s v="Jan"/>
    <n v="2021"/>
    <x v="14"/>
    <n v="244.2"/>
    <n v="4.8400000000000034"/>
    <n v="48.400000000000034"/>
    <n v="9.9099099099099169E-2"/>
    <x v="1"/>
    <s v="VERDADERO"/>
    <s v="ene-2021"/>
    <n v="-195.8"/>
    <n v="-0.40090090090090097"/>
  </r>
  <r>
    <n v="44224"/>
    <s v="P0029"/>
    <x v="29"/>
    <n v="2"/>
    <x v="2"/>
    <s v="CASH"/>
    <n v="28"/>
    <s v="Product29"/>
    <x v="4"/>
    <s v="Lt"/>
    <n v="47"/>
    <n v="53.11"/>
    <n v="94"/>
    <n v="106.22"/>
    <n v="28"/>
    <s v="Jan"/>
    <n v="2021"/>
    <x v="14"/>
    <n v="29.741600000000002"/>
    <n v="6.1099999999999994"/>
    <n v="12.219999999999999"/>
    <n v="0.1150442477876106"/>
    <x v="1"/>
    <s v="VERDADERO"/>
    <s v="ene-2021"/>
    <n v="-17.521600000000007"/>
    <n v="-0.16495575221238945"/>
  </r>
  <r>
    <n v="44229"/>
    <s v="P0010"/>
    <x v="30"/>
    <n v="7"/>
    <x v="1"/>
    <s v="ONLINE"/>
    <n v="24"/>
    <s v="Product10"/>
    <x v="2"/>
    <s v="Ft"/>
    <n v="148"/>
    <n v="164.28"/>
    <n v="1036"/>
    <n v="1149.96"/>
    <n v="2"/>
    <s v="Feb"/>
    <n v="2021"/>
    <x v="15"/>
    <n v="275.99040000000002"/>
    <n v="16.28"/>
    <n v="113.96000000000001"/>
    <n v="9.90990990990991E-2"/>
    <x v="0"/>
    <s v="FALSO"/>
    <s v="feb-2021"/>
    <n v="-162.03039999999999"/>
    <n v="-0.14090090090090088"/>
  </r>
  <r>
    <n v="44230"/>
    <s v="P0016"/>
    <x v="31"/>
    <n v="13"/>
    <x v="2"/>
    <s v="ONLINE"/>
    <n v="20"/>
    <s v="Product16"/>
    <x v="2"/>
    <s v="No."/>
    <n v="13"/>
    <n v="16.64"/>
    <n v="169"/>
    <n v="216.32"/>
    <n v="3"/>
    <s v="Feb"/>
    <n v="2021"/>
    <x v="16"/>
    <n v="43.264000000000003"/>
    <n v="3.6400000000000006"/>
    <n v="47.320000000000007"/>
    <n v="0.21875000000000003"/>
    <x v="1"/>
    <s v="FALSO"/>
    <s v="feb-2021"/>
    <n v="4.0559999999999832"/>
    <n v="1.8749999999999923E-2"/>
  </r>
  <r>
    <n v="44230"/>
    <s v="P0022"/>
    <x v="32"/>
    <n v="2"/>
    <x v="0"/>
    <s v="CASH"/>
    <n v="45"/>
    <s v="Product22"/>
    <x v="0"/>
    <s v="Ft"/>
    <n v="121"/>
    <n v="141.57"/>
    <n v="242"/>
    <n v="283.14"/>
    <n v="3"/>
    <s v="Feb"/>
    <n v="2021"/>
    <x v="16"/>
    <n v="127.413"/>
    <n v="20.569999999999993"/>
    <n v="41.139999999999986"/>
    <n v="0.14529914529914525"/>
    <x v="1"/>
    <s v="VERDADERO"/>
    <s v="feb-2021"/>
    <n v="-86.273000000000025"/>
    <n v="-0.30470085470085478"/>
  </r>
  <r>
    <n v="44231"/>
    <s v="P0037"/>
    <x v="33"/>
    <n v="4"/>
    <x v="1"/>
    <s v="ONLINE"/>
    <n v="6"/>
    <s v="Product37"/>
    <x v="1"/>
    <s v="Kg"/>
    <n v="67"/>
    <n v="85.76"/>
    <n v="268"/>
    <n v="343.04"/>
    <n v="4"/>
    <s v="Feb"/>
    <n v="2021"/>
    <x v="17"/>
    <n v="20.5824"/>
    <n v="18.760000000000005"/>
    <n v="75.04000000000002"/>
    <n v="0.21875000000000006"/>
    <x v="1"/>
    <s v="FALSO"/>
    <s v="feb-2021"/>
    <n v="54.457600000000014"/>
    <n v="0.15875000000000003"/>
  </r>
  <r>
    <n v="44232"/>
    <s v="P0043"/>
    <x v="34"/>
    <n v="7"/>
    <x v="1"/>
    <s v="CASH"/>
    <n v="37"/>
    <s v="Product43"/>
    <x v="1"/>
    <s v="Kg"/>
    <n v="67"/>
    <n v="83.08"/>
    <n v="469"/>
    <n v="581.55999999999995"/>
    <n v="5"/>
    <s v="Feb"/>
    <n v="2021"/>
    <x v="18"/>
    <n v="215.17719999999997"/>
    <n v="16.079999999999998"/>
    <n v="112.55999999999999"/>
    <n v="0.19354838709677419"/>
    <x v="1"/>
    <s v="VERDADERO"/>
    <s v="feb-2021"/>
    <n v="-102.61720000000003"/>
    <n v="-0.17645161290322586"/>
  </r>
  <r>
    <n v="44232"/>
    <s v="P0005"/>
    <x v="35"/>
    <n v="1"/>
    <x v="2"/>
    <s v="CASH"/>
    <n v="37"/>
    <s v="Product05"/>
    <x v="3"/>
    <s v="Ft"/>
    <n v="133"/>
    <n v="155.61000000000001"/>
    <n v="133"/>
    <n v="155.61000000000001"/>
    <n v="5"/>
    <s v="Feb"/>
    <n v="2021"/>
    <x v="18"/>
    <n v="57.575700000000005"/>
    <n v="22.610000000000014"/>
    <n v="22.610000000000014"/>
    <n v="0.14529914529914537"/>
    <x v="1"/>
    <s v="VERDADERO"/>
    <s v="feb-2021"/>
    <n v="-34.965699999999998"/>
    <n v="-0.22470085470085466"/>
  </r>
  <r>
    <n v="44232"/>
    <s v="P0043"/>
    <x v="34"/>
    <n v="9"/>
    <x v="2"/>
    <s v="CASH"/>
    <n v="50"/>
    <s v="Product43"/>
    <x v="1"/>
    <s v="Kg"/>
    <n v="67"/>
    <n v="83.08"/>
    <n v="603"/>
    <n v="747.72"/>
    <n v="5"/>
    <s v="Feb"/>
    <n v="2021"/>
    <x v="18"/>
    <n v="373.86"/>
    <n v="16.079999999999998"/>
    <n v="144.71999999999997"/>
    <n v="0.19354838709677416"/>
    <x v="1"/>
    <s v="VERDADERO"/>
    <s v="feb-2021"/>
    <n v="-229.14"/>
    <n v="-0.30645161290322576"/>
  </r>
  <r>
    <n v="44233"/>
    <s v="P0035"/>
    <x v="36"/>
    <n v="1"/>
    <x v="2"/>
    <s v="CASH"/>
    <n v="47"/>
    <s v="Product35"/>
    <x v="4"/>
    <s v="No."/>
    <n v="5"/>
    <n v="6.7"/>
    <n v="5"/>
    <n v="6.7"/>
    <n v="6"/>
    <s v="Feb"/>
    <n v="2021"/>
    <x v="19"/>
    <n v="3.149"/>
    <n v="1.7000000000000002"/>
    <n v="1.7000000000000002"/>
    <n v="0.2537313432835821"/>
    <x v="1"/>
    <s v="VERDADERO"/>
    <s v="feb-2021"/>
    <n v="-1.4489999999999998"/>
    <n v="-0.21626865671641787"/>
  </r>
  <r>
    <n v="44236"/>
    <s v="P0034"/>
    <x v="37"/>
    <n v="14"/>
    <x v="2"/>
    <s v="ONLINE"/>
    <n v="2"/>
    <s v="Product34"/>
    <x v="4"/>
    <s v="Lt"/>
    <n v="55"/>
    <n v="58.3"/>
    <n v="770"/>
    <n v="816.19999999999993"/>
    <n v="9"/>
    <s v="Feb"/>
    <n v="2021"/>
    <x v="20"/>
    <n v="16.323999999999998"/>
    <n v="3.2999999999999972"/>
    <n v="46.19999999999996"/>
    <n v="5.6603773584905613E-2"/>
    <x v="0"/>
    <s v="FALSO"/>
    <s v="feb-2021"/>
    <n v="29.875999999999976"/>
    <n v="3.6603773584905637E-2"/>
  </r>
  <r>
    <n v="44239"/>
    <s v="P0008"/>
    <x v="38"/>
    <n v="7"/>
    <x v="2"/>
    <s v="CASH"/>
    <n v="49"/>
    <s v="Product08"/>
    <x v="3"/>
    <s v="Kg"/>
    <n v="83"/>
    <n v="94.62"/>
    <n v="581"/>
    <n v="662.34"/>
    <n v="12"/>
    <s v="Feb"/>
    <n v="2021"/>
    <x v="21"/>
    <n v="324.54660000000001"/>
    <n v="11.620000000000005"/>
    <n v="81.340000000000032"/>
    <n v="0.1228070175438597"/>
    <x v="1"/>
    <s v="VERDADERO"/>
    <s v="feb-2021"/>
    <n v="-243.20659999999998"/>
    <n v="-0.36719298245614029"/>
  </r>
  <r>
    <n v="44239"/>
    <s v="P0023"/>
    <x v="39"/>
    <n v="9"/>
    <x v="1"/>
    <s v="CASH"/>
    <n v="44"/>
    <s v="Product23"/>
    <x v="0"/>
    <s v="Ft"/>
    <n v="141"/>
    <n v="149.46"/>
    <n v="1269"/>
    <n v="1345.14"/>
    <n v="12"/>
    <s v="Feb"/>
    <n v="2021"/>
    <x v="21"/>
    <n v="591.86160000000007"/>
    <n v="8.460000000000008"/>
    <n v="76.140000000000072"/>
    <n v="5.660377358490571E-2"/>
    <x v="0"/>
    <s v="VERDADERO"/>
    <s v="feb-2021"/>
    <n v="-515.72159999999997"/>
    <n v="-0.3833962264150943"/>
  </r>
  <r>
    <n v="44242"/>
    <s v="P0027"/>
    <x v="40"/>
    <n v="4"/>
    <x v="2"/>
    <s v="ONLINE"/>
    <n v="0"/>
    <s v="Product27"/>
    <x v="4"/>
    <s v="Lt"/>
    <n v="48"/>
    <n v="57.12"/>
    <n v="192"/>
    <n v="228.48"/>
    <n v="15"/>
    <s v="Feb"/>
    <n v="2021"/>
    <x v="22"/>
    <n v="0"/>
    <n v="9.1199999999999974"/>
    <n v="36.47999999999999"/>
    <n v="0.15966386554621845"/>
    <x v="1"/>
    <s v="FALSO"/>
    <s v="feb-2021"/>
    <n v="36.47999999999999"/>
    <n v="0.15966386554621845"/>
  </r>
  <r>
    <n v="44245"/>
    <s v="P0015"/>
    <x v="41"/>
    <n v="6"/>
    <x v="1"/>
    <s v="CASH"/>
    <n v="25"/>
    <s v="Product15"/>
    <x v="2"/>
    <s v="No."/>
    <n v="12"/>
    <n v="15.72"/>
    <n v="72"/>
    <n v="94.32"/>
    <n v="18"/>
    <s v="Feb"/>
    <n v="2021"/>
    <x v="23"/>
    <n v="23.58"/>
    <n v="3.7200000000000006"/>
    <n v="22.320000000000004"/>
    <n v="0.23664122137404586"/>
    <x v="1"/>
    <s v="VERDADERO"/>
    <s v="feb-2021"/>
    <n v="-1.2600000000000051"/>
    <n v="-1.3358778625954254E-2"/>
  </r>
  <r>
    <n v="44247"/>
    <s v="P0030"/>
    <x v="42"/>
    <n v="11"/>
    <x v="1"/>
    <s v="CASH"/>
    <n v="50"/>
    <s v="Product30"/>
    <x v="4"/>
    <s v="Ft"/>
    <n v="148"/>
    <n v="201.28"/>
    <n v="1628"/>
    <n v="2214.08"/>
    <n v="20"/>
    <s v="Feb"/>
    <n v="2021"/>
    <x v="24"/>
    <n v="1107.04"/>
    <n v="53.28"/>
    <n v="586.08000000000004"/>
    <n v="0.26470588235294118"/>
    <x v="2"/>
    <s v="VERDADERO"/>
    <s v="feb-2021"/>
    <n v="-520.96"/>
    <n v="-0.23529411764705885"/>
  </r>
  <r>
    <n v="44249"/>
    <s v="P0013"/>
    <x v="43"/>
    <n v="5"/>
    <x v="1"/>
    <s v="CASH"/>
    <n v="14"/>
    <s v="Product13"/>
    <x v="2"/>
    <s v="Kg"/>
    <n v="112"/>
    <n v="122.08"/>
    <n v="560"/>
    <n v="610.4"/>
    <n v="22"/>
    <s v="Feb"/>
    <n v="2021"/>
    <x v="25"/>
    <n v="85.456000000000003"/>
    <n v="10.079999999999998"/>
    <n v="50.399999999999991"/>
    <n v="8.2568807339449532E-2"/>
    <x v="1"/>
    <s v="VERDADERO"/>
    <s v="feb-2021"/>
    <n v="-35.05600000000004"/>
    <n v="-5.7431192660550523E-2"/>
  </r>
  <r>
    <n v="44250"/>
    <s v="P0025"/>
    <x v="44"/>
    <n v="3"/>
    <x v="2"/>
    <s v="CASH"/>
    <n v="42"/>
    <s v="Product25"/>
    <x v="0"/>
    <s v="No."/>
    <n v="7"/>
    <n v="8.33"/>
    <n v="21"/>
    <n v="24.99"/>
    <n v="23"/>
    <s v="Feb"/>
    <n v="2021"/>
    <x v="26"/>
    <n v="10.495799999999999"/>
    <n v="1.33"/>
    <n v="3.99"/>
    <n v="0.1596638655462185"/>
    <x v="1"/>
    <s v="VERDADERO"/>
    <s v="feb-2021"/>
    <n v="-6.5058000000000007"/>
    <n v="-0.26033613445378156"/>
  </r>
  <r>
    <n v="44250"/>
    <s v="P0005"/>
    <x v="45"/>
    <n v="2"/>
    <x v="2"/>
    <s v="ONLINE"/>
    <n v="14"/>
    <s v="Product05"/>
    <x v="3"/>
    <s v="Ft"/>
    <n v="133"/>
    <n v="155.61000000000001"/>
    <n v="266"/>
    <n v="311.22000000000003"/>
    <n v="23"/>
    <s v="Feb"/>
    <n v="2021"/>
    <x v="26"/>
    <n v="43.570800000000006"/>
    <n v="22.610000000000014"/>
    <n v="45.220000000000027"/>
    <n v="0.14529914529914537"/>
    <x v="1"/>
    <s v="FALSO"/>
    <s v="feb-2021"/>
    <n v="1.6492000000000075"/>
    <n v="5.299145299145323E-3"/>
  </r>
  <r>
    <n v="44252"/>
    <s v="P0002"/>
    <x v="46"/>
    <n v="4"/>
    <x v="0"/>
    <s v="ONLINE"/>
    <n v="34"/>
    <s v="Product02"/>
    <x v="3"/>
    <s v="Kg"/>
    <n v="105"/>
    <n v="142.80000000000001"/>
    <n v="420"/>
    <n v="571.20000000000005"/>
    <n v="25"/>
    <s v="Feb"/>
    <n v="2021"/>
    <x v="27"/>
    <n v="194.20800000000003"/>
    <n v="37.800000000000011"/>
    <n v="151.20000000000005"/>
    <n v="0.26470588235294124"/>
    <x v="1"/>
    <s v="FALSO"/>
    <s v="feb-2021"/>
    <n v="-43.007999999999981"/>
    <n v="-7.5294117647058789E-2"/>
  </r>
  <r>
    <n v="44252"/>
    <s v="P0032"/>
    <x v="47"/>
    <n v="11"/>
    <x v="1"/>
    <s v="CASH"/>
    <n v="2"/>
    <s v="Product32"/>
    <x v="4"/>
    <s v="Kg"/>
    <n v="89"/>
    <n v="117.48"/>
    <n v="979"/>
    <n v="1292.28"/>
    <n v="25"/>
    <s v="Feb"/>
    <n v="2021"/>
    <x v="27"/>
    <n v="25.845600000000001"/>
    <n v="28.480000000000004"/>
    <n v="313.28000000000003"/>
    <n v="0.24242424242424246"/>
    <x v="0"/>
    <s v="VERDADERO"/>
    <s v="feb-2021"/>
    <n v="287.43439999999987"/>
    <n v="0.22242424242424233"/>
  </r>
  <r>
    <n v="44252"/>
    <s v="P0030"/>
    <x v="48"/>
    <n v="2"/>
    <x v="2"/>
    <s v="ONLINE"/>
    <n v="45"/>
    <s v="Product30"/>
    <x v="4"/>
    <s v="Ft"/>
    <n v="148"/>
    <n v="201.28"/>
    <n v="296"/>
    <n v="402.56"/>
    <n v="25"/>
    <s v="Feb"/>
    <n v="2021"/>
    <x v="27"/>
    <n v="181.15200000000002"/>
    <n v="53.28"/>
    <n v="106.56"/>
    <n v="0.26470588235294118"/>
    <x v="1"/>
    <s v="FALSO"/>
    <s v="feb-2021"/>
    <n v="-74.592000000000013"/>
    <n v="-0.18529411764705886"/>
  </r>
  <r>
    <n v="44254"/>
    <s v="P0018"/>
    <x v="49"/>
    <n v="11"/>
    <x v="0"/>
    <s v="ONLINE"/>
    <n v="45"/>
    <s v="Product18"/>
    <x v="2"/>
    <s v="No."/>
    <n v="37"/>
    <n v="49.21"/>
    <n v="407"/>
    <n v="541.31000000000006"/>
    <n v="27"/>
    <s v="Feb"/>
    <n v="2021"/>
    <x v="28"/>
    <n v="243.58950000000004"/>
    <n v="12.21"/>
    <n v="134.31"/>
    <n v="0.24812030075187969"/>
    <x v="1"/>
    <s v="FALSO"/>
    <s v="feb-2021"/>
    <n v="-109.27949999999998"/>
    <n v="-0.20187969924812024"/>
  </r>
  <r>
    <n v="44258"/>
    <s v="P0011"/>
    <x v="50"/>
    <n v="1"/>
    <x v="2"/>
    <s v="ONLINE"/>
    <n v="53"/>
    <s v="Product11"/>
    <x v="2"/>
    <s v="Lt"/>
    <n v="44"/>
    <n v="48.4"/>
    <n v="44"/>
    <n v="48.4"/>
    <n v="3"/>
    <s v="Mar"/>
    <n v="2021"/>
    <x v="29"/>
    <n v="25.652000000000001"/>
    <n v="4.3999999999999986"/>
    <n v="4.3999999999999986"/>
    <n v="9.0909090909090884E-2"/>
    <x v="1"/>
    <s v="FALSO"/>
    <s v="mar-2021"/>
    <n v="-21.252000000000002"/>
    <n v="-0.43909090909090914"/>
  </r>
  <r>
    <n v="44262"/>
    <s v="P0021"/>
    <x v="51"/>
    <n v="9"/>
    <x v="2"/>
    <s v="CASH"/>
    <n v="49"/>
    <s v="Product21"/>
    <x v="0"/>
    <s v="Ft"/>
    <n v="126"/>
    <n v="162.54"/>
    <n v="1134"/>
    <n v="1462.86"/>
    <n v="7"/>
    <s v="Mar"/>
    <n v="2021"/>
    <x v="30"/>
    <n v="716.80139999999994"/>
    <n v="36.539999999999992"/>
    <n v="328.8599999999999"/>
    <n v="0.22480620155038755"/>
    <x v="0"/>
    <s v="VERDADERO"/>
    <s v="mar-2021"/>
    <n v="-387.94140000000004"/>
    <n v="-0.26519379844961244"/>
  </r>
  <r>
    <n v="44263"/>
    <s v="P0027"/>
    <x v="52"/>
    <n v="6"/>
    <x v="1"/>
    <s v="CASH"/>
    <n v="36"/>
    <s v="Product27"/>
    <x v="4"/>
    <s v="Lt"/>
    <n v="48"/>
    <n v="57.12"/>
    <n v="288"/>
    <n v="342.72"/>
    <n v="8"/>
    <s v="Mar"/>
    <n v="2021"/>
    <x v="31"/>
    <n v="123.37920000000001"/>
    <n v="9.1199999999999974"/>
    <n v="54.719999999999985"/>
    <n v="0.15966386554621842"/>
    <x v="1"/>
    <s v="VERDADERO"/>
    <s v="mar-2021"/>
    <n v="-68.659199999999998"/>
    <n v="-0.20033613445378148"/>
  </r>
  <r>
    <n v="44263"/>
    <s v="P0044"/>
    <x v="53"/>
    <n v="9"/>
    <x v="1"/>
    <s v="ONLINE"/>
    <n v="10"/>
    <s v="Product44"/>
    <x v="1"/>
    <s v="Kg"/>
    <n v="76"/>
    <n v="82.08"/>
    <n v="684"/>
    <n v="738.72"/>
    <n v="8"/>
    <s v="Mar"/>
    <n v="2021"/>
    <x v="31"/>
    <n v="73.872"/>
    <n v="6.0799999999999983"/>
    <n v="54.719999999999985"/>
    <n v="7.4074074074074056E-2"/>
    <x v="1"/>
    <s v="FALSO"/>
    <s v="mar-2021"/>
    <n v="-19.15199999999993"/>
    <n v="-2.5925925925925832E-2"/>
  </r>
  <r>
    <n v="44264"/>
    <s v="P0029"/>
    <x v="54"/>
    <n v="6"/>
    <x v="0"/>
    <s v="ONLINE"/>
    <n v="44"/>
    <s v="Product29"/>
    <x v="4"/>
    <s v="Lt"/>
    <n v="47"/>
    <n v="53.11"/>
    <n v="282"/>
    <n v="318.66000000000003"/>
    <n v="9"/>
    <s v="Mar"/>
    <n v="2021"/>
    <x v="32"/>
    <n v="140.21040000000002"/>
    <n v="6.1099999999999994"/>
    <n v="36.659999999999997"/>
    <n v="0.1150442477876106"/>
    <x v="1"/>
    <s v="FALSO"/>
    <s v="mar-2021"/>
    <n v="-103.5504"/>
    <n v="-0.32495575221238937"/>
  </r>
  <r>
    <n v="44266"/>
    <s v="P0025"/>
    <x v="55"/>
    <n v="11"/>
    <x v="2"/>
    <s v="CASH"/>
    <n v="50"/>
    <s v="Product25"/>
    <x v="0"/>
    <s v="No."/>
    <n v="7"/>
    <n v="8.33"/>
    <n v="77"/>
    <n v="91.63"/>
    <n v="11"/>
    <s v="Mar"/>
    <n v="2021"/>
    <x v="33"/>
    <n v="45.814999999999998"/>
    <n v="1.33"/>
    <n v="14.63"/>
    <n v="0.1596638655462185"/>
    <x v="1"/>
    <s v="VERDADERO"/>
    <s v="mar-2021"/>
    <n v="-31.185000000000002"/>
    <n v="-0.34033613445378158"/>
  </r>
  <r>
    <n v="44268"/>
    <s v="P0028"/>
    <x v="56"/>
    <n v="10"/>
    <x v="0"/>
    <s v="CASH"/>
    <n v="18"/>
    <s v="Product28"/>
    <x v="4"/>
    <s v="No."/>
    <n v="37"/>
    <n v="41.81"/>
    <n v="370"/>
    <n v="418.1"/>
    <n v="13"/>
    <s v="Mar"/>
    <n v="2021"/>
    <x v="34"/>
    <n v="75.257999999999996"/>
    <n v="4.8100000000000023"/>
    <n v="48.100000000000023"/>
    <n v="0.11504424778761067"/>
    <x v="1"/>
    <s v="VERDADERO"/>
    <s v="mar-2021"/>
    <n v="-27.157999999999959"/>
    <n v="-6.4955752212389278E-2"/>
  </r>
  <r>
    <n v="44270"/>
    <s v="P0039"/>
    <x v="57"/>
    <n v="11"/>
    <x v="1"/>
    <s v="CASH"/>
    <n v="19"/>
    <s v="Product39"/>
    <x v="1"/>
    <s v="No."/>
    <n v="37"/>
    <n v="42.55"/>
    <n v="407"/>
    <n v="468.05"/>
    <n v="15"/>
    <s v="Mar"/>
    <n v="2021"/>
    <x v="35"/>
    <n v="88.929500000000004"/>
    <n v="5.5499999999999972"/>
    <n v="61.049999999999969"/>
    <n v="0.13043478260869559"/>
    <x v="1"/>
    <s v="VERDADERO"/>
    <s v="mar-2021"/>
    <n v="-27.879500000000007"/>
    <n v="-5.9565217391304361E-2"/>
  </r>
  <r>
    <n v="44271"/>
    <s v="P0012"/>
    <x v="58"/>
    <n v="14"/>
    <x v="2"/>
    <s v="CASH"/>
    <n v="2"/>
    <s v="Product12"/>
    <x v="2"/>
    <s v="Kg"/>
    <n v="73"/>
    <n v="94.17"/>
    <n v="1022"/>
    <n v="1318.38"/>
    <n v="16"/>
    <s v="Mar"/>
    <n v="2021"/>
    <x v="36"/>
    <n v="26.367600000000003"/>
    <n v="21.17"/>
    <n v="296.38"/>
    <n v="0.22480620155038758"/>
    <x v="0"/>
    <s v="VERDADERO"/>
    <s v="mar-2021"/>
    <n v="270.01240000000007"/>
    <n v="0.20480620155038765"/>
  </r>
  <r>
    <n v="44273"/>
    <s v="P0042"/>
    <x v="59"/>
    <n v="8"/>
    <x v="0"/>
    <s v="CASH"/>
    <n v="7"/>
    <s v="Product42"/>
    <x v="1"/>
    <s v="Ft"/>
    <n v="120"/>
    <n v="162"/>
    <n v="960"/>
    <n v="1296"/>
    <n v="18"/>
    <s v="Mar"/>
    <n v="2021"/>
    <x v="37"/>
    <n v="90.720000000000013"/>
    <n v="42"/>
    <n v="336"/>
    <n v="0.25925925925925924"/>
    <x v="0"/>
    <s v="VERDADERO"/>
    <s v="mar-2021"/>
    <n v="245.27999999999997"/>
    <n v="0.18925925925925924"/>
  </r>
  <r>
    <n v="44274"/>
    <s v="P0028"/>
    <x v="60"/>
    <n v="9"/>
    <x v="1"/>
    <s v="CASH"/>
    <n v="6"/>
    <s v="Product28"/>
    <x v="4"/>
    <s v="No."/>
    <n v="37"/>
    <n v="41.81"/>
    <n v="333"/>
    <n v="376.29"/>
    <n v="19"/>
    <s v="Mar"/>
    <n v="2021"/>
    <x v="38"/>
    <n v="22.577400000000001"/>
    <n v="4.8100000000000023"/>
    <n v="43.29000000000002"/>
    <n v="0.11504424778761067"/>
    <x v="1"/>
    <s v="VERDADERO"/>
    <s v="mar-2021"/>
    <n v="20.712600000000009"/>
    <n v="5.5044247787610641E-2"/>
  </r>
  <r>
    <n v="44276"/>
    <s v="P0020"/>
    <x v="61"/>
    <n v="13"/>
    <x v="1"/>
    <s v="ONLINE"/>
    <n v="25"/>
    <s v="Product20"/>
    <x v="0"/>
    <s v="Lt"/>
    <n v="61"/>
    <n v="76.25"/>
    <n v="793"/>
    <n v="991.25"/>
    <n v="21"/>
    <s v="Mar"/>
    <n v="2021"/>
    <x v="39"/>
    <n v="247.8125"/>
    <n v="15.25"/>
    <n v="198.25"/>
    <n v="0.2"/>
    <x v="0"/>
    <s v="FALSO"/>
    <s v="mar-2021"/>
    <n v="-49.5625"/>
    <n v="-0.05"/>
  </r>
  <r>
    <n v="44276"/>
    <s v="P0039"/>
    <x v="62"/>
    <n v="7"/>
    <x v="2"/>
    <s v="ONLINE"/>
    <n v="18"/>
    <s v="Product39"/>
    <x v="1"/>
    <s v="No."/>
    <n v="37"/>
    <n v="42.55"/>
    <n v="259"/>
    <n v="297.85000000000002"/>
    <n v="21"/>
    <s v="Mar"/>
    <n v="2021"/>
    <x v="39"/>
    <n v="53.613"/>
    <n v="5.5499999999999972"/>
    <n v="38.84999999999998"/>
    <n v="0.13043478260869557"/>
    <x v="1"/>
    <s v="FALSO"/>
    <s v="mar-2021"/>
    <n v="-14.762999999999977"/>
    <n v="-4.9565217391304268E-2"/>
  </r>
  <r>
    <n v="44277"/>
    <s v="P0002"/>
    <x v="63"/>
    <n v="8"/>
    <x v="1"/>
    <s v="ONLINE"/>
    <n v="47"/>
    <s v="Product02"/>
    <x v="3"/>
    <s v="Kg"/>
    <n v="105"/>
    <n v="142.80000000000001"/>
    <n v="840"/>
    <n v="1142.4000000000001"/>
    <n v="22"/>
    <s v="Mar"/>
    <n v="2021"/>
    <x v="40"/>
    <n v="536.928"/>
    <n v="37.800000000000011"/>
    <n v="302.40000000000009"/>
    <n v="0.26470588235294124"/>
    <x v="0"/>
    <s v="FALSO"/>
    <s v="mar-2021"/>
    <n v="-234.52799999999991"/>
    <n v="-0.20529411764705874"/>
  </r>
  <r>
    <n v="44277"/>
    <s v="P0012"/>
    <x v="64"/>
    <n v="4"/>
    <x v="1"/>
    <s v="ONLINE"/>
    <n v="39"/>
    <s v="Product12"/>
    <x v="2"/>
    <s v="Kg"/>
    <n v="73"/>
    <n v="94.17"/>
    <n v="292"/>
    <n v="376.68"/>
    <n v="22"/>
    <s v="Mar"/>
    <n v="2021"/>
    <x v="40"/>
    <n v="146.90520000000001"/>
    <n v="21.17"/>
    <n v="84.68"/>
    <n v="0.22480620155038761"/>
    <x v="1"/>
    <s v="FALSO"/>
    <s v="mar-2021"/>
    <n v="-62.225200000000001"/>
    <n v="-0.16519379844961241"/>
  </r>
  <r>
    <n v="44280"/>
    <s v="P0024"/>
    <x v="65"/>
    <n v="14"/>
    <x v="1"/>
    <s v="CASH"/>
    <n v="7"/>
    <s v="Product24"/>
    <x v="0"/>
    <s v="Ft"/>
    <n v="144"/>
    <n v="156.96"/>
    <n v="2016"/>
    <n v="2197.44"/>
    <n v="25"/>
    <s v="Mar"/>
    <n v="2021"/>
    <x v="41"/>
    <n v="153.82080000000002"/>
    <n v="12.960000000000008"/>
    <n v="181.44000000000011"/>
    <n v="8.2568807339449588E-2"/>
    <x v="2"/>
    <s v="VERDADERO"/>
    <s v="mar-2021"/>
    <n v="27.619200000000092"/>
    <n v="1.2568807339449583E-2"/>
  </r>
  <r>
    <n v="44280"/>
    <s v="P0006"/>
    <x v="66"/>
    <n v="4"/>
    <x v="2"/>
    <s v="CASH"/>
    <n v="1"/>
    <s v="Product06"/>
    <x v="3"/>
    <s v="Kg"/>
    <n v="75"/>
    <n v="85.5"/>
    <n v="300"/>
    <n v="342"/>
    <n v="25"/>
    <s v="Mar"/>
    <n v="2021"/>
    <x v="41"/>
    <n v="3.42"/>
    <n v="10.5"/>
    <n v="42"/>
    <n v="0.12280701754385964"/>
    <x v="1"/>
    <s v="VERDADERO"/>
    <s v="mar-2021"/>
    <n v="38.579999999999984"/>
    <n v="0.11280701754385961"/>
  </r>
  <r>
    <n v="44280"/>
    <s v="P0029"/>
    <x v="67"/>
    <n v="8"/>
    <x v="2"/>
    <s v="CASH"/>
    <n v="17"/>
    <s v="Product29"/>
    <x v="4"/>
    <s v="Lt"/>
    <n v="47"/>
    <n v="53.11"/>
    <n v="376"/>
    <n v="424.88"/>
    <n v="25"/>
    <s v="Mar"/>
    <n v="2021"/>
    <x v="41"/>
    <n v="72.229600000000005"/>
    <n v="6.1099999999999994"/>
    <n v="48.879999999999995"/>
    <n v="0.1150442477876106"/>
    <x v="1"/>
    <s v="VERDADERO"/>
    <s v="mar-2021"/>
    <n v="-23.349600000000009"/>
    <n v="-5.4955752212389401E-2"/>
  </r>
  <r>
    <n v="44280"/>
    <s v="P0038"/>
    <x v="68"/>
    <n v="2"/>
    <x v="2"/>
    <s v="ONLINE"/>
    <n v="2"/>
    <s v="Product38"/>
    <x v="1"/>
    <s v="Kg"/>
    <n v="72"/>
    <n v="79.92"/>
    <n v="144"/>
    <n v="159.84"/>
    <n v="25"/>
    <s v="Mar"/>
    <n v="2021"/>
    <x v="41"/>
    <n v="3.1968000000000001"/>
    <n v="7.9200000000000017"/>
    <n v="15.840000000000003"/>
    <n v="9.9099099099099114E-2"/>
    <x v="1"/>
    <s v="FALSO"/>
    <s v="mar-2021"/>
    <n v="12.643200000000007"/>
    <n v="7.9099099099099138E-2"/>
  </r>
  <r>
    <n v="44281"/>
    <s v="P0001"/>
    <x v="69"/>
    <n v="4"/>
    <x v="2"/>
    <s v="CASH"/>
    <n v="23"/>
    <s v="Product01"/>
    <x v="3"/>
    <s v="Kg"/>
    <n v="98"/>
    <n v="103.88"/>
    <n v="392"/>
    <n v="415.52"/>
    <n v="26"/>
    <s v="Mar"/>
    <n v="2021"/>
    <x v="42"/>
    <n v="95.569599999999994"/>
    <n v="5.8799999999999955"/>
    <n v="23.519999999999982"/>
    <n v="5.660377358490562E-2"/>
    <x v="1"/>
    <s v="VERDADERO"/>
    <s v="mar-2021"/>
    <n v="-72.049599999999998"/>
    <n v="-0.17339622641509433"/>
  </r>
  <r>
    <n v="44281"/>
    <s v="P0042"/>
    <x v="70"/>
    <n v="1"/>
    <x v="2"/>
    <s v="CASH"/>
    <n v="23"/>
    <s v="Product42"/>
    <x v="1"/>
    <s v="Ft"/>
    <n v="120"/>
    <n v="162"/>
    <n v="120"/>
    <n v="162"/>
    <n v="26"/>
    <s v="Mar"/>
    <n v="2021"/>
    <x v="42"/>
    <n v="37.260000000000005"/>
    <n v="42"/>
    <n v="42"/>
    <n v="0.25925925925925924"/>
    <x v="1"/>
    <s v="VERDADERO"/>
    <s v="mar-2021"/>
    <n v="4.7399999999999949"/>
    <n v="2.9259259259259228E-2"/>
  </r>
  <r>
    <n v="44281"/>
    <s v="P0010"/>
    <x v="71"/>
    <n v="9"/>
    <x v="2"/>
    <s v="ONLINE"/>
    <n v="48"/>
    <s v="Product10"/>
    <x v="2"/>
    <s v="Ft"/>
    <n v="148"/>
    <n v="164.28"/>
    <n v="1332"/>
    <n v="1478.52"/>
    <n v="26"/>
    <s v="Mar"/>
    <n v="2021"/>
    <x v="42"/>
    <n v="709.68959999999993"/>
    <n v="16.28"/>
    <n v="146.52000000000001"/>
    <n v="9.9099099099099114E-2"/>
    <x v="0"/>
    <s v="FALSO"/>
    <s v="mar-2021"/>
    <n v="-563.16959999999995"/>
    <n v="-0.3809009009009009"/>
  </r>
  <r>
    <n v="44282"/>
    <s v="P0030"/>
    <x v="72"/>
    <n v="3"/>
    <x v="2"/>
    <s v="ONLINE"/>
    <n v="12"/>
    <s v="Product30"/>
    <x v="4"/>
    <s v="Ft"/>
    <n v="148"/>
    <n v="201.28"/>
    <n v="444"/>
    <n v="603.84"/>
    <n v="27"/>
    <s v="Mar"/>
    <n v="2021"/>
    <x v="43"/>
    <n v="72.460800000000006"/>
    <n v="53.28"/>
    <n v="159.84"/>
    <n v="0.26470588235294118"/>
    <x v="1"/>
    <s v="FALSO"/>
    <s v="mar-2021"/>
    <n v="87.379200000000083"/>
    <n v="0.1447058823529413"/>
  </r>
  <r>
    <n v="44283"/>
    <s v="P0007"/>
    <x v="73"/>
    <n v="8"/>
    <x v="1"/>
    <s v="CASH"/>
    <n v="1"/>
    <s v="Product07"/>
    <x v="3"/>
    <s v="Lt"/>
    <n v="43"/>
    <n v="47.73"/>
    <n v="344"/>
    <n v="381.84"/>
    <n v="28"/>
    <s v="Mar"/>
    <n v="2021"/>
    <x v="44"/>
    <n v="3.8184"/>
    <n v="4.7299999999999969"/>
    <n v="37.839999999999975"/>
    <n v="9.9099099099099044E-2"/>
    <x v="1"/>
    <s v="VERDADERO"/>
    <s v="mar-2021"/>
    <n v="34.021599999999978"/>
    <n v="8.9099099099099049E-2"/>
  </r>
  <r>
    <n v="44285"/>
    <s v="P0038"/>
    <x v="74"/>
    <n v="1"/>
    <x v="1"/>
    <s v="CASH"/>
    <n v="43"/>
    <s v="Product38"/>
    <x v="1"/>
    <s v="Kg"/>
    <n v="72"/>
    <n v="79.92"/>
    <n v="72"/>
    <n v="79.92"/>
    <n v="30"/>
    <s v="Mar"/>
    <n v="2021"/>
    <x v="45"/>
    <n v="34.365600000000001"/>
    <n v="7.9200000000000017"/>
    <n v="7.9200000000000017"/>
    <n v="9.9099099099099114E-2"/>
    <x v="1"/>
    <s v="VERDADERO"/>
    <s v="mar-2021"/>
    <n v="-26.445599999999999"/>
    <n v="-0.33090090090090091"/>
  </r>
  <r>
    <n v="44286"/>
    <s v="P0042"/>
    <x v="75"/>
    <n v="3"/>
    <x v="2"/>
    <s v="CASH"/>
    <n v="24"/>
    <s v="Product42"/>
    <x v="1"/>
    <s v="Ft"/>
    <n v="120"/>
    <n v="162"/>
    <n v="360"/>
    <n v="486"/>
    <n v="31"/>
    <s v="Mar"/>
    <n v="2021"/>
    <x v="46"/>
    <n v="116.64"/>
    <n v="42"/>
    <n v="126"/>
    <n v="0.25925925925925924"/>
    <x v="1"/>
    <s v="VERDADERO"/>
    <s v="mar-2021"/>
    <n v="9.3600000000000136"/>
    <n v="1.9259259259259288E-2"/>
  </r>
  <r>
    <n v="44290"/>
    <s v="P0040"/>
    <x v="76"/>
    <n v="4"/>
    <x v="2"/>
    <s v="CASH"/>
    <n v="12"/>
    <s v="Product40"/>
    <x v="1"/>
    <s v="Kg"/>
    <n v="90"/>
    <n v="115.2"/>
    <n v="360"/>
    <n v="460.8"/>
    <n v="4"/>
    <s v="Apr"/>
    <n v="2021"/>
    <x v="47"/>
    <n v="55.295999999999999"/>
    <n v="25.200000000000003"/>
    <n v="100.80000000000001"/>
    <n v="0.21875000000000003"/>
    <x v="1"/>
    <s v="VERDADERO"/>
    <s v="abr-2021"/>
    <n v="45.504000000000019"/>
    <n v="9.8750000000000032E-2"/>
  </r>
  <r>
    <n v="44290"/>
    <s v="P0009"/>
    <x v="77"/>
    <n v="9"/>
    <x v="1"/>
    <s v="CASH"/>
    <n v="9"/>
    <s v="Product09"/>
    <x v="3"/>
    <s v="No."/>
    <n v="6"/>
    <n v="7.8599999999999994"/>
    <n v="54"/>
    <n v="70.739999999999995"/>
    <n v="4"/>
    <s v="Apr"/>
    <n v="2021"/>
    <x v="47"/>
    <n v="6.3665999999999991"/>
    <n v="1.8599999999999994"/>
    <n v="16.739999999999995"/>
    <n v="0.23664122137404575"/>
    <x v="1"/>
    <s v="VERDADERO"/>
    <s v="abr-2021"/>
    <n v="10.37339999999999"/>
    <n v="0.14664122137404567"/>
  </r>
  <r>
    <n v="44291"/>
    <s v="P0031"/>
    <x v="78"/>
    <n v="15"/>
    <x v="1"/>
    <s v="ONLINE"/>
    <n v="9"/>
    <s v="Product31"/>
    <x v="4"/>
    <s v="Kg"/>
    <n v="93"/>
    <n v="104.16"/>
    <n v="1395"/>
    <n v="1562.4"/>
    <n v="5"/>
    <s v="Apr"/>
    <n v="2021"/>
    <x v="48"/>
    <n v="140.61600000000001"/>
    <n v="11.159999999999997"/>
    <n v="167.39999999999995"/>
    <n v="0.10714285714285711"/>
    <x v="0"/>
    <s v="FALSO"/>
    <s v="abr-2021"/>
    <n v="26.784000000000106"/>
    <n v="1.714285714285721E-2"/>
  </r>
  <r>
    <n v="44295"/>
    <s v="P0005"/>
    <x v="79"/>
    <n v="3"/>
    <x v="1"/>
    <s v="ONLINE"/>
    <n v="22"/>
    <s v="Product05"/>
    <x v="3"/>
    <s v="Ft"/>
    <n v="133"/>
    <n v="155.61000000000001"/>
    <n v="399"/>
    <n v="466.83"/>
    <n v="9"/>
    <s v="Apr"/>
    <n v="2021"/>
    <x v="49"/>
    <n v="102.7026"/>
    <n v="22.610000000000014"/>
    <n v="67.830000000000041"/>
    <n v="0.14529914529914539"/>
    <x v="1"/>
    <s v="FALSO"/>
    <s v="abr-2021"/>
    <n v="-34.872600000000034"/>
    <n v="-7.4700854700854774E-2"/>
  </r>
  <r>
    <n v="44296"/>
    <s v="P0022"/>
    <x v="80"/>
    <n v="14"/>
    <x v="2"/>
    <s v="ONLINE"/>
    <n v="16"/>
    <s v="Product22"/>
    <x v="0"/>
    <s v="Ft"/>
    <n v="121"/>
    <n v="141.57"/>
    <n v="1694"/>
    <n v="1981.98"/>
    <n v="10"/>
    <s v="Apr"/>
    <n v="2021"/>
    <x v="50"/>
    <n v="317.11680000000001"/>
    <n v="20.569999999999993"/>
    <n v="287.9799999999999"/>
    <n v="0.14529914529914525"/>
    <x v="2"/>
    <s v="FALSO"/>
    <s v="abr-2021"/>
    <n v="-29.136799999999994"/>
    <n v="-1.4700854700854698E-2"/>
  </r>
  <r>
    <n v="44298"/>
    <s v="P0037"/>
    <x v="81"/>
    <n v="3"/>
    <x v="2"/>
    <s v="CASH"/>
    <n v="15"/>
    <s v="Product37"/>
    <x v="1"/>
    <s v="Kg"/>
    <n v="67"/>
    <n v="85.76"/>
    <n v="201"/>
    <n v="257.27999999999997"/>
    <n v="12"/>
    <s v="Apr"/>
    <n v="2021"/>
    <x v="51"/>
    <n v="38.591999999999992"/>
    <n v="18.760000000000005"/>
    <n v="56.280000000000015"/>
    <n v="0.21875000000000008"/>
    <x v="1"/>
    <s v="VERDADERO"/>
    <s v="abr-2021"/>
    <n v="17.687999999999988"/>
    <n v="6.8749999999999964E-2"/>
  </r>
  <r>
    <n v="44298"/>
    <s v="P0029"/>
    <x v="82"/>
    <n v="4"/>
    <x v="2"/>
    <s v="ONLINE"/>
    <n v="33"/>
    <s v="Product29"/>
    <x v="4"/>
    <s v="Lt"/>
    <n v="47"/>
    <n v="53.11"/>
    <n v="188"/>
    <n v="212.44"/>
    <n v="12"/>
    <s v="Apr"/>
    <n v="2021"/>
    <x v="51"/>
    <n v="70.105199999999996"/>
    <n v="6.1099999999999994"/>
    <n v="24.439999999999998"/>
    <n v="0.1150442477876106"/>
    <x v="1"/>
    <s v="FALSO"/>
    <s v="abr-2021"/>
    <n v="-45.665199999999999"/>
    <n v="-0.21495575221238938"/>
  </r>
  <r>
    <n v="44298"/>
    <s v="P0027"/>
    <x v="83"/>
    <n v="9"/>
    <x v="2"/>
    <s v="ONLINE"/>
    <n v="4"/>
    <s v="Product27"/>
    <x v="4"/>
    <s v="Lt"/>
    <n v="48"/>
    <n v="57.12"/>
    <n v="432"/>
    <n v="514.08000000000004"/>
    <n v="12"/>
    <s v="Apr"/>
    <n v="2021"/>
    <x v="51"/>
    <n v="20.563200000000002"/>
    <n v="9.1199999999999974"/>
    <n v="82.079999999999984"/>
    <n v="0.15966386554621845"/>
    <x v="1"/>
    <s v="FALSO"/>
    <s v="abr-2021"/>
    <n v="61.516800000000046"/>
    <n v="0.11966386554621856"/>
  </r>
  <r>
    <n v="44298"/>
    <s v="P0033"/>
    <x v="84"/>
    <n v="13"/>
    <x v="2"/>
    <s v="CASH"/>
    <n v="35"/>
    <s v="Product33"/>
    <x v="4"/>
    <s v="Kg"/>
    <n v="95"/>
    <n v="119.7"/>
    <n v="1235"/>
    <n v="1556.1"/>
    <n v="12"/>
    <s v="Apr"/>
    <n v="2021"/>
    <x v="51"/>
    <n v="544.63499999999988"/>
    <n v="24.700000000000003"/>
    <n v="321.10000000000002"/>
    <n v="0.20634920634920637"/>
    <x v="0"/>
    <s v="VERDADERO"/>
    <s v="abr-2021"/>
    <n v="-223.53499999999997"/>
    <n v="-0.14365079365079364"/>
  </r>
  <r>
    <n v="44301"/>
    <s v="P0017"/>
    <x v="85"/>
    <n v="3"/>
    <x v="2"/>
    <s v="ONLINE"/>
    <n v="6"/>
    <s v="Product17"/>
    <x v="2"/>
    <s v="Ft"/>
    <n v="134"/>
    <n v="156.78"/>
    <n v="402"/>
    <n v="470.34"/>
    <n v="15"/>
    <s v="Apr"/>
    <n v="2021"/>
    <x v="52"/>
    <n v="28.220399999999998"/>
    <n v="22.78"/>
    <n v="68.34"/>
    <n v="0.14529914529914531"/>
    <x v="1"/>
    <s v="FALSO"/>
    <s v="abr-2021"/>
    <n v="40.119599999999991"/>
    <n v="8.5299145299145285E-2"/>
  </r>
  <r>
    <n v="44302"/>
    <s v="P0018"/>
    <x v="86"/>
    <n v="15"/>
    <x v="2"/>
    <s v="CASH"/>
    <n v="13"/>
    <s v="Product18"/>
    <x v="2"/>
    <s v="No."/>
    <n v="37"/>
    <n v="49.21"/>
    <n v="555"/>
    <n v="738.15"/>
    <n v="16"/>
    <s v="Apr"/>
    <n v="2021"/>
    <x v="53"/>
    <n v="95.959500000000006"/>
    <n v="12.21"/>
    <n v="183.15"/>
    <n v="0.24812030075187971"/>
    <x v="1"/>
    <s v="VERDADERO"/>
    <s v="abr-2021"/>
    <n v="87.190499999999929"/>
    <n v="0.11812030075187961"/>
  </r>
  <r>
    <n v="44304"/>
    <s v="P0038"/>
    <x v="87"/>
    <n v="9"/>
    <x v="0"/>
    <s v="ONLINE"/>
    <n v="13"/>
    <s v="Product38"/>
    <x v="1"/>
    <s v="Kg"/>
    <n v="72"/>
    <n v="79.92"/>
    <n v="648"/>
    <n v="719.28"/>
    <n v="18"/>
    <s v="Apr"/>
    <n v="2021"/>
    <x v="54"/>
    <n v="93.506399999999999"/>
    <n v="7.9200000000000017"/>
    <n v="71.280000000000015"/>
    <n v="9.9099099099099128E-2"/>
    <x v="1"/>
    <s v="FALSO"/>
    <s v="abr-2021"/>
    <n v="-22.226400000000012"/>
    <n v="-3.0900900900900918E-2"/>
  </r>
  <r>
    <n v="44304"/>
    <s v="P0019"/>
    <x v="88"/>
    <n v="13"/>
    <x v="2"/>
    <s v="CASH"/>
    <n v="42"/>
    <s v="Product19"/>
    <x v="2"/>
    <s v="Ft"/>
    <n v="150"/>
    <n v="210"/>
    <n v="1950"/>
    <n v="2730"/>
    <n v="18"/>
    <s v="Apr"/>
    <n v="2021"/>
    <x v="54"/>
    <n v="1146.5999999999999"/>
    <n v="60"/>
    <n v="780"/>
    <n v="0.2857142857142857"/>
    <x v="2"/>
    <s v="VERDADERO"/>
    <s v="abr-2021"/>
    <n v="-366.59999999999991"/>
    <n v="-0.13428571428571426"/>
  </r>
  <r>
    <n v="44309"/>
    <s v="P0042"/>
    <x v="89"/>
    <n v="6"/>
    <x v="2"/>
    <s v="ONLINE"/>
    <n v="21"/>
    <s v="Product42"/>
    <x v="1"/>
    <s v="Ft"/>
    <n v="120"/>
    <n v="162"/>
    <n v="720"/>
    <n v="972"/>
    <n v="23"/>
    <s v="Apr"/>
    <n v="2021"/>
    <x v="55"/>
    <n v="204.12"/>
    <n v="42"/>
    <n v="252"/>
    <n v="0.25925925925925924"/>
    <x v="1"/>
    <s v="FALSO"/>
    <s v="abr-2021"/>
    <n v="47.879999999999995"/>
    <n v="4.9259259259259253E-2"/>
  </r>
  <r>
    <n v="44309"/>
    <s v="P0028"/>
    <x v="90"/>
    <n v="10"/>
    <x v="2"/>
    <s v="ONLINE"/>
    <n v="30"/>
    <s v="Product28"/>
    <x v="4"/>
    <s v="No."/>
    <n v="37"/>
    <n v="41.81"/>
    <n v="370"/>
    <n v="418.1"/>
    <n v="23"/>
    <s v="Apr"/>
    <n v="2021"/>
    <x v="55"/>
    <n v="125.43"/>
    <n v="4.8100000000000023"/>
    <n v="48.100000000000023"/>
    <n v="0.11504424778761067"/>
    <x v="1"/>
    <s v="FALSO"/>
    <s v="abr-2021"/>
    <n v="-77.329999999999984"/>
    <n v="-0.18495575221238933"/>
  </r>
  <r>
    <n v="44310"/>
    <s v="P0030"/>
    <x v="91"/>
    <n v="2"/>
    <x v="1"/>
    <s v="ONLINE"/>
    <n v="12"/>
    <s v="Product30"/>
    <x v="4"/>
    <s v="Ft"/>
    <n v="148"/>
    <n v="201.28"/>
    <n v="296"/>
    <n v="402.56"/>
    <n v="24"/>
    <s v="Apr"/>
    <n v="2021"/>
    <x v="56"/>
    <n v="48.307200000000002"/>
    <n v="53.28"/>
    <n v="106.56"/>
    <n v="0.26470588235294118"/>
    <x v="1"/>
    <s v="FALSO"/>
    <s v="abr-2021"/>
    <n v="58.252799999999979"/>
    <n v="0.14470588235294113"/>
  </r>
  <r>
    <n v="44312"/>
    <s v="P0037"/>
    <x v="92"/>
    <n v="3"/>
    <x v="2"/>
    <s v="ONLINE"/>
    <n v="34"/>
    <s v="Product37"/>
    <x v="1"/>
    <s v="Kg"/>
    <n v="67"/>
    <n v="85.76"/>
    <n v="201"/>
    <n v="257.27999999999997"/>
    <n v="26"/>
    <s v="Apr"/>
    <n v="2021"/>
    <x v="57"/>
    <n v="87.475200000000001"/>
    <n v="18.760000000000005"/>
    <n v="56.280000000000015"/>
    <n v="0.21875000000000008"/>
    <x v="1"/>
    <s v="FALSO"/>
    <s v="abr-2021"/>
    <n v="-31.195200000000028"/>
    <n v="-0.12125000000000012"/>
  </r>
  <r>
    <n v="44315"/>
    <s v="P0030"/>
    <x v="93"/>
    <n v="7"/>
    <x v="2"/>
    <s v="ONLINE"/>
    <n v="38"/>
    <s v="Product30"/>
    <x v="4"/>
    <s v="Ft"/>
    <n v="148"/>
    <n v="201.28"/>
    <n v="1036"/>
    <n v="1408.96"/>
    <n v="29"/>
    <s v="Apr"/>
    <n v="2021"/>
    <x v="58"/>
    <n v="535.40480000000002"/>
    <n v="53.28"/>
    <n v="372.96000000000004"/>
    <n v="0.26470588235294118"/>
    <x v="0"/>
    <s v="FALSO"/>
    <s v="abr-2021"/>
    <n v="-162.44479999999999"/>
    <n v="-0.11529411764705881"/>
  </r>
  <r>
    <n v="44316"/>
    <s v="P0029"/>
    <x v="94"/>
    <n v="1"/>
    <x v="2"/>
    <s v="ONLINE"/>
    <n v="10"/>
    <s v="Product29"/>
    <x v="4"/>
    <s v="Lt"/>
    <n v="47"/>
    <n v="53.11"/>
    <n v="47"/>
    <n v="53.11"/>
    <n v="30"/>
    <s v="Apr"/>
    <n v="2021"/>
    <x v="59"/>
    <n v="5.3109999999999999"/>
    <n v="6.1099999999999994"/>
    <n v="6.1099999999999994"/>
    <n v="0.1150442477876106"/>
    <x v="1"/>
    <s v="FALSO"/>
    <s v="abr-2021"/>
    <n v="0.79899999999999949"/>
    <n v="1.5044247787610611E-2"/>
  </r>
  <r>
    <n v="44317"/>
    <s v="P0018"/>
    <x v="95"/>
    <n v="3"/>
    <x v="1"/>
    <s v="CASH"/>
    <n v="9"/>
    <s v="Product18"/>
    <x v="2"/>
    <s v="No."/>
    <n v="37"/>
    <n v="49.21"/>
    <n v="111"/>
    <n v="147.63"/>
    <n v="1"/>
    <s v="May"/>
    <n v="2021"/>
    <x v="60"/>
    <n v="13.2867"/>
    <n v="12.21"/>
    <n v="36.630000000000003"/>
    <n v="0.24812030075187971"/>
    <x v="1"/>
    <s v="VERDADERO"/>
    <s v="may-2021"/>
    <n v="23.343299999999999"/>
    <n v="0.15812030075187969"/>
  </r>
  <r>
    <n v="44317"/>
    <s v="P0042"/>
    <x v="96"/>
    <n v="1"/>
    <x v="1"/>
    <s v="CASH"/>
    <n v="34"/>
    <s v="Product42"/>
    <x v="1"/>
    <s v="Ft"/>
    <n v="120"/>
    <n v="162"/>
    <n v="120"/>
    <n v="162"/>
    <n v="1"/>
    <s v="May"/>
    <n v="2021"/>
    <x v="60"/>
    <n v="55.080000000000005"/>
    <n v="42"/>
    <n v="42"/>
    <n v="0.25925925925925924"/>
    <x v="1"/>
    <s v="VERDADERO"/>
    <s v="may-2021"/>
    <n v="-13.080000000000013"/>
    <n v="-8.0740740740740821E-2"/>
  </r>
  <r>
    <n v="44319"/>
    <s v="P0034"/>
    <x v="97"/>
    <n v="3"/>
    <x v="1"/>
    <s v="ONLINE"/>
    <n v="14"/>
    <s v="Product34"/>
    <x v="4"/>
    <s v="Lt"/>
    <n v="55"/>
    <n v="58.3"/>
    <n v="165"/>
    <n v="174.9"/>
    <n v="3"/>
    <s v="May"/>
    <n v="2021"/>
    <x v="61"/>
    <n v="24.486000000000004"/>
    <n v="3.2999999999999972"/>
    <n v="9.8999999999999915"/>
    <n v="5.6603773584905613E-2"/>
    <x v="1"/>
    <s v="FALSO"/>
    <s v="may-2021"/>
    <n v="-14.586000000000013"/>
    <n v="-8.3396226415094407E-2"/>
  </r>
  <r>
    <n v="44320"/>
    <s v="P0015"/>
    <x v="98"/>
    <n v="13"/>
    <x v="1"/>
    <s v="ONLINE"/>
    <n v="13"/>
    <s v="Product15"/>
    <x v="2"/>
    <s v="No."/>
    <n v="12"/>
    <n v="15.72"/>
    <n v="156"/>
    <n v="204.36"/>
    <n v="4"/>
    <s v="May"/>
    <n v="2021"/>
    <x v="62"/>
    <n v="26.566800000000004"/>
    <n v="3.7200000000000006"/>
    <n v="48.360000000000007"/>
    <n v="0.23664122137404581"/>
    <x v="1"/>
    <s v="FALSO"/>
    <s v="may-2021"/>
    <n v="21.793200000000013"/>
    <n v="0.10664122137404586"/>
  </r>
  <r>
    <n v="44320"/>
    <s v="P0014"/>
    <x v="99"/>
    <n v="4"/>
    <x v="2"/>
    <s v="CASH"/>
    <n v="34"/>
    <s v="Product14"/>
    <x v="2"/>
    <s v="Kg"/>
    <n v="112"/>
    <n v="146.72"/>
    <n v="448"/>
    <n v="586.88"/>
    <n v="4"/>
    <s v="May"/>
    <n v="2021"/>
    <x v="62"/>
    <n v="199.53920000000002"/>
    <n v="34.72"/>
    <n v="138.88"/>
    <n v="0.23664122137404581"/>
    <x v="1"/>
    <s v="VERDADERO"/>
    <s v="may-2021"/>
    <n v="-60.659200000000055"/>
    <n v="-0.10335877862595429"/>
  </r>
  <r>
    <n v="44321"/>
    <s v="P0009"/>
    <x v="100"/>
    <n v="13"/>
    <x v="2"/>
    <s v="CASH"/>
    <n v="43"/>
    <s v="Product09"/>
    <x v="3"/>
    <s v="No."/>
    <n v="6"/>
    <n v="7.8599999999999994"/>
    <n v="78"/>
    <n v="102.18"/>
    <n v="5"/>
    <s v="May"/>
    <n v="2021"/>
    <x v="63"/>
    <n v="43.937400000000004"/>
    <n v="1.8599999999999994"/>
    <n v="24.179999999999993"/>
    <n v="0.23664122137404572"/>
    <x v="1"/>
    <s v="VERDADERO"/>
    <s v="may-2021"/>
    <n v="-19.757399999999997"/>
    <n v="-0.19335877862595416"/>
  </r>
  <r>
    <n v="44322"/>
    <s v="P0008"/>
    <x v="101"/>
    <n v="15"/>
    <x v="2"/>
    <s v="ONLINE"/>
    <n v="0"/>
    <s v="Product08"/>
    <x v="3"/>
    <s v="Kg"/>
    <n v="83"/>
    <n v="94.62"/>
    <n v="1245"/>
    <n v="1419.3"/>
    <n v="6"/>
    <s v="May"/>
    <n v="2021"/>
    <x v="64"/>
    <n v="0"/>
    <n v="11.620000000000005"/>
    <n v="174.30000000000007"/>
    <n v="0.1228070175438597"/>
    <x v="0"/>
    <s v="FALSO"/>
    <s v="may-2021"/>
    <n v="174.29999999999995"/>
    <n v="0.12280701754385961"/>
  </r>
  <r>
    <n v="44322"/>
    <s v="P0009"/>
    <x v="102"/>
    <n v="6"/>
    <x v="1"/>
    <s v="ONLINE"/>
    <n v="27"/>
    <s v="Product09"/>
    <x v="3"/>
    <s v="No."/>
    <n v="6"/>
    <n v="7.8599999999999994"/>
    <n v="36"/>
    <n v="47.16"/>
    <n v="6"/>
    <s v="May"/>
    <n v="2021"/>
    <x v="64"/>
    <n v="12.7332"/>
    <n v="1.8599999999999994"/>
    <n v="11.159999999999997"/>
    <n v="0.23664122137404575"/>
    <x v="1"/>
    <s v="FALSO"/>
    <s v="may-2021"/>
    <n v="-1.5731999999999999"/>
    <n v="-3.3358778625954197E-2"/>
  </r>
  <r>
    <n v="44323"/>
    <s v="P0018"/>
    <x v="103"/>
    <n v="1"/>
    <x v="2"/>
    <s v="CASH"/>
    <n v="4"/>
    <s v="Product18"/>
    <x v="2"/>
    <s v="No."/>
    <n v="37"/>
    <n v="49.21"/>
    <n v="37"/>
    <n v="49.21"/>
    <n v="7"/>
    <s v="May"/>
    <n v="2021"/>
    <x v="65"/>
    <n v="1.9684000000000001"/>
    <n v="12.21"/>
    <n v="12.21"/>
    <n v="0.24812030075187971"/>
    <x v="1"/>
    <s v="VERDADERO"/>
    <s v="may-2021"/>
    <n v="10.241599999999998"/>
    <n v="0.20812030075187965"/>
  </r>
  <r>
    <n v="44325"/>
    <s v="P0016"/>
    <x v="104"/>
    <n v="6"/>
    <x v="1"/>
    <s v="ONLINE"/>
    <n v="44"/>
    <s v="Product16"/>
    <x v="2"/>
    <s v="No."/>
    <n v="13"/>
    <n v="16.64"/>
    <n v="78"/>
    <n v="99.84"/>
    <n v="9"/>
    <s v="May"/>
    <n v="2021"/>
    <x v="66"/>
    <n v="43.929600000000001"/>
    <n v="3.6400000000000006"/>
    <n v="21.840000000000003"/>
    <n v="0.21875000000000003"/>
    <x v="1"/>
    <s v="FALSO"/>
    <s v="may-2021"/>
    <n v="-22.089599999999997"/>
    <n v="-0.22124999999999997"/>
  </r>
  <r>
    <n v="44325"/>
    <s v="P0028"/>
    <x v="105"/>
    <n v="8"/>
    <x v="2"/>
    <s v="CASH"/>
    <n v="24"/>
    <s v="Product28"/>
    <x v="4"/>
    <s v="No."/>
    <n v="37"/>
    <n v="41.81"/>
    <n v="296"/>
    <n v="334.48"/>
    <n v="9"/>
    <s v="May"/>
    <n v="2021"/>
    <x v="66"/>
    <n v="80.275199999999998"/>
    <n v="4.8100000000000023"/>
    <n v="38.480000000000018"/>
    <n v="0.11504424778761067"/>
    <x v="1"/>
    <s v="VERDADERO"/>
    <s v="may-2021"/>
    <n v="-41.795199999999966"/>
    <n v="-0.12495575221238928"/>
  </r>
  <r>
    <n v="44328"/>
    <s v="P0016"/>
    <x v="106"/>
    <n v="3"/>
    <x v="2"/>
    <s v="ONLINE"/>
    <n v="52"/>
    <s v="Product16"/>
    <x v="2"/>
    <s v="No."/>
    <n v="13"/>
    <n v="16.64"/>
    <n v="39"/>
    <n v="49.92"/>
    <n v="12"/>
    <s v="May"/>
    <n v="2021"/>
    <x v="67"/>
    <n v="25.958400000000001"/>
    <n v="3.6400000000000006"/>
    <n v="10.920000000000002"/>
    <n v="0.21875000000000003"/>
    <x v="1"/>
    <s v="FALSO"/>
    <s v="may-2021"/>
    <n v="-15.038399999999999"/>
    <n v="-0.30124999999999996"/>
  </r>
  <r>
    <n v="44328"/>
    <s v="P0035"/>
    <x v="107"/>
    <n v="15"/>
    <x v="2"/>
    <s v="ONLINE"/>
    <n v="7"/>
    <s v="Product35"/>
    <x v="4"/>
    <s v="No."/>
    <n v="5"/>
    <n v="6.7"/>
    <n v="75"/>
    <n v="100.5"/>
    <n v="12"/>
    <s v="May"/>
    <n v="2021"/>
    <x v="67"/>
    <n v="7.035000000000001"/>
    <n v="1.7000000000000002"/>
    <n v="25.500000000000004"/>
    <n v="0.2537313432835821"/>
    <x v="1"/>
    <s v="FALSO"/>
    <s v="may-2021"/>
    <n v="18.465000000000003"/>
    <n v="0.18373134328358212"/>
  </r>
  <r>
    <n v="44329"/>
    <s v="P0029"/>
    <x v="108"/>
    <n v="4"/>
    <x v="2"/>
    <s v="ONLINE"/>
    <n v="28"/>
    <s v="Product29"/>
    <x v="4"/>
    <s v="Lt"/>
    <n v="47"/>
    <n v="53.11"/>
    <n v="188"/>
    <n v="212.44"/>
    <n v="13"/>
    <s v="May"/>
    <n v="2021"/>
    <x v="68"/>
    <n v="59.483200000000004"/>
    <n v="6.1099999999999994"/>
    <n v="24.439999999999998"/>
    <n v="0.1150442477876106"/>
    <x v="1"/>
    <s v="FALSO"/>
    <s v="may-2021"/>
    <n v="-35.043200000000013"/>
    <n v="-0.16495575221238945"/>
  </r>
  <r>
    <n v="44336"/>
    <s v="P0042"/>
    <x v="109"/>
    <n v="2"/>
    <x v="1"/>
    <s v="CASH"/>
    <n v="1"/>
    <s v="Product42"/>
    <x v="1"/>
    <s v="Ft"/>
    <n v="120"/>
    <n v="162"/>
    <n v="240"/>
    <n v="324"/>
    <n v="20"/>
    <s v="May"/>
    <n v="2021"/>
    <x v="69"/>
    <n v="3.24"/>
    <n v="42"/>
    <n v="84"/>
    <n v="0.25925925925925924"/>
    <x v="1"/>
    <s v="VERDADERO"/>
    <s v="may-2021"/>
    <n v="80.759999999999991"/>
    <n v="0.24925925925925924"/>
  </r>
  <r>
    <n v="44339"/>
    <s v="P0040"/>
    <x v="110"/>
    <n v="11"/>
    <x v="2"/>
    <s v="ONLINE"/>
    <n v="9"/>
    <s v="Product40"/>
    <x v="1"/>
    <s v="Kg"/>
    <n v="90"/>
    <n v="115.2"/>
    <n v="990"/>
    <n v="1267.2"/>
    <n v="23"/>
    <s v="May"/>
    <n v="2021"/>
    <x v="70"/>
    <n v="114.048"/>
    <n v="25.200000000000003"/>
    <n v="277.20000000000005"/>
    <n v="0.21875000000000003"/>
    <x v="0"/>
    <s v="FALSO"/>
    <s v="may-2021"/>
    <n v="163.15200000000004"/>
    <n v="0.12875000000000003"/>
  </r>
  <r>
    <n v="44346"/>
    <s v="P0023"/>
    <x v="111"/>
    <n v="13"/>
    <x v="1"/>
    <s v="ONLINE"/>
    <n v="5"/>
    <s v="Product23"/>
    <x v="0"/>
    <s v="Ft"/>
    <n v="141"/>
    <n v="149.46"/>
    <n v="1833"/>
    <n v="1942.98"/>
    <n v="30"/>
    <s v="May"/>
    <n v="2021"/>
    <x v="71"/>
    <n v="97.149000000000001"/>
    <n v="8.460000000000008"/>
    <n v="109.9800000000001"/>
    <n v="5.660377358490571E-2"/>
    <x v="2"/>
    <s v="FALSO"/>
    <s v="may-2021"/>
    <n v="12.831000000000131"/>
    <n v="6.6037735849057274E-3"/>
  </r>
  <r>
    <n v="44346"/>
    <s v="P0013"/>
    <x v="112"/>
    <n v="6"/>
    <x v="1"/>
    <s v="CASH"/>
    <n v="39"/>
    <s v="Product13"/>
    <x v="2"/>
    <s v="Kg"/>
    <n v="112"/>
    <n v="122.08"/>
    <n v="672"/>
    <n v="732.48"/>
    <n v="30"/>
    <s v="May"/>
    <n v="2021"/>
    <x v="71"/>
    <n v="285.66720000000004"/>
    <n v="10.079999999999998"/>
    <n v="60.47999999999999"/>
    <n v="8.2568807339449532E-2"/>
    <x v="1"/>
    <s v="VERDADERO"/>
    <s v="may-2021"/>
    <n v="-225.18720000000002"/>
    <n v="-0.30743119266055047"/>
  </r>
  <r>
    <n v="44350"/>
    <s v="P0021"/>
    <x v="113"/>
    <n v="10"/>
    <x v="2"/>
    <s v="CASH"/>
    <n v="14"/>
    <s v="Product21"/>
    <x v="0"/>
    <s v="Ft"/>
    <n v="126"/>
    <n v="162.54"/>
    <n v="1260"/>
    <n v="1625.4"/>
    <n v="3"/>
    <s v="Jun"/>
    <n v="2021"/>
    <x v="72"/>
    <n v="227.55600000000004"/>
    <n v="36.539999999999992"/>
    <n v="365.39999999999992"/>
    <n v="0.22480620155038752"/>
    <x v="0"/>
    <s v="VERDADERO"/>
    <s v="jun-2021"/>
    <n v="137.84400000000005"/>
    <n v="8.4806201550387622E-2"/>
  </r>
  <r>
    <n v="44351"/>
    <s v="P0020"/>
    <x v="114"/>
    <n v="8"/>
    <x v="0"/>
    <s v="ONLINE"/>
    <n v="11"/>
    <s v="Product20"/>
    <x v="0"/>
    <s v="Lt"/>
    <n v="61"/>
    <n v="76.25"/>
    <n v="488"/>
    <n v="610"/>
    <n v="4"/>
    <s v="Jun"/>
    <n v="2021"/>
    <x v="73"/>
    <n v="67.099999999999994"/>
    <n v="15.25"/>
    <n v="122"/>
    <n v="0.2"/>
    <x v="1"/>
    <s v="FALSO"/>
    <s v="jun-2021"/>
    <n v="54.899999999999977"/>
    <n v="8.9999999999999969E-2"/>
  </r>
  <r>
    <n v="44351"/>
    <s v="P0020"/>
    <x v="114"/>
    <n v="12"/>
    <x v="1"/>
    <s v="CASH"/>
    <n v="29"/>
    <s v="Product20"/>
    <x v="0"/>
    <s v="Lt"/>
    <n v="61"/>
    <n v="76.25"/>
    <n v="732"/>
    <n v="915"/>
    <n v="4"/>
    <s v="Jun"/>
    <n v="2021"/>
    <x v="73"/>
    <n v="265.34999999999997"/>
    <n v="15.25"/>
    <n v="183"/>
    <n v="0.2"/>
    <x v="1"/>
    <s v="VERDADERO"/>
    <s v="jun-2021"/>
    <n v="-82.349999999999909"/>
    <n v="-8.99999999999999E-2"/>
  </r>
  <r>
    <n v="44352"/>
    <s v="P0022"/>
    <x v="115"/>
    <n v="15"/>
    <x v="0"/>
    <s v="ONLINE"/>
    <n v="27"/>
    <s v="Product22"/>
    <x v="0"/>
    <s v="Ft"/>
    <n v="121"/>
    <n v="141.57"/>
    <n v="1815"/>
    <n v="2123.5500000000002"/>
    <n v="5"/>
    <s v="Jun"/>
    <n v="2021"/>
    <x v="74"/>
    <n v="573.35850000000005"/>
    <n v="20.569999999999993"/>
    <n v="308.5499999999999"/>
    <n v="0.14529914529914523"/>
    <x v="2"/>
    <s v="FALSO"/>
    <s v="jun-2021"/>
    <n v="-264.80849999999987"/>
    <n v="-0.12470085470085462"/>
  </r>
  <r>
    <n v="44352"/>
    <s v="P0035"/>
    <x v="116"/>
    <n v="10"/>
    <x v="2"/>
    <s v="ONLINE"/>
    <n v="38"/>
    <s v="Product35"/>
    <x v="4"/>
    <s v="No."/>
    <n v="5"/>
    <n v="6.7"/>
    <n v="50"/>
    <n v="67"/>
    <n v="5"/>
    <s v="Jun"/>
    <n v="2021"/>
    <x v="74"/>
    <n v="25.46"/>
    <n v="1.7000000000000002"/>
    <n v="17"/>
    <n v="0.2537313432835821"/>
    <x v="1"/>
    <s v="FALSO"/>
    <s v="jun-2021"/>
    <n v="-8.4600000000000009"/>
    <n v="-0.12626865671641793"/>
  </r>
  <r>
    <n v="44353"/>
    <s v="P0033"/>
    <x v="117"/>
    <n v="6"/>
    <x v="2"/>
    <s v="ONLINE"/>
    <n v="15"/>
    <s v="Product33"/>
    <x v="4"/>
    <s v="Kg"/>
    <n v="95"/>
    <n v="119.7"/>
    <n v="570"/>
    <n v="718.2"/>
    <n v="6"/>
    <s v="Jun"/>
    <n v="2021"/>
    <x v="75"/>
    <n v="107.73"/>
    <n v="24.700000000000003"/>
    <n v="148.20000000000002"/>
    <n v="0.20634920634920637"/>
    <x v="1"/>
    <s v="FALSO"/>
    <s v="jun-2021"/>
    <n v="40.470000000000027"/>
    <n v="5.6349206349206385E-2"/>
  </r>
  <r>
    <n v="44355"/>
    <s v="P0028"/>
    <x v="118"/>
    <n v="11"/>
    <x v="2"/>
    <s v="ONLINE"/>
    <n v="42"/>
    <s v="Product28"/>
    <x v="4"/>
    <s v="No."/>
    <n v="37"/>
    <n v="41.81"/>
    <n v="407"/>
    <n v="459.91"/>
    <n v="8"/>
    <s v="Jun"/>
    <n v="2021"/>
    <x v="76"/>
    <n v="193.16220000000001"/>
    <n v="4.8100000000000023"/>
    <n v="52.910000000000025"/>
    <n v="0.11504424778761067"/>
    <x v="1"/>
    <s v="FALSO"/>
    <s v="jun-2021"/>
    <n v="-140.25220000000002"/>
    <n v="-0.30495575221238941"/>
  </r>
  <r>
    <n v="44355"/>
    <s v="P0004"/>
    <x v="119"/>
    <n v="11"/>
    <x v="0"/>
    <s v="CASH"/>
    <n v="39"/>
    <s v="Product04"/>
    <x v="3"/>
    <s v="Lt"/>
    <n v="44"/>
    <n v="48.84"/>
    <n v="484"/>
    <n v="537.24"/>
    <n v="8"/>
    <s v="Jun"/>
    <n v="2021"/>
    <x v="76"/>
    <n v="209.52360000000002"/>
    <n v="4.8400000000000034"/>
    <n v="53.240000000000038"/>
    <n v="9.9099099099099169E-2"/>
    <x v="1"/>
    <s v="VERDADERO"/>
    <s v="jun-2021"/>
    <n v="-156.28359999999998"/>
    <n v="-0.29090090090090087"/>
  </r>
  <r>
    <n v="44356"/>
    <s v="P0001"/>
    <x v="120"/>
    <n v="7"/>
    <x v="2"/>
    <s v="ONLINE"/>
    <n v="2"/>
    <s v="Product01"/>
    <x v="3"/>
    <s v="Kg"/>
    <n v="98"/>
    <n v="103.88"/>
    <n v="686"/>
    <n v="727.16"/>
    <n v="9"/>
    <s v="Jun"/>
    <n v="2021"/>
    <x v="77"/>
    <n v="14.543199999999999"/>
    <n v="5.8799999999999955"/>
    <n v="41.159999999999968"/>
    <n v="5.660377358490562E-2"/>
    <x v="1"/>
    <s v="FALSO"/>
    <s v="jun-2021"/>
    <n v="26.616800000000012"/>
    <n v="3.6603773584905679E-2"/>
  </r>
  <r>
    <n v="44358"/>
    <s v="P0032"/>
    <x v="121"/>
    <n v="12"/>
    <x v="0"/>
    <s v="CASH"/>
    <n v="41"/>
    <s v="Product32"/>
    <x v="4"/>
    <s v="Kg"/>
    <n v="89"/>
    <n v="117.48"/>
    <n v="1068"/>
    <n v="1409.76"/>
    <n v="11"/>
    <s v="Jun"/>
    <n v="2021"/>
    <x v="78"/>
    <n v="578.00159999999994"/>
    <n v="28.480000000000004"/>
    <n v="341.76000000000005"/>
    <n v="0.24242424242424246"/>
    <x v="0"/>
    <s v="VERDADERO"/>
    <s v="jun-2021"/>
    <n v="-236.24159999999995"/>
    <n v="-0.16757575757575754"/>
  </r>
  <r>
    <n v="44359"/>
    <s v="P0041"/>
    <x v="122"/>
    <n v="6"/>
    <x v="2"/>
    <s v="ONLINE"/>
    <n v="51"/>
    <s v="Product41"/>
    <x v="1"/>
    <s v="Ft"/>
    <n v="138"/>
    <n v="173.88"/>
    <n v="828"/>
    <n v="1043.28"/>
    <n v="12"/>
    <s v="Jun"/>
    <n v="2021"/>
    <x v="79"/>
    <n v="532.07280000000003"/>
    <n v="35.879999999999995"/>
    <n v="215.27999999999997"/>
    <n v="0.20634920634920634"/>
    <x v="0"/>
    <s v="FALSO"/>
    <s v="jun-2021"/>
    <n v="-316.79280000000006"/>
    <n v="-0.30365079365079373"/>
  </r>
  <r>
    <n v="44361"/>
    <s v="P0025"/>
    <x v="123"/>
    <n v="10"/>
    <x v="1"/>
    <s v="CASH"/>
    <n v="43"/>
    <s v="Product25"/>
    <x v="0"/>
    <s v="No."/>
    <n v="7"/>
    <n v="8.33"/>
    <n v="70"/>
    <n v="83.3"/>
    <n v="14"/>
    <s v="Jun"/>
    <n v="2021"/>
    <x v="80"/>
    <n v="35.818999999999996"/>
    <n v="1.33"/>
    <n v="13.3"/>
    <n v="0.1596638655462185"/>
    <x v="1"/>
    <s v="VERDADERO"/>
    <s v="jun-2021"/>
    <n v="-22.518999999999998"/>
    <n v="-0.27033613445378152"/>
  </r>
  <r>
    <n v="44363"/>
    <s v="P0019"/>
    <x v="124"/>
    <n v="5"/>
    <x v="0"/>
    <s v="CASH"/>
    <n v="41"/>
    <s v="Product19"/>
    <x v="2"/>
    <s v="Ft"/>
    <n v="150"/>
    <n v="210"/>
    <n v="750"/>
    <n v="1050"/>
    <n v="16"/>
    <s v="Jun"/>
    <n v="2021"/>
    <x v="81"/>
    <n v="430.5"/>
    <n v="60"/>
    <n v="300"/>
    <n v="0.2857142857142857"/>
    <x v="1"/>
    <s v="VERDADERO"/>
    <s v="jun-2021"/>
    <n v="-130.5"/>
    <n v="-0.12428571428571429"/>
  </r>
  <r>
    <n v="44363"/>
    <s v="P0015"/>
    <x v="125"/>
    <n v="12"/>
    <x v="1"/>
    <s v="CASH"/>
    <n v="33"/>
    <s v="Product15"/>
    <x v="2"/>
    <s v="No."/>
    <n v="12"/>
    <n v="15.72"/>
    <n v="144"/>
    <n v="188.64"/>
    <n v="16"/>
    <s v="Jun"/>
    <n v="2021"/>
    <x v="81"/>
    <n v="62.251199999999997"/>
    <n v="3.7200000000000006"/>
    <n v="44.640000000000008"/>
    <n v="0.23664122137404586"/>
    <x v="1"/>
    <s v="VERDADERO"/>
    <s v="jun-2021"/>
    <n v="-17.611200000000011"/>
    <n v="-9.3358778625954264E-2"/>
  </r>
  <r>
    <n v="44363"/>
    <s v="P0039"/>
    <x v="126"/>
    <n v="11"/>
    <x v="2"/>
    <s v="CASH"/>
    <n v="46"/>
    <s v="Product39"/>
    <x v="1"/>
    <s v="No."/>
    <n v="37"/>
    <n v="42.55"/>
    <n v="407"/>
    <n v="468.05"/>
    <n v="16"/>
    <s v="Jun"/>
    <n v="2021"/>
    <x v="81"/>
    <n v="215.30300000000003"/>
    <n v="5.5499999999999972"/>
    <n v="61.049999999999969"/>
    <n v="0.13043478260869559"/>
    <x v="1"/>
    <s v="VERDADERO"/>
    <s v="jun-2021"/>
    <n v="-154.25300000000001"/>
    <n v="-0.32956521739130434"/>
  </r>
  <r>
    <n v="44365"/>
    <s v="P0025"/>
    <x v="127"/>
    <n v="13"/>
    <x v="2"/>
    <s v="CASH"/>
    <n v="26"/>
    <s v="Product25"/>
    <x v="0"/>
    <s v="No."/>
    <n v="7"/>
    <n v="8.33"/>
    <n v="91"/>
    <n v="108.29"/>
    <n v="18"/>
    <s v="Jun"/>
    <n v="2021"/>
    <x v="82"/>
    <n v="28.155400000000004"/>
    <n v="1.33"/>
    <n v="17.29"/>
    <n v="0.15966386554621848"/>
    <x v="1"/>
    <s v="VERDADERO"/>
    <s v="jun-2021"/>
    <n v="-10.865399999999994"/>
    <n v="-0.10033613445378145"/>
  </r>
  <r>
    <n v="44366"/>
    <s v="P0041"/>
    <x v="128"/>
    <n v="5"/>
    <x v="2"/>
    <s v="ONLINE"/>
    <n v="11"/>
    <s v="Product41"/>
    <x v="1"/>
    <s v="Ft"/>
    <n v="138"/>
    <n v="173.88"/>
    <n v="690"/>
    <n v="869.4"/>
    <n v="19"/>
    <s v="Jun"/>
    <n v="2021"/>
    <x v="83"/>
    <n v="95.634"/>
    <n v="35.879999999999995"/>
    <n v="179.39999999999998"/>
    <n v="0.20634920634920634"/>
    <x v="1"/>
    <s v="FALSO"/>
    <s v="jun-2021"/>
    <n v="83.765999999999963"/>
    <n v="9.6349206349206309E-2"/>
  </r>
  <r>
    <n v="44367"/>
    <s v="P0016"/>
    <x v="129"/>
    <n v="1"/>
    <x v="0"/>
    <s v="CASH"/>
    <n v="22"/>
    <s v="Product16"/>
    <x v="2"/>
    <s v="No."/>
    <n v="13"/>
    <n v="16.64"/>
    <n v="13"/>
    <n v="16.64"/>
    <n v="20"/>
    <s v="Jun"/>
    <n v="2021"/>
    <x v="84"/>
    <n v="3.6608000000000001"/>
    <n v="3.6400000000000006"/>
    <n v="3.6400000000000006"/>
    <n v="0.21875000000000003"/>
    <x v="1"/>
    <s v="VERDADERO"/>
    <s v="jun-2021"/>
    <n v="-2.0799999999999486E-2"/>
    <n v="-1.249999999999969E-3"/>
  </r>
  <r>
    <n v="44370"/>
    <s v="P0016"/>
    <x v="130"/>
    <n v="4"/>
    <x v="2"/>
    <s v="ONLINE"/>
    <n v="26"/>
    <s v="Product16"/>
    <x v="2"/>
    <s v="No."/>
    <n v="13"/>
    <n v="16.64"/>
    <n v="52"/>
    <n v="66.56"/>
    <n v="23"/>
    <s v="Jun"/>
    <n v="2021"/>
    <x v="85"/>
    <n v="17.305600000000002"/>
    <n v="3.6400000000000006"/>
    <n v="14.560000000000002"/>
    <n v="0.21875000000000003"/>
    <x v="1"/>
    <s v="FALSO"/>
    <s v="jun-2021"/>
    <n v="-2.745599999999996"/>
    <n v="-4.1249999999999939E-2"/>
  </r>
  <r>
    <n v="44371"/>
    <s v="P0011"/>
    <x v="131"/>
    <n v="13"/>
    <x v="2"/>
    <s v="ONLINE"/>
    <n v="1"/>
    <s v="Product11"/>
    <x v="2"/>
    <s v="Lt"/>
    <n v="44"/>
    <n v="48.4"/>
    <n v="572"/>
    <n v="629.19999999999993"/>
    <n v="24"/>
    <s v="Jun"/>
    <n v="2021"/>
    <x v="86"/>
    <n v="6.2919999999999998"/>
    <n v="4.3999999999999986"/>
    <n v="57.199999999999982"/>
    <n v="9.0909090909090884E-2"/>
    <x v="1"/>
    <s v="FALSO"/>
    <s v="jun-2021"/>
    <n v="50.907999999999902"/>
    <n v="8.0909090909090764E-2"/>
  </r>
  <r>
    <n v="44373"/>
    <s v="P0009"/>
    <x v="132"/>
    <n v="7"/>
    <x v="1"/>
    <s v="ONLINE"/>
    <n v="1"/>
    <s v="Product09"/>
    <x v="3"/>
    <s v="No."/>
    <n v="6"/>
    <n v="7.8599999999999994"/>
    <n v="42"/>
    <n v="55.02"/>
    <n v="26"/>
    <s v="Jun"/>
    <n v="2021"/>
    <x v="87"/>
    <n v="0.55020000000000002"/>
    <n v="1.8599999999999994"/>
    <n v="13.019999999999996"/>
    <n v="0.23664122137404572"/>
    <x v="1"/>
    <s v="FALSO"/>
    <s v="jun-2021"/>
    <n v="12.469800000000006"/>
    <n v="0.22664122137404591"/>
  </r>
  <r>
    <n v="44374"/>
    <s v="P0005"/>
    <x v="133"/>
    <n v="11"/>
    <x v="2"/>
    <s v="CASH"/>
    <n v="21"/>
    <s v="Product05"/>
    <x v="3"/>
    <s v="Ft"/>
    <n v="133"/>
    <n v="155.61000000000001"/>
    <n v="1463"/>
    <n v="1711.71"/>
    <n v="27"/>
    <s v="Jun"/>
    <n v="2021"/>
    <x v="88"/>
    <n v="359.45909999999998"/>
    <n v="22.610000000000014"/>
    <n v="248.71000000000015"/>
    <n v="0.14529914529914539"/>
    <x v="0"/>
    <s v="VERDADERO"/>
    <s v="jun-2021"/>
    <n v="-110.7491"/>
    <n v="-6.4700854700854696E-2"/>
  </r>
  <r>
    <n v="44375"/>
    <s v="P0021"/>
    <x v="134"/>
    <n v="2"/>
    <x v="1"/>
    <s v="CASH"/>
    <n v="43"/>
    <s v="Product21"/>
    <x v="0"/>
    <s v="Ft"/>
    <n v="126"/>
    <n v="162.54"/>
    <n v="252"/>
    <n v="325.08"/>
    <n v="28"/>
    <s v="Jun"/>
    <n v="2021"/>
    <x v="89"/>
    <n v="139.78440000000001"/>
    <n v="36.539999999999992"/>
    <n v="73.079999999999984"/>
    <n v="0.22480620155038755"/>
    <x v="1"/>
    <s v="VERDADERO"/>
    <s v="jun-2021"/>
    <n v="-66.704400000000021"/>
    <n v="-0.20519379844961247"/>
  </r>
  <r>
    <n v="44375"/>
    <s v="P0035"/>
    <x v="135"/>
    <n v="7"/>
    <x v="1"/>
    <s v="ONLINE"/>
    <n v="40"/>
    <s v="Product35"/>
    <x v="4"/>
    <s v="No."/>
    <n v="5"/>
    <n v="6.7"/>
    <n v="35"/>
    <n v="46.9"/>
    <n v="28"/>
    <s v="Jun"/>
    <n v="2021"/>
    <x v="89"/>
    <n v="18.760000000000002"/>
    <n v="1.7000000000000002"/>
    <n v="11.900000000000002"/>
    <n v="0.25373134328358216"/>
    <x v="1"/>
    <s v="FALSO"/>
    <s v="jun-2021"/>
    <n v="-6.860000000000003"/>
    <n v="-0.14626865671641798"/>
  </r>
  <r>
    <n v="44376"/>
    <s v="P0014"/>
    <x v="136"/>
    <n v="4"/>
    <x v="2"/>
    <s v="ONLINE"/>
    <n v="16"/>
    <s v="Product14"/>
    <x v="2"/>
    <s v="Kg"/>
    <n v="112"/>
    <n v="146.72"/>
    <n v="448"/>
    <n v="586.88"/>
    <n v="29"/>
    <s v="Jun"/>
    <n v="2021"/>
    <x v="90"/>
    <n v="93.900800000000004"/>
    <n v="34.72"/>
    <n v="138.88"/>
    <n v="0.23664122137404581"/>
    <x v="1"/>
    <s v="FALSO"/>
    <s v="jun-2021"/>
    <n v="44.979199999999992"/>
    <n v="7.664122137404579E-2"/>
  </r>
  <r>
    <n v="44378"/>
    <s v="P0005"/>
    <x v="137"/>
    <n v="11"/>
    <x v="2"/>
    <s v="CASH"/>
    <n v="27"/>
    <s v="Product05"/>
    <x v="3"/>
    <s v="Ft"/>
    <n v="133"/>
    <n v="155.61000000000001"/>
    <n v="1463"/>
    <n v="1711.71"/>
    <n v="1"/>
    <s v="Jul"/>
    <n v="2021"/>
    <x v="91"/>
    <n v="462.16170000000005"/>
    <n v="22.610000000000014"/>
    <n v="248.71000000000015"/>
    <n v="0.14529914529914539"/>
    <x v="0"/>
    <s v="VERDADERO"/>
    <s v="jul-2021"/>
    <n v="-213.45170000000007"/>
    <n v="-0.12470085470085474"/>
  </r>
  <r>
    <n v="44379"/>
    <s v="P0010"/>
    <x v="138"/>
    <n v="11"/>
    <x v="2"/>
    <s v="CASH"/>
    <n v="2"/>
    <s v="Product10"/>
    <x v="2"/>
    <s v="Ft"/>
    <n v="148"/>
    <n v="164.28"/>
    <n v="1628"/>
    <n v="1807.08"/>
    <n v="2"/>
    <s v="Jul"/>
    <n v="2021"/>
    <x v="92"/>
    <n v="36.141599999999997"/>
    <n v="16.28"/>
    <n v="179.08"/>
    <n v="9.9099099099099114E-2"/>
    <x v="2"/>
    <s v="VERDADERO"/>
    <s v="jul-2021"/>
    <n v="142.9384"/>
    <n v="7.909909909909911E-2"/>
  </r>
  <r>
    <n v="44380"/>
    <s v="P0033"/>
    <x v="139"/>
    <n v="9"/>
    <x v="1"/>
    <s v="CASH"/>
    <n v="50"/>
    <s v="Product33"/>
    <x v="4"/>
    <s v="Kg"/>
    <n v="95"/>
    <n v="119.7"/>
    <n v="855"/>
    <n v="1077.3"/>
    <n v="3"/>
    <s v="Jul"/>
    <n v="2021"/>
    <x v="93"/>
    <n v="538.65"/>
    <n v="24.700000000000003"/>
    <n v="222.3"/>
    <n v="0.20634920634920637"/>
    <x v="0"/>
    <s v="VERDADERO"/>
    <s v="jul-2021"/>
    <n v="-316.35000000000002"/>
    <n v="-0.29365079365079366"/>
  </r>
  <r>
    <n v="44380"/>
    <s v="P0003"/>
    <x v="140"/>
    <n v="8"/>
    <x v="1"/>
    <s v="CASH"/>
    <n v="51"/>
    <s v="Product03"/>
    <x v="3"/>
    <s v="Kg"/>
    <n v="71"/>
    <n v="80.94"/>
    <n v="568"/>
    <n v="647.52"/>
    <n v="3"/>
    <s v="Jul"/>
    <n v="2021"/>
    <x v="93"/>
    <n v="330.23520000000002"/>
    <n v="9.9399999999999977"/>
    <n v="79.519999999999982"/>
    <n v="0.12280701754385963"/>
    <x v="1"/>
    <s v="VERDADERO"/>
    <s v="jul-2021"/>
    <n v="-250.71520000000004"/>
    <n v="-0.38719298245614042"/>
  </r>
  <r>
    <n v="44382"/>
    <s v="P0002"/>
    <x v="141"/>
    <n v="8"/>
    <x v="2"/>
    <s v="ONLINE"/>
    <n v="11"/>
    <s v="Product02"/>
    <x v="3"/>
    <s v="Kg"/>
    <n v="105"/>
    <n v="142.80000000000001"/>
    <n v="840"/>
    <n v="1142.4000000000001"/>
    <n v="5"/>
    <s v="Jul"/>
    <n v="2021"/>
    <x v="94"/>
    <n v="125.66400000000002"/>
    <n v="37.800000000000011"/>
    <n v="302.40000000000009"/>
    <n v="0.26470588235294124"/>
    <x v="0"/>
    <s v="FALSO"/>
    <s v="jul-2021"/>
    <n v="176.7360000000001"/>
    <n v="0.15470588235294125"/>
  </r>
  <r>
    <n v="44383"/>
    <s v="P0041"/>
    <x v="142"/>
    <n v="15"/>
    <x v="2"/>
    <s v="CASH"/>
    <n v="35"/>
    <s v="Product41"/>
    <x v="1"/>
    <s v="Ft"/>
    <n v="138"/>
    <n v="173.88"/>
    <n v="2070"/>
    <n v="2608.1999999999998"/>
    <n v="6"/>
    <s v="Jul"/>
    <n v="2021"/>
    <x v="95"/>
    <n v="912.86999999999989"/>
    <n v="35.879999999999995"/>
    <n v="538.19999999999993"/>
    <n v="0.20634920634920634"/>
    <x v="2"/>
    <s v="VERDADERO"/>
    <s v="jul-2021"/>
    <n v="-374.67000000000007"/>
    <n v="-0.1436507936507937"/>
  </r>
  <r>
    <n v="44385"/>
    <s v="P0004"/>
    <x v="143"/>
    <n v="10"/>
    <x v="2"/>
    <s v="ONLINE"/>
    <n v="44"/>
    <s v="Product04"/>
    <x v="3"/>
    <s v="Lt"/>
    <n v="44"/>
    <n v="48.84"/>
    <n v="440"/>
    <n v="488.4"/>
    <n v="8"/>
    <s v="Jul"/>
    <n v="2021"/>
    <x v="96"/>
    <n v="214.89599999999999"/>
    <n v="4.8400000000000034"/>
    <n v="48.400000000000034"/>
    <n v="9.9099099099099169E-2"/>
    <x v="1"/>
    <s v="FALSO"/>
    <s v="jul-2021"/>
    <n v="-166.49599999999998"/>
    <n v="-0.34090090090090086"/>
  </r>
  <r>
    <n v="44387"/>
    <s v="P0034"/>
    <x v="144"/>
    <n v="6"/>
    <x v="0"/>
    <s v="CASH"/>
    <n v="37"/>
    <s v="Product34"/>
    <x v="4"/>
    <s v="Lt"/>
    <n v="55"/>
    <n v="58.3"/>
    <n v="330"/>
    <n v="349.8"/>
    <n v="10"/>
    <s v="Jul"/>
    <n v="2021"/>
    <x v="97"/>
    <n v="129.42600000000002"/>
    <n v="3.2999999999999972"/>
    <n v="19.799999999999983"/>
    <n v="5.6603773584905613E-2"/>
    <x v="1"/>
    <s v="VERDADERO"/>
    <s v="jul-2021"/>
    <n v="-109.626"/>
    <n v="-0.31339622641509435"/>
  </r>
  <r>
    <n v="44388"/>
    <s v="P0009"/>
    <x v="145"/>
    <n v="4"/>
    <x v="0"/>
    <s v="ONLINE"/>
    <n v="28"/>
    <s v="Product09"/>
    <x v="3"/>
    <s v="No."/>
    <n v="6"/>
    <n v="7.8599999999999994"/>
    <n v="24"/>
    <n v="31.44"/>
    <n v="11"/>
    <s v="Jul"/>
    <n v="2021"/>
    <x v="98"/>
    <n v="8.8032000000000004"/>
    <n v="1.8599999999999994"/>
    <n v="7.4399999999999977"/>
    <n v="0.23664122137404572"/>
    <x v="1"/>
    <s v="FALSO"/>
    <s v="jul-2021"/>
    <n v="-1.3631999999999991"/>
    <n v="-4.3358778625954164E-2"/>
  </r>
  <r>
    <n v="44390"/>
    <s v="P0019"/>
    <x v="146"/>
    <n v="1"/>
    <x v="2"/>
    <s v="CASH"/>
    <n v="45"/>
    <s v="Product19"/>
    <x v="2"/>
    <s v="Ft"/>
    <n v="150"/>
    <n v="210"/>
    <n v="150"/>
    <n v="210"/>
    <n v="13"/>
    <s v="Jul"/>
    <n v="2021"/>
    <x v="99"/>
    <n v="94.5"/>
    <n v="60"/>
    <n v="60"/>
    <n v="0.2857142857142857"/>
    <x v="1"/>
    <s v="VERDADERO"/>
    <s v="jul-2021"/>
    <n v="-34.5"/>
    <n v="-0.16428571428571428"/>
  </r>
  <r>
    <n v="44393"/>
    <s v="P0023"/>
    <x v="147"/>
    <n v="8"/>
    <x v="0"/>
    <s v="CASH"/>
    <n v="42"/>
    <s v="Product23"/>
    <x v="0"/>
    <s v="Ft"/>
    <n v="141"/>
    <n v="149.46"/>
    <n v="1128"/>
    <n v="1195.68"/>
    <n v="16"/>
    <s v="Jul"/>
    <n v="2021"/>
    <x v="100"/>
    <n v="502.18560000000002"/>
    <n v="8.460000000000008"/>
    <n v="67.680000000000064"/>
    <n v="5.660377358490571E-2"/>
    <x v="0"/>
    <s v="VERDADERO"/>
    <s v="jul-2021"/>
    <n v="-434.50559999999996"/>
    <n v="-0.36339622641509428"/>
  </r>
  <r>
    <n v="44395"/>
    <s v="P0027"/>
    <x v="148"/>
    <n v="14"/>
    <x v="1"/>
    <s v="ONLINE"/>
    <n v="31"/>
    <s v="Product27"/>
    <x v="4"/>
    <s v="Lt"/>
    <n v="48"/>
    <n v="57.12"/>
    <n v="672"/>
    <n v="799.68000000000006"/>
    <n v="18"/>
    <s v="Jul"/>
    <n v="2021"/>
    <x v="101"/>
    <n v="247.9008"/>
    <n v="9.1199999999999974"/>
    <n v="127.67999999999996"/>
    <n v="0.15966386554621842"/>
    <x v="1"/>
    <s v="FALSO"/>
    <s v="jul-2021"/>
    <n v="-120.22079999999994"/>
    <n v="-0.15033613445378144"/>
  </r>
  <r>
    <n v="44397"/>
    <s v="P0038"/>
    <x v="149"/>
    <n v="11"/>
    <x v="1"/>
    <s v="ONLINE"/>
    <n v="3"/>
    <s v="Product38"/>
    <x v="1"/>
    <s v="Kg"/>
    <n v="72"/>
    <n v="79.92"/>
    <n v="792"/>
    <n v="879.12"/>
    <n v="20"/>
    <s v="Jul"/>
    <n v="2021"/>
    <x v="102"/>
    <n v="26.3736"/>
    <n v="7.9200000000000017"/>
    <n v="87.120000000000019"/>
    <n v="9.9099099099099114E-2"/>
    <x v="0"/>
    <s v="FALSO"/>
    <s v="jul-2021"/>
    <n v="60.746399999999994"/>
    <n v="6.9099099099099087E-2"/>
  </r>
  <r>
    <n v="44397"/>
    <s v="P0043"/>
    <x v="150"/>
    <n v="5"/>
    <x v="2"/>
    <s v="ONLINE"/>
    <n v="8"/>
    <s v="Product43"/>
    <x v="1"/>
    <s v="Kg"/>
    <n v="67"/>
    <n v="83.08"/>
    <n v="335"/>
    <n v="415.4"/>
    <n v="20"/>
    <s v="Jul"/>
    <n v="2021"/>
    <x v="102"/>
    <n v="33.231999999999999"/>
    <n v="16.079999999999998"/>
    <n v="80.399999999999991"/>
    <n v="0.19354838709677419"/>
    <x v="1"/>
    <s v="FALSO"/>
    <s v="jul-2021"/>
    <n v="47.168000000000006"/>
    <n v="0.11354838709677421"/>
  </r>
  <r>
    <n v="44398"/>
    <s v="P0029"/>
    <x v="151"/>
    <n v="15"/>
    <x v="2"/>
    <s v="ONLINE"/>
    <n v="41"/>
    <s v="Product29"/>
    <x v="4"/>
    <s v="Lt"/>
    <n v="47"/>
    <n v="53.11"/>
    <n v="705"/>
    <n v="796.65"/>
    <n v="21"/>
    <s v="Jul"/>
    <n v="2021"/>
    <x v="103"/>
    <n v="326.62649999999996"/>
    <n v="6.1099999999999994"/>
    <n v="91.649999999999991"/>
    <n v="0.11504424778761062"/>
    <x v="1"/>
    <s v="FALSO"/>
    <s v="jul-2021"/>
    <n v="-234.97649999999999"/>
    <n v="-0.2949557522123894"/>
  </r>
  <r>
    <n v="44399"/>
    <s v="P0026"/>
    <x v="152"/>
    <n v="3"/>
    <x v="0"/>
    <s v="CASH"/>
    <n v="14"/>
    <s v="Product26"/>
    <x v="4"/>
    <s v="No."/>
    <n v="18"/>
    <n v="24.66"/>
    <n v="54"/>
    <n v="73.98"/>
    <n v="22"/>
    <s v="Jul"/>
    <n v="2021"/>
    <x v="104"/>
    <n v="10.357200000000002"/>
    <n v="6.66"/>
    <n v="19.98"/>
    <n v="0.27007299270072993"/>
    <x v="1"/>
    <s v="VERDADERO"/>
    <s v="jul-2021"/>
    <n v="9.622799999999998"/>
    <n v="0.13007299270072989"/>
  </r>
  <r>
    <n v="44399"/>
    <s v="P0024"/>
    <x v="153"/>
    <n v="14"/>
    <x v="1"/>
    <s v="CASH"/>
    <n v="27"/>
    <s v="Product24"/>
    <x v="0"/>
    <s v="Ft"/>
    <n v="144"/>
    <n v="156.96"/>
    <n v="2016"/>
    <n v="2197.44"/>
    <n v="22"/>
    <s v="Jul"/>
    <n v="2021"/>
    <x v="104"/>
    <n v="593.30880000000002"/>
    <n v="12.960000000000008"/>
    <n v="181.44000000000011"/>
    <n v="8.2568807339449588E-2"/>
    <x v="2"/>
    <s v="VERDADERO"/>
    <s v="jul-2021"/>
    <n v="-411.86879999999996"/>
    <n v="-0.18743119266055044"/>
  </r>
  <r>
    <n v="44400"/>
    <s v="P0036"/>
    <x v="154"/>
    <n v="7"/>
    <x v="0"/>
    <s v="ONLINE"/>
    <n v="45"/>
    <s v="Product36"/>
    <x v="4"/>
    <s v="Kg"/>
    <n v="90"/>
    <n v="96.3"/>
    <n v="630"/>
    <n v="674.1"/>
    <n v="23"/>
    <s v="Jul"/>
    <n v="2021"/>
    <x v="105"/>
    <n v="303.34500000000003"/>
    <n v="6.2999999999999972"/>
    <n v="44.09999999999998"/>
    <n v="6.5420560747663517E-2"/>
    <x v="1"/>
    <s v="FALSO"/>
    <s v="jul-2021"/>
    <n v="-259.245"/>
    <n v="-0.38457943925233645"/>
  </r>
  <r>
    <n v="44400"/>
    <s v="P0037"/>
    <x v="155"/>
    <n v="8"/>
    <x v="2"/>
    <s v="ONLINE"/>
    <n v="15"/>
    <s v="Product37"/>
    <x v="1"/>
    <s v="Kg"/>
    <n v="67"/>
    <n v="85.76"/>
    <n v="536"/>
    <n v="686.08"/>
    <n v="23"/>
    <s v="Jul"/>
    <n v="2021"/>
    <x v="105"/>
    <n v="102.91200000000001"/>
    <n v="18.760000000000005"/>
    <n v="150.08000000000004"/>
    <n v="0.21875000000000006"/>
    <x v="1"/>
    <s v="FALSO"/>
    <s v="jul-2021"/>
    <n v="47.168000000000006"/>
    <n v="6.8750000000000006E-2"/>
  </r>
  <r>
    <n v="44401"/>
    <s v="P0009"/>
    <x v="156"/>
    <n v="4"/>
    <x v="1"/>
    <s v="CASH"/>
    <n v="26"/>
    <s v="Product09"/>
    <x v="3"/>
    <s v="No."/>
    <n v="6"/>
    <n v="7.8599999999999994"/>
    <n v="24"/>
    <n v="31.44"/>
    <n v="24"/>
    <s v="Jul"/>
    <n v="2021"/>
    <x v="106"/>
    <n v="8.1744000000000003"/>
    <n v="1.8599999999999994"/>
    <n v="7.4399999999999977"/>
    <n v="0.23664122137404572"/>
    <x v="1"/>
    <s v="VERDADERO"/>
    <s v="jul-2021"/>
    <n v="-0.73440000000000083"/>
    <n v="-2.3358778625954223E-2"/>
  </r>
  <r>
    <n v="44406"/>
    <s v="P0044"/>
    <x v="157"/>
    <n v="15"/>
    <x v="1"/>
    <s v="CASH"/>
    <n v="34"/>
    <s v="Product44"/>
    <x v="1"/>
    <s v="Kg"/>
    <n v="76"/>
    <n v="82.08"/>
    <n v="1140"/>
    <n v="1231.2"/>
    <n v="29"/>
    <s v="Jul"/>
    <n v="2021"/>
    <x v="107"/>
    <n v="418.60800000000006"/>
    <n v="6.0799999999999983"/>
    <n v="91.199999999999974"/>
    <n v="7.4074074074074056E-2"/>
    <x v="0"/>
    <s v="VERDADERO"/>
    <s v="jul-2021"/>
    <n v="-327.40800000000002"/>
    <n v="-0.26592592592592595"/>
  </r>
  <r>
    <n v="44409"/>
    <s v="P0001"/>
    <x v="158"/>
    <n v="11"/>
    <x v="2"/>
    <s v="CASH"/>
    <n v="35"/>
    <s v="Product01"/>
    <x v="3"/>
    <s v="Kg"/>
    <n v="98"/>
    <n v="103.88"/>
    <n v="1078"/>
    <n v="1142.68"/>
    <n v="1"/>
    <s v="Aug"/>
    <n v="2021"/>
    <x v="108"/>
    <n v="399.93799999999999"/>
    <n v="5.8799999999999955"/>
    <n v="64.67999999999995"/>
    <n v="5.6603773584905613E-2"/>
    <x v="0"/>
    <s v="VERDADERO"/>
    <s v="ago-2021"/>
    <n v="-335.25799999999992"/>
    <n v="-0.29339622641509427"/>
  </r>
  <r>
    <n v="44410"/>
    <s v="P0023"/>
    <x v="159"/>
    <n v="3"/>
    <x v="2"/>
    <s v="ONLINE"/>
    <n v="14"/>
    <s v="Product23"/>
    <x v="0"/>
    <s v="Ft"/>
    <n v="141"/>
    <n v="149.46"/>
    <n v="423"/>
    <n v="448.38"/>
    <n v="2"/>
    <s v="Aug"/>
    <n v="2021"/>
    <x v="109"/>
    <n v="62.773200000000003"/>
    <n v="8.460000000000008"/>
    <n v="25.380000000000024"/>
    <n v="5.6603773584905717E-2"/>
    <x v="1"/>
    <s v="FALSO"/>
    <s v="ago-2021"/>
    <n v="-37.393199999999979"/>
    <n v="-8.3396226415094296E-2"/>
  </r>
  <r>
    <n v="44411"/>
    <s v="P0022"/>
    <x v="160"/>
    <n v="13"/>
    <x v="1"/>
    <s v="ONLINE"/>
    <n v="20"/>
    <s v="Product22"/>
    <x v="0"/>
    <s v="Ft"/>
    <n v="121"/>
    <n v="141.57"/>
    <n v="1573"/>
    <n v="1840.41"/>
    <n v="3"/>
    <s v="Aug"/>
    <n v="2021"/>
    <x v="110"/>
    <n v="368.08200000000005"/>
    <n v="20.569999999999993"/>
    <n v="267.40999999999991"/>
    <n v="0.14529914529914525"/>
    <x v="2"/>
    <s v="FALSO"/>
    <s v="ago-2021"/>
    <n v="-100.67200000000003"/>
    <n v="-5.4700854700854715E-2"/>
  </r>
  <r>
    <n v="44411"/>
    <s v="P0034"/>
    <x v="161"/>
    <n v="12"/>
    <x v="1"/>
    <s v="ONLINE"/>
    <n v="33"/>
    <s v="Product34"/>
    <x v="4"/>
    <s v="Lt"/>
    <n v="55"/>
    <n v="58.3"/>
    <n v="660"/>
    <n v="699.59999999999991"/>
    <n v="3"/>
    <s v="Aug"/>
    <n v="2021"/>
    <x v="110"/>
    <n v="230.86799999999999"/>
    <n v="3.2999999999999972"/>
    <n v="39.599999999999966"/>
    <n v="5.660377358490562E-2"/>
    <x v="1"/>
    <s v="FALSO"/>
    <s v="ago-2021"/>
    <n v="-191.26800000000009"/>
    <n v="-0.27339622641509448"/>
  </r>
  <r>
    <n v="44413"/>
    <s v="P0028"/>
    <x v="162"/>
    <n v="14"/>
    <x v="2"/>
    <s v="CASH"/>
    <n v="37"/>
    <s v="Product28"/>
    <x v="4"/>
    <s v="No."/>
    <n v="37"/>
    <n v="41.81"/>
    <n v="518"/>
    <n v="585.34"/>
    <n v="5"/>
    <s v="Aug"/>
    <n v="2021"/>
    <x v="111"/>
    <n v="216.57580000000002"/>
    <n v="4.8100000000000023"/>
    <n v="67.340000000000032"/>
    <n v="0.11504424778761067"/>
    <x v="1"/>
    <s v="VERDADERO"/>
    <s v="ago-2021"/>
    <n v="-149.23579999999998"/>
    <n v="-0.25495575221238936"/>
  </r>
  <r>
    <n v="44414"/>
    <s v="P0037"/>
    <x v="163"/>
    <n v="1"/>
    <x v="0"/>
    <s v="CASH"/>
    <n v="20"/>
    <s v="Product37"/>
    <x v="1"/>
    <s v="Kg"/>
    <n v="67"/>
    <n v="85.76"/>
    <n v="67"/>
    <n v="85.76"/>
    <n v="6"/>
    <s v="Aug"/>
    <n v="2021"/>
    <x v="112"/>
    <n v="17.152000000000001"/>
    <n v="18.760000000000005"/>
    <n v="18.760000000000005"/>
    <n v="0.21875000000000006"/>
    <x v="1"/>
    <s v="VERDADERO"/>
    <s v="ago-2021"/>
    <n v="1.6080000000000041"/>
    <n v="1.8750000000000048E-2"/>
  </r>
  <r>
    <n v="44418"/>
    <s v="P0005"/>
    <x v="164"/>
    <n v="4"/>
    <x v="0"/>
    <s v="CASH"/>
    <n v="19"/>
    <s v="Product05"/>
    <x v="3"/>
    <s v="Ft"/>
    <n v="133"/>
    <n v="155.61000000000001"/>
    <n v="532"/>
    <n v="622.44000000000005"/>
    <n v="10"/>
    <s v="Aug"/>
    <n v="2021"/>
    <x v="113"/>
    <n v="118.26360000000001"/>
    <n v="22.610000000000014"/>
    <n v="90.440000000000055"/>
    <n v="0.14529914529914537"/>
    <x v="1"/>
    <s v="VERDADERO"/>
    <s v="ago-2021"/>
    <n v="-27.823599999999942"/>
    <n v="-4.4700854700854602E-2"/>
  </r>
  <r>
    <n v="44418"/>
    <s v="P0044"/>
    <x v="165"/>
    <n v="10"/>
    <x v="1"/>
    <s v="CASH"/>
    <n v="27"/>
    <s v="Product44"/>
    <x v="1"/>
    <s v="Kg"/>
    <n v="76"/>
    <n v="82.08"/>
    <n v="760"/>
    <n v="820.8"/>
    <n v="10"/>
    <s v="Aug"/>
    <n v="2021"/>
    <x v="113"/>
    <n v="221.61600000000001"/>
    <n v="6.0799999999999983"/>
    <n v="60.799999999999983"/>
    <n v="7.4074074074074056E-2"/>
    <x v="0"/>
    <s v="VERDADERO"/>
    <s v="ago-2021"/>
    <n v="-160.81600000000003"/>
    <n v="-0.19592592592592598"/>
  </r>
  <r>
    <n v="44418"/>
    <s v="P0006"/>
    <x v="166"/>
    <n v="6"/>
    <x v="2"/>
    <s v="CASH"/>
    <n v="19"/>
    <s v="Product06"/>
    <x v="3"/>
    <s v="Kg"/>
    <n v="75"/>
    <n v="85.5"/>
    <n v="450"/>
    <n v="513"/>
    <n v="10"/>
    <s v="Aug"/>
    <n v="2021"/>
    <x v="113"/>
    <n v="97.47"/>
    <n v="10.5"/>
    <n v="63"/>
    <n v="0.12280701754385964"/>
    <x v="1"/>
    <s v="VERDADERO"/>
    <s v="ago-2021"/>
    <n v="-34.470000000000027"/>
    <n v="-6.7192982456140402E-2"/>
  </r>
  <r>
    <n v="44419"/>
    <s v="P0023"/>
    <x v="167"/>
    <n v="4"/>
    <x v="2"/>
    <s v="ONLINE"/>
    <n v="16"/>
    <s v="Product23"/>
    <x v="0"/>
    <s v="Ft"/>
    <n v="141"/>
    <n v="149.46"/>
    <n v="564"/>
    <n v="597.84"/>
    <n v="11"/>
    <s v="Aug"/>
    <n v="2021"/>
    <x v="114"/>
    <n v="95.65440000000001"/>
    <n v="8.460000000000008"/>
    <n v="33.840000000000032"/>
    <n v="5.660377358490571E-2"/>
    <x v="1"/>
    <s v="FALSO"/>
    <s v="ago-2021"/>
    <n v="-61.814399999999978"/>
    <n v="-0.1033962264150943"/>
  </r>
  <r>
    <n v="44421"/>
    <s v="P0011"/>
    <x v="168"/>
    <n v="13"/>
    <x v="2"/>
    <s v="ONLINE"/>
    <n v="8"/>
    <s v="Product11"/>
    <x v="2"/>
    <s v="Lt"/>
    <n v="44"/>
    <n v="48.4"/>
    <n v="572"/>
    <n v="629.19999999999993"/>
    <n v="13"/>
    <s v="Aug"/>
    <n v="2021"/>
    <x v="115"/>
    <n v="50.335999999999999"/>
    <n v="4.3999999999999986"/>
    <n v="57.199999999999982"/>
    <n v="9.0909090909090884E-2"/>
    <x v="1"/>
    <s v="FALSO"/>
    <s v="ago-2021"/>
    <n v="6.8639999999999191"/>
    <n v="1.0909090909090782E-2"/>
  </r>
  <r>
    <n v="44421"/>
    <s v="P0027"/>
    <x v="169"/>
    <n v="9"/>
    <x v="2"/>
    <s v="ONLINE"/>
    <n v="21"/>
    <s v="Product27"/>
    <x v="4"/>
    <s v="Lt"/>
    <n v="48"/>
    <n v="57.12"/>
    <n v="432"/>
    <n v="514.08000000000004"/>
    <n v="13"/>
    <s v="Aug"/>
    <n v="2021"/>
    <x v="115"/>
    <n v="107.9568"/>
    <n v="9.1199999999999974"/>
    <n v="82.079999999999984"/>
    <n v="0.15966386554621845"/>
    <x v="1"/>
    <s v="FALSO"/>
    <s v="ago-2021"/>
    <n v="-25.876799999999946"/>
    <n v="-5.0336134453781406E-2"/>
  </r>
  <r>
    <n v="44424"/>
    <s v="P0003"/>
    <x v="170"/>
    <n v="3"/>
    <x v="1"/>
    <s v="ONLINE"/>
    <n v="36"/>
    <s v="Product03"/>
    <x v="3"/>
    <s v="Kg"/>
    <n v="71"/>
    <n v="80.94"/>
    <n v="213"/>
    <n v="242.82"/>
    <n v="16"/>
    <s v="Aug"/>
    <n v="2021"/>
    <x v="116"/>
    <n v="87.415199999999999"/>
    <n v="9.9399999999999977"/>
    <n v="29.819999999999993"/>
    <n v="0.12280701754385963"/>
    <x v="1"/>
    <s v="FALSO"/>
    <s v="ago-2021"/>
    <n v="-57.595200000000006"/>
    <n v="-0.23719298245614037"/>
  </r>
  <r>
    <n v="44426"/>
    <s v="P0025"/>
    <x v="171"/>
    <n v="6"/>
    <x v="2"/>
    <s v="ONLINE"/>
    <n v="23"/>
    <s v="Product25"/>
    <x v="0"/>
    <s v="No."/>
    <n v="7"/>
    <n v="8.33"/>
    <n v="42"/>
    <n v="49.98"/>
    <n v="18"/>
    <s v="Aug"/>
    <n v="2021"/>
    <x v="117"/>
    <n v="11.4954"/>
    <n v="1.33"/>
    <n v="7.98"/>
    <n v="0.1596638655462185"/>
    <x v="1"/>
    <s v="FALSO"/>
    <s v="ago-2021"/>
    <n v="-3.5153999999999996"/>
    <n v="-7.0336134453781507E-2"/>
  </r>
  <r>
    <n v="44428"/>
    <s v="P0020"/>
    <x v="172"/>
    <n v="15"/>
    <x v="2"/>
    <s v="CASH"/>
    <n v="23"/>
    <s v="Product20"/>
    <x v="0"/>
    <s v="Lt"/>
    <n v="61"/>
    <n v="76.25"/>
    <n v="915"/>
    <n v="1143.75"/>
    <n v="20"/>
    <s v="Aug"/>
    <n v="2021"/>
    <x v="118"/>
    <n v="263.0625"/>
    <n v="15.25"/>
    <n v="228.75"/>
    <n v="0.2"/>
    <x v="0"/>
    <s v="VERDADERO"/>
    <s v="ago-2021"/>
    <n v="-34.3125"/>
    <n v="-0.03"/>
  </r>
  <r>
    <n v="44428"/>
    <s v="P0031"/>
    <x v="173"/>
    <n v="9"/>
    <x v="2"/>
    <s v="ONLINE"/>
    <n v="40"/>
    <s v="Product31"/>
    <x v="4"/>
    <s v="Kg"/>
    <n v="93"/>
    <n v="104.16"/>
    <n v="837"/>
    <n v="937.43999999999994"/>
    <n v="20"/>
    <s v="Aug"/>
    <n v="2021"/>
    <x v="118"/>
    <n v="374.976"/>
    <n v="11.159999999999997"/>
    <n v="100.43999999999997"/>
    <n v="0.10714285714285712"/>
    <x v="0"/>
    <s v="FALSO"/>
    <s v="ago-2021"/>
    <n v="-274.53600000000006"/>
    <n v="-0.29285714285714293"/>
  </r>
  <r>
    <n v="44428"/>
    <s v="P0028"/>
    <x v="174"/>
    <n v="13"/>
    <x v="2"/>
    <s v="ONLINE"/>
    <n v="44"/>
    <s v="Product28"/>
    <x v="4"/>
    <s v="No."/>
    <n v="37"/>
    <n v="41.81"/>
    <n v="481"/>
    <n v="543.53"/>
    <n v="20"/>
    <s v="Aug"/>
    <n v="2021"/>
    <x v="118"/>
    <n v="239.1532"/>
    <n v="4.8100000000000023"/>
    <n v="62.53000000000003"/>
    <n v="0.11504424778761067"/>
    <x v="1"/>
    <s v="FALSO"/>
    <s v="ago-2021"/>
    <n v="-176.6232"/>
    <n v="-0.32495575221238937"/>
  </r>
  <r>
    <n v="44434"/>
    <s v="P0039"/>
    <x v="175"/>
    <n v="4"/>
    <x v="2"/>
    <s v="ONLINE"/>
    <n v="29"/>
    <s v="Product39"/>
    <x v="1"/>
    <s v="No."/>
    <n v="37"/>
    <n v="42.55"/>
    <n v="148"/>
    <n v="170.2"/>
    <n v="26"/>
    <s v="Aug"/>
    <n v="2021"/>
    <x v="119"/>
    <n v="49.35799999999999"/>
    <n v="5.5499999999999972"/>
    <n v="22.199999999999989"/>
    <n v="0.13043478260869559"/>
    <x v="1"/>
    <s v="FALSO"/>
    <s v="ago-2021"/>
    <n v="-27.158000000000001"/>
    <n v="-0.15956521739130436"/>
  </r>
  <r>
    <n v="44437"/>
    <s v="P0034"/>
    <x v="176"/>
    <n v="12"/>
    <x v="0"/>
    <s v="ONLINE"/>
    <n v="4"/>
    <s v="Product34"/>
    <x v="4"/>
    <s v="Lt"/>
    <n v="55"/>
    <n v="58.3"/>
    <n v="660"/>
    <n v="699.59999999999991"/>
    <n v="29"/>
    <s v="Aug"/>
    <n v="2021"/>
    <x v="120"/>
    <n v="27.983999999999998"/>
    <n v="3.2999999999999972"/>
    <n v="39.599999999999966"/>
    <n v="5.660377358490562E-2"/>
    <x v="1"/>
    <s v="FALSO"/>
    <s v="ago-2021"/>
    <n v="11.615999999999872"/>
    <n v="1.660377358490548E-2"/>
  </r>
  <r>
    <n v="44438"/>
    <s v="P0013"/>
    <x v="177"/>
    <n v="13"/>
    <x v="2"/>
    <s v="ONLINE"/>
    <n v="23"/>
    <s v="Product13"/>
    <x v="2"/>
    <s v="Kg"/>
    <n v="112"/>
    <n v="122.08"/>
    <n v="1456"/>
    <n v="1587.04"/>
    <n v="30"/>
    <s v="Aug"/>
    <n v="2021"/>
    <x v="121"/>
    <n v="365.01920000000001"/>
    <n v="10.079999999999998"/>
    <n v="131.03999999999996"/>
    <n v="8.2568807339449518E-2"/>
    <x v="0"/>
    <s v="FALSO"/>
    <s v="ago-2021"/>
    <n v="-233.97919999999999"/>
    <n v="-0.14743119266055046"/>
  </r>
  <r>
    <n v="44439"/>
    <s v="P0001"/>
    <x v="178"/>
    <n v="2"/>
    <x v="2"/>
    <s v="ONLINE"/>
    <n v="36"/>
    <s v="Product01"/>
    <x v="3"/>
    <s v="Kg"/>
    <n v="98"/>
    <n v="103.88"/>
    <n v="196"/>
    <n v="207.76"/>
    <n v="31"/>
    <s v="Aug"/>
    <n v="2021"/>
    <x v="122"/>
    <n v="74.793599999999998"/>
    <n v="5.8799999999999955"/>
    <n v="11.759999999999991"/>
    <n v="5.660377358490562E-2"/>
    <x v="1"/>
    <s v="FALSO"/>
    <s v="ago-2021"/>
    <n v="-63.033600000000007"/>
    <n v="-0.30339622641509439"/>
  </r>
  <r>
    <n v="44439"/>
    <s v="P0035"/>
    <x v="179"/>
    <n v="11"/>
    <x v="2"/>
    <s v="ONLINE"/>
    <n v="3"/>
    <s v="Product35"/>
    <x v="4"/>
    <s v="No."/>
    <n v="5"/>
    <n v="6.7"/>
    <n v="55"/>
    <n v="73.7"/>
    <n v="31"/>
    <s v="Aug"/>
    <n v="2021"/>
    <x v="122"/>
    <n v="2.2109999999999999"/>
    <n v="1.7000000000000002"/>
    <n v="18.700000000000003"/>
    <n v="0.2537313432835821"/>
    <x v="1"/>
    <s v="FALSO"/>
    <s v="ago-2021"/>
    <n v="16.489000000000004"/>
    <n v="0.22373134328358213"/>
  </r>
  <r>
    <n v="44440"/>
    <s v="P0024"/>
    <x v="180"/>
    <n v="1"/>
    <x v="0"/>
    <s v="CASH"/>
    <n v="30"/>
    <s v="Product24"/>
    <x v="0"/>
    <s v="Ft"/>
    <n v="144"/>
    <n v="156.96"/>
    <n v="144"/>
    <n v="156.96"/>
    <n v="1"/>
    <s v="Sep"/>
    <n v="2021"/>
    <x v="123"/>
    <n v="47.088000000000001"/>
    <n v="12.960000000000008"/>
    <n v="12.960000000000008"/>
    <n v="8.2568807339449588E-2"/>
    <x v="1"/>
    <s v="VERDADERO"/>
    <s v="sep-2021"/>
    <n v="-34.127999999999986"/>
    <n v="-0.21743119266055036"/>
  </r>
  <r>
    <n v="44440"/>
    <s v="P0003"/>
    <x v="181"/>
    <n v="14"/>
    <x v="1"/>
    <s v="ONLINE"/>
    <n v="15"/>
    <s v="Product03"/>
    <x v="3"/>
    <s v="Kg"/>
    <n v="71"/>
    <n v="80.94"/>
    <n v="994"/>
    <n v="1133.1600000000001"/>
    <n v="1"/>
    <s v="Sep"/>
    <n v="2021"/>
    <x v="123"/>
    <n v="169.97400000000002"/>
    <n v="9.9399999999999977"/>
    <n v="139.15999999999997"/>
    <n v="0.12280701754385961"/>
    <x v="0"/>
    <s v="FALSO"/>
    <s v="sep-2021"/>
    <n v="-30.813999999999965"/>
    <n v="-2.7192982456140317E-2"/>
  </r>
  <r>
    <n v="44442"/>
    <s v="P0041"/>
    <x v="182"/>
    <n v="8"/>
    <x v="2"/>
    <s v="ONLINE"/>
    <n v="28"/>
    <s v="Product41"/>
    <x v="1"/>
    <s v="Ft"/>
    <n v="138"/>
    <n v="173.88"/>
    <n v="1104"/>
    <n v="1391.04"/>
    <n v="3"/>
    <s v="Sep"/>
    <n v="2021"/>
    <x v="124"/>
    <n v="389.49120000000005"/>
    <n v="35.879999999999995"/>
    <n v="287.03999999999996"/>
    <n v="0.20634920634920634"/>
    <x v="0"/>
    <s v="FALSO"/>
    <s v="sep-2021"/>
    <n v="-102.45120000000009"/>
    <n v="-7.3650793650793717E-2"/>
  </r>
  <r>
    <n v="44443"/>
    <s v="P0028"/>
    <x v="183"/>
    <n v="7"/>
    <x v="2"/>
    <s v="ONLINE"/>
    <n v="5"/>
    <s v="Product28"/>
    <x v="4"/>
    <s v="No."/>
    <n v="37"/>
    <n v="41.81"/>
    <n v="259"/>
    <n v="292.67"/>
    <n v="4"/>
    <s v="Sep"/>
    <n v="2021"/>
    <x v="125"/>
    <n v="14.633500000000002"/>
    <n v="4.8100000000000023"/>
    <n v="33.670000000000016"/>
    <n v="0.11504424778761067"/>
    <x v="1"/>
    <s v="FALSO"/>
    <s v="sep-2021"/>
    <n v="19.03649999999999"/>
    <n v="6.5044247787610573E-2"/>
  </r>
  <r>
    <n v="44443"/>
    <s v="P0023"/>
    <x v="184"/>
    <n v="15"/>
    <x v="2"/>
    <s v="ONLINE"/>
    <n v="5"/>
    <s v="Product23"/>
    <x v="0"/>
    <s v="Ft"/>
    <n v="141"/>
    <n v="149.46"/>
    <n v="2115"/>
    <n v="2241.9"/>
    <n v="4"/>
    <s v="Sep"/>
    <n v="2021"/>
    <x v="125"/>
    <n v="112.09500000000001"/>
    <n v="8.460000000000008"/>
    <n v="126.90000000000012"/>
    <n v="5.660377358490571E-2"/>
    <x v="2"/>
    <s v="FALSO"/>
    <s v="sep-2021"/>
    <n v="14.805000000000291"/>
    <n v="6.6037735849057899E-3"/>
  </r>
  <r>
    <n v="44444"/>
    <s v="P0032"/>
    <x v="185"/>
    <n v="1"/>
    <x v="2"/>
    <s v="CASH"/>
    <n v="5"/>
    <s v="Product32"/>
    <x v="4"/>
    <s v="Kg"/>
    <n v="89"/>
    <n v="117.48"/>
    <n v="89"/>
    <n v="117.48"/>
    <n v="5"/>
    <s v="Sep"/>
    <n v="2021"/>
    <x v="126"/>
    <n v="5.8740000000000006"/>
    <n v="28.480000000000004"/>
    <n v="28.480000000000004"/>
    <n v="0.24242424242424246"/>
    <x v="1"/>
    <s v="VERDADERO"/>
    <s v="sep-2021"/>
    <n v="22.606000000000009"/>
    <n v="0.1924242424242425"/>
  </r>
  <r>
    <n v="44446"/>
    <s v="P0019"/>
    <x v="186"/>
    <n v="5"/>
    <x v="2"/>
    <s v="ONLINE"/>
    <n v="2"/>
    <s v="Product19"/>
    <x v="2"/>
    <s v="Ft"/>
    <n v="150"/>
    <n v="210"/>
    <n v="750"/>
    <n v="1050"/>
    <n v="7"/>
    <s v="Sep"/>
    <n v="2021"/>
    <x v="127"/>
    <n v="21"/>
    <n v="60"/>
    <n v="300"/>
    <n v="0.2857142857142857"/>
    <x v="1"/>
    <s v="FALSO"/>
    <s v="sep-2021"/>
    <n v="279"/>
    <n v="0.26571428571428574"/>
  </r>
  <r>
    <n v="44448"/>
    <s v="P0044"/>
    <x v="187"/>
    <n v="4"/>
    <x v="2"/>
    <s v="ONLINE"/>
    <n v="34"/>
    <s v="Product44"/>
    <x v="1"/>
    <s v="Kg"/>
    <n v="76"/>
    <n v="82.08"/>
    <n v="304"/>
    <n v="328.32"/>
    <n v="9"/>
    <s v="Sep"/>
    <n v="2021"/>
    <x v="128"/>
    <n v="111.62880000000001"/>
    <n v="6.0799999999999983"/>
    <n v="24.319999999999993"/>
    <n v="7.4074074074074056E-2"/>
    <x v="1"/>
    <s v="FALSO"/>
    <s v="sep-2021"/>
    <n v="-87.308800000000019"/>
    <n v="-0.26592592592592601"/>
  </r>
  <r>
    <n v="44449"/>
    <s v="P0030"/>
    <x v="188"/>
    <n v="6"/>
    <x v="2"/>
    <s v="ONLINE"/>
    <n v="14"/>
    <s v="Product30"/>
    <x v="4"/>
    <s v="Ft"/>
    <n v="148"/>
    <n v="201.28"/>
    <n v="888"/>
    <n v="1207.68"/>
    <n v="10"/>
    <s v="Sep"/>
    <n v="2021"/>
    <x v="129"/>
    <n v="169.07520000000002"/>
    <n v="53.28"/>
    <n v="319.68"/>
    <n v="0.26470588235294118"/>
    <x v="0"/>
    <s v="FALSO"/>
    <s v="sep-2021"/>
    <n v="150.60480000000007"/>
    <n v="0.12470588235294122"/>
  </r>
  <r>
    <n v="44449"/>
    <s v="P0001"/>
    <x v="189"/>
    <n v="9"/>
    <x v="0"/>
    <s v="ONLINE"/>
    <n v="13"/>
    <s v="Product01"/>
    <x v="3"/>
    <s v="Kg"/>
    <n v="98"/>
    <n v="103.88"/>
    <n v="882"/>
    <n v="934.92"/>
    <n v="10"/>
    <s v="Sep"/>
    <n v="2021"/>
    <x v="129"/>
    <n v="121.53959999999999"/>
    <n v="5.8799999999999955"/>
    <n v="52.919999999999959"/>
    <n v="5.660377358490562E-2"/>
    <x v="0"/>
    <s v="FALSO"/>
    <s v="sep-2021"/>
    <n v="-68.619599999999991"/>
    <n v="-7.3396226415094329E-2"/>
  </r>
  <r>
    <n v="44449"/>
    <s v="P0026"/>
    <x v="190"/>
    <n v="2"/>
    <x v="2"/>
    <s v="ONLINE"/>
    <n v="32"/>
    <s v="Product26"/>
    <x v="4"/>
    <s v="No."/>
    <n v="18"/>
    <n v="24.66"/>
    <n v="36"/>
    <n v="49.32"/>
    <n v="10"/>
    <s v="Sep"/>
    <n v="2021"/>
    <x v="129"/>
    <n v="15.782400000000001"/>
    <n v="6.66"/>
    <n v="13.32"/>
    <n v="0.27007299270072993"/>
    <x v="1"/>
    <s v="FALSO"/>
    <s v="sep-2021"/>
    <n v="-2.4624000000000024"/>
    <n v="-4.9927007299270118E-2"/>
  </r>
  <r>
    <n v="44450"/>
    <s v="P0001"/>
    <x v="191"/>
    <n v="6"/>
    <x v="0"/>
    <s v="ONLINE"/>
    <n v="38"/>
    <s v="Product01"/>
    <x v="3"/>
    <s v="Kg"/>
    <n v="98"/>
    <n v="103.88"/>
    <n v="588"/>
    <n v="623.28"/>
    <n v="11"/>
    <s v="Sep"/>
    <n v="2021"/>
    <x v="130"/>
    <n v="236.84639999999999"/>
    <n v="5.8799999999999955"/>
    <n v="35.279999999999973"/>
    <n v="5.660377358490562E-2"/>
    <x v="1"/>
    <s v="FALSO"/>
    <s v="sep-2021"/>
    <n v="-201.56640000000004"/>
    <n v="-0.32339622641509441"/>
  </r>
  <r>
    <n v="44452"/>
    <s v="P0041"/>
    <x v="192"/>
    <n v="7"/>
    <x v="2"/>
    <s v="CASH"/>
    <n v="34"/>
    <s v="Product41"/>
    <x v="1"/>
    <s v="Ft"/>
    <n v="138"/>
    <n v="173.88"/>
    <n v="966"/>
    <n v="1217.1600000000001"/>
    <n v="13"/>
    <s v="Sep"/>
    <n v="2021"/>
    <x v="131"/>
    <n v="413.83440000000007"/>
    <n v="35.879999999999995"/>
    <n v="251.15999999999997"/>
    <n v="0.20634920634920631"/>
    <x v="0"/>
    <s v="VERDADERO"/>
    <s v="sep-2021"/>
    <n v="-162.67439999999999"/>
    <n v="-0.13365079365079363"/>
  </r>
  <r>
    <n v="44454"/>
    <s v="P0042"/>
    <x v="193"/>
    <n v="6"/>
    <x v="2"/>
    <s v="ONLINE"/>
    <n v="6"/>
    <s v="Product42"/>
    <x v="1"/>
    <s v="Ft"/>
    <n v="120"/>
    <n v="162"/>
    <n v="720"/>
    <n v="972"/>
    <n v="15"/>
    <s v="Sep"/>
    <n v="2021"/>
    <x v="132"/>
    <n v="58.32"/>
    <n v="42"/>
    <n v="252"/>
    <n v="0.25925925925925924"/>
    <x v="1"/>
    <s v="FALSO"/>
    <s v="sep-2021"/>
    <n v="193.67999999999995"/>
    <n v="0.19925925925925922"/>
  </r>
  <r>
    <n v="44454"/>
    <s v="P0042"/>
    <x v="193"/>
    <n v="14"/>
    <x v="2"/>
    <s v="ONLINE"/>
    <n v="0"/>
    <s v="Product42"/>
    <x v="1"/>
    <s v="Ft"/>
    <n v="120"/>
    <n v="162"/>
    <n v="1680"/>
    <n v="2268"/>
    <n v="15"/>
    <s v="Sep"/>
    <n v="2021"/>
    <x v="132"/>
    <n v="0"/>
    <n v="42"/>
    <n v="588"/>
    <n v="0.25925925925925924"/>
    <x v="2"/>
    <s v="FALSO"/>
    <s v="sep-2021"/>
    <n v="588"/>
    <n v="0.25925925925925924"/>
  </r>
  <r>
    <n v="44460"/>
    <s v="P0020"/>
    <x v="194"/>
    <n v="7"/>
    <x v="0"/>
    <s v="CASH"/>
    <n v="12"/>
    <s v="Product20"/>
    <x v="0"/>
    <s v="Lt"/>
    <n v="61"/>
    <n v="76.25"/>
    <n v="427"/>
    <n v="533.75"/>
    <n v="21"/>
    <s v="Sep"/>
    <n v="2021"/>
    <x v="133"/>
    <n v="64.05"/>
    <n v="15.25"/>
    <n v="106.75"/>
    <n v="0.2"/>
    <x v="1"/>
    <s v="VERDADERO"/>
    <s v="sep-2021"/>
    <n v="42.699999999999989"/>
    <n v="7.9999999999999974E-2"/>
  </r>
  <r>
    <n v="44461"/>
    <s v="P0040"/>
    <x v="195"/>
    <n v="2"/>
    <x v="1"/>
    <s v="CASH"/>
    <n v="1"/>
    <s v="Product40"/>
    <x v="1"/>
    <s v="Kg"/>
    <n v="90"/>
    <n v="115.2"/>
    <n v="180"/>
    <n v="230.4"/>
    <n v="22"/>
    <s v="Sep"/>
    <n v="2021"/>
    <x v="134"/>
    <n v="2.3040000000000003"/>
    <n v="25.200000000000003"/>
    <n v="50.400000000000006"/>
    <n v="0.21875000000000003"/>
    <x v="1"/>
    <s v="VERDADERO"/>
    <s v="sep-2021"/>
    <n v="48.096000000000004"/>
    <n v="0.20875000000000002"/>
  </r>
  <r>
    <n v="44461"/>
    <s v="P0002"/>
    <x v="196"/>
    <n v="4"/>
    <x v="2"/>
    <s v="CASH"/>
    <n v="32"/>
    <s v="Product02"/>
    <x v="3"/>
    <s v="Kg"/>
    <n v="105"/>
    <n v="142.80000000000001"/>
    <n v="420"/>
    <n v="571.20000000000005"/>
    <n v="22"/>
    <s v="Sep"/>
    <n v="2021"/>
    <x v="134"/>
    <n v="182.78400000000002"/>
    <n v="37.800000000000011"/>
    <n v="151.20000000000005"/>
    <n v="0.26470588235294124"/>
    <x v="1"/>
    <s v="VERDADERO"/>
    <s v="sep-2021"/>
    <n v="-31.583999999999946"/>
    <n v="-5.5294117647058723E-2"/>
  </r>
  <r>
    <n v="44462"/>
    <s v="P0018"/>
    <x v="197"/>
    <n v="12"/>
    <x v="2"/>
    <s v="CASH"/>
    <n v="26"/>
    <s v="Product18"/>
    <x v="2"/>
    <s v="No."/>
    <n v="37"/>
    <n v="49.21"/>
    <n v="444"/>
    <n v="590.52"/>
    <n v="23"/>
    <s v="Sep"/>
    <n v="2021"/>
    <x v="135"/>
    <n v="153.5352"/>
    <n v="12.21"/>
    <n v="146.52000000000001"/>
    <n v="0.24812030075187971"/>
    <x v="1"/>
    <s v="VERDADERO"/>
    <s v="sep-2021"/>
    <n v="-7.0152000000000498"/>
    <n v="-1.1879699248120386E-2"/>
  </r>
  <r>
    <n v="44462"/>
    <s v="P0021"/>
    <x v="198"/>
    <n v="7"/>
    <x v="1"/>
    <s v="ONLINE"/>
    <n v="34"/>
    <s v="Product21"/>
    <x v="0"/>
    <s v="Ft"/>
    <n v="126"/>
    <n v="162.54"/>
    <n v="882"/>
    <n v="1137.78"/>
    <n v="23"/>
    <s v="Sep"/>
    <n v="2021"/>
    <x v="135"/>
    <n v="386.84520000000003"/>
    <n v="36.539999999999992"/>
    <n v="255.77999999999994"/>
    <n v="0.22480620155038755"/>
    <x v="0"/>
    <s v="FALSO"/>
    <s v="sep-2021"/>
    <n v="-131.0652"/>
    <n v="-0.1151937984496124"/>
  </r>
  <r>
    <n v="44466"/>
    <s v="P0034"/>
    <x v="199"/>
    <n v="1"/>
    <x v="2"/>
    <s v="CASH"/>
    <n v="48"/>
    <s v="Product34"/>
    <x v="4"/>
    <s v="Lt"/>
    <n v="55"/>
    <n v="58.3"/>
    <n v="55"/>
    <n v="58.3"/>
    <n v="27"/>
    <s v="Sep"/>
    <n v="2021"/>
    <x v="136"/>
    <n v="27.983999999999998"/>
    <n v="3.2999999999999972"/>
    <n v="3.2999999999999972"/>
    <n v="5.6603773584905613E-2"/>
    <x v="1"/>
    <s v="VERDADERO"/>
    <s v="sep-2021"/>
    <n v="-24.684000000000001"/>
    <n v="-0.42339622641509439"/>
  </r>
  <r>
    <n v="44469"/>
    <s v="P0014"/>
    <x v="200"/>
    <n v="9"/>
    <x v="1"/>
    <s v="ONLINE"/>
    <n v="50"/>
    <s v="Product14"/>
    <x v="2"/>
    <s v="Kg"/>
    <n v="112"/>
    <n v="146.72"/>
    <n v="1008"/>
    <n v="1320.48"/>
    <n v="30"/>
    <s v="Sep"/>
    <n v="2021"/>
    <x v="137"/>
    <n v="660.24"/>
    <n v="34.72"/>
    <n v="312.48"/>
    <n v="0.23664122137404581"/>
    <x v="0"/>
    <s v="FALSO"/>
    <s v="sep-2021"/>
    <n v="-347.76"/>
    <n v="-0.26335877862595419"/>
  </r>
  <r>
    <n v="44469"/>
    <s v="P0006"/>
    <x v="201"/>
    <n v="5"/>
    <x v="1"/>
    <s v="ONLINE"/>
    <n v="47"/>
    <s v="Product06"/>
    <x v="3"/>
    <s v="Kg"/>
    <n v="75"/>
    <n v="85.5"/>
    <n v="375"/>
    <n v="427.5"/>
    <n v="30"/>
    <s v="Sep"/>
    <n v="2021"/>
    <x v="137"/>
    <n v="200.92499999999998"/>
    <n v="10.5"/>
    <n v="52.5"/>
    <n v="0.12280701754385964"/>
    <x v="1"/>
    <s v="FALSO"/>
    <s v="sep-2021"/>
    <n v="-148.42499999999998"/>
    <n v="-0.34719298245614033"/>
  </r>
  <r>
    <n v="44470"/>
    <s v="P0030"/>
    <x v="202"/>
    <n v="14"/>
    <x v="1"/>
    <s v="CASH"/>
    <n v="14"/>
    <s v="Product30"/>
    <x v="4"/>
    <s v="Ft"/>
    <n v="148"/>
    <n v="201.28"/>
    <n v="2072"/>
    <n v="2817.92"/>
    <n v="1"/>
    <s v="Oct"/>
    <n v="2021"/>
    <x v="138"/>
    <n v="394.50880000000006"/>
    <n v="53.28"/>
    <n v="745.92000000000007"/>
    <n v="0.26470588235294118"/>
    <x v="2"/>
    <s v="VERDADERO"/>
    <s v="oct-2021"/>
    <n v="351.41120000000001"/>
    <n v="0.12470588235294118"/>
  </r>
  <r>
    <n v="44471"/>
    <s v="P0014"/>
    <x v="203"/>
    <n v="15"/>
    <x v="2"/>
    <s v="ONLINE"/>
    <n v="28"/>
    <s v="Product14"/>
    <x v="2"/>
    <s v="Kg"/>
    <n v="112"/>
    <n v="146.72"/>
    <n v="1680"/>
    <n v="2200.8000000000002"/>
    <n v="2"/>
    <s v="Oct"/>
    <n v="2021"/>
    <x v="139"/>
    <n v="616.22400000000016"/>
    <n v="34.72"/>
    <n v="520.79999999999995"/>
    <n v="0.23664122137404575"/>
    <x v="2"/>
    <s v="FALSO"/>
    <s v="oct-2021"/>
    <n v="-95.423999999999978"/>
    <n v="-4.3358778625954185E-2"/>
  </r>
  <r>
    <n v="44472"/>
    <s v="P0019"/>
    <x v="204"/>
    <n v="9"/>
    <x v="2"/>
    <s v="ONLINE"/>
    <n v="21"/>
    <s v="Product19"/>
    <x v="2"/>
    <s v="Ft"/>
    <n v="150"/>
    <n v="210"/>
    <n v="1350"/>
    <n v="1890"/>
    <n v="3"/>
    <s v="Oct"/>
    <n v="2021"/>
    <x v="140"/>
    <n v="396.9"/>
    <n v="60"/>
    <n v="540"/>
    <n v="0.2857142857142857"/>
    <x v="0"/>
    <s v="FALSO"/>
    <s v="oct-2021"/>
    <n v="143.09999999999991"/>
    <n v="7.5714285714285665E-2"/>
  </r>
  <r>
    <n v="44475"/>
    <s v="P0035"/>
    <x v="205"/>
    <n v="1"/>
    <x v="2"/>
    <s v="ONLINE"/>
    <n v="17"/>
    <s v="Product35"/>
    <x v="4"/>
    <s v="No."/>
    <n v="5"/>
    <n v="6.7"/>
    <n v="5"/>
    <n v="6.7"/>
    <n v="6"/>
    <s v="Oct"/>
    <n v="2021"/>
    <x v="141"/>
    <n v="1.139"/>
    <n v="1.7000000000000002"/>
    <n v="1.7000000000000002"/>
    <n v="0.2537313432835821"/>
    <x v="1"/>
    <s v="FALSO"/>
    <s v="oct-2021"/>
    <n v="0.56099999999999994"/>
    <n v="8.3731343283582074E-2"/>
  </r>
  <r>
    <n v="44475"/>
    <s v="P0036"/>
    <x v="206"/>
    <n v="12"/>
    <x v="1"/>
    <s v="ONLINE"/>
    <n v="53"/>
    <s v="Product36"/>
    <x v="4"/>
    <s v="Kg"/>
    <n v="90"/>
    <n v="96.3"/>
    <n v="1080"/>
    <n v="1155.5999999999999"/>
    <n v="6"/>
    <s v="Oct"/>
    <n v="2021"/>
    <x v="141"/>
    <n v="612.46799999999996"/>
    <n v="6.2999999999999972"/>
    <n v="75.599999999999966"/>
    <n v="6.5420560747663531E-2"/>
    <x v="0"/>
    <s v="FALSO"/>
    <s v="oct-2021"/>
    <n v="-536.86800000000005"/>
    <n v="-0.46457943925233652"/>
  </r>
  <r>
    <n v="44476"/>
    <s v="P0026"/>
    <x v="207"/>
    <n v="6"/>
    <x v="2"/>
    <s v="CASH"/>
    <n v="16"/>
    <s v="Product26"/>
    <x v="4"/>
    <s v="No."/>
    <n v="18"/>
    <n v="24.66"/>
    <n v="108"/>
    <n v="147.96"/>
    <n v="7"/>
    <s v="Oct"/>
    <n v="2021"/>
    <x v="142"/>
    <n v="23.6736"/>
    <n v="6.66"/>
    <n v="39.96"/>
    <n v="0.27007299270072993"/>
    <x v="1"/>
    <s v="VERDADERO"/>
    <s v="oct-2021"/>
    <n v="16.286400000000015"/>
    <n v="0.11007299270073002"/>
  </r>
  <r>
    <n v="44478"/>
    <s v="P0038"/>
    <x v="208"/>
    <n v="5"/>
    <x v="2"/>
    <s v="CASH"/>
    <n v="24"/>
    <s v="Product38"/>
    <x v="1"/>
    <s v="Kg"/>
    <n v="72"/>
    <n v="79.92"/>
    <n v="360"/>
    <n v="399.6"/>
    <n v="9"/>
    <s v="Oct"/>
    <n v="2021"/>
    <x v="143"/>
    <n v="95.903999999999996"/>
    <n v="7.9200000000000017"/>
    <n v="39.600000000000009"/>
    <n v="9.9099099099099114E-2"/>
    <x v="1"/>
    <s v="VERDADERO"/>
    <s v="oct-2021"/>
    <n v="-56.303999999999974"/>
    <n v="-0.14090090090090082"/>
  </r>
  <r>
    <n v="44478"/>
    <s v="P0032"/>
    <x v="209"/>
    <n v="11"/>
    <x v="1"/>
    <s v="CASH"/>
    <n v="13"/>
    <s v="Product32"/>
    <x v="4"/>
    <s v="Kg"/>
    <n v="89"/>
    <n v="117.48"/>
    <n v="979"/>
    <n v="1292.28"/>
    <n v="9"/>
    <s v="Oct"/>
    <n v="2021"/>
    <x v="143"/>
    <n v="167.99639999999999"/>
    <n v="28.480000000000004"/>
    <n v="313.28000000000003"/>
    <n v="0.24242424242424246"/>
    <x v="0"/>
    <s v="VERDADERO"/>
    <s v="oct-2021"/>
    <n v="145.28359999999998"/>
    <n v="0.11242424242424241"/>
  </r>
  <r>
    <n v="44479"/>
    <s v="P0035"/>
    <x v="210"/>
    <n v="14"/>
    <x v="2"/>
    <s v="CASH"/>
    <n v="20"/>
    <s v="Product35"/>
    <x v="4"/>
    <s v="No."/>
    <n v="5"/>
    <n v="6.7"/>
    <n v="70"/>
    <n v="93.8"/>
    <n v="10"/>
    <s v="Oct"/>
    <n v="2021"/>
    <x v="144"/>
    <n v="18.760000000000002"/>
    <n v="1.7000000000000002"/>
    <n v="23.800000000000004"/>
    <n v="0.25373134328358216"/>
    <x v="1"/>
    <s v="VERDADERO"/>
    <s v="oct-2021"/>
    <n v="5.039999999999992"/>
    <n v="5.3731343283582006E-2"/>
  </r>
  <r>
    <n v="44480"/>
    <s v="P0011"/>
    <x v="211"/>
    <n v="15"/>
    <x v="2"/>
    <s v="CASH"/>
    <n v="24"/>
    <s v="Product11"/>
    <x v="2"/>
    <s v="Lt"/>
    <n v="44"/>
    <n v="48.4"/>
    <n v="660"/>
    <n v="726"/>
    <n v="11"/>
    <s v="Oct"/>
    <n v="2021"/>
    <x v="145"/>
    <n v="174.23999999999998"/>
    <n v="4.3999999999999986"/>
    <n v="65.999999999999972"/>
    <n v="9.090909090909087E-2"/>
    <x v="1"/>
    <s v="VERDADERO"/>
    <s v="oct-2021"/>
    <n v="-108.24000000000001"/>
    <n v="-0.14909090909090911"/>
  </r>
  <r>
    <n v="44481"/>
    <s v="P0027"/>
    <x v="212"/>
    <n v="8"/>
    <x v="1"/>
    <s v="ONLINE"/>
    <n v="44"/>
    <s v="Product27"/>
    <x v="4"/>
    <s v="Lt"/>
    <n v="48"/>
    <n v="57.12"/>
    <n v="384"/>
    <n v="456.96"/>
    <n v="12"/>
    <s v="Oct"/>
    <n v="2021"/>
    <x v="146"/>
    <n v="201.0624"/>
    <n v="9.1199999999999974"/>
    <n v="72.95999999999998"/>
    <n v="0.15966386554621845"/>
    <x v="1"/>
    <s v="FALSO"/>
    <s v="oct-2021"/>
    <n v="-128.10240000000002"/>
    <n v="-0.28033613445378158"/>
  </r>
  <r>
    <n v="44486"/>
    <s v="P0001"/>
    <x v="213"/>
    <n v="13"/>
    <x v="2"/>
    <s v="ONLINE"/>
    <n v="52"/>
    <s v="Product01"/>
    <x v="3"/>
    <s v="Kg"/>
    <n v="98"/>
    <n v="103.88"/>
    <n v="1274"/>
    <n v="1350.44"/>
    <n v="17"/>
    <s v="Oct"/>
    <n v="2021"/>
    <x v="147"/>
    <n v="702.22880000000009"/>
    <n v="5.8799999999999955"/>
    <n v="76.439999999999941"/>
    <n v="5.6603773584905613E-2"/>
    <x v="0"/>
    <s v="FALSO"/>
    <s v="oct-2021"/>
    <n v="-625.78880000000004"/>
    <n v="-0.46339622641509437"/>
  </r>
  <r>
    <n v="44487"/>
    <s v="P0025"/>
    <x v="214"/>
    <n v="6"/>
    <x v="1"/>
    <s v="CASH"/>
    <n v="16"/>
    <s v="Product25"/>
    <x v="0"/>
    <s v="No."/>
    <n v="7"/>
    <n v="8.33"/>
    <n v="42"/>
    <n v="49.98"/>
    <n v="18"/>
    <s v="Oct"/>
    <n v="2021"/>
    <x v="148"/>
    <n v="7.9967999999999995"/>
    <n v="1.33"/>
    <n v="7.98"/>
    <n v="0.1596638655462185"/>
    <x v="1"/>
    <s v="VERDADERO"/>
    <s v="oct-2021"/>
    <n v="-1.6800000000003479E-2"/>
    <n v="-3.3613445378158222E-4"/>
  </r>
  <r>
    <n v="44487"/>
    <s v="P0021"/>
    <x v="215"/>
    <n v="13"/>
    <x v="1"/>
    <s v="CASH"/>
    <n v="16"/>
    <s v="Product21"/>
    <x v="0"/>
    <s v="Ft"/>
    <n v="126"/>
    <n v="162.54"/>
    <n v="1638"/>
    <n v="2113.02"/>
    <n v="18"/>
    <s v="Oct"/>
    <n v="2021"/>
    <x v="148"/>
    <n v="338.08319999999998"/>
    <n v="36.539999999999992"/>
    <n v="475.01999999999987"/>
    <n v="0.22480620155038752"/>
    <x v="2"/>
    <s v="VERDADERO"/>
    <s v="oct-2021"/>
    <n v="136.93679999999995"/>
    <n v="6.4806201550387577E-2"/>
  </r>
  <r>
    <n v="44491"/>
    <s v="P0011"/>
    <x v="216"/>
    <n v="7"/>
    <x v="2"/>
    <s v="CASH"/>
    <n v="52"/>
    <s v="Product11"/>
    <x v="2"/>
    <s v="Lt"/>
    <n v="44"/>
    <n v="48.4"/>
    <n v="308"/>
    <n v="338.8"/>
    <n v="22"/>
    <s v="Oct"/>
    <n v="2021"/>
    <x v="149"/>
    <n v="176.17600000000002"/>
    <n v="4.3999999999999986"/>
    <n v="30.79999999999999"/>
    <n v="9.090909090909087E-2"/>
    <x v="1"/>
    <s v="VERDADERO"/>
    <s v="oct-2021"/>
    <n v="-145.376"/>
    <n v="-0.42909090909090908"/>
  </r>
  <r>
    <n v="44491"/>
    <s v="P0024"/>
    <x v="217"/>
    <n v="13"/>
    <x v="1"/>
    <s v="CASH"/>
    <n v="20"/>
    <s v="Product24"/>
    <x v="0"/>
    <s v="Ft"/>
    <n v="144"/>
    <n v="156.96"/>
    <n v="1872"/>
    <n v="2040.48"/>
    <n v="22"/>
    <s v="Oct"/>
    <n v="2021"/>
    <x v="149"/>
    <n v="408.096"/>
    <n v="12.960000000000008"/>
    <n v="168.4800000000001"/>
    <n v="8.2568807339449588E-2"/>
    <x v="2"/>
    <s v="VERDADERO"/>
    <s v="oct-2021"/>
    <n v="-239.61599999999999"/>
    <n v="-0.11743119266055045"/>
  </r>
  <r>
    <n v="44491"/>
    <s v="P0009"/>
    <x v="218"/>
    <n v="1"/>
    <x v="2"/>
    <s v="CASH"/>
    <n v="31"/>
    <s v="Product09"/>
    <x v="3"/>
    <s v="No."/>
    <n v="6"/>
    <n v="7.8599999999999994"/>
    <n v="6"/>
    <n v="7.8599999999999994"/>
    <n v="22"/>
    <s v="Oct"/>
    <n v="2021"/>
    <x v="149"/>
    <n v="2.4365999999999999"/>
    <n v="1.8599999999999994"/>
    <n v="1.8599999999999994"/>
    <n v="0.23664122137404575"/>
    <x v="1"/>
    <s v="VERDADERO"/>
    <s v="oct-2021"/>
    <n v="-0.57660000000000089"/>
    <n v="-7.3358778625954316E-2"/>
  </r>
  <r>
    <n v="44493"/>
    <s v="P0011"/>
    <x v="219"/>
    <n v="3"/>
    <x v="0"/>
    <s v="CASH"/>
    <n v="46"/>
    <s v="Product11"/>
    <x v="2"/>
    <s v="Lt"/>
    <n v="44"/>
    <n v="48.4"/>
    <n v="132"/>
    <n v="145.19999999999999"/>
    <n v="24"/>
    <s v="Oct"/>
    <n v="2021"/>
    <x v="150"/>
    <n v="66.792000000000002"/>
    <n v="4.3999999999999986"/>
    <n v="13.199999999999996"/>
    <n v="9.0909090909090884E-2"/>
    <x v="1"/>
    <s v="VERDADERO"/>
    <s v="oct-2021"/>
    <n v="-53.592000000000013"/>
    <n v="-0.36909090909090919"/>
  </r>
  <r>
    <n v="44494"/>
    <s v="P0044"/>
    <x v="220"/>
    <n v="9"/>
    <x v="1"/>
    <s v="CASH"/>
    <n v="32"/>
    <s v="Product44"/>
    <x v="1"/>
    <s v="Kg"/>
    <n v="76"/>
    <n v="82.08"/>
    <n v="684"/>
    <n v="738.72"/>
    <n v="25"/>
    <s v="Oct"/>
    <n v="2021"/>
    <x v="151"/>
    <n v="236.3904"/>
    <n v="6.0799999999999983"/>
    <n v="54.719999999999985"/>
    <n v="7.4074074074074056E-2"/>
    <x v="1"/>
    <s v="VERDADERO"/>
    <s v="oct-2021"/>
    <n v="-181.67039999999997"/>
    <n v="-0.24592592592592588"/>
  </r>
  <r>
    <n v="44495"/>
    <s v="P0004"/>
    <x v="221"/>
    <n v="6"/>
    <x v="0"/>
    <s v="CASH"/>
    <n v="2"/>
    <s v="Product04"/>
    <x v="3"/>
    <s v="Lt"/>
    <n v="44"/>
    <n v="48.84"/>
    <n v="264"/>
    <n v="293.04000000000002"/>
    <n v="26"/>
    <s v="Oct"/>
    <n v="2021"/>
    <x v="152"/>
    <n v="5.8608000000000002"/>
    <n v="4.8400000000000034"/>
    <n v="29.04000000000002"/>
    <n v="9.9099099099099155E-2"/>
    <x v="1"/>
    <s v="VERDADERO"/>
    <s v="oct-2021"/>
    <n v="23.179200000000037"/>
    <n v="7.9099099099099221E-2"/>
  </r>
  <r>
    <n v="44497"/>
    <s v="P0008"/>
    <x v="222"/>
    <n v="1"/>
    <x v="2"/>
    <s v="CASH"/>
    <n v="4"/>
    <s v="Product08"/>
    <x v="3"/>
    <s v="Kg"/>
    <n v="83"/>
    <n v="94.62"/>
    <n v="83"/>
    <n v="94.62"/>
    <n v="28"/>
    <s v="Oct"/>
    <n v="2021"/>
    <x v="153"/>
    <n v="3.7848000000000002"/>
    <n v="11.620000000000005"/>
    <n v="11.620000000000005"/>
    <n v="0.1228070175438597"/>
    <x v="1"/>
    <s v="VERDADERO"/>
    <s v="oct-2021"/>
    <n v="7.8352000000000004"/>
    <n v="8.2807017543859648E-2"/>
  </r>
  <r>
    <n v="44498"/>
    <s v="P0038"/>
    <x v="223"/>
    <n v="14"/>
    <x v="1"/>
    <s v="ONLINE"/>
    <n v="53"/>
    <s v="Product38"/>
    <x v="1"/>
    <s v="Kg"/>
    <n v="72"/>
    <n v="79.92"/>
    <n v="1008"/>
    <n v="1118.8800000000001"/>
    <n v="29"/>
    <s v="Oct"/>
    <n v="2021"/>
    <x v="154"/>
    <n v="593.0064000000001"/>
    <n v="7.9200000000000017"/>
    <n v="110.88000000000002"/>
    <n v="9.9099099099099114E-2"/>
    <x v="0"/>
    <s v="FALSO"/>
    <s v="oct-2021"/>
    <n v="-482.12639999999999"/>
    <n v="-0.43090090090090083"/>
  </r>
  <r>
    <n v="44500"/>
    <s v="P0021"/>
    <x v="224"/>
    <n v="6"/>
    <x v="1"/>
    <s v="CASH"/>
    <n v="49"/>
    <s v="Product21"/>
    <x v="0"/>
    <s v="Ft"/>
    <n v="126"/>
    <n v="162.54"/>
    <n v="756"/>
    <n v="975.24"/>
    <n v="31"/>
    <s v="Oct"/>
    <n v="2021"/>
    <x v="155"/>
    <n v="477.86759999999998"/>
    <n v="36.539999999999992"/>
    <n v="219.23999999999995"/>
    <n v="0.22480620155038755"/>
    <x v="0"/>
    <s v="VERDADERO"/>
    <s v="oct-2021"/>
    <n v="-258.62759999999997"/>
    <n v="-0.26519379844961238"/>
  </r>
  <r>
    <n v="44503"/>
    <s v="P0013"/>
    <x v="225"/>
    <n v="12"/>
    <x v="2"/>
    <s v="CASH"/>
    <n v="51"/>
    <s v="Product13"/>
    <x v="2"/>
    <s v="Kg"/>
    <n v="112"/>
    <n v="122.08"/>
    <n v="1344"/>
    <n v="1464.96"/>
    <n v="3"/>
    <s v="Nov"/>
    <n v="2021"/>
    <x v="156"/>
    <n v="747.12959999999998"/>
    <n v="10.079999999999998"/>
    <n v="120.95999999999998"/>
    <n v="8.2568807339449532E-2"/>
    <x v="0"/>
    <s v="VERDADERO"/>
    <s v="nov-2021"/>
    <n v="-626.16959999999995"/>
    <n v="-0.42743119266055041"/>
  </r>
  <r>
    <n v="44506"/>
    <s v="P0036"/>
    <x v="226"/>
    <n v="10"/>
    <x v="2"/>
    <s v="ONLINE"/>
    <n v="30"/>
    <s v="Product36"/>
    <x v="4"/>
    <s v="Kg"/>
    <n v="90"/>
    <n v="96.3"/>
    <n v="900"/>
    <n v="963"/>
    <n v="6"/>
    <s v="Nov"/>
    <n v="2021"/>
    <x v="157"/>
    <n v="288.89999999999998"/>
    <n v="6.2999999999999972"/>
    <n v="62.999999999999972"/>
    <n v="6.5420560747663517E-2"/>
    <x v="0"/>
    <s v="FALSO"/>
    <s v="nov-2021"/>
    <n v="-225.89999999999998"/>
    <n v="-0.23457943925233643"/>
  </r>
  <r>
    <n v="44508"/>
    <s v="P0007"/>
    <x v="227"/>
    <n v="15"/>
    <x v="2"/>
    <s v="ONLINE"/>
    <n v="8"/>
    <s v="Product07"/>
    <x v="3"/>
    <s v="Lt"/>
    <n v="43"/>
    <n v="47.73"/>
    <n v="645"/>
    <n v="715.95"/>
    <n v="8"/>
    <s v="Nov"/>
    <n v="2021"/>
    <x v="158"/>
    <n v="57.276000000000003"/>
    <n v="4.7299999999999969"/>
    <n v="70.94999999999996"/>
    <n v="9.9099099099099031E-2"/>
    <x v="1"/>
    <s v="FALSO"/>
    <s v="nov-2021"/>
    <n v="13.674000000000092"/>
    <n v="1.9099099099099227E-2"/>
  </r>
  <r>
    <n v="44510"/>
    <s v="P0042"/>
    <x v="228"/>
    <n v="6"/>
    <x v="1"/>
    <s v="CASH"/>
    <n v="28"/>
    <s v="Product42"/>
    <x v="1"/>
    <s v="Ft"/>
    <n v="120"/>
    <n v="162"/>
    <n v="720"/>
    <n v="972"/>
    <n v="10"/>
    <s v="Nov"/>
    <n v="2021"/>
    <x v="159"/>
    <n v="272.16000000000003"/>
    <n v="42"/>
    <n v="252"/>
    <n v="0.25925925925925924"/>
    <x v="1"/>
    <s v="VERDADERO"/>
    <s v="nov-2021"/>
    <n v="-20.160000000000082"/>
    <n v="-2.0740740740740823E-2"/>
  </r>
  <r>
    <n v="44511"/>
    <s v="P0040"/>
    <x v="229"/>
    <n v="12"/>
    <x v="0"/>
    <s v="ONLINE"/>
    <n v="39"/>
    <s v="Product40"/>
    <x v="1"/>
    <s v="Kg"/>
    <n v="90"/>
    <n v="115.2"/>
    <n v="1080"/>
    <n v="1382.4"/>
    <n v="11"/>
    <s v="Nov"/>
    <n v="2021"/>
    <x v="160"/>
    <n v="539.13600000000008"/>
    <n v="25.200000000000003"/>
    <n v="302.40000000000003"/>
    <n v="0.21875"/>
    <x v="0"/>
    <s v="FALSO"/>
    <s v="nov-2021"/>
    <n v="-236.73599999999999"/>
    <n v="-0.17124999999999999"/>
  </r>
  <r>
    <n v="44512"/>
    <s v="P0010"/>
    <x v="230"/>
    <n v="3"/>
    <x v="1"/>
    <s v="CASH"/>
    <n v="26"/>
    <s v="Product10"/>
    <x v="2"/>
    <s v="Ft"/>
    <n v="148"/>
    <n v="164.28"/>
    <n v="444"/>
    <n v="492.84"/>
    <n v="12"/>
    <s v="Nov"/>
    <n v="2021"/>
    <x v="161"/>
    <n v="128.13839999999999"/>
    <n v="16.28"/>
    <n v="48.84"/>
    <n v="9.9099099099099114E-2"/>
    <x v="1"/>
    <s v="VERDADERO"/>
    <s v="nov-2021"/>
    <n v="-79.298400000000015"/>
    <n v="-0.16090090090090095"/>
  </r>
  <r>
    <n v="44520"/>
    <s v="P0034"/>
    <x v="231"/>
    <n v="14"/>
    <x v="1"/>
    <s v="ONLINE"/>
    <n v="18"/>
    <s v="Product34"/>
    <x v="4"/>
    <s v="Lt"/>
    <n v="55"/>
    <n v="58.3"/>
    <n v="770"/>
    <n v="816.19999999999993"/>
    <n v="20"/>
    <s v="Nov"/>
    <n v="2021"/>
    <x v="162"/>
    <n v="146.91599999999997"/>
    <n v="3.2999999999999972"/>
    <n v="46.19999999999996"/>
    <n v="5.6603773584905613E-2"/>
    <x v="0"/>
    <s v="FALSO"/>
    <s v="nov-2021"/>
    <n v="-100.71600000000001"/>
    <n v="-0.12339622641509436"/>
  </r>
  <r>
    <n v="44520"/>
    <s v="P0008"/>
    <x v="232"/>
    <n v="11"/>
    <x v="1"/>
    <s v="CASH"/>
    <n v="17"/>
    <s v="Product08"/>
    <x v="3"/>
    <s v="Kg"/>
    <n v="83"/>
    <n v="94.62"/>
    <n v="913"/>
    <n v="1040.82"/>
    <n v="20"/>
    <s v="Nov"/>
    <n v="2021"/>
    <x v="162"/>
    <n v="176.93940000000001"/>
    <n v="11.620000000000005"/>
    <n v="127.82000000000005"/>
    <n v="0.1228070175438597"/>
    <x v="0"/>
    <s v="VERDADERO"/>
    <s v="nov-2021"/>
    <n v="-49.119400000000041"/>
    <n v="-4.7192982456140391E-2"/>
  </r>
  <r>
    <n v="44521"/>
    <s v="P0014"/>
    <x v="233"/>
    <n v="1"/>
    <x v="0"/>
    <s v="ONLINE"/>
    <n v="40"/>
    <s v="Product14"/>
    <x v="2"/>
    <s v="Kg"/>
    <n v="112"/>
    <n v="146.72"/>
    <n v="112"/>
    <n v="146.72"/>
    <n v="21"/>
    <s v="Nov"/>
    <n v="2021"/>
    <x v="163"/>
    <n v="58.688000000000002"/>
    <n v="34.72"/>
    <n v="34.72"/>
    <n v="0.23664122137404581"/>
    <x v="1"/>
    <s v="FALSO"/>
    <s v="nov-2021"/>
    <n v="-23.968000000000004"/>
    <n v="-0.16335877862595422"/>
  </r>
  <r>
    <n v="44521"/>
    <s v="P0006"/>
    <x v="234"/>
    <n v="1"/>
    <x v="1"/>
    <s v="CASH"/>
    <n v="18"/>
    <s v="Product06"/>
    <x v="3"/>
    <s v="Kg"/>
    <n v="75"/>
    <n v="85.5"/>
    <n v="75"/>
    <n v="85.5"/>
    <n v="21"/>
    <s v="Nov"/>
    <n v="2021"/>
    <x v="163"/>
    <n v="15.389999999999999"/>
    <n v="10.5"/>
    <n v="10.5"/>
    <n v="0.12280701754385964"/>
    <x v="1"/>
    <s v="VERDADERO"/>
    <s v="nov-2021"/>
    <n v="-4.8900000000000006"/>
    <n v="-5.7192982456140358E-2"/>
  </r>
  <r>
    <n v="44527"/>
    <s v="P0012"/>
    <x v="235"/>
    <n v="8"/>
    <x v="1"/>
    <s v="ONLINE"/>
    <n v="25"/>
    <s v="Product12"/>
    <x v="2"/>
    <s v="Kg"/>
    <n v="73"/>
    <n v="94.17"/>
    <n v="584"/>
    <n v="753.36"/>
    <n v="27"/>
    <s v="Nov"/>
    <n v="2021"/>
    <x v="164"/>
    <n v="188.34"/>
    <n v="21.17"/>
    <n v="169.36"/>
    <n v="0.22480620155038761"/>
    <x v="1"/>
    <s v="FALSO"/>
    <s v="nov-2021"/>
    <n v="-18.980000000000018"/>
    <n v="-2.5193798449612427E-2"/>
  </r>
  <r>
    <n v="44528"/>
    <s v="P0040"/>
    <x v="236"/>
    <n v="2"/>
    <x v="2"/>
    <s v="CASH"/>
    <n v="23"/>
    <s v="Product40"/>
    <x v="1"/>
    <s v="Kg"/>
    <n v="90"/>
    <n v="115.2"/>
    <n v="180"/>
    <n v="230.4"/>
    <n v="28"/>
    <s v="Nov"/>
    <n v="2021"/>
    <x v="165"/>
    <n v="52.992000000000004"/>
    <n v="25.200000000000003"/>
    <n v="50.400000000000006"/>
    <n v="0.21875000000000003"/>
    <x v="1"/>
    <s v="VERDADERO"/>
    <s v="nov-2021"/>
    <n v="-2.5919999999999845"/>
    <n v="-1.1249999999999932E-2"/>
  </r>
  <r>
    <n v="44530"/>
    <s v="P0039"/>
    <x v="237"/>
    <n v="15"/>
    <x v="2"/>
    <s v="ONLINE"/>
    <n v="8"/>
    <s v="Product39"/>
    <x v="1"/>
    <s v="No."/>
    <n v="37"/>
    <n v="42.55"/>
    <n v="555"/>
    <n v="638.25"/>
    <n v="30"/>
    <s v="Nov"/>
    <n v="2021"/>
    <x v="166"/>
    <n v="51.06"/>
    <n v="5.5499999999999972"/>
    <n v="83.249999999999957"/>
    <n v="0.13043478260869559"/>
    <x v="1"/>
    <s v="FALSO"/>
    <s v="nov-2021"/>
    <n v="32.190000000000055"/>
    <n v="5.0434782608695737E-2"/>
  </r>
  <r>
    <n v="44532"/>
    <s v="P0016"/>
    <x v="238"/>
    <n v="10"/>
    <x v="2"/>
    <s v="CASH"/>
    <n v="43"/>
    <s v="Product16"/>
    <x v="2"/>
    <s v="No."/>
    <n v="13"/>
    <n v="16.64"/>
    <n v="130"/>
    <n v="166.4"/>
    <n v="2"/>
    <s v="Dec"/>
    <n v="2021"/>
    <x v="167"/>
    <n v="71.552000000000007"/>
    <n v="3.6400000000000006"/>
    <n v="36.400000000000006"/>
    <n v="0.21875000000000003"/>
    <x v="1"/>
    <s v="VERDADERO"/>
    <s v="dic-2021"/>
    <n v="-35.152000000000001"/>
    <n v="-0.21124999999999999"/>
  </r>
  <r>
    <n v="44533"/>
    <s v="P0034"/>
    <x v="239"/>
    <n v="2"/>
    <x v="1"/>
    <s v="CASH"/>
    <n v="0"/>
    <s v="Product34"/>
    <x v="4"/>
    <s v="Lt"/>
    <n v="55"/>
    <n v="58.3"/>
    <n v="110"/>
    <n v="116.6"/>
    <n v="3"/>
    <s v="Dec"/>
    <n v="2021"/>
    <x v="168"/>
    <n v="0"/>
    <n v="3.2999999999999972"/>
    <n v="6.5999999999999943"/>
    <n v="5.6603773584905613E-2"/>
    <x v="1"/>
    <s v="VERDADERO"/>
    <s v="dic-2021"/>
    <n v="6.5999999999999943"/>
    <n v="5.6603773584905613E-2"/>
  </r>
  <r>
    <n v="44533"/>
    <s v="P0019"/>
    <x v="240"/>
    <n v="8"/>
    <x v="1"/>
    <s v="ONLINE"/>
    <n v="25"/>
    <s v="Product19"/>
    <x v="2"/>
    <s v="Ft"/>
    <n v="150"/>
    <n v="210"/>
    <n v="1200"/>
    <n v="1680"/>
    <n v="3"/>
    <s v="Dec"/>
    <n v="2021"/>
    <x v="168"/>
    <n v="420"/>
    <n v="60"/>
    <n v="480"/>
    <n v="0.2857142857142857"/>
    <x v="0"/>
    <s v="FALSO"/>
    <s v="dic-2021"/>
    <n v="60"/>
    <n v="3.5714285714285712E-2"/>
  </r>
  <r>
    <n v="44535"/>
    <s v="P0004"/>
    <x v="241"/>
    <n v="15"/>
    <x v="2"/>
    <s v="CASH"/>
    <n v="24"/>
    <s v="Product04"/>
    <x v="3"/>
    <s v="Lt"/>
    <n v="44"/>
    <n v="48.84"/>
    <n v="660"/>
    <n v="732.6"/>
    <n v="5"/>
    <s v="Dec"/>
    <n v="2021"/>
    <x v="169"/>
    <n v="175.82400000000001"/>
    <n v="4.8400000000000034"/>
    <n v="72.600000000000051"/>
    <n v="9.9099099099099169E-2"/>
    <x v="1"/>
    <s v="VERDADERO"/>
    <s v="dic-2021"/>
    <n v="-103.22399999999993"/>
    <n v="-0.14090090090090079"/>
  </r>
  <r>
    <n v="44535"/>
    <s v="P0010"/>
    <x v="242"/>
    <n v="1"/>
    <x v="2"/>
    <s v="ONLINE"/>
    <n v="40"/>
    <s v="Product10"/>
    <x v="2"/>
    <s v="Ft"/>
    <n v="148"/>
    <n v="164.28"/>
    <n v="148"/>
    <n v="164.28"/>
    <n v="5"/>
    <s v="Dec"/>
    <n v="2021"/>
    <x v="169"/>
    <n v="65.712000000000003"/>
    <n v="16.28"/>
    <n v="16.28"/>
    <n v="9.90990990990991E-2"/>
    <x v="1"/>
    <s v="FALSO"/>
    <s v="dic-2021"/>
    <n v="-49.432000000000002"/>
    <n v="-0.30090090090090094"/>
  </r>
  <r>
    <n v="44537"/>
    <s v="P0013"/>
    <x v="243"/>
    <n v="8"/>
    <x v="2"/>
    <s v="ONLINE"/>
    <n v="7"/>
    <s v="Product13"/>
    <x v="2"/>
    <s v="Kg"/>
    <n v="112"/>
    <n v="122.08"/>
    <n v="896"/>
    <n v="976.64"/>
    <n v="7"/>
    <s v="Dec"/>
    <n v="2021"/>
    <x v="170"/>
    <n v="68.364800000000002"/>
    <n v="10.079999999999998"/>
    <n v="80.639999999999986"/>
    <n v="8.2568807339449532E-2"/>
    <x v="0"/>
    <s v="FALSO"/>
    <s v="dic-2021"/>
    <n v="12.275200000000041"/>
    <n v="1.2568807339449583E-2"/>
  </r>
  <r>
    <n v="44538"/>
    <s v="P0044"/>
    <x v="244"/>
    <n v="14"/>
    <x v="2"/>
    <s v="ONLINE"/>
    <n v="33"/>
    <s v="Product44"/>
    <x v="1"/>
    <s v="Kg"/>
    <n v="76"/>
    <n v="82.08"/>
    <n v="1064"/>
    <n v="1149.1199999999999"/>
    <n v="8"/>
    <s v="Dec"/>
    <n v="2021"/>
    <x v="171"/>
    <n v="379.20959999999997"/>
    <n v="6.0799999999999983"/>
    <n v="85.119999999999976"/>
    <n v="7.4074074074074056E-2"/>
    <x v="0"/>
    <s v="FALSO"/>
    <s v="dic-2021"/>
    <n v="-294.08960000000002"/>
    <n v="-0.25592592592592595"/>
  </r>
  <r>
    <n v="44544"/>
    <s v="P0042"/>
    <x v="245"/>
    <n v="4"/>
    <x v="2"/>
    <s v="ONLINE"/>
    <n v="44"/>
    <s v="Product42"/>
    <x v="1"/>
    <s v="Ft"/>
    <n v="120"/>
    <n v="162"/>
    <n v="480"/>
    <n v="648"/>
    <n v="14"/>
    <s v="Dec"/>
    <n v="2021"/>
    <x v="172"/>
    <n v="285.12"/>
    <n v="42"/>
    <n v="168"/>
    <n v="0.25925925925925924"/>
    <x v="1"/>
    <s v="FALSO"/>
    <s v="dic-2021"/>
    <n v="-117.12"/>
    <n v="-0.18074074074074076"/>
  </r>
  <r>
    <n v="44548"/>
    <s v="P0003"/>
    <x v="246"/>
    <n v="2"/>
    <x v="2"/>
    <s v="CASH"/>
    <n v="26"/>
    <s v="Product03"/>
    <x v="3"/>
    <s v="Kg"/>
    <n v="71"/>
    <n v="80.94"/>
    <n v="142"/>
    <n v="161.88"/>
    <n v="18"/>
    <s v="Dec"/>
    <n v="2021"/>
    <x v="173"/>
    <n v="42.088799999999999"/>
    <n v="9.9399999999999977"/>
    <n v="19.879999999999995"/>
    <n v="0.12280701754385963"/>
    <x v="1"/>
    <s v="VERDADERO"/>
    <s v="dic-2021"/>
    <n v="-22.208799999999997"/>
    <n v="-0.13719298245614034"/>
  </r>
  <r>
    <n v="44548"/>
    <s v="P0022"/>
    <x v="247"/>
    <n v="8"/>
    <x v="1"/>
    <s v="CASH"/>
    <n v="7"/>
    <s v="Product22"/>
    <x v="0"/>
    <s v="Ft"/>
    <n v="121"/>
    <n v="141.57"/>
    <n v="968"/>
    <n v="1132.56"/>
    <n v="18"/>
    <s v="Dec"/>
    <n v="2021"/>
    <x v="173"/>
    <n v="79.279200000000003"/>
    <n v="20.569999999999993"/>
    <n v="164.55999999999995"/>
    <n v="0.14529914529914525"/>
    <x v="0"/>
    <s v="VERDADERO"/>
    <s v="dic-2021"/>
    <n v="85.280799999999999"/>
    <n v="7.5299145299145304E-2"/>
  </r>
  <r>
    <n v="44549"/>
    <s v="P0023"/>
    <x v="248"/>
    <n v="12"/>
    <x v="2"/>
    <s v="ONLINE"/>
    <n v="13"/>
    <s v="Product23"/>
    <x v="0"/>
    <s v="Ft"/>
    <n v="141"/>
    <n v="149.46"/>
    <n v="1692"/>
    <n v="1793.52"/>
    <n v="19"/>
    <s v="Dec"/>
    <n v="2021"/>
    <x v="174"/>
    <n v="233.1576"/>
    <n v="8.460000000000008"/>
    <n v="101.5200000000001"/>
    <n v="5.6603773584905717E-2"/>
    <x v="2"/>
    <s v="FALSO"/>
    <s v="dic-2021"/>
    <n v="-131.63760000000002"/>
    <n v="-7.3396226415094357E-2"/>
  </r>
  <r>
    <n v="44549"/>
    <s v="P0029"/>
    <x v="249"/>
    <n v="3"/>
    <x v="0"/>
    <s v="ONLINE"/>
    <n v="29"/>
    <s v="Product29"/>
    <x v="4"/>
    <s v="Lt"/>
    <n v="47"/>
    <n v="53.11"/>
    <n v="141"/>
    <n v="159.33000000000001"/>
    <n v="19"/>
    <s v="Dec"/>
    <n v="2021"/>
    <x v="174"/>
    <n v="46.2057"/>
    <n v="6.1099999999999994"/>
    <n v="18.329999999999998"/>
    <n v="0.1150442477876106"/>
    <x v="1"/>
    <s v="FALSO"/>
    <s v="dic-2021"/>
    <n v="-27.875699999999995"/>
    <n v="-0.17495575221238932"/>
  </r>
  <r>
    <n v="44549"/>
    <s v="P0011"/>
    <x v="250"/>
    <n v="10"/>
    <x v="1"/>
    <s v="ONLINE"/>
    <n v="47"/>
    <s v="Product11"/>
    <x v="2"/>
    <s v="Lt"/>
    <n v="44"/>
    <n v="48.4"/>
    <n v="440"/>
    <n v="484"/>
    <n v="19"/>
    <s v="Dec"/>
    <n v="2021"/>
    <x v="174"/>
    <n v="227.48"/>
    <n v="4.3999999999999986"/>
    <n v="43.999999999999986"/>
    <n v="9.0909090909090884E-2"/>
    <x v="1"/>
    <s v="FALSO"/>
    <s v="dic-2021"/>
    <n v="-183.48000000000002"/>
    <n v="-0.37909090909090915"/>
  </r>
  <r>
    <n v="44550"/>
    <s v="P0012"/>
    <x v="251"/>
    <n v="14"/>
    <x v="2"/>
    <s v="ONLINE"/>
    <n v="29"/>
    <s v="Product12"/>
    <x v="2"/>
    <s v="Kg"/>
    <n v="73"/>
    <n v="94.17"/>
    <n v="1022"/>
    <n v="1318.38"/>
    <n v="20"/>
    <s v="Dec"/>
    <n v="2021"/>
    <x v="175"/>
    <n v="382.33019999999999"/>
    <n v="21.17"/>
    <n v="296.38"/>
    <n v="0.22480620155038758"/>
    <x v="0"/>
    <s v="FALSO"/>
    <s v="dic-2021"/>
    <n v="-85.950199999999882"/>
    <n v="-6.5193798449612303E-2"/>
  </r>
  <r>
    <n v="44551"/>
    <s v="P0026"/>
    <x v="252"/>
    <n v="10"/>
    <x v="1"/>
    <s v="CASH"/>
    <n v="29"/>
    <s v="Product26"/>
    <x v="4"/>
    <s v="No."/>
    <n v="18"/>
    <n v="24.66"/>
    <n v="180"/>
    <n v="246.6"/>
    <n v="21"/>
    <s v="Dec"/>
    <n v="2021"/>
    <x v="176"/>
    <n v="71.513999999999996"/>
    <n v="6.66"/>
    <n v="66.599999999999994"/>
    <n v="0.27007299270072993"/>
    <x v="1"/>
    <s v="VERDADERO"/>
    <s v="dic-2021"/>
    <n v="-4.9139999999999873"/>
    <n v="-1.9927007299270022E-2"/>
  </r>
  <r>
    <n v="44554"/>
    <s v="P0042"/>
    <x v="253"/>
    <n v="8"/>
    <x v="0"/>
    <s v="CASH"/>
    <n v="54"/>
    <s v="Product42"/>
    <x v="1"/>
    <s v="Ft"/>
    <n v="120"/>
    <n v="162"/>
    <n v="960"/>
    <n v="1296"/>
    <n v="24"/>
    <s v="Dec"/>
    <n v="2021"/>
    <x v="177"/>
    <n v="699.84"/>
    <n v="42"/>
    <n v="336"/>
    <n v="0.25925925925925924"/>
    <x v="0"/>
    <s v="VERDADERO"/>
    <s v="dic-2021"/>
    <n v="-363.84000000000003"/>
    <n v="-0.28074074074074079"/>
  </r>
  <r>
    <n v="44554"/>
    <s v="P0036"/>
    <x v="254"/>
    <n v="8"/>
    <x v="0"/>
    <s v="ONLINE"/>
    <n v="39"/>
    <s v="Product36"/>
    <x v="4"/>
    <s v="Kg"/>
    <n v="90"/>
    <n v="96.3"/>
    <n v="720"/>
    <n v="770.4"/>
    <n v="24"/>
    <s v="Dec"/>
    <n v="2021"/>
    <x v="177"/>
    <n v="300.45600000000002"/>
    <n v="6.2999999999999972"/>
    <n v="50.399999999999977"/>
    <n v="6.5420560747663517E-2"/>
    <x v="1"/>
    <s v="FALSO"/>
    <s v="dic-2021"/>
    <n v="-250.05600000000004"/>
    <n v="-0.32457943925233651"/>
  </r>
  <r>
    <n v="44556"/>
    <s v="P0041"/>
    <x v="255"/>
    <n v="14"/>
    <x v="1"/>
    <s v="CASH"/>
    <n v="22"/>
    <s v="Product41"/>
    <x v="1"/>
    <s v="Ft"/>
    <n v="138"/>
    <n v="173.88"/>
    <n v="1932"/>
    <n v="2434.3200000000002"/>
    <n v="26"/>
    <s v="Dec"/>
    <n v="2021"/>
    <x v="178"/>
    <n v="535.55040000000008"/>
    <n v="35.879999999999995"/>
    <n v="502.31999999999994"/>
    <n v="0.20634920634920631"/>
    <x v="2"/>
    <s v="VERDADERO"/>
    <s v="dic-2021"/>
    <n v="-33.230399999999918"/>
    <n v="-1.3650793650793617E-2"/>
  </r>
  <r>
    <n v="44557"/>
    <s v="P0029"/>
    <x v="256"/>
    <n v="14"/>
    <x v="2"/>
    <s v="CASH"/>
    <n v="18"/>
    <s v="Product29"/>
    <x v="4"/>
    <s v="Lt"/>
    <n v="47"/>
    <n v="53.11"/>
    <n v="658"/>
    <n v="743.54"/>
    <n v="27"/>
    <s v="Dec"/>
    <n v="2021"/>
    <x v="179"/>
    <n v="133.8372"/>
    <n v="6.1099999999999994"/>
    <n v="85.539999999999992"/>
    <n v="0.11504424778761062"/>
    <x v="1"/>
    <s v="VERDADERO"/>
    <s v="dic-2021"/>
    <n v="-48.297199999999975"/>
    <n v="-6.4955752212389348E-2"/>
  </r>
  <r>
    <n v="44558"/>
    <s v="P0029"/>
    <x v="257"/>
    <n v="6"/>
    <x v="2"/>
    <s v="CASH"/>
    <n v="32"/>
    <s v="Product29"/>
    <x v="4"/>
    <s v="Lt"/>
    <n v="47"/>
    <n v="53.11"/>
    <n v="282"/>
    <n v="318.66000000000003"/>
    <n v="28"/>
    <s v="Dec"/>
    <n v="2021"/>
    <x v="180"/>
    <n v="101.97120000000001"/>
    <n v="6.1099999999999994"/>
    <n v="36.659999999999997"/>
    <n v="0.1150442477876106"/>
    <x v="1"/>
    <s v="VERDADERO"/>
    <s v="dic-2021"/>
    <n v="-65.311199999999985"/>
    <n v="-0.20495575221238932"/>
  </r>
  <r>
    <n v="44560"/>
    <s v="P0010"/>
    <x v="258"/>
    <n v="13"/>
    <x v="1"/>
    <s v="ONLINE"/>
    <n v="8"/>
    <s v="Product10"/>
    <x v="2"/>
    <s v="Ft"/>
    <n v="148"/>
    <n v="164.28"/>
    <n v="1924"/>
    <n v="2135.64"/>
    <n v="30"/>
    <s v="Dec"/>
    <n v="2021"/>
    <x v="181"/>
    <n v="170.85120000000001"/>
    <n v="16.28"/>
    <n v="211.64000000000001"/>
    <n v="9.9099099099099114E-2"/>
    <x v="2"/>
    <s v="FALSO"/>
    <s v="dic-2021"/>
    <n v="40.78879999999981"/>
    <n v="1.9099099099099012E-2"/>
  </r>
  <r>
    <n v="44562"/>
    <s v="P0022"/>
    <x v="259"/>
    <n v="1"/>
    <x v="0"/>
    <s v="CASH"/>
    <n v="20"/>
    <s v="Product22"/>
    <x v="0"/>
    <s v="Ft"/>
    <n v="121"/>
    <n v="141.57"/>
    <n v="121"/>
    <n v="141.57"/>
    <n v="1"/>
    <s v="Jan"/>
    <n v="2022"/>
    <x v="182"/>
    <n v="28.314"/>
    <n v="20.569999999999993"/>
    <n v="20.569999999999993"/>
    <n v="0.14529914529914525"/>
    <x v="1"/>
    <s v="VERDADERO"/>
    <s v="ene-2022"/>
    <n v="-7.7439999999999998"/>
    <n v="-5.4700854700854701E-2"/>
  </r>
  <r>
    <n v="44563"/>
    <s v="P0010"/>
    <x v="260"/>
    <n v="7"/>
    <x v="2"/>
    <s v="CASH"/>
    <n v="21"/>
    <s v="Product10"/>
    <x v="2"/>
    <s v="Ft"/>
    <n v="148"/>
    <n v="164.28"/>
    <n v="1036"/>
    <n v="1149.96"/>
    <n v="2"/>
    <s v="Jan"/>
    <n v="2022"/>
    <x v="183"/>
    <n v="241.49160000000001"/>
    <n v="16.28"/>
    <n v="113.96000000000001"/>
    <n v="9.90990990990991E-2"/>
    <x v="0"/>
    <s v="VERDADERO"/>
    <s v="ene-2022"/>
    <n v="-127.53160000000003"/>
    <n v="-0.11090090090090092"/>
  </r>
  <r>
    <n v="44563"/>
    <s v="P0015"/>
    <x v="261"/>
    <n v="2"/>
    <x v="1"/>
    <s v="CASH"/>
    <n v="48"/>
    <s v="Product15"/>
    <x v="2"/>
    <s v="No."/>
    <n v="12"/>
    <n v="15.72"/>
    <n v="24"/>
    <n v="31.44"/>
    <n v="2"/>
    <s v="Jan"/>
    <n v="2022"/>
    <x v="183"/>
    <n v="15.091200000000001"/>
    <n v="3.7200000000000006"/>
    <n v="7.4400000000000013"/>
    <n v="0.23664122137404583"/>
    <x v="1"/>
    <s v="VERDADERO"/>
    <s v="ene-2022"/>
    <n v="-7.6511999999999993"/>
    <n v="-0.24335877862595418"/>
  </r>
  <r>
    <n v="44563"/>
    <s v="P0033"/>
    <x v="262"/>
    <n v="1"/>
    <x v="2"/>
    <s v="CASH"/>
    <n v="14"/>
    <s v="Product33"/>
    <x v="4"/>
    <s v="Kg"/>
    <n v="95"/>
    <n v="119.7"/>
    <n v="95"/>
    <n v="119.7"/>
    <n v="2"/>
    <s v="Jan"/>
    <n v="2022"/>
    <x v="183"/>
    <n v="16.758000000000003"/>
    <n v="24.700000000000003"/>
    <n v="24.700000000000003"/>
    <n v="0.20634920634920637"/>
    <x v="1"/>
    <s v="VERDADERO"/>
    <s v="ene-2022"/>
    <n v="7.9420000000000073"/>
    <n v="6.6349206349206408E-2"/>
  </r>
  <r>
    <n v="44564"/>
    <s v="P0043"/>
    <x v="263"/>
    <n v="9"/>
    <x v="2"/>
    <s v="CASH"/>
    <n v="32"/>
    <s v="Product43"/>
    <x v="1"/>
    <s v="Kg"/>
    <n v="67"/>
    <n v="83.08"/>
    <n v="603"/>
    <n v="747.72"/>
    <n v="3"/>
    <s v="Jan"/>
    <n v="2022"/>
    <x v="184"/>
    <n v="239.27040000000002"/>
    <n v="16.079999999999998"/>
    <n v="144.71999999999997"/>
    <n v="0.19354838709677416"/>
    <x v="1"/>
    <s v="VERDADERO"/>
    <s v="ene-2022"/>
    <n v="-94.550399999999968"/>
    <n v="-0.12645161290322576"/>
  </r>
  <r>
    <n v="44565"/>
    <s v="P0012"/>
    <x v="264"/>
    <n v="8"/>
    <x v="2"/>
    <s v="ONLINE"/>
    <n v="34"/>
    <s v="Product12"/>
    <x v="2"/>
    <s v="Kg"/>
    <n v="73"/>
    <n v="94.17"/>
    <n v="584"/>
    <n v="753.36"/>
    <n v="4"/>
    <s v="Jan"/>
    <n v="2022"/>
    <x v="185"/>
    <n v="256.14240000000001"/>
    <n v="21.17"/>
    <n v="169.36"/>
    <n v="0.22480620155038761"/>
    <x v="1"/>
    <s v="FALSO"/>
    <s v="ene-2022"/>
    <n v="-86.782399999999996"/>
    <n v="-0.11519379844961239"/>
  </r>
  <r>
    <n v="44565"/>
    <s v="P0029"/>
    <x v="265"/>
    <n v="1"/>
    <x v="1"/>
    <s v="ONLINE"/>
    <n v="6"/>
    <s v="Product29"/>
    <x v="4"/>
    <s v="Lt"/>
    <n v="47"/>
    <n v="53.11"/>
    <n v="47"/>
    <n v="53.11"/>
    <n v="4"/>
    <s v="Jan"/>
    <n v="2022"/>
    <x v="185"/>
    <n v="3.1865999999999999"/>
    <n v="6.1099999999999994"/>
    <n v="6.1099999999999994"/>
    <n v="0.1150442477876106"/>
    <x v="1"/>
    <s v="FALSO"/>
    <s v="ene-2022"/>
    <n v="2.9234000000000009"/>
    <n v="5.5044247787610634E-2"/>
  </r>
  <r>
    <n v="44570"/>
    <s v="P0032"/>
    <x v="266"/>
    <n v="12"/>
    <x v="2"/>
    <s v="ONLINE"/>
    <n v="28"/>
    <s v="Product32"/>
    <x v="4"/>
    <s v="Kg"/>
    <n v="89"/>
    <n v="117.48"/>
    <n v="1068"/>
    <n v="1409.76"/>
    <n v="9"/>
    <s v="Jan"/>
    <n v="2022"/>
    <x v="186"/>
    <n v="394.73280000000005"/>
    <n v="28.480000000000004"/>
    <n v="341.76000000000005"/>
    <n v="0.24242424242424246"/>
    <x v="0"/>
    <s v="FALSO"/>
    <s v="ene-2022"/>
    <n v="-52.972800000000007"/>
    <n v="-3.7575757575757582E-2"/>
  </r>
  <r>
    <n v="44571"/>
    <s v="P0034"/>
    <x v="267"/>
    <n v="14"/>
    <x v="1"/>
    <s v="ONLINE"/>
    <n v="28"/>
    <s v="Product34"/>
    <x v="4"/>
    <s v="Lt"/>
    <n v="55"/>
    <n v="58.3"/>
    <n v="770"/>
    <n v="816.19999999999993"/>
    <n v="10"/>
    <s v="Jan"/>
    <n v="2022"/>
    <x v="187"/>
    <n v="228.536"/>
    <n v="3.2999999999999972"/>
    <n v="46.19999999999996"/>
    <n v="5.6603773584905613E-2"/>
    <x v="0"/>
    <s v="FALSO"/>
    <s v="ene-2022"/>
    <n v="-182.33600000000001"/>
    <n v="-0.22339622641509438"/>
  </r>
  <r>
    <n v="44572"/>
    <s v="P0032"/>
    <x v="268"/>
    <n v="2"/>
    <x v="2"/>
    <s v="ONLINE"/>
    <n v="31"/>
    <s v="Product32"/>
    <x v="4"/>
    <s v="Kg"/>
    <n v="89"/>
    <n v="117.48"/>
    <n v="178"/>
    <n v="234.96"/>
    <n v="11"/>
    <s v="Jan"/>
    <n v="2022"/>
    <x v="188"/>
    <n v="72.837600000000009"/>
    <n v="28.480000000000004"/>
    <n v="56.960000000000008"/>
    <n v="0.24242424242424246"/>
    <x v="1"/>
    <s v="FALSO"/>
    <s v="ene-2022"/>
    <n v="-15.877600000000001"/>
    <n v="-6.7575757575757581E-2"/>
  </r>
  <r>
    <n v="44574"/>
    <s v="P0019"/>
    <x v="269"/>
    <n v="6"/>
    <x v="1"/>
    <s v="ONLINE"/>
    <n v="20"/>
    <s v="Product19"/>
    <x v="2"/>
    <s v="Ft"/>
    <n v="150"/>
    <n v="210"/>
    <n v="900"/>
    <n v="1260"/>
    <n v="13"/>
    <s v="Jan"/>
    <n v="2022"/>
    <x v="189"/>
    <n v="252"/>
    <n v="60"/>
    <n v="360"/>
    <n v="0.2857142857142857"/>
    <x v="0"/>
    <s v="FALSO"/>
    <s v="ene-2022"/>
    <n v="108"/>
    <n v="8.5714285714285715E-2"/>
  </r>
  <r>
    <n v="44575"/>
    <s v="P0011"/>
    <x v="270"/>
    <n v="14"/>
    <x v="2"/>
    <s v="ONLINE"/>
    <n v="43"/>
    <s v="Product11"/>
    <x v="2"/>
    <s v="Lt"/>
    <n v="44"/>
    <n v="48.4"/>
    <n v="616"/>
    <n v="677.6"/>
    <n v="14"/>
    <s v="Jan"/>
    <n v="2022"/>
    <x v="190"/>
    <n v="291.36799999999999"/>
    <n v="4.3999999999999986"/>
    <n v="61.59999999999998"/>
    <n v="9.090909090909087E-2"/>
    <x v="1"/>
    <s v="FALSO"/>
    <s v="ene-2022"/>
    <n v="-229.76799999999997"/>
    <n v="-0.33909090909090905"/>
  </r>
  <r>
    <n v="44576"/>
    <s v="P0022"/>
    <x v="271"/>
    <n v="10"/>
    <x v="2"/>
    <s v="CASH"/>
    <n v="27"/>
    <s v="Product22"/>
    <x v="0"/>
    <s v="Ft"/>
    <n v="121"/>
    <n v="141.57"/>
    <n v="1210"/>
    <n v="1415.7"/>
    <n v="15"/>
    <s v="Jan"/>
    <n v="2022"/>
    <x v="191"/>
    <n v="382.23900000000003"/>
    <n v="20.569999999999993"/>
    <n v="205.69999999999993"/>
    <n v="0.14529914529914525"/>
    <x v="0"/>
    <s v="VERDADERO"/>
    <s v="ene-2022"/>
    <n v="-176.53899999999999"/>
    <n v="-0.12470085470085469"/>
  </r>
  <r>
    <n v="44577"/>
    <s v="P0014"/>
    <x v="272"/>
    <n v="11"/>
    <x v="1"/>
    <s v="CASH"/>
    <n v="13"/>
    <s v="Product14"/>
    <x v="2"/>
    <s v="Kg"/>
    <n v="112"/>
    <n v="146.72"/>
    <n v="1232"/>
    <n v="1613.92"/>
    <n v="16"/>
    <s v="Jan"/>
    <n v="2022"/>
    <x v="192"/>
    <n v="209.80960000000002"/>
    <n v="34.72"/>
    <n v="381.91999999999996"/>
    <n v="0.23664122137404578"/>
    <x v="0"/>
    <s v="VERDADERO"/>
    <s v="ene-2022"/>
    <n v="172.11040000000003"/>
    <n v="0.10664122137404582"/>
  </r>
  <r>
    <n v="44578"/>
    <s v="P0040"/>
    <x v="273"/>
    <n v="4"/>
    <x v="1"/>
    <s v="ONLINE"/>
    <n v="53"/>
    <s v="Product40"/>
    <x v="1"/>
    <s v="Kg"/>
    <n v="90"/>
    <n v="115.2"/>
    <n v="360"/>
    <n v="460.8"/>
    <n v="17"/>
    <s v="Jan"/>
    <n v="2022"/>
    <x v="193"/>
    <n v="244.22400000000002"/>
    <n v="25.200000000000003"/>
    <n v="100.80000000000001"/>
    <n v="0.21875000000000003"/>
    <x v="1"/>
    <s v="FALSO"/>
    <s v="ene-2022"/>
    <n v="-143.42400000000001"/>
    <n v="-0.31125000000000003"/>
  </r>
  <r>
    <n v="44579"/>
    <s v="P0008"/>
    <x v="274"/>
    <n v="9"/>
    <x v="0"/>
    <s v="CASH"/>
    <n v="19"/>
    <s v="Product08"/>
    <x v="3"/>
    <s v="Kg"/>
    <n v="83"/>
    <n v="94.62"/>
    <n v="747"/>
    <n v="851.58"/>
    <n v="18"/>
    <s v="Jan"/>
    <n v="2022"/>
    <x v="194"/>
    <n v="161.80020000000002"/>
    <n v="11.620000000000005"/>
    <n v="104.58000000000004"/>
    <n v="0.1228070175438597"/>
    <x v="1"/>
    <s v="VERDADERO"/>
    <s v="ene-2022"/>
    <n v="-57.220199999999977"/>
    <n v="-6.7192982456140318E-2"/>
  </r>
  <r>
    <n v="44581"/>
    <s v="P0021"/>
    <x v="275"/>
    <n v="2"/>
    <x v="2"/>
    <s v="CASH"/>
    <n v="48"/>
    <s v="Product21"/>
    <x v="0"/>
    <s v="Ft"/>
    <n v="126"/>
    <n v="162.54"/>
    <n v="252"/>
    <n v="325.08"/>
    <n v="20"/>
    <s v="Jan"/>
    <n v="2022"/>
    <x v="195"/>
    <n v="156.0384"/>
    <n v="36.539999999999992"/>
    <n v="73.079999999999984"/>
    <n v="0.22480620155038755"/>
    <x v="1"/>
    <s v="VERDADERO"/>
    <s v="ene-2022"/>
    <n v="-82.958400000000012"/>
    <n v="-0.25519379844961243"/>
  </r>
  <r>
    <n v="44581"/>
    <s v="P0014"/>
    <x v="276"/>
    <n v="7"/>
    <x v="1"/>
    <s v="ONLINE"/>
    <n v="45"/>
    <s v="Product14"/>
    <x v="2"/>
    <s v="Kg"/>
    <n v="112"/>
    <n v="146.72"/>
    <n v="784"/>
    <n v="1027.04"/>
    <n v="20"/>
    <s v="Jan"/>
    <n v="2022"/>
    <x v="195"/>
    <n v="462.16800000000001"/>
    <n v="34.72"/>
    <n v="243.04"/>
    <n v="0.23664122137404581"/>
    <x v="0"/>
    <s v="FALSO"/>
    <s v="ene-2022"/>
    <n v="-219.12800000000004"/>
    <n v="-0.21335877862595426"/>
  </r>
  <r>
    <n v="44583"/>
    <s v="P0001"/>
    <x v="277"/>
    <n v="6"/>
    <x v="1"/>
    <s v="CASH"/>
    <n v="8"/>
    <s v="Product01"/>
    <x v="3"/>
    <s v="Kg"/>
    <n v="98"/>
    <n v="103.88"/>
    <n v="588"/>
    <n v="623.28"/>
    <n v="22"/>
    <s v="Jan"/>
    <n v="2022"/>
    <x v="196"/>
    <n v="49.862400000000001"/>
    <n v="5.8799999999999955"/>
    <n v="35.279999999999973"/>
    <n v="5.660377358490562E-2"/>
    <x v="1"/>
    <s v="VERDADERO"/>
    <s v="ene-2022"/>
    <n v="-14.582400000000007"/>
    <n v="-2.339622641509435E-2"/>
  </r>
  <r>
    <n v="44584"/>
    <s v="P0002"/>
    <x v="278"/>
    <n v="5"/>
    <x v="0"/>
    <s v="CASH"/>
    <n v="39"/>
    <s v="Product02"/>
    <x v="3"/>
    <s v="Kg"/>
    <n v="105"/>
    <n v="142.80000000000001"/>
    <n v="525"/>
    <n v="714"/>
    <n v="23"/>
    <s v="Jan"/>
    <n v="2022"/>
    <x v="197"/>
    <n v="278.46000000000004"/>
    <n v="37.800000000000011"/>
    <n v="189.00000000000006"/>
    <n v="0.26470588235294124"/>
    <x v="1"/>
    <s v="VERDADERO"/>
    <s v="ene-2022"/>
    <n v="-89.460000000000036"/>
    <n v="-0.12529411764705886"/>
  </r>
  <r>
    <n v="44584"/>
    <s v="P0042"/>
    <x v="279"/>
    <n v="8"/>
    <x v="2"/>
    <s v="ONLINE"/>
    <n v="14"/>
    <s v="Product42"/>
    <x v="1"/>
    <s v="Ft"/>
    <n v="120"/>
    <n v="162"/>
    <n v="960"/>
    <n v="1296"/>
    <n v="23"/>
    <s v="Jan"/>
    <n v="2022"/>
    <x v="197"/>
    <n v="181.44000000000003"/>
    <n v="42"/>
    <n v="336"/>
    <n v="0.25925925925925924"/>
    <x v="0"/>
    <s v="FALSO"/>
    <s v="ene-2022"/>
    <n v="154.55999999999995"/>
    <n v="0.11925925925925922"/>
  </r>
  <r>
    <n v="44585"/>
    <s v="P0030"/>
    <x v="280"/>
    <n v="15"/>
    <x v="1"/>
    <s v="ONLINE"/>
    <n v="19"/>
    <s v="Product30"/>
    <x v="4"/>
    <s v="Ft"/>
    <n v="148"/>
    <n v="201.28"/>
    <n v="2220"/>
    <n v="3019.2"/>
    <n v="24"/>
    <s v="Jan"/>
    <n v="2022"/>
    <x v="198"/>
    <n v="573.64800000000002"/>
    <n v="53.28"/>
    <n v="799.2"/>
    <n v="0.26470588235294124"/>
    <x v="2"/>
    <s v="FALSO"/>
    <s v="ene-2022"/>
    <n v="225.55199999999968"/>
    <n v="7.470588235294108E-2"/>
  </r>
  <r>
    <n v="44586"/>
    <s v="P0017"/>
    <x v="281"/>
    <n v="14"/>
    <x v="2"/>
    <s v="CASH"/>
    <n v="44"/>
    <s v="Product17"/>
    <x v="2"/>
    <s v="Ft"/>
    <n v="134"/>
    <n v="156.78"/>
    <n v="1876"/>
    <n v="2194.92"/>
    <n v="25"/>
    <s v="Jan"/>
    <n v="2022"/>
    <x v="199"/>
    <n v="965.76480000000004"/>
    <n v="22.78"/>
    <n v="318.92"/>
    <n v="0.14529914529914531"/>
    <x v="2"/>
    <s v="VERDADERO"/>
    <s v="ene-2022"/>
    <n v="-646.84479999999985"/>
    <n v="-0.29470085470085461"/>
  </r>
  <r>
    <n v="44589"/>
    <s v="P0016"/>
    <x v="282"/>
    <n v="11"/>
    <x v="2"/>
    <s v="ONLINE"/>
    <n v="0"/>
    <s v="Product16"/>
    <x v="2"/>
    <s v="No."/>
    <n v="13"/>
    <n v="16.64"/>
    <n v="143"/>
    <n v="183.04"/>
    <n v="28"/>
    <s v="Jan"/>
    <n v="2022"/>
    <x v="200"/>
    <n v="0"/>
    <n v="3.6400000000000006"/>
    <n v="40.040000000000006"/>
    <n v="0.21875000000000006"/>
    <x v="1"/>
    <s v="FALSO"/>
    <s v="ene-2022"/>
    <n v="40.039999999999992"/>
    <n v="0.21874999999999997"/>
  </r>
  <r>
    <n v="44592"/>
    <s v="P0023"/>
    <x v="283"/>
    <n v="6"/>
    <x v="1"/>
    <s v="CASH"/>
    <n v="27"/>
    <s v="Product23"/>
    <x v="0"/>
    <s v="Ft"/>
    <n v="141"/>
    <n v="149.46"/>
    <n v="846"/>
    <n v="896.76"/>
    <n v="31"/>
    <s v="Jan"/>
    <n v="2022"/>
    <x v="201"/>
    <n v="242.12520000000001"/>
    <n v="8.460000000000008"/>
    <n v="50.760000000000048"/>
    <n v="5.6603773584905717E-2"/>
    <x v="0"/>
    <s v="VERDADERO"/>
    <s v="ene-2022"/>
    <n v="-191.36519999999996"/>
    <n v="-0.21339622641509429"/>
  </r>
  <r>
    <n v="44592"/>
    <s v="P0041"/>
    <x v="284"/>
    <n v="9"/>
    <x v="2"/>
    <s v="CASH"/>
    <n v="20"/>
    <s v="Product41"/>
    <x v="1"/>
    <s v="Ft"/>
    <n v="138"/>
    <n v="173.88"/>
    <n v="1242"/>
    <n v="1564.92"/>
    <n v="31"/>
    <s v="Jan"/>
    <n v="2022"/>
    <x v="201"/>
    <n v="312.98400000000004"/>
    <n v="35.879999999999995"/>
    <n v="322.91999999999996"/>
    <n v="0.20634920634920631"/>
    <x v="0"/>
    <s v="VERDADERO"/>
    <s v="ene-2022"/>
    <n v="9.9360000000001492"/>
    <n v="6.3492063492064446E-3"/>
  </r>
  <r>
    <n v="44593"/>
    <s v="P0005"/>
    <x v="285"/>
    <n v="9"/>
    <x v="2"/>
    <s v="CASH"/>
    <n v="17"/>
    <s v="Product05"/>
    <x v="3"/>
    <s v="Ft"/>
    <n v="133"/>
    <n v="155.61000000000001"/>
    <n v="1197"/>
    <n v="1400.49"/>
    <n v="1"/>
    <s v="Feb"/>
    <n v="2022"/>
    <x v="202"/>
    <n v="238.08330000000001"/>
    <n v="22.610000000000014"/>
    <n v="203.49000000000012"/>
    <n v="0.14529914529914539"/>
    <x v="0"/>
    <s v="VERDADERO"/>
    <s v="feb-2022"/>
    <n v="-34.593299999999999"/>
    <n v="-2.4700854700854698E-2"/>
  </r>
  <r>
    <n v="44595"/>
    <s v="P0014"/>
    <x v="286"/>
    <n v="8"/>
    <x v="2"/>
    <s v="ONLINE"/>
    <n v="28"/>
    <s v="Product14"/>
    <x v="2"/>
    <s v="Kg"/>
    <n v="112"/>
    <n v="146.72"/>
    <n v="896"/>
    <n v="1173.76"/>
    <n v="3"/>
    <s v="Feb"/>
    <n v="2022"/>
    <x v="203"/>
    <n v="328.65280000000001"/>
    <n v="34.72"/>
    <n v="277.76"/>
    <n v="0.23664122137404581"/>
    <x v="0"/>
    <s v="FALSO"/>
    <s v="feb-2022"/>
    <n v="-50.892800000000079"/>
    <n v="-4.3358778625954268E-2"/>
  </r>
  <r>
    <n v="44597"/>
    <s v="P0018"/>
    <x v="287"/>
    <n v="6"/>
    <x v="2"/>
    <s v="CASH"/>
    <n v="27"/>
    <s v="Product18"/>
    <x v="2"/>
    <s v="No."/>
    <n v="37"/>
    <n v="49.21"/>
    <n v="222"/>
    <n v="295.26"/>
    <n v="5"/>
    <s v="Feb"/>
    <n v="2022"/>
    <x v="204"/>
    <n v="79.720200000000006"/>
    <n v="12.21"/>
    <n v="73.260000000000005"/>
    <n v="0.24812030075187971"/>
    <x v="1"/>
    <s v="VERDADERO"/>
    <s v="feb-2022"/>
    <n v="-6.4602000000000146"/>
    <n v="-2.187969924812035E-2"/>
  </r>
  <r>
    <n v="44598"/>
    <s v="P0002"/>
    <x v="288"/>
    <n v="6"/>
    <x v="2"/>
    <s v="CASH"/>
    <n v="27"/>
    <s v="Product02"/>
    <x v="3"/>
    <s v="Kg"/>
    <n v="105"/>
    <n v="142.80000000000001"/>
    <n v="630"/>
    <n v="856.80000000000007"/>
    <n v="6"/>
    <s v="Feb"/>
    <n v="2022"/>
    <x v="205"/>
    <n v="231.33600000000004"/>
    <n v="37.800000000000011"/>
    <n v="226.80000000000007"/>
    <n v="0.26470588235294124"/>
    <x v="1"/>
    <s v="VERDADERO"/>
    <s v="feb-2022"/>
    <n v="-4.5359999999999445"/>
    <n v="-5.2941176470587582E-3"/>
  </r>
  <r>
    <n v="44600"/>
    <s v="P0005"/>
    <x v="289"/>
    <n v="11"/>
    <x v="1"/>
    <s v="CASH"/>
    <n v="31"/>
    <s v="Product05"/>
    <x v="3"/>
    <s v="Ft"/>
    <n v="133"/>
    <n v="155.61000000000001"/>
    <n v="1463"/>
    <n v="1711.71"/>
    <n v="8"/>
    <s v="Feb"/>
    <n v="2022"/>
    <x v="206"/>
    <n v="530.63009999999997"/>
    <n v="22.610000000000014"/>
    <n v="248.71000000000015"/>
    <n v="0.14529914529914539"/>
    <x v="0"/>
    <s v="VERDADERO"/>
    <s v="feb-2022"/>
    <n v="-281.92009999999982"/>
    <n v="-0.1647008547008546"/>
  </r>
  <r>
    <n v="44600"/>
    <s v="P0004"/>
    <x v="290"/>
    <n v="3"/>
    <x v="1"/>
    <s v="CASH"/>
    <n v="35"/>
    <s v="Product04"/>
    <x v="3"/>
    <s v="Lt"/>
    <n v="44"/>
    <n v="48.84"/>
    <n v="132"/>
    <n v="146.52000000000001"/>
    <n v="8"/>
    <s v="Feb"/>
    <n v="2022"/>
    <x v="206"/>
    <n v="51.282000000000004"/>
    <n v="4.8400000000000034"/>
    <n v="14.52000000000001"/>
    <n v="9.9099099099099155E-2"/>
    <x v="1"/>
    <s v="VERDADERO"/>
    <s v="feb-2022"/>
    <n v="-36.762"/>
    <n v="-0.25090090090090089"/>
  </r>
  <r>
    <n v="44601"/>
    <s v="P0032"/>
    <x v="291"/>
    <n v="14"/>
    <x v="1"/>
    <s v="ONLINE"/>
    <n v="14"/>
    <s v="Product32"/>
    <x v="4"/>
    <s v="Kg"/>
    <n v="89"/>
    <n v="117.48"/>
    <n v="1246"/>
    <n v="1644.72"/>
    <n v="9"/>
    <s v="Feb"/>
    <n v="2022"/>
    <x v="207"/>
    <n v="230.26080000000002"/>
    <n v="28.480000000000004"/>
    <n v="398.72"/>
    <n v="0.24242424242424243"/>
    <x v="0"/>
    <s v="FALSO"/>
    <s v="feb-2022"/>
    <n v="168.45920000000001"/>
    <n v="0.10242424242424243"/>
  </r>
  <r>
    <n v="44604"/>
    <s v="P0010"/>
    <x v="292"/>
    <n v="13"/>
    <x v="2"/>
    <s v="CASH"/>
    <n v="7"/>
    <s v="Product10"/>
    <x v="2"/>
    <s v="Ft"/>
    <n v="148"/>
    <n v="164.28"/>
    <n v="1924"/>
    <n v="2135.64"/>
    <n v="12"/>
    <s v="Feb"/>
    <n v="2022"/>
    <x v="208"/>
    <n v="149.4948"/>
    <n v="16.28"/>
    <n v="211.64000000000001"/>
    <n v="9.9099099099099114E-2"/>
    <x v="2"/>
    <s v="VERDADERO"/>
    <s v="feb-2022"/>
    <n v="62.145199999999932"/>
    <n v="2.9099099099099069E-2"/>
  </r>
  <r>
    <n v="44606"/>
    <s v="P0026"/>
    <x v="293"/>
    <n v="8"/>
    <x v="1"/>
    <s v="CASH"/>
    <n v="29"/>
    <s v="Product26"/>
    <x v="4"/>
    <s v="No."/>
    <n v="18"/>
    <n v="24.66"/>
    <n v="144"/>
    <n v="197.28"/>
    <n v="14"/>
    <s v="Feb"/>
    <n v="2022"/>
    <x v="209"/>
    <n v="57.211199999999998"/>
    <n v="6.66"/>
    <n v="53.28"/>
    <n v="0.27007299270072993"/>
    <x v="1"/>
    <s v="VERDADERO"/>
    <s v="feb-2022"/>
    <n v="-3.9311999999999898"/>
    <n v="-1.9927007299270022E-2"/>
  </r>
  <r>
    <n v="44606"/>
    <s v="P0028"/>
    <x v="294"/>
    <n v="3"/>
    <x v="2"/>
    <s v="CASH"/>
    <n v="10"/>
    <s v="Product28"/>
    <x v="4"/>
    <s v="No."/>
    <n v="37"/>
    <n v="41.81"/>
    <n v="111"/>
    <n v="125.43"/>
    <n v="14"/>
    <s v="Feb"/>
    <n v="2022"/>
    <x v="209"/>
    <n v="12.543000000000001"/>
    <n v="4.8100000000000023"/>
    <n v="14.430000000000007"/>
    <n v="0.11504424778761067"/>
    <x v="1"/>
    <s v="VERDADERO"/>
    <s v="feb-2022"/>
    <n v="1.8870000000000005"/>
    <n v="1.5044247787610623E-2"/>
  </r>
  <r>
    <n v="44608"/>
    <s v="P0032"/>
    <x v="295"/>
    <n v="1"/>
    <x v="1"/>
    <s v="CASH"/>
    <n v="35"/>
    <s v="Product32"/>
    <x v="4"/>
    <s v="Kg"/>
    <n v="89"/>
    <n v="117.48"/>
    <n v="89"/>
    <n v="117.48"/>
    <n v="16"/>
    <s v="Feb"/>
    <n v="2022"/>
    <x v="210"/>
    <n v="41.118000000000002"/>
    <n v="28.480000000000004"/>
    <n v="28.480000000000004"/>
    <n v="0.24242424242424246"/>
    <x v="1"/>
    <s v="VERDADERO"/>
    <s v="feb-2022"/>
    <n v="-12.638000000000005"/>
    <n v="-0.10757575757575762"/>
  </r>
  <r>
    <n v="44611"/>
    <s v="P0002"/>
    <x v="296"/>
    <n v="13"/>
    <x v="1"/>
    <s v="CASH"/>
    <n v="25"/>
    <s v="Product02"/>
    <x v="3"/>
    <s v="Kg"/>
    <n v="105"/>
    <n v="142.80000000000001"/>
    <n v="1365"/>
    <n v="1856.4"/>
    <n v="19"/>
    <s v="Feb"/>
    <n v="2022"/>
    <x v="211"/>
    <n v="464.1"/>
    <n v="37.800000000000011"/>
    <n v="491.40000000000015"/>
    <n v="0.26470588235294124"/>
    <x v="0"/>
    <s v="VERDADERO"/>
    <s v="feb-2022"/>
    <n v="27.300000000000182"/>
    <n v="1.4705882352941273E-2"/>
  </r>
  <r>
    <n v="44612"/>
    <s v="P0012"/>
    <x v="297"/>
    <n v="6"/>
    <x v="2"/>
    <s v="CASH"/>
    <n v="18"/>
    <s v="Product12"/>
    <x v="2"/>
    <s v="Kg"/>
    <n v="73"/>
    <n v="94.17"/>
    <n v="438"/>
    <n v="565.02"/>
    <n v="20"/>
    <s v="Feb"/>
    <n v="2022"/>
    <x v="212"/>
    <n v="101.70359999999999"/>
    <n v="21.17"/>
    <n v="127.02000000000001"/>
    <n v="0.22480620155038764"/>
    <x v="1"/>
    <s v="VERDADERO"/>
    <s v="feb-2022"/>
    <n v="25.316399999999987"/>
    <n v="4.4806201550387573E-2"/>
  </r>
  <r>
    <n v="44615"/>
    <s v="P0013"/>
    <x v="298"/>
    <n v="6"/>
    <x v="1"/>
    <s v="ONLINE"/>
    <n v="36"/>
    <s v="Product13"/>
    <x v="2"/>
    <s v="Kg"/>
    <n v="112"/>
    <n v="122.08"/>
    <n v="672"/>
    <n v="732.48"/>
    <n v="23"/>
    <s v="Feb"/>
    <n v="2022"/>
    <x v="213"/>
    <n v="263.69279999999998"/>
    <n v="10.079999999999998"/>
    <n v="60.47999999999999"/>
    <n v="8.2568807339449532E-2"/>
    <x v="1"/>
    <s v="FALSO"/>
    <s v="feb-2022"/>
    <n v="-203.21279999999996"/>
    <n v="-0.27743119266055039"/>
  </r>
  <r>
    <n v="44615"/>
    <s v="P0016"/>
    <x v="299"/>
    <n v="15"/>
    <x v="1"/>
    <s v="CASH"/>
    <n v="10"/>
    <s v="Product16"/>
    <x v="2"/>
    <s v="No."/>
    <n v="13"/>
    <n v="16.64"/>
    <n v="195"/>
    <n v="249.6"/>
    <n v="23"/>
    <s v="Feb"/>
    <n v="2022"/>
    <x v="213"/>
    <n v="24.96"/>
    <n v="3.6400000000000006"/>
    <n v="54.600000000000009"/>
    <n v="0.21875000000000003"/>
    <x v="1"/>
    <s v="VERDADERO"/>
    <s v="feb-2022"/>
    <n v="29.639999999999986"/>
    <n v="0.11874999999999995"/>
  </r>
  <r>
    <n v="44615"/>
    <s v="P0036"/>
    <x v="300"/>
    <n v="8"/>
    <x v="2"/>
    <s v="ONLINE"/>
    <n v="11"/>
    <s v="Product36"/>
    <x v="4"/>
    <s v="Kg"/>
    <n v="90"/>
    <n v="96.3"/>
    <n v="720"/>
    <n v="770.4"/>
    <n v="23"/>
    <s v="Feb"/>
    <n v="2022"/>
    <x v="213"/>
    <n v="84.744"/>
    <n v="6.2999999999999972"/>
    <n v="50.399999999999977"/>
    <n v="6.5420560747663517E-2"/>
    <x v="1"/>
    <s v="FALSO"/>
    <s v="feb-2022"/>
    <n v="-34.344000000000051"/>
    <n v="-4.4579439252336518E-2"/>
  </r>
  <r>
    <n v="44619"/>
    <s v="P0012"/>
    <x v="301"/>
    <n v="7"/>
    <x v="2"/>
    <s v="CASH"/>
    <n v="38"/>
    <s v="Product12"/>
    <x v="2"/>
    <s v="Kg"/>
    <n v="73"/>
    <n v="94.17"/>
    <n v="511"/>
    <n v="659.19"/>
    <n v="27"/>
    <s v="Feb"/>
    <n v="2022"/>
    <x v="214"/>
    <n v="250.49220000000003"/>
    <n v="21.17"/>
    <n v="148.19"/>
    <n v="0.22480620155038758"/>
    <x v="1"/>
    <s v="VERDADERO"/>
    <s v="feb-2022"/>
    <n v="-102.30219999999997"/>
    <n v="-0.15519379844961234"/>
  </r>
  <r>
    <n v="44619"/>
    <s v="P0005"/>
    <x v="302"/>
    <n v="15"/>
    <x v="2"/>
    <s v="ONLINE"/>
    <n v="23"/>
    <s v="Product05"/>
    <x v="3"/>
    <s v="Ft"/>
    <n v="133"/>
    <n v="155.61000000000001"/>
    <n v="1995"/>
    <n v="2334.15"/>
    <n v="27"/>
    <s v="Feb"/>
    <n v="2022"/>
    <x v="214"/>
    <n v="536.85450000000003"/>
    <n v="22.610000000000014"/>
    <n v="339.1500000000002"/>
    <n v="0.14529914529914539"/>
    <x v="2"/>
    <s v="FALSO"/>
    <s v="feb-2022"/>
    <n v="-197.70449999999983"/>
    <n v="-8.4700854700854616E-2"/>
  </r>
  <r>
    <n v="44620"/>
    <s v="P0037"/>
    <x v="303"/>
    <n v="15"/>
    <x v="2"/>
    <s v="CASH"/>
    <n v="54"/>
    <s v="Product37"/>
    <x v="1"/>
    <s v="Kg"/>
    <n v="67"/>
    <n v="85.76"/>
    <n v="1005"/>
    <n v="1286.4000000000001"/>
    <n v="28"/>
    <s v="Feb"/>
    <n v="2022"/>
    <x v="215"/>
    <n v="694.65600000000006"/>
    <n v="18.760000000000005"/>
    <n v="281.40000000000009"/>
    <n v="0.21875000000000006"/>
    <x v="0"/>
    <s v="VERDADERO"/>
    <s v="feb-2022"/>
    <n v="-413.25599999999997"/>
    <n v="-0.32124999999999998"/>
  </r>
  <r>
    <n v="44624"/>
    <s v="P0026"/>
    <x v="304"/>
    <n v="13"/>
    <x v="0"/>
    <s v="ONLINE"/>
    <n v="53"/>
    <s v="Product26"/>
    <x v="4"/>
    <s v="No."/>
    <n v="18"/>
    <n v="24.66"/>
    <n v="234"/>
    <n v="320.58"/>
    <n v="4"/>
    <s v="Mar"/>
    <n v="2022"/>
    <x v="216"/>
    <n v="169.9074"/>
    <n v="6.66"/>
    <n v="86.58"/>
    <n v="0.27007299270072993"/>
    <x v="1"/>
    <s v="FALSO"/>
    <s v="mar-2022"/>
    <n v="-83.327400000000011"/>
    <n v="-0.2599270072992701"/>
  </r>
  <r>
    <n v="44626"/>
    <s v="P0004"/>
    <x v="305"/>
    <n v="2"/>
    <x v="2"/>
    <s v="CASH"/>
    <n v="38"/>
    <s v="Product04"/>
    <x v="3"/>
    <s v="Lt"/>
    <n v="44"/>
    <n v="48.84"/>
    <n v="88"/>
    <n v="97.68"/>
    <n v="6"/>
    <s v="Mar"/>
    <n v="2022"/>
    <x v="217"/>
    <n v="37.118400000000001"/>
    <n v="4.8400000000000034"/>
    <n v="9.6800000000000068"/>
    <n v="9.9099099099099155E-2"/>
    <x v="1"/>
    <s v="VERDADERO"/>
    <s v="mar-2022"/>
    <n v="-27.438399999999994"/>
    <n v="-0.28090090090090081"/>
  </r>
  <r>
    <n v="44627"/>
    <s v="P0003"/>
    <x v="306"/>
    <n v="1"/>
    <x v="2"/>
    <s v="CASH"/>
    <n v="33"/>
    <s v="Product03"/>
    <x v="3"/>
    <s v="Kg"/>
    <n v="71"/>
    <n v="80.94"/>
    <n v="71"/>
    <n v="80.94"/>
    <n v="7"/>
    <s v="Mar"/>
    <n v="2022"/>
    <x v="218"/>
    <n v="26.7102"/>
    <n v="9.9399999999999977"/>
    <n v="9.9399999999999977"/>
    <n v="0.12280701754385963"/>
    <x v="1"/>
    <s v="VERDADERO"/>
    <s v="mar-2022"/>
    <n v="-16.770200000000003"/>
    <n v="-0.2071929824561404"/>
  </r>
  <r>
    <n v="44628"/>
    <s v="P0044"/>
    <x v="307"/>
    <n v="6"/>
    <x v="2"/>
    <s v="ONLINE"/>
    <n v="32"/>
    <s v="Product44"/>
    <x v="1"/>
    <s v="Kg"/>
    <n v="76"/>
    <n v="82.08"/>
    <n v="456"/>
    <n v="492.48"/>
    <n v="8"/>
    <s v="Mar"/>
    <n v="2022"/>
    <x v="219"/>
    <n v="157.59360000000001"/>
    <n v="6.0799999999999983"/>
    <n v="36.47999999999999"/>
    <n v="7.4074074074074056E-2"/>
    <x v="1"/>
    <s v="FALSO"/>
    <s v="mar-2022"/>
    <n v="-121.11360000000002"/>
    <n v="-0.24592592592592596"/>
  </r>
  <r>
    <n v="44629"/>
    <s v="P0030"/>
    <x v="308"/>
    <n v="3"/>
    <x v="2"/>
    <s v="ONLINE"/>
    <n v="36"/>
    <s v="Product30"/>
    <x v="4"/>
    <s v="Ft"/>
    <n v="148"/>
    <n v="201.28"/>
    <n v="444"/>
    <n v="603.84"/>
    <n v="9"/>
    <s v="Mar"/>
    <n v="2022"/>
    <x v="220"/>
    <n v="217.38239999999999"/>
    <n v="53.28"/>
    <n v="159.84"/>
    <n v="0.26470588235294118"/>
    <x v="1"/>
    <s v="FALSO"/>
    <s v="mar-2022"/>
    <n v="-57.54239999999993"/>
    <n v="-9.5294117647058696E-2"/>
  </r>
  <r>
    <n v="44629"/>
    <s v="P0004"/>
    <x v="309"/>
    <n v="11"/>
    <x v="1"/>
    <s v="CASH"/>
    <n v="37"/>
    <s v="Product04"/>
    <x v="3"/>
    <s v="Lt"/>
    <n v="44"/>
    <n v="48.84"/>
    <n v="484"/>
    <n v="537.24"/>
    <n v="9"/>
    <s v="Mar"/>
    <n v="2022"/>
    <x v="220"/>
    <n v="198.77879999999999"/>
    <n v="4.8400000000000034"/>
    <n v="53.240000000000038"/>
    <n v="9.9099099099099169E-2"/>
    <x v="1"/>
    <s v="VERDADERO"/>
    <s v="mar-2022"/>
    <n v="-145.53879999999998"/>
    <n v="-0.27090090090090085"/>
  </r>
  <r>
    <n v="44630"/>
    <s v="P0033"/>
    <x v="310"/>
    <n v="12"/>
    <x v="0"/>
    <s v="ONLINE"/>
    <n v="54"/>
    <s v="Product33"/>
    <x v="4"/>
    <s v="Kg"/>
    <n v="95"/>
    <n v="119.7"/>
    <n v="1140"/>
    <n v="1436.4"/>
    <n v="10"/>
    <s v="Mar"/>
    <n v="2022"/>
    <x v="221"/>
    <n v="775.65600000000006"/>
    <n v="24.700000000000003"/>
    <n v="296.40000000000003"/>
    <n v="0.20634920634920637"/>
    <x v="0"/>
    <s v="FALSO"/>
    <s v="mar-2022"/>
    <n v="-479.25599999999997"/>
    <n v="-0.33365079365079359"/>
  </r>
  <r>
    <n v="44634"/>
    <s v="P0016"/>
    <x v="311"/>
    <n v="2"/>
    <x v="2"/>
    <s v="CASH"/>
    <n v="28"/>
    <s v="Product16"/>
    <x v="2"/>
    <s v="No."/>
    <n v="13"/>
    <n v="16.64"/>
    <n v="26"/>
    <n v="33.28"/>
    <n v="14"/>
    <s v="Mar"/>
    <n v="2022"/>
    <x v="222"/>
    <n v="9.3184000000000005"/>
    <n v="3.6400000000000006"/>
    <n v="7.2800000000000011"/>
    <n v="0.21875000000000003"/>
    <x v="1"/>
    <s v="VERDADERO"/>
    <s v="mar-2022"/>
    <n v="-2.0383999999999993"/>
    <n v="-6.1249999999999978E-2"/>
  </r>
  <r>
    <n v="44634"/>
    <s v="P0026"/>
    <x v="312"/>
    <n v="13"/>
    <x v="2"/>
    <s v="ONLINE"/>
    <n v="8"/>
    <s v="Product26"/>
    <x v="4"/>
    <s v="No."/>
    <n v="18"/>
    <n v="24.66"/>
    <n v="234"/>
    <n v="320.58"/>
    <n v="14"/>
    <s v="Mar"/>
    <n v="2022"/>
    <x v="222"/>
    <n v="25.6464"/>
    <n v="6.66"/>
    <n v="86.58"/>
    <n v="0.27007299270072993"/>
    <x v="1"/>
    <s v="FALSO"/>
    <s v="mar-2022"/>
    <n v="60.933599999999956"/>
    <n v="0.1900729927007298"/>
  </r>
  <r>
    <n v="44638"/>
    <s v="P0019"/>
    <x v="313"/>
    <n v="2"/>
    <x v="1"/>
    <s v="CASH"/>
    <n v="51"/>
    <s v="Product19"/>
    <x v="2"/>
    <s v="Ft"/>
    <n v="150"/>
    <n v="210"/>
    <n v="300"/>
    <n v="420"/>
    <n v="18"/>
    <s v="Mar"/>
    <n v="2022"/>
    <x v="223"/>
    <n v="214.20000000000002"/>
    <n v="60"/>
    <n v="120"/>
    <n v="0.2857142857142857"/>
    <x v="1"/>
    <s v="VERDADERO"/>
    <s v="mar-2022"/>
    <n v="-94.200000000000017"/>
    <n v="-0.22428571428571434"/>
  </r>
  <r>
    <n v="44638"/>
    <s v="P0027"/>
    <x v="314"/>
    <n v="10"/>
    <x v="2"/>
    <s v="CASH"/>
    <n v="11"/>
    <s v="Product27"/>
    <x v="4"/>
    <s v="Lt"/>
    <n v="48"/>
    <n v="57.12"/>
    <n v="480"/>
    <n v="571.20000000000005"/>
    <n v="18"/>
    <s v="Mar"/>
    <n v="2022"/>
    <x v="223"/>
    <n v="62.832000000000008"/>
    <n v="9.1199999999999974"/>
    <n v="91.199999999999974"/>
    <n v="0.15966386554621842"/>
    <x v="1"/>
    <s v="VERDADERO"/>
    <s v="mar-2022"/>
    <n v="28.368000000000052"/>
    <n v="4.9663865546218572E-2"/>
  </r>
  <r>
    <n v="44639"/>
    <s v="P0041"/>
    <x v="315"/>
    <n v="6"/>
    <x v="0"/>
    <s v="CASH"/>
    <n v="36"/>
    <s v="Product41"/>
    <x v="1"/>
    <s v="Ft"/>
    <n v="138"/>
    <n v="173.88"/>
    <n v="828"/>
    <n v="1043.28"/>
    <n v="19"/>
    <s v="Mar"/>
    <n v="2022"/>
    <x v="224"/>
    <n v="375.58079999999995"/>
    <n v="35.879999999999995"/>
    <n v="215.27999999999997"/>
    <n v="0.20634920634920634"/>
    <x v="0"/>
    <s v="VERDADERO"/>
    <s v="mar-2022"/>
    <n v="-160.30079999999998"/>
    <n v="-0.15365079365079365"/>
  </r>
  <r>
    <n v="44643"/>
    <s v="P0032"/>
    <x v="316"/>
    <n v="9"/>
    <x v="2"/>
    <s v="CASH"/>
    <n v="12"/>
    <s v="Product32"/>
    <x v="4"/>
    <s v="Kg"/>
    <n v="89"/>
    <n v="117.48"/>
    <n v="801"/>
    <n v="1057.32"/>
    <n v="23"/>
    <s v="Mar"/>
    <n v="2022"/>
    <x v="225"/>
    <n v="126.87839999999998"/>
    <n v="28.480000000000004"/>
    <n v="256.32000000000005"/>
    <n v="0.24242424242424249"/>
    <x v="0"/>
    <s v="VERDADERO"/>
    <s v="mar-2022"/>
    <n v="129.44159999999999"/>
    <n v="0.12242424242424242"/>
  </r>
  <r>
    <n v="44645"/>
    <s v="P0001"/>
    <x v="317"/>
    <n v="2"/>
    <x v="0"/>
    <s v="ONLINE"/>
    <n v="22"/>
    <s v="Product01"/>
    <x v="3"/>
    <s v="Kg"/>
    <n v="98"/>
    <n v="103.88"/>
    <n v="196"/>
    <n v="207.76"/>
    <n v="25"/>
    <s v="Mar"/>
    <n v="2022"/>
    <x v="226"/>
    <n v="45.7072"/>
    <n v="5.8799999999999955"/>
    <n v="11.759999999999991"/>
    <n v="5.660377358490562E-2"/>
    <x v="1"/>
    <s v="FALSO"/>
    <s v="mar-2022"/>
    <n v="-33.947200000000009"/>
    <n v="-0.16339622641509438"/>
  </r>
  <r>
    <n v="44645"/>
    <s v="P0030"/>
    <x v="318"/>
    <n v="11"/>
    <x v="2"/>
    <s v="ONLINE"/>
    <n v="24"/>
    <s v="Product30"/>
    <x v="4"/>
    <s v="Ft"/>
    <n v="148"/>
    <n v="201.28"/>
    <n v="1628"/>
    <n v="2214.08"/>
    <n v="25"/>
    <s v="Mar"/>
    <n v="2022"/>
    <x v="226"/>
    <n v="531.37919999999997"/>
    <n v="53.28"/>
    <n v="586.08000000000004"/>
    <n v="0.26470588235294118"/>
    <x v="2"/>
    <s v="FALSO"/>
    <s v="mar-2022"/>
    <n v="54.700800000000072"/>
    <n v="2.4705882352941209E-2"/>
  </r>
  <r>
    <n v="44649"/>
    <s v="P0032"/>
    <x v="319"/>
    <n v="12"/>
    <x v="1"/>
    <s v="ONLINE"/>
    <n v="1"/>
    <s v="Product32"/>
    <x v="4"/>
    <s v="Kg"/>
    <n v="89"/>
    <n v="117.48"/>
    <n v="1068"/>
    <n v="1409.76"/>
    <n v="29"/>
    <s v="Mar"/>
    <n v="2022"/>
    <x v="227"/>
    <n v="14.0976"/>
    <n v="28.480000000000004"/>
    <n v="341.76000000000005"/>
    <n v="0.24242424242424246"/>
    <x v="0"/>
    <s v="FALSO"/>
    <s v="mar-2022"/>
    <n v="327.66239999999993"/>
    <n v="0.23242424242424237"/>
  </r>
  <r>
    <n v="44650"/>
    <s v="P0001"/>
    <x v="320"/>
    <n v="13"/>
    <x v="1"/>
    <s v="CASH"/>
    <n v="30"/>
    <s v="Product01"/>
    <x v="3"/>
    <s v="Kg"/>
    <n v="98"/>
    <n v="103.88"/>
    <n v="1274"/>
    <n v="1350.44"/>
    <n v="30"/>
    <s v="Mar"/>
    <n v="2022"/>
    <x v="228"/>
    <n v="405.13200000000001"/>
    <n v="5.8799999999999955"/>
    <n v="76.439999999999941"/>
    <n v="5.6603773584905613E-2"/>
    <x v="0"/>
    <s v="VERDADERO"/>
    <s v="mar-2022"/>
    <n v="-328.69200000000001"/>
    <n v="-0.24339622641509434"/>
  </r>
  <r>
    <n v="44652"/>
    <s v="P0002"/>
    <x v="321"/>
    <n v="2"/>
    <x v="1"/>
    <s v="CASH"/>
    <n v="7"/>
    <s v="Product02"/>
    <x v="3"/>
    <s v="Kg"/>
    <n v="105"/>
    <n v="142.80000000000001"/>
    <n v="210"/>
    <n v="285.60000000000002"/>
    <n v="1"/>
    <s v="Apr"/>
    <n v="2022"/>
    <x v="229"/>
    <n v="19.992000000000004"/>
    <n v="37.800000000000011"/>
    <n v="75.600000000000023"/>
    <n v="0.26470588235294124"/>
    <x v="1"/>
    <s v="VERDADERO"/>
    <s v="abr-2022"/>
    <n v="55.608000000000004"/>
    <n v="0.19470588235294117"/>
  </r>
  <r>
    <n v="44653"/>
    <s v="P0002"/>
    <x v="322"/>
    <n v="3"/>
    <x v="2"/>
    <s v="CASH"/>
    <n v="9"/>
    <s v="Product02"/>
    <x v="3"/>
    <s v="Kg"/>
    <n v="105"/>
    <n v="142.80000000000001"/>
    <n v="315"/>
    <n v="428.4"/>
    <n v="2"/>
    <s v="Apr"/>
    <n v="2022"/>
    <x v="230"/>
    <n v="38.555999999999997"/>
    <n v="37.800000000000011"/>
    <n v="113.40000000000003"/>
    <n v="0.26470588235294129"/>
    <x v="1"/>
    <s v="VERDADERO"/>
    <s v="abr-2022"/>
    <n v="74.843999999999994"/>
    <n v="0.17470588235294118"/>
  </r>
  <r>
    <n v="44657"/>
    <s v="P0040"/>
    <x v="323"/>
    <n v="2"/>
    <x v="0"/>
    <s v="CASH"/>
    <n v="5"/>
    <s v="Product40"/>
    <x v="1"/>
    <s v="Kg"/>
    <n v="90"/>
    <n v="115.2"/>
    <n v="180"/>
    <n v="230.4"/>
    <n v="6"/>
    <s v="Apr"/>
    <n v="2022"/>
    <x v="231"/>
    <n v="11.520000000000001"/>
    <n v="25.200000000000003"/>
    <n v="50.400000000000006"/>
    <n v="0.21875000000000003"/>
    <x v="1"/>
    <s v="VERDADERO"/>
    <s v="abr-2022"/>
    <n v="38.879999999999995"/>
    <n v="0.16874999999999998"/>
  </r>
  <r>
    <n v="44658"/>
    <s v="P0026"/>
    <x v="324"/>
    <n v="7"/>
    <x v="2"/>
    <s v="ONLINE"/>
    <n v="24"/>
    <s v="Product26"/>
    <x v="4"/>
    <s v="No."/>
    <n v="18"/>
    <n v="24.66"/>
    <n v="126"/>
    <n v="172.62"/>
    <n v="7"/>
    <s v="Apr"/>
    <n v="2022"/>
    <x v="232"/>
    <n v="41.428800000000003"/>
    <n v="6.66"/>
    <n v="46.620000000000005"/>
    <n v="0.27007299270072993"/>
    <x v="1"/>
    <s v="FALSO"/>
    <s v="abr-2022"/>
    <n v="5.1912000000000091"/>
    <n v="3.0072992700729981E-2"/>
  </r>
  <r>
    <n v="44660"/>
    <s v="P0039"/>
    <x v="325"/>
    <n v="12"/>
    <x v="0"/>
    <s v="CASH"/>
    <n v="48"/>
    <s v="Product39"/>
    <x v="1"/>
    <s v="No."/>
    <n v="37"/>
    <n v="42.55"/>
    <n v="444"/>
    <n v="510.6"/>
    <n v="9"/>
    <s v="Apr"/>
    <n v="2022"/>
    <x v="233"/>
    <n v="245.08799999999999"/>
    <n v="5.5499999999999972"/>
    <n v="66.599999999999966"/>
    <n v="0.13043478260869559"/>
    <x v="1"/>
    <s v="VERDADERO"/>
    <s v="abr-2022"/>
    <n v="-178.48799999999994"/>
    <n v="-0.34956521739130419"/>
  </r>
  <r>
    <n v="44660"/>
    <s v="P0002"/>
    <x v="326"/>
    <n v="9"/>
    <x v="1"/>
    <s v="ONLINE"/>
    <n v="24"/>
    <s v="Product02"/>
    <x v="3"/>
    <s v="Kg"/>
    <n v="105"/>
    <n v="142.80000000000001"/>
    <n v="945"/>
    <n v="1285.2"/>
    <n v="9"/>
    <s v="Apr"/>
    <n v="2022"/>
    <x v="233"/>
    <n v="308.44799999999998"/>
    <n v="37.800000000000011"/>
    <n v="340.2000000000001"/>
    <n v="0.26470588235294124"/>
    <x v="0"/>
    <s v="FALSO"/>
    <s v="abr-2022"/>
    <n v="31.752000000000066"/>
    <n v="2.4705882352941227E-2"/>
  </r>
  <r>
    <n v="44664"/>
    <s v="P0016"/>
    <x v="327"/>
    <n v="14"/>
    <x v="0"/>
    <s v="ONLINE"/>
    <n v="42"/>
    <s v="Product16"/>
    <x v="2"/>
    <s v="No."/>
    <n v="13"/>
    <n v="16.64"/>
    <n v="182"/>
    <n v="232.96"/>
    <n v="13"/>
    <s v="Apr"/>
    <n v="2022"/>
    <x v="234"/>
    <n v="97.843199999999996"/>
    <n v="3.6400000000000006"/>
    <n v="50.960000000000008"/>
    <n v="0.21875000000000003"/>
    <x v="1"/>
    <s v="FALSO"/>
    <s v="abr-2022"/>
    <n v="-46.883199999999988"/>
    <n v="-0.20124999999999993"/>
  </r>
  <r>
    <n v="44669"/>
    <s v="P0041"/>
    <x v="328"/>
    <n v="9"/>
    <x v="2"/>
    <s v="CASH"/>
    <n v="36"/>
    <s v="Product41"/>
    <x v="1"/>
    <s v="Ft"/>
    <n v="138"/>
    <n v="173.88"/>
    <n v="1242"/>
    <n v="1564.92"/>
    <n v="18"/>
    <s v="Apr"/>
    <n v="2022"/>
    <x v="235"/>
    <n v="563.37120000000004"/>
    <n v="35.879999999999995"/>
    <n v="322.91999999999996"/>
    <n v="0.20634920634920631"/>
    <x v="0"/>
    <s v="VERDADERO"/>
    <s v="abr-2022"/>
    <n v="-240.45119999999997"/>
    <n v="-0.15365079365079362"/>
  </r>
  <r>
    <n v="44671"/>
    <s v="P0018"/>
    <x v="329"/>
    <n v="2"/>
    <x v="0"/>
    <s v="ONLINE"/>
    <n v="36"/>
    <s v="Product18"/>
    <x v="2"/>
    <s v="No."/>
    <n v="37"/>
    <n v="49.21"/>
    <n v="74"/>
    <n v="98.42"/>
    <n v="20"/>
    <s v="Apr"/>
    <n v="2022"/>
    <x v="236"/>
    <n v="35.431199999999997"/>
    <n v="12.21"/>
    <n v="24.42"/>
    <n v="0.24812030075187971"/>
    <x v="1"/>
    <s v="FALSO"/>
    <s v="abr-2022"/>
    <n v="-11.011199999999995"/>
    <n v="-0.11187969924812025"/>
  </r>
  <r>
    <n v="44671"/>
    <s v="P0012"/>
    <x v="330"/>
    <n v="4"/>
    <x v="2"/>
    <s v="ONLINE"/>
    <n v="38"/>
    <s v="Product12"/>
    <x v="2"/>
    <s v="Kg"/>
    <n v="73"/>
    <n v="94.17"/>
    <n v="292"/>
    <n v="376.68"/>
    <n v="20"/>
    <s v="Apr"/>
    <n v="2022"/>
    <x v="236"/>
    <n v="143.13839999999999"/>
    <n v="21.17"/>
    <n v="84.68"/>
    <n v="0.22480620155038761"/>
    <x v="1"/>
    <s v="FALSO"/>
    <s v="abr-2022"/>
    <n v="-58.458399999999983"/>
    <n v="-0.15519379844961237"/>
  </r>
  <r>
    <n v="44672"/>
    <s v="P0030"/>
    <x v="331"/>
    <n v="2"/>
    <x v="2"/>
    <s v="CASH"/>
    <n v="2"/>
    <s v="Product30"/>
    <x v="4"/>
    <s v="Ft"/>
    <n v="148"/>
    <n v="201.28"/>
    <n v="296"/>
    <n v="402.56"/>
    <n v="21"/>
    <s v="Apr"/>
    <n v="2022"/>
    <x v="237"/>
    <n v="8.0511999999999997"/>
    <n v="53.28"/>
    <n v="106.56"/>
    <n v="0.26470588235294118"/>
    <x v="1"/>
    <s v="VERDADERO"/>
    <s v="abr-2022"/>
    <n v="98.508800000000008"/>
    <n v="0.24470588235294119"/>
  </r>
  <r>
    <n v="44672"/>
    <s v="P0026"/>
    <x v="332"/>
    <n v="14"/>
    <x v="1"/>
    <s v="ONLINE"/>
    <n v="2"/>
    <s v="Product26"/>
    <x v="4"/>
    <s v="No."/>
    <n v="18"/>
    <n v="24.66"/>
    <n v="252"/>
    <n v="345.24"/>
    <n v="21"/>
    <s v="Apr"/>
    <n v="2022"/>
    <x v="237"/>
    <n v="6.9048000000000007"/>
    <n v="6.66"/>
    <n v="93.240000000000009"/>
    <n v="0.27007299270072993"/>
    <x v="1"/>
    <s v="FALSO"/>
    <s v="abr-2022"/>
    <n v="86.335199999999986"/>
    <n v="0.25007299270072986"/>
  </r>
  <r>
    <n v="44674"/>
    <s v="P0044"/>
    <x v="333"/>
    <n v="15"/>
    <x v="1"/>
    <s v="ONLINE"/>
    <n v="39"/>
    <s v="Product44"/>
    <x v="1"/>
    <s v="Kg"/>
    <n v="76"/>
    <n v="82.08"/>
    <n v="1140"/>
    <n v="1231.2"/>
    <n v="23"/>
    <s v="Apr"/>
    <n v="2022"/>
    <x v="238"/>
    <n v="480.16800000000001"/>
    <n v="6.0799999999999983"/>
    <n v="91.199999999999974"/>
    <n v="7.4074074074074056E-2"/>
    <x v="0"/>
    <s v="FALSO"/>
    <s v="abr-2022"/>
    <n v="-388.96799999999996"/>
    <n v="-0.31592592592592589"/>
  </r>
  <r>
    <n v="44675"/>
    <s v="P0034"/>
    <x v="334"/>
    <n v="4"/>
    <x v="2"/>
    <s v="ONLINE"/>
    <n v="0"/>
    <s v="Product34"/>
    <x v="4"/>
    <s v="Lt"/>
    <n v="55"/>
    <n v="58.3"/>
    <n v="220"/>
    <n v="233.2"/>
    <n v="24"/>
    <s v="Apr"/>
    <n v="2022"/>
    <x v="239"/>
    <n v="0"/>
    <n v="3.2999999999999972"/>
    <n v="13.199999999999989"/>
    <n v="5.6603773584905613E-2"/>
    <x v="1"/>
    <s v="FALSO"/>
    <s v="abr-2022"/>
    <n v="13.199999999999989"/>
    <n v="5.6603773584905613E-2"/>
  </r>
  <r>
    <n v="44676"/>
    <s v="P0004"/>
    <x v="335"/>
    <n v="9"/>
    <x v="2"/>
    <s v="CASH"/>
    <n v="17"/>
    <s v="Product04"/>
    <x v="3"/>
    <s v="Lt"/>
    <n v="44"/>
    <n v="48.84"/>
    <n v="396"/>
    <n v="439.56000000000012"/>
    <n v="25"/>
    <s v="Apr"/>
    <n v="2022"/>
    <x v="240"/>
    <n v="74.725200000000029"/>
    <n v="4.8400000000000034"/>
    <n v="43.560000000000031"/>
    <n v="9.9099099099099142E-2"/>
    <x v="1"/>
    <s v="VERDADERO"/>
    <s v="abr-2022"/>
    <n v="-31.165199999999913"/>
    <n v="-7.090090090090069E-2"/>
  </r>
  <r>
    <n v="44676"/>
    <s v="P0003"/>
    <x v="336"/>
    <n v="8"/>
    <x v="1"/>
    <s v="ONLINE"/>
    <n v="40"/>
    <s v="Product03"/>
    <x v="3"/>
    <s v="Kg"/>
    <n v="71"/>
    <n v="80.94"/>
    <n v="568"/>
    <n v="647.52"/>
    <n v="25"/>
    <s v="Apr"/>
    <n v="2022"/>
    <x v="240"/>
    <n v="259.00799999999998"/>
    <n v="9.9399999999999977"/>
    <n v="79.519999999999982"/>
    <n v="0.12280701754385963"/>
    <x v="1"/>
    <s v="FALSO"/>
    <s v="abr-2022"/>
    <n v="-179.488"/>
    <n v="-0.27719298245614038"/>
  </r>
  <r>
    <n v="44677"/>
    <s v="P0027"/>
    <x v="337"/>
    <n v="2"/>
    <x v="2"/>
    <s v="CASH"/>
    <n v="26"/>
    <s v="Product27"/>
    <x v="4"/>
    <s v="Lt"/>
    <n v="48"/>
    <n v="57.12"/>
    <n v="96"/>
    <n v="114.24"/>
    <n v="26"/>
    <s v="Apr"/>
    <n v="2022"/>
    <x v="241"/>
    <n v="29.702400000000001"/>
    <n v="9.1199999999999974"/>
    <n v="18.239999999999995"/>
    <n v="0.15966386554621845"/>
    <x v="1"/>
    <s v="VERDADERO"/>
    <s v="abr-2022"/>
    <n v="-11.462400000000002"/>
    <n v="-0.10033613445378153"/>
  </r>
  <r>
    <n v="44679"/>
    <s v="P0014"/>
    <x v="338"/>
    <n v="14"/>
    <x v="2"/>
    <s v="CASH"/>
    <n v="20"/>
    <s v="Product14"/>
    <x v="2"/>
    <s v="Kg"/>
    <n v="112"/>
    <n v="146.72"/>
    <n v="1568"/>
    <n v="2054.08"/>
    <n v="28"/>
    <s v="Apr"/>
    <n v="2022"/>
    <x v="242"/>
    <n v="410.81600000000003"/>
    <n v="34.72"/>
    <n v="486.08"/>
    <n v="0.23664122137404581"/>
    <x v="2"/>
    <s v="VERDADERO"/>
    <s v="abr-2022"/>
    <n v="75.263999999999896"/>
    <n v="3.6641221374045754E-2"/>
  </r>
  <r>
    <n v="44681"/>
    <s v="P0016"/>
    <x v="339"/>
    <n v="13"/>
    <x v="1"/>
    <s v="ONLINE"/>
    <n v="26"/>
    <s v="Product16"/>
    <x v="2"/>
    <s v="No."/>
    <n v="13"/>
    <n v="16.64"/>
    <n v="169"/>
    <n v="216.32"/>
    <n v="30"/>
    <s v="Apr"/>
    <n v="2022"/>
    <x v="243"/>
    <n v="56.243200000000002"/>
    <n v="3.6400000000000006"/>
    <n v="47.320000000000007"/>
    <n v="0.21875000000000003"/>
    <x v="1"/>
    <s v="FALSO"/>
    <s v="abr-2022"/>
    <n v="-8.9232000000000085"/>
    <n v="-4.1250000000000044E-2"/>
  </r>
  <r>
    <n v="44681"/>
    <s v="P0027"/>
    <x v="340"/>
    <n v="8"/>
    <x v="2"/>
    <s v="ONLINE"/>
    <n v="23"/>
    <s v="Product27"/>
    <x v="4"/>
    <s v="Lt"/>
    <n v="48"/>
    <n v="57.12"/>
    <n v="384"/>
    <n v="456.96"/>
    <n v="30"/>
    <s v="Apr"/>
    <n v="2022"/>
    <x v="243"/>
    <n v="105.10080000000001"/>
    <n v="9.1199999999999974"/>
    <n v="72.95999999999998"/>
    <n v="0.15966386554621845"/>
    <x v="1"/>
    <s v="FALSO"/>
    <s v="abr-2022"/>
    <n v="-32.140800000000013"/>
    <n v="-7.0336134453781549E-2"/>
  </r>
  <r>
    <n v="44682"/>
    <s v="P0034"/>
    <x v="341"/>
    <n v="9"/>
    <x v="0"/>
    <s v="ONLINE"/>
    <n v="6"/>
    <s v="Product34"/>
    <x v="4"/>
    <s v="Lt"/>
    <n v="55"/>
    <n v="58.3"/>
    <n v="495"/>
    <n v="524.69999999999993"/>
    <n v="1"/>
    <s v="May"/>
    <n v="2022"/>
    <x v="244"/>
    <n v="31.481999999999996"/>
    <n v="3.2999999999999972"/>
    <n v="29.699999999999974"/>
    <n v="5.660377358490562E-2"/>
    <x v="1"/>
    <s v="FALSO"/>
    <s v="may-2022"/>
    <n v="-1.7820000000000391"/>
    <n v="-3.3962264150944146E-3"/>
  </r>
  <r>
    <n v="44682"/>
    <s v="P0033"/>
    <x v="342"/>
    <n v="6"/>
    <x v="1"/>
    <s v="ONLINE"/>
    <n v="42"/>
    <s v="Product33"/>
    <x v="4"/>
    <s v="Kg"/>
    <n v="95"/>
    <n v="119.7"/>
    <n v="570"/>
    <n v="718.2"/>
    <n v="1"/>
    <s v="May"/>
    <n v="2022"/>
    <x v="244"/>
    <n v="301.64400000000001"/>
    <n v="24.700000000000003"/>
    <n v="148.20000000000002"/>
    <n v="0.20634920634920637"/>
    <x v="1"/>
    <s v="FALSO"/>
    <s v="may-2022"/>
    <n v="-153.44399999999996"/>
    <n v="-0.21365079365079359"/>
  </r>
  <r>
    <n v="44683"/>
    <s v="P0013"/>
    <x v="343"/>
    <n v="4"/>
    <x v="1"/>
    <s v="CASH"/>
    <n v="33"/>
    <s v="Product13"/>
    <x v="2"/>
    <s v="Kg"/>
    <n v="112"/>
    <n v="122.08"/>
    <n v="448"/>
    <n v="488.32"/>
    <n v="2"/>
    <s v="May"/>
    <n v="2022"/>
    <x v="245"/>
    <n v="161.1456"/>
    <n v="10.079999999999998"/>
    <n v="40.319999999999993"/>
    <n v="8.2568807339449532E-2"/>
    <x v="1"/>
    <s v="VERDADERO"/>
    <s v="may-2022"/>
    <n v="-120.82560000000001"/>
    <n v="-0.24743119266055047"/>
  </r>
  <r>
    <n v="44685"/>
    <s v="P0020"/>
    <x v="344"/>
    <n v="10"/>
    <x v="2"/>
    <s v="ONLINE"/>
    <n v="43"/>
    <s v="Product20"/>
    <x v="0"/>
    <s v="Lt"/>
    <n v="61"/>
    <n v="76.25"/>
    <n v="610"/>
    <n v="762.5"/>
    <n v="4"/>
    <s v="May"/>
    <n v="2022"/>
    <x v="246"/>
    <n v="327.875"/>
    <n v="15.25"/>
    <n v="152.5"/>
    <n v="0.2"/>
    <x v="1"/>
    <s v="FALSO"/>
    <s v="may-2022"/>
    <n v="-175.375"/>
    <n v="-0.23"/>
  </r>
  <r>
    <n v="44687"/>
    <s v="P0034"/>
    <x v="345"/>
    <n v="7"/>
    <x v="2"/>
    <s v="ONLINE"/>
    <n v="13"/>
    <s v="Product34"/>
    <x v="4"/>
    <s v="Lt"/>
    <n v="55"/>
    <n v="58.3"/>
    <n v="385"/>
    <n v="408.1"/>
    <n v="6"/>
    <s v="May"/>
    <n v="2022"/>
    <x v="247"/>
    <n v="53.053000000000004"/>
    <n v="3.2999999999999972"/>
    <n v="23.09999999999998"/>
    <n v="5.6603773584905606E-2"/>
    <x v="1"/>
    <s v="FALSO"/>
    <s v="may-2022"/>
    <n v="-29.952999999999975"/>
    <n v="-7.3396226415094273E-2"/>
  </r>
  <r>
    <n v="44688"/>
    <s v="P0015"/>
    <x v="346"/>
    <n v="4"/>
    <x v="1"/>
    <s v="CASH"/>
    <n v="11"/>
    <s v="Product15"/>
    <x v="2"/>
    <s v="No."/>
    <n v="12"/>
    <n v="15.72"/>
    <n v="48"/>
    <n v="62.88"/>
    <n v="7"/>
    <s v="May"/>
    <n v="2022"/>
    <x v="248"/>
    <n v="6.9168000000000003"/>
    <n v="3.7200000000000006"/>
    <n v="14.880000000000003"/>
    <n v="0.23664122137404583"/>
    <x v="1"/>
    <s v="VERDADERO"/>
    <s v="may-2022"/>
    <n v="7.9632000000000005"/>
    <n v="0.12664122137404579"/>
  </r>
  <r>
    <n v="44688"/>
    <s v="P0027"/>
    <x v="347"/>
    <n v="1"/>
    <x v="1"/>
    <s v="ONLINE"/>
    <n v="44"/>
    <s v="Product27"/>
    <x v="4"/>
    <s v="Lt"/>
    <n v="48"/>
    <n v="57.12"/>
    <n v="48"/>
    <n v="57.12"/>
    <n v="7"/>
    <s v="May"/>
    <n v="2022"/>
    <x v="248"/>
    <n v="25.1328"/>
    <n v="9.1199999999999974"/>
    <n v="9.1199999999999974"/>
    <n v="0.15966386554621845"/>
    <x v="1"/>
    <s v="FALSO"/>
    <s v="may-2022"/>
    <n v="-16.012800000000002"/>
    <n v="-0.28033613445378158"/>
  </r>
  <r>
    <n v="44689"/>
    <s v="P0022"/>
    <x v="348"/>
    <n v="7"/>
    <x v="1"/>
    <s v="ONLINE"/>
    <n v="40"/>
    <s v="Product22"/>
    <x v="0"/>
    <s v="Ft"/>
    <n v="121"/>
    <n v="141.57"/>
    <n v="847"/>
    <n v="990.99"/>
    <n v="8"/>
    <s v="May"/>
    <n v="2022"/>
    <x v="249"/>
    <n v="396.39600000000002"/>
    <n v="20.569999999999993"/>
    <n v="143.98999999999995"/>
    <n v="0.14529914529914525"/>
    <x v="0"/>
    <s v="FALSO"/>
    <s v="may-2022"/>
    <n v="-252.40599999999995"/>
    <n v="-0.25470085470085463"/>
  </r>
  <r>
    <n v="44690"/>
    <s v="P0017"/>
    <x v="349"/>
    <n v="12"/>
    <x v="0"/>
    <s v="CASH"/>
    <n v="23"/>
    <s v="Product17"/>
    <x v="2"/>
    <s v="Ft"/>
    <n v="134"/>
    <n v="156.78"/>
    <n v="1608"/>
    <n v="1881.36"/>
    <n v="9"/>
    <s v="May"/>
    <n v="2022"/>
    <x v="250"/>
    <n v="432.71280000000002"/>
    <n v="22.78"/>
    <n v="273.36"/>
    <n v="0.14529914529914531"/>
    <x v="2"/>
    <s v="VERDADERO"/>
    <s v="may-2022"/>
    <n v="-159.35280000000012"/>
    <n v="-8.4700854700854769E-2"/>
  </r>
  <r>
    <n v="44691"/>
    <s v="P0009"/>
    <x v="350"/>
    <n v="6"/>
    <x v="2"/>
    <s v="ONLINE"/>
    <n v="1"/>
    <s v="Product09"/>
    <x v="3"/>
    <s v="No."/>
    <n v="6"/>
    <n v="7.8599999999999994"/>
    <n v="36"/>
    <n v="47.16"/>
    <n v="10"/>
    <s v="May"/>
    <n v="2022"/>
    <x v="251"/>
    <n v="0.47159999999999996"/>
    <n v="1.8599999999999994"/>
    <n v="11.159999999999997"/>
    <n v="0.23664122137404575"/>
    <x v="1"/>
    <s v="FALSO"/>
    <s v="may-2022"/>
    <n v="10.688399999999994"/>
    <n v="0.22664122137404569"/>
  </r>
  <r>
    <n v="44693"/>
    <s v="P0011"/>
    <x v="351"/>
    <n v="7"/>
    <x v="1"/>
    <s v="CASH"/>
    <n v="45"/>
    <s v="Product11"/>
    <x v="2"/>
    <s v="Lt"/>
    <n v="44"/>
    <n v="48.4"/>
    <n v="308"/>
    <n v="338.8"/>
    <n v="12"/>
    <s v="May"/>
    <n v="2022"/>
    <x v="252"/>
    <n v="152.46"/>
    <n v="4.3999999999999986"/>
    <n v="30.79999999999999"/>
    <n v="9.090909090909087E-2"/>
    <x v="1"/>
    <s v="VERDADERO"/>
    <s v="may-2022"/>
    <n v="-121.66"/>
    <n v="-0.35909090909090907"/>
  </r>
  <r>
    <n v="44694"/>
    <s v="P0012"/>
    <x v="352"/>
    <n v="5"/>
    <x v="2"/>
    <s v="ONLINE"/>
    <n v="31"/>
    <s v="Product12"/>
    <x v="2"/>
    <s v="Kg"/>
    <n v="73"/>
    <n v="94.17"/>
    <n v="365"/>
    <n v="470.85"/>
    <n v="13"/>
    <s v="May"/>
    <n v="2022"/>
    <x v="253"/>
    <n v="145.96350000000001"/>
    <n v="21.17"/>
    <n v="105.85000000000001"/>
    <n v="0.22480620155038761"/>
    <x v="1"/>
    <s v="FALSO"/>
    <s v="may-2022"/>
    <n v="-40.113499999999988"/>
    <n v="-8.5193798449612376E-2"/>
  </r>
  <r>
    <n v="44695"/>
    <s v="P0008"/>
    <x v="353"/>
    <n v="14"/>
    <x v="2"/>
    <s v="CASH"/>
    <n v="11"/>
    <s v="Product08"/>
    <x v="3"/>
    <s v="Kg"/>
    <n v="83"/>
    <n v="94.62"/>
    <n v="1162"/>
    <n v="1324.68"/>
    <n v="14"/>
    <s v="May"/>
    <n v="2022"/>
    <x v="254"/>
    <n v="145.7148"/>
    <n v="11.620000000000005"/>
    <n v="162.68000000000006"/>
    <n v="0.1228070175438597"/>
    <x v="0"/>
    <s v="VERDADERO"/>
    <s v="may-2022"/>
    <n v="16.965200000000095"/>
    <n v="1.280701754385972E-2"/>
  </r>
  <r>
    <n v="44696"/>
    <s v="P0020"/>
    <x v="354"/>
    <n v="5"/>
    <x v="1"/>
    <s v="ONLINE"/>
    <n v="44"/>
    <s v="Product20"/>
    <x v="0"/>
    <s v="Lt"/>
    <n v="61"/>
    <n v="76.25"/>
    <n v="305"/>
    <n v="381.25"/>
    <n v="15"/>
    <s v="May"/>
    <n v="2022"/>
    <x v="255"/>
    <n v="167.75"/>
    <n v="15.25"/>
    <n v="76.25"/>
    <n v="0.2"/>
    <x v="1"/>
    <s v="FALSO"/>
    <s v="may-2022"/>
    <n v="-91.5"/>
    <n v="-0.24"/>
  </r>
  <r>
    <n v="44697"/>
    <s v="P0010"/>
    <x v="355"/>
    <n v="13"/>
    <x v="2"/>
    <s v="CASH"/>
    <n v="5"/>
    <s v="Product10"/>
    <x v="2"/>
    <s v="Ft"/>
    <n v="148"/>
    <n v="164.28"/>
    <n v="1924"/>
    <n v="2135.64"/>
    <n v="16"/>
    <s v="May"/>
    <n v="2022"/>
    <x v="256"/>
    <n v="106.782"/>
    <n v="16.28"/>
    <n v="211.64000000000001"/>
    <n v="9.9099099099099114E-2"/>
    <x v="2"/>
    <s v="VERDADERO"/>
    <s v="may-2022"/>
    <n v="104.85799999999995"/>
    <n v="4.9099099099099076E-2"/>
  </r>
  <r>
    <n v="44697"/>
    <s v="P0031"/>
    <x v="356"/>
    <n v="13"/>
    <x v="1"/>
    <s v="ONLINE"/>
    <n v="31"/>
    <s v="Product31"/>
    <x v="4"/>
    <s v="Kg"/>
    <n v="93"/>
    <n v="104.16"/>
    <n v="1209"/>
    <n v="1354.08"/>
    <n v="16"/>
    <s v="May"/>
    <n v="2022"/>
    <x v="256"/>
    <n v="419.76479999999998"/>
    <n v="11.159999999999997"/>
    <n v="145.07999999999996"/>
    <n v="0.10714285714285711"/>
    <x v="0"/>
    <s v="FALSO"/>
    <s v="may-2022"/>
    <n v="-274.6848"/>
    <n v="-0.20285714285714287"/>
  </r>
  <r>
    <n v="44698"/>
    <s v="P0027"/>
    <x v="357"/>
    <n v="8"/>
    <x v="2"/>
    <s v="CASH"/>
    <n v="8"/>
    <s v="Product27"/>
    <x v="4"/>
    <s v="Lt"/>
    <n v="48"/>
    <n v="57.12"/>
    <n v="384"/>
    <n v="456.96"/>
    <n v="17"/>
    <s v="May"/>
    <n v="2022"/>
    <x v="257"/>
    <n v="36.556800000000003"/>
    <n v="9.1199999999999974"/>
    <n v="72.95999999999998"/>
    <n v="0.15966386554621845"/>
    <x v="1"/>
    <s v="VERDADERO"/>
    <s v="may-2022"/>
    <n v="36.40319999999997"/>
    <n v="7.9663865546218418E-2"/>
  </r>
  <r>
    <n v="44699"/>
    <s v="P0027"/>
    <x v="358"/>
    <n v="4"/>
    <x v="0"/>
    <s v="ONLINE"/>
    <n v="18"/>
    <s v="Product27"/>
    <x v="4"/>
    <s v="Lt"/>
    <n v="48"/>
    <n v="57.12"/>
    <n v="192"/>
    <n v="228.48"/>
    <n v="18"/>
    <s v="May"/>
    <n v="2022"/>
    <x v="258"/>
    <n v="41.126399999999997"/>
    <n v="9.1199999999999974"/>
    <n v="36.47999999999999"/>
    <n v="0.15966386554621845"/>
    <x v="1"/>
    <s v="FALSO"/>
    <s v="may-2022"/>
    <n v="-4.6463999999999999"/>
    <n v="-2.0336134453781515E-2"/>
  </r>
  <r>
    <n v="44699"/>
    <s v="P0038"/>
    <x v="359"/>
    <n v="8"/>
    <x v="0"/>
    <s v="ONLINE"/>
    <n v="8"/>
    <s v="Product38"/>
    <x v="1"/>
    <s v="Kg"/>
    <n v="72"/>
    <n v="79.92"/>
    <n v="576"/>
    <n v="639.36"/>
    <n v="18"/>
    <s v="May"/>
    <n v="2022"/>
    <x v="258"/>
    <n v="51.148800000000001"/>
    <n v="7.9200000000000017"/>
    <n v="63.360000000000014"/>
    <n v="9.9099099099099114E-2"/>
    <x v="1"/>
    <s v="FALSO"/>
    <s v="may-2022"/>
    <n v="12.211199999999963"/>
    <n v="1.9099099099099039E-2"/>
  </r>
  <r>
    <n v="44701"/>
    <s v="P0044"/>
    <x v="360"/>
    <n v="15"/>
    <x v="1"/>
    <s v="CASH"/>
    <n v="39"/>
    <s v="Product44"/>
    <x v="1"/>
    <s v="Kg"/>
    <n v="76"/>
    <n v="82.08"/>
    <n v="1140"/>
    <n v="1231.2"/>
    <n v="20"/>
    <s v="May"/>
    <n v="2022"/>
    <x v="259"/>
    <n v="480.16800000000001"/>
    <n v="6.0799999999999983"/>
    <n v="91.199999999999974"/>
    <n v="7.4074074074074056E-2"/>
    <x v="0"/>
    <s v="VERDADERO"/>
    <s v="may-2022"/>
    <n v="-388.96799999999996"/>
    <n v="-0.31592592592592589"/>
  </r>
  <r>
    <n v="44703"/>
    <s v="P0015"/>
    <x v="361"/>
    <n v="12"/>
    <x v="2"/>
    <s v="ONLINE"/>
    <n v="3"/>
    <s v="Product15"/>
    <x v="2"/>
    <s v="No."/>
    <n v="12"/>
    <n v="15.72"/>
    <n v="144"/>
    <n v="188.64"/>
    <n v="22"/>
    <s v="May"/>
    <n v="2022"/>
    <x v="260"/>
    <n v="5.6591999999999993"/>
    <n v="3.7200000000000006"/>
    <n v="44.640000000000008"/>
    <n v="0.23664122137404586"/>
    <x v="1"/>
    <s v="FALSO"/>
    <s v="may-2022"/>
    <n v="38.980799999999988"/>
    <n v="0.20664122137404575"/>
  </r>
  <r>
    <n v="44706"/>
    <s v="P0002"/>
    <x v="362"/>
    <n v="7"/>
    <x v="1"/>
    <s v="ONLINE"/>
    <n v="29"/>
    <s v="Product02"/>
    <x v="3"/>
    <s v="Kg"/>
    <n v="105"/>
    <n v="142.80000000000001"/>
    <n v="735"/>
    <n v="999.60000000000014"/>
    <n v="25"/>
    <s v="May"/>
    <n v="2022"/>
    <x v="261"/>
    <n v="289.88400000000001"/>
    <n v="37.800000000000011"/>
    <n v="264.60000000000008"/>
    <n v="0.26470588235294124"/>
    <x v="1"/>
    <s v="FALSO"/>
    <s v="may-2022"/>
    <n v="-25.283999999999878"/>
    <n v="-2.52941176470587E-2"/>
  </r>
  <r>
    <n v="44707"/>
    <s v="P0028"/>
    <x v="363"/>
    <n v="2"/>
    <x v="2"/>
    <s v="ONLINE"/>
    <n v="12"/>
    <s v="Product28"/>
    <x v="4"/>
    <s v="No."/>
    <n v="37"/>
    <n v="41.81"/>
    <n v="74"/>
    <n v="83.62"/>
    <n v="26"/>
    <s v="May"/>
    <n v="2022"/>
    <x v="262"/>
    <n v="10.0344"/>
    <n v="4.8100000000000023"/>
    <n v="9.6200000000000045"/>
    <n v="0.11504424778761067"/>
    <x v="1"/>
    <s v="FALSO"/>
    <s v="may-2022"/>
    <n v="-0.41440000000000055"/>
    <n v="-4.9557522123893864E-3"/>
  </r>
  <r>
    <n v="44707"/>
    <s v="P0027"/>
    <x v="364"/>
    <n v="2"/>
    <x v="1"/>
    <s v="ONLINE"/>
    <n v="51"/>
    <s v="Product27"/>
    <x v="4"/>
    <s v="Lt"/>
    <n v="48"/>
    <n v="57.12"/>
    <n v="96"/>
    <n v="114.24"/>
    <n v="26"/>
    <s v="May"/>
    <n v="2022"/>
    <x v="262"/>
    <n v="58.2624"/>
    <n v="9.1199999999999974"/>
    <n v="18.239999999999995"/>
    <n v="0.15966386554621845"/>
    <x v="1"/>
    <s v="FALSO"/>
    <s v="may-2022"/>
    <n v="-40.022400000000005"/>
    <n v="-0.35033613445378159"/>
  </r>
  <r>
    <n v="44709"/>
    <s v="P0041"/>
    <x v="365"/>
    <n v="10"/>
    <x v="0"/>
    <s v="CASH"/>
    <n v="50"/>
    <s v="Product41"/>
    <x v="1"/>
    <s v="Ft"/>
    <n v="138"/>
    <n v="173.88"/>
    <n v="1380"/>
    <n v="1738.8"/>
    <n v="28"/>
    <s v="May"/>
    <n v="2022"/>
    <x v="263"/>
    <n v="869.4"/>
    <n v="35.879999999999995"/>
    <n v="358.79999999999995"/>
    <n v="0.20634920634920634"/>
    <x v="0"/>
    <s v="VERDADERO"/>
    <s v="may-2022"/>
    <n v="-510.6"/>
    <n v="-0.29365079365079366"/>
  </r>
  <r>
    <n v="44709"/>
    <s v="P0008"/>
    <x v="366"/>
    <n v="5"/>
    <x v="0"/>
    <s v="ONLINE"/>
    <n v="43"/>
    <s v="Product08"/>
    <x v="3"/>
    <s v="Kg"/>
    <n v="83"/>
    <n v="94.62"/>
    <n v="415"/>
    <n v="473.1"/>
    <n v="28"/>
    <s v="May"/>
    <n v="2022"/>
    <x v="263"/>
    <n v="203.43299999999999"/>
    <n v="11.620000000000005"/>
    <n v="58.100000000000023"/>
    <n v="0.1228070175438597"/>
    <x v="1"/>
    <s v="FALSO"/>
    <s v="may-2022"/>
    <n v="-145.33299999999997"/>
    <n v="-0.3071929824561403"/>
  </r>
  <r>
    <n v="44709"/>
    <s v="P0010"/>
    <x v="367"/>
    <n v="9"/>
    <x v="1"/>
    <s v="CASH"/>
    <n v="23"/>
    <s v="Product10"/>
    <x v="2"/>
    <s v="Ft"/>
    <n v="148"/>
    <n v="164.28"/>
    <n v="1332"/>
    <n v="1478.52"/>
    <n v="28"/>
    <s v="May"/>
    <n v="2022"/>
    <x v="263"/>
    <n v="340.05959999999999"/>
    <n v="16.28"/>
    <n v="146.52000000000001"/>
    <n v="9.9099099099099114E-2"/>
    <x v="0"/>
    <s v="VERDADERO"/>
    <s v="may-2022"/>
    <n v="-193.53960000000006"/>
    <n v="-0.13090090090090095"/>
  </r>
  <r>
    <n v="44709"/>
    <s v="P0004"/>
    <x v="368"/>
    <n v="12"/>
    <x v="1"/>
    <s v="ONLINE"/>
    <n v="22"/>
    <s v="Product04"/>
    <x v="3"/>
    <s v="Lt"/>
    <n v="44"/>
    <n v="48.84"/>
    <n v="528"/>
    <n v="586.08000000000004"/>
    <n v="28"/>
    <s v="May"/>
    <n v="2022"/>
    <x v="263"/>
    <n v="128.9376"/>
    <n v="4.8400000000000034"/>
    <n v="58.080000000000041"/>
    <n v="9.9099099099099155E-2"/>
    <x v="1"/>
    <s v="FALSO"/>
    <s v="may-2022"/>
    <n v="-70.857599999999934"/>
    <n v="-0.12090090090090078"/>
  </r>
  <r>
    <n v="44709"/>
    <s v="P0020"/>
    <x v="369"/>
    <n v="14"/>
    <x v="2"/>
    <s v="CASH"/>
    <n v="17"/>
    <s v="Product20"/>
    <x v="0"/>
    <s v="Lt"/>
    <n v="61"/>
    <n v="76.25"/>
    <n v="854"/>
    <n v="1067.5"/>
    <n v="28"/>
    <s v="May"/>
    <n v="2022"/>
    <x v="263"/>
    <n v="181.47500000000002"/>
    <n v="15.25"/>
    <n v="213.5"/>
    <n v="0.2"/>
    <x v="0"/>
    <s v="VERDADERO"/>
    <s v="may-2022"/>
    <n v="32.024999999999977"/>
    <n v="2.9999999999999978E-2"/>
  </r>
  <r>
    <n v="44711"/>
    <s v="P0044"/>
    <x v="370"/>
    <n v="9"/>
    <x v="2"/>
    <s v="ONLINE"/>
    <n v="21"/>
    <s v="Product44"/>
    <x v="1"/>
    <s v="Kg"/>
    <n v="76"/>
    <n v="82.08"/>
    <n v="684"/>
    <n v="738.72"/>
    <n v="30"/>
    <s v="May"/>
    <n v="2022"/>
    <x v="264"/>
    <n v="155.13120000000001"/>
    <n v="6.0799999999999983"/>
    <n v="54.719999999999985"/>
    <n v="7.4074074074074056E-2"/>
    <x v="1"/>
    <s v="FALSO"/>
    <s v="may-2022"/>
    <n v="-100.41120000000001"/>
    <n v="-0.13592592592592592"/>
  </r>
  <r>
    <n v="44711"/>
    <s v="P0005"/>
    <x v="371"/>
    <n v="4"/>
    <x v="0"/>
    <s v="CASH"/>
    <n v="16"/>
    <s v="Product05"/>
    <x v="3"/>
    <s v="Ft"/>
    <n v="133"/>
    <n v="155.61000000000001"/>
    <n v="532"/>
    <n v="622.44000000000005"/>
    <n v="30"/>
    <s v="May"/>
    <n v="2022"/>
    <x v="264"/>
    <n v="99.590400000000017"/>
    <n v="22.610000000000014"/>
    <n v="90.440000000000055"/>
    <n v="0.14529914529914537"/>
    <x v="1"/>
    <s v="VERDADERO"/>
    <s v="may-2022"/>
    <n v="-9.1503999999999905"/>
    <n v="-1.4700854700854684E-2"/>
  </r>
  <r>
    <n v="44711"/>
    <s v="P0033"/>
    <x v="372"/>
    <n v="3"/>
    <x v="1"/>
    <s v="CASH"/>
    <n v="31"/>
    <s v="Product33"/>
    <x v="4"/>
    <s v="Kg"/>
    <n v="95"/>
    <n v="119.7"/>
    <n v="285"/>
    <n v="359.1"/>
    <n v="30"/>
    <s v="May"/>
    <n v="2022"/>
    <x v="264"/>
    <n v="111.32100000000001"/>
    <n v="24.700000000000003"/>
    <n v="74.100000000000009"/>
    <n v="0.20634920634920637"/>
    <x v="1"/>
    <s v="VERDADERO"/>
    <s v="may-2022"/>
    <n v="-37.221000000000004"/>
    <n v="-0.10365079365079366"/>
  </r>
  <r>
    <n v="44715"/>
    <s v="P0008"/>
    <x v="373"/>
    <n v="14"/>
    <x v="1"/>
    <s v="ONLINE"/>
    <n v="3"/>
    <s v="Product08"/>
    <x v="3"/>
    <s v="Kg"/>
    <n v="83"/>
    <n v="94.62"/>
    <n v="1162"/>
    <n v="1324.68"/>
    <n v="3"/>
    <s v="Jun"/>
    <n v="2022"/>
    <x v="265"/>
    <n v="39.740400000000001"/>
    <n v="11.620000000000005"/>
    <n v="162.68000000000006"/>
    <n v="0.1228070175438597"/>
    <x v="0"/>
    <s v="FALSO"/>
    <s v="jun-2022"/>
    <n v="122.93960000000015"/>
    <n v="9.2807017543859768E-2"/>
  </r>
  <r>
    <n v="44722"/>
    <s v="P0028"/>
    <x v="374"/>
    <n v="8"/>
    <x v="0"/>
    <s v="ONLINE"/>
    <n v="32"/>
    <s v="Product28"/>
    <x v="4"/>
    <s v="No."/>
    <n v="37"/>
    <n v="41.81"/>
    <n v="296"/>
    <n v="334.48"/>
    <n v="10"/>
    <s v="Jun"/>
    <n v="2022"/>
    <x v="266"/>
    <n v="107.03360000000001"/>
    <n v="4.8100000000000023"/>
    <n v="38.480000000000018"/>
    <n v="0.11504424778761067"/>
    <x v="1"/>
    <s v="FALSO"/>
    <s v="jun-2022"/>
    <n v="-68.553599999999989"/>
    <n v="-0.20495575221238935"/>
  </r>
  <r>
    <n v="44723"/>
    <s v="P0039"/>
    <x v="375"/>
    <n v="13"/>
    <x v="1"/>
    <s v="CASH"/>
    <n v="53"/>
    <s v="Product39"/>
    <x v="1"/>
    <s v="No."/>
    <n v="37"/>
    <n v="42.55"/>
    <n v="481"/>
    <n v="553.15"/>
    <n v="11"/>
    <s v="Jun"/>
    <n v="2022"/>
    <x v="267"/>
    <n v="293.16950000000003"/>
    <n v="5.5499999999999972"/>
    <n v="72.149999999999963"/>
    <n v="0.13043478260869559"/>
    <x v="1"/>
    <s v="VERDADERO"/>
    <s v="jun-2022"/>
    <n v="-221.01950000000005"/>
    <n v="-0.39956521739130446"/>
  </r>
  <r>
    <n v="44723"/>
    <s v="P0021"/>
    <x v="376"/>
    <n v="6"/>
    <x v="2"/>
    <s v="ONLINE"/>
    <n v="26"/>
    <s v="Product21"/>
    <x v="0"/>
    <s v="Ft"/>
    <n v="126"/>
    <n v="162.54"/>
    <n v="756"/>
    <n v="975.24"/>
    <n v="11"/>
    <s v="Jun"/>
    <n v="2022"/>
    <x v="267"/>
    <n v="253.56240000000003"/>
    <n v="36.539999999999992"/>
    <n v="219.23999999999995"/>
    <n v="0.22480620155038755"/>
    <x v="0"/>
    <s v="FALSO"/>
    <s v="jun-2022"/>
    <n v="-34.322400000000016"/>
    <n v="-3.5193798449612422E-2"/>
  </r>
  <r>
    <n v="44725"/>
    <s v="P0026"/>
    <x v="377"/>
    <n v="6"/>
    <x v="2"/>
    <s v="CASH"/>
    <n v="23"/>
    <s v="Product26"/>
    <x v="4"/>
    <s v="No."/>
    <n v="18"/>
    <n v="24.66"/>
    <n v="108"/>
    <n v="147.96"/>
    <n v="13"/>
    <s v="Jun"/>
    <n v="2022"/>
    <x v="268"/>
    <n v="34.030800000000006"/>
    <n v="6.66"/>
    <n v="39.96"/>
    <n v="0.27007299270072993"/>
    <x v="1"/>
    <s v="VERDADERO"/>
    <s v="jun-2022"/>
    <n v="5.9292000000000087"/>
    <n v="4.0072992700729983E-2"/>
  </r>
  <r>
    <n v="44727"/>
    <s v="P0042"/>
    <x v="378"/>
    <n v="15"/>
    <x v="0"/>
    <s v="ONLINE"/>
    <n v="31"/>
    <s v="Product42"/>
    <x v="1"/>
    <s v="Ft"/>
    <n v="120"/>
    <n v="162"/>
    <n v="1800"/>
    <n v="2430"/>
    <n v="15"/>
    <s v="Jun"/>
    <n v="2022"/>
    <x v="269"/>
    <n v="753.3"/>
    <n v="42"/>
    <n v="630"/>
    <n v="0.25925925925925924"/>
    <x v="2"/>
    <s v="FALSO"/>
    <s v="jun-2022"/>
    <n v="-123.29999999999995"/>
    <n v="-5.0740740740740725E-2"/>
  </r>
  <r>
    <n v="44728"/>
    <s v="P0029"/>
    <x v="379"/>
    <n v="15"/>
    <x v="1"/>
    <s v="CASH"/>
    <n v="26"/>
    <s v="Product29"/>
    <x v="4"/>
    <s v="Lt"/>
    <n v="47"/>
    <n v="53.11"/>
    <n v="705"/>
    <n v="796.65"/>
    <n v="16"/>
    <s v="Jun"/>
    <n v="2022"/>
    <x v="270"/>
    <n v="207.12899999999999"/>
    <n v="6.1099999999999994"/>
    <n v="91.649999999999991"/>
    <n v="0.11504424778761062"/>
    <x v="1"/>
    <s v="VERDADERO"/>
    <s v="jun-2022"/>
    <n v="-115.47900000000004"/>
    <n v="-0.14495575221238943"/>
  </r>
  <r>
    <n v="44731"/>
    <s v="P0002"/>
    <x v="380"/>
    <n v="8"/>
    <x v="2"/>
    <s v="CASH"/>
    <n v="29"/>
    <s v="Product02"/>
    <x v="3"/>
    <s v="Kg"/>
    <n v="105"/>
    <n v="142.80000000000001"/>
    <n v="840"/>
    <n v="1142.4000000000001"/>
    <n v="19"/>
    <s v="Jun"/>
    <n v="2022"/>
    <x v="271"/>
    <n v="331.29599999999999"/>
    <n v="37.800000000000011"/>
    <n v="302.40000000000009"/>
    <n v="0.26470588235294124"/>
    <x v="0"/>
    <s v="VERDADERO"/>
    <s v="jun-2022"/>
    <n v="-28.895999999999958"/>
    <n v="-2.5294117647058786E-2"/>
  </r>
  <r>
    <n v="44733"/>
    <s v="P0017"/>
    <x v="381"/>
    <n v="14"/>
    <x v="2"/>
    <s v="CASH"/>
    <n v="25"/>
    <s v="Product17"/>
    <x v="2"/>
    <s v="Ft"/>
    <n v="134"/>
    <n v="156.78"/>
    <n v="1876"/>
    <n v="2194.92"/>
    <n v="21"/>
    <s v="Jun"/>
    <n v="2022"/>
    <x v="272"/>
    <n v="548.73"/>
    <n v="22.78"/>
    <n v="318.92"/>
    <n v="0.14529914529914531"/>
    <x v="2"/>
    <s v="VERDADERO"/>
    <s v="jun-2022"/>
    <n v="-229.80999999999995"/>
    <n v="-0.10470085470085468"/>
  </r>
  <r>
    <n v="44734"/>
    <s v="P0040"/>
    <x v="382"/>
    <n v="10"/>
    <x v="1"/>
    <s v="CASH"/>
    <n v="16"/>
    <s v="Product40"/>
    <x v="1"/>
    <s v="Kg"/>
    <n v="90"/>
    <n v="115.2"/>
    <n v="900"/>
    <n v="1152"/>
    <n v="22"/>
    <s v="Jun"/>
    <n v="2022"/>
    <x v="273"/>
    <n v="184.32"/>
    <n v="25.200000000000003"/>
    <n v="252.00000000000003"/>
    <n v="0.21875000000000003"/>
    <x v="0"/>
    <s v="VERDADERO"/>
    <s v="jun-2022"/>
    <n v="67.680000000000064"/>
    <n v="5.8750000000000052E-2"/>
  </r>
  <r>
    <n v="44734"/>
    <s v="P0001"/>
    <x v="383"/>
    <n v="4"/>
    <x v="2"/>
    <s v="CASH"/>
    <n v="45"/>
    <s v="Product01"/>
    <x v="3"/>
    <s v="Kg"/>
    <n v="98"/>
    <n v="103.88"/>
    <n v="392"/>
    <n v="415.52"/>
    <n v="22"/>
    <s v="Jun"/>
    <n v="2022"/>
    <x v="273"/>
    <n v="186.98400000000001"/>
    <n v="5.8799999999999955"/>
    <n v="23.519999999999982"/>
    <n v="5.660377358490562E-2"/>
    <x v="1"/>
    <s v="VERDADERO"/>
    <s v="jun-2022"/>
    <n v="-163.46400000000003"/>
    <n v="-0.39339622641509442"/>
  </r>
  <r>
    <n v="44735"/>
    <s v="P0004"/>
    <x v="384"/>
    <n v="8"/>
    <x v="2"/>
    <s v="ONLINE"/>
    <n v="20"/>
    <s v="Product04"/>
    <x v="3"/>
    <s v="Lt"/>
    <n v="44"/>
    <n v="48.84"/>
    <n v="352"/>
    <n v="390.72"/>
    <n v="23"/>
    <s v="Jun"/>
    <n v="2022"/>
    <x v="274"/>
    <n v="78.144000000000005"/>
    <n v="4.8400000000000034"/>
    <n v="38.720000000000027"/>
    <n v="9.9099099099099155E-2"/>
    <x v="1"/>
    <s v="FALSO"/>
    <s v="jun-2022"/>
    <n v="-39.423999999999978"/>
    <n v="-0.10090090090090084"/>
  </r>
  <r>
    <n v="44736"/>
    <s v="P0018"/>
    <x v="385"/>
    <n v="7"/>
    <x v="2"/>
    <s v="CASH"/>
    <n v="1"/>
    <s v="Product18"/>
    <x v="2"/>
    <s v="No."/>
    <n v="37"/>
    <n v="49.21"/>
    <n v="259"/>
    <n v="344.47"/>
    <n v="24"/>
    <s v="Jun"/>
    <n v="2022"/>
    <x v="275"/>
    <n v="3.4447000000000005"/>
    <n v="12.21"/>
    <n v="85.47"/>
    <n v="0.24812030075187969"/>
    <x v="1"/>
    <s v="VERDADERO"/>
    <s v="jun-2022"/>
    <n v="82.025300000000016"/>
    <n v="0.23812030075187973"/>
  </r>
  <r>
    <n v="44737"/>
    <s v="P0012"/>
    <x v="386"/>
    <n v="7"/>
    <x v="1"/>
    <s v="ONLINE"/>
    <n v="31"/>
    <s v="Product12"/>
    <x v="2"/>
    <s v="Kg"/>
    <n v="73"/>
    <n v="94.17"/>
    <n v="511"/>
    <n v="659.19"/>
    <n v="25"/>
    <s v="Jun"/>
    <n v="2022"/>
    <x v="276"/>
    <n v="204.34890000000001"/>
    <n v="21.17"/>
    <n v="148.19"/>
    <n v="0.22480620155038758"/>
    <x v="1"/>
    <s v="FALSO"/>
    <s v="jun-2022"/>
    <n v="-56.15889999999996"/>
    <n v="-8.5193798449612335E-2"/>
  </r>
  <r>
    <n v="44738"/>
    <s v="P0034"/>
    <x v="387"/>
    <n v="4"/>
    <x v="2"/>
    <s v="CASH"/>
    <n v="50"/>
    <s v="Product34"/>
    <x v="4"/>
    <s v="Lt"/>
    <n v="55"/>
    <n v="58.3"/>
    <n v="220"/>
    <n v="233.2"/>
    <n v="26"/>
    <s v="Jun"/>
    <n v="2022"/>
    <x v="277"/>
    <n v="116.6"/>
    <n v="3.2999999999999972"/>
    <n v="13.199999999999989"/>
    <n v="5.6603773584905613E-2"/>
    <x v="1"/>
    <s v="VERDADERO"/>
    <s v="jun-2022"/>
    <n v="-103.4"/>
    <n v="-0.44339622641509441"/>
  </r>
  <r>
    <n v="44738"/>
    <s v="P0043"/>
    <x v="388"/>
    <n v="12"/>
    <x v="2"/>
    <s v="ONLINE"/>
    <n v="20"/>
    <s v="Product43"/>
    <x v="1"/>
    <s v="Kg"/>
    <n v="67"/>
    <n v="83.08"/>
    <n v="804"/>
    <n v="996.96"/>
    <n v="26"/>
    <s v="Jun"/>
    <n v="2022"/>
    <x v="277"/>
    <n v="199.39200000000002"/>
    <n v="16.079999999999998"/>
    <n v="192.95999999999998"/>
    <n v="0.19354838709677416"/>
    <x v="0"/>
    <s v="FALSO"/>
    <s v="jun-2022"/>
    <n v="-6.4320000000000164"/>
    <n v="-6.4516129032258229E-3"/>
  </r>
  <r>
    <n v="44745"/>
    <s v="P0033"/>
    <x v="389"/>
    <n v="15"/>
    <x v="2"/>
    <s v="CASH"/>
    <n v="42"/>
    <s v="Product33"/>
    <x v="4"/>
    <s v="Kg"/>
    <n v="95"/>
    <n v="119.7"/>
    <n v="1425"/>
    <n v="1795.5"/>
    <n v="3"/>
    <s v="Jul"/>
    <n v="2022"/>
    <x v="278"/>
    <n v="754.11"/>
    <n v="24.700000000000003"/>
    <n v="370.50000000000006"/>
    <n v="0.20634920634920639"/>
    <x v="0"/>
    <s v="VERDADERO"/>
    <s v="jul-2022"/>
    <n v="-383.61000000000013"/>
    <n v="-0.21365079365079373"/>
  </r>
  <r>
    <n v="44746"/>
    <s v="P0007"/>
    <x v="390"/>
    <n v="7"/>
    <x v="2"/>
    <s v="ONLINE"/>
    <n v="35"/>
    <s v="Product07"/>
    <x v="3"/>
    <s v="Lt"/>
    <n v="43"/>
    <n v="47.73"/>
    <n v="301"/>
    <n v="334.11"/>
    <n v="4"/>
    <s v="Jul"/>
    <n v="2022"/>
    <x v="279"/>
    <n v="116.93849999999999"/>
    <n v="4.7299999999999969"/>
    <n v="33.109999999999978"/>
    <n v="9.9099099099099031E-2"/>
    <x v="1"/>
    <s v="FALSO"/>
    <s v="jul-2022"/>
    <n v="-83.828499999999963"/>
    <n v="-0.25090090090090078"/>
  </r>
  <r>
    <n v="44747"/>
    <s v="P0025"/>
    <x v="391"/>
    <n v="7"/>
    <x v="1"/>
    <s v="CASH"/>
    <n v="0"/>
    <s v="Product25"/>
    <x v="0"/>
    <s v="No."/>
    <n v="7"/>
    <n v="8.33"/>
    <n v="49"/>
    <n v="58.31"/>
    <n v="5"/>
    <s v="Jul"/>
    <n v="2022"/>
    <x v="280"/>
    <n v="0"/>
    <n v="1.33"/>
    <n v="9.31"/>
    <n v="0.1596638655462185"/>
    <x v="1"/>
    <s v="VERDADERO"/>
    <s v="jul-2022"/>
    <n v="9.3100000000000023"/>
    <n v="0.15966386554621853"/>
  </r>
  <r>
    <n v="44747"/>
    <s v="P0015"/>
    <x v="392"/>
    <n v="8"/>
    <x v="2"/>
    <s v="ONLINE"/>
    <n v="34"/>
    <s v="Product15"/>
    <x v="2"/>
    <s v="No."/>
    <n v="12"/>
    <n v="15.72"/>
    <n v="96"/>
    <n v="125.76"/>
    <n v="5"/>
    <s v="Jul"/>
    <n v="2022"/>
    <x v="280"/>
    <n v="42.758400000000002"/>
    <n v="3.7200000000000006"/>
    <n v="29.760000000000005"/>
    <n v="0.23664122137404583"/>
    <x v="1"/>
    <s v="FALSO"/>
    <s v="jul-2022"/>
    <n v="-12.998400000000004"/>
    <n v="-0.10335877862595422"/>
  </r>
  <r>
    <n v="44748"/>
    <s v="P0041"/>
    <x v="393"/>
    <n v="2"/>
    <x v="2"/>
    <s v="CASH"/>
    <n v="2"/>
    <s v="Product41"/>
    <x v="1"/>
    <s v="Ft"/>
    <n v="138"/>
    <n v="173.88"/>
    <n v="276"/>
    <n v="347.76"/>
    <n v="6"/>
    <s v="Jul"/>
    <n v="2022"/>
    <x v="281"/>
    <n v="6.9551999999999996"/>
    <n v="35.879999999999995"/>
    <n v="71.759999999999991"/>
    <n v="0.20634920634920634"/>
    <x v="1"/>
    <s v="VERDADERO"/>
    <s v="jul-2022"/>
    <n v="64.8048"/>
    <n v="0.18634920634920635"/>
  </r>
  <r>
    <n v="44750"/>
    <s v="P0018"/>
    <x v="394"/>
    <n v="2"/>
    <x v="2"/>
    <s v="ONLINE"/>
    <n v="16"/>
    <s v="Product18"/>
    <x v="2"/>
    <s v="No."/>
    <n v="37"/>
    <n v="49.21"/>
    <n v="74"/>
    <n v="98.42"/>
    <n v="8"/>
    <s v="Jul"/>
    <n v="2022"/>
    <x v="282"/>
    <n v="15.747200000000001"/>
    <n v="12.21"/>
    <n v="24.42"/>
    <n v="0.24812030075187971"/>
    <x v="1"/>
    <s v="FALSO"/>
    <s v="jul-2022"/>
    <n v="8.6727999999999952"/>
    <n v="8.8120300751879654E-2"/>
  </r>
  <r>
    <n v="44752"/>
    <s v="P0032"/>
    <x v="395"/>
    <n v="12"/>
    <x v="1"/>
    <s v="CASH"/>
    <n v="23"/>
    <s v="Product32"/>
    <x v="4"/>
    <s v="Kg"/>
    <n v="89"/>
    <n v="117.48"/>
    <n v="1068"/>
    <n v="1409.76"/>
    <n v="10"/>
    <s v="Jul"/>
    <n v="2022"/>
    <x v="283"/>
    <n v="324.2448"/>
    <n v="28.480000000000004"/>
    <n v="341.76000000000005"/>
    <n v="0.24242424242424246"/>
    <x v="0"/>
    <s v="VERDADERO"/>
    <s v="jul-2022"/>
    <n v="17.51520000000005"/>
    <n v="1.2424242424242459E-2"/>
  </r>
  <r>
    <n v="44754"/>
    <s v="P0028"/>
    <x v="396"/>
    <n v="12"/>
    <x v="2"/>
    <s v="CASH"/>
    <n v="5"/>
    <s v="Product28"/>
    <x v="4"/>
    <s v="No."/>
    <n v="37"/>
    <n v="41.81"/>
    <n v="444"/>
    <n v="501.72"/>
    <n v="12"/>
    <s v="Jul"/>
    <n v="2022"/>
    <x v="284"/>
    <n v="25.086000000000002"/>
    <n v="4.8100000000000023"/>
    <n v="57.720000000000027"/>
    <n v="0.11504424778761067"/>
    <x v="1"/>
    <s v="VERDADERO"/>
    <s v="jul-2022"/>
    <n v="32.634000000000015"/>
    <n v="6.5044247787610643E-2"/>
  </r>
  <r>
    <n v="44755"/>
    <s v="P0025"/>
    <x v="397"/>
    <n v="7"/>
    <x v="2"/>
    <s v="ONLINE"/>
    <n v="40"/>
    <s v="Product25"/>
    <x v="0"/>
    <s v="No."/>
    <n v="7"/>
    <n v="8.33"/>
    <n v="49"/>
    <n v="58.31"/>
    <n v="13"/>
    <s v="Jul"/>
    <n v="2022"/>
    <x v="285"/>
    <n v="23.324000000000002"/>
    <n v="1.33"/>
    <n v="9.31"/>
    <n v="0.1596638655462185"/>
    <x v="1"/>
    <s v="FALSO"/>
    <s v="jul-2022"/>
    <n v="-14.013999999999996"/>
    <n v="-0.24033613445378144"/>
  </r>
  <r>
    <n v="44756"/>
    <s v="P0033"/>
    <x v="398"/>
    <n v="9"/>
    <x v="2"/>
    <s v="ONLINE"/>
    <n v="45"/>
    <s v="Product33"/>
    <x v="4"/>
    <s v="Kg"/>
    <n v="95"/>
    <n v="119.7"/>
    <n v="855"/>
    <n v="1077.3"/>
    <n v="14"/>
    <s v="Jul"/>
    <n v="2022"/>
    <x v="286"/>
    <n v="484.78499999999997"/>
    <n v="24.700000000000003"/>
    <n v="222.3"/>
    <n v="0.20634920634920637"/>
    <x v="0"/>
    <s v="FALSO"/>
    <s v="jul-2022"/>
    <n v="-262.48500000000001"/>
    <n v="-0.24365079365079367"/>
  </r>
  <r>
    <n v="44757"/>
    <s v="P0004"/>
    <x v="399"/>
    <n v="2"/>
    <x v="1"/>
    <s v="ONLINE"/>
    <n v="40"/>
    <s v="Product04"/>
    <x v="3"/>
    <s v="Lt"/>
    <n v="44"/>
    <n v="48.84"/>
    <n v="88"/>
    <n v="97.68"/>
    <n v="15"/>
    <s v="Jul"/>
    <n v="2022"/>
    <x v="287"/>
    <n v="39.072000000000003"/>
    <n v="4.8400000000000034"/>
    <n v="9.6800000000000068"/>
    <n v="9.9099099099099155E-2"/>
    <x v="1"/>
    <s v="FALSO"/>
    <s v="jul-2022"/>
    <n v="-29.391999999999996"/>
    <n v="-0.30090090090090083"/>
  </r>
  <r>
    <n v="44759"/>
    <s v="P0041"/>
    <x v="400"/>
    <n v="8"/>
    <x v="1"/>
    <s v="CASH"/>
    <n v="21"/>
    <s v="Product41"/>
    <x v="1"/>
    <s v="Ft"/>
    <n v="138"/>
    <n v="173.88"/>
    <n v="1104"/>
    <n v="1391.04"/>
    <n v="17"/>
    <s v="Jul"/>
    <n v="2022"/>
    <x v="288"/>
    <n v="292.11840000000001"/>
    <n v="35.879999999999995"/>
    <n v="287.03999999999996"/>
    <n v="0.20634920634920634"/>
    <x v="0"/>
    <s v="VERDADERO"/>
    <s v="jul-2022"/>
    <n v="-5.0784000000001015"/>
    <n v="-3.6507936507937239E-3"/>
  </r>
  <r>
    <n v="44760"/>
    <s v="P0010"/>
    <x v="401"/>
    <n v="12"/>
    <x v="2"/>
    <s v="ONLINE"/>
    <n v="53"/>
    <s v="Product10"/>
    <x v="2"/>
    <s v="Ft"/>
    <n v="148"/>
    <n v="164.28"/>
    <n v="1776"/>
    <n v="1971.36"/>
    <n v="18"/>
    <s v="Jul"/>
    <n v="2022"/>
    <x v="289"/>
    <n v="1044.8208"/>
    <n v="16.28"/>
    <n v="195.36"/>
    <n v="9.9099099099099114E-2"/>
    <x v="2"/>
    <s v="FALSO"/>
    <s v="jul-2022"/>
    <n v="-849.46080000000006"/>
    <n v="-0.43090090090090094"/>
  </r>
  <r>
    <n v="44762"/>
    <s v="P0042"/>
    <x v="402"/>
    <n v="8"/>
    <x v="0"/>
    <s v="ONLINE"/>
    <n v="17"/>
    <s v="Product42"/>
    <x v="1"/>
    <s v="Ft"/>
    <n v="120"/>
    <n v="162"/>
    <n v="960"/>
    <n v="1296"/>
    <n v="20"/>
    <s v="Jul"/>
    <n v="2022"/>
    <x v="290"/>
    <n v="220.32000000000002"/>
    <n v="42"/>
    <n v="336"/>
    <n v="0.25925925925925924"/>
    <x v="0"/>
    <s v="FALSO"/>
    <s v="jul-2022"/>
    <n v="115.68000000000006"/>
    <n v="8.9259259259259302E-2"/>
  </r>
  <r>
    <n v="44764"/>
    <s v="P0034"/>
    <x v="403"/>
    <n v="6"/>
    <x v="2"/>
    <s v="CASH"/>
    <n v="20"/>
    <s v="Product34"/>
    <x v="4"/>
    <s v="Lt"/>
    <n v="55"/>
    <n v="58.3"/>
    <n v="330"/>
    <n v="349.8"/>
    <n v="22"/>
    <s v="Jul"/>
    <n v="2022"/>
    <x v="291"/>
    <n v="69.960000000000008"/>
    <n v="3.2999999999999972"/>
    <n v="19.799999999999983"/>
    <n v="5.6603773584905613E-2"/>
    <x v="1"/>
    <s v="VERDADERO"/>
    <s v="jul-2022"/>
    <n v="-50.159999999999968"/>
    <n v="-0.14339622641509425"/>
  </r>
  <r>
    <n v="44765"/>
    <s v="P0018"/>
    <x v="404"/>
    <n v="2"/>
    <x v="1"/>
    <s v="ONLINE"/>
    <n v="28"/>
    <s v="Product18"/>
    <x v="2"/>
    <s v="No."/>
    <n v="37"/>
    <n v="49.21"/>
    <n v="74"/>
    <n v="98.42"/>
    <n v="23"/>
    <s v="Jul"/>
    <n v="2022"/>
    <x v="292"/>
    <n v="27.557600000000004"/>
    <n v="12.21"/>
    <n v="24.42"/>
    <n v="0.24812030075187971"/>
    <x v="1"/>
    <s v="FALSO"/>
    <s v="jul-2022"/>
    <n v="-3.1376000000000062"/>
    <n v="-3.1879699248120362E-2"/>
  </r>
  <r>
    <n v="44766"/>
    <s v="P0006"/>
    <x v="405"/>
    <n v="14"/>
    <x v="2"/>
    <s v="CASH"/>
    <n v="5"/>
    <s v="Product06"/>
    <x v="3"/>
    <s v="Kg"/>
    <n v="75"/>
    <n v="85.5"/>
    <n v="1050"/>
    <n v="1197"/>
    <n v="24"/>
    <s v="Jul"/>
    <n v="2022"/>
    <x v="293"/>
    <n v="59.85"/>
    <n v="10.5"/>
    <n v="147"/>
    <n v="0.12280701754385964"/>
    <x v="0"/>
    <s v="VERDADERO"/>
    <s v="jul-2022"/>
    <n v="87.150000000000091"/>
    <n v="7.2807017543859723E-2"/>
  </r>
  <r>
    <n v="44766"/>
    <s v="P0027"/>
    <x v="406"/>
    <n v="1"/>
    <x v="1"/>
    <s v="ONLINE"/>
    <n v="17"/>
    <s v="Product27"/>
    <x v="4"/>
    <s v="Lt"/>
    <n v="48"/>
    <n v="57.12"/>
    <n v="48"/>
    <n v="57.12"/>
    <n v="24"/>
    <s v="Jul"/>
    <n v="2022"/>
    <x v="293"/>
    <n v="9.7103999999999999"/>
    <n v="9.1199999999999974"/>
    <n v="9.1199999999999974"/>
    <n v="0.15966386554621845"/>
    <x v="1"/>
    <s v="FALSO"/>
    <s v="jul-2022"/>
    <n v="-0.59040000000000248"/>
    <n v="-1.0336134453781556E-2"/>
  </r>
  <r>
    <n v="44767"/>
    <s v="P0044"/>
    <x v="407"/>
    <n v="2"/>
    <x v="2"/>
    <s v="CASH"/>
    <n v="26"/>
    <s v="Product44"/>
    <x v="1"/>
    <s v="Kg"/>
    <n v="76"/>
    <n v="82.08"/>
    <n v="152"/>
    <n v="164.16"/>
    <n v="25"/>
    <s v="Jul"/>
    <n v="2022"/>
    <x v="294"/>
    <n v="42.681600000000003"/>
    <n v="6.0799999999999983"/>
    <n v="12.159999999999997"/>
    <n v="7.4074074074074056E-2"/>
    <x v="1"/>
    <s v="VERDADERO"/>
    <s v="jul-2022"/>
    <n v="-30.521600000000007"/>
    <n v="-0.18592592592592597"/>
  </r>
  <r>
    <n v="44767"/>
    <s v="P0017"/>
    <x v="408"/>
    <n v="12"/>
    <x v="2"/>
    <s v="CASH"/>
    <n v="42"/>
    <s v="Product17"/>
    <x v="2"/>
    <s v="Ft"/>
    <n v="134"/>
    <n v="156.78"/>
    <n v="1608"/>
    <n v="1881.36"/>
    <n v="25"/>
    <s v="Jul"/>
    <n v="2022"/>
    <x v="294"/>
    <n v="790.17119999999989"/>
    <n v="22.78"/>
    <n v="273.36"/>
    <n v="0.14529914529914531"/>
    <x v="2"/>
    <s v="VERDADERO"/>
    <s v="jul-2022"/>
    <n v="-516.8112000000001"/>
    <n v="-0.27470085470085476"/>
  </r>
  <r>
    <n v="44767"/>
    <s v="P0003"/>
    <x v="409"/>
    <n v="13"/>
    <x v="1"/>
    <s v="CASH"/>
    <n v="21"/>
    <s v="Product03"/>
    <x v="3"/>
    <s v="Kg"/>
    <n v="71"/>
    <n v="80.94"/>
    <n v="923"/>
    <n v="1052.22"/>
    <n v="25"/>
    <s v="Jul"/>
    <n v="2022"/>
    <x v="294"/>
    <n v="220.96619999999999"/>
    <n v="9.9399999999999977"/>
    <n v="129.21999999999997"/>
    <n v="0.12280701754385961"/>
    <x v="0"/>
    <s v="VERDADERO"/>
    <s v="jul-2022"/>
    <n v="-91.746199999999931"/>
    <n v="-8.7192982456140281E-2"/>
  </r>
  <r>
    <n v="44768"/>
    <s v="P0003"/>
    <x v="410"/>
    <n v="10"/>
    <x v="1"/>
    <s v="ONLINE"/>
    <n v="28"/>
    <s v="Product03"/>
    <x v="3"/>
    <s v="Kg"/>
    <n v="71"/>
    <n v="80.94"/>
    <n v="710"/>
    <n v="809.4"/>
    <n v="26"/>
    <s v="Jul"/>
    <n v="2022"/>
    <x v="295"/>
    <n v="226.63200000000001"/>
    <n v="9.9399999999999977"/>
    <n v="99.399999999999977"/>
    <n v="0.12280701754385963"/>
    <x v="1"/>
    <s v="FALSO"/>
    <s v="jul-2022"/>
    <n v="-127.23199999999997"/>
    <n v="-0.15719298245614033"/>
  </r>
  <r>
    <n v="44768"/>
    <s v="P0026"/>
    <x v="411"/>
    <n v="1"/>
    <x v="1"/>
    <s v="CASH"/>
    <n v="20"/>
    <s v="Product26"/>
    <x v="4"/>
    <s v="No."/>
    <n v="18"/>
    <n v="24.66"/>
    <n v="18"/>
    <n v="24.66"/>
    <n v="26"/>
    <s v="Jul"/>
    <n v="2022"/>
    <x v="295"/>
    <n v="4.9320000000000004"/>
    <n v="6.66"/>
    <n v="6.66"/>
    <n v="0.27007299270072993"/>
    <x v="1"/>
    <s v="VERDADERO"/>
    <s v="jul-2022"/>
    <n v="1.7280000000000015"/>
    <n v="7.0072992700729989E-2"/>
  </r>
  <r>
    <n v="44776"/>
    <s v="P0012"/>
    <x v="412"/>
    <n v="5"/>
    <x v="2"/>
    <s v="CASH"/>
    <n v="21"/>
    <s v="Product12"/>
    <x v="2"/>
    <s v="Kg"/>
    <n v="73"/>
    <n v="94.17"/>
    <n v="365"/>
    <n v="470.85"/>
    <n v="3"/>
    <s v="Aug"/>
    <n v="2022"/>
    <x v="296"/>
    <n v="98.878500000000003"/>
    <n v="21.17"/>
    <n v="105.85000000000001"/>
    <n v="0.22480620155038761"/>
    <x v="1"/>
    <s v="VERDADERO"/>
    <s v="ago-2022"/>
    <n v="6.9714999999999918"/>
    <n v="1.4806201550387579E-2"/>
  </r>
  <r>
    <n v="44779"/>
    <s v="P0016"/>
    <x v="413"/>
    <n v="9"/>
    <x v="1"/>
    <s v="ONLINE"/>
    <n v="7"/>
    <s v="Product16"/>
    <x v="2"/>
    <s v="No."/>
    <n v="13"/>
    <n v="16.64"/>
    <n v="117"/>
    <n v="149.76"/>
    <n v="6"/>
    <s v="Aug"/>
    <n v="2022"/>
    <x v="297"/>
    <n v="10.4832"/>
    <n v="3.6400000000000006"/>
    <n v="32.760000000000005"/>
    <n v="0.21875000000000006"/>
    <x v="1"/>
    <s v="FALSO"/>
    <s v="ago-2022"/>
    <n v="22.27679999999998"/>
    <n v="0.14874999999999988"/>
  </r>
  <r>
    <n v="44781"/>
    <s v="P0016"/>
    <x v="414"/>
    <n v="2"/>
    <x v="2"/>
    <s v="ONLINE"/>
    <n v="35"/>
    <s v="Product16"/>
    <x v="2"/>
    <s v="No."/>
    <n v="13"/>
    <n v="16.64"/>
    <n v="26"/>
    <n v="33.28"/>
    <n v="8"/>
    <s v="Aug"/>
    <n v="2022"/>
    <x v="298"/>
    <n v="11.648"/>
    <n v="3.6400000000000006"/>
    <n v="7.2800000000000011"/>
    <n v="0.21875000000000003"/>
    <x v="1"/>
    <s v="FALSO"/>
    <s v="ago-2022"/>
    <n v="-4.3679999999999986"/>
    <n v="-0.13124999999999995"/>
  </r>
  <r>
    <n v="44781"/>
    <s v="P0032"/>
    <x v="415"/>
    <n v="12"/>
    <x v="2"/>
    <s v="CASH"/>
    <n v="18"/>
    <s v="Product32"/>
    <x v="4"/>
    <s v="Kg"/>
    <n v="89"/>
    <n v="117.48"/>
    <n v="1068"/>
    <n v="1409.76"/>
    <n v="8"/>
    <s v="Aug"/>
    <n v="2022"/>
    <x v="298"/>
    <n v="253.7568"/>
    <n v="28.480000000000004"/>
    <n v="341.76000000000005"/>
    <n v="0.24242424242424246"/>
    <x v="0"/>
    <s v="VERDADERO"/>
    <s v="ago-2022"/>
    <n v="88.003200000000106"/>
    <n v="6.24242424242425E-2"/>
  </r>
  <r>
    <n v="44781"/>
    <s v="P0021"/>
    <x v="416"/>
    <n v="11"/>
    <x v="2"/>
    <s v="CASH"/>
    <n v="24"/>
    <s v="Product21"/>
    <x v="0"/>
    <s v="Ft"/>
    <n v="126"/>
    <n v="162.54"/>
    <n v="1386"/>
    <n v="1787.94"/>
    <n v="8"/>
    <s v="Aug"/>
    <n v="2022"/>
    <x v="298"/>
    <n v="429.10559999999998"/>
    <n v="36.539999999999992"/>
    <n v="401.93999999999994"/>
    <n v="0.22480620155038755"/>
    <x v="0"/>
    <s v="VERDADERO"/>
    <s v="ago-2022"/>
    <n v="-27.165599999999813"/>
    <n v="-1.5193798449612298E-2"/>
  </r>
  <r>
    <n v="44787"/>
    <s v="P0030"/>
    <x v="417"/>
    <n v="14"/>
    <x v="2"/>
    <s v="CASH"/>
    <n v="44"/>
    <s v="Product30"/>
    <x v="4"/>
    <s v="Ft"/>
    <n v="148"/>
    <n v="201.28"/>
    <n v="2072"/>
    <n v="2817.92"/>
    <n v="14"/>
    <s v="Aug"/>
    <n v="2022"/>
    <x v="299"/>
    <n v="1239.8848"/>
    <n v="53.28"/>
    <n v="745.92000000000007"/>
    <n v="0.26470588235294118"/>
    <x v="2"/>
    <s v="VERDADERO"/>
    <s v="ago-2022"/>
    <n v="-493.96479999999997"/>
    <n v="-0.17529411764705879"/>
  </r>
  <r>
    <n v="44788"/>
    <s v="P0011"/>
    <x v="418"/>
    <n v="10"/>
    <x v="0"/>
    <s v="CASH"/>
    <n v="11"/>
    <s v="Product11"/>
    <x v="2"/>
    <s v="Lt"/>
    <n v="44"/>
    <n v="48.4"/>
    <n v="440"/>
    <n v="484"/>
    <n v="15"/>
    <s v="Aug"/>
    <n v="2022"/>
    <x v="300"/>
    <n v="53.24"/>
    <n v="4.3999999999999986"/>
    <n v="43.999999999999986"/>
    <n v="9.0909090909090884E-2"/>
    <x v="1"/>
    <s v="VERDADERO"/>
    <s v="ago-2022"/>
    <n v="-9.2400000000000091"/>
    <n v="-1.909090909090911E-2"/>
  </r>
  <r>
    <n v="44788"/>
    <s v="P0015"/>
    <x v="419"/>
    <n v="7"/>
    <x v="2"/>
    <s v="ONLINE"/>
    <n v="45"/>
    <s v="Product15"/>
    <x v="2"/>
    <s v="No."/>
    <n v="12"/>
    <n v="15.72"/>
    <n v="84"/>
    <n v="110.04"/>
    <n v="15"/>
    <s v="Aug"/>
    <n v="2022"/>
    <x v="300"/>
    <n v="49.518000000000001"/>
    <n v="3.7200000000000006"/>
    <n v="26.040000000000006"/>
    <n v="0.23664122137404583"/>
    <x v="1"/>
    <s v="FALSO"/>
    <s v="ago-2022"/>
    <n v="-23.477999999999994"/>
    <n v="-0.21335877862595415"/>
  </r>
  <r>
    <n v="44791"/>
    <s v="P0029"/>
    <x v="420"/>
    <n v="8"/>
    <x v="1"/>
    <s v="ONLINE"/>
    <n v="26"/>
    <s v="Product29"/>
    <x v="4"/>
    <s v="Lt"/>
    <n v="47"/>
    <n v="53.11"/>
    <n v="376"/>
    <n v="424.88"/>
    <n v="18"/>
    <s v="Aug"/>
    <n v="2022"/>
    <x v="301"/>
    <n v="110.4688"/>
    <n v="6.1099999999999994"/>
    <n v="48.879999999999995"/>
    <n v="0.1150442477876106"/>
    <x v="1"/>
    <s v="FALSO"/>
    <s v="ago-2022"/>
    <n v="-61.588799999999992"/>
    <n v="-0.14495575221238935"/>
  </r>
  <r>
    <n v="44791"/>
    <s v="P0010"/>
    <x v="421"/>
    <n v="2"/>
    <x v="1"/>
    <s v="CASH"/>
    <n v="14"/>
    <s v="Product10"/>
    <x v="2"/>
    <s v="Ft"/>
    <n v="148"/>
    <n v="164.28"/>
    <n v="296"/>
    <n v="328.56"/>
    <n v="18"/>
    <s v="Aug"/>
    <n v="2022"/>
    <x v="301"/>
    <n v="45.998400000000004"/>
    <n v="16.28"/>
    <n v="32.56"/>
    <n v="9.90990990990991E-2"/>
    <x v="1"/>
    <s v="VERDADERO"/>
    <s v="ago-2022"/>
    <n v="-13.438400000000001"/>
    <n v="-4.0900900900900906E-2"/>
  </r>
  <r>
    <n v="44792"/>
    <s v="P0007"/>
    <x v="422"/>
    <n v="3"/>
    <x v="1"/>
    <s v="ONLINE"/>
    <n v="5"/>
    <s v="Product07"/>
    <x v="3"/>
    <s v="Lt"/>
    <n v="43"/>
    <n v="47.73"/>
    <n v="129"/>
    <n v="143.19"/>
    <n v="19"/>
    <s v="Aug"/>
    <n v="2022"/>
    <x v="302"/>
    <n v="7.1595000000000004"/>
    <n v="4.7299999999999969"/>
    <n v="14.189999999999991"/>
    <n v="9.9099099099099031E-2"/>
    <x v="1"/>
    <s v="FALSO"/>
    <s v="ago-2022"/>
    <n v="7.0304999999999893"/>
    <n v="4.9099099099099028E-2"/>
  </r>
  <r>
    <n v="44793"/>
    <s v="P0023"/>
    <x v="423"/>
    <n v="13"/>
    <x v="2"/>
    <s v="ONLINE"/>
    <n v="38"/>
    <s v="Product23"/>
    <x v="0"/>
    <s v="Ft"/>
    <n v="141"/>
    <n v="149.46"/>
    <n v="1833"/>
    <n v="1942.98"/>
    <n v="20"/>
    <s v="Aug"/>
    <n v="2022"/>
    <x v="303"/>
    <n v="738.33240000000001"/>
    <n v="8.460000000000008"/>
    <n v="109.9800000000001"/>
    <n v="5.660377358490571E-2"/>
    <x v="2"/>
    <s v="FALSO"/>
    <s v="ago-2022"/>
    <n v="-628.35239999999999"/>
    <n v="-0.32339622641509436"/>
  </r>
  <r>
    <n v="44793"/>
    <s v="P0033"/>
    <x v="424"/>
    <n v="14"/>
    <x v="2"/>
    <s v="ONLINE"/>
    <n v="14"/>
    <s v="Product33"/>
    <x v="4"/>
    <s v="Kg"/>
    <n v="95"/>
    <n v="119.7"/>
    <n v="1330"/>
    <n v="1675.8"/>
    <n v="20"/>
    <s v="Aug"/>
    <n v="2022"/>
    <x v="303"/>
    <n v="234.61200000000002"/>
    <n v="24.700000000000003"/>
    <n v="345.80000000000007"/>
    <n v="0.20634920634920639"/>
    <x v="0"/>
    <s v="FALSO"/>
    <s v="ago-2022"/>
    <n v="111.18799999999987"/>
    <n v="6.6349206349206283E-2"/>
  </r>
  <r>
    <n v="44794"/>
    <s v="P0016"/>
    <x v="425"/>
    <n v="4"/>
    <x v="2"/>
    <s v="ONLINE"/>
    <n v="3"/>
    <s v="Product16"/>
    <x v="2"/>
    <s v="No."/>
    <n v="13"/>
    <n v="16.64"/>
    <n v="52"/>
    <n v="66.56"/>
    <n v="21"/>
    <s v="Aug"/>
    <n v="2022"/>
    <x v="304"/>
    <n v="1.9967999999999999"/>
    <n v="3.6400000000000006"/>
    <n v="14.560000000000002"/>
    <n v="0.21875000000000003"/>
    <x v="1"/>
    <s v="FALSO"/>
    <s v="ago-2022"/>
    <n v="12.563200000000009"/>
    <n v="0.18875000000000014"/>
  </r>
  <r>
    <n v="44796"/>
    <s v="P0044"/>
    <x v="426"/>
    <n v="11"/>
    <x v="1"/>
    <s v="ONLINE"/>
    <n v="30"/>
    <s v="Product44"/>
    <x v="1"/>
    <s v="Kg"/>
    <n v="76"/>
    <n v="82.08"/>
    <n v="836"/>
    <n v="902.88"/>
    <n v="23"/>
    <s v="Aug"/>
    <n v="2022"/>
    <x v="305"/>
    <n v="270.86399999999998"/>
    <n v="6.0799999999999983"/>
    <n v="66.879999999999981"/>
    <n v="7.4074074074074056E-2"/>
    <x v="0"/>
    <s v="FALSO"/>
    <s v="ago-2022"/>
    <n v="-203.98399999999992"/>
    <n v="-0.22592592592592584"/>
  </r>
  <r>
    <n v="44796"/>
    <s v="P0029"/>
    <x v="427"/>
    <n v="14"/>
    <x v="2"/>
    <s v="CASH"/>
    <n v="31"/>
    <s v="Product29"/>
    <x v="4"/>
    <s v="Lt"/>
    <n v="47"/>
    <n v="53.11"/>
    <n v="658"/>
    <n v="743.54"/>
    <n v="23"/>
    <s v="Aug"/>
    <n v="2022"/>
    <x v="305"/>
    <n v="230.4974"/>
    <n v="6.1099999999999994"/>
    <n v="85.539999999999992"/>
    <n v="0.11504424778761062"/>
    <x v="1"/>
    <s v="VERDADERO"/>
    <s v="ago-2022"/>
    <n v="-144.95740000000001"/>
    <n v="-0.19495575221238939"/>
  </r>
  <r>
    <n v="44797"/>
    <s v="P0005"/>
    <x v="428"/>
    <n v="5"/>
    <x v="2"/>
    <s v="CASH"/>
    <n v="50"/>
    <s v="Product05"/>
    <x v="3"/>
    <s v="Ft"/>
    <n v="133"/>
    <n v="155.61000000000001"/>
    <n v="665"/>
    <n v="778.05000000000007"/>
    <n v="24"/>
    <s v="Aug"/>
    <n v="2022"/>
    <x v="306"/>
    <n v="389.02500000000003"/>
    <n v="22.610000000000014"/>
    <n v="113.05000000000007"/>
    <n v="0.14529914529914537"/>
    <x v="1"/>
    <s v="VERDADERO"/>
    <s v="ago-2022"/>
    <n v="-275.97499999999997"/>
    <n v="-0.35470085470085461"/>
  </r>
  <r>
    <n v="44799"/>
    <s v="P0019"/>
    <x v="429"/>
    <n v="13"/>
    <x v="0"/>
    <s v="CASH"/>
    <n v="18"/>
    <s v="Product19"/>
    <x v="2"/>
    <s v="Ft"/>
    <n v="150"/>
    <n v="210"/>
    <n v="1950"/>
    <n v="2730"/>
    <n v="26"/>
    <s v="Aug"/>
    <n v="2022"/>
    <x v="307"/>
    <n v="491.4"/>
    <n v="60"/>
    <n v="780"/>
    <n v="0.2857142857142857"/>
    <x v="2"/>
    <s v="VERDADERO"/>
    <s v="ago-2022"/>
    <n v="288.59999999999991"/>
    <n v="0.10571428571428568"/>
  </r>
  <r>
    <n v="44799"/>
    <s v="P0037"/>
    <x v="430"/>
    <n v="8"/>
    <x v="1"/>
    <s v="ONLINE"/>
    <n v="27"/>
    <s v="Product37"/>
    <x v="1"/>
    <s v="Kg"/>
    <n v="67"/>
    <n v="85.76"/>
    <n v="536"/>
    <n v="686.08"/>
    <n v="26"/>
    <s v="Aug"/>
    <n v="2022"/>
    <x v="307"/>
    <n v="185.24160000000003"/>
    <n v="18.760000000000005"/>
    <n v="150.08000000000004"/>
    <n v="0.21875000000000006"/>
    <x v="1"/>
    <s v="FALSO"/>
    <s v="ago-2022"/>
    <n v="-35.161600000000021"/>
    <n v="-5.1250000000000025E-2"/>
  </r>
  <r>
    <n v="44800"/>
    <s v="P0039"/>
    <x v="431"/>
    <n v="15"/>
    <x v="0"/>
    <s v="ONLINE"/>
    <n v="32"/>
    <s v="Product39"/>
    <x v="1"/>
    <s v="No."/>
    <n v="37"/>
    <n v="42.55"/>
    <n v="555"/>
    <n v="638.25"/>
    <n v="27"/>
    <s v="Aug"/>
    <n v="2022"/>
    <x v="308"/>
    <n v="204.24"/>
    <n v="5.5499999999999972"/>
    <n v="83.249999999999957"/>
    <n v="0.13043478260869559"/>
    <x v="1"/>
    <s v="FALSO"/>
    <s v="ago-2022"/>
    <n v="-120.99000000000001"/>
    <n v="-0.18956521739130436"/>
  </r>
  <r>
    <n v="44801"/>
    <s v="P0005"/>
    <x v="432"/>
    <n v="9"/>
    <x v="1"/>
    <s v="ONLINE"/>
    <n v="13"/>
    <s v="Product05"/>
    <x v="3"/>
    <s v="Ft"/>
    <n v="133"/>
    <n v="155.61000000000001"/>
    <n v="1197"/>
    <n v="1400.49"/>
    <n v="28"/>
    <s v="Aug"/>
    <n v="2022"/>
    <x v="309"/>
    <n v="182.06370000000001"/>
    <n v="22.610000000000014"/>
    <n v="203.49000000000012"/>
    <n v="0.14529914529914539"/>
    <x v="0"/>
    <s v="FALSO"/>
    <s v="ago-2022"/>
    <n v="21.426300000000083"/>
    <n v="1.5299145299145358E-2"/>
  </r>
  <r>
    <n v="44801"/>
    <s v="P0039"/>
    <x v="433"/>
    <n v="5"/>
    <x v="2"/>
    <s v="ONLINE"/>
    <n v="47"/>
    <s v="Product39"/>
    <x v="1"/>
    <s v="No."/>
    <n v="37"/>
    <n v="42.55"/>
    <n v="185"/>
    <n v="212.75"/>
    <n v="28"/>
    <s v="Aug"/>
    <n v="2022"/>
    <x v="309"/>
    <n v="99.992499999999993"/>
    <n v="5.5499999999999972"/>
    <n v="27.749999999999986"/>
    <n v="0.13043478260869559"/>
    <x v="1"/>
    <s v="FALSO"/>
    <s v="ago-2022"/>
    <n v="-72.242499999999993"/>
    <n v="-0.3395652173913043"/>
  </r>
  <r>
    <n v="44803"/>
    <s v="P0006"/>
    <x v="434"/>
    <n v="6"/>
    <x v="1"/>
    <s v="CASH"/>
    <n v="50"/>
    <s v="Product06"/>
    <x v="3"/>
    <s v="Kg"/>
    <n v="75"/>
    <n v="85.5"/>
    <n v="450"/>
    <n v="513"/>
    <n v="30"/>
    <s v="Aug"/>
    <n v="2022"/>
    <x v="310"/>
    <n v="256.5"/>
    <n v="10.5"/>
    <n v="63"/>
    <n v="0.12280701754385964"/>
    <x v="1"/>
    <s v="VERDADERO"/>
    <s v="ago-2022"/>
    <n v="-193.5"/>
    <n v="-0.37719298245614036"/>
  </r>
  <r>
    <n v="44803"/>
    <s v="P0043"/>
    <x v="435"/>
    <n v="6"/>
    <x v="2"/>
    <s v="CASH"/>
    <n v="53"/>
    <s v="Product43"/>
    <x v="1"/>
    <s v="Kg"/>
    <n v="67"/>
    <n v="83.08"/>
    <n v="402"/>
    <n v="498.48"/>
    <n v="30"/>
    <s v="Aug"/>
    <n v="2022"/>
    <x v="310"/>
    <n v="264.19440000000003"/>
    <n v="16.079999999999998"/>
    <n v="96.47999999999999"/>
    <n v="0.19354838709677416"/>
    <x v="1"/>
    <s v="VERDADERO"/>
    <s v="ago-2022"/>
    <n v="-167.71440000000001"/>
    <n v="-0.33645161290322584"/>
  </r>
  <r>
    <n v="44803"/>
    <s v="P0025"/>
    <x v="436"/>
    <n v="5"/>
    <x v="2"/>
    <s v="CASH"/>
    <n v="44"/>
    <s v="Product25"/>
    <x v="0"/>
    <s v="No."/>
    <n v="7"/>
    <n v="8.33"/>
    <n v="35"/>
    <n v="41.65"/>
    <n v="30"/>
    <s v="Aug"/>
    <n v="2022"/>
    <x v="310"/>
    <n v="18.326000000000001"/>
    <n v="1.33"/>
    <n v="6.65"/>
    <n v="0.1596638655462185"/>
    <x v="1"/>
    <s v="VERDADERO"/>
    <s v="ago-2022"/>
    <n v="-11.676000000000002"/>
    <n v="-0.28033613445378158"/>
  </r>
  <r>
    <n v="44804"/>
    <s v="P0015"/>
    <x v="437"/>
    <n v="13"/>
    <x v="2"/>
    <s v="CASH"/>
    <n v="14"/>
    <s v="Product15"/>
    <x v="2"/>
    <s v="No."/>
    <n v="12"/>
    <n v="15.72"/>
    <n v="156"/>
    <n v="204.36"/>
    <n v="31"/>
    <s v="Aug"/>
    <n v="2022"/>
    <x v="311"/>
    <n v="28.610400000000006"/>
    <n v="3.7200000000000006"/>
    <n v="48.360000000000007"/>
    <n v="0.23664122137404581"/>
    <x v="1"/>
    <s v="VERDADERO"/>
    <s v="ago-2022"/>
    <n v="19.749600000000015"/>
    <n v="9.6641221374045863E-2"/>
  </r>
  <r>
    <n v="44808"/>
    <s v="P0002"/>
    <x v="438"/>
    <n v="1"/>
    <x v="2"/>
    <s v="CASH"/>
    <n v="31"/>
    <s v="Product02"/>
    <x v="3"/>
    <s v="Kg"/>
    <n v="105"/>
    <n v="142.80000000000001"/>
    <n v="105"/>
    <n v="142.80000000000001"/>
    <n v="4"/>
    <s v="Sep"/>
    <n v="2022"/>
    <x v="312"/>
    <n v="44.268000000000001"/>
    <n v="37.800000000000011"/>
    <n v="37.800000000000011"/>
    <n v="0.26470588235294124"/>
    <x v="1"/>
    <s v="VERDADERO"/>
    <s v="sep-2022"/>
    <n v="-6.4679999999999893"/>
    <n v="-4.5294117647058742E-2"/>
  </r>
  <r>
    <n v="44810"/>
    <s v="P0005"/>
    <x v="439"/>
    <n v="12"/>
    <x v="0"/>
    <s v="ONLINE"/>
    <n v="27"/>
    <s v="Product05"/>
    <x v="3"/>
    <s v="Ft"/>
    <n v="133"/>
    <n v="155.61000000000001"/>
    <n v="1596"/>
    <n v="1867.32"/>
    <n v="6"/>
    <s v="Sep"/>
    <n v="2022"/>
    <x v="313"/>
    <n v="504.1764"/>
    <n v="22.610000000000014"/>
    <n v="271.32000000000016"/>
    <n v="0.14529914529914539"/>
    <x v="2"/>
    <s v="FALSO"/>
    <s v="sep-2022"/>
    <n v="-232.85640000000012"/>
    <n v="-0.12470085470085478"/>
  </r>
  <r>
    <n v="44813"/>
    <s v="P0041"/>
    <x v="440"/>
    <n v="9"/>
    <x v="2"/>
    <s v="ONLINE"/>
    <n v="53"/>
    <s v="Product41"/>
    <x v="1"/>
    <s v="Ft"/>
    <n v="138"/>
    <n v="173.88"/>
    <n v="1242"/>
    <n v="1564.92"/>
    <n v="9"/>
    <s v="Sep"/>
    <n v="2022"/>
    <x v="314"/>
    <n v="829.40760000000012"/>
    <n v="35.879999999999995"/>
    <n v="322.91999999999996"/>
    <n v="0.20634920634920631"/>
    <x v="0"/>
    <s v="FALSO"/>
    <s v="sep-2022"/>
    <n v="-506.48760000000004"/>
    <n v="-0.32365079365079369"/>
  </r>
  <r>
    <n v="44813"/>
    <s v="P0003"/>
    <x v="441"/>
    <n v="3"/>
    <x v="2"/>
    <s v="ONLINE"/>
    <n v="28"/>
    <s v="Product03"/>
    <x v="3"/>
    <s v="Kg"/>
    <n v="71"/>
    <n v="80.94"/>
    <n v="213"/>
    <n v="242.82"/>
    <n v="9"/>
    <s v="Sep"/>
    <n v="2022"/>
    <x v="314"/>
    <n v="67.98960000000001"/>
    <n v="9.9399999999999977"/>
    <n v="29.819999999999993"/>
    <n v="0.12280701754385963"/>
    <x v="1"/>
    <s v="FALSO"/>
    <s v="sep-2022"/>
    <n v="-38.169600000000003"/>
    <n v="-0.15719298245614036"/>
  </r>
  <r>
    <n v="44814"/>
    <s v="P0035"/>
    <x v="442"/>
    <n v="15"/>
    <x v="1"/>
    <s v="CASH"/>
    <n v="42"/>
    <s v="Product35"/>
    <x v="4"/>
    <s v="No."/>
    <n v="5"/>
    <n v="6.7"/>
    <n v="75"/>
    <n v="100.5"/>
    <n v="10"/>
    <s v="Sep"/>
    <n v="2022"/>
    <x v="315"/>
    <n v="42.21"/>
    <n v="1.7000000000000002"/>
    <n v="25.500000000000004"/>
    <n v="0.2537313432835821"/>
    <x v="1"/>
    <s v="VERDADERO"/>
    <s v="sep-2022"/>
    <n v="-16.71"/>
    <n v="-0.16626865671641791"/>
  </r>
  <r>
    <n v="44814"/>
    <s v="P0038"/>
    <x v="443"/>
    <n v="4"/>
    <x v="2"/>
    <s v="CASH"/>
    <n v="3"/>
    <s v="Product38"/>
    <x v="1"/>
    <s v="Kg"/>
    <n v="72"/>
    <n v="79.92"/>
    <n v="288"/>
    <n v="319.68"/>
    <n v="10"/>
    <s v="Sep"/>
    <n v="2022"/>
    <x v="315"/>
    <n v="9.5904000000000007"/>
    <n v="7.9200000000000017"/>
    <n v="31.680000000000007"/>
    <n v="9.9099099099099114E-2"/>
    <x v="1"/>
    <s v="VERDADERO"/>
    <s v="sep-2022"/>
    <n v="22.089600000000019"/>
    <n v="6.9099099099099157E-2"/>
  </r>
  <r>
    <n v="44818"/>
    <s v="P0029"/>
    <x v="444"/>
    <n v="3"/>
    <x v="2"/>
    <s v="CASH"/>
    <n v="39"/>
    <s v="Product29"/>
    <x v="4"/>
    <s v="Lt"/>
    <n v="47"/>
    <n v="53.11"/>
    <n v="141"/>
    <n v="159.33000000000001"/>
    <n v="14"/>
    <s v="Sep"/>
    <n v="2022"/>
    <x v="316"/>
    <n v="62.138700000000007"/>
    <n v="6.1099999999999994"/>
    <n v="18.329999999999998"/>
    <n v="0.1150442477876106"/>
    <x v="1"/>
    <s v="VERDADERO"/>
    <s v="sep-2022"/>
    <n v="-43.808699999999988"/>
    <n v="-0.27495575221238927"/>
  </r>
  <r>
    <n v="44819"/>
    <s v="P0037"/>
    <x v="445"/>
    <n v="15"/>
    <x v="1"/>
    <s v="ONLINE"/>
    <n v="33"/>
    <s v="Product37"/>
    <x v="1"/>
    <s v="Kg"/>
    <n v="67"/>
    <n v="85.76"/>
    <n v="1005"/>
    <n v="1286.4000000000001"/>
    <n v="15"/>
    <s v="Sep"/>
    <n v="2022"/>
    <x v="317"/>
    <n v="424.51200000000006"/>
    <n v="18.760000000000005"/>
    <n v="281.40000000000009"/>
    <n v="0.21875000000000006"/>
    <x v="0"/>
    <s v="FALSO"/>
    <s v="sep-2022"/>
    <n v="-143.11199999999997"/>
    <n v="-0.11124999999999996"/>
  </r>
  <r>
    <n v="44822"/>
    <s v="P0026"/>
    <x v="446"/>
    <n v="14"/>
    <x v="1"/>
    <s v="CASH"/>
    <n v="28"/>
    <s v="Product26"/>
    <x v="4"/>
    <s v="No."/>
    <n v="18"/>
    <n v="24.66"/>
    <n v="252"/>
    <n v="345.24"/>
    <n v="18"/>
    <s v="Sep"/>
    <n v="2022"/>
    <x v="318"/>
    <n v="96.667200000000008"/>
    <n v="6.66"/>
    <n v="93.240000000000009"/>
    <n v="0.27007299270072993"/>
    <x v="1"/>
    <s v="VERDADERO"/>
    <s v="sep-2022"/>
    <n v="-3.4271999999999991"/>
    <n v="-9.9270072992700704E-3"/>
  </r>
  <r>
    <n v="44823"/>
    <s v="P0033"/>
    <x v="447"/>
    <n v="8"/>
    <x v="0"/>
    <s v="CASH"/>
    <n v="54"/>
    <s v="Product33"/>
    <x v="4"/>
    <s v="Kg"/>
    <n v="95"/>
    <n v="119.7"/>
    <n v="760"/>
    <n v="957.6"/>
    <n v="19"/>
    <s v="Sep"/>
    <n v="2022"/>
    <x v="319"/>
    <n v="517.10400000000004"/>
    <n v="24.700000000000003"/>
    <n v="197.60000000000002"/>
    <n v="0.20634920634920637"/>
    <x v="0"/>
    <s v="VERDADERO"/>
    <s v="sep-2022"/>
    <n v="-319.50400000000002"/>
    <n v="-0.33365079365079364"/>
  </r>
  <r>
    <n v="44824"/>
    <s v="P0033"/>
    <x v="448"/>
    <n v="6"/>
    <x v="2"/>
    <s v="ONLINE"/>
    <n v="45"/>
    <s v="Product33"/>
    <x v="4"/>
    <s v="Kg"/>
    <n v="95"/>
    <n v="119.7"/>
    <n v="570"/>
    <n v="718.2"/>
    <n v="20"/>
    <s v="Sep"/>
    <n v="2022"/>
    <x v="320"/>
    <n v="323.19000000000005"/>
    <n v="24.700000000000003"/>
    <n v="148.20000000000002"/>
    <n v="0.20634920634920637"/>
    <x v="1"/>
    <s v="FALSO"/>
    <s v="sep-2022"/>
    <n v="-174.99"/>
    <n v="-0.24365079365079365"/>
  </r>
  <r>
    <n v="44824"/>
    <s v="P0001"/>
    <x v="449"/>
    <n v="10"/>
    <x v="2"/>
    <s v="ONLINE"/>
    <n v="35"/>
    <s v="Product01"/>
    <x v="3"/>
    <s v="Kg"/>
    <n v="98"/>
    <n v="103.88"/>
    <n v="980"/>
    <n v="1038.8"/>
    <n v="20"/>
    <s v="Sep"/>
    <n v="2022"/>
    <x v="320"/>
    <n v="363.58"/>
    <n v="5.8799999999999955"/>
    <n v="58.799999999999955"/>
    <n v="5.660377358490562E-2"/>
    <x v="0"/>
    <s v="FALSO"/>
    <s v="sep-2022"/>
    <n v="-304.77999999999997"/>
    <n v="-0.29339622641509433"/>
  </r>
  <r>
    <n v="44825"/>
    <s v="P0018"/>
    <x v="450"/>
    <n v="14"/>
    <x v="1"/>
    <s v="ONLINE"/>
    <n v="31"/>
    <s v="Product18"/>
    <x v="2"/>
    <s v="No."/>
    <n v="37"/>
    <n v="49.21"/>
    <n v="518"/>
    <n v="688.94"/>
    <n v="21"/>
    <s v="Sep"/>
    <n v="2022"/>
    <x v="321"/>
    <n v="213.57140000000001"/>
    <n v="12.21"/>
    <n v="170.94"/>
    <n v="0.24812030075187969"/>
    <x v="1"/>
    <s v="FALSO"/>
    <s v="sep-2022"/>
    <n v="-42.631399999999985"/>
    <n v="-6.1879699248120278E-2"/>
  </r>
  <r>
    <n v="44825"/>
    <s v="P0026"/>
    <x v="451"/>
    <n v="5"/>
    <x v="2"/>
    <s v="CASH"/>
    <n v="12"/>
    <s v="Product26"/>
    <x v="4"/>
    <s v="No."/>
    <n v="18"/>
    <n v="24.66"/>
    <n v="90"/>
    <n v="123.3"/>
    <n v="21"/>
    <s v="Sep"/>
    <n v="2022"/>
    <x v="321"/>
    <n v="14.795999999999999"/>
    <n v="6.66"/>
    <n v="33.299999999999997"/>
    <n v="0.27007299270072993"/>
    <x v="1"/>
    <s v="VERDADERO"/>
    <s v="sep-2022"/>
    <n v="18.503999999999991"/>
    <n v="0.15007299270072985"/>
  </r>
  <r>
    <n v="44826"/>
    <s v="P0043"/>
    <x v="452"/>
    <n v="12"/>
    <x v="1"/>
    <s v="ONLINE"/>
    <n v="28"/>
    <s v="Product43"/>
    <x v="1"/>
    <s v="Kg"/>
    <n v="67"/>
    <n v="83.08"/>
    <n v="804"/>
    <n v="996.96"/>
    <n v="22"/>
    <s v="Sep"/>
    <n v="2022"/>
    <x v="322"/>
    <n v="279.14880000000005"/>
    <n v="16.079999999999998"/>
    <n v="192.95999999999998"/>
    <n v="0.19354838709677416"/>
    <x v="0"/>
    <s v="FALSO"/>
    <s v="sep-2022"/>
    <n v="-86.188800000000015"/>
    <n v="-8.6451612903225825E-2"/>
  </r>
  <r>
    <n v="44827"/>
    <s v="P0012"/>
    <x v="453"/>
    <n v="12"/>
    <x v="2"/>
    <s v="ONLINE"/>
    <n v="3"/>
    <s v="Product12"/>
    <x v="2"/>
    <s v="Kg"/>
    <n v="73"/>
    <n v="94.17"/>
    <n v="876"/>
    <n v="1130.04"/>
    <n v="23"/>
    <s v="Sep"/>
    <n v="2022"/>
    <x v="323"/>
    <n v="33.901199999999996"/>
    <n v="21.17"/>
    <n v="254.04000000000002"/>
    <n v="0.22480620155038764"/>
    <x v="0"/>
    <s v="FALSO"/>
    <s v="sep-2022"/>
    <n v="220.13879999999995"/>
    <n v="0.19480620155038755"/>
  </r>
  <r>
    <n v="44828"/>
    <s v="P0032"/>
    <x v="454"/>
    <n v="14"/>
    <x v="2"/>
    <s v="ONLINE"/>
    <n v="48"/>
    <s v="Product32"/>
    <x v="4"/>
    <s v="Kg"/>
    <n v="89"/>
    <n v="117.48"/>
    <n v="1246"/>
    <n v="1644.72"/>
    <n v="24"/>
    <s v="Sep"/>
    <n v="2022"/>
    <x v="324"/>
    <n v="789.46559999999999"/>
    <n v="28.480000000000004"/>
    <n v="398.72"/>
    <n v="0.24242424242424243"/>
    <x v="0"/>
    <s v="FALSO"/>
    <s v="sep-2022"/>
    <n v="-390.74559999999997"/>
    <n v="-0.23757575757575755"/>
  </r>
  <r>
    <n v="44828"/>
    <s v="P0032"/>
    <x v="454"/>
    <n v="8"/>
    <x v="2"/>
    <s v="CASH"/>
    <n v="10"/>
    <s v="Product32"/>
    <x v="4"/>
    <s v="Kg"/>
    <n v="89"/>
    <n v="117.48"/>
    <n v="712"/>
    <n v="939.84"/>
    <n v="24"/>
    <s v="Sep"/>
    <n v="2022"/>
    <x v="324"/>
    <n v="93.984000000000009"/>
    <n v="28.480000000000004"/>
    <n v="227.84000000000003"/>
    <n v="0.24242424242424246"/>
    <x v="1"/>
    <s v="VERDADERO"/>
    <s v="sep-2022"/>
    <n v="133.85599999999999"/>
    <n v="0.14242424242424243"/>
  </r>
  <r>
    <n v="44831"/>
    <s v="P0036"/>
    <x v="455"/>
    <n v="4"/>
    <x v="2"/>
    <s v="CASH"/>
    <n v="32"/>
    <s v="Product36"/>
    <x v="4"/>
    <s v="Kg"/>
    <n v="90"/>
    <n v="96.3"/>
    <n v="360"/>
    <n v="385.2"/>
    <n v="27"/>
    <s v="Sep"/>
    <n v="2022"/>
    <x v="325"/>
    <n v="123.264"/>
    <n v="6.2999999999999972"/>
    <n v="25.199999999999989"/>
    <n v="6.5420560747663517E-2"/>
    <x v="1"/>
    <s v="VERDADERO"/>
    <s v="sep-2022"/>
    <n v="-98.064000000000021"/>
    <n v="-0.2545794392523365"/>
  </r>
  <r>
    <n v="44831"/>
    <s v="P0044"/>
    <x v="456"/>
    <n v="9"/>
    <x v="2"/>
    <s v="CASH"/>
    <n v="12"/>
    <s v="Product44"/>
    <x v="1"/>
    <s v="Kg"/>
    <n v="76"/>
    <n v="82.08"/>
    <n v="684"/>
    <n v="738.72"/>
    <n v="27"/>
    <s v="Sep"/>
    <n v="2022"/>
    <x v="325"/>
    <n v="88.6464"/>
    <n v="6.0799999999999983"/>
    <n v="54.719999999999985"/>
    <n v="7.4074074074074056E-2"/>
    <x v="1"/>
    <s v="VERDADERO"/>
    <s v="sep-2022"/>
    <n v="-33.926399999999944"/>
    <n v="-4.5925925925925849E-2"/>
  </r>
  <r>
    <n v="44831"/>
    <s v="P0038"/>
    <x v="457"/>
    <n v="3"/>
    <x v="0"/>
    <s v="CASH"/>
    <n v="25"/>
    <s v="Product38"/>
    <x v="1"/>
    <s v="Kg"/>
    <n v="72"/>
    <n v="79.92"/>
    <n v="216"/>
    <n v="239.76"/>
    <n v="27"/>
    <s v="Sep"/>
    <n v="2022"/>
    <x v="325"/>
    <n v="59.94"/>
    <n v="7.9200000000000017"/>
    <n v="23.760000000000005"/>
    <n v="9.9099099099099128E-2"/>
    <x v="1"/>
    <s v="VERDADERO"/>
    <s v="sep-2022"/>
    <n v="-36.180000000000007"/>
    <n v="-0.15090090090090094"/>
  </r>
  <r>
    <n v="44833"/>
    <s v="P0034"/>
    <x v="458"/>
    <n v="13"/>
    <x v="2"/>
    <s v="ONLINE"/>
    <n v="20"/>
    <s v="Product34"/>
    <x v="4"/>
    <s v="Lt"/>
    <n v="55"/>
    <n v="58.3"/>
    <n v="715"/>
    <n v="757.9"/>
    <n v="29"/>
    <s v="Sep"/>
    <n v="2022"/>
    <x v="326"/>
    <n v="151.58000000000001"/>
    <n v="3.2999999999999972"/>
    <n v="42.899999999999963"/>
    <n v="5.6603773584905613E-2"/>
    <x v="1"/>
    <s v="FALSO"/>
    <s v="sep-2022"/>
    <n v="-108.68000000000006"/>
    <n v="-0.14339622641509442"/>
  </r>
  <r>
    <n v="44837"/>
    <s v="P0011"/>
    <x v="459"/>
    <n v="5"/>
    <x v="2"/>
    <s v="CASH"/>
    <n v="42"/>
    <s v="Product11"/>
    <x v="2"/>
    <s v="Lt"/>
    <n v="44"/>
    <n v="48.4"/>
    <n v="220"/>
    <n v="242"/>
    <n v="3"/>
    <s v="Oct"/>
    <n v="2022"/>
    <x v="327"/>
    <n v="101.64"/>
    <n v="4.3999999999999986"/>
    <n v="21.999999999999993"/>
    <n v="9.0909090909090884E-2"/>
    <x v="1"/>
    <s v="VERDADERO"/>
    <s v="oct-2022"/>
    <n v="-79.639999999999986"/>
    <n v="-0.32909090909090905"/>
  </r>
  <r>
    <n v="44838"/>
    <s v="P0007"/>
    <x v="460"/>
    <n v="15"/>
    <x v="2"/>
    <s v="ONLINE"/>
    <n v="13"/>
    <s v="Product07"/>
    <x v="3"/>
    <s v="Lt"/>
    <n v="43"/>
    <n v="47.73"/>
    <n v="645"/>
    <n v="715.95"/>
    <n v="4"/>
    <s v="Oct"/>
    <n v="2022"/>
    <x v="328"/>
    <n v="93.07350000000001"/>
    <n v="4.7299999999999969"/>
    <n v="70.94999999999996"/>
    <n v="9.9099099099099031E-2"/>
    <x v="1"/>
    <s v="FALSO"/>
    <s v="oct-2022"/>
    <n v="-22.123499999999922"/>
    <n v="-3.090090090090079E-2"/>
  </r>
  <r>
    <n v="44840"/>
    <s v="P0035"/>
    <x v="461"/>
    <n v="1"/>
    <x v="2"/>
    <s v="ONLINE"/>
    <n v="27"/>
    <s v="Product35"/>
    <x v="4"/>
    <s v="No."/>
    <n v="5"/>
    <n v="6.7"/>
    <n v="5"/>
    <n v="6.7"/>
    <n v="6"/>
    <s v="Oct"/>
    <n v="2022"/>
    <x v="329"/>
    <n v="1.8090000000000002"/>
    <n v="1.7000000000000002"/>
    <n v="1.7000000000000002"/>
    <n v="0.2537313432835821"/>
    <x v="1"/>
    <s v="FALSO"/>
    <s v="oct-2022"/>
    <n v="-0.10899999999999999"/>
    <n v="-1.6268656716417907E-2"/>
  </r>
  <r>
    <n v="44843"/>
    <s v="P0038"/>
    <x v="462"/>
    <n v="14"/>
    <x v="1"/>
    <s v="ONLINE"/>
    <n v="13"/>
    <s v="Product38"/>
    <x v="1"/>
    <s v="Kg"/>
    <n v="72"/>
    <n v="79.92"/>
    <n v="1008"/>
    <n v="1118.8800000000001"/>
    <n v="9"/>
    <s v="Oct"/>
    <n v="2022"/>
    <x v="330"/>
    <n v="145.45440000000002"/>
    <n v="7.9200000000000017"/>
    <n v="110.88000000000002"/>
    <n v="9.9099099099099114E-2"/>
    <x v="0"/>
    <s v="FALSO"/>
    <s v="oct-2022"/>
    <n v="-34.574399999999969"/>
    <n v="-3.090090090090087E-2"/>
  </r>
  <r>
    <n v="44844"/>
    <s v="P0019"/>
    <x v="463"/>
    <n v="9"/>
    <x v="2"/>
    <s v="ONLINE"/>
    <n v="51"/>
    <s v="Product19"/>
    <x v="2"/>
    <s v="Ft"/>
    <n v="150"/>
    <n v="210"/>
    <n v="1350"/>
    <n v="1890"/>
    <n v="10"/>
    <s v="Oct"/>
    <n v="2022"/>
    <x v="331"/>
    <n v="963.9"/>
    <n v="60"/>
    <n v="540"/>
    <n v="0.2857142857142857"/>
    <x v="0"/>
    <s v="FALSO"/>
    <s v="oct-2022"/>
    <n v="-423.9"/>
    <n v="-0.22428571428571428"/>
  </r>
  <r>
    <n v="44844"/>
    <s v="P0044"/>
    <x v="464"/>
    <n v="12"/>
    <x v="1"/>
    <s v="ONLINE"/>
    <n v="18"/>
    <s v="Product44"/>
    <x v="1"/>
    <s v="Kg"/>
    <n v="76"/>
    <n v="82.08"/>
    <n v="912"/>
    <n v="984.96"/>
    <n v="10"/>
    <s v="Oct"/>
    <n v="2022"/>
    <x v="331"/>
    <n v="177.2928"/>
    <n v="6.0799999999999983"/>
    <n v="72.95999999999998"/>
    <n v="7.4074074074074056E-2"/>
    <x v="0"/>
    <s v="FALSO"/>
    <s v="oct-2022"/>
    <n v="-104.33279999999991"/>
    <n v="-0.10592592592592583"/>
  </r>
  <r>
    <n v="44845"/>
    <s v="P0008"/>
    <x v="465"/>
    <n v="10"/>
    <x v="2"/>
    <s v="ONLINE"/>
    <n v="40"/>
    <s v="Product08"/>
    <x v="3"/>
    <s v="Kg"/>
    <n v="83"/>
    <n v="94.62"/>
    <n v="830"/>
    <n v="946.2"/>
    <n v="11"/>
    <s v="Oct"/>
    <n v="2022"/>
    <x v="332"/>
    <n v="378.48"/>
    <n v="11.620000000000005"/>
    <n v="116.20000000000005"/>
    <n v="0.1228070175438597"/>
    <x v="0"/>
    <s v="FALSO"/>
    <s v="oct-2022"/>
    <n v="-262.27999999999997"/>
    <n v="-0.27719298245614032"/>
  </r>
  <r>
    <n v="44847"/>
    <s v="P0002"/>
    <x v="466"/>
    <n v="15"/>
    <x v="1"/>
    <s v="ONLINE"/>
    <n v="33"/>
    <s v="Product02"/>
    <x v="3"/>
    <s v="Kg"/>
    <n v="105"/>
    <n v="142.80000000000001"/>
    <n v="1575"/>
    <n v="2142"/>
    <n v="13"/>
    <s v="Oct"/>
    <n v="2022"/>
    <x v="333"/>
    <n v="706.86"/>
    <n v="37.800000000000011"/>
    <n v="567.00000000000023"/>
    <n v="0.26470588235294129"/>
    <x v="2"/>
    <s v="FALSO"/>
    <s v="oct-2022"/>
    <n v="-139.86000000000013"/>
    <n v="-6.5294117647058877E-2"/>
  </r>
  <r>
    <n v="44848"/>
    <s v="P0044"/>
    <x v="467"/>
    <n v="15"/>
    <x v="0"/>
    <s v="ONLINE"/>
    <n v="47"/>
    <s v="Product44"/>
    <x v="1"/>
    <s v="Kg"/>
    <n v="76"/>
    <n v="82.08"/>
    <n v="1140"/>
    <n v="1231.2"/>
    <n v="14"/>
    <s v="Oct"/>
    <n v="2022"/>
    <x v="334"/>
    <n v="578.66399999999999"/>
    <n v="6.0799999999999983"/>
    <n v="91.199999999999974"/>
    <n v="7.4074074074074056E-2"/>
    <x v="0"/>
    <s v="FALSO"/>
    <s v="oct-2022"/>
    <n v="-487.46399999999994"/>
    <n v="-0.39592592592592585"/>
  </r>
  <r>
    <n v="44849"/>
    <s v="P0015"/>
    <x v="468"/>
    <n v="10"/>
    <x v="2"/>
    <s v="CASH"/>
    <n v="35"/>
    <s v="Product15"/>
    <x v="2"/>
    <s v="No."/>
    <n v="12"/>
    <n v="15.72"/>
    <n v="120"/>
    <n v="157.19999999999999"/>
    <n v="15"/>
    <s v="Oct"/>
    <n v="2022"/>
    <x v="335"/>
    <n v="55.019999999999996"/>
    <n v="3.7200000000000006"/>
    <n v="37.200000000000003"/>
    <n v="0.23664122137404583"/>
    <x v="1"/>
    <s v="VERDADERO"/>
    <s v="oct-2022"/>
    <n v="-17.820000000000007"/>
    <n v="-0.11335877862595425"/>
  </r>
  <r>
    <n v="44850"/>
    <s v="P0036"/>
    <x v="469"/>
    <n v="3"/>
    <x v="1"/>
    <s v="ONLINE"/>
    <n v="3"/>
    <s v="Product36"/>
    <x v="4"/>
    <s v="Kg"/>
    <n v="90"/>
    <n v="96.3"/>
    <n v="270"/>
    <n v="288.89999999999998"/>
    <n v="16"/>
    <s v="Oct"/>
    <n v="2022"/>
    <x v="336"/>
    <n v="8.6669999999999998"/>
    <n v="6.2999999999999972"/>
    <n v="18.899999999999991"/>
    <n v="6.5420560747663531E-2"/>
    <x v="1"/>
    <s v="FALSO"/>
    <s v="oct-2022"/>
    <n v="10.233000000000004"/>
    <n v="3.5420560747663567E-2"/>
  </r>
  <r>
    <n v="44857"/>
    <s v="P0024"/>
    <x v="470"/>
    <n v="14"/>
    <x v="1"/>
    <s v="CASH"/>
    <n v="14"/>
    <s v="Product24"/>
    <x v="0"/>
    <s v="Ft"/>
    <n v="144"/>
    <n v="156.96"/>
    <n v="2016"/>
    <n v="2197.44"/>
    <n v="23"/>
    <s v="Oct"/>
    <n v="2022"/>
    <x v="337"/>
    <n v="307.64160000000004"/>
    <n v="12.960000000000008"/>
    <n v="181.44000000000011"/>
    <n v="8.2568807339449588E-2"/>
    <x v="2"/>
    <s v="VERDADERO"/>
    <s v="oct-2022"/>
    <n v="-126.20159999999987"/>
    <n v="-5.7431192660550398E-2"/>
  </r>
  <r>
    <n v="44864"/>
    <s v="P0042"/>
    <x v="471"/>
    <n v="3"/>
    <x v="2"/>
    <s v="CASH"/>
    <n v="39"/>
    <s v="Product42"/>
    <x v="1"/>
    <s v="Ft"/>
    <n v="120"/>
    <n v="162"/>
    <n v="360"/>
    <n v="486"/>
    <n v="30"/>
    <s v="Oct"/>
    <n v="2022"/>
    <x v="338"/>
    <n v="189.54000000000002"/>
    <n v="42"/>
    <n v="126"/>
    <n v="0.25925925925925924"/>
    <x v="1"/>
    <s v="VERDADERO"/>
    <s v="oct-2022"/>
    <n v="-63.54000000000002"/>
    <n v="-0.1307407407407408"/>
  </r>
  <r>
    <n v="44865"/>
    <s v="P0038"/>
    <x v="472"/>
    <n v="8"/>
    <x v="2"/>
    <s v="ONLINE"/>
    <n v="15"/>
    <s v="Product38"/>
    <x v="1"/>
    <s v="Kg"/>
    <n v="72"/>
    <n v="79.92"/>
    <n v="576"/>
    <n v="639.36"/>
    <n v="31"/>
    <s v="Oct"/>
    <n v="2022"/>
    <x v="339"/>
    <n v="95.903999999999996"/>
    <n v="7.9200000000000017"/>
    <n v="63.360000000000014"/>
    <n v="9.9099099099099114E-2"/>
    <x v="1"/>
    <s v="FALSO"/>
    <s v="oct-2022"/>
    <n v="-32.543999999999983"/>
    <n v="-5.0900900900900874E-2"/>
  </r>
  <r>
    <n v="44866"/>
    <s v="P0012"/>
    <x v="473"/>
    <n v="15"/>
    <x v="0"/>
    <s v="ONLINE"/>
    <n v="16"/>
    <s v="Product12"/>
    <x v="2"/>
    <s v="Kg"/>
    <n v="73"/>
    <n v="94.17"/>
    <n v="1095"/>
    <n v="1412.55"/>
    <n v="1"/>
    <s v="Nov"/>
    <n v="2022"/>
    <x v="340"/>
    <n v="226.00800000000001"/>
    <n v="21.17"/>
    <n v="317.55"/>
    <n v="0.22480620155038761"/>
    <x v="0"/>
    <s v="FALSO"/>
    <s v="nov-2022"/>
    <n v="91.541999999999916"/>
    <n v="6.4806201550387535E-2"/>
  </r>
  <r>
    <n v="44867"/>
    <s v="P0015"/>
    <x v="474"/>
    <n v="15"/>
    <x v="0"/>
    <s v="CASH"/>
    <n v="8"/>
    <s v="Product15"/>
    <x v="2"/>
    <s v="No."/>
    <n v="12"/>
    <n v="15.72"/>
    <n v="180"/>
    <n v="235.8"/>
    <n v="2"/>
    <s v="Nov"/>
    <n v="2022"/>
    <x v="341"/>
    <n v="18.864000000000001"/>
    <n v="3.7200000000000006"/>
    <n v="55.800000000000011"/>
    <n v="0.23664122137404583"/>
    <x v="1"/>
    <s v="VERDADERO"/>
    <s v="nov-2022"/>
    <n v="36.936000000000007"/>
    <n v="0.15664122137404582"/>
  </r>
  <r>
    <n v="44867"/>
    <s v="P0030"/>
    <x v="475"/>
    <n v="15"/>
    <x v="2"/>
    <s v="CASH"/>
    <n v="53"/>
    <s v="Product30"/>
    <x v="4"/>
    <s v="Ft"/>
    <n v="148"/>
    <n v="201.28"/>
    <n v="2220"/>
    <n v="3019.2"/>
    <n v="2"/>
    <s v="Nov"/>
    <n v="2022"/>
    <x v="341"/>
    <n v="1600.1759999999999"/>
    <n v="53.28"/>
    <n v="799.2"/>
    <n v="0.26470588235294124"/>
    <x v="2"/>
    <s v="VERDADERO"/>
    <s v="nov-2022"/>
    <n v="-800.97600000000011"/>
    <n v="-0.2652941176470589"/>
  </r>
  <r>
    <n v="44867"/>
    <s v="P0035"/>
    <x v="476"/>
    <n v="5"/>
    <x v="2"/>
    <s v="CASH"/>
    <n v="50"/>
    <s v="Product35"/>
    <x v="4"/>
    <s v="No."/>
    <n v="5"/>
    <n v="6.7"/>
    <n v="25"/>
    <n v="33.5"/>
    <n v="2"/>
    <s v="Nov"/>
    <n v="2022"/>
    <x v="341"/>
    <n v="16.75"/>
    <n v="1.7000000000000002"/>
    <n v="8.5"/>
    <n v="0.2537313432835821"/>
    <x v="1"/>
    <s v="VERDADERO"/>
    <s v="nov-2022"/>
    <n v="-8.25"/>
    <n v="-0.2462686567164179"/>
  </r>
  <r>
    <n v="44868"/>
    <s v="P0020"/>
    <x v="477"/>
    <n v="11"/>
    <x v="1"/>
    <s v="ONLINE"/>
    <n v="26"/>
    <s v="Product20"/>
    <x v="0"/>
    <s v="Lt"/>
    <n v="61"/>
    <n v="76.25"/>
    <n v="671"/>
    <n v="838.75"/>
    <n v="3"/>
    <s v="Nov"/>
    <n v="2022"/>
    <x v="342"/>
    <n v="218.07500000000002"/>
    <n v="15.25"/>
    <n v="167.75"/>
    <n v="0.2"/>
    <x v="1"/>
    <s v="FALSO"/>
    <s v="nov-2022"/>
    <n v="-50.325000000000045"/>
    <n v="-6.0000000000000053E-2"/>
  </r>
  <r>
    <n v="44869"/>
    <s v="P0008"/>
    <x v="478"/>
    <n v="10"/>
    <x v="2"/>
    <s v="ONLINE"/>
    <n v="7"/>
    <s v="Product08"/>
    <x v="3"/>
    <s v="Kg"/>
    <n v="83"/>
    <n v="94.62"/>
    <n v="830"/>
    <n v="946.2"/>
    <n v="4"/>
    <s v="Nov"/>
    <n v="2022"/>
    <x v="343"/>
    <n v="66.234000000000009"/>
    <n v="11.620000000000005"/>
    <n v="116.20000000000005"/>
    <n v="0.1228070175438597"/>
    <x v="0"/>
    <s v="FALSO"/>
    <s v="nov-2022"/>
    <n v="49.966000000000008"/>
    <n v="5.2807017543859656E-2"/>
  </r>
  <r>
    <n v="44870"/>
    <s v="P0019"/>
    <x v="479"/>
    <n v="15"/>
    <x v="2"/>
    <s v="CASH"/>
    <n v="34"/>
    <s v="Product19"/>
    <x v="2"/>
    <s v="Ft"/>
    <n v="150"/>
    <n v="210"/>
    <n v="2250"/>
    <n v="3150"/>
    <n v="5"/>
    <s v="Nov"/>
    <n v="2022"/>
    <x v="344"/>
    <n v="1071"/>
    <n v="60"/>
    <n v="900"/>
    <n v="0.2857142857142857"/>
    <x v="2"/>
    <s v="VERDADERO"/>
    <s v="nov-2022"/>
    <n v="-171"/>
    <n v="-5.4285714285714284E-2"/>
  </r>
  <r>
    <n v="44871"/>
    <s v="P0043"/>
    <x v="480"/>
    <n v="13"/>
    <x v="2"/>
    <s v="CASH"/>
    <n v="9"/>
    <s v="Product43"/>
    <x v="1"/>
    <s v="Kg"/>
    <n v="67"/>
    <n v="83.08"/>
    <n v="871"/>
    <n v="1080.04"/>
    <n v="6"/>
    <s v="Nov"/>
    <n v="2022"/>
    <x v="345"/>
    <n v="97.203599999999994"/>
    <n v="16.079999999999998"/>
    <n v="209.03999999999996"/>
    <n v="0.19354838709677416"/>
    <x v="0"/>
    <s v="VERDADERO"/>
    <s v="nov-2022"/>
    <n v="111.83639999999991"/>
    <n v="0.10354838709677412"/>
  </r>
  <r>
    <n v="44871"/>
    <s v="P0015"/>
    <x v="481"/>
    <n v="13"/>
    <x v="1"/>
    <s v="ONLINE"/>
    <n v="48"/>
    <s v="Product15"/>
    <x v="2"/>
    <s v="No."/>
    <n v="12"/>
    <n v="15.72"/>
    <n v="156"/>
    <n v="204.36"/>
    <n v="6"/>
    <s v="Nov"/>
    <n v="2022"/>
    <x v="345"/>
    <n v="98.092799999999997"/>
    <n v="3.7200000000000006"/>
    <n v="48.360000000000007"/>
    <n v="0.23664122137404581"/>
    <x v="1"/>
    <s v="FALSO"/>
    <s v="nov-2022"/>
    <n v="-49.732799999999983"/>
    <n v="-0.24335877862595409"/>
  </r>
  <r>
    <n v="44871"/>
    <s v="P0042"/>
    <x v="482"/>
    <n v="13"/>
    <x v="2"/>
    <s v="CASH"/>
    <n v="27"/>
    <s v="Product42"/>
    <x v="1"/>
    <s v="Ft"/>
    <n v="120"/>
    <n v="162"/>
    <n v="1560"/>
    <n v="2106"/>
    <n v="6"/>
    <s v="Nov"/>
    <n v="2022"/>
    <x v="345"/>
    <n v="568.62"/>
    <n v="42"/>
    <n v="546"/>
    <n v="0.25925925925925924"/>
    <x v="2"/>
    <s v="VERDADERO"/>
    <s v="nov-2022"/>
    <n v="-22.619999999999891"/>
    <n v="-1.074074074074069E-2"/>
  </r>
  <r>
    <n v="44872"/>
    <s v="P0040"/>
    <x v="483"/>
    <n v="13"/>
    <x v="1"/>
    <s v="CASH"/>
    <n v="53"/>
    <s v="Product40"/>
    <x v="1"/>
    <s v="Kg"/>
    <n v="90"/>
    <n v="115.2"/>
    <n v="1170"/>
    <n v="1497.6"/>
    <n v="7"/>
    <s v="Nov"/>
    <n v="2022"/>
    <x v="346"/>
    <n v="793.72799999999995"/>
    <n v="25.200000000000003"/>
    <n v="327.60000000000002"/>
    <n v="0.21875000000000003"/>
    <x v="0"/>
    <s v="VERDADERO"/>
    <s v="nov-2022"/>
    <n v="-466.12800000000004"/>
    <n v="-0.31125000000000003"/>
  </r>
  <r>
    <n v="44873"/>
    <s v="P0036"/>
    <x v="484"/>
    <n v="11"/>
    <x v="0"/>
    <s v="CASH"/>
    <n v="14"/>
    <s v="Product36"/>
    <x v="4"/>
    <s v="Kg"/>
    <n v="90"/>
    <n v="96.3"/>
    <n v="990"/>
    <n v="1059.3"/>
    <n v="8"/>
    <s v="Nov"/>
    <n v="2022"/>
    <x v="347"/>
    <n v="148.30200000000002"/>
    <n v="6.2999999999999972"/>
    <n v="69.299999999999969"/>
    <n v="6.5420560747663531E-2"/>
    <x v="0"/>
    <s v="VERDADERO"/>
    <s v="nov-2022"/>
    <n v="-79.002000000000066"/>
    <n v="-7.457943925233651E-2"/>
  </r>
  <r>
    <n v="44873"/>
    <s v="P0019"/>
    <x v="485"/>
    <n v="10"/>
    <x v="0"/>
    <s v="ONLINE"/>
    <n v="34"/>
    <s v="Product19"/>
    <x v="2"/>
    <s v="Ft"/>
    <n v="150"/>
    <n v="210"/>
    <n v="1500"/>
    <n v="2100"/>
    <n v="8"/>
    <s v="Nov"/>
    <n v="2022"/>
    <x v="347"/>
    <n v="714"/>
    <n v="60"/>
    <n v="600"/>
    <n v="0.2857142857142857"/>
    <x v="2"/>
    <s v="FALSO"/>
    <s v="nov-2022"/>
    <n v="-114"/>
    <n v="-5.4285714285714284E-2"/>
  </r>
  <r>
    <n v="44874"/>
    <s v="P0027"/>
    <x v="486"/>
    <n v="8"/>
    <x v="1"/>
    <s v="CASH"/>
    <n v="18"/>
    <s v="Product27"/>
    <x v="4"/>
    <s v="Lt"/>
    <n v="48"/>
    <n v="57.12"/>
    <n v="384"/>
    <n v="456.96"/>
    <n v="9"/>
    <s v="Nov"/>
    <n v="2022"/>
    <x v="348"/>
    <n v="82.252799999999993"/>
    <n v="9.1199999999999974"/>
    <n v="72.95999999999998"/>
    <n v="0.15966386554621845"/>
    <x v="1"/>
    <s v="VERDADERO"/>
    <s v="nov-2022"/>
    <n v="-9.2927999999999997"/>
    <n v="-2.0336134453781515E-2"/>
  </r>
  <r>
    <n v="44875"/>
    <s v="P0018"/>
    <x v="487"/>
    <n v="7"/>
    <x v="2"/>
    <s v="ONLINE"/>
    <n v="14"/>
    <s v="Product18"/>
    <x v="2"/>
    <s v="No."/>
    <n v="37"/>
    <n v="49.21"/>
    <n v="259"/>
    <n v="344.47"/>
    <n v="10"/>
    <s v="Nov"/>
    <n v="2022"/>
    <x v="349"/>
    <n v="48.225800000000007"/>
    <n v="12.21"/>
    <n v="85.47"/>
    <n v="0.24812030075187969"/>
    <x v="1"/>
    <s v="FALSO"/>
    <s v="nov-2022"/>
    <n v="37.244200000000035"/>
    <n v="0.1081203007518798"/>
  </r>
  <r>
    <n v="44878"/>
    <s v="P0027"/>
    <x v="488"/>
    <n v="10"/>
    <x v="0"/>
    <s v="CASH"/>
    <n v="0"/>
    <s v="Product27"/>
    <x v="4"/>
    <s v="Lt"/>
    <n v="48"/>
    <n v="57.12"/>
    <n v="480"/>
    <n v="571.20000000000005"/>
    <n v="13"/>
    <s v="Nov"/>
    <n v="2022"/>
    <x v="350"/>
    <n v="0"/>
    <n v="9.1199999999999974"/>
    <n v="91.199999999999974"/>
    <n v="0.15966386554621842"/>
    <x v="1"/>
    <s v="VERDADERO"/>
    <s v="nov-2022"/>
    <n v="91.200000000000045"/>
    <n v="0.15966386554621856"/>
  </r>
  <r>
    <n v="44879"/>
    <s v="P0002"/>
    <x v="489"/>
    <n v="1"/>
    <x v="2"/>
    <s v="CASH"/>
    <n v="15"/>
    <s v="Product02"/>
    <x v="3"/>
    <s v="Kg"/>
    <n v="105"/>
    <n v="142.80000000000001"/>
    <n v="105"/>
    <n v="142.80000000000001"/>
    <n v="14"/>
    <s v="Nov"/>
    <n v="2022"/>
    <x v="351"/>
    <n v="21.42"/>
    <n v="37.800000000000011"/>
    <n v="37.800000000000011"/>
    <n v="0.26470588235294124"/>
    <x v="1"/>
    <s v="VERDADERO"/>
    <s v="nov-2022"/>
    <n v="16.38000000000001"/>
    <n v="0.11470588235294124"/>
  </r>
  <r>
    <n v="44880"/>
    <s v="P0012"/>
    <x v="490"/>
    <n v="14"/>
    <x v="2"/>
    <s v="CASH"/>
    <n v="4"/>
    <s v="Product12"/>
    <x v="2"/>
    <s v="Kg"/>
    <n v="73"/>
    <n v="94.17"/>
    <n v="1022"/>
    <n v="1318.38"/>
    <n v="15"/>
    <s v="Nov"/>
    <n v="2022"/>
    <x v="352"/>
    <n v="52.735200000000006"/>
    <n v="21.17"/>
    <n v="296.38"/>
    <n v="0.22480620155038758"/>
    <x v="0"/>
    <s v="VERDADERO"/>
    <s v="nov-2022"/>
    <n v="243.64480000000003"/>
    <n v="0.1848062015503876"/>
  </r>
  <r>
    <n v="44881"/>
    <s v="P0017"/>
    <x v="491"/>
    <n v="8"/>
    <x v="1"/>
    <s v="ONLINE"/>
    <n v="41"/>
    <s v="Product17"/>
    <x v="2"/>
    <s v="Ft"/>
    <n v="134"/>
    <n v="156.78"/>
    <n v="1072"/>
    <n v="1254.24"/>
    <n v="16"/>
    <s v="Nov"/>
    <n v="2022"/>
    <x v="353"/>
    <n v="514.23839999999996"/>
    <n v="22.78"/>
    <n v="182.24"/>
    <n v="0.14529914529914531"/>
    <x v="0"/>
    <s v="FALSO"/>
    <s v="nov-2022"/>
    <n v="-331.99839999999995"/>
    <n v="-0.26470085470085464"/>
  </r>
  <r>
    <n v="44883"/>
    <s v="P0034"/>
    <x v="492"/>
    <n v="8"/>
    <x v="2"/>
    <s v="CASH"/>
    <n v="33"/>
    <s v="Product34"/>
    <x v="4"/>
    <s v="Lt"/>
    <n v="55"/>
    <n v="58.3"/>
    <n v="440"/>
    <n v="466.4"/>
    <n v="18"/>
    <s v="Nov"/>
    <n v="2022"/>
    <x v="354"/>
    <n v="153.91200000000001"/>
    <n v="3.2999999999999972"/>
    <n v="26.399999999999977"/>
    <n v="5.6603773584905613E-2"/>
    <x v="1"/>
    <s v="VERDADERO"/>
    <s v="nov-2022"/>
    <n v="-127.51200000000006"/>
    <n v="-0.27339622641509448"/>
  </r>
  <r>
    <n v="44886"/>
    <s v="P0020"/>
    <x v="493"/>
    <n v="6"/>
    <x v="2"/>
    <s v="CASH"/>
    <n v="24"/>
    <s v="Product20"/>
    <x v="0"/>
    <s v="Lt"/>
    <n v="61"/>
    <n v="76.25"/>
    <n v="366"/>
    <n v="457.5"/>
    <n v="21"/>
    <s v="Nov"/>
    <n v="2022"/>
    <x v="355"/>
    <n v="109.8"/>
    <n v="15.25"/>
    <n v="91.5"/>
    <n v="0.2"/>
    <x v="1"/>
    <s v="VERDADERO"/>
    <s v="nov-2022"/>
    <n v="-18.300000000000011"/>
    <n v="-4.0000000000000022E-2"/>
  </r>
  <r>
    <n v="44888"/>
    <s v="P0036"/>
    <x v="494"/>
    <n v="12"/>
    <x v="1"/>
    <s v="ONLINE"/>
    <n v="16"/>
    <s v="Product36"/>
    <x v="4"/>
    <s v="Kg"/>
    <n v="90"/>
    <n v="96.3"/>
    <n v="1080"/>
    <n v="1155.5999999999999"/>
    <n v="23"/>
    <s v="Nov"/>
    <n v="2022"/>
    <x v="356"/>
    <n v="184.89599999999999"/>
    <n v="6.2999999999999972"/>
    <n v="75.599999999999966"/>
    <n v="6.5420560747663531E-2"/>
    <x v="0"/>
    <s v="FALSO"/>
    <s v="nov-2022"/>
    <n v="-109.29600000000005"/>
    <n v="-9.45794392523365E-2"/>
  </r>
  <r>
    <n v="44890"/>
    <s v="P0004"/>
    <x v="495"/>
    <n v="5"/>
    <x v="2"/>
    <s v="CASH"/>
    <n v="38"/>
    <s v="Product04"/>
    <x v="3"/>
    <s v="Lt"/>
    <n v="44"/>
    <n v="48.84"/>
    <n v="220"/>
    <n v="244.2"/>
    <n v="25"/>
    <s v="Nov"/>
    <n v="2022"/>
    <x v="357"/>
    <n v="92.795999999999992"/>
    <n v="4.8400000000000034"/>
    <n v="24.200000000000017"/>
    <n v="9.9099099099099169E-2"/>
    <x v="1"/>
    <s v="VERDADERO"/>
    <s v="nov-2022"/>
    <n v="-68.596000000000004"/>
    <n v="-0.28090090090090092"/>
  </r>
  <r>
    <n v="44891"/>
    <s v="P0032"/>
    <x v="496"/>
    <n v="5"/>
    <x v="2"/>
    <s v="ONLINE"/>
    <n v="52"/>
    <s v="Product32"/>
    <x v="4"/>
    <s v="Kg"/>
    <n v="89"/>
    <n v="117.48"/>
    <n v="445"/>
    <n v="587.4"/>
    <n v="26"/>
    <s v="Nov"/>
    <n v="2022"/>
    <x v="358"/>
    <n v="305.44799999999998"/>
    <n v="28.480000000000004"/>
    <n v="142.40000000000003"/>
    <n v="0.24242424242424249"/>
    <x v="1"/>
    <s v="FALSO"/>
    <s v="nov-2022"/>
    <n v="-163.048"/>
    <n v="-0.27757575757575759"/>
  </r>
  <r>
    <n v="44892"/>
    <s v="P0034"/>
    <x v="497"/>
    <n v="15"/>
    <x v="2"/>
    <s v="ONLINE"/>
    <n v="36"/>
    <s v="Product34"/>
    <x v="4"/>
    <s v="Lt"/>
    <n v="55"/>
    <n v="58.3"/>
    <n v="825"/>
    <n v="874.5"/>
    <n v="27"/>
    <s v="Nov"/>
    <n v="2022"/>
    <x v="359"/>
    <n v="314.82"/>
    <n v="3.2999999999999972"/>
    <n v="49.499999999999957"/>
    <n v="5.6603773584905613E-2"/>
    <x v="0"/>
    <s v="FALSO"/>
    <s v="nov-2022"/>
    <n v="-265.31999999999994"/>
    <n v="-0.30339622641509428"/>
  </r>
  <r>
    <n v="44893"/>
    <s v="P0031"/>
    <x v="498"/>
    <n v="8"/>
    <x v="2"/>
    <s v="CASH"/>
    <n v="16"/>
    <s v="Product31"/>
    <x v="4"/>
    <s v="Kg"/>
    <n v="93"/>
    <n v="104.16"/>
    <n v="744"/>
    <n v="833.28"/>
    <n v="28"/>
    <s v="Nov"/>
    <n v="2022"/>
    <x v="360"/>
    <n v="133.32480000000001"/>
    <n v="11.159999999999997"/>
    <n v="89.279999999999973"/>
    <n v="0.10714285714285711"/>
    <x v="1"/>
    <s v="VERDADERO"/>
    <s v="nov-2022"/>
    <n v="-44.044800000000009"/>
    <n v="-5.2857142857142873E-2"/>
  </r>
  <r>
    <n v="44895"/>
    <s v="P0015"/>
    <x v="499"/>
    <n v="2"/>
    <x v="2"/>
    <s v="ONLINE"/>
    <n v="41"/>
    <s v="Product15"/>
    <x v="2"/>
    <s v="No."/>
    <n v="12"/>
    <n v="15.72"/>
    <n v="24"/>
    <n v="31.44"/>
    <n v="30"/>
    <s v="Nov"/>
    <n v="2022"/>
    <x v="361"/>
    <n v="12.8904"/>
    <n v="3.7200000000000006"/>
    <n v="7.4400000000000013"/>
    <n v="0.23664122137404583"/>
    <x v="1"/>
    <s v="FALSO"/>
    <s v="nov-2022"/>
    <n v="-5.4503999999999984"/>
    <n v="-0.17335877862595414"/>
  </r>
  <r>
    <n v="44898"/>
    <s v="P0028"/>
    <x v="500"/>
    <n v="5"/>
    <x v="0"/>
    <s v="CASH"/>
    <n v="54"/>
    <s v="Product28"/>
    <x v="4"/>
    <s v="No."/>
    <n v="37"/>
    <n v="41.81"/>
    <n v="185"/>
    <n v="209.05"/>
    <n v="3"/>
    <s v="Dec"/>
    <n v="2022"/>
    <x v="362"/>
    <n v="112.88700000000001"/>
    <n v="4.8100000000000023"/>
    <n v="24.050000000000011"/>
    <n v="0.11504424778761067"/>
    <x v="1"/>
    <s v="VERDADERO"/>
    <s v="dic-2022"/>
    <n v="-88.837000000000003"/>
    <n v="-0.42495575221238935"/>
  </r>
  <r>
    <n v="44899"/>
    <s v="P0026"/>
    <x v="501"/>
    <n v="10"/>
    <x v="2"/>
    <s v="CASH"/>
    <n v="43"/>
    <s v="Product26"/>
    <x v="4"/>
    <s v="No."/>
    <n v="18"/>
    <n v="24.66"/>
    <n v="180"/>
    <n v="246.6"/>
    <n v="4"/>
    <s v="Dec"/>
    <n v="2022"/>
    <x v="363"/>
    <n v="106.038"/>
    <n v="6.66"/>
    <n v="66.599999999999994"/>
    <n v="0.27007299270072993"/>
    <x v="1"/>
    <s v="VERDADERO"/>
    <s v="dic-2022"/>
    <n v="-39.437999999999988"/>
    <n v="-0.15992700729927004"/>
  </r>
  <r>
    <n v="44899"/>
    <s v="P0044"/>
    <x v="502"/>
    <n v="15"/>
    <x v="2"/>
    <s v="CASH"/>
    <n v="16"/>
    <s v="Product44"/>
    <x v="1"/>
    <s v="Kg"/>
    <n v="76"/>
    <n v="82.08"/>
    <n v="1140"/>
    <n v="1231.2"/>
    <n v="4"/>
    <s v="Dec"/>
    <n v="2022"/>
    <x v="363"/>
    <n v="196.99200000000002"/>
    <n v="6.0799999999999983"/>
    <n v="91.199999999999974"/>
    <n v="7.4074074074074056E-2"/>
    <x v="0"/>
    <s v="VERDADERO"/>
    <s v="dic-2022"/>
    <n v="-105.79199999999992"/>
    <n v="-8.592592592592585E-2"/>
  </r>
  <r>
    <n v="44902"/>
    <s v="P0038"/>
    <x v="503"/>
    <n v="12"/>
    <x v="2"/>
    <s v="CASH"/>
    <n v="54"/>
    <s v="Product38"/>
    <x v="1"/>
    <s v="Kg"/>
    <n v="72"/>
    <n v="79.92"/>
    <n v="864"/>
    <n v="959.04"/>
    <n v="7"/>
    <s v="Dec"/>
    <n v="2022"/>
    <x v="364"/>
    <n v="517.88160000000005"/>
    <n v="7.9200000000000017"/>
    <n v="95.04000000000002"/>
    <n v="9.9099099099099128E-2"/>
    <x v="0"/>
    <s v="VERDADERO"/>
    <s v="dic-2022"/>
    <n v="-422.84160000000008"/>
    <n v="-0.440900900900901"/>
  </r>
  <r>
    <n v="44902"/>
    <s v="P0016"/>
    <x v="504"/>
    <n v="13"/>
    <x v="2"/>
    <s v="ONLINE"/>
    <n v="33"/>
    <s v="Product16"/>
    <x v="2"/>
    <s v="No."/>
    <n v="13"/>
    <n v="16.64"/>
    <n v="169"/>
    <n v="216.32"/>
    <n v="7"/>
    <s v="Dec"/>
    <n v="2022"/>
    <x v="364"/>
    <n v="71.385599999999997"/>
    <n v="3.6400000000000006"/>
    <n v="47.320000000000007"/>
    <n v="0.21875000000000003"/>
    <x v="1"/>
    <s v="FALSO"/>
    <s v="dic-2022"/>
    <n v="-24.065600000000018"/>
    <n v="-0.11125000000000008"/>
  </r>
  <r>
    <n v="44902"/>
    <s v="P0038"/>
    <x v="503"/>
    <n v="5"/>
    <x v="2"/>
    <s v="CASH"/>
    <n v="10"/>
    <s v="Product38"/>
    <x v="1"/>
    <s v="Kg"/>
    <n v="72"/>
    <n v="79.92"/>
    <n v="360"/>
    <n v="399.6"/>
    <n v="7"/>
    <s v="Dec"/>
    <n v="2022"/>
    <x v="364"/>
    <n v="39.960000000000008"/>
    <n v="7.9200000000000017"/>
    <n v="39.600000000000009"/>
    <n v="9.9099099099099114E-2"/>
    <x v="1"/>
    <s v="VERDADERO"/>
    <s v="dic-2022"/>
    <n v="-0.36000000000001364"/>
    <n v="-9.0090090090093496E-4"/>
  </r>
  <r>
    <n v="44906"/>
    <s v="P0027"/>
    <x v="505"/>
    <n v="5"/>
    <x v="2"/>
    <s v="ONLINE"/>
    <n v="7"/>
    <s v="Product27"/>
    <x v="4"/>
    <s v="Lt"/>
    <n v="48"/>
    <n v="57.12"/>
    <n v="240"/>
    <n v="285.60000000000002"/>
    <n v="11"/>
    <s v="Dec"/>
    <n v="2022"/>
    <x v="365"/>
    <n v="19.992000000000004"/>
    <n v="9.1199999999999974"/>
    <n v="45.599999999999987"/>
    <n v="0.15966386554621842"/>
    <x v="1"/>
    <s v="FALSO"/>
    <s v="dic-2022"/>
    <n v="25.608000000000004"/>
    <n v="8.9663865546218496E-2"/>
  </r>
  <r>
    <n v="44906"/>
    <s v="P0013"/>
    <x v="506"/>
    <n v="9"/>
    <x v="0"/>
    <s v="ONLINE"/>
    <n v="47"/>
    <s v="Product13"/>
    <x v="2"/>
    <s v="Kg"/>
    <n v="112"/>
    <n v="122.08"/>
    <n v="1008"/>
    <n v="1098.72"/>
    <n v="11"/>
    <s v="Dec"/>
    <n v="2022"/>
    <x v="365"/>
    <n v="516.39840000000004"/>
    <n v="10.079999999999998"/>
    <n v="90.719999999999985"/>
    <n v="8.2568807339449532E-2"/>
    <x v="0"/>
    <s v="FALSO"/>
    <s v="dic-2022"/>
    <n v="-425.67840000000001"/>
    <n v="-0.38743119266055048"/>
  </r>
  <r>
    <n v="44906"/>
    <s v="P0014"/>
    <x v="507"/>
    <n v="10"/>
    <x v="1"/>
    <s v="CASH"/>
    <n v="28"/>
    <s v="Product14"/>
    <x v="2"/>
    <s v="Kg"/>
    <n v="112"/>
    <n v="146.72"/>
    <n v="1120"/>
    <n v="1467.2"/>
    <n v="11"/>
    <s v="Dec"/>
    <n v="2022"/>
    <x v="365"/>
    <n v="410.81600000000003"/>
    <n v="34.72"/>
    <n v="347.2"/>
    <n v="0.23664122137404578"/>
    <x v="0"/>
    <s v="VERDADERO"/>
    <s v="dic-2022"/>
    <n v="-63.615999999999985"/>
    <n v="-4.3358778625954185E-2"/>
  </r>
  <r>
    <n v="44907"/>
    <s v="P0030"/>
    <x v="508"/>
    <n v="9"/>
    <x v="0"/>
    <s v="CASH"/>
    <n v="29"/>
    <s v="Product30"/>
    <x v="4"/>
    <s v="Ft"/>
    <n v="148"/>
    <n v="201.28"/>
    <n v="1332"/>
    <n v="1811.52"/>
    <n v="12"/>
    <s v="Dec"/>
    <n v="2022"/>
    <x v="366"/>
    <n v="525.34079999999994"/>
    <n v="53.28"/>
    <n v="479.52"/>
    <n v="0.26470588235294118"/>
    <x v="0"/>
    <s v="VERDADERO"/>
    <s v="dic-2022"/>
    <n v="-45.820799999999963"/>
    <n v="-2.5294117647058804E-2"/>
  </r>
  <r>
    <n v="44907"/>
    <s v="P0041"/>
    <x v="509"/>
    <n v="10"/>
    <x v="0"/>
    <s v="ONLINE"/>
    <n v="3"/>
    <s v="Product41"/>
    <x v="1"/>
    <s v="Ft"/>
    <n v="138"/>
    <n v="173.88"/>
    <n v="1380"/>
    <n v="1738.8"/>
    <n v="12"/>
    <s v="Dec"/>
    <n v="2022"/>
    <x v="366"/>
    <n v="52.163999999999994"/>
    <n v="35.879999999999995"/>
    <n v="358.79999999999995"/>
    <n v="0.20634920634920634"/>
    <x v="0"/>
    <s v="FALSO"/>
    <s v="dic-2022"/>
    <n v="306.63599999999997"/>
    <n v="0.17634920634920634"/>
  </r>
  <r>
    <n v="44909"/>
    <s v="P0005"/>
    <x v="510"/>
    <n v="4"/>
    <x v="2"/>
    <s v="CASH"/>
    <n v="50"/>
    <s v="Product05"/>
    <x v="3"/>
    <s v="Ft"/>
    <n v="133"/>
    <n v="155.61000000000001"/>
    <n v="532"/>
    <n v="622.44000000000005"/>
    <n v="14"/>
    <s v="Dec"/>
    <n v="2022"/>
    <x v="367"/>
    <n v="311.22000000000003"/>
    <n v="22.610000000000014"/>
    <n v="90.440000000000055"/>
    <n v="0.14529914529914537"/>
    <x v="1"/>
    <s v="VERDADERO"/>
    <s v="dic-2022"/>
    <n v="-220.77999999999997"/>
    <n v="-0.35470085470085461"/>
  </r>
  <r>
    <n v="44910"/>
    <s v="P0009"/>
    <x v="511"/>
    <n v="13"/>
    <x v="2"/>
    <s v="ONLINE"/>
    <n v="50"/>
    <s v="Product09"/>
    <x v="3"/>
    <s v="No."/>
    <n v="6"/>
    <n v="7.8599999999999994"/>
    <n v="78"/>
    <n v="102.18"/>
    <n v="15"/>
    <s v="Dec"/>
    <n v="2022"/>
    <x v="368"/>
    <n v="51.09"/>
    <n v="1.8599999999999994"/>
    <n v="24.179999999999993"/>
    <n v="0.23664122137404572"/>
    <x v="1"/>
    <s v="FALSO"/>
    <s v="dic-2022"/>
    <n v="-26.909999999999997"/>
    <n v="-0.26335877862595414"/>
  </r>
  <r>
    <n v="44914"/>
    <s v="P0044"/>
    <x v="512"/>
    <n v="7"/>
    <x v="2"/>
    <s v="ONLINE"/>
    <n v="38"/>
    <s v="Product44"/>
    <x v="1"/>
    <s v="Kg"/>
    <n v="76"/>
    <n v="82.08"/>
    <n v="532"/>
    <n v="574.55999999999995"/>
    <n v="19"/>
    <s v="Dec"/>
    <n v="2022"/>
    <x v="369"/>
    <n v="218.33279999999999"/>
    <n v="6.0799999999999983"/>
    <n v="42.559999999999988"/>
    <n v="7.4074074074074056E-2"/>
    <x v="1"/>
    <s v="FALSO"/>
    <s v="dic-2022"/>
    <n v="-175.77280000000007"/>
    <n v="-0.3059259259259261"/>
  </r>
  <r>
    <n v="44914"/>
    <s v="P0011"/>
    <x v="513"/>
    <n v="14"/>
    <x v="2"/>
    <s v="CASH"/>
    <n v="31"/>
    <s v="Product11"/>
    <x v="2"/>
    <s v="Lt"/>
    <n v="44"/>
    <n v="48.4"/>
    <n v="616"/>
    <n v="677.6"/>
    <n v="19"/>
    <s v="Dec"/>
    <n v="2022"/>
    <x v="369"/>
    <n v="210.05600000000001"/>
    <n v="4.3999999999999986"/>
    <n v="61.59999999999998"/>
    <n v="9.090909090909087E-2"/>
    <x v="1"/>
    <s v="VERDADERO"/>
    <s v="dic-2022"/>
    <n v="-148.45600000000002"/>
    <n v="-0.21909090909090911"/>
  </r>
  <r>
    <n v="44914"/>
    <s v="P0009"/>
    <x v="514"/>
    <n v="11"/>
    <x v="1"/>
    <s v="ONLINE"/>
    <n v="24"/>
    <s v="Product09"/>
    <x v="3"/>
    <s v="No."/>
    <n v="6"/>
    <n v="7.8599999999999994"/>
    <n v="66"/>
    <n v="86.46"/>
    <n v="19"/>
    <s v="Dec"/>
    <n v="2022"/>
    <x v="369"/>
    <n v="20.750399999999999"/>
    <n v="1.8599999999999994"/>
    <n v="20.459999999999994"/>
    <n v="0.23664122137404575"/>
    <x v="1"/>
    <s v="FALSO"/>
    <s v="dic-2022"/>
    <n v="-0.29040000000000532"/>
    <n v="-3.3587786259542604E-3"/>
  </r>
  <r>
    <n v="44916"/>
    <s v="P0006"/>
    <x v="515"/>
    <n v="10"/>
    <x v="2"/>
    <s v="ONLINE"/>
    <n v="45"/>
    <s v="Product06"/>
    <x v="3"/>
    <s v="Kg"/>
    <n v="75"/>
    <n v="85.5"/>
    <n v="750"/>
    <n v="855"/>
    <n v="21"/>
    <s v="Dec"/>
    <n v="2022"/>
    <x v="370"/>
    <n v="384.75"/>
    <n v="10.5"/>
    <n v="105"/>
    <n v="0.12280701754385964"/>
    <x v="1"/>
    <s v="FALSO"/>
    <s v="dic-2022"/>
    <n v="-279.75"/>
    <n v="-0.32719298245614037"/>
  </r>
  <r>
    <n v="44924"/>
    <s v="P0008"/>
    <x v="516"/>
    <n v="15"/>
    <x v="2"/>
    <s v="ONLINE"/>
    <n v="33"/>
    <s v="Product08"/>
    <x v="3"/>
    <s v="Kg"/>
    <n v="83"/>
    <n v="94.62"/>
    <n v="1245"/>
    <n v="1419.3"/>
    <n v="29"/>
    <s v="Dec"/>
    <n v="2022"/>
    <x v="371"/>
    <n v="468.36900000000003"/>
    <n v="11.620000000000005"/>
    <n v="174.30000000000007"/>
    <n v="0.1228070175438597"/>
    <x v="0"/>
    <s v="FALSO"/>
    <s v="dic-2022"/>
    <n v="-294.06900000000007"/>
    <n v="-0.2071929824561404"/>
  </r>
  <r>
    <n v="44924"/>
    <s v="P0042"/>
    <x v="517"/>
    <n v="1"/>
    <x v="0"/>
    <s v="CASH"/>
    <n v="37"/>
    <s v="Product42"/>
    <x v="1"/>
    <s v="Ft"/>
    <n v="120"/>
    <n v="162"/>
    <n v="120"/>
    <n v="162"/>
    <n v="29"/>
    <s v="Dec"/>
    <n v="2022"/>
    <x v="371"/>
    <n v="59.94"/>
    <n v="42"/>
    <n v="42"/>
    <n v="0.25925925925925924"/>
    <x v="1"/>
    <s v="VERDADERO"/>
    <s v="dic-2022"/>
    <n v="-17.939999999999998"/>
    <n v="-0.11074074074074072"/>
  </r>
  <r>
    <n v="44925"/>
    <s v="P0041"/>
    <x v="518"/>
    <n v="14"/>
    <x v="2"/>
    <s v="ONLINE"/>
    <n v="21"/>
    <s v="Product41"/>
    <x v="1"/>
    <s v="Ft"/>
    <n v="138"/>
    <n v="173.88"/>
    <n v="1932"/>
    <n v="2434.3200000000002"/>
    <n v="30"/>
    <s v="Dec"/>
    <n v="2022"/>
    <x v="372"/>
    <n v="511.2072"/>
    <n v="35.879999999999995"/>
    <n v="502.31999999999994"/>
    <n v="0.20634920634920631"/>
    <x v="2"/>
    <s v="FALSO"/>
    <s v="dic-2022"/>
    <n v="-8.8871999999998934"/>
    <n v="-3.6507936507936068E-3"/>
  </r>
  <r>
    <n v="44926"/>
    <s v="P0033"/>
    <x v="519"/>
    <n v="12"/>
    <x v="1"/>
    <s v="ONLINE"/>
    <n v="45"/>
    <s v="Product33"/>
    <x v="4"/>
    <s v="Kg"/>
    <n v="95"/>
    <n v="119.7"/>
    <n v="1140"/>
    <n v="1436.4"/>
    <n v="31"/>
    <s v="Dec"/>
    <n v="2022"/>
    <x v="373"/>
    <n v="646.38000000000011"/>
    <n v="24.700000000000003"/>
    <n v="296.40000000000003"/>
    <n v="0.20634920634920637"/>
    <x v="0"/>
    <s v="FALSO"/>
    <s v="dic-2022"/>
    <n v="-349.98"/>
    <n v="-0.24365079365079365"/>
  </r>
  <r>
    <n v="44926"/>
    <s v="P0011"/>
    <x v="520"/>
    <n v="6"/>
    <x v="1"/>
    <s v="ONLINE"/>
    <n v="22"/>
    <s v="Product11"/>
    <x v="2"/>
    <s v="Lt"/>
    <n v="44"/>
    <n v="48.4"/>
    <n v="264"/>
    <n v="290.39999999999998"/>
    <n v="31"/>
    <s v="Dec"/>
    <n v="2022"/>
    <x v="373"/>
    <n v="63.887999999999998"/>
    <n v="4.3999999999999986"/>
    <n v="26.399999999999991"/>
    <n v="9.0909090909090884E-2"/>
    <x v="1"/>
    <s v="FALSO"/>
    <s v="dic-2022"/>
    <n v="-37.488000000000028"/>
    <n v="-0.1290909090909092"/>
  </r>
  <r>
    <n v="44926"/>
    <s v="P0011"/>
    <x v="520"/>
    <n v="3"/>
    <x v="0"/>
    <s v="CASH"/>
    <n v="33"/>
    <s v="Product11"/>
    <x v="2"/>
    <s v="Lt"/>
    <n v="44"/>
    <n v="48.4"/>
    <n v="132"/>
    <n v="145.19999999999999"/>
    <n v="31"/>
    <s v="Dec"/>
    <n v="2022"/>
    <x v="373"/>
    <n v="47.915999999999997"/>
    <n v="4.3999999999999986"/>
    <n v="13.199999999999996"/>
    <n v="9.0909090909090884E-2"/>
    <x v="1"/>
    <s v="VERDADERO"/>
    <s v="dic-2022"/>
    <n v="-34.716000000000008"/>
    <n v="-0.239090909090909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
  <r>
    <n v="44197"/>
    <s v="P0024"/>
    <s v="44197P0024"/>
    <n v="9"/>
    <x v="0"/>
    <x v="0"/>
    <n v="28"/>
    <s v="Product24"/>
    <x v="0"/>
    <s v="Ft"/>
    <n v="144"/>
    <n v="156.96"/>
    <n v="1296"/>
    <n v="1412.64"/>
    <n v="1"/>
    <s v="Jan"/>
    <n v="2021"/>
    <x v="0"/>
    <n v="395.53920000000005"/>
    <n v="12.960000000000008"/>
    <n v="116.64000000000007"/>
    <n v="8.2568807339449588E-2"/>
    <x v="0"/>
    <s v="FALSO"/>
    <s v="ene-2021"/>
  </r>
  <r>
    <n v="44198"/>
    <s v="P0038"/>
    <s v="44198P0038"/>
    <n v="15"/>
    <x v="1"/>
    <x v="1"/>
    <n v="36"/>
    <s v="Product38"/>
    <x v="1"/>
    <s v="Kg"/>
    <n v="72"/>
    <n v="79.92"/>
    <n v="1080"/>
    <n v="1198.8"/>
    <n v="2"/>
    <s v="Jan"/>
    <n v="2021"/>
    <x v="1"/>
    <n v="431.56799999999998"/>
    <n v="7.9200000000000017"/>
    <n v="118.80000000000003"/>
    <n v="9.9099099099099128E-2"/>
    <x v="0"/>
    <s v="VERDADERO"/>
    <s v="ene-2021"/>
  </r>
  <r>
    <n v="44198"/>
    <s v="P0013"/>
    <s v="44198P0013"/>
    <n v="6"/>
    <x v="2"/>
    <x v="1"/>
    <n v="38"/>
    <s v="Product13"/>
    <x v="2"/>
    <s v="Kg"/>
    <n v="112"/>
    <n v="122.08"/>
    <n v="672"/>
    <n v="732.48"/>
    <n v="2"/>
    <s v="Jan"/>
    <n v="2021"/>
    <x v="1"/>
    <n v="278.3424"/>
    <n v="10.079999999999998"/>
    <n v="60.47999999999999"/>
    <n v="8.2568807339449532E-2"/>
    <x v="1"/>
    <s v="VERDADERO"/>
    <s v="ene-2021"/>
  </r>
  <r>
    <n v="44199"/>
    <s v="P0004"/>
    <s v="44199P0004"/>
    <n v="5"/>
    <x v="2"/>
    <x v="0"/>
    <n v="43"/>
    <s v="Product04"/>
    <x v="3"/>
    <s v="Lt"/>
    <n v="44"/>
    <n v="48.84"/>
    <n v="220"/>
    <n v="244.2"/>
    <n v="3"/>
    <s v="Jan"/>
    <n v="2021"/>
    <x v="2"/>
    <n v="105.006"/>
    <n v="4.8400000000000034"/>
    <n v="24.200000000000017"/>
    <n v="9.9099099099099169E-2"/>
    <x v="1"/>
    <s v="FALSO"/>
    <s v="ene-2021"/>
  </r>
  <r>
    <n v="44200"/>
    <s v="P0035"/>
    <s v="44200P0035"/>
    <n v="12"/>
    <x v="1"/>
    <x v="0"/>
    <n v="12"/>
    <s v="Product35"/>
    <x v="4"/>
    <s v="No."/>
    <n v="5"/>
    <n v="6.7"/>
    <n v="60"/>
    <n v="80.400000000000006"/>
    <n v="4"/>
    <s v="Jan"/>
    <n v="2021"/>
    <x v="3"/>
    <n v="9.6479999999999997"/>
    <n v="1.7000000000000002"/>
    <n v="20.400000000000002"/>
    <n v="0.2537313432835821"/>
    <x v="1"/>
    <s v="FALSO"/>
    <s v="ene-2021"/>
  </r>
  <r>
    <n v="44205"/>
    <s v="P0031"/>
    <s v="44205P0031"/>
    <n v="1"/>
    <x v="2"/>
    <x v="1"/>
    <n v="28"/>
    <s v="Product31"/>
    <x v="4"/>
    <s v="Kg"/>
    <n v="93"/>
    <n v="104.16"/>
    <n v="93"/>
    <n v="104.16"/>
    <n v="9"/>
    <s v="Jan"/>
    <n v="2021"/>
    <x v="4"/>
    <n v="29.164800000000003"/>
    <n v="11.159999999999997"/>
    <n v="11.159999999999997"/>
    <n v="0.10714285714285711"/>
    <x v="1"/>
    <s v="VERDADERO"/>
    <s v="ene-2021"/>
  </r>
  <r>
    <n v="44205"/>
    <s v="P0003"/>
    <s v="44205P0003"/>
    <n v="8"/>
    <x v="2"/>
    <x v="1"/>
    <n v="45"/>
    <s v="Product03"/>
    <x v="3"/>
    <s v="Kg"/>
    <n v="71"/>
    <n v="80.94"/>
    <n v="568"/>
    <n v="647.52"/>
    <n v="9"/>
    <s v="Jan"/>
    <n v="2021"/>
    <x v="4"/>
    <n v="291.38400000000001"/>
    <n v="9.9399999999999977"/>
    <n v="79.519999999999982"/>
    <n v="0.12280701754385963"/>
    <x v="1"/>
    <s v="VERDADERO"/>
    <s v="ene-2021"/>
  </r>
  <r>
    <n v="44205"/>
    <s v="P0025"/>
    <s v="44205P0025"/>
    <n v="4"/>
    <x v="2"/>
    <x v="0"/>
    <n v="18"/>
    <s v="Product25"/>
    <x v="0"/>
    <s v="No."/>
    <n v="7"/>
    <n v="8.33"/>
    <n v="28"/>
    <n v="33.32"/>
    <n v="9"/>
    <s v="Jan"/>
    <n v="2021"/>
    <x v="4"/>
    <n v="5.9976000000000003"/>
    <n v="1.33"/>
    <n v="5.32"/>
    <n v="0.1596638655462185"/>
    <x v="1"/>
    <s v="FALSO"/>
    <s v="ene-2021"/>
  </r>
  <r>
    <n v="44207"/>
    <s v="P0037"/>
    <s v="44207P0037"/>
    <n v="3"/>
    <x v="2"/>
    <x v="1"/>
    <n v="33"/>
    <s v="Product37"/>
    <x v="1"/>
    <s v="Kg"/>
    <n v="67"/>
    <n v="85.76"/>
    <n v="201"/>
    <n v="257.27999999999997"/>
    <n v="11"/>
    <s v="Jan"/>
    <n v="2021"/>
    <x v="5"/>
    <n v="84.9024"/>
    <n v="18.760000000000005"/>
    <n v="56.280000000000015"/>
    <n v="0.21875000000000008"/>
    <x v="1"/>
    <s v="VERDADERO"/>
    <s v="ene-2021"/>
  </r>
  <r>
    <n v="44207"/>
    <s v="P0014"/>
    <s v="44207P0014"/>
    <n v="4"/>
    <x v="0"/>
    <x v="0"/>
    <n v="15"/>
    <s v="Product14"/>
    <x v="2"/>
    <s v="Kg"/>
    <n v="112"/>
    <n v="146.72"/>
    <n v="448"/>
    <n v="586.88"/>
    <n v="11"/>
    <s v="Jan"/>
    <n v="2021"/>
    <x v="5"/>
    <n v="88.031999999999996"/>
    <n v="34.72"/>
    <n v="138.88"/>
    <n v="0.23664122137404581"/>
    <x v="1"/>
    <s v="FALSO"/>
    <s v="ene-2021"/>
  </r>
  <r>
    <n v="44207"/>
    <s v="P0042"/>
    <s v="44207P0042"/>
    <n v="4"/>
    <x v="2"/>
    <x v="0"/>
    <n v="23"/>
    <s v="Product42"/>
    <x v="1"/>
    <s v="Ft"/>
    <n v="120"/>
    <n v="162"/>
    <n v="480"/>
    <n v="648"/>
    <n v="11"/>
    <s v="Jan"/>
    <n v="2021"/>
    <x v="5"/>
    <n v="149.04000000000002"/>
    <n v="42"/>
    <n v="168"/>
    <n v="0.25925925925925924"/>
    <x v="1"/>
    <s v="FALSO"/>
    <s v="ene-2021"/>
  </r>
  <r>
    <n v="44208"/>
    <s v="P0042"/>
    <s v="44208P0042"/>
    <n v="10"/>
    <x v="1"/>
    <x v="1"/>
    <n v="16"/>
    <s v="Product42"/>
    <x v="1"/>
    <s v="Ft"/>
    <n v="120"/>
    <n v="162"/>
    <n v="1200"/>
    <n v="1620"/>
    <n v="12"/>
    <s v="Jan"/>
    <n v="2021"/>
    <x v="6"/>
    <n v="259.2"/>
    <n v="42"/>
    <n v="420"/>
    <n v="0.25925925925925924"/>
    <x v="0"/>
    <s v="VERDADERO"/>
    <s v="ene-2021"/>
  </r>
  <r>
    <n v="44214"/>
    <s v="P0044"/>
    <s v="44214P0044"/>
    <n v="13"/>
    <x v="2"/>
    <x v="0"/>
    <n v="51"/>
    <s v="Product44"/>
    <x v="1"/>
    <s v="Kg"/>
    <n v="76"/>
    <n v="82.08"/>
    <n v="988"/>
    <n v="1067.04"/>
    <n v="18"/>
    <s v="Jan"/>
    <n v="2021"/>
    <x v="7"/>
    <n v="544.19039999999995"/>
    <n v="6.0799999999999983"/>
    <n v="79.039999999999978"/>
    <n v="7.4074074074074056E-2"/>
    <x v="0"/>
    <s v="FALSO"/>
    <s v="ene-2021"/>
  </r>
  <r>
    <n v="44214"/>
    <s v="P0023"/>
    <s v="44214P0023"/>
    <n v="3"/>
    <x v="1"/>
    <x v="1"/>
    <n v="9"/>
    <s v="Product23"/>
    <x v="0"/>
    <s v="Ft"/>
    <n v="141"/>
    <n v="149.46"/>
    <n v="423"/>
    <n v="448.38"/>
    <n v="18"/>
    <s v="Jan"/>
    <n v="2021"/>
    <x v="7"/>
    <n v="40.354199999999999"/>
    <n v="8.460000000000008"/>
    <n v="25.380000000000024"/>
    <n v="5.6603773584905717E-2"/>
    <x v="1"/>
    <s v="VERDADERO"/>
    <s v="ene-2021"/>
  </r>
  <r>
    <n v="44215"/>
    <s v="P0035"/>
    <s v="44215P0035"/>
    <n v="6"/>
    <x v="2"/>
    <x v="1"/>
    <n v="43"/>
    <s v="Product35"/>
    <x v="4"/>
    <s v="No."/>
    <n v="5"/>
    <n v="6.7"/>
    <n v="30"/>
    <n v="40.200000000000003"/>
    <n v="19"/>
    <s v="Jan"/>
    <n v="2021"/>
    <x v="8"/>
    <n v="17.286000000000001"/>
    <n v="1.7000000000000002"/>
    <n v="10.200000000000001"/>
    <n v="0.2537313432835821"/>
    <x v="1"/>
    <s v="VERDADERO"/>
    <s v="ene-2021"/>
  </r>
  <r>
    <n v="44216"/>
    <s v="P0034"/>
    <s v="44216P0034"/>
    <n v="4"/>
    <x v="2"/>
    <x v="1"/>
    <n v="45"/>
    <s v="Product34"/>
    <x v="4"/>
    <s v="Lt"/>
    <n v="55"/>
    <n v="58.3"/>
    <n v="220"/>
    <n v="233.2"/>
    <n v="20"/>
    <s v="Jan"/>
    <n v="2021"/>
    <x v="9"/>
    <n v="104.94"/>
    <n v="3.2999999999999972"/>
    <n v="13.199999999999989"/>
    <n v="5.6603773584905613E-2"/>
    <x v="1"/>
    <s v="VERDADERO"/>
    <s v="ene-2021"/>
  </r>
  <r>
    <n v="44216"/>
    <s v="P0020"/>
    <s v="44216P0020"/>
    <n v="4"/>
    <x v="2"/>
    <x v="1"/>
    <n v="53"/>
    <s v="Product20"/>
    <x v="0"/>
    <s v="Lt"/>
    <n v="61"/>
    <n v="76.25"/>
    <n v="244"/>
    <n v="305"/>
    <n v="20"/>
    <s v="Jan"/>
    <n v="2021"/>
    <x v="9"/>
    <n v="161.65"/>
    <n v="15.25"/>
    <n v="61"/>
    <n v="0.2"/>
    <x v="1"/>
    <s v="VERDADERO"/>
    <s v="ene-2021"/>
  </r>
  <r>
    <n v="44217"/>
    <s v="P0004"/>
    <s v="44217P0004"/>
    <n v="15"/>
    <x v="0"/>
    <x v="1"/>
    <n v="34"/>
    <s v="Product04"/>
    <x v="3"/>
    <s v="Lt"/>
    <n v="44"/>
    <n v="48.84"/>
    <n v="660"/>
    <n v="732.6"/>
    <n v="21"/>
    <s v="Jan"/>
    <n v="2021"/>
    <x v="10"/>
    <n v="249.08400000000003"/>
    <n v="4.8400000000000034"/>
    <n v="72.600000000000051"/>
    <n v="9.9099099099099169E-2"/>
    <x v="1"/>
    <s v="VERDADERO"/>
    <s v="ene-2021"/>
  </r>
  <r>
    <n v="44217"/>
    <s v="P0003"/>
    <s v="44217P0003"/>
    <n v="9"/>
    <x v="2"/>
    <x v="0"/>
    <n v="28"/>
    <s v="Product03"/>
    <x v="3"/>
    <s v="Kg"/>
    <n v="71"/>
    <n v="80.94"/>
    <n v="639"/>
    <n v="728.46"/>
    <n v="21"/>
    <s v="Jan"/>
    <n v="2021"/>
    <x v="10"/>
    <n v="203.96880000000002"/>
    <n v="9.9399999999999977"/>
    <n v="89.45999999999998"/>
    <n v="0.12280701754385961"/>
    <x v="1"/>
    <s v="FALSO"/>
    <s v="ene-2021"/>
  </r>
  <r>
    <n v="44217"/>
    <s v="P0042"/>
    <s v="44217P0042"/>
    <n v="6"/>
    <x v="2"/>
    <x v="0"/>
    <n v="0"/>
    <s v="Product42"/>
    <x v="1"/>
    <s v="Ft"/>
    <n v="120"/>
    <n v="162"/>
    <n v="720"/>
    <n v="972"/>
    <n v="21"/>
    <s v="Jan"/>
    <n v="2021"/>
    <x v="10"/>
    <n v="0"/>
    <n v="42"/>
    <n v="252"/>
    <n v="0.25925925925925924"/>
    <x v="1"/>
    <s v="FALSO"/>
    <s v="ene-2021"/>
  </r>
  <r>
    <n v="44221"/>
    <s v="P0034"/>
    <s v="44221P0034"/>
    <n v="6"/>
    <x v="2"/>
    <x v="1"/>
    <n v="13"/>
    <s v="Product34"/>
    <x v="4"/>
    <s v="Lt"/>
    <n v="55"/>
    <n v="58.3"/>
    <n v="330"/>
    <n v="349.8"/>
    <n v="25"/>
    <s v="Jan"/>
    <n v="2021"/>
    <x v="11"/>
    <n v="45.474000000000004"/>
    <n v="3.2999999999999972"/>
    <n v="19.799999999999983"/>
    <n v="5.6603773584905613E-2"/>
    <x v="1"/>
    <s v="VERDADERO"/>
    <s v="ene-2021"/>
  </r>
  <r>
    <n v="44221"/>
    <s v="P0035"/>
    <s v="44221P0035"/>
    <n v="7"/>
    <x v="2"/>
    <x v="0"/>
    <n v="25"/>
    <s v="Product35"/>
    <x v="4"/>
    <s v="No."/>
    <n v="5"/>
    <n v="6.7"/>
    <n v="35"/>
    <n v="46.9"/>
    <n v="25"/>
    <s v="Jan"/>
    <n v="2021"/>
    <x v="11"/>
    <n v="11.725"/>
    <n v="1.7000000000000002"/>
    <n v="11.900000000000002"/>
    <n v="0.25373134328358216"/>
    <x v="1"/>
    <s v="FALSO"/>
    <s v="ene-2021"/>
  </r>
  <r>
    <n v="44221"/>
    <s v="P0031"/>
    <s v="44221P0031"/>
    <n v="14"/>
    <x v="2"/>
    <x v="0"/>
    <n v="8"/>
    <s v="Product31"/>
    <x v="4"/>
    <s v="Kg"/>
    <n v="93"/>
    <n v="104.16"/>
    <n v="1302"/>
    <n v="1458.24"/>
    <n v="25"/>
    <s v="Jan"/>
    <n v="2021"/>
    <x v="11"/>
    <n v="116.6592"/>
    <n v="11.159999999999997"/>
    <n v="156.23999999999995"/>
    <n v="0.10714285714285711"/>
    <x v="0"/>
    <s v="FALSO"/>
    <s v="ene-2021"/>
  </r>
  <r>
    <n v="44222"/>
    <s v="P0044"/>
    <s v="44222P0044"/>
    <n v="9"/>
    <x v="0"/>
    <x v="1"/>
    <n v="5"/>
    <s v="Product44"/>
    <x v="1"/>
    <s v="Kg"/>
    <n v="76"/>
    <n v="82.08"/>
    <n v="684"/>
    <n v="738.72"/>
    <n v="26"/>
    <s v="Jan"/>
    <n v="2021"/>
    <x v="12"/>
    <n v="36.936"/>
    <n v="6.0799999999999983"/>
    <n v="54.719999999999985"/>
    <n v="7.4074074074074056E-2"/>
    <x v="1"/>
    <s v="VERDADERO"/>
    <s v="ene-2021"/>
  </r>
  <r>
    <n v="44222"/>
    <s v="P0006"/>
    <s v="44222P0006"/>
    <n v="7"/>
    <x v="1"/>
    <x v="1"/>
    <n v="53"/>
    <s v="Product06"/>
    <x v="3"/>
    <s v="Kg"/>
    <n v="75"/>
    <n v="85.5"/>
    <n v="525"/>
    <n v="598.5"/>
    <n v="26"/>
    <s v="Jan"/>
    <n v="2021"/>
    <x v="12"/>
    <n v="317.20500000000004"/>
    <n v="10.5"/>
    <n v="73.5"/>
    <n v="0.12280701754385964"/>
    <x v="1"/>
    <s v="VERDADERO"/>
    <s v="ene-2021"/>
  </r>
  <r>
    <n v="44222"/>
    <s v="P0001"/>
    <s v="44222P0001"/>
    <n v="7"/>
    <x v="1"/>
    <x v="0"/>
    <n v="53"/>
    <s v="Product01"/>
    <x v="3"/>
    <s v="Kg"/>
    <n v="98"/>
    <n v="103.88"/>
    <n v="686"/>
    <n v="727.16"/>
    <n v="26"/>
    <s v="Jan"/>
    <n v="2021"/>
    <x v="12"/>
    <n v="385.39479999999998"/>
    <n v="5.8799999999999955"/>
    <n v="41.159999999999968"/>
    <n v="5.660377358490562E-2"/>
    <x v="1"/>
    <s v="FALSO"/>
    <s v="ene-2021"/>
  </r>
  <r>
    <n v="44223"/>
    <s v="P0040"/>
    <s v="44223P0040"/>
    <n v="7"/>
    <x v="0"/>
    <x v="0"/>
    <n v="35"/>
    <s v="Product40"/>
    <x v="1"/>
    <s v="Kg"/>
    <n v="90"/>
    <n v="115.2"/>
    <n v="630"/>
    <n v="806.4"/>
    <n v="27"/>
    <s v="Jan"/>
    <n v="2021"/>
    <x v="13"/>
    <n v="282.23999999999995"/>
    <n v="25.200000000000003"/>
    <n v="176.40000000000003"/>
    <n v="0.21875000000000006"/>
    <x v="1"/>
    <s v="FALSO"/>
    <s v="ene-2021"/>
  </r>
  <r>
    <n v="44223"/>
    <s v="P0032"/>
    <s v="44223P0032"/>
    <n v="3"/>
    <x v="0"/>
    <x v="0"/>
    <n v="22"/>
    <s v="Product32"/>
    <x v="4"/>
    <s v="Kg"/>
    <n v="89"/>
    <n v="117.48"/>
    <n v="267"/>
    <n v="352.44"/>
    <n v="27"/>
    <s v="Jan"/>
    <n v="2021"/>
    <x v="13"/>
    <n v="77.536799999999999"/>
    <n v="28.480000000000004"/>
    <n v="85.440000000000012"/>
    <n v="0.24242424242424246"/>
    <x v="1"/>
    <s v="FALSO"/>
    <s v="ene-2021"/>
  </r>
  <r>
    <n v="44224"/>
    <s v="P0004"/>
    <s v="44224P0004"/>
    <n v="10"/>
    <x v="1"/>
    <x v="1"/>
    <n v="50"/>
    <s v="Product04"/>
    <x v="3"/>
    <s v="Lt"/>
    <n v="44"/>
    <n v="48.84"/>
    <n v="440"/>
    <n v="488.4"/>
    <n v="28"/>
    <s v="Jan"/>
    <n v="2021"/>
    <x v="14"/>
    <n v="244.2"/>
    <n v="4.8400000000000034"/>
    <n v="48.400000000000034"/>
    <n v="9.9099099099099169E-2"/>
    <x v="1"/>
    <s v="VERDADERO"/>
    <s v="ene-2021"/>
  </r>
  <r>
    <n v="44224"/>
    <s v="P0029"/>
    <s v="44224P0029"/>
    <n v="2"/>
    <x v="2"/>
    <x v="1"/>
    <n v="28"/>
    <s v="Product29"/>
    <x v="4"/>
    <s v="Lt"/>
    <n v="47"/>
    <n v="53.11"/>
    <n v="94"/>
    <n v="106.22"/>
    <n v="28"/>
    <s v="Jan"/>
    <n v="2021"/>
    <x v="14"/>
    <n v="29.741600000000002"/>
    <n v="6.1099999999999994"/>
    <n v="12.219999999999999"/>
    <n v="0.1150442477876106"/>
    <x v="1"/>
    <s v="VERDADERO"/>
    <s v="ene-2021"/>
  </r>
  <r>
    <n v="44229"/>
    <s v="P0010"/>
    <s v="44229P0010"/>
    <n v="7"/>
    <x v="1"/>
    <x v="0"/>
    <n v="24"/>
    <s v="Product10"/>
    <x v="2"/>
    <s v="Ft"/>
    <n v="148"/>
    <n v="164.28"/>
    <n v="1036"/>
    <n v="1149.96"/>
    <n v="2"/>
    <s v="Feb"/>
    <n v="2021"/>
    <x v="15"/>
    <n v="275.99040000000002"/>
    <n v="16.28"/>
    <n v="113.96000000000001"/>
    <n v="9.90990990990991E-2"/>
    <x v="0"/>
    <s v="FALSO"/>
    <s v="feb-2021"/>
  </r>
  <r>
    <n v="44230"/>
    <s v="P0016"/>
    <s v="44230P0016"/>
    <n v="13"/>
    <x v="2"/>
    <x v="0"/>
    <n v="20"/>
    <s v="Product16"/>
    <x v="2"/>
    <s v="No."/>
    <n v="13"/>
    <n v="16.64"/>
    <n v="169"/>
    <n v="216.32"/>
    <n v="3"/>
    <s v="Feb"/>
    <n v="2021"/>
    <x v="16"/>
    <n v="43.264000000000003"/>
    <n v="3.6400000000000006"/>
    <n v="47.320000000000007"/>
    <n v="0.21875000000000003"/>
    <x v="1"/>
    <s v="FALSO"/>
    <s v="feb-2021"/>
  </r>
  <r>
    <n v="44230"/>
    <s v="P0022"/>
    <s v="44230P0022"/>
    <n v="2"/>
    <x v="0"/>
    <x v="1"/>
    <n v="45"/>
    <s v="Product22"/>
    <x v="0"/>
    <s v="Ft"/>
    <n v="121"/>
    <n v="141.57"/>
    <n v="242"/>
    <n v="283.14"/>
    <n v="3"/>
    <s v="Feb"/>
    <n v="2021"/>
    <x v="16"/>
    <n v="127.413"/>
    <n v="20.569999999999993"/>
    <n v="41.139999999999986"/>
    <n v="0.14529914529914525"/>
    <x v="1"/>
    <s v="VERDADERO"/>
    <s v="feb-2021"/>
  </r>
  <r>
    <n v="44231"/>
    <s v="P0037"/>
    <s v="44231P0037"/>
    <n v="4"/>
    <x v="1"/>
    <x v="0"/>
    <n v="6"/>
    <s v="Product37"/>
    <x v="1"/>
    <s v="Kg"/>
    <n v="67"/>
    <n v="85.76"/>
    <n v="268"/>
    <n v="343.04"/>
    <n v="4"/>
    <s v="Feb"/>
    <n v="2021"/>
    <x v="17"/>
    <n v="20.5824"/>
    <n v="18.760000000000005"/>
    <n v="75.04000000000002"/>
    <n v="0.21875000000000006"/>
    <x v="1"/>
    <s v="FALSO"/>
    <s v="feb-2021"/>
  </r>
  <r>
    <n v="44232"/>
    <s v="P0043"/>
    <s v="44232P0043"/>
    <n v="7"/>
    <x v="1"/>
    <x v="1"/>
    <n v="37"/>
    <s v="Product43"/>
    <x v="1"/>
    <s v="Kg"/>
    <n v="67"/>
    <n v="83.08"/>
    <n v="469"/>
    <n v="581.55999999999995"/>
    <n v="5"/>
    <s v="Feb"/>
    <n v="2021"/>
    <x v="18"/>
    <n v="215.17719999999997"/>
    <n v="16.079999999999998"/>
    <n v="112.55999999999999"/>
    <n v="0.19354838709677419"/>
    <x v="1"/>
    <s v="VERDADERO"/>
    <s v="feb-2021"/>
  </r>
  <r>
    <n v="44232"/>
    <s v="P0005"/>
    <s v="44232P0005"/>
    <n v="1"/>
    <x v="2"/>
    <x v="1"/>
    <n v="37"/>
    <s v="Product05"/>
    <x v="3"/>
    <s v="Ft"/>
    <n v="133"/>
    <n v="155.61000000000001"/>
    <n v="133"/>
    <n v="155.61000000000001"/>
    <n v="5"/>
    <s v="Feb"/>
    <n v="2021"/>
    <x v="18"/>
    <n v="57.575700000000005"/>
    <n v="22.610000000000014"/>
    <n v="22.610000000000014"/>
    <n v="0.14529914529914537"/>
    <x v="1"/>
    <s v="VERDADERO"/>
    <s v="feb-2021"/>
  </r>
  <r>
    <n v="44232"/>
    <s v="P0043"/>
    <s v="44232P0043"/>
    <n v="9"/>
    <x v="2"/>
    <x v="1"/>
    <n v="50"/>
    <s v="Product43"/>
    <x v="1"/>
    <s v="Kg"/>
    <n v="67"/>
    <n v="83.08"/>
    <n v="603"/>
    <n v="747.72"/>
    <n v="5"/>
    <s v="Feb"/>
    <n v="2021"/>
    <x v="18"/>
    <n v="373.86"/>
    <n v="16.079999999999998"/>
    <n v="144.71999999999997"/>
    <n v="0.19354838709677416"/>
    <x v="1"/>
    <s v="VERDADERO"/>
    <s v="feb-2021"/>
  </r>
  <r>
    <n v="44233"/>
    <s v="P0035"/>
    <s v="44233P0035"/>
    <n v="1"/>
    <x v="2"/>
    <x v="1"/>
    <n v="47"/>
    <s v="Product35"/>
    <x v="4"/>
    <s v="No."/>
    <n v="5"/>
    <n v="6.7"/>
    <n v="5"/>
    <n v="6.7"/>
    <n v="6"/>
    <s v="Feb"/>
    <n v="2021"/>
    <x v="19"/>
    <n v="3.149"/>
    <n v="1.7000000000000002"/>
    <n v="1.7000000000000002"/>
    <n v="0.2537313432835821"/>
    <x v="1"/>
    <s v="VERDADERO"/>
    <s v="feb-2021"/>
  </r>
  <r>
    <n v="44236"/>
    <s v="P0034"/>
    <s v="44236P0034"/>
    <n v="14"/>
    <x v="2"/>
    <x v="0"/>
    <n v="2"/>
    <s v="Product34"/>
    <x v="4"/>
    <s v="Lt"/>
    <n v="55"/>
    <n v="58.3"/>
    <n v="770"/>
    <n v="816.19999999999993"/>
    <n v="9"/>
    <s v="Feb"/>
    <n v="2021"/>
    <x v="20"/>
    <n v="16.323999999999998"/>
    <n v="3.2999999999999972"/>
    <n v="46.19999999999996"/>
    <n v="5.6603773584905613E-2"/>
    <x v="0"/>
    <s v="FALSO"/>
    <s v="feb-2021"/>
  </r>
  <r>
    <n v="44239"/>
    <s v="P0008"/>
    <s v="44239P0008"/>
    <n v="7"/>
    <x v="2"/>
    <x v="1"/>
    <n v="49"/>
    <s v="Product08"/>
    <x v="3"/>
    <s v="Kg"/>
    <n v="83"/>
    <n v="94.62"/>
    <n v="581"/>
    <n v="662.34"/>
    <n v="12"/>
    <s v="Feb"/>
    <n v="2021"/>
    <x v="21"/>
    <n v="324.54660000000001"/>
    <n v="11.620000000000005"/>
    <n v="81.340000000000032"/>
    <n v="0.1228070175438597"/>
    <x v="1"/>
    <s v="VERDADERO"/>
    <s v="feb-2021"/>
  </r>
  <r>
    <n v="44239"/>
    <s v="P0023"/>
    <s v="44239P0023"/>
    <n v="9"/>
    <x v="1"/>
    <x v="1"/>
    <n v="44"/>
    <s v="Product23"/>
    <x v="0"/>
    <s v="Ft"/>
    <n v="141"/>
    <n v="149.46"/>
    <n v="1269"/>
    <n v="1345.14"/>
    <n v="12"/>
    <s v="Feb"/>
    <n v="2021"/>
    <x v="21"/>
    <n v="591.86160000000007"/>
    <n v="8.460000000000008"/>
    <n v="76.140000000000072"/>
    <n v="5.660377358490571E-2"/>
    <x v="0"/>
    <s v="VERDADERO"/>
    <s v="feb-2021"/>
  </r>
  <r>
    <n v="44242"/>
    <s v="P0027"/>
    <s v="44242P0027"/>
    <n v="4"/>
    <x v="2"/>
    <x v="0"/>
    <n v="0"/>
    <s v="Product27"/>
    <x v="4"/>
    <s v="Lt"/>
    <n v="48"/>
    <n v="57.12"/>
    <n v="192"/>
    <n v="228.48"/>
    <n v="15"/>
    <s v="Feb"/>
    <n v="2021"/>
    <x v="22"/>
    <n v="0"/>
    <n v="9.1199999999999974"/>
    <n v="36.47999999999999"/>
    <n v="0.15966386554621845"/>
    <x v="1"/>
    <s v="FALSO"/>
    <s v="feb-2021"/>
  </r>
  <r>
    <n v="44245"/>
    <s v="P0015"/>
    <s v="44245P0015"/>
    <n v="6"/>
    <x v="1"/>
    <x v="1"/>
    <n v="25"/>
    <s v="Product15"/>
    <x v="2"/>
    <s v="No."/>
    <n v="12"/>
    <n v="15.72"/>
    <n v="72"/>
    <n v="94.32"/>
    <n v="18"/>
    <s v="Feb"/>
    <n v="2021"/>
    <x v="23"/>
    <n v="23.58"/>
    <n v="3.7200000000000006"/>
    <n v="22.320000000000004"/>
    <n v="0.23664122137404586"/>
    <x v="1"/>
    <s v="VERDADERO"/>
    <s v="feb-2021"/>
  </r>
  <r>
    <n v="44247"/>
    <s v="P0030"/>
    <s v="44247P0030"/>
    <n v="11"/>
    <x v="1"/>
    <x v="1"/>
    <n v="50"/>
    <s v="Product30"/>
    <x v="4"/>
    <s v="Ft"/>
    <n v="148"/>
    <n v="201.28"/>
    <n v="1628"/>
    <n v="2214.08"/>
    <n v="20"/>
    <s v="Feb"/>
    <n v="2021"/>
    <x v="24"/>
    <n v="1107.04"/>
    <n v="53.28"/>
    <n v="586.08000000000004"/>
    <n v="0.26470588235294118"/>
    <x v="2"/>
    <s v="VERDADERO"/>
    <s v="feb-2021"/>
  </r>
  <r>
    <n v="44249"/>
    <s v="P0013"/>
    <s v="44249P0013"/>
    <n v="5"/>
    <x v="1"/>
    <x v="1"/>
    <n v="14"/>
    <s v="Product13"/>
    <x v="2"/>
    <s v="Kg"/>
    <n v="112"/>
    <n v="122.08"/>
    <n v="560"/>
    <n v="610.4"/>
    <n v="22"/>
    <s v="Feb"/>
    <n v="2021"/>
    <x v="25"/>
    <n v="85.456000000000003"/>
    <n v="10.079999999999998"/>
    <n v="50.399999999999991"/>
    <n v="8.2568807339449532E-2"/>
    <x v="1"/>
    <s v="VERDADERO"/>
    <s v="feb-2021"/>
  </r>
  <r>
    <n v="44250"/>
    <s v="P0025"/>
    <s v="44250P0025"/>
    <n v="3"/>
    <x v="2"/>
    <x v="1"/>
    <n v="42"/>
    <s v="Product25"/>
    <x v="0"/>
    <s v="No."/>
    <n v="7"/>
    <n v="8.33"/>
    <n v="21"/>
    <n v="24.99"/>
    <n v="23"/>
    <s v="Feb"/>
    <n v="2021"/>
    <x v="26"/>
    <n v="10.495799999999999"/>
    <n v="1.33"/>
    <n v="3.99"/>
    <n v="0.1596638655462185"/>
    <x v="1"/>
    <s v="VERDADERO"/>
    <s v="feb-2021"/>
  </r>
  <r>
    <n v="44250"/>
    <s v="P0005"/>
    <s v="44250P0005"/>
    <n v="2"/>
    <x v="2"/>
    <x v="0"/>
    <n v="14"/>
    <s v="Product05"/>
    <x v="3"/>
    <s v="Ft"/>
    <n v="133"/>
    <n v="155.61000000000001"/>
    <n v="266"/>
    <n v="311.22000000000003"/>
    <n v="23"/>
    <s v="Feb"/>
    <n v="2021"/>
    <x v="26"/>
    <n v="43.570800000000006"/>
    <n v="22.610000000000014"/>
    <n v="45.220000000000027"/>
    <n v="0.14529914529914537"/>
    <x v="1"/>
    <s v="FALSO"/>
    <s v="feb-2021"/>
  </r>
  <r>
    <n v="44252"/>
    <s v="P0002"/>
    <s v="44252P0002"/>
    <n v="4"/>
    <x v="0"/>
    <x v="0"/>
    <n v="34"/>
    <s v="Product02"/>
    <x v="3"/>
    <s v="Kg"/>
    <n v="105"/>
    <n v="142.80000000000001"/>
    <n v="420"/>
    <n v="571.20000000000005"/>
    <n v="25"/>
    <s v="Feb"/>
    <n v="2021"/>
    <x v="27"/>
    <n v="194.20800000000003"/>
    <n v="37.800000000000011"/>
    <n v="151.20000000000005"/>
    <n v="0.26470588235294124"/>
    <x v="1"/>
    <s v="FALSO"/>
    <s v="feb-2021"/>
  </r>
  <r>
    <n v="44252"/>
    <s v="P0032"/>
    <s v="44252P0032"/>
    <n v="11"/>
    <x v="1"/>
    <x v="1"/>
    <n v="2"/>
    <s v="Product32"/>
    <x v="4"/>
    <s v="Kg"/>
    <n v="89"/>
    <n v="117.48"/>
    <n v="979"/>
    <n v="1292.28"/>
    <n v="25"/>
    <s v="Feb"/>
    <n v="2021"/>
    <x v="27"/>
    <n v="25.845600000000001"/>
    <n v="28.480000000000004"/>
    <n v="313.28000000000003"/>
    <n v="0.24242424242424246"/>
    <x v="0"/>
    <s v="VERDADERO"/>
    <s v="feb-2021"/>
  </r>
  <r>
    <n v="44252"/>
    <s v="P0030"/>
    <s v="44252P0030"/>
    <n v="2"/>
    <x v="2"/>
    <x v="0"/>
    <n v="45"/>
    <s v="Product30"/>
    <x v="4"/>
    <s v="Ft"/>
    <n v="148"/>
    <n v="201.28"/>
    <n v="296"/>
    <n v="402.56"/>
    <n v="25"/>
    <s v="Feb"/>
    <n v="2021"/>
    <x v="27"/>
    <n v="181.15200000000002"/>
    <n v="53.28"/>
    <n v="106.56"/>
    <n v="0.26470588235294118"/>
    <x v="1"/>
    <s v="FALSO"/>
    <s v="feb-2021"/>
  </r>
  <r>
    <n v="44254"/>
    <s v="P0018"/>
    <s v="44254P0018"/>
    <n v="11"/>
    <x v="0"/>
    <x v="0"/>
    <n v="45"/>
    <s v="Product18"/>
    <x v="2"/>
    <s v="No."/>
    <n v="37"/>
    <n v="49.21"/>
    <n v="407"/>
    <n v="541.31000000000006"/>
    <n v="27"/>
    <s v="Feb"/>
    <n v="2021"/>
    <x v="28"/>
    <n v="243.58950000000004"/>
    <n v="12.21"/>
    <n v="134.31"/>
    <n v="0.24812030075187969"/>
    <x v="1"/>
    <s v="FALSO"/>
    <s v="feb-2021"/>
  </r>
  <r>
    <n v="44258"/>
    <s v="P0011"/>
    <s v="44258P0011"/>
    <n v="1"/>
    <x v="2"/>
    <x v="0"/>
    <n v="53"/>
    <s v="Product11"/>
    <x v="2"/>
    <s v="Lt"/>
    <n v="44"/>
    <n v="48.4"/>
    <n v="44"/>
    <n v="48.4"/>
    <n v="3"/>
    <s v="Mar"/>
    <n v="2021"/>
    <x v="29"/>
    <n v="25.652000000000001"/>
    <n v="4.3999999999999986"/>
    <n v="4.3999999999999986"/>
    <n v="9.0909090909090884E-2"/>
    <x v="1"/>
    <s v="FALSO"/>
    <s v="mar-2021"/>
  </r>
  <r>
    <n v="44262"/>
    <s v="P0021"/>
    <s v="44262P0021"/>
    <n v="9"/>
    <x v="2"/>
    <x v="1"/>
    <n v="49"/>
    <s v="Product21"/>
    <x v="0"/>
    <s v="Ft"/>
    <n v="126"/>
    <n v="162.54"/>
    <n v="1134"/>
    <n v="1462.86"/>
    <n v="7"/>
    <s v="Mar"/>
    <n v="2021"/>
    <x v="30"/>
    <n v="716.80139999999994"/>
    <n v="36.539999999999992"/>
    <n v="328.8599999999999"/>
    <n v="0.22480620155038755"/>
    <x v="0"/>
    <s v="VERDADERO"/>
    <s v="mar-2021"/>
  </r>
  <r>
    <n v="44263"/>
    <s v="P0027"/>
    <s v="44263P0027"/>
    <n v="6"/>
    <x v="1"/>
    <x v="1"/>
    <n v="36"/>
    <s v="Product27"/>
    <x v="4"/>
    <s v="Lt"/>
    <n v="48"/>
    <n v="57.12"/>
    <n v="288"/>
    <n v="342.72"/>
    <n v="8"/>
    <s v="Mar"/>
    <n v="2021"/>
    <x v="31"/>
    <n v="123.37920000000001"/>
    <n v="9.1199999999999974"/>
    <n v="54.719999999999985"/>
    <n v="0.15966386554621842"/>
    <x v="1"/>
    <s v="VERDADERO"/>
    <s v="mar-2021"/>
  </r>
  <r>
    <n v="44263"/>
    <s v="P0044"/>
    <s v="44263P0044"/>
    <n v="9"/>
    <x v="1"/>
    <x v="0"/>
    <n v="10"/>
    <s v="Product44"/>
    <x v="1"/>
    <s v="Kg"/>
    <n v="76"/>
    <n v="82.08"/>
    <n v="684"/>
    <n v="738.72"/>
    <n v="8"/>
    <s v="Mar"/>
    <n v="2021"/>
    <x v="31"/>
    <n v="73.872"/>
    <n v="6.0799999999999983"/>
    <n v="54.719999999999985"/>
    <n v="7.4074074074074056E-2"/>
    <x v="1"/>
    <s v="FALSO"/>
    <s v="mar-2021"/>
  </r>
  <r>
    <n v="44264"/>
    <s v="P0029"/>
    <s v="44264P0029"/>
    <n v="6"/>
    <x v="0"/>
    <x v="0"/>
    <n v="44"/>
    <s v="Product29"/>
    <x v="4"/>
    <s v="Lt"/>
    <n v="47"/>
    <n v="53.11"/>
    <n v="282"/>
    <n v="318.66000000000003"/>
    <n v="9"/>
    <s v="Mar"/>
    <n v="2021"/>
    <x v="32"/>
    <n v="140.21040000000002"/>
    <n v="6.1099999999999994"/>
    <n v="36.659999999999997"/>
    <n v="0.1150442477876106"/>
    <x v="1"/>
    <s v="FALSO"/>
    <s v="mar-2021"/>
  </r>
  <r>
    <n v="44266"/>
    <s v="P0025"/>
    <s v="44266P0025"/>
    <n v="11"/>
    <x v="2"/>
    <x v="1"/>
    <n v="50"/>
    <s v="Product25"/>
    <x v="0"/>
    <s v="No."/>
    <n v="7"/>
    <n v="8.33"/>
    <n v="77"/>
    <n v="91.63"/>
    <n v="11"/>
    <s v="Mar"/>
    <n v="2021"/>
    <x v="33"/>
    <n v="45.814999999999998"/>
    <n v="1.33"/>
    <n v="14.63"/>
    <n v="0.1596638655462185"/>
    <x v="1"/>
    <s v="VERDADERO"/>
    <s v="mar-2021"/>
  </r>
  <r>
    <n v="44268"/>
    <s v="P0028"/>
    <s v="44268P0028"/>
    <n v="10"/>
    <x v="0"/>
    <x v="1"/>
    <n v="18"/>
    <s v="Product28"/>
    <x v="4"/>
    <s v="No."/>
    <n v="37"/>
    <n v="41.81"/>
    <n v="370"/>
    <n v="418.1"/>
    <n v="13"/>
    <s v="Mar"/>
    <n v="2021"/>
    <x v="34"/>
    <n v="75.257999999999996"/>
    <n v="4.8100000000000023"/>
    <n v="48.100000000000023"/>
    <n v="0.11504424778761067"/>
    <x v="1"/>
    <s v="VERDADERO"/>
    <s v="mar-2021"/>
  </r>
  <r>
    <n v="44270"/>
    <s v="P0039"/>
    <s v="44270P0039"/>
    <n v="11"/>
    <x v="1"/>
    <x v="1"/>
    <n v="19"/>
    <s v="Product39"/>
    <x v="1"/>
    <s v="No."/>
    <n v="37"/>
    <n v="42.55"/>
    <n v="407"/>
    <n v="468.05"/>
    <n v="15"/>
    <s v="Mar"/>
    <n v="2021"/>
    <x v="35"/>
    <n v="88.929500000000004"/>
    <n v="5.5499999999999972"/>
    <n v="61.049999999999969"/>
    <n v="0.13043478260869559"/>
    <x v="1"/>
    <s v="VERDADERO"/>
    <s v="mar-2021"/>
  </r>
  <r>
    <n v="44271"/>
    <s v="P0012"/>
    <s v="44271P0012"/>
    <n v="14"/>
    <x v="2"/>
    <x v="1"/>
    <n v="2"/>
    <s v="Product12"/>
    <x v="2"/>
    <s v="Kg"/>
    <n v="73"/>
    <n v="94.17"/>
    <n v="1022"/>
    <n v="1318.38"/>
    <n v="16"/>
    <s v="Mar"/>
    <n v="2021"/>
    <x v="36"/>
    <n v="26.367600000000003"/>
    <n v="21.17"/>
    <n v="296.38"/>
    <n v="0.22480620155038758"/>
    <x v="0"/>
    <s v="VERDADERO"/>
    <s v="mar-2021"/>
  </r>
  <r>
    <n v="44273"/>
    <s v="P0042"/>
    <s v="44273P0042"/>
    <n v="8"/>
    <x v="0"/>
    <x v="1"/>
    <n v="7"/>
    <s v="Product42"/>
    <x v="1"/>
    <s v="Ft"/>
    <n v="120"/>
    <n v="162"/>
    <n v="960"/>
    <n v="1296"/>
    <n v="18"/>
    <s v="Mar"/>
    <n v="2021"/>
    <x v="37"/>
    <n v="90.720000000000013"/>
    <n v="42"/>
    <n v="336"/>
    <n v="0.25925925925925924"/>
    <x v="0"/>
    <s v="VERDADERO"/>
    <s v="mar-2021"/>
  </r>
  <r>
    <n v="44274"/>
    <s v="P0028"/>
    <s v="44274P0028"/>
    <n v="9"/>
    <x v="1"/>
    <x v="1"/>
    <n v="6"/>
    <s v="Product28"/>
    <x v="4"/>
    <s v="No."/>
    <n v="37"/>
    <n v="41.81"/>
    <n v="333"/>
    <n v="376.29"/>
    <n v="19"/>
    <s v="Mar"/>
    <n v="2021"/>
    <x v="38"/>
    <n v="22.577400000000001"/>
    <n v="4.8100000000000023"/>
    <n v="43.29000000000002"/>
    <n v="0.11504424778761067"/>
    <x v="1"/>
    <s v="VERDADERO"/>
    <s v="mar-2021"/>
  </r>
  <r>
    <n v="44276"/>
    <s v="P0020"/>
    <s v="44276P0020"/>
    <n v="13"/>
    <x v="1"/>
    <x v="0"/>
    <n v="25"/>
    <s v="Product20"/>
    <x v="0"/>
    <s v="Lt"/>
    <n v="61"/>
    <n v="76.25"/>
    <n v="793"/>
    <n v="991.25"/>
    <n v="21"/>
    <s v="Mar"/>
    <n v="2021"/>
    <x v="39"/>
    <n v="247.8125"/>
    <n v="15.25"/>
    <n v="198.25"/>
    <n v="0.2"/>
    <x v="0"/>
    <s v="FALSO"/>
    <s v="mar-2021"/>
  </r>
  <r>
    <n v="44276"/>
    <s v="P0039"/>
    <s v="44276P0039"/>
    <n v="7"/>
    <x v="2"/>
    <x v="0"/>
    <n v="18"/>
    <s v="Product39"/>
    <x v="1"/>
    <s v="No."/>
    <n v="37"/>
    <n v="42.55"/>
    <n v="259"/>
    <n v="297.85000000000002"/>
    <n v="21"/>
    <s v="Mar"/>
    <n v="2021"/>
    <x v="39"/>
    <n v="53.613"/>
    <n v="5.5499999999999972"/>
    <n v="38.84999999999998"/>
    <n v="0.13043478260869557"/>
    <x v="1"/>
    <s v="FALSO"/>
    <s v="mar-2021"/>
  </r>
  <r>
    <n v="44277"/>
    <s v="P0002"/>
    <s v="44277P0002"/>
    <n v="8"/>
    <x v="1"/>
    <x v="0"/>
    <n v="47"/>
    <s v="Product02"/>
    <x v="3"/>
    <s v="Kg"/>
    <n v="105"/>
    <n v="142.80000000000001"/>
    <n v="840"/>
    <n v="1142.4000000000001"/>
    <n v="22"/>
    <s v="Mar"/>
    <n v="2021"/>
    <x v="40"/>
    <n v="536.928"/>
    <n v="37.800000000000011"/>
    <n v="302.40000000000009"/>
    <n v="0.26470588235294124"/>
    <x v="0"/>
    <s v="FALSO"/>
    <s v="mar-2021"/>
  </r>
  <r>
    <n v="44277"/>
    <s v="P0012"/>
    <s v="44277P0012"/>
    <n v="4"/>
    <x v="1"/>
    <x v="0"/>
    <n v="39"/>
    <s v="Product12"/>
    <x v="2"/>
    <s v="Kg"/>
    <n v="73"/>
    <n v="94.17"/>
    <n v="292"/>
    <n v="376.68"/>
    <n v="22"/>
    <s v="Mar"/>
    <n v="2021"/>
    <x v="40"/>
    <n v="146.90520000000001"/>
    <n v="21.17"/>
    <n v="84.68"/>
    <n v="0.22480620155038761"/>
    <x v="1"/>
    <s v="FALSO"/>
    <s v="mar-2021"/>
  </r>
  <r>
    <n v="44280"/>
    <s v="P0024"/>
    <s v="44280P0024"/>
    <n v="14"/>
    <x v="1"/>
    <x v="1"/>
    <n v="7"/>
    <s v="Product24"/>
    <x v="0"/>
    <s v="Ft"/>
    <n v="144"/>
    <n v="156.96"/>
    <n v="2016"/>
    <n v="2197.44"/>
    <n v="25"/>
    <s v="Mar"/>
    <n v="2021"/>
    <x v="41"/>
    <n v="153.82080000000002"/>
    <n v="12.960000000000008"/>
    <n v="181.44000000000011"/>
    <n v="8.2568807339449588E-2"/>
    <x v="2"/>
    <s v="VERDADERO"/>
    <s v="mar-2021"/>
  </r>
  <r>
    <n v="44280"/>
    <s v="P0006"/>
    <s v="44280P0006"/>
    <n v="4"/>
    <x v="2"/>
    <x v="1"/>
    <n v="1"/>
    <s v="Product06"/>
    <x v="3"/>
    <s v="Kg"/>
    <n v="75"/>
    <n v="85.5"/>
    <n v="300"/>
    <n v="342"/>
    <n v="25"/>
    <s v="Mar"/>
    <n v="2021"/>
    <x v="41"/>
    <n v="3.42"/>
    <n v="10.5"/>
    <n v="42"/>
    <n v="0.12280701754385964"/>
    <x v="1"/>
    <s v="VERDADERO"/>
    <s v="mar-2021"/>
  </r>
  <r>
    <n v="44280"/>
    <s v="P0029"/>
    <s v="44280P0029"/>
    <n v="8"/>
    <x v="2"/>
    <x v="1"/>
    <n v="17"/>
    <s v="Product29"/>
    <x v="4"/>
    <s v="Lt"/>
    <n v="47"/>
    <n v="53.11"/>
    <n v="376"/>
    <n v="424.88"/>
    <n v="25"/>
    <s v="Mar"/>
    <n v="2021"/>
    <x v="41"/>
    <n v="72.229600000000005"/>
    <n v="6.1099999999999994"/>
    <n v="48.879999999999995"/>
    <n v="0.1150442477876106"/>
    <x v="1"/>
    <s v="VERDADERO"/>
    <s v="mar-2021"/>
  </r>
  <r>
    <n v="44280"/>
    <s v="P0038"/>
    <s v="44280P0038"/>
    <n v="2"/>
    <x v="2"/>
    <x v="0"/>
    <n v="2"/>
    <s v="Product38"/>
    <x v="1"/>
    <s v="Kg"/>
    <n v="72"/>
    <n v="79.92"/>
    <n v="144"/>
    <n v="159.84"/>
    <n v="25"/>
    <s v="Mar"/>
    <n v="2021"/>
    <x v="41"/>
    <n v="3.1968000000000001"/>
    <n v="7.9200000000000017"/>
    <n v="15.840000000000003"/>
    <n v="9.9099099099099114E-2"/>
    <x v="1"/>
    <s v="FALSO"/>
    <s v="mar-2021"/>
  </r>
  <r>
    <n v="44281"/>
    <s v="P0001"/>
    <s v="44281P0001"/>
    <n v="4"/>
    <x v="2"/>
    <x v="1"/>
    <n v="23"/>
    <s v="Product01"/>
    <x v="3"/>
    <s v="Kg"/>
    <n v="98"/>
    <n v="103.88"/>
    <n v="392"/>
    <n v="415.52"/>
    <n v="26"/>
    <s v="Mar"/>
    <n v="2021"/>
    <x v="42"/>
    <n v="95.569599999999994"/>
    <n v="5.8799999999999955"/>
    <n v="23.519999999999982"/>
    <n v="5.660377358490562E-2"/>
    <x v="1"/>
    <s v="VERDADERO"/>
    <s v="mar-2021"/>
  </r>
  <r>
    <n v="44281"/>
    <s v="P0042"/>
    <s v="44281P0042"/>
    <n v="1"/>
    <x v="2"/>
    <x v="1"/>
    <n v="23"/>
    <s v="Product42"/>
    <x v="1"/>
    <s v="Ft"/>
    <n v="120"/>
    <n v="162"/>
    <n v="120"/>
    <n v="162"/>
    <n v="26"/>
    <s v="Mar"/>
    <n v="2021"/>
    <x v="42"/>
    <n v="37.260000000000005"/>
    <n v="42"/>
    <n v="42"/>
    <n v="0.25925925925925924"/>
    <x v="1"/>
    <s v="VERDADERO"/>
    <s v="mar-2021"/>
  </r>
  <r>
    <n v="44281"/>
    <s v="P0010"/>
    <s v="44281P0010"/>
    <n v="9"/>
    <x v="2"/>
    <x v="0"/>
    <n v="48"/>
    <s v="Product10"/>
    <x v="2"/>
    <s v="Ft"/>
    <n v="148"/>
    <n v="164.28"/>
    <n v="1332"/>
    <n v="1478.52"/>
    <n v="26"/>
    <s v="Mar"/>
    <n v="2021"/>
    <x v="42"/>
    <n v="709.68959999999993"/>
    <n v="16.28"/>
    <n v="146.52000000000001"/>
    <n v="9.9099099099099114E-2"/>
    <x v="0"/>
    <s v="FALSO"/>
    <s v="mar-2021"/>
  </r>
  <r>
    <n v="44282"/>
    <s v="P0030"/>
    <s v="44282P0030"/>
    <n v="3"/>
    <x v="2"/>
    <x v="0"/>
    <n v="12"/>
    <s v="Product30"/>
    <x v="4"/>
    <s v="Ft"/>
    <n v="148"/>
    <n v="201.28"/>
    <n v="444"/>
    <n v="603.84"/>
    <n v="27"/>
    <s v="Mar"/>
    <n v="2021"/>
    <x v="43"/>
    <n v="72.460800000000006"/>
    <n v="53.28"/>
    <n v="159.84"/>
    <n v="0.26470588235294118"/>
    <x v="1"/>
    <s v="FALSO"/>
    <s v="mar-2021"/>
  </r>
  <r>
    <n v="44283"/>
    <s v="P0007"/>
    <s v="44283P0007"/>
    <n v="8"/>
    <x v="1"/>
    <x v="1"/>
    <n v="1"/>
    <s v="Product07"/>
    <x v="3"/>
    <s v="Lt"/>
    <n v="43"/>
    <n v="47.73"/>
    <n v="344"/>
    <n v="381.84"/>
    <n v="28"/>
    <s v="Mar"/>
    <n v="2021"/>
    <x v="44"/>
    <n v="3.8184"/>
    <n v="4.7299999999999969"/>
    <n v="37.839999999999975"/>
    <n v="9.9099099099099044E-2"/>
    <x v="1"/>
    <s v="VERDADERO"/>
    <s v="mar-2021"/>
  </r>
  <r>
    <n v="44285"/>
    <s v="P0038"/>
    <s v="44285P0038"/>
    <n v="1"/>
    <x v="1"/>
    <x v="1"/>
    <n v="43"/>
    <s v="Product38"/>
    <x v="1"/>
    <s v="Kg"/>
    <n v="72"/>
    <n v="79.92"/>
    <n v="72"/>
    <n v="79.92"/>
    <n v="30"/>
    <s v="Mar"/>
    <n v="2021"/>
    <x v="45"/>
    <n v="34.365600000000001"/>
    <n v="7.9200000000000017"/>
    <n v="7.9200000000000017"/>
    <n v="9.9099099099099114E-2"/>
    <x v="1"/>
    <s v="VERDADERO"/>
    <s v="mar-2021"/>
  </r>
  <r>
    <n v="44286"/>
    <s v="P0042"/>
    <s v="44286P0042"/>
    <n v="3"/>
    <x v="2"/>
    <x v="1"/>
    <n v="24"/>
    <s v="Product42"/>
    <x v="1"/>
    <s v="Ft"/>
    <n v="120"/>
    <n v="162"/>
    <n v="360"/>
    <n v="486"/>
    <n v="31"/>
    <s v="Mar"/>
    <n v="2021"/>
    <x v="46"/>
    <n v="116.64"/>
    <n v="42"/>
    <n v="126"/>
    <n v="0.25925925925925924"/>
    <x v="1"/>
    <s v="VERDADERO"/>
    <s v="mar-2021"/>
  </r>
  <r>
    <n v="44290"/>
    <s v="P0040"/>
    <s v="44290P0040"/>
    <n v="4"/>
    <x v="2"/>
    <x v="1"/>
    <n v="12"/>
    <s v="Product40"/>
    <x v="1"/>
    <s v="Kg"/>
    <n v="90"/>
    <n v="115.2"/>
    <n v="360"/>
    <n v="460.8"/>
    <n v="4"/>
    <s v="Apr"/>
    <n v="2021"/>
    <x v="47"/>
    <n v="55.295999999999999"/>
    <n v="25.200000000000003"/>
    <n v="100.80000000000001"/>
    <n v="0.21875000000000003"/>
    <x v="1"/>
    <s v="VERDADERO"/>
    <s v="abr-2021"/>
  </r>
  <r>
    <n v="44290"/>
    <s v="P0009"/>
    <s v="44290P0009"/>
    <n v="9"/>
    <x v="1"/>
    <x v="1"/>
    <n v="9"/>
    <s v="Product09"/>
    <x v="3"/>
    <s v="No."/>
    <n v="6"/>
    <n v="7.8599999999999994"/>
    <n v="54"/>
    <n v="70.739999999999995"/>
    <n v="4"/>
    <s v="Apr"/>
    <n v="2021"/>
    <x v="47"/>
    <n v="6.3665999999999991"/>
    <n v="1.8599999999999994"/>
    <n v="16.739999999999995"/>
    <n v="0.23664122137404575"/>
    <x v="1"/>
    <s v="VERDADERO"/>
    <s v="abr-2021"/>
  </r>
  <r>
    <n v="44291"/>
    <s v="P0031"/>
    <s v="44291P0031"/>
    <n v="15"/>
    <x v="1"/>
    <x v="0"/>
    <n v="9"/>
    <s v="Product31"/>
    <x v="4"/>
    <s v="Kg"/>
    <n v="93"/>
    <n v="104.16"/>
    <n v="1395"/>
    <n v="1562.4"/>
    <n v="5"/>
    <s v="Apr"/>
    <n v="2021"/>
    <x v="48"/>
    <n v="140.61600000000001"/>
    <n v="11.159999999999997"/>
    <n v="167.39999999999995"/>
    <n v="0.10714285714285711"/>
    <x v="0"/>
    <s v="FALSO"/>
    <s v="abr-2021"/>
  </r>
  <r>
    <n v="44295"/>
    <s v="P0005"/>
    <s v="44295P0005"/>
    <n v="3"/>
    <x v="1"/>
    <x v="0"/>
    <n v="22"/>
    <s v="Product05"/>
    <x v="3"/>
    <s v="Ft"/>
    <n v="133"/>
    <n v="155.61000000000001"/>
    <n v="399"/>
    <n v="466.83"/>
    <n v="9"/>
    <s v="Apr"/>
    <n v="2021"/>
    <x v="49"/>
    <n v="102.7026"/>
    <n v="22.610000000000014"/>
    <n v="67.830000000000041"/>
    <n v="0.14529914529914539"/>
    <x v="1"/>
    <s v="FALSO"/>
    <s v="abr-2021"/>
  </r>
  <r>
    <n v="44296"/>
    <s v="P0022"/>
    <s v="44296P0022"/>
    <n v="14"/>
    <x v="2"/>
    <x v="0"/>
    <n v="16"/>
    <s v="Product22"/>
    <x v="0"/>
    <s v="Ft"/>
    <n v="121"/>
    <n v="141.57"/>
    <n v="1694"/>
    <n v="1981.98"/>
    <n v="10"/>
    <s v="Apr"/>
    <n v="2021"/>
    <x v="50"/>
    <n v="317.11680000000001"/>
    <n v="20.569999999999993"/>
    <n v="287.9799999999999"/>
    <n v="0.14529914529914525"/>
    <x v="2"/>
    <s v="FALSO"/>
    <s v="abr-2021"/>
  </r>
  <r>
    <n v="44298"/>
    <s v="P0037"/>
    <s v="44298P0037"/>
    <n v="3"/>
    <x v="2"/>
    <x v="1"/>
    <n v="15"/>
    <s v="Product37"/>
    <x v="1"/>
    <s v="Kg"/>
    <n v="67"/>
    <n v="85.76"/>
    <n v="201"/>
    <n v="257.27999999999997"/>
    <n v="12"/>
    <s v="Apr"/>
    <n v="2021"/>
    <x v="51"/>
    <n v="38.591999999999992"/>
    <n v="18.760000000000005"/>
    <n v="56.280000000000015"/>
    <n v="0.21875000000000008"/>
    <x v="1"/>
    <s v="VERDADERO"/>
    <s v="abr-2021"/>
  </r>
  <r>
    <n v="44298"/>
    <s v="P0029"/>
    <s v="44298P0029"/>
    <n v="4"/>
    <x v="2"/>
    <x v="0"/>
    <n v="33"/>
    <s v="Product29"/>
    <x v="4"/>
    <s v="Lt"/>
    <n v="47"/>
    <n v="53.11"/>
    <n v="188"/>
    <n v="212.44"/>
    <n v="12"/>
    <s v="Apr"/>
    <n v="2021"/>
    <x v="51"/>
    <n v="70.105199999999996"/>
    <n v="6.1099999999999994"/>
    <n v="24.439999999999998"/>
    <n v="0.1150442477876106"/>
    <x v="1"/>
    <s v="FALSO"/>
    <s v="abr-2021"/>
  </r>
  <r>
    <n v="44298"/>
    <s v="P0027"/>
    <s v="44298P0027"/>
    <n v="9"/>
    <x v="2"/>
    <x v="0"/>
    <n v="4"/>
    <s v="Product27"/>
    <x v="4"/>
    <s v="Lt"/>
    <n v="48"/>
    <n v="57.12"/>
    <n v="432"/>
    <n v="514.08000000000004"/>
    <n v="12"/>
    <s v="Apr"/>
    <n v="2021"/>
    <x v="51"/>
    <n v="20.563200000000002"/>
    <n v="9.1199999999999974"/>
    <n v="82.079999999999984"/>
    <n v="0.15966386554621845"/>
    <x v="1"/>
    <s v="FALSO"/>
    <s v="abr-2021"/>
  </r>
  <r>
    <n v="44298"/>
    <s v="P0033"/>
    <s v="44298P0033"/>
    <n v="13"/>
    <x v="2"/>
    <x v="1"/>
    <n v="35"/>
    <s v="Product33"/>
    <x v="4"/>
    <s v="Kg"/>
    <n v="95"/>
    <n v="119.7"/>
    <n v="1235"/>
    <n v="1556.1"/>
    <n v="12"/>
    <s v="Apr"/>
    <n v="2021"/>
    <x v="51"/>
    <n v="544.63499999999988"/>
    <n v="24.700000000000003"/>
    <n v="321.10000000000002"/>
    <n v="0.20634920634920637"/>
    <x v="0"/>
    <s v="VERDADERO"/>
    <s v="abr-2021"/>
  </r>
  <r>
    <n v="44301"/>
    <s v="P0017"/>
    <s v="44301P0017"/>
    <n v="3"/>
    <x v="2"/>
    <x v="0"/>
    <n v="6"/>
    <s v="Product17"/>
    <x v="2"/>
    <s v="Ft"/>
    <n v="134"/>
    <n v="156.78"/>
    <n v="402"/>
    <n v="470.34"/>
    <n v="15"/>
    <s v="Apr"/>
    <n v="2021"/>
    <x v="52"/>
    <n v="28.220399999999998"/>
    <n v="22.78"/>
    <n v="68.34"/>
    <n v="0.14529914529914531"/>
    <x v="1"/>
    <s v="FALSO"/>
    <s v="abr-2021"/>
  </r>
  <r>
    <n v="44302"/>
    <s v="P0018"/>
    <s v="44302P0018"/>
    <n v="15"/>
    <x v="2"/>
    <x v="1"/>
    <n v="13"/>
    <s v="Product18"/>
    <x v="2"/>
    <s v="No."/>
    <n v="37"/>
    <n v="49.21"/>
    <n v="555"/>
    <n v="738.15"/>
    <n v="16"/>
    <s v="Apr"/>
    <n v="2021"/>
    <x v="53"/>
    <n v="95.959500000000006"/>
    <n v="12.21"/>
    <n v="183.15"/>
    <n v="0.24812030075187971"/>
    <x v="1"/>
    <s v="VERDADERO"/>
    <s v="abr-2021"/>
  </r>
  <r>
    <n v="44304"/>
    <s v="P0038"/>
    <s v="44304P0038"/>
    <n v="9"/>
    <x v="0"/>
    <x v="0"/>
    <n v="13"/>
    <s v="Product38"/>
    <x v="1"/>
    <s v="Kg"/>
    <n v="72"/>
    <n v="79.92"/>
    <n v="648"/>
    <n v="719.28"/>
    <n v="18"/>
    <s v="Apr"/>
    <n v="2021"/>
    <x v="54"/>
    <n v="93.506399999999999"/>
    <n v="7.9200000000000017"/>
    <n v="71.280000000000015"/>
    <n v="9.9099099099099128E-2"/>
    <x v="1"/>
    <s v="FALSO"/>
    <s v="abr-2021"/>
  </r>
  <r>
    <n v="44304"/>
    <s v="P0019"/>
    <s v="44304P0019"/>
    <n v="13"/>
    <x v="2"/>
    <x v="1"/>
    <n v="42"/>
    <s v="Product19"/>
    <x v="2"/>
    <s v="Ft"/>
    <n v="150"/>
    <n v="210"/>
    <n v="1950"/>
    <n v="2730"/>
    <n v="18"/>
    <s v="Apr"/>
    <n v="2021"/>
    <x v="54"/>
    <n v="1146.5999999999999"/>
    <n v="60"/>
    <n v="780"/>
    <n v="0.2857142857142857"/>
    <x v="2"/>
    <s v="VERDADERO"/>
    <s v="abr-2021"/>
  </r>
  <r>
    <n v="44309"/>
    <s v="P0042"/>
    <s v="44309P0042"/>
    <n v="6"/>
    <x v="2"/>
    <x v="0"/>
    <n v="21"/>
    <s v="Product42"/>
    <x v="1"/>
    <s v="Ft"/>
    <n v="120"/>
    <n v="162"/>
    <n v="720"/>
    <n v="972"/>
    <n v="23"/>
    <s v="Apr"/>
    <n v="2021"/>
    <x v="55"/>
    <n v="204.12"/>
    <n v="42"/>
    <n v="252"/>
    <n v="0.25925925925925924"/>
    <x v="1"/>
    <s v="FALSO"/>
    <s v="abr-2021"/>
  </r>
  <r>
    <n v="44309"/>
    <s v="P0028"/>
    <s v="44309P0028"/>
    <n v="10"/>
    <x v="2"/>
    <x v="0"/>
    <n v="30"/>
    <s v="Product28"/>
    <x v="4"/>
    <s v="No."/>
    <n v="37"/>
    <n v="41.81"/>
    <n v="370"/>
    <n v="418.1"/>
    <n v="23"/>
    <s v="Apr"/>
    <n v="2021"/>
    <x v="55"/>
    <n v="125.43"/>
    <n v="4.8100000000000023"/>
    <n v="48.100000000000023"/>
    <n v="0.11504424778761067"/>
    <x v="1"/>
    <s v="FALSO"/>
    <s v="abr-2021"/>
  </r>
  <r>
    <n v="44310"/>
    <s v="P0030"/>
    <s v="44310P0030"/>
    <n v="2"/>
    <x v="1"/>
    <x v="0"/>
    <n v="12"/>
    <s v="Product30"/>
    <x v="4"/>
    <s v="Ft"/>
    <n v="148"/>
    <n v="201.28"/>
    <n v="296"/>
    <n v="402.56"/>
    <n v="24"/>
    <s v="Apr"/>
    <n v="2021"/>
    <x v="56"/>
    <n v="48.307200000000002"/>
    <n v="53.28"/>
    <n v="106.56"/>
    <n v="0.26470588235294118"/>
    <x v="1"/>
    <s v="FALSO"/>
    <s v="abr-2021"/>
  </r>
  <r>
    <n v="44312"/>
    <s v="P0037"/>
    <s v="44312P0037"/>
    <n v="3"/>
    <x v="2"/>
    <x v="0"/>
    <n v="34"/>
    <s v="Product37"/>
    <x v="1"/>
    <s v="Kg"/>
    <n v="67"/>
    <n v="85.76"/>
    <n v="201"/>
    <n v="257.27999999999997"/>
    <n v="26"/>
    <s v="Apr"/>
    <n v="2021"/>
    <x v="57"/>
    <n v="87.475200000000001"/>
    <n v="18.760000000000005"/>
    <n v="56.280000000000015"/>
    <n v="0.21875000000000008"/>
    <x v="1"/>
    <s v="FALSO"/>
    <s v="abr-2021"/>
  </r>
  <r>
    <n v="44315"/>
    <s v="P0030"/>
    <s v="44315P0030"/>
    <n v="7"/>
    <x v="2"/>
    <x v="0"/>
    <n v="38"/>
    <s v="Product30"/>
    <x v="4"/>
    <s v="Ft"/>
    <n v="148"/>
    <n v="201.28"/>
    <n v="1036"/>
    <n v="1408.96"/>
    <n v="29"/>
    <s v="Apr"/>
    <n v="2021"/>
    <x v="58"/>
    <n v="535.40480000000002"/>
    <n v="53.28"/>
    <n v="372.96000000000004"/>
    <n v="0.26470588235294118"/>
    <x v="0"/>
    <s v="FALSO"/>
    <s v="abr-2021"/>
  </r>
  <r>
    <n v="44316"/>
    <s v="P0029"/>
    <s v="44316P0029"/>
    <n v="1"/>
    <x v="2"/>
    <x v="0"/>
    <n v="10"/>
    <s v="Product29"/>
    <x v="4"/>
    <s v="Lt"/>
    <n v="47"/>
    <n v="53.11"/>
    <n v="47"/>
    <n v="53.11"/>
    <n v="30"/>
    <s v="Apr"/>
    <n v="2021"/>
    <x v="59"/>
    <n v="5.3109999999999999"/>
    <n v="6.1099999999999994"/>
    <n v="6.1099999999999994"/>
    <n v="0.1150442477876106"/>
    <x v="1"/>
    <s v="FALSO"/>
    <s v="abr-2021"/>
  </r>
  <r>
    <n v="44317"/>
    <s v="P0018"/>
    <s v="44317P0018"/>
    <n v="3"/>
    <x v="1"/>
    <x v="1"/>
    <n v="9"/>
    <s v="Product18"/>
    <x v="2"/>
    <s v="No."/>
    <n v="37"/>
    <n v="49.21"/>
    <n v="111"/>
    <n v="147.63"/>
    <n v="1"/>
    <s v="May"/>
    <n v="2021"/>
    <x v="60"/>
    <n v="13.2867"/>
    <n v="12.21"/>
    <n v="36.630000000000003"/>
    <n v="0.24812030075187971"/>
    <x v="1"/>
    <s v="VERDADERO"/>
    <s v="may-2021"/>
  </r>
  <r>
    <n v="44317"/>
    <s v="P0042"/>
    <s v="44317P0042"/>
    <n v="1"/>
    <x v="1"/>
    <x v="1"/>
    <n v="34"/>
    <s v="Product42"/>
    <x v="1"/>
    <s v="Ft"/>
    <n v="120"/>
    <n v="162"/>
    <n v="120"/>
    <n v="162"/>
    <n v="1"/>
    <s v="May"/>
    <n v="2021"/>
    <x v="60"/>
    <n v="55.080000000000005"/>
    <n v="42"/>
    <n v="42"/>
    <n v="0.25925925925925924"/>
    <x v="1"/>
    <s v="VERDADERO"/>
    <s v="may-2021"/>
  </r>
  <r>
    <n v="44319"/>
    <s v="P0034"/>
    <s v="44319P0034"/>
    <n v="3"/>
    <x v="1"/>
    <x v="0"/>
    <n v="14"/>
    <s v="Product34"/>
    <x v="4"/>
    <s v="Lt"/>
    <n v="55"/>
    <n v="58.3"/>
    <n v="165"/>
    <n v="174.9"/>
    <n v="3"/>
    <s v="May"/>
    <n v="2021"/>
    <x v="61"/>
    <n v="24.486000000000004"/>
    <n v="3.2999999999999972"/>
    <n v="9.8999999999999915"/>
    <n v="5.6603773584905613E-2"/>
    <x v="1"/>
    <s v="FALSO"/>
    <s v="may-2021"/>
  </r>
  <r>
    <n v="44320"/>
    <s v="P0015"/>
    <s v="44320P0015"/>
    <n v="13"/>
    <x v="1"/>
    <x v="0"/>
    <n v="13"/>
    <s v="Product15"/>
    <x v="2"/>
    <s v="No."/>
    <n v="12"/>
    <n v="15.72"/>
    <n v="156"/>
    <n v="204.36"/>
    <n v="4"/>
    <s v="May"/>
    <n v="2021"/>
    <x v="62"/>
    <n v="26.566800000000004"/>
    <n v="3.7200000000000006"/>
    <n v="48.360000000000007"/>
    <n v="0.23664122137404581"/>
    <x v="1"/>
    <s v="FALSO"/>
    <s v="may-2021"/>
  </r>
  <r>
    <n v="44320"/>
    <s v="P0014"/>
    <s v="44320P0014"/>
    <n v="4"/>
    <x v="2"/>
    <x v="1"/>
    <n v="34"/>
    <s v="Product14"/>
    <x v="2"/>
    <s v="Kg"/>
    <n v="112"/>
    <n v="146.72"/>
    <n v="448"/>
    <n v="586.88"/>
    <n v="4"/>
    <s v="May"/>
    <n v="2021"/>
    <x v="62"/>
    <n v="199.53920000000002"/>
    <n v="34.72"/>
    <n v="138.88"/>
    <n v="0.23664122137404581"/>
    <x v="1"/>
    <s v="VERDADERO"/>
    <s v="may-2021"/>
  </r>
  <r>
    <n v="44321"/>
    <s v="P0009"/>
    <s v="44321P0009"/>
    <n v="13"/>
    <x v="2"/>
    <x v="1"/>
    <n v="43"/>
    <s v="Product09"/>
    <x v="3"/>
    <s v="No."/>
    <n v="6"/>
    <n v="7.8599999999999994"/>
    <n v="78"/>
    <n v="102.18"/>
    <n v="5"/>
    <s v="May"/>
    <n v="2021"/>
    <x v="63"/>
    <n v="43.937400000000004"/>
    <n v="1.8599999999999994"/>
    <n v="24.179999999999993"/>
    <n v="0.23664122137404572"/>
    <x v="1"/>
    <s v="VERDADERO"/>
    <s v="may-2021"/>
  </r>
  <r>
    <n v="44322"/>
    <s v="P0008"/>
    <s v="44322P0008"/>
    <n v="15"/>
    <x v="2"/>
    <x v="0"/>
    <n v="0"/>
    <s v="Product08"/>
    <x v="3"/>
    <s v="Kg"/>
    <n v="83"/>
    <n v="94.62"/>
    <n v="1245"/>
    <n v="1419.3"/>
    <n v="6"/>
    <s v="May"/>
    <n v="2021"/>
    <x v="64"/>
    <n v="0"/>
    <n v="11.620000000000005"/>
    <n v="174.30000000000007"/>
    <n v="0.1228070175438597"/>
    <x v="0"/>
    <s v="FALSO"/>
    <s v="may-2021"/>
  </r>
  <r>
    <n v="44322"/>
    <s v="P0009"/>
    <s v="44322P0009"/>
    <n v="6"/>
    <x v="1"/>
    <x v="0"/>
    <n v="27"/>
    <s v="Product09"/>
    <x v="3"/>
    <s v="No."/>
    <n v="6"/>
    <n v="7.8599999999999994"/>
    <n v="36"/>
    <n v="47.16"/>
    <n v="6"/>
    <s v="May"/>
    <n v="2021"/>
    <x v="64"/>
    <n v="12.7332"/>
    <n v="1.8599999999999994"/>
    <n v="11.159999999999997"/>
    <n v="0.23664122137404575"/>
    <x v="1"/>
    <s v="FALSO"/>
    <s v="may-2021"/>
  </r>
  <r>
    <n v="44323"/>
    <s v="P0018"/>
    <s v="44323P0018"/>
    <n v="1"/>
    <x v="2"/>
    <x v="1"/>
    <n v="4"/>
    <s v="Product18"/>
    <x v="2"/>
    <s v="No."/>
    <n v="37"/>
    <n v="49.21"/>
    <n v="37"/>
    <n v="49.21"/>
    <n v="7"/>
    <s v="May"/>
    <n v="2021"/>
    <x v="65"/>
    <n v="1.9684000000000001"/>
    <n v="12.21"/>
    <n v="12.21"/>
    <n v="0.24812030075187971"/>
    <x v="1"/>
    <s v="VERDADERO"/>
    <s v="may-2021"/>
  </r>
  <r>
    <n v="44325"/>
    <s v="P0016"/>
    <s v="44325P0016"/>
    <n v="6"/>
    <x v="1"/>
    <x v="0"/>
    <n v="44"/>
    <s v="Product16"/>
    <x v="2"/>
    <s v="No."/>
    <n v="13"/>
    <n v="16.64"/>
    <n v="78"/>
    <n v="99.84"/>
    <n v="9"/>
    <s v="May"/>
    <n v="2021"/>
    <x v="66"/>
    <n v="43.929600000000001"/>
    <n v="3.6400000000000006"/>
    <n v="21.840000000000003"/>
    <n v="0.21875000000000003"/>
    <x v="1"/>
    <s v="FALSO"/>
    <s v="may-2021"/>
  </r>
  <r>
    <n v="44325"/>
    <s v="P0028"/>
    <s v="44325P0028"/>
    <n v="8"/>
    <x v="2"/>
    <x v="1"/>
    <n v="24"/>
    <s v="Product28"/>
    <x v="4"/>
    <s v="No."/>
    <n v="37"/>
    <n v="41.81"/>
    <n v="296"/>
    <n v="334.48"/>
    <n v="9"/>
    <s v="May"/>
    <n v="2021"/>
    <x v="66"/>
    <n v="80.275199999999998"/>
    <n v="4.8100000000000023"/>
    <n v="38.480000000000018"/>
    <n v="0.11504424778761067"/>
    <x v="1"/>
    <s v="VERDADERO"/>
    <s v="may-2021"/>
  </r>
  <r>
    <n v="44328"/>
    <s v="P0016"/>
    <s v="44328P0016"/>
    <n v="3"/>
    <x v="2"/>
    <x v="0"/>
    <n v="52"/>
    <s v="Product16"/>
    <x v="2"/>
    <s v="No."/>
    <n v="13"/>
    <n v="16.64"/>
    <n v="39"/>
    <n v="49.92"/>
    <n v="12"/>
    <s v="May"/>
    <n v="2021"/>
    <x v="67"/>
    <n v="25.958400000000001"/>
    <n v="3.6400000000000006"/>
    <n v="10.920000000000002"/>
    <n v="0.21875000000000003"/>
    <x v="1"/>
    <s v="FALSO"/>
    <s v="may-2021"/>
  </r>
  <r>
    <n v="44328"/>
    <s v="P0035"/>
    <s v="44328P0035"/>
    <n v="15"/>
    <x v="2"/>
    <x v="0"/>
    <n v="7"/>
    <s v="Product35"/>
    <x v="4"/>
    <s v="No."/>
    <n v="5"/>
    <n v="6.7"/>
    <n v="75"/>
    <n v="100.5"/>
    <n v="12"/>
    <s v="May"/>
    <n v="2021"/>
    <x v="67"/>
    <n v="7.035000000000001"/>
    <n v="1.7000000000000002"/>
    <n v="25.500000000000004"/>
    <n v="0.2537313432835821"/>
    <x v="1"/>
    <s v="FALSO"/>
    <s v="may-2021"/>
  </r>
  <r>
    <n v="44329"/>
    <s v="P0029"/>
    <s v="44329P0029"/>
    <n v="4"/>
    <x v="2"/>
    <x v="0"/>
    <n v="28"/>
    <s v="Product29"/>
    <x v="4"/>
    <s v="Lt"/>
    <n v="47"/>
    <n v="53.11"/>
    <n v="188"/>
    <n v="212.44"/>
    <n v="13"/>
    <s v="May"/>
    <n v="2021"/>
    <x v="68"/>
    <n v="59.483200000000004"/>
    <n v="6.1099999999999994"/>
    <n v="24.439999999999998"/>
    <n v="0.1150442477876106"/>
    <x v="1"/>
    <s v="FALSO"/>
    <s v="may-2021"/>
  </r>
  <r>
    <n v="44336"/>
    <s v="P0042"/>
    <s v="44336P0042"/>
    <n v="2"/>
    <x v="1"/>
    <x v="1"/>
    <n v="1"/>
    <s v="Product42"/>
    <x v="1"/>
    <s v="Ft"/>
    <n v="120"/>
    <n v="162"/>
    <n v="240"/>
    <n v="324"/>
    <n v="20"/>
    <s v="May"/>
    <n v="2021"/>
    <x v="69"/>
    <n v="3.24"/>
    <n v="42"/>
    <n v="84"/>
    <n v="0.25925925925925924"/>
    <x v="1"/>
    <s v="VERDADERO"/>
    <s v="may-2021"/>
  </r>
  <r>
    <n v="44339"/>
    <s v="P0040"/>
    <s v="44339P0040"/>
    <n v="11"/>
    <x v="2"/>
    <x v="0"/>
    <n v="9"/>
    <s v="Product40"/>
    <x v="1"/>
    <s v="Kg"/>
    <n v="90"/>
    <n v="115.2"/>
    <n v="990"/>
    <n v="1267.2"/>
    <n v="23"/>
    <s v="May"/>
    <n v="2021"/>
    <x v="70"/>
    <n v="114.048"/>
    <n v="25.200000000000003"/>
    <n v="277.20000000000005"/>
    <n v="0.21875000000000003"/>
    <x v="0"/>
    <s v="FALSO"/>
    <s v="may-2021"/>
  </r>
  <r>
    <n v="44346"/>
    <s v="P0023"/>
    <s v="44346P0023"/>
    <n v="13"/>
    <x v="1"/>
    <x v="0"/>
    <n v="5"/>
    <s v="Product23"/>
    <x v="0"/>
    <s v="Ft"/>
    <n v="141"/>
    <n v="149.46"/>
    <n v="1833"/>
    <n v="1942.98"/>
    <n v="30"/>
    <s v="May"/>
    <n v="2021"/>
    <x v="71"/>
    <n v="97.149000000000001"/>
    <n v="8.460000000000008"/>
    <n v="109.9800000000001"/>
    <n v="5.660377358490571E-2"/>
    <x v="2"/>
    <s v="FALSO"/>
    <s v="may-2021"/>
  </r>
  <r>
    <n v="44346"/>
    <s v="P0013"/>
    <s v="44346P0013"/>
    <n v="6"/>
    <x v="1"/>
    <x v="1"/>
    <n v="39"/>
    <s v="Product13"/>
    <x v="2"/>
    <s v="Kg"/>
    <n v="112"/>
    <n v="122.08"/>
    <n v="672"/>
    <n v="732.48"/>
    <n v="30"/>
    <s v="May"/>
    <n v="2021"/>
    <x v="71"/>
    <n v="285.66720000000004"/>
    <n v="10.079999999999998"/>
    <n v="60.47999999999999"/>
    <n v="8.2568807339449532E-2"/>
    <x v="1"/>
    <s v="VERDADERO"/>
    <s v="may-2021"/>
  </r>
  <r>
    <n v="44350"/>
    <s v="P0021"/>
    <s v="44350P0021"/>
    <n v="10"/>
    <x v="2"/>
    <x v="1"/>
    <n v="14"/>
    <s v="Product21"/>
    <x v="0"/>
    <s v="Ft"/>
    <n v="126"/>
    <n v="162.54"/>
    <n v="1260"/>
    <n v="1625.4"/>
    <n v="3"/>
    <s v="Jun"/>
    <n v="2021"/>
    <x v="72"/>
    <n v="227.55600000000004"/>
    <n v="36.539999999999992"/>
    <n v="365.39999999999992"/>
    <n v="0.22480620155038752"/>
    <x v="0"/>
    <s v="VERDADERO"/>
    <s v="jun-2021"/>
  </r>
  <r>
    <n v="44351"/>
    <s v="P0020"/>
    <s v="44351P0020"/>
    <n v="8"/>
    <x v="0"/>
    <x v="0"/>
    <n v="11"/>
    <s v="Product20"/>
    <x v="0"/>
    <s v="Lt"/>
    <n v="61"/>
    <n v="76.25"/>
    <n v="488"/>
    <n v="610"/>
    <n v="4"/>
    <s v="Jun"/>
    <n v="2021"/>
    <x v="73"/>
    <n v="67.099999999999994"/>
    <n v="15.25"/>
    <n v="122"/>
    <n v="0.2"/>
    <x v="1"/>
    <s v="FALSO"/>
    <s v="jun-2021"/>
  </r>
  <r>
    <n v="44351"/>
    <s v="P0020"/>
    <s v="44351P0020"/>
    <n v="12"/>
    <x v="1"/>
    <x v="1"/>
    <n v="29"/>
    <s v="Product20"/>
    <x v="0"/>
    <s v="Lt"/>
    <n v="61"/>
    <n v="76.25"/>
    <n v="732"/>
    <n v="915"/>
    <n v="4"/>
    <s v="Jun"/>
    <n v="2021"/>
    <x v="73"/>
    <n v="265.34999999999997"/>
    <n v="15.25"/>
    <n v="183"/>
    <n v="0.2"/>
    <x v="1"/>
    <s v="VERDADERO"/>
    <s v="jun-2021"/>
  </r>
  <r>
    <n v="44352"/>
    <s v="P0022"/>
    <s v="44352P0022"/>
    <n v="15"/>
    <x v="0"/>
    <x v="0"/>
    <n v="27"/>
    <s v="Product22"/>
    <x v="0"/>
    <s v="Ft"/>
    <n v="121"/>
    <n v="141.57"/>
    <n v="1815"/>
    <n v="2123.5500000000002"/>
    <n v="5"/>
    <s v="Jun"/>
    <n v="2021"/>
    <x v="74"/>
    <n v="573.35850000000005"/>
    <n v="20.569999999999993"/>
    <n v="308.5499999999999"/>
    <n v="0.14529914529914523"/>
    <x v="2"/>
    <s v="FALSO"/>
    <s v="jun-2021"/>
  </r>
  <r>
    <n v="44352"/>
    <s v="P0035"/>
    <s v="44352P0035"/>
    <n v="10"/>
    <x v="2"/>
    <x v="0"/>
    <n v="38"/>
    <s v="Product35"/>
    <x v="4"/>
    <s v="No."/>
    <n v="5"/>
    <n v="6.7"/>
    <n v="50"/>
    <n v="67"/>
    <n v="5"/>
    <s v="Jun"/>
    <n v="2021"/>
    <x v="74"/>
    <n v="25.46"/>
    <n v="1.7000000000000002"/>
    <n v="17"/>
    <n v="0.2537313432835821"/>
    <x v="1"/>
    <s v="FALSO"/>
    <s v="jun-2021"/>
  </r>
  <r>
    <n v="44353"/>
    <s v="P0033"/>
    <s v="44353P0033"/>
    <n v="6"/>
    <x v="2"/>
    <x v="0"/>
    <n v="15"/>
    <s v="Product33"/>
    <x v="4"/>
    <s v="Kg"/>
    <n v="95"/>
    <n v="119.7"/>
    <n v="570"/>
    <n v="718.2"/>
    <n v="6"/>
    <s v="Jun"/>
    <n v="2021"/>
    <x v="75"/>
    <n v="107.73"/>
    <n v="24.700000000000003"/>
    <n v="148.20000000000002"/>
    <n v="0.20634920634920637"/>
    <x v="1"/>
    <s v="FALSO"/>
    <s v="jun-2021"/>
  </r>
  <r>
    <n v="44355"/>
    <s v="P0028"/>
    <s v="44355P0028"/>
    <n v="11"/>
    <x v="2"/>
    <x v="0"/>
    <n v="42"/>
    <s v="Product28"/>
    <x v="4"/>
    <s v="No."/>
    <n v="37"/>
    <n v="41.81"/>
    <n v="407"/>
    <n v="459.91"/>
    <n v="8"/>
    <s v="Jun"/>
    <n v="2021"/>
    <x v="76"/>
    <n v="193.16220000000001"/>
    <n v="4.8100000000000023"/>
    <n v="52.910000000000025"/>
    <n v="0.11504424778761067"/>
    <x v="1"/>
    <s v="FALSO"/>
    <s v="jun-2021"/>
  </r>
  <r>
    <n v="44355"/>
    <s v="P0004"/>
    <s v="44355P0004"/>
    <n v="11"/>
    <x v="0"/>
    <x v="1"/>
    <n v="39"/>
    <s v="Product04"/>
    <x v="3"/>
    <s v="Lt"/>
    <n v="44"/>
    <n v="48.84"/>
    <n v="484"/>
    <n v="537.24"/>
    <n v="8"/>
    <s v="Jun"/>
    <n v="2021"/>
    <x v="76"/>
    <n v="209.52360000000002"/>
    <n v="4.8400000000000034"/>
    <n v="53.240000000000038"/>
    <n v="9.9099099099099169E-2"/>
    <x v="1"/>
    <s v="VERDADERO"/>
    <s v="jun-2021"/>
  </r>
  <r>
    <n v="44356"/>
    <s v="P0001"/>
    <s v="44356P0001"/>
    <n v="7"/>
    <x v="2"/>
    <x v="0"/>
    <n v="2"/>
    <s v="Product01"/>
    <x v="3"/>
    <s v="Kg"/>
    <n v="98"/>
    <n v="103.88"/>
    <n v="686"/>
    <n v="727.16"/>
    <n v="9"/>
    <s v="Jun"/>
    <n v="2021"/>
    <x v="77"/>
    <n v="14.543199999999999"/>
    <n v="5.8799999999999955"/>
    <n v="41.159999999999968"/>
    <n v="5.660377358490562E-2"/>
    <x v="1"/>
    <s v="FALSO"/>
    <s v="jun-2021"/>
  </r>
  <r>
    <n v="44358"/>
    <s v="P0032"/>
    <s v="44358P0032"/>
    <n v="12"/>
    <x v="0"/>
    <x v="1"/>
    <n v="41"/>
    <s v="Product32"/>
    <x v="4"/>
    <s v="Kg"/>
    <n v="89"/>
    <n v="117.48"/>
    <n v="1068"/>
    <n v="1409.76"/>
    <n v="11"/>
    <s v="Jun"/>
    <n v="2021"/>
    <x v="78"/>
    <n v="578.00159999999994"/>
    <n v="28.480000000000004"/>
    <n v="341.76000000000005"/>
    <n v="0.24242424242424246"/>
    <x v="0"/>
    <s v="VERDADERO"/>
    <s v="jun-2021"/>
  </r>
  <r>
    <n v="44359"/>
    <s v="P0041"/>
    <s v="44359P0041"/>
    <n v="6"/>
    <x v="2"/>
    <x v="0"/>
    <n v="51"/>
    <s v="Product41"/>
    <x v="1"/>
    <s v="Ft"/>
    <n v="138"/>
    <n v="173.88"/>
    <n v="828"/>
    <n v="1043.28"/>
    <n v="12"/>
    <s v="Jun"/>
    <n v="2021"/>
    <x v="79"/>
    <n v="532.07280000000003"/>
    <n v="35.879999999999995"/>
    <n v="215.27999999999997"/>
    <n v="0.20634920634920634"/>
    <x v="0"/>
    <s v="FALSO"/>
    <s v="jun-2021"/>
  </r>
  <r>
    <n v="44361"/>
    <s v="P0025"/>
    <s v="44361P0025"/>
    <n v="10"/>
    <x v="1"/>
    <x v="1"/>
    <n v="43"/>
    <s v="Product25"/>
    <x v="0"/>
    <s v="No."/>
    <n v="7"/>
    <n v="8.33"/>
    <n v="70"/>
    <n v="83.3"/>
    <n v="14"/>
    <s v="Jun"/>
    <n v="2021"/>
    <x v="80"/>
    <n v="35.818999999999996"/>
    <n v="1.33"/>
    <n v="13.3"/>
    <n v="0.1596638655462185"/>
    <x v="1"/>
    <s v="VERDADERO"/>
    <s v="jun-2021"/>
  </r>
  <r>
    <n v="44363"/>
    <s v="P0019"/>
    <s v="44363P0019"/>
    <n v="5"/>
    <x v="0"/>
    <x v="1"/>
    <n v="41"/>
    <s v="Product19"/>
    <x v="2"/>
    <s v="Ft"/>
    <n v="150"/>
    <n v="210"/>
    <n v="750"/>
    <n v="1050"/>
    <n v="16"/>
    <s v="Jun"/>
    <n v="2021"/>
    <x v="81"/>
    <n v="430.5"/>
    <n v="60"/>
    <n v="300"/>
    <n v="0.2857142857142857"/>
    <x v="1"/>
    <s v="VERDADERO"/>
    <s v="jun-2021"/>
  </r>
  <r>
    <n v="44363"/>
    <s v="P0015"/>
    <s v="44363P0015"/>
    <n v="12"/>
    <x v="1"/>
    <x v="1"/>
    <n v="33"/>
    <s v="Product15"/>
    <x v="2"/>
    <s v="No."/>
    <n v="12"/>
    <n v="15.72"/>
    <n v="144"/>
    <n v="188.64"/>
    <n v="16"/>
    <s v="Jun"/>
    <n v="2021"/>
    <x v="81"/>
    <n v="62.251199999999997"/>
    <n v="3.7200000000000006"/>
    <n v="44.640000000000008"/>
    <n v="0.23664122137404586"/>
    <x v="1"/>
    <s v="VERDADERO"/>
    <s v="jun-2021"/>
  </r>
  <r>
    <n v="44363"/>
    <s v="P0039"/>
    <s v="44363P0039"/>
    <n v="11"/>
    <x v="2"/>
    <x v="1"/>
    <n v="46"/>
    <s v="Product39"/>
    <x v="1"/>
    <s v="No."/>
    <n v="37"/>
    <n v="42.55"/>
    <n v="407"/>
    <n v="468.05"/>
    <n v="16"/>
    <s v="Jun"/>
    <n v="2021"/>
    <x v="81"/>
    <n v="215.30300000000003"/>
    <n v="5.5499999999999972"/>
    <n v="61.049999999999969"/>
    <n v="0.13043478260869559"/>
    <x v="1"/>
    <s v="VERDADERO"/>
    <s v="jun-2021"/>
  </r>
  <r>
    <n v="44365"/>
    <s v="P0025"/>
    <s v="44365P0025"/>
    <n v="13"/>
    <x v="2"/>
    <x v="1"/>
    <n v="26"/>
    <s v="Product25"/>
    <x v="0"/>
    <s v="No."/>
    <n v="7"/>
    <n v="8.33"/>
    <n v="91"/>
    <n v="108.29"/>
    <n v="18"/>
    <s v="Jun"/>
    <n v="2021"/>
    <x v="82"/>
    <n v="28.155400000000004"/>
    <n v="1.33"/>
    <n v="17.29"/>
    <n v="0.15966386554621848"/>
    <x v="1"/>
    <s v="VERDADERO"/>
    <s v="jun-2021"/>
  </r>
  <r>
    <n v="44366"/>
    <s v="P0041"/>
    <s v="44366P0041"/>
    <n v="5"/>
    <x v="2"/>
    <x v="0"/>
    <n v="11"/>
    <s v="Product41"/>
    <x v="1"/>
    <s v="Ft"/>
    <n v="138"/>
    <n v="173.88"/>
    <n v="690"/>
    <n v="869.4"/>
    <n v="19"/>
    <s v="Jun"/>
    <n v="2021"/>
    <x v="83"/>
    <n v="95.634"/>
    <n v="35.879999999999995"/>
    <n v="179.39999999999998"/>
    <n v="0.20634920634920634"/>
    <x v="1"/>
    <s v="FALSO"/>
    <s v="jun-2021"/>
  </r>
  <r>
    <n v="44367"/>
    <s v="P0016"/>
    <s v="44367P0016"/>
    <n v="1"/>
    <x v="0"/>
    <x v="1"/>
    <n v="22"/>
    <s v="Product16"/>
    <x v="2"/>
    <s v="No."/>
    <n v="13"/>
    <n v="16.64"/>
    <n v="13"/>
    <n v="16.64"/>
    <n v="20"/>
    <s v="Jun"/>
    <n v="2021"/>
    <x v="84"/>
    <n v="3.6608000000000001"/>
    <n v="3.6400000000000006"/>
    <n v="3.6400000000000006"/>
    <n v="0.21875000000000003"/>
    <x v="1"/>
    <s v="VERDADERO"/>
    <s v="jun-2021"/>
  </r>
  <r>
    <n v="44370"/>
    <s v="P0016"/>
    <s v="44370P0016"/>
    <n v="4"/>
    <x v="2"/>
    <x v="0"/>
    <n v="26"/>
    <s v="Product16"/>
    <x v="2"/>
    <s v="No."/>
    <n v="13"/>
    <n v="16.64"/>
    <n v="52"/>
    <n v="66.56"/>
    <n v="23"/>
    <s v="Jun"/>
    <n v="2021"/>
    <x v="85"/>
    <n v="17.305600000000002"/>
    <n v="3.6400000000000006"/>
    <n v="14.560000000000002"/>
    <n v="0.21875000000000003"/>
    <x v="1"/>
    <s v="FALSO"/>
    <s v="jun-2021"/>
  </r>
  <r>
    <n v="44371"/>
    <s v="P0011"/>
    <s v="44371P0011"/>
    <n v="13"/>
    <x v="2"/>
    <x v="0"/>
    <n v="1"/>
    <s v="Product11"/>
    <x v="2"/>
    <s v="Lt"/>
    <n v="44"/>
    <n v="48.4"/>
    <n v="572"/>
    <n v="629.19999999999993"/>
    <n v="24"/>
    <s v="Jun"/>
    <n v="2021"/>
    <x v="86"/>
    <n v="6.2919999999999998"/>
    <n v="4.3999999999999986"/>
    <n v="57.199999999999982"/>
    <n v="9.0909090909090884E-2"/>
    <x v="1"/>
    <s v="FALSO"/>
    <s v="jun-2021"/>
  </r>
  <r>
    <n v="44373"/>
    <s v="P0009"/>
    <s v="44373P0009"/>
    <n v="7"/>
    <x v="1"/>
    <x v="0"/>
    <n v="1"/>
    <s v="Product09"/>
    <x v="3"/>
    <s v="No."/>
    <n v="6"/>
    <n v="7.8599999999999994"/>
    <n v="42"/>
    <n v="55.02"/>
    <n v="26"/>
    <s v="Jun"/>
    <n v="2021"/>
    <x v="87"/>
    <n v="0.55020000000000002"/>
    <n v="1.8599999999999994"/>
    <n v="13.019999999999996"/>
    <n v="0.23664122137404572"/>
    <x v="1"/>
    <s v="FALSO"/>
    <s v="jun-2021"/>
  </r>
  <r>
    <n v="44374"/>
    <s v="P0005"/>
    <s v="44374P0005"/>
    <n v="11"/>
    <x v="2"/>
    <x v="1"/>
    <n v="21"/>
    <s v="Product05"/>
    <x v="3"/>
    <s v="Ft"/>
    <n v="133"/>
    <n v="155.61000000000001"/>
    <n v="1463"/>
    <n v="1711.71"/>
    <n v="27"/>
    <s v="Jun"/>
    <n v="2021"/>
    <x v="88"/>
    <n v="359.45909999999998"/>
    <n v="22.610000000000014"/>
    <n v="248.71000000000015"/>
    <n v="0.14529914529914539"/>
    <x v="0"/>
    <s v="VERDADERO"/>
    <s v="jun-2021"/>
  </r>
  <r>
    <n v="44375"/>
    <s v="P0021"/>
    <s v="44375P0021"/>
    <n v="2"/>
    <x v="1"/>
    <x v="1"/>
    <n v="43"/>
    <s v="Product21"/>
    <x v="0"/>
    <s v="Ft"/>
    <n v="126"/>
    <n v="162.54"/>
    <n v="252"/>
    <n v="325.08"/>
    <n v="28"/>
    <s v="Jun"/>
    <n v="2021"/>
    <x v="89"/>
    <n v="139.78440000000001"/>
    <n v="36.539999999999992"/>
    <n v="73.079999999999984"/>
    <n v="0.22480620155038755"/>
    <x v="1"/>
    <s v="VERDADERO"/>
    <s v="jun-2021"/>
  </r>
  <r>
    <n v="44375"/>
    <s v="P0035"/>
    <s v="44375P0035"/>
    <n v="7"/>
    <x v="1"/>
    <x v="0"/>
    <n v="40"/>
    <s v="Product35"/>
    <x v="4"/>
    <s v="No."/>
    <n v="5"/>
    <n v="6.7"/>
    <n v="35"/>
    <n v="46.9"/>
    <n v="28"/>
    <s v="Jun"/>
    <n v="2021"/>
    <x v="89"/>
    <n v="18.760000000000002"/>
    <n v="1.7000000000000002"/>
    <n v="11.900000000000002"/>
    <n v="0.25373134328358216"/>
    <x v="1"/>
    <s v="FALSO"/>
    <s v="jun-2021"/>
  </r>
  <r>
    <n v="44376"/>
    <s v="P0014"/>
    <s v="44376P0014"/>
    <n v="4"/>
    <x v="2"/>
    <x v="0"/>
    <n v="16"/>
    <s v="Product14"/>
    <x v="2"/>
    <s v="Kg"/>
    <n v="112"/>
    <n v="146.72"/>
    <n v="448"/>
    <n v="586.88"/>
    <n v="29"/>
    <s v="Jun"/>
    <n v="2021"/>
    <x v="90"/>
    <n v="93.900800000000004"/>
    <n v="34.72"/>
    <n v="138.88"/>
    <n v="0.23664122137404581"/>
    <x v="1"/>
    <s v="FALSO"/>
    <s v="jun-2021"/>
  </r>
  <r>
    <n v="44378"/>
    <s v="P0005"/>
    <s v="44378P0005"/>
    <n v="11"/>
    <x v="2"/>
    <x v="1"/>
    <n v="27"/>
    <s v="Product05"/>
    <x v="3"/>
    <s v="Ft"/>
    <n v="133"/>
    <n v="155.61000000000001"/>
    <n v="1463"/>
    <n v="1711.71"/>
    <n v="1"/>
    <s v="Jul"/>
    <n v="2021"/>
    <x v="91"/>
    <n v="462.16170000000005"/>
    <n v="22.610000000000014"/>
    <n v="248.71000000000015"/>
    <n v="0.14529914529914539"/>
    <x v="0"/>
    <s v="VERDADERO"/>
    <s v="jul-2021"/>
  </r>
  <r>
    <n v="44379"/>
    <s v="P0010"/>
    <s v="44379P0010"/>
    <n v="11"/>
    <x v="2"/>
    <x v="1"/>
    <n v="2"/>
    <s v="Product10"/>
    <x v="2"/>
    <s v="Ft"/>
    <n v="148"/>
    <n v="164.28"/>
    <n v="1628"/>
    <n v="1807.08"/>
    <n v="2"/>
    <s v="Jul"/>
    <n v="2021"/>
    <x v="92"/>
    <n v="36.141599999999997"/>
    <n v="16.28"/>
    <n v="179.08"/>
    <n v="9.9099099099099114E-2"/>
    <x v="2"/>
    <s v="VERDADERO"/>
    <s v="jul-2021"/>
  </r>
  <r>
    <n v="44380"/>
    <s v="P0033"/>
    <s v="44380P0033"/>
    <n v="9"/>
    <x v="1"/>
    <x v="1"/>
    <n v="50"/>
    <s v="Product33"/>
    <x v="4"/>
    <s v="Kg"/>
    <n v="95"/>
    <n v="119.7"/>
    <n v="855"/>
    <n v="1077.3"/>
    <n v="3"/>
    <s v="Jul"/>
    <n v="2021"/>
    <x v="93"/>
    <n v="538.65"/>
    <n v="24.700000000000003"/>
    <n v="222.3"/>
    <n v="0.20634920634920637"/>
    <x v="0"/>
    <s v="VERDADERO"/>
    <s v="jul-2021"/>
  </r>
  <r>
    <n v="44380"/>
    <s v="P0003"/>
    <s v="44380P0003"/>
    <n v="8"/>
    <x v="1"/>
    <x v="1"/>
    <n v="51"/>
    <s v="Product03"/>
    <x v="3"/>
    <s v="Kg"/>
    <n v="71"/>
    <n v="80.94"/>
    <n v="568"/>
    <n v="647.52"/>
    <n v="3"/>
    <s v="Jul"/>
    <n v="2021"/>
    <x v="93"/>
    <n v="330.23520000000002"/>
    <n v="9.9399999999999977"/>
    <n v="79.519999999999982"/>
    <n v="0.12280701754385963"/>
    <x v="1"/>
    <s v="VERDADERO"/>
    <s v="jul-2021"/>
  </r>
  <r>
    <n v="44382"/>
    <s v="P0002"/>
    <s v="44382P0002"/>
    <n v="8"/>
    <x v="2"/>
    <x v="0"/>
    <n v="11"/>
    <s v="Product02"/>
    <x v="3"/>
    <s v="Kg"/>
    <n v="105"/>
    <n v="142.80000000000001"/>
    <n v="840"/>
    <n v="1142.4000000000001"/>
    <n v="5"/>
    <s v="Jul"/>
    <n v="2021"/>
    <x v="94"/>
    <n v="125.66400000000002"/>
    <n v="37.800000000000011"/>
    <n v="302.40000000000009"/>
    <n v="0.26470588235294124"/>
    <x v="0"/>
    <s v="FALSO"/>
    <s v="jul-2021"/>
  </r>
  <r>
    <n v="44383"/>
    <s v="P0041"/>
    <s v="44383P0041"/>
    <n v="15"/>
    <x v="2"/>
    <x v="1"/>
    <n v="35"/>
    <s v="Product41"/>
    <x v="1"/>
    <s v="Ft"/>
    <n v="138"/>
    <n v="173.88"/>
    <n v="2070"/>
    <n v="2608.1999999999998"/>
    <n v="6"/>
    <s v="Jul"/>
    <n v="2021"/>
    <x v="95"/>
    <n v="912.86999999999989"/>
    <n v="35.879999999999995"/>
    <n v="538.19999999999993"/>
    <n v="0.20634920634920634"/>
    <x v="2"/>
    <s v="VERDADERO"/>
    <s v="jul-2021"/>
  </r>
  <r>
    <n v="44385"/>
    <s v="P0004"/>
    <s v="44385P0004"/>
    <n v="10"/>
    <x v="2"/>
    <x v="0"/>
    <n v="44"/>
    <s v="Product04"/>
    <x v="3"/>
    <s v="Lt"/>
    <n v="44"/>
    <n v="48.84"/>
    <n v="440"/>
    <n v="488.4"/>
    <n v="8"/>
    <s v="Jul"/>
    <n v="2021"/>
    <x v="96"/>
    <n v="214.89599999999999"/>
    <n v="4.8400000000000034"/>
    <n v="48.400000000000034"/>
    <n v="9.9099099099099169E-2"/>
    <x v="1"/>
    <s v="FALSO"/>
    <s v="jul-2021"/>
  </r>
  <r>
    <n v="44387"/>
    <s v="P0034"/>
    <s v="44387P0034"/>
    <n v="6"/>
    <x v="0"/>
    <x v="1"/>
    <n v="37"/>
    <s v="Product34"/>
    <x v="4"/>
    <s v="Lt"/>
    <n v="55"/>
    <n v="58.3"/>
    <n v="330"/>
    <n v="349.8"/>
    <n v="10"/>
    <s v="Jul"/>
    <n v="2021"/>
    <x v="97"/>
    <n v="129.42600000000002"/>
    <n v="3.2999999999999972"/>
    <n v="19.799999999999983"/>
    <n v="5.6603773584905613E-2"/>
    <x v="1"/>
    <s v="VERDADERO"/>
    <s v="jul-2021"/>
  </r>
  <r>
    <n v="44388"/>
    <s v="P0009"/>
    <s v="44388P0009"/>
    <n v="4"/>
    <x v="0"/>
    <x v="0"/>
    <n v="28"/>
    <s v="Product09"/>
    <x v="3"/>
    <s v="No."/>
    <n v="6"/>
    <n v="7.8599999999999994"/>
    <n v="24"/>
    <n v="31.44"/>
    <n v="11"/>
    <s v="Jul"/>
    <n v="2021"/>
    <x v="98"/>
    <n v="8.8032000000000004"/>
    <n v="1.8599999999999994"/>
    <n v="7.4399999999999977"/>
    <n v="0.23664122137404572"/>
    <x v="1"/>
    <s v="FALSO"/>
    <s v="jul-2021"/>
  </r>
  <r>
    <n v="44390"/>
    <s v="P0019"/>
    <s v="44390P0019"/>
    <n v="1"/>
    <x v="2"/>
    <x v="1"/>
    <n v="45"/>
    <s v="Product19"/>
    <x v="2"/>
    <s v="Ft"/>
    <n v="150"/>
    <n v="210"/>
    <n v="150"/>
    <n v="210"/>
    <n v="13"/>
    <s v="Jul"/>
    <n v="2021"/>
    <x v="99"/>
    <n v="94.5"/>
    <n v="60"/>
    <n v="60"/>
    <n v="0.2857142857142857"/>
    <x v="1"/>
    <s v="VERDADERO"/>
    <s v="jul-2021"/>
  </r>
  <r>
    <n v="44393"/>
    <s v="P0023"/>
    <s v="44393P0023"/>
    <n v="8"/>
    <x v="0"/>
    <x v="1"/>
    <n v="42"/>
    <s v="Product23"/>
    <x v="0"/>
    <s v="Ft"/>
    <n v="141"/>
    <n v="149.46"/>
    <n v="1128"/>
    <n v="1195.68"/>
    <n v="16"/>
    <s v="Jul"/>
    <n v="2021"/>
    <x v="100"/>
    <n v="502.18560000000002"/>
    <n v="8.460000000000008"/>
    <n v="67.680000000000064"/>
    <n v="5.660377358490571E-2"/>
    <x v="0"/>
    <s v="VERDADERO"/>
    <s v="jul-2021"/>
  </r>
  <r>
    <n v="44395"/>
    <s v="P0027"/>
    <s v="44395P0027"/>
    <n v="14"/>
    <x v="1"/>
    <x v="0"/>
    <n v="31"/>
    <s v="Product27"/>
    <x v="4"/>
    <s v="Lt"/>
    <n v="48"/>
    <n v="57.12"/>
    <n v="672"/>
    <n v="799.68000000000006"/>
    <n v="18"/>
    <s v="Jul"/>
    <n v="2021"/>
    <x v="101"/>
    <n v="247.9008"/>
    <n v="9.1199999999999974"/>
    <n v="127.67999999999996"/>
    <n v="0.15966386554621842"/>
    <x v="1"/>
    <s v="FALSO"/>
    <s v="jul-2021"/>
  </r>
  <r>
    <n v="44397"/>
    <s v="P0038"/>
    <s v="44397P0038"/>
    <n v="11"/>
    <x v="1"/>
    <x v="0"/>
    <n v="3"/>
    <s v="Product38"/>
    <x v="1"/>
    <s v="Kg"/>
    <n v="72"/>
    <n v="79.92"/>
    <n v="792"/>
    <n v="879.12"/>
    <n v="20"/>
    <s v="Jul"/>
    <n v="2021"/>
    <x v="102"/>
    <n v="26.3736"/>
    <n v="7.9200000000000017"/>
    <n v="87.120000000000019"/>
    <n v="9.9099099099099114E-2"/>
    <x v="0"/>
    <s v="FALSO"/>
    <s v="jul-2021"/>
  </r>
  <r>
    <n v="44397"/>
    <s v="P0043"/>
    <s v="44397P0043"/>
    <n v="5"/>
    <x v="2"/>
    <x v="0"/>
    <n v="8"/>
    <s v="Product43"/>
    <x v="1"/>
    <s v="Kg"/>
    <n v="67"/>
    <n v="83.08"/>
    <n v="335"/>
    <n v="415.4"/>
    <n v="20"/>
    <s v="Jul"/>
    <n v="2021"/>
    <x v="102"/>
    <n v="33.231999999999999"/>
    <n v="16.079999999999998"/>
    <n v="80.399999999999991"/>
    <n v="0.19354838709677419"/>
    <x v="1"/>
    <s v="FALSO"/>
    <s v="jul-2021"/>
  </r>
  <r>
    <n v="44398"/>
    <s v="P0029"/>
    <s v="44398P0029"/>
    <n v="15"/>
    <x v="2"/>
    <x v="0"/>
    <n v="41"/>
    <s v="Product29"/>
    <x v="4"/>
    <s v="Lt"/>
    <n v="47"/>
    <n v="53.11"/>
    <n v="705"/>
    <n v="796.65"/>
    <n v="21"/>
    <s v="Jul"/>
    <n v="2021"/>
    <x v="103"/>
    <n v="326.62649999999996"/>
    <n v="6.1099999999999994"/>
    <n v="91.649999999999991"/>
    <n v="0.11504424778761062"/>
    <x v="1"/>
    <s v="FALSO"/>
    <s v="jul-2021"/>
  </r>
  <r>
    <n v="44399"/>
    <s v="P0026"/>
    <s v="44399P0026"/>
    <n v="3"/>
    <x v="0"/>
    <x v="1"/>
    <n v="14"/>
    <s v="Product26"/>
    <x v="4"/>
    <s v="No."/>
    <n v="18"/>
    <n v="24.66"/>
    <n v="54"/>
    <n v="73.98"/>
    <n v="22"/>
    <s v="Jul"/>
    <n v="2021"/>
    <x v="104"/>
    <n v="10.357200000000002"/>
    <n v="6.66"/>
    <n v="19.98"/>
    <n v="0.27007299270072993"/>
    <x v="1"/>
    <s v="VERDADERO"/>
    <s v="jul-2021"/>
  </r>
  <r>
    <n v="44399"/>
    <s v="P0024"/>
    <s v="44399P0024"/>
    <n v="14"/>
    <x v="1"/>
    <x v="1"/>
    <n v="27"/>
    <s v="Product24"/>
    <x v="0"/>
    <s v="Ft"/>
    <n v="144"/>
    <n v="156.96"/>
    <n v="2016"/>
    <n v="2197.44"/>
    <n v="22"/>
    <s v="Jul"/>
    <n v="2021"/>
    <x v="104"/>
    <n v="593.30880000000002"/>
    <n v="12.960000000000008"/>
    <n v="181.44000000000011"/>
    <n v="8.2568807339449588E-2"/>
    <x v="2"/>
    <s v="VERDADERO"/>
    <s v="jul-2021"/>
  </r>
  <r>
    <n v="44400"/>
    <s v="P0036"/>
    <s v="44400P0036"/>
    <n v="7"/>
    <x v="0"/>
    <x v="0"/>
    <n v="45"/>
    <s v="Product36"/>
    <x v="4"/>
    <s v="Kg"/>
    <n v="90"/>
    <n v="96.3"/>
    <n v="630"/>
    <n v="674.1"/>
    <n v="23"/>
    <s v="Jul"/>
    <n v="2021"/>
    <x v="105"/>
    <n v="303.34500000000003"/>
    <n v="6.2999999999999972"/>
    <n v="44.09999999999998"/>
    <n v="6.5420560747663517E-2"/>
    <x v="1"/>
    <s v="FALSO"/>
    <s v="jul-2021"/>
  </r>
  <r>
    <n v="44400"/>
    <s v="P0037"/>
    <s v="44400P0037"/>
    <n v="8"/>
    <x v="2"/>
    <x v="0"/>
    <n v="15"/>
    <s v="Product37"/>
    <x v="1"/>
    <s v="Kg"/>
    <n v="67"/>
    <n v="85.76"/>
    <n v="536"/>
    <n v="686.08"/>
    <n v="23"/>
    <s v="Jul"/>
    <n v="2021"/>
    <x v="105"/>
    <n v="102.91200000000001"/>
    <n v="18.760000000000005"/>
    <n v="150.08000000000004"/>
    <n v="0.21875000000000006"/>
    <x v="1"/>
    <s v="FALSO"/>
    <s v="jul-2021"/>
  </r>
  <r>
    <n v="44401"/>
    <s v="P0009"/>
    <s v="44401P0009"/>
    <n v="4"/>
    <x v="1"/>
    <x v="1"/>
    <n v="26"/>
    <s v="Product09"/>
    <x v="3"/>
    <s v="No."/>
    <n v="6"/>
    <n v="7.8599999999999994"/>
    <n v="24"/>
    <n v="31.44"/>
    <n v="24"/>
    <s v="Jul"/>
    <n v="2021"/>
    <x v="106"/>
    <n v="8.1744000000000003"/>
    <n v="1.8599999999999994"/>
    <n v="7.4399999999999977"/>
    <n v="0.23664122137404572"/>
    <x v="1"/>
    <s v="VERDADERO"/>
    <s v="jul-2021"/>
  </r>
  <r>
    <n v="44406"/>
    <s v="P0044"/>
    <s v="44406P0044"/>
    <n v="15"/>
    <x v="1"/>
    <x v="1"/>
    <n v="34"/>
    <s v="Product44"/>
    <x v="1"/>
    <s v="Kg"/>
    <n v="76"/>
    <n v="82.08"/>
    <n v="1140"/>
    <n v="1231.2"/>
    <n v="29"/>
    <s v="Jul"/>
    <n v="2021"/>
    <x v="107"/>
    <n v="418.60800000000006"/>
    <n v="6.0799999999999983"/>
    <n v="91.199999999999974"/>
    <n v="7.4074074074074056E-2"/>
    <x v="0"/>
    <s v="VERDADERO"/>
    <s v="jul-2021"/>
  </r>
  <r>
    <n v="44409"/>
    <s v="P0001"/>
    <s v="44409P0001"/>
    <n v="11"/>
    <x v="2"/>
    <x v="1"/>
    <n v="35"/>
    <s v="Product01"/>
    <x v="3"/>
    <s v="Kg"/>
    <n v="98"/>
    <n v="103.88"/>
    <n v="1078"/>
    <n v="1142.68"/>
    <n v="1"/>
    <s v="Aug"/>
    <n v="2021"/>
    <x v="108"/>
    <n v="399.93799999999999"/>
    <n v="5.8799999999999955"/>
    <n v="64.67999999999995"/>
    <n v="5.6603773584905613E-2"/>
    <x v="0"/>
    <s v="VERDADERO"/>
    <s v="ago-2021"/>
  </r>
  <r>
    <n v="44410"/>
    <s v="P0023"/>
    <s v="44410P0023"/>
    <n v="3"/>
    <x v="2"/>
    <x v="0"/>
    <n v="14"/>
    <s v="Product23"/>
    <x v="0"/>
    <s v="Ft"/>
    <n v="141"/>
    <n v="149.46"/>
    <n v="423"/>
    <n v="448.38"/>
    <n v="2"/>
    <s v="Aug"/>
    <n v="2021"/>
    <x v="109"/>
    <n v="62.773200000000003"/>
    <n v="8.460000000000008"/>
    <n v="25.380000000000024"/>
    <n v="5.6603773584905717E-2"/>
    <x v="1"/>
    <s v="FALSO"/>
    <s v="ago-2021"/>
  </r>
  <r>
    <n v="44411"/>
    <s v="P0022"/>
    <s v="44411P0022"/>
    <n v="13"/>
    <x v="1"/>
    <x v="0"/>
    <n v="20"/>
    <s v="Product22"/>
    <x v="0"/>
    <s v="Ft"/>
    <n v="121"/>
    <n v="141.57"/>
    <n v="1573"/>
    <n v="1840.41"/>
    <n v="3"/>
    <s v="Aug"/>
    <n v="2021"/>
    <x v="110"/>
    <n v="368.08200000000005"/>
    <n v="20.569999999999993"/>
    <n v="267.40999999999991"/>
    <n v="0.14529914529914525"/>
    <x v="2"/>
    <s v="FALSO"/>
    <s v="ago-2021"/>
  </r>
  <r>
    <n v="44411"/>
    <s v="P0034"/>
    <s v="44411P0034"/>
    <n v="12"/>
    <x v="1"/>
    <x v="0"/>
    <n v="33"/>
    <s v="Product34"/>
    <x v="4"/>
    <s v="Lt"/>
    <n v="55"/>
    <n v="58.3"/>
    <n v="660"/>
    <n v="699.59999999999991"/>
    <n v="3"/>
    <s v="Aug"/>
    <n v="2021"/>
    <x v="110"/>
    <n v="230.86799999999999"/>
    <n v="3.2999999999999972"/>
    <n v="39.599999999999966"/>
    <n v="5.660377358490562E-2"/>
    <x v="1"/>
    <s v="FALSO"/>
    <s v="ago-2021"/>
  </r>
  <r>
    <n v="44413"/>
    <s v="P0028"/>
    <s v="44413P0028"/>
    <n v="14"/>
    <x v="2"/>
    <x v="1"/>
    <n v="37"/>
    <s v="Product28"/>
    <x v="4"/>
    <s v="No."/>
    <n v="37"/>
    <n v="41.81"/>
    <n v="518"/>
    <n v="585.34"/>
    <n v="5"/>
    <s v="Aug"/>
    <n v="2021"/>
    <x v="111"/>
    <n v="216.57580000000002"/>
    <n v="4.8100000000000023"/>
    <n v="67.340000000000032"/>
    <n v="0.11504424778761067"/>
    <x v="1"/>
    <s v="VERDADERO"/>
    <s v="ago-2021"/>
  </r>
  <r>
    <n v="44414"/>
    <s v="P0037"/>
    <s v="44414P0037"/>
    <n v="1"/>
    <x v="0"/>
    <x v="1"/>
    <n v="20"/>
    <s v="Product37"/>
    <x v="1"/>
    <s v="Kg"/>
    <n v="67"/>
    <n v="85.76"/>
    <n v="67"/>
    <n v="85.76"/>
    <n v="6"/>
    <s v="Aug"/>
    <n v="2021"/>
    <x v="112"/>
    <n v="17.152000000000001"/>
    <n v="18.760000000000005"/>
    <n v="18.760000000000005"/>
    <n v="0.21875000000000006"/>
    <x v="1"/>
    <s v="VERDADERO"/>
    <s v="ago-2021"/>
  </r>
  <r>
    <n v="44418"/>
    <s v="P0005"/>
    <s v="44418P0005"/>
    <n v="4"/>
    <x v="0"/>
    <x v="1"/>
    <n v="19"/>
    <s v="Product05"/>
    <x v="3"/>
    <s v="Ft"/>
    <n v="133"/>
    <n v="155.61000000000001"/>
    <n v="532"/>
    <n v="622.44000000000005"/>
    <n v="10"/>
    <s v="Aug"/>
    <n v="2021"/>
    <x v="113"/>
    <n v="118.26360000000001"/>
    <n v="22.610000000000014"/>
    <n v="90.440000000000055"/>
    <n v="0.14529914529914537"/>
    <x v="1"/>
    <s v="VERDADERO"/>
    <s v="ago-2021"/>
  </r>
  <r>
    <n v="44418"/>
    <s v="P0044"/>
    <s v="44418P0044"/>
    <n v="10"/>
    <x v="1"/>
    <x v="1"/>
    <n v="27"/>
    <s v="Product44"/>
    <x v="1"/>
    <s v="Kg"/>
    <n v="76"/>
    <n v="82.08"/>
    <n v="760"/>
    <n v="820.8"/>
    <n v="10"/>
    <s v="Aug"/>
    <n v="2021"/>
    <x v="113"/>
    <n v="221.61600000000001"/>
    <n v="6.0799999999999983"/>
    <n v="60.799999999999983"/>
    <n v="7.4074074074074056E-2"/>
    <x v="0"/>
    <s v="VERDADERO"/>
    <s v="ago-2021"/>
  </r>
  <r>
    <n v="44418"/>
    <s v="P0006"/>
    <s v="44418P0006"/>
    <n v="6"/>
    <x v="2"/>
    <x v="1"/>
    <n v="19"/>
    <s v="Product06"/>
    <x v="3"/>
    <s v="Kg"/>
    <n v="75"/>
    <n v="85.5"/>
    <n v="450"/>
    <n v="513"/>
    <n v="10"/>
    <s v="Aug"/>
    <n v="2021"/>
    <x v="113"/>
    <n v="97.47"/>
    <n v="10.5"/>
    <n v="63"/>
    <n v="0.12280701754385964"/>
    <x v="1"/>
    <s v="VERDADERO"/>
    <s v="ago-2021"/>
  </r>
  <r>
    <n v="44419"/>
    <s v="P0023"/>
    <s v="44419P0023"/>
    <n v="4"/>
    <x v="2"/>
    <x v="0"/>
    <n v="16"/>
    <s v="Product23"/>
    <x v="0"/>
    <s v="Ft"/>
    <n v="141"/>
    <n v="149.46"/>
    <n v="564"/>
    <n v="597.84"/>
    <n v="11"/>
    <s v="Aug"/>
    <n v="2021"/>
    <x v="114"/>
    <n v="95.65440000000001"/>
    <n v="8.460000000000008"/>
    <n v="33.840000000000032"/>
    <n v="5.660377358490571E-2"/>
    <x v="1"/>
    <s v="FALSO"/>
    <s v="ago-2021"/>
  </r>
  <r>
    <n v="44421"/>
    <s v="P0011"/>
    <s v="44421P0011"/>
    <n v="13"/>
    <x v="2"/>
    <x v="0"/>
    <n v="8"/>
    <s v="Product11"/>
    <x v="2"/>
    <s v="Lt"/>
    <n v="44"/>
    <n v="48.4"/>
    <n v="572"/>
    <n v="629.19999999999993"/>
    <n v="13"/>
    <s v="Aug"/>
    <n v="2021"/>
    <x v="115"/>
    <n v="50.335999999999999"/>
    <n v="4.3999999999999986"/>
    <n v="57.199999999999982"/>
    <n v="9.0909090909090884E-2"/>
    <x v="1"/>
    <s v="FALSO"/>
    <s v="ago-2021"/>
  </r>
  <r>
    <n v="44421"/>
    <s v="P0027"/>
    <s v="44421P0027"/>
    <n v="9"/>
    <x v="2"/>
    <x v="0"/>
    <n v="21"/>
    <s v="Product27"/>
    <x v="4"/>
    <s v="Lt"/>
    <n v="48"/>
    <n v="57.12"/>
    <n v="432"/>
    <n v="514.08000000000004"/>
    <n v="13"/>
    <s v="Aug"/>
    <n v="2021"/>
    <x v="115"/>
    <n v="107.9568"/>
    <n v="9.1199999999999974"/>
    <n v="82.079999999999984"/>
    <n v="0.15966386554621845"/>
    <x v="1"/>
    <s v="FALSO"/>
    <s v="ago-2021"/>
  </r>
  <r>
    <n v="44424"/>
    <s v="P0003"/>
    <s v="44424P0003"/>
    <n v="3"/>
    <x v="1"/>
    <x v="0"/>
    <n v="36"/>
    <s v="Product03"/>
    <x v="3"/>
    <s v="Kg"/>
    <n v="71"/>
    <n v="80.94"/>
    <n v="213"/>
    <n v="242.82"/>
    <n v="16"/>
    <s v="Aug"/>
    <n v="2021"/>
    <x v="116"/>
    <n v="87.415199999999999"/>
    <n v="9.9399999999999977"/>
    <n v="29.819999999999993"/>
    <n v="0.12280701754385963"/>
    <x v="1"/>
    <s v="FALSO"/>
    <s v="ago-2021"/>
  </r>
  <r>
    <n v="44426"/>
    <s v="P0025"/>
    <s v="44426P0025"/>
    <n v="6"/>
    <x v="2"/>
    <x v="0"/>
    <n v="23"/>
    <s v="Product25"/>
    <x v="0"/>
    <s v="No."/>
    <n v="7"/>
    <n v="8.33"/>
    <n v="42"/>
    <n v="49.98"/>
    <n v="18"/>
    <s v="Aug"/>
    <n v="2021"/>
    <x v="117"/>
    <n v="11.4954"/>
    <n v="1.33"/>
    <n v="7.98"/>
    <n v="0.1596638655462185"/>
    <x v="1"/>
    <s v="FALSO"/>
    <s v="ago-2021"/>
  </r>
  <r>
    <n v="44428"/>
    <s v="P0020"/>
    <s v="44428P0020"/>
    <n v="15"/>
    <x v="2"/>
    <x v="1"/>
    <n v="23"/>
    <s v="Product20"/>
    <x v="0"/>
    <s v="Lt"/>
    <n v="61"/>
    <n v="76.25"/>
    <n v="915"/>
    <n v="1143.75"/>
    <n v="20"/>
    <s v="Aug"/>
    <n v="2021"/>
    <x v="118"/>
    <n v="263.0625"/>
    <n v="15.25"/>
    <n v="228.75"/>
    <n v="0.2"/>
    <x v="0"/>
    <s v="VERDADERO"/>
    <s v="ago-2021"/>
  </r>
  <r>
    <n v="44428"/>
    <s v="P0031"/>
    <s v="44428P0031"/>
    <n v="9"/>
    <x v="2"/>
    <x v="0"/>
    <n v="40"/>
    <s v="Product31"/>
    <x v="4"/>
    <s v="Kg"/>
    <n v="93"/>
    <n v="104.16"/>
    <n v="837"/>
    <n v="937.43999999999994"/>
    <n v="20"/>
    <s v="Aug"/>
    <n v="2021"/>
    <x v="118"/>
    <n v="374.976"/>
    <n v="11.159999999999997"/>
    <n v="100.43999999999997"/>
    <n v="0.10714285714285712"/>
    <x v="0"/>
    <s v="FALSO"/>
    <s v="ago-2021"/>
  </r>
  <r>
    <n v="44428"/>
    <s v="P0028"/>
    <s v="44428P0028"/>
    <n v="13"/>
    <x v="2"/>
    <x v="0"/>
    <n v="44"/>
    <s v="Product28"/>
    <x v="4"/>
    <s v="No."/>
    <n v="37"/>
    <n v="41.81"/>
    <n v="481"/>
    <n v="543.53"/>
    <n v="20"/>
    <s v="Aug"/>
    <n v="2021"/>
    <x v="118"/>
    <n v="239.1532"/>
    <n v="4.8100000000000023"/>
    <n v="62.53000000000003"/>
    <n v="0.11504424778761067"/>
    <x v="1"/>
    <s v="FALSO"/>
    <s v="ago-2021"/>
  </r>
  <r>
    <n v="44434"/>
    <s v="P0039"/>
    <s v="44434P0039"/>
    <n v="4"/>
    <x v="2"/>
    <x v="0"/>
    <n v="29"/>
    <s v="Product39"/>
    <x v="1"/>
    <s v="No."/>
    <n v="37"/>
    <n v="42.55"/>
    <n v="148"/>
    <n v="170.2"/>
    <n v="26"/>
    <s v="Aug"/>
    <n v="2021"/>
    <x v="119"/>
    <n v="49.35799999999999"/>
    <n v="5.5499999999999972"/>
    <n v="22.199999999999989"/>
    <n v="0.13043478260869559"/>
    <x v="1"/>
    <s v="FALSO"/>
    <s v="ago-2021"/>
  </r>
  <r>
    <n v="44437"/>
    <s v="P0034"/>
    <s v="44437P0034"/>
    <n v="12"/>
    <x v="0"/>
    <x v="0"/>
    <n v="4"/>
    <s v="Product34"/>
    <x v="4"/>
    <s v="Lt"/>
    <n v="55"/>
    <n v="58.3"/>
    <n v="660"/>
    <n v="699.59999999999991"/>
    <n v="29"/>
    <s v="Aug"/>
    <n v="2021"/>
    <x v="120"/>
    <n v="27.983999999999998"/>
    <n v="3.2999999999999972"/>
    <n v="39.599999999999966"/>
    <n v="5.660377358490562E-2"/>
    <x v="1"/>
    <s v="FALSO"/>
    <s v="ago-2021"/>
  </r>
  <r>
    <n v="44438"/>
    <s v="P0013"/>
    <s v="44438P0013"/>
    <n v="13"/>
    <x v="2"/>
    <x v="0"/>
    <n v="23"/>
    <s v="Product13"/>
    <x v="2"/>
    <s v="Kg"/>
    <n v="112"/>
    <n v="122.08"/>
    <n v="1456"/>
    <n v="1587.04"/>
    <n v="30"/>
    <s v="Aug"/>
    <n v="2021"/>
    <x v="121"/>
    <n v="365.01920000000001"/>
    <n v="10.079999999999998"/>
    <n v="131.03999999999996"/>
    <n v="8.2568807339449518E-2"/>
    <x v="0"/>
    <s v="FALSO"/>
    <s v="ago-2021"/>
  </r>
  <r>
    <n v="44439"/>
    <s v="P0001"/>
    <s v="44439P0001"/>
    <n v="2"/>
    <x v="2"/>
    <x v="0"/>
    <n v="36"/>
    <s v="Product01"/>
    <x v="3"/>
    <s v="Kg"/>
    <n v="98"/>
    <n v="103.88"/>
    <n v="196"/>
    <n v="207.76"/>
    <n v="31"/>
    <s v="Aug"/>
    <n v="2021"/>
    <x v="122"/>
    <n v="74.793599999999998"/>
    <n v="5.8799999999999955"/>
    <n v="11.759999999999991"/>
    <n v="5.660377358490562E-2"/>
    <x v="1"/>
    <s v="FALSO"/>
    <s v="ago-2021"/>
  </r>
  <r>
    <n v="44439"/>
    <s v="P0035"/>
    <s v="44439P0035"/>
    <n v="11"/>
    <x v="2"/>
    <x v="0"/>
    <n v="3"/>
    <s v="Product35"/>
    <x v="4"/>
    <s v="No."/>
    <n v="5"/>
    <n v="6.7"/>
    <n v="55"/>
    <n v="73.7"/>
    <n v="31"/>
    <s v="Aug"/>
    <n v="2021"/>
    <x v="122"/>
    <n v="2.2109999999999999"/>
    <n v="1.7000000000000002"/>
    <n v="18.700000000000003"/>
    <n v="0.2537313432835821"/>
    <x v="1"/>
    <s v="FALSO"/>
    <s v="ago-2021"/>
  </r>
  <r>
    <n v="44440"/>
    <s v="P0024"/>
    <s v="44440P0024"/>
    <n v="1"/>
    <x v="0"/>
    <x v="1"/>
    <n v="30"/>
    <s v="Product24"/>
    <x v="0"/>
    <s v="Ft"/>
    <n v="144"/>
    <n v="156.96"/>
    <n v="144"/>
    <n v="156.96"/>
    <n v="1"/>
    <s v="Sep"/>
    <n v="2021"/>
    <x v="123"/>
    <n v="47.088000000000001"/>
    <n v="12.960000000000008"/>
    <n v="12.960000000000008"/>
    <n v="8.2568807339449588E-2"/>
    <x v="1"/>
    <s v="VERDADERO"/>
    <s v="sep-2021"/>
  </r>
  <r>
    <n v="44440"/>
    <s v="P0003"/>
    <s v="44440P0003"/>
    <n v="14"/>
    <x v="1"/>
    <x v="0"/>
    <n v="15"/>
    <s v="Product03"/>
    <x v="3"/>
    <s v="Kg"/>
    <n v="71"/>
    <n v="80.94"/>
    <n v="994"/>
    <n v="1133.1600000000001"/>
    <n v="1"/>
    <s v="Sep"/>
    <n v="2021"/>
    <x v="123"/>
    <n v="169.97400000000002"/>
    <n v="9.9399999999999977"/>
    <n v="139.15999999999997"/>
    <n v="0.12280701754385961"/>
    <x v="0"/>
    <s v="FALSO"/>
    <s v="sep-2021"/>
  </r>
  <r>
    <n v="44442"/>
    <s v="P0041"/>
    <s v="44442P0041"/>
    <n v="8"/>
    <x v="2"/>
    <x v="0"/>
    <n v="28"/>
    <s v="Product41"/>
    <x v="1"/>
    <s v="Ft"/>
    <n v="138"/>
    <n v="173.88"/>
    <n v="1104"/>
    <n v="1391.04"/>
    <n v="3"/>
    <s v="Sep"/>
    <n v="2021"/>
    <x v="124"/>
    <n v="389.49120000000005"/>
    <n v="35.879999999999995"/>
    <n v="287.03999999999996"/>
    <n v="0.20634920634920634"/>
    <x v="0"/>
    <s v="FALSO"/>
    <s v="sep-2021"/>
  </r>
  <r>
    <n v="44443"/>
    <s v="P0028"/>
    <s v="44443P0028"/>
    <n v="7"/>
    <x v="2"/>
    <x v="0"/>
    <n v="5"/>
    <s v="Product28"/>
    <x v="4"/>
    <s v="No."/>
    <n v="37"/>
    <n v="41.81"/>
    <n v="259"/>
    <n v="292.67"/>
    <n v="4"/>
    <s v="Sep"/>
    <n v="2021"/>
    <x v="125"/>
    <n v="14.633500000000002"/>
    <n v="4.8100000000000023"/>
    <n v="33.670000000000016"/>
    <n v="0.11504424778761067"/>
    <x v="1"/>
    <s v="FALSO"/>
    <s v="sep-2021"/>
  </r>
  <r>
    <n v="44443"/>
    <s v="P0023"/>
    <s v="44443P0023"/>
    <n v="15"/>
    <x v="2"/>
    <x v="0"/>
    <n v="5"/>
    <s v="Product23"/>
    <x v="0"/>
    <s v="Ft"/>
    <n v="141"/>
    <n v="149.46"/>
    <n v="2115"/>
    <n v="2241.9"/>
    <n v="4"/>
    <s v="Sep"/>
    <n v="2021"/>
    <x v="125"/>
    <n v="112.09500000000001"/>
    <n v="8.460000000000008"/>
    <n v="126.90000000000012"/>
    <n v="5.660377358490571E-2"/>
    <x v="2"/>
    <s v="FALSO"/>
    <s v="sep-2021"/>
  </r>
  <r>
    <n v="44444"/>
    <s v="P0032"/>
    <s v="44444P0032"/>
    <n v="1"/>
    <x v="2"/>
    <x v="1"/>
    <n v="5"/>
    <s v="Product32"/>
    <x v="4"/>
    <s v="Kg"/>
    <n v="89"/>
    <n v="117.48"/>
    <n v="89"/>
    <n v="117.48"/>
    <n v="5"/>
    <s v="Sep"/>
    <n v="2021"/>
    <x v="126"/>
    <n v="5.8740000000000006"/>
    <n v="28.480000000000004"/>
    <n v="28.480000000000004"/>
    <n v="0.24242424242424246"/>
    <x v="1"/>
    <s v="VERDADERO"/>
    <s v="sep-2021"/>
  </r>
  <r>
    <n v="44446"/>
    <s v="P0019"/>
    <s v="44446P0019"/>
    <n v="5"/>
    <x v="2"/>
    <x v="0"/>
    <n v="2"/>
    <s v="Product19"/>
    <x v="2"/>
    <s v="Ft"/>
    <n v="150"/>
    <n v="210"/>
    <n v="750"/>
    <n v="1050"/>
    <n v="7"/>
    <s v="Sep"/>
    <n v="2021"/>
    <x v="127"/>
    <n v="21"/>
    <n v="60"/>
    <n v="300"/>
    <n v="0.2857142857142857"/>
    <x v="1"/>
    <s v="FALSO"/>
    <s v="sep-2021"/>
  </r>
  <r>
    <n v="44448"/>
    <s v="P0044"/>
    <s v="44448P0044"/>
    <n v="4"/>
    <x v="2"/>
    <x v="0"/>
    <n v="34"/>
    <s v="Product44"/>
    <x v="1"/>
    <s v="Kg"/>
    <n v="76"/>
    <n v="82.08"/>
    <n v="304"/>
    <n v="328.32"/>
    <n v="9"/>
    <s v="Sep"/>
    <n v="2021"/>
    <x v="128"/>
    <n v="111.62880000000001"/>
    <n v="6.0799999999999983"/>
    <n v="24.319999999999993"/>
    <n v="7.4074074074074056E-2"/>
    <x v="1"/>
    <s v="FALSO"/>
    <s v="sep-2021"/>
  </r>
  <r>
    <n v="44449"/>
    <s v="P0030"/>
    <s v="44449P0030"/>
    <n v="6"/>
    <x v="2"/>
    <x v="0"/>
    <n v="14"/>
    <s v="Product30"/>
    <x v="4"/>
    <s v="Ft"/>
    <n v="148"/>
    <n v="201.28"/>
    <n v="888"/>
    <n v="1207.68"/>
    <n v="10"/>
    <s v="Sep"/>
    <n v="2021"/>
    <x v="129"/>
    <n v="169.07520000000002"/>
    <n v="53.28"/>
    <n v="319.68"/>
    <n v="0.26470588235294118"/>
    <x v="0"/>
    <s v="FALSO"/>
    <s v="sep-2021"/>
  </r>
  <r>
    <n v="44449"/>
    <s v="P0001"/>
    <s v="44449P0001"/>
    <n v="9"/>
    <x v="0"/>
    <x v="0"/>
    <n v="13"/>
    <s v="Product01"/>
    <x v="3"/>
    <s v="Kg"/>
    <n v="98"/>
    <n v="103.88"/>
    <n v="882"/>
    <n v="934.92"/>
    <n v="10"/>
    <s v="Sep"/>
    <n v="2021"/>
    <x v="129"/>
    <n v="121.53959999999999"/>
    <n v="5.8799999999999955"/>
    <n v="52.919999999999959"/>
    <n v="5.660377358490562E-2"/>
    <x v="0"/>
    <s v="FALSO"/>
    <s v="sep-2021"/>
  </r>
  <r>
    <n v="44449"/>
    <s v="P0026"/>
    <s v="44449P0026"/>
    <n v="2"/>
    <x v="2"/>
    <x v="0"/>
    <n v="32"/>
    <s v="Product26"/>
    <x v="4"/>
    <s v="No."/>
    <n v="18"/>
    <n v="24.66"/>
    <n v="36"/>
    <n v="49.32"/>
    <n v="10"/>
    <s v="Sep"/>
    <n v="2021"/>
    <x v="129"/>
    <n v="15.782400000000001"/>
    <n v="6.66"/>
    <n v="13.32"/>
    <n v="0.27007299270072993"/>
    <x v="1"/>
    <s v="FALSO"/>
    <s v="sep-2021"/>
  </r>
  <r>
    <n v="44450"/>
    <s v="P0001"/>
    <s v="44450P0001"/>
    <n v="6"/>
    <x v="0"/>
    <x v="0"/>
    <n v="38"/>
    <s v="Product01"/>
    <x v="3"/>
    <s v="Kg"/>
    <n v="98"/>
    <n v="103.88"/>
    <n v="588"/>
    <n v="623.28"/>
    <n v="11"/>
    <s v="Sep"/>
    <n v="2021"/>
    <x v="130"/>
    <n v="236.84639999999999"/>
    <n v="5.8799999999999955"/>
    <n v="35.279999999999973"/>
    <n v="5.660377358490562E-2"/>
    <x v="1"/>
    <s v="FALSO"/>
    <s v="sep-2021"/>
  </r>
  <r>
    <n v="44452"/>
    <s v="P0041"/>
    <s v="44452P0041"/>
    <n v="7"/>
    <x v="2"/>
    <x v="1"/>
    <n v="34"/>
    <s v="Product41"/>
    <x v="1"/>
    <s v="Ft"/>
    <n v="138"/>
    <n v="173.88"/>
    <n v="966"/>
    <n v="1217.1600000000001"/>
    <n v="13"/>
    <s v="Sep"/>
    <n v="2021"/>
    <x v="131"/>
    <n v="413.83440000000007"/>
    <n v="35.879999999999995"/>
    <n v="251.15999999999997"/>
    <n v="0.20634920634920631"/>
    <x v="0"/>
    <s v="VERDADERO"/>
    <s v="sep-2021"/>
  </r>
  <r>
    <n v="44454"/>
    <s v="P0042"/>
    <s v="44454P0042"/>
    <n v="6"/>
    <x v="2"/>
    <x v="0"/>
    <n v="6"/>
    <s v="Product42"/>
    <x v="1"/>
    <s v="Ft"/>
    <n v="120"/>
    <n v="162"/>
    <n v="720"/>
    <n v="972"/>
    <n v="15"/>
    <s v="Sep"/>
    <n v="2021"/>
    <x v="132"/>
    <n v="58.32"/>
    <n v="42"/>
    <n v="252"/>
    <n v="0.25925925925925924"/>
    <x v="1"/>
    <s v="FALSO"/>
    <s v="sep-2021"/>
  </r>
  <r>
    <n v="44454"/>
    <s v="P0042"/>
    <s v="44454P0042"/>
    <n v="14"/>
    <x v="2"/>
    <x v="0"/>
    <n v="0"/>
    <s v="Product42"/>
    <x v="1"/>
    <s v="Ft"/>
    <n v="120"/>
    <n v="162"/>
    <n v="1680"/>
    <n v="2268"/>
    <n v="15"/>
    <s v="Sep"/>
    <n v="2021"/>
    <x v="132"/>
    <n v="0"/>
    <n v="42"/>
    <n v="588"/>
    <n v="0.25925925925925924"/>
    <x v="2"/>
    <s v="FALSO"/>
    <s v="sep-2021"/>
  </r>
  <r>
    <n v="44460"/>
    <s v="P0020"/>
    <s v="44460P0020"/>
    <n v="7"/>
    <x v="0"/>
    <x v="1"/>
    <n v="12"/>
    <s v="Product20"/>
    <x v="0"/>
    <s v="Lt"/>
    <n v="61"/>
    <n v="76.25"/>
    <n v="427"/>
    <n v="533.75"/>
    <n v="21"/>
    <s v="Sep"/>
    <n v="2021"/>
    <x v="133"/>
    <n v="64.05"/>
    <n v="15.25"/>
    <n v="106.75"/>
    <n v="0.2"/>
    <x v="1"/>
    <s v="VERDADERO"/>
    <s v="sep-2021"/>
  </r>
  <r>
    <n v="44461"/>
    <s v="P0040"/>
    <s v="44461P0040"/>
    <n v="2"/>
    <x v="1"/>
    <x v="1"/>
    <n v="1"/>
    <s v="Product40"/>
    <x v="1"/>
    <s v="Kg"/>
    <n v="90"/>
    <n v="115.2"/>
    <n v="180"/>
    <n v="230.4"/>
    <n v="22"/>
    <s v="Sep"/>
    <n v="2021"/>
    <x v="134"/>
    <n v="2.3040000000000003"/>
    <n v="25.200000000000003"/>
    <n v="50.400000000000006"/>
    <n v="0.21875000000000003"/>
    <x v="1"/>
    <s v="VERDADERO"/>
    <s v="sep-2021"/>
  </r>
  <r>
    <n v="44461"/>
    <s v="P0002"/>
    <s v="44461P0002"/>
    <n v="4"/>
    <x v="2"/>
    <x v="1"/>
    <n v="32"/>
    <s v="Product02"/>
    <x v="3"/>
    <s v="Kg"/>
    <n v="105"/>
    <n v="142.80000000000001"/>
    <n v="420"/>
    <n v="571.20000000000005"/>
    <n v="22"/>
    <s v="Sep"/>
    <n v="2021"/>
    <x v="134"/>
    <n v="182.78400000000002"/>
    <n v="37.800000000000011"/>
    <n v="151.20000000000005"/>
    <n v="0.26470588235294124"/>
    <x v="1"/>
    <s v="VERDADERO"/>
    <s v="sep-2021"/>
  </r>
  <r>
    <n v="44462"/>
    <s v="P0018"/>
    <s v="44462P0018"/>
    <n v="12"/>
    <x v="2"/>
    <x v="1"/>
    <n v="26"/>
    <s v="Product18"/>
    <x v="2"/>
    <s v="No."/>
    <n v="37"/>
    <n v="49.21"/>
    <n v="444"/>
    <n v="590.52"/>
    <n v="23"/>
    <s v="Sep"/>
    <n v="2021"/>
    <x v="135"/>
    <n v="153.5352"/>
    <n v="12.21"/>
    <n v="146.52000000000001"/>
    <n v="0.24812030075187971"/>
    <x v="1"/>
    <s v="VERDADERO"/>
    <s v="sep-2021"/>
  </r>
  <r>
    <n v="44462"/>
    <s v="P0021"/>
    <s v="44462P0021"/>
    <n v="7"/>
    <x v="1"/>
    <x v="0"/>
    <n v="34"/>
    <s v="Product21"/>
    <x v="0"/>
    <s v="Ft"/>
    <n v="126"/>
    <n v="162.54"/>
    <n v="882"/>
    <n v="1137.78"/>
    <n v="23"/>
    <s v="Sep"/>
    <n v="2021"/>
    <x v="135"/>
    <n v="386.84520000000003"/>
    <n v="36.539999999999992"/>
    <n v="255.77999999999994"/>
    <n v="0.22480620155038755"/>
    <x v="0"/>
    <s v="FALSO"/>
    <s v="sep-2021"/>
  </r>
  <r>
    <n v="44466"/>
    <s v="P0034"/>
    <s v="44466P0034"/>
    <n v="1"/>
    <x v="2"/>
    <x v="1"/>
    <n v="48"/>
    <s v="Product34"/>
    <x v="4"/>
    <s v="Lt"/>
    <n v="55"/>
    <n v="58.3"/>
    <n v="55"/>
    <n v="58.3"/>
    <n v="27"/>
    <s v="Sep"/>
    <n v="2021"/>
    <x v="136"/>
    <n v="27.983999999999998"/>
    <n v="3.2999999999999972"/>
    <n v="3.2999999999999972"/>
    <n v="5.6603773584905613E-2"/>
    <x v="1"/>
    <s v="VERDADERO"/>
    <s v="sep-2021"/>
  </r>
  <r>
    <n v="44469"/>
    <s v="P0014"/>
    <s v="44469P0014"/>
    <n v="9"/>
    <x v="1"/>
    <x v="0"/>
    <n v="50"/>
    <s v="Product14"/>
    <x v="2"/>
    <s v="Kg"/>
    <n v="112"/>
    <n v="146.72"/>
    <n v="1008"/>
    <n v="1320.48"/>
    <n v="30"/>
    <s v="Sep"/>
    <n v="2021"/>
    <x v="137"/>
    <n v="660.24"/>
    <n v="34.72"/>
    <n v="312.48"/>
    <n v="0.23664122137404581"/>
    <x v="0"/>
    <s v="FALSO"/>
    <s v="sep-2021"/>
  </r>
  <r>
    <n v="44469"/>
    <s v="P0006"/>
    <s v="44469P0006"/>
    <n v="5"/>
    <x v="1"/>
    <x v="0"/>
    <n v="47"/>
    <s v="Product06"/>
    <x v="3"/>
    <s v="Kg"/>
    <n v="75"/>
    <n v="85.5"/>
    <n v="375"/>
    <n v="427.5"/>
    <n v="30"/>
    <s v="Sep"/>
    <n v="2021"/>
    <x v="137"/>
    <n v="200.92499999999998"/>
    <n v="10.5"/>
    <n v="52.5"/>
    <n v="0.12280701754385964"/>
    <x v="1"/>
    <s v="FALSO"/>
    <s v="sep-2021"/>
  </r>
  <r>
    <n v="44470"/>
    <s v="P0030"/>
    <s v="44470P0030"/>
    <n v="14"/>
    <x v="1"/>
    <x v="1"/>
    <n v="14"/>
    <s v="Product30"/>
    <x v="4"/>
    <s v="Ft"/>
    <n v="148"/>
    <n v="201.28"/>
    <n v="2072"/>
    <n v="2817.92"/>
    <n v="1"/>
    <s v="Oct"/>
    <n v="2021"/>
    <x v="138"/>
    <n v="394.50880000000006"/>
    <n v="53.28"/>
    <n v="745.92000000000007"/>
    <n v="0.26470588235294118"/>
    <x v="2"/>
    <s v="VERDADERO"/>
    <s v="oct-2021"/>
  </r>
  <r>
    <n v="44471"/>
    <s v="P0014"/>
    <s v="44471P0014"/>
    <n v="15"/>
    <x v="2"/>
    <x v="0"/>
    <n v="28"/>
    <s v="Product14"/>
    <x v="2"/>
    <s v="Kg"/>
    <n v="112"/>
    <n v="146.72"/>
    <n v="1680"/>
    <n v="2200.8000000000002"/>
    <n v="2"/>
    <s v="Oct"/>
    <n v="2021"/>
    <x v="139"/>
    <n v="616.22400000000016"/>
    <n v="34.72"/>
    <n v="520.79999999999995"/>
    <n v="0.23664122137404575"/>
    <x v="2"/>
    <s v="FALSO"/>
    <s v="oct-2021"/>
  </r>
  <r>
    <n v="44472"/>
    <s v="P0019"/>
    <s v="44472P0019"/>
    <n v="9"/>
    <x v="2"/>
    <x v="0"/>
    <n v="21"/>
    <s v="Product19"/>
    <x v="2"/>
    <s v="Ft"/>
    <n v="150"/>
    <n v="210"/>
    <n v="1350"/>
    <n v="1890"/>
    <n v="3"/>
    <s v="Oct"/>
    <n v="2021"/>
    <x v="140"/>
    <n v="396.9"/>
    <n v="60"/>
    <n v="540"/>
    <n v="0.2857142857142857"/>
    <x v="0"/>
    <s v="FALSO"/>
    <s v="oct-2021"/>
  </r>
  <r>
    <n v="44475"/>
    <s v="P0035"/>
    <s v="44475P0035"/>
    <n v="1"/>
    <x v="2"/>
    <x v="0"/>
    <n v="17"/>
    <s v="Product35"/>
    <x v="4"/>
    <s v="No."/>
    <n v="5"/>
    <n v="6.7"/>
    <n v="5"/>
    <n v="6.7"/>
    <n v="6"/>
    <s v="Oct"/>
    <n v="2021"/>
    <x v="141"/>
    <n v="1.139"/>
    <n v="1.7000000000000002"/>
    <n v="1.7000000000000002"/>
    <n v="0.2537313432835821"/>
    <x v="1"/>
    <s v="FALSO"/>
    <s v="oct-2021"/>
  </r>
  <r>
    <n v="44475"/>
    <s v="P0036"/>
    <s v="44475P0036"/>
    <n v="12"/>
    <x v="1"/>
    <x v="0"/>
    <n v="53"/>
    <s v="Product36"/>
    <x v="4"/>
    <s v="Kg"/>
    <n v="90"/>
    <n v="96.3"/>
    <n v="1080"/>
    <n v="1155.5999999999999"/>
    <n v="6"/>
    <s v="Oct"/>
    <n v="2021"/>
    <x v="141"/>
    <n v="612.46799999999996"/>
    <n v="6.2999999999999972"/>
    <n v="75.599999999999966"/>
    <n v="6.5420560747663531E-2"/>
    <x v="0"/>
    <s v="FALSO"/>
    <s v="oct-2021"/>
  </r>
  <r>
    <n v="44476"/>
    <s v="P0026"/>
    <s v="44476P0026"/>
    <n v="6"/>
    <x v="2"/>
    <x v="1"/>
    <n v="16"/>
    <s v="Product26"/>
    <x v="4"/>
    <s v="No."/>
    <n v="18"/>
    <n v="24.66"/>
    <n v="108"/>
    <n v="147.96"/>
    <n v="7"/>
    <s v="Oct"/>
    <n v="2021"/>
    <x v="142"/>
    <n v="23.6736"/>
    <n v="6.66"/>
    <n v="39.96"/>
    <n v="0.27007299270072993"/>
    <x v="1"/>
    <s v="VERDADERO"/>
    <s v="oct-2021"/>
  </r>
  <r>
    <n v="44478"/>
    <s v="P0038"/>
    <s v="44478P0038"/>
    <n v="5"/>
    <x v="2"/>
    <x v="1"/>
    <n v="24"/>
    <s v="Product38"/>
    <x v="1"/>
    <s v="Kg"/>
    <n v="72"/>
    <n v="79.92"/>
    <n v="360"/>
    <n v="399.6"/>
    <n v="9"/>
    <s v="Oct"/>
    <n v="2021"/>
    <x v="143"/>
    <n v="95.903999999999996"/>
    <n v="7.9200000000000017"/>
    <n v="39.600000000000009"/>
    <n v="9.9099099099099114E-2"/>
    <x v="1"/>
    <s v="VERDADERO"/>
    <s v="oct-2021"/>
  </r>
  <r>
    <n v="44478"/>
    <s v="P0032"/>
    <s v="44478P0032"/>
    <n v="11"/>
    <x v="1"/>
    <x v="1"/>
    <n v="13"/>
    <s v="Product32"/>
    <x v="4"/>
    <s v="Kg"/>
    <n v="89"/>
    <n v="117.48"/>
    <n v="979"/>
    <n v="1292.28"/>
    <n v="9"/>
    <s v="Oct"/>
    <n v="2021"/>
    <x v="143"/>
    <n v="167.99639999999999"/>
    <n v="28.480000000000004"/>
    <n v="313.28000000000003"/>
    <n v="0.24242424242424246"/>
    <x v="0"/>
    <s v="VERDADERO"/>
    <s v="oct-2021"/>
  </r>
  <r>
    <n v="44479"/>
    <s v="P0035"/>
    <s v="44479P0035"/>
    <n v="14"/>
    <x v="2"/>
    <x v="1"/>
    <n v="20"/>
    <s v="Product35"/>
    <x v="4"/>
    <s v="No."/>
    <n v="5"/>
    <n v="6.7"/>
    <n v="70"/>
    <n v="93.8"/>
    <n v="10"/>
    <s v="Oct"/>
    <n v="2021"/>
    <x v="144"/>
    <n v="18.760000000000002"/>
    <n v="1.7000000000000002"/>
    <n v="23.800000000000004"/>
    <n v="0.25373134328358216"/>
    <x v="1"/>
    <s v="VERDADERO"/>
    <s v="oct-2021"/>
  </r>
  <r>
    <n v="44480"/>
    <s v="P0011"/>
    <s v="44480P0011"/>
    <n v="15"/>
    <x v="2"/>
    <x v="1"/>
    <n v="24"/>
    <s v="Product11"/>
    <x v="2"/>
    <s v="Lt"/>
    <n v="44"/>
    <n v="48.4"/>
    <n v="660"/>
    <n v="726"/>
    <n v="11"/>
    <s v="Oct"/>
    <n v="2021"/>
    <x v="145"/>
    <n v="174.23999999999998"/>
    <n v="4.3999999999999986"/>
    <n v="65.999999999999972"/>
    <n v="9.090909090909087E-2"/>
    <x v="1"/>
    <s v="VERDADERO"/>
    <s v="oct-2021"/>
  </r>
  <r>
    <n v="44481"/>
    <s v="P0027"/>
    <s v="44481P0027"/>
    <n v="8"/>
    <x v="1"/>
    <x v="0"/>
    <n v="44"/>
    <s v="Product27"/>
    <x v="4"/>
    <s v="Lt"/>
    <n v="48"/>
    <n v="57.12"/>
    <n v="384"/>
    <n v="456.96"/>
    <n v="12"/>
    <s v="Oct"/>
    <n v="2021"/>
    <x v="146"/>
    <n v="201.0624"/>
    <n v="9.1199999999999974"/>
    <n v="72.95999999999998"/>
    <n v="0.15966386554621845"/>
    <x v="1"/>
    <s v="FALSO"/>
    <s v="oct-2021"/>
  </r>
  <r>
    <n v="44486"/>
    <s v="P0001"/>
    <s v="44486P0001"/>
    <n v="13"/>
    <x v="2"/>
    <x v="0"/>
    <n v="52"/>
    <s v="Product01"/>
    <x v="3"/>
    <s v="Kg"/>
    <n v="98"/>
    <n v="103.88"/>
    <n v="1274"/>
    <n v="1350.44"/>
    <n v="17"/>
    <s v="Oct"/>
    <n v="2021"/>
    <x v="147"/>
    <n v="702.22880000000009"/>
    <n v="5.8799999999999955"/>
    <n v="76.439999999999941"/>
    <n v="5.6603773584905613E-2"/>
    <x v="0"/>
    <s v="FALSO"/>
    <s v="oct-2021"/>
  </r>
  <r>
    <n v="44487"/>
    <s v="P0025"/>
    <s v="44487P0025"/>
    <n v="6"/>
    <x v="1"/>
    <x v="1"/>
    <n v="16"/>
    <s v="Product25"/>
    <x v="0"/>
    <s v="No."/>
    <n v="7"/>
    <n v="8.33"/>
    <n v="42"/>
    <n v="49.98"/>
    <n v="18"/>
    <s v="Oct"/>
    <n v="2021"/>
    <x v="148"/>
    <n v="7.9967999999999995"/>
    <n v="1.33"/>
    <n v="7.98"/>
    <n v="0.1596638655462185"/>
    <x v="1"/>
    <s v="VERDADERO"/>
    <s v="oct-2021"/>
  </r>
  <r>
    <n v="44487"/>
    <s v="P0021"/>
    <s v="44487P0021"/>
    <n v="13"/>
    <x v="1"/>
    <x v="1"/>
    <n v="16"/>
    <s v="Product21"/>
    <x v="0"/>
    <s v="Ft"/>
    <n v="126"/>
    <n v="162.54"/>
    <n v="1638"/>
    <n v="2113.02"/>
    <n v="18"/>
    <s v="Oct"/>
    <n v="2021"/>
    <x v="148"/>
    <n v="338.08319999999998"/>
    <n v="36.539999999999992"/>
    <n v="475.01999999999987"/>
    <n v="0.22480620155038752"/>
    <x v="2"/>
    <s v="VERDADERO"/>
    <s v="oct-2021"/>
  </r>
  <r>
    <n v="44491"/>
    <s v="P0011"/>
    <s v="44491P0011"/>
    <n v="7"/>
    <x v="2"/>
    <x v="1"/>
    <n v="52"/>
    <s v="Product11"/>
    <x v="2"/>
    <s v="Lt"/>
    <n v="44"/>
    <n v="48.4"/>
    <n v="308"/>
    <n v="338.8"/>
    <n v="22"/>
    <s v="Oct"/>
    <n v="2021"/>
    <x v="149"/>
    <n v="176.17600000000002"/>
    <n v="4.3999999999999986"/>
    <n v="30.79999999999999"/>
    <n v="9.090909090909087E-2"/>
    <x v="1"/>
    <s v="VERDADERO"/>
    <s v="oct-2021"/>
  </r>
  <r>
    <n v="44491"/>
    <s v="P0024"/>
    <s v="44491P0024"/>
    <n v="13"/>
    <x v="1"/>
    <x v="1"/>
    <n v="20"/>
    <s v="Product24"/>
    <x v="0"/>
    <s v="Ft"/>
    <n v="144"/>
    <n v="156.96"/>
    <n v="1872"/>
    <n v="2040.48"/>
    <n v="22"/>
    <s v="Oct"/>
    <n v="2021"/>
    <x v="149"/>
    <n v="408.096"/>
    <n v="12.960000000000008"/>
    <n v="168.4800000000001"/>
    <n v="8.2568807339449588E-2"/>
    <x v="2"/>
    <s v="VERDADERO"/>
    <s v="oct-2021"/>
  </r>
  <r>
    <n v="44491"/>
    <s v="P0009"/>
    <s v="44491P0009"/>
    <n v="1"/>
    <x v="2"/>
    <x v="1"/>
    <n v="31"/>
    <s v="Product09"/>
    <x v="3"/>
    <s v="No."/>
    <n v="6"/>
    <n v="7.8599999999999994"/>
    <n v="6"/>
    <n v="7.8599999999999994"/>
    <n v="22"/>
    <s v="Oct"/>
    <n v="2021"/>
    <x v="149"/>
    <n v="2.4365999999999999"/>
    <n v="1.8599999999999994"/>
    <n v="1.8599999999999994"/>
    <n v="0.23664122137404575"/>
    <x v="1"/>
    <s v="VERDADERO"/>
    <s v="oct-2021"/>
  </r>
  <r>
    <n v="44493"/>
    <s v="P0011"/>
    <s v="44493P0011"/>
    <n v="3"/>
    <x v="0"/>
    <x v="1"/>
    <n v="46"/>
    <s v="Product11"/>
    <x v="2"/>
    <s v="Lt"/>
    <n v="44"/>
    <n v="48.4"/>
    <n v="132"/>
    <n v="145.19999999999999"/>
    <n v="24"/>
    <s v="Oct"/>
    <n v="2021"/>
    <x v="150"/>
    <n v="66.792000000000002"/>
    <n v="4.3999999999999986"/>
    <n v="13.199999999999996"/>
    <n v="9.0909090909090884E-2"/>
    <x v="1"/>
    <s v="VERDADERO"/>
    <s v="oct-2021"/>
  </r>
  <r>
    <n v="44494"/>
    <s v="P0044"/>
    <s v="44494P0044"/>
    <n v="9"/>
    <x v="1"/>
    <x v="1"/>
    <n v="32"/>
    <s v="Product44"/>
    <x v="1"/>
    <s v="Kg"/>
    <n v="76"/>
    <n v="82.08"/>
    <n v="684"/>
    <n v="738.72"/>
    <n v="25"/>
    <s v="Oct"/>
    <n v="2021"/>
    <x v="151"/>
    <n v="236.3904"/>
    <n v="6.0799999999999983"/>
    <n v="54.719999999999985"/>
    <n v="7.4074074074074056E-2"/>
    <x v="1"/>
    <s v="VERDADERO"/>
    <s v="oct-2021"/>
  </r>
  <r>
    <n v="44495"/>
    <s v="P0004"/>
    <s v="44495P0004"/>
    <n v="6"/>
    <x v="0"/>
    <x v="1"/>
    <n v="2"/>
    <s v="Product04"/>
    <x v="3"/>
    <s v="Lt"/>
    <n v="44"/>
    <n v="48.84"/>
    <n v="264"/>
    <n v="293.04000000000002"/>
    <n v="26"/>
    <s v="Oct"/>
    <n v="2021"/>
    <x v="152"/>
    <n v="5.8608000000000002"/>
    <n v="4.8400000000000034"/>
    <n v="29.04000000000002"/>
    <n v="9.9099099099099155E-2"/>
    <x v="1"/>
    <s v="VERDADERO"/>
    <s v="oct-2021"/>
  </r>
  <r>
    <n v="44497"/>
    <s v="P0008"/>
    <s v="44497P0008"/>
    <n v="1"/>
    <x v="2"/>
    <x v="1"/>
    <n v="4"/>
    <s v="Product08"/>
    <x v="3"/>
    <s v="Kg"/>
    <n v="83"/>
    <n v="94.62"/>
    <n v="83"/>
    <n v="94.62"/>
    <n v="28"/>
    <s v="Oct"/>
    <n v="2021"/>
    <x v="153"/>
    <n v="3.7848000000000002"/>
    <n v="11.620000000000005"/>
    <n v="11.620000000000005"/>
    <n v="0.1228070175438597"/>
    <x v="1"/>
    <s v="VERDADERO"/>
    <s v="oct-2021"/>
  </r>
  <r>
    <n v="44498"/>
    <s v="P0038"/>
    <s v="44498P0038"/>
    <n v="14"/>
    <x v="1"/>
    <x v="0"/>
    <n v="53"/>
    <s v="Product38"/>
    <x v="1"/>
    <s v="Kg"/>
    <n v="72"/>
    <n v="79.92"/>
    <n v="1008"/>
    <n v="1118.8800000000001"/>
    <n v="29"/>
    <s v="Oct"/>
    <n v="2021"/>
    <x v="154"/>
    <n v="593.0064000000001"/>
    <n v="7.9200000000000017"/>
    <n v="110.88000000000002"/>
    <n v="9.9099099099099114E-2"/>
    <x v="0"/>
    <s v="FALSO"/>
    <s v="oct-2021"/>
  </r>
  <r>
    <n v="44500"/>
    <s v="P0021"/>
    <s v="44500P0021"/>
    <n v="6"/>
    <x v="1"/>
    <x v="1"/>
    <n v="49"/>
    <s v="Product21"/>
    <x v="0"/>
    <s v="Ft"/>
    <n v="126"/>
    <n v="162.54"/>
    <n v="756"/>
    <n v="975.24"/>
    <n v="31"/>
    <s v="Oct"/>
    <n v="2021"/>
    <x v="155"/>
    <n v="477.86759999999998"/>
    <n v="36.539999999999992"/>
    <n v="219.23999999999995"/>
    <n v="0.22480620155038755"/>
    <x v="0"/>
    <s v="VERDADERO"/>
    <s v="oct-2021"/>
  </r>
  <r>
    <n v="44503"/>
    <s v="P0013"/>
    <s v="44503P0013"/>
    <n v="12"/>
    <x v="2"/>
    <x v="1"/>
    <n v="51"/>
    <s v="Product13"/>
    <x v="2"/>
    <s v="Kg"/>
    <n v="112"/>
    <n v="122.08"/>
    <n v="1344"/>
    <n v="1464.96"/>
    <n v="3"/>
    <s v="Nov"/>
    <n v="2021"/>
    <x v="156"/>
    <n v="747.12959999999998"/>
    <n v="10.079999999999998"/>
    <n v="120.95999999999998"/>
    <n v="8.2568807339449532E-2"/>
    <x v="0"/>
    <s v="VERDADERO"/>
    <s v="nov-2021"/>
  </r>
  <r>
    <n v="44506"/>
    <s v="P0036"/>
    <s v="44506P0036"/>
    <n v="10"/>
    <x v="2"/>
    <x v="0"/>
    <n v="30"/>
    <s v="Product36"/>
    <x v="4"/>
    <s v="Kg"/>
    <n v="90"/>
    <n v="96.3"/>
    <n v="900"/>
    <n v="963"/>
    <n v="6"/>
    <s v="Nov"/>
    <n v="2021"/>
    <x v="157"/>
    <n v="288.89999999999998"/>
    <n v="6.2999999999999972"/>
    <n v="62.999999999999972"/>
    <n v="6.5420560747663517E-2"/>
    <x v="0"/>
    <s v="FALSO"/>
    <s v="nov-2021"/>
  </r>
  <r>
    <n v="44508"/>
    <s v="P0007"/>
    <s v="44508P0007"/>
    <n v="15"/>
    <x v="2"/>
    <x v="0"/>
    <n v="8"/>
    <s v="Product07"/>
    <x v="3"/>
    <s v="Lt"/>
    <n v="43"/>
    <n v="47.73"/>
    <n v="645"/>
    <n v="715.95"/>
    <n v="8"/>
    <s v="Nov"/>
    <n v="2021"/>
    <x v="158"/>
    <n v="57.276000000000003"/>
    <n v="4.7299999999999969"/>
    <n v="70.94999999999996"/>
    <n v="9.9099099099099031E-2"/>
    <x v="1"/>
    <s v="FALSO"/>
    <s v="nov-2021"/>
  </r>
  <r>
    <n v="44510"/>
    <s v="P0042"/>
    <s v="44510P0042"/>
    <n v="6"/>
    <x v="1"/>
    <x v="1"/>
    <n v="28"/>
    <s v="Product42"/>
    <x v="1"/>
    <s v="Ft"/>
    <n v="120"/>
    <n v="162"/>
    <n v="720"/>
    <n v="972"/>
    <n v="10"/>
    <s v="Nov"/>
    <n v="2021"/>
    <x v="159"/>
    <n v="272.16000000000003"/>
    <n v="42"/>
    <n v="252"/>
    <n v="0.25925925925925924"/>
    <x v="1"/>
    <s v="VERDADERO"/>
    <s v="nov-2021"/>
  </r>
  <r>
    <n v="44511"/>
    <s v="P0040"/>
    <s v="44511P0040"/>
    <n v="12"/>
    <x v="0"/>
    <x v="0"/>
    <n v="39"/>
    <s v="Product40"/>
    <x v="1"/>
    <s v="Kg"/>
    <n v="90"/>
    <n v="115.2"/>
    <n v="1080"/>
    <n v="1382.4"/>
    <n v="11"/>
    <s v="Nov"/>
    <n v="2021"/>
    <x v="160"/>
    <n v="539.13600000000008"/>
    <n v="25.200000000000003"/>
    <n v="302.40000000000003"/>
    <n v="0.21875"/>
    <x v="0"/>
    <s v="FALSO"/>
    <s v="nov-2021"/>
  </r>
  <r>
    <n v="44512"/>
    <s v="P0010"/>
    <s v="44512P0010"/>
    <n v="3"/>
    <x v="1"/>
    <x v="1"/>
    <n v="26"/>
    <s v="Product10"/>
    <x v="2"/>
    <s v="Ft"/>
    <n v="148"/>
    <n v="164.28"/>
    <n v="444"/>
    <n v="492.84"/>
    <n v="12"/>
    <s v="Nov"/>
    <n v="2021"/>
    <x v="161"/>
    <n v="128.13839999999999"/>
    <n v="16.28"/>
    <n v="48.84"/>
    <n v="9.9099099099099114E-2"/>
    <x v="1"/>
    <s v="VERDADERO"/>
    <s v="nov-2021"/>
  </r>
  <r>
    <n v="44520"/>
    <s v="P0034"/>
    <s v="44520P0034"/>
    <n v="14"/>
    <x v="1"/>
    <x v="0"/>
    <n v="18"/>
    <s v="Product34"/>
    <x v="4"/>
    <s v="Lt"/>
    <n v="55"/>
    <n v="58.3"/>
    <n v="770"/>
    <n v="816.19999999999993"/>
    <n v="20"/>
    <s v="Nov"/>
    <n v="2021"/>
    <x v="162"/>
    <n v="146.91599999999997"/>
    <n v="3.2999999999999972"/>
    <n v="46.19999999999996"/>
    <n v="5.6603773584905613E-2"/>
    <x v="0"/>
    <s v="FALSO"/>
    <s v="nov-2021"/>
  </r>
  <r>
    <n v="44520"/>
    <s v="P0008"/>
    <s v="44520P0008"/>
    <n v="11"/>
    <x v="1"/>
    <x v="1"/>
    <n v="17"/>
    <s v="Product08"/>
    <x v="3"/>
    <s v="Kg"/>
    <n v="83"/>
    <n v="94.62"/>
    <n v="913"/>
    <n v="1040.82"/>
    <n v="20"/>
    <s v="Nov"/>
    <n v="2021"/>
    <x v="162"/>
    <n v="176.93940000000001"/>
    <n v="11.620000000000005"/>
    <n v="127.82000000000005"/>
    <n v="0.1228070175438597"/>
    <x v="0"/>
    <s v="VERDADERO"/>
    <s v="nov-2021"/>
  </r>
  <r>
    <n v="44521"/>
    <s v="P0014"/>
    <s v="44521P0014"/>
    <n v="1"/>
    <x v="0"/>
    <x v="0"/>
    <n v="40"/>
    <s v="Product14"/>
    <x v="2"/>
    <s v="Kg"/>
    <n v="112"/>
    <n v="146.72"/>
    <n v="112"/>
    <n v="146.72"/>
    <n v="21"/>
    <s v="Nov"/>
    <n v="2021"/>
    <x v="163"/>
    <n v="58.688000000000002"/>
    <n v="34.72"/>
    <n v="34.72"/>
    <n v="0.23664122137404581"/>
    <x v="1"/>
    <s v="FALSO"/>
    <s v="nov-2021"/>
  </r>
  <r>
    <n v="44521"/>
    <s v="P0006"/>
    <s v="44521P0006"/>
    <n v="1"/>
    <x v="1"/>
    <x v="1"/>
    <n v="18"/>
    <s v="Product06"/>
    <x v="3"/>
    <s v="Kg"/>
    <n v="75"/>
    <n v="85.5"/>
    <n v="75"/>
    <n v="85.5"/>
    <n v="21"/>
    <s v="Nov"/>
    <n v="2021"/>
    <x v="163"/>
    <n v="15.389999999999999"/>
    <n v="10.5"/>
    <n v="10.5"/>
    <n v="0.12280701754385964"/>
    <x v="1"/>
    <s v="VERDADERO"/>
    <s v="nov-2021"/>
  </r>
  <r>
    <n v="44527"/>
    <s v="P0012"/>
    <s v="44527P0012"/>
    <n v="8"/>
    <x v="1"/>
    <x v="0"/>
    <n v="25"/>
    <s v="Product12"/>
    <x v="2"/>
    <s v="Kg"/>
    <n v="73"/>
    <n v="94.17"/>
    <n v="584"/>
    <n v="753.36"/>
    <n v="27"/>
    <s v="Nov"/>
    <n v="2021"/>
    <x v="164"/>
    <n v="188.34"/>
    <n v="21.17"/>
    <n v="169.36"/>
    <n v="0.22480620155038761"/>
    <x v="1"/>
    <s v="FALSO"/>
    <s v="nov-2021"/>
  </r>
  <r>
    <n v="44528"/>
    <s v="P0040"/>
    <s v="44528P0040"/>
    <n v="2"/>
    <x v="2"/>
    <x v="1"/>
    <n v="23"/>
    <s v="Product40"/>
    <x v="1"/>
    <s v="Kg"/>
    <n v="90"/>
    <n v="115.2"/>
    <n v="180"/>
    <n v="230.4"/>
    <n v="28"/>
    <s v="Nov"/>
    <n v="2021"/>
    <x v="165"/>
    <n v="52.992000000000004"/>
    <n v="25.200000000000003"/>
    <n v="50.400000000000006"/>
    <n v="0.21875000000000003"/>
    <x v="1"/>
    <s v="VERDADERO"/>
    <s v="nov-2021"/>
  </r>
  <r>
    <n v="44530"/>
    <s v="P0039"/>
    <s v="44530P0039"/>
    <n v="15"/>
    <x v="2"/>
    <x v="0"/>
    <n v="8"/>
    <s v="Product39"/>
    <x v="1"/>
    <s v="No."/>
    <n v="37"/>
    <n v="42.55"/>
    <n v="555"/>
    <n v="638.25"/>
    <n v="30"/>
    <s v="Nov"/>
    <n v="2021"/>
    <x v="166"/>
    <n v="51.06"/>
    <n v="5.5499999999999972"/>
    <n v="83.249999999999957"/>
    <n v="0.13043478260869559"/>
    <x v="1"/>
    <s v="FALSO"/>
    <s v="nov-2021"/>
  </r>
  <r>
    <n v="44532"/>
    <s v="P0016"/>
    <s v="44532P0016"/>
    <n v="10"/>
    <x v="2"/>
    <x v="1"/>
    <n v="43"/>
    <s v="Product16"/>
    <x v="2"/>
    <s v="No."/>
    <n v="13"/>
    <n v="16.64"/>
    <n v="130"/>
    <n v="166.4"/>
    <n v="2"/>
    <s v="Dec"/>
    <n v="2021"/>
    <x v="167"/>
    <n v="71.552000000000007"/>
    <n v="3.6400000000000006"/>
    <n v="36.400000000000006"/>
    <n v="0.21875000000000003"/>
    <x v="1"/>
    <s v="VERDADERO"/>
    <s v="dic-2021"/>
  </r>
  <r>
    <n v="44533"/>
    <s v="P0034"/>
    <s v="44533P0034"/>
    <n v="2"/>
    <x v="1"/>
    <x v="1"/>
    <n v="0"/>
    <s v="Product34"/>
    <x v="4"/>
    <s v="Lt"/>
    <n v="55"/>
    <n v="58.3"/>
    <n v="110"/>
    <n v="116.6"/>
    <n v="3"/>
    <s v="Dec"/>
    <n v="2021"/>
    <x v="168"/>
    <n v="0"/>
    <n v="3.2999999999999972"/>
    <n v="6.5999999999999943"/>
    <n v="5.6603773584905613E-2"/>
    <x v="1"/>
    <s v="VERDADERO"/>
    <s v="dic-2021"/>
  </r>
  <r>
    <n v="44533"/>
    <s v="P0019"/>
    <s v="44533P0019"/>
    <n v="8"/>
    <x v="1"/>
    <x v="0"/>
    <n v="25"/>
    <s v="Product19"/>
    <x v="2"/>
    <s v="Ft"/>
    <n v="150"/>
    <n v="210"/>
    <n v="1200"/>
    <n v="1680"/>
    <n v="3"/>
    <s v="Dec"/>
    <n v="2021"/>
    <x v="168"/>
    <n v="420"/>
    <n v="60"/>
    <n v="480"/>
    <n v="0.2857142857142857"/>
    <x v="0"/>
    <s v="FALSO"/>
    <s v="dic-2021"/>
  </r>
  <r>
    <n v="44535"/>
    <s v="P0004"/>
    <s v="44535P0004"/>
    <n v="15"/>
    <x v="2"/>
    <x v="1"/>
    <n v="24"/>
    <s v="Product04"/>
    <x v="3"/>
    <s v="Lt"/>
    <n v="44"/>
    <n v="48.84"/>
    <n v="660"/>
    <n v="732.6"/>
    <n v="5"/>
    <s v="Dec"/>
    <n v="2021"/>
    <x v="169"/>
    <n v="175.82400000000001"/>
    <n v="4.8400000000000034"/>
    <n v="72.600000000000051"/>
    <n v="9.9099099099099169E-2"/>
    <x v="1"/>
    <s v="VERDADERO"/>
    <s v="dic-2021"/>
  </r>
  <r>
    <n v="44535"/>
    <s v="P0010"/>
    <s v="44535P0010"/>
    <n v="1"/>
    <x v="2"/>
    <x v="0"/>
    <n v="40"/>
    <s v="Product10"/>
    <x v="2"/>
    <s v="Ft"/>
    <n v="148"/>
    <n v="164.28"/>
    <n v="148"/>
    <n v="164.28"/>
    <n v="5"/>
    <s v="Dec"/>
    <n v="2021"/>
    <x v="169"/>
    <n v="65.712000000000003"/>
    <n v="16.28"/>
    <n v="16.28"/>
    <n v="9.90990990990991E-2"/>
    <x v="1"/>
    <s v="FALSO"/>
    <s v="dic-2021"/>
  </r>
  <r>
    <n v="44537"/>
    <s v="P0013"/>
    <s v="44537P0013"/>
    <n v="8"/>
    <x v="2"/>
    <x v="0"/>
    <n v="7"/>
    <s v="Product13"/>
    <x v="2"/>
    <s v="Kg"/>
    <n v="112"/>
    <n v="122.08"/>
    <n v="896"/>
    <n v="976.64"/>
    <n v="7"/>
    <s v="Dec"/>
    <n v="2021"/>
    <x v="170"/>
    <n v="68.364800000000002"/>
    <n v="10.079999999999998"/>
    <n v="80.639999999999986"/>
    <n v="8.2568807339449532E-2"/>
    <x v="0"/>
    <s v="FALSO"/>
    <s v="dic-2021"/>
  </r>
  <r>
    <n v="44538"/>
    <s v="P0044"/>
    <s v="44538P0044"/>
    <n v="14"/>
    <x v="2"/>
    <x v="0"/>
    <n v="33"/>
    <s v="Product44"/>
    <x v="1"/>
    <s v="Kg"/>
    <n v="76"/>
    <n v="82.08"/>
    <n v="1064"/>
    <n v="1149.1199999999999"/>
    <n v="8"/>
    <s v="Dec"/>
    <n v="2021"/>
    <x v="171"/>
    <n v="379.20959999999997"/>
    <n v="6.0799999999999983"/>
    <n v="85.119999999999976"/>
    <n v="7.4074074074074056E-2"/>
    <x v="0"/>
    <s v="FALSO"/>
    <s v="dic-2021"/>
  </r>
  <r>
    <n v="44544"/>
    <s v="P0042"/>
    <s v="44544P0042"/>
    <n v="4"/>
    <x v="2"/>
    <x v="0"/>
    <n v="44"/>
    <s v="Product42"/>
    <x v="1"/>
    <s v="Ft"/>
    <n v="120"/>
    <n v="162"/>
    <n v="480"/>
    <n v="648"/>
    <n v="14"/>
    <s v="Dec"/>
    <n v="2021"/>
    <x v="172"/>
    <n v="285.12"/>
    <n v="42"/>
    <n v="168"/>
    <n v="0.25925925925925924"/>
    <x v="1"/>
    <s v="FALSO"/>
    <s v="dic-2021"/>
  </r>
  <r>
    <n v="44548"/>
    <s v="P0003"/>
    <s v="44548P0003"/>
    <n v="2"/>
    <x v="2"/>
    <x v="1"/>
    <n v="26"/>
    <s v="Product03"/>
    <x v="3"/>
    <s v="Kg"/>
    <n v="71"/>
    <n v="80.94"/>
    <n v="142"/>
    <n v="161.88"/>
    <n v="18"/>
    <s v="Dec"/>
    <n v="2021"/>
    <x v="173"/>
    <n v="42.088799999999999"/>
    <n v="9.9399999999999977"/>
    <n v="19.879999999999995"/>
    <n v="0.12280701754385963"/>
    <x v="1"/>
    <s v="VERDADERO"/>
    <s v="dic-2021"/>
  </r>
  <r>
    <n v="44548"/>
    <s v="P0022"/>
    <s v="44548P0022"/>
    <n v="8"/>
    <x v="1"/>
    <x v="1"/>
    <n v="7"/>
    <s v="Product22"/>
    <x v="0"/>
    <s v="Ft"/>
    <n v="121"/>
    <n v="141.57"/>
    <n v="968"/>
    <n v="1132.56"/>
    <n v="18"/>
    <s v="Dec"/>
    <n v="2021"/>
    <x v="173"/>
    <n v="79.279200000000003"/>
    <n v="20.569999999999993"/>
    <n v="164.55999999999995"/>
    <n v="0.14529914529914525"/>
    <x v="0"/>
    <s v="VERDADERO"/>
    <s v="dic-2021"/>
  </r>
  <r>
    <n v="44549"/>
    <s v="P0023"/>
    <s v="44549P0023"/>
    <n v="12"/>
    <x v="2"/>
    <x v="0"/>
    <n v="13"/>
    <s v="Product23"/>
    <x v="0"/>
    <s v="Ft"/>
    <n v="141"/>
    <n v="149.46"/>
    <n v="1692"/>
    <n v="1793.52"/>
    <n v="19"/>
    <s v="Dec"/>
    <n v="2021"/>
    <x v="174"/>
    <n v="233.1576"/>
    <n v="8.460000000000008"/>
    <n v="101.5200000000001"/>
    <n v="5.6603773584905717E-2"/>
    <x v="2"/>
    <s v="FALSO"/>
    <s v="dic-2021"/>
  </r>
  <r>
    <n v="44549"/>
    <s v="P0029"/>
    <s v="44549P0029"/>
    <n v="3"/>
    <x v="0"/>
    <x v="0"/>
    <n v="29"/>
    <s v="Product29"/>
    <x v="4"/>
    <s v="Lt"/>
    <n v="47"/>
    <n v="53.11"/>
    <n v="141"/>
    <n v="159.33000000000001"/>
    <n v="19"/>
    <s v="Dec"/>
    <n v="2021"/>
    <x v="174"/>
    <n v="46.2057"/>
    <n v="6.1099999999999994"/>
    <n v="18.329999999999998"/>
    <n v="0.1150442477876106"/>
    <x v="1"/>
    <s v="FALSO"/>
    <s v="dic-2021"/>
  </r>
  <r>
    <n v="44549"/>
    <s v="P0011"/>
    <s v="44549P0011"/>
    <n v="10"/>
    <x v="1"/>
    <x v="0"/>
    <n v="47"/>
    <s v="Product11"/>
    <x v="2"/>
    <s v="Lt"/>
    <n v="44"/>
    <n v="48.4"/>
    <n v="440"/>
    <n v="484"/>
    <n v="19"/>
    <s v="Dec"/>
    <n v="2021"/>
    <x v="174"/>
    <n v="227.48"/>
    <n v="4.3999999999999986"/>
    <n v="43.999999999999986"/>
    <n v="9.0909090909090884E-2"/>
    <x v="1"/>
    <s v="FALSO"/>
    <s v="dic-2021"/>
  </r>
  <r>
    <n v="44550"/>
    <s v="P0012"/>
    <s v="44550P0012"/>
    <n v="14"/>
    <x v="2"/>
    <x v="0"/>
    <n v="29"/>
    <s v="Product12"/>
    <x v="2"/>
    <s v="Kg"/>
    <n v="73"/>
    <n v="94.17"/>
    <n v="1022"/>
    <n v="1318.38"/>
    <n v="20"/>
    <s v="Dec"/>
    <n v="2021"/>
    <x v="175"/>
    <n v="382.33019999999999"/>
    <n v="21.17"/>
    <n v="296.38"/>
    <n v="0.22480620155038758"/>
    <x v="0"/>
    <s v="FALSO"/>
    <s v="dic-2021"/>
  </r>
  <r>
    <n v="44551"/>
    <s v="P0026"/>
    <s v="44551P0026"/>
    <n v="10"/>
    <x v="1"/>
    <x v="1"/>
    <n v="29"/>
    <s v="Product26"/>
    <x v="4"/>
    <s v="No."/>
    <n v="18"/>
    <n v="24.66"/>
    <n v="180"/>
    <n v="246.6"/>
    <n v="21"/>
    <s v="Dec"/>
    <n v="2021"/>
    <x v="176"/>
    <n v="71.513999999999996"/>
    <n v="6.66"/>
    <n v="66.599999999999994"/>
    <n v="0.27007299270072993"/>
    <x v="1"/>
    <s v="VERDADERO"/>
    <s v="dic-2021"/>
  </r>
  <r>
    <n v="44554"/>
    <s v="P0042"/>
    <s v="44554P0042"/>
    <n v="8"/>
    <x v="0"/>
    <x v="1"/>
    <n v="54"/>
    <s v="Product42"/>
    <x v="1"/>
    <s v="Ft"/>
    <n v="120"/>
    <n v="162"/>
    <n v="960"/>
    <n v="1296"/>
    <n v="24"/>
    <s v="Dec"/>
    <n v="2021"/>
    <x v="177"/>
    <n v="699.84"/>
    <n v="42"/>
    <n v="336"/>
    <n v="0.25925925925925924"/>
    <x v="0"/>
    <s v="VERDADERO"/>
    <s v="dic-2021"/>
  </r>
  <r>
    <n v="44554"/>
    <s v="P0036"/>
    <s v="44554P0036"/>
    <n v="8"/>
    <x v="0"/>
    <x v="0"/>
    <n v="39"/>
    <s v="Product36"/>
    <x v="4"/>
    <s v="Kg"/>
    <n v="90"/>
    <n v="96.3"/>
    <n v="720"/>
    <n v="770.4"/>
    <n v="24"/>
    <s v="Dec"/>
    <n v="2021"/>
    <x v="177"/>
    <n v="300.45600000000002"/>
    <n v="6.2999999999999972"/>
    <n v="50.399999999999977"/>
    <n v="6.5420560747663517E-2"/>
    <x v="1"/>
    <s v="FALSO"/>
    <s v="dic-2021"/>
  </r>
  <r>
    <n v="44556"/>
    <s v="P0041"/>
    <s v="44556P0041"/>
    <n v="14"/>
    <x v="1"/>
    <x v="1"/>
    <n v="22"/>
    <s v="Product41"/>
    <x v="1"/>
    <s v="Ft"/>
    <n v="138"/>
    <n v="173.88"/>
    <n v="1932"/>
    <n v="2434.3200000000002"/>
    <n v="26"/>
    <s v="Dec"/>
    <n v="2021"/>
    <x v="178"/>
    <n v="535.55040000000008"/>
    <n v="35.879999999999995"/>
    <n v="502.31999999999994"/>
    <n v="0.20634920634920631"/>
    <x v="2"/>
    <s v="VERDADERO"/>
    <s v="dic-2021"/>
  </r>
  <r>
    <n v="44557"/>
    <s v="P0029"/>
    <s v="44557P0029"/>
    <n v="14"/>
    <x v="2"/>
    <x v="1"/>
    <n v="18"/>
    <s v="Product29"/>
    <x v="4"/>
    <s v="Lt"/>
    <n v="47"/>
    <n v="53.11"/>
    <n v="658"/>
    <n v="743.54"/>
    <n v="27"/>
    <s v="Dec"/>
    <n v="2021"/>
    <x v="179"/>
    <n v="133.8372"/>
    <n v="6.1099999999999994"/>
    <n v="85.539999999999992"/>
    <n v="0.11504424778761062"/>
    <x v="1"/>
    <s v="VERDADERO"/>
    <s v="dic-2021"/>
  </r>
  <r>
    <n v="44558"/>
    <s v="P0029"/>
    <s v="44558P0029"/>
    <n v="6"/>
    <x v="2"/>
    <x v="1"/>
    <n v="32"/>
    <s v="Product29"/>
    <x v="4"/>
    <s v="Lt"/>
    <n v="47"/>
    <n v="53.11"/>
    <n v="282"/>
    <n v="318.66000000000003"/>
    <n v="28"/>
    <s v="Dec"/>
    <n v="2021"/>
    <x v="180"/>
    <n v="101.97120000000001"/>
    <n v="6.1099999999999994"/>
    <n v="36.659999999999997"/>
    <n v="0.1150442477876106"/>
    <x v="1"/>
    <s v="VERDADERO"/>
    <s v="dic-2021"/>
  </r>
  <r>
    <n v="44560"/>
    <s v="P0010"/>
    <s v="44560P0010"/>
    <n v="13"/>
    <x v="1"/>
    <x v="0"/>
    <n v="8"/>
    <s v="Product10"/>
    <x v="2"/>
    <s v="Ft"/>
    <n v="148"/>
    <n v="164.28"/>
    <n v="1924"/>
    <n v="2135.64"/>
    <n v="30"/>
    <s v="Dec"/>
    <n v="2021"/>
    <x v="181"/>
    <n v="170.85120000000001"/>
    <n v="16.28"/>
    <n v="211.64000000000001"/>
    <n v="9.9099099099099114E-2"/>
    <x v="2"/>
    <s v="FALSO"/>
    <s v="dic-2021"/>
  </r>
  <r>
    <n v="44562"/>
    <s v="P0022"/>
    <s v="44562P0022"/>
    <n v="1"/>
    <x v="0"/>
    <x v="1"/>
    <n v="20"/>
    <s v="Product22"/>
    <x v="0"/>
    <s v="Ft"/>
    <n v="121"/>
    <n v="141.57"/>
    <n v="121"/>
    <n v="141.57"/>
    <n v="1"/>
    <s v="Jan"/>
    <n v="2022"/>
    <x v="182"/>
    <n v="28.314"/>
    <n v="20.569999999999993"/>
    <n v="20.569999999999993"/>
    <n v="0.14529914529914525"/>
    <x v="1"/>
    <s v="VERDADERO"/>
    <s v="ene-2022"/>
  </r>
  <r>
    <n v="44563"/>
    <s v="P0010"/>
    <s v="44563P0010"/>
    <n v="7"/>
    <x v="2"/>
    <x v="1"/>
    <n v="21"/>
    <s v="Product10"/>
    <x v="2"/>
    <s v="Ft"/>
    <n v="148"/>
    <n v="164.28"/>
    <n v="1036"/>
    <n v="1149.96"/>
    <n v="2"/>
    <s v="Jan"/>
    <n v="2022"/>
    <x v="183"/>
    <n v="241.49160000000001"/>
    <n v="16.28"/>
    <n v="113.96000000000001"/>
    <n v="9.90990990990991E-2"/>
    <x v="0"/>
    <s v="VERDADERO"/>
    <s v="ene-2022"/>
  </r>
  <r>
    <n v="44563"/>
    <s v="P0015"/>
    <s v="44563P0015"/>
    <n v="2"/>
    <x v="1"/>
    <x v="1"/>
    <n v="48"/>
    <s v="Product15"/>
    <x v="2"/>
    <s v="No."/>
    <n v="12"/>
    <n v="15.72"/>
    <n v="24"/>
    <n v="31.44"/>
    <n v="2"/>
    <s v="Jan"/>
    <n v="2022"/>
    <x v="183"/>
    <n v="15.091200000000001"/>
    <n v="3.7200000000000006"/>
    <n v="7.4400000000000013"/>
    <n v="0.23664122137404583"/>
    <x v="1"/>
    <s v="VERDADERO"/>
    <s v="ene-2022"/>
  </r>
  <r>
    <n v="44563"/>
    <s v="P0033"/>
    <s v="44563P0033"/>
    <n v="1"/>
    <x v="2"/>
    <x v="1"/>
    <n v="14"/>
    <s v="Product33"/>
    <x v="4"/>
    <s v="Kg"/>
    <n v="95"/>
    <n v="119.7"/>
    <n v="95"/>
    <n v="119.7"/>
    <n v="2"/>
    <s v="Jan"/>
    <n v="2022"/>
    <x v="183"/>
    <n v="16.758000000000003"/>
    <n v="24.700000000000003"/>
    <n v="24.700000000000003"/>
    <n v="0.20634920634920637"/>
    <x v="1"/>
    <s v="VERDADERO"/>
    <s v="ene-2022"/>
  </r>
  <r>
    <n v="44564"/>
    <s v="P0043"/>
    <s v="44564P0043"/>
    <n v="9"/>
    <x v="2"/>
    <x v="1"/>
    <n v="32"/>
    <s v="Product43"/>
    <x v="1"/>
    <s v="Kg"/>
    <n v="67"/>
    <n v="83.08"/>
    <n v="603"/>
    <n v="747.72"/>
    <n v="3"/>
    <s v="Jan"/>
    <n v="2022"/>
    <x v="184"/>
    <n v="239.27040000000002"/>
    <n v="16.079999999999998"/>
    <n v="144.71999999999997"/>
    <n v="0.19354838709677416"/>
    <x v="1"/>
    <s v="VERDADERO"/>
    <s v="ene-2022"/>
  </r>
  <r>
    <n v="44565"/>
    <s v="P0012"/>
    <s v="44565P0012"/>
    <n v="8"/>
    <x v="2"/>
    <x v="0"/>
    <n v="34"/>
    <s v="Product12"/>
    <x v="2"/>
    <s v="Kg"/>
    <n v="73"/>
    <n v="94.17"/>
    <n v="584"/>
    <n v="753.36"/>
    <n v="4"/>
    <s v="Jan"/>
    <n v="2022"/>
    <x v="185"/>
    <n v="256.14240000000001"/>
    <n v="21.17"/>
    <n v="169.36"/>
    <n v="0.22480620155038761"/>
    <x v="1"/>
    <s v="FALSO"/>
    <s v="ene-2022"/>
  </r>
  <r>
    <n v="44565"/>
    <s v="P0029"/>
    <s v="44565P0029"/>
    <n v="1"/>
    <x v="1"/>
    <x v="0"/>
    <n v="6"/>
    <s v="Product29"/>
    <x v="4"/>
    <s v="Lt"/>
    <n v="47"/>
    <n v="53.11"/>
    <n v="47"/>
    <n v="53.11"/>
    <n v="4"/>
    <s v="Jan"/>
    <n v="2022"/>
    <x v="185"/>
    <n v="3.1865999999999999"/>
    <n v="6.1099999999999994"/>
    <n v="6.1099999999999994"/>
    <n v="0.1150442477876106"/>
    <x v="1"/>
    <s v="FALSO"/>
    <s v="ene-2022"/>
  </r>
  <r>
    <n v="44570"/>
    <s v="P0032"/>
    <s v="44570P0032"/>
    <n v="12"/>
    <x v="2"/>
    <x v="0"/>
    <n v="28"/>
    <s v="Product32"/>
    <x v="4"/>
    <s v="Kg"/>
    <n v="89"/>
    <n v="117.48"/>
    <n v="1068"/>
    <n v="1409.76"/>
    <n v="9"/>
    <s v="Jan"/>
    <n v="2022"/>
    <x v="186"/>
    <n v="394.73280000000005"/>
    <n v="28.480000000000004"/>
    <n v="341.76000000000005"/>
    <n v="0.24242424242424246"/>
    <x v="0"/>
    <s v="FALSO"/>
    <s v="ene-2022"/>
  </r>
  <r>
    <n v="44571"/>
    <s v="P0034"/>
    <s v="44571P0034"/>
    <n v="14"/>
    <x v="1"/>
    <x v="0"/>
    <n v="28"/>
    <s v="Product34"/>
    <x v="4"/>
    <s v="Lt"/>
    <n v="55"/>
    <n v="58.3"/>
    <n v="770"/>
    <n v="816.19999999999993"/>
    <n v="10"/>
    <s v="Jan"/>
    <n v="2022"/>
    <x v="187"/>
    <n v="228.536"/>
    <n v="3.2999999999999972"/>
    <n v="46.19999999999996"/>
    <n v="5.6603773584905613E-2"/>
    <x v="0"/>
    <s v="FALSO"/>
    <s v="ene-2022"/>
  </r>
  <r>
    <n v="44572"/>
    <s v="P0032"/>
    <s v="44572P0032"/>
    <n v="2"/>
    <x v="2"/>
    <x v="0"/>
    <n v="31"/>
    <s v="Product32"/>
    <x v="4"/>
    <s v="Kg"/>
    <n v="89"/>
    <n v="117.48"/>
    <n v="178"/>
    <n v="234.96"/>
    <n v="11"/>
    <s v="Jan"/>
    <n v="2022"/>
    <x v="188"/>
    <n v="72.837600000000009"/>
    <n v="28.480000000000004"/>
    <n v="56.960000000000008"/>
    <n v="0.24242424242424246"/>
    <x v="1"/>
    <s v="FALSO"/>
    <s v="ene-2022"/>
  </r>
  <r>
    <n v="44574"/>
    <s v="P0019"/>
    <s v="44574P0019"/>
    <n v="6"/>
    <x v="1"/>
    <x v="0"/>
    <n v="20"/>
    <s v="Product19"/>
    <x v="2"/>
    <s v="Ft"/>
    <n v="150"/>
    <n v="210"/>
    <n v="900"/>
    <n v="1260"/>
    <n v="13"/>
    <s v="Jan"/>
    <n v="2022"/>
    <x v="189"/>
    <n v="252"/>
    <n v="60"/>
    <n v="360"/>
    <n v="0.2857142857142857"/>
    <x v="0"/>
    <s v="FALSO"/>
    <s v="ene-2022"/>
  </r>
  <r>
    <n v="44575"/>
    <s v="P0011"/>
    <s v="44575P0011"/>
    <n v="14"/>
    <x v="2"/>
    <x v="0"/>
    <n v="43"/>
    <s v="Product11"/>
    <x v="2"/>
    <s v="Lt"/>
    <n v="44"/>
    <n v="48.4"/>
    <n v="616"/>
    <n v="677.6"/>
    <n v="14"/>
    <s v="Jan"/>
    <n v="2022"/>
    <x v="190"/>
    <n v="291.36799999999999"/>
    <n v="4.3999999999999986"/>
    <n v="61.59999999999998"/>
    <n v="9.090909090909087E-2"/>
    <x v="1"/>
    <s v="FALSO"/>
    <s v="ene-2022"/>
  </r>
  <r>
    <n v="44576"/>
    <s v="P0022"/>
    <s v="44576P0022"/>
    <n v="10"/>
    <x v="2"/>
    <x v="1"/>
    <n v="27"/>
    <s v="Product22"/>
    <x v="0"/>
    <s v="Ft"/>
    <n v="121"/>
    <n v="141.57"/>
    <n v="1210"/>
    <n v="1415.7"/>
    <n v="15"/>
    <s v="Jan"/>
    <n v="2022"/>
    <x v="191"/>
    <n v="382.23900000000003"/>
    <n v="20.569999999999993"/>
    <n v="205.69999999999993"/>
    <n v="0.14529914529914525"/>
    <x v="0"/>
    <s v="VERDADERO"/>
    <s v="ene-2022"/>
  </r>
  <r>
    <n v="44577"/>
    <s v="P0014"/>
    <s v="44577P0014"/>
    <n v="11"/>
    <x v="1"/>
    <x v="1"/>
    <n v="13"/>
    <s v="Product14"/>
    <x v="2"/>
    <s v="Kg"/>
    <n v="112"/>
    <n v="146.72"/>
    <n v="1232"/>
    <n v="1613.92"/>
    <n v="16"/>
    <s v="Jan"/>
    <n v="2022"/>
    <x v="192"/>
    <n v="209.80960000000002"/>
    <n v="34.72"/>
    <n v="381.91999999999996"/>
    <n v="0.23664122137404578"/>
    <x v="0"/>
    <s v="VERDADERO"/>
    <s v="ene-2022"/>
  </r>
  <r>
    <n v="44578"/>
    <s v="P0040"/>
    <s v="44578P0040"/>
    <n v="4"/>
    <x v="1"/>
    <x v="0"/>
    <n v="53"/>
    <s v="Product40"/>
    <x v="1"/>
    <s v="Kg"/>
    <n v="90"/>
    <n v="115.2"/>
    <n v="360"/>
    <n v="460.8"/>
    <n v="17"/>
    <s v="Jan"/>
    <n v="2022"/>
    <x v="193"/>
    <n v="244.22400000000002"/>
    <n v="25.200000000000003"/>
    <n v="100.80000000000001"/>
    <n v="0.21875000000000003"/>
    <x v="1"/>
    <s v="FALSO"/>
    <s v="ene-2022"/>
  </r>
  <r>
    <n v="44579"/>
    <s v="P0008"/>
    <s v="44579P0008"/>
    <n v="9"/>
    <x v="0"/>
    <x v="1"/>
    <n v="19"/>
    <s v="Product08"/>
    <x v="3"/>
    <s v="Kg"/>
    <n v="83"/>
    <n v="94.62"/>
    <n v="747"/>
    <n v="851.58"/>
    <n v="18"/>
    <s v="Jan"/>
    <n v="2022"/>
    <x v="194"/>
    <n v="161.80020000000002"/>
    <n v="11.620000000000005"/>
    <n v="104.58000000000004"/>
    <n v="0.1228070175438597"/>
    <x v="1"/>
    <s v="VERDADERO"/>
    <s v="ene-2022"/>
  </r>
  <r>
    <n v="44581"/>
    <s v="P0021"/>
    <s v="44581P0021"/>
    <n v="2"/>
    <x v="2"/>
    <x v="1"/>
    <n v="48"/>
    <s v="Product21"/>
    <x v="0"/>
    <s v="Ft"/>
    <n v="126"/>
    <n v="162.54"/>
    <n v="252"/>
    <n v="325.08"/>
    <n v="20"/>
    <s v="Jan"/>
    <n v="2022"/>
    <x v="195"/>
    <n v="156.0384"/>
    <n v="36.539999999999992"/>
    <n v="73.079999999999984"/>
    <n v="0.22480620155038755"/>
    <x v="1"/>
    <s v="VERDADERO"/>
    <s v="ene-2022"/>
  </r>
  <r>
    <n v="44581"/>
    <s v="P0014"/>
    <s v="44581P0014"/>
    <n v="7"/>
    <x v="1"/>
    <x v="0"/>
    <n v="45"/>
    <s v="Product14"/>
    <x v="2"/>
    <s v="Kg"/>
    <n v="112"/>
    <n v="146.72"/>
    <n v="784"/>
    <n v="1027.04"/>
    <n v="20"/>
    <s v="Jan"/>
    <n v="2022"/>
    <x v="195"/>
    <n v="462.16800000000001"/>
    <n v="34.72"/>
    <n v="243.04"/>
    <n v="0.23664122137404581"/>
    <x v="0"/>
    <s v="FALSO"/>
    <s v="ene-2022"/>
  </r>
  <r>
    <n v="44583"/>
    <s v="P0001"/>
    <s v="44583P0001"/>
    <n v="6"/>
    <x v="1"/>
    <x v="1"/>
    <n v="8"/>
    <s v="Product01"/>
    <x v="3"/>
    <s v="Kg"/>
    <n v="98"/>
    <n v="103.88"/>
    <n v="588"/>
    <n v="623.28"/>
    <n v="22"/>
    <s v="Jan"/>
    <n v="2022"/>
    <x v="196"/>
    <n v="49.862400000000001"/>
    <n v="5.8799999999999955"/>
    <n v="35.279999999999973"/>
    <n v="5.660377358490562E-2"/>
    <x v="1"/>
    <s v="VERDADERO"/>
    <s v="ene-2022"/>
  </r>
  <r>
    <n v="44584"/>
    <s v="P0002"/>
    <s v="44584P0002"/>
    <n v="5"/>
    <x v="0"/>
    <x v="1"/>
    <n v="39"/>
    <s v="Product02"/>
    <x v="3"/>
    <s v="Kg"/>
    <n v="105"/>
    <n v="142.80000000000001"/>
    <n v="525"/>
    <n v="714"/>
    <n v="23"/>
    <s v="Jan"/>
    <n v="2022"/>
    <x v="197"/>
    <n v="278.46000000000004"/>
    <n v="37.800000000000011"/>
    <n v="189.00000000000006"/>
    <n v="0.26470588235294124"/>
    <x v="1"/>
    <s v="VERDADERO"/>
    <s v="ene-2022"/>
  </r>
  <r>
    <n v="44584"/>
    <s v="P0042"/>
    <s v="44584P0042"/>
    <n v="8"/>
    <x v="2"/>
    <x v="0"/>
    <n v="14"/>
    <s v="Product42"/>
    <x v="1"/>
    <s v="Ft"/>
    <n v="120"/>
    <n v="162"/>
    <n v="960"/>
    <n v="1296"/>
    <n v="23"/>
    <s v="Jan"/>
    <n v="2022"/>
    <x v="197"/>
    <n v="181.44000000000003"/>
    <n v="42"/>
    <n v="336"/>
    <n v="0.25925925925925924"/>
    <x v="0"/>
    <s v="FALSO"/>
    <s v="ene-2022"/>
  </r>
  <r>
    <n v="44585"/>
    <s v="P0030"/>
    <s v="44585P0030"/>
    <n v="15"/>
    <x v="1"/>
    <x v="0"/>
    <n v="19"/>
    <s v="Product30"/>
    <x v="4"/>
    <s v="Ft"/>
    <n v="148"/>
    <n v="201.28"/>
    <n v="2220"/>
    <n v="3019.2"/>
    <n v="24"/>
    <s v="Jan"/>
    <n v="2022"/>
    <x v="198"/>
    <n v="573.64800000000002"/>
    <n v="53.28"/>
    <n v="799.2"/>
    <n v="0.26470588235294124"/>
    <x v="2"/>
    <s v="FALSO"/>
    <s v="ene-2022"/>
  </r>
  <r>
    <n v="44586"/>
    <s v="P0017"/>
    <s v="44586P0017"/>
    <n v="14"/>
    <x v="2"/>
    <x v="1"/>
    <n v="44"/>
    <s v="Product17"/>
    <x v="2"/>
    <s v="Ft"/>
    <n v="134"/>
    <n v="156.78"/>
    <n v="1876"/>
    <n v="2194.92"/>
    <n v="25"/>
    <s v="Jan"/>
    <n v="2022"/>
    <x v="199"/>
    <n v="965.76480000000004"/>
    <n v="22.78"/>
    <n v="318.92"/>
    <n v="0.14529914529914531"/>
    <x v="2"/>
    <s v="VERDADERO"/>
    <s v="ene-2022"/>
  </r>
  <r>
    <n v="44589"/>
    <s v="P0016"/>
    <s v="44589P0016"/>
    <n v="11"/>
    <x v="2"/>
    <x v="0"/>
    <n v="0"/>
    <s v="Product16"/>
    <x v="2"/>
    <s v="No."/>
    <n v="13"/>
    <n v="16.64"/>
    <n v="143"/>
    <n v="183.04"/>
    <n v="28"/>
    <s v="Jan"/>
    <n v="2022"/>
    <x v="200"/>
    <n v="0"/>
    <n v="3.6400000000000006"/>
    <n v="40.040000000000006"/>
    <n v="0.21875000000000006"/>
    <x v="1"/>
    <s v="FALSO"/>
    <s v="ene-2022"/>
  </r>
  <r>
    <n v="44592"/>
    <s v="P0023"/>
    <s v="44592P0023"/>
    <n v="6"/>
    <x v="1"/>
    <x v="1"/>
    <n v="27"/>
    <s v="Product23"/>
    <x v="0"/>
    <s v="Ft"/>
    <n v="141"/>
    <n v="149.46"/>
    <n v="846"/>
    <n v="896.76"/>
    <n v="31"/>
    <s v="Jan"/>
    <n v="2022"/>
    <x v="201"/>
    <n v="242.12520000000001"/>
    <n v="8.460000000000008"/>
    <n v="50.760000000000048"/>
    <n v="5.6603773584905717E-2"/>
    <x v="0"/>
    <s v="VERDADERO"/>
    <s v="ene-2022"/>
  </r>
  <r>
    <n v="44592"/>
    <s v="P0041"/>
    <s v="44592P0041"/>
    <n v="9"/>
    <x v="2"/>
    <x v="1"/>
    <n v="20"/>
    <s v="Product41"/>
    <x v="1"/>
    <s v="Ft"/>
    <n v="138"/>
    <n v="173.88"/>
    <n v="1242"/>
    <n v="1564.92"/>
    <n v="31"/>
    <s v="Jan"/>
    <n v="2022"/>
    <x v="201"/>
    <n v="312.98400000000004"/>
    <n v="35.879999999999995"/>
    <n v="322.91999999999996"/>
    <n v="0.20634920634920631"/>
    <x v="0"/>
    <s v="VERDADERO"/>
    <s v="ene-2022"/>
  </r>
  <r>
    <n v="44593"/>
    <s v="P0005"/>
    <s v="44593P0005"/>
    <n v="9"/>
    <x v="2"/>
    <x v="1"/>
    <n v="17"/>
    <s v="Product05"/>
    <x v="3"/>
    <s v="Ft"/>
    <n v="133"/>
    <n v="155.61000000000001"/>
    <n v="1197"/>
    <n v="1400.49"/>
    <n v="1"/>
    <s v="Feb"/>
    <n v="2022"/>
    <x v="202"/>
    <n v="238.08330000000001"/>
    <n v="22.610000000000014"/>
    <n v="203.49000000000012"/>
    <n v="0.14529914529914539"/>
    <x v="0"/>
    <s v="VERDADERO"/>
    <s v="feb-2022"/>
  </r>
  <r>
    <n v="44595"/>
    <s v="P0014"/>
    <s v="44595P0014"/>
    <n v="8"/>
    <x v="2"/>
    <x v="0"/>
    <n v="28"/>
    <s v="Product14"/>
    <x v="2"/>
    <s v="Kg"/>
    <n v="112"/>
    <n v="146.72"/>
    <n v="896"/>
    <n v="1173.76"/>
    <n v="3"/>
    <s v="Feb"/>
    <n v="2022"/>
    <x v="203"/>
    <n v="328.65280000000001"/>
    <n v="34.72"/>
    <n v="277.76"/>
    <n v="0.23664122137404581"/>
    <x v="0"/>
    <s v="FALSO"/>
    <s v="feb-2022"/>
  </r>
  <r>
    <n v="44597"/>
    <s v="P0018"/>
    <s v="44597P0018"/>
    <n v="6"/>
    <x v="2"/>
    <x v="1"/>
    <n v="27"/>
    <s v="Product18"/>
    <x v="2"/>
    <s v="No."/>
    <n v="37"/>
    <n v="49.21"/>
    <n v="222"/>
    <n v="295.26"/>
    <n v="5"/>
    <s v="Feb"/>
    <n v="2022"/>
    <x v="204"/>
    <n v="79.720200000000006"/>
    <n v="12.21"/>
    <n v="73.260000000000005"/>
    <n v="0.24812030075187971"/>
    <x v="1"/>
    <s v="VERDADERO"/>
    <s v="feb-2022"/>
  </r>
  <r>
    <n v="44598"/>
    <s v="P0002"/>
    <s v="44598P0002"/>
    <n v="6"/>
    <x v="2"/>
    <x v="1"/>
    <n v="27"/>
    <s v="Product02"/>
    <x v="3"/>
    <s v="Kg"/>
    <n v="105"/>
    <n v="142.80000000000001"/>
    <n v="630"/>
    <n v="856.80000000000007"/>
    <n v="6"/>
    <s v="Feb"/>
    <n v="2022"/>
    <x v="205"/>
    <n v="231.33600000000004"/>
    <n v="37.800000000000011"/>
    <n v="226.80000000000007"/>
    <n v="0.26470588235294124"/>
    <x v="1"/>
    <s v="VERDADERO"/>
    <s v="feb-2022"/>
  </r>
  <r>
    <n v="44600"/>
    <s v="P0005"/>
    <s v="44600P0005"/>
    <n v="11"/>
    <x v="1"/>
    <x v="1"/>
    <n v="31"/>
    <s v="Product05"/>
    <x v="3"/>
    <s v="Ft"/>
    <n v="133"/>
    <n v="155.61000000000001"/>
    <n v="1463"/>
    <n v="1711.71"/>
    <n v="8"/>
    <s v="Feb"/>
    <n v="2022"/>
    <x v="206"/>
    <n v="530.63009999999997"/>
    <n v="22.610000000000014"/>
    <n v="248.71000000000015"/>
    <n v="0.14529914529914539"/>
    <x v="0"/>
    <s v="VERDADERO"/>
    <s v="feb-2022"/>
  </r>
  <r>
    <n v="44600"/>
    <s v="P0004"/>
    <s v="44600P0004"/>
    <n v="3"/>
    <x v="1"/>
    <x v="1"/>
    <n v="35"/>
    <s v="Product04"/>
    <x v="3"/>
    <s v="Lt"/>
    <n v="44"/>
    <n v="48.84"/>
    <n v="132"/>
    <n v="146.52000000000001"/>
    <n v="8"/>
    <s v="Feb"/>
    <n v="2022"/>
    <x v="206"/>
    <n v="51.282000000000004"/>
    <n v="4.8400000000000034"/>
    <n v="14.52000000000001"/>
    <n v="9.9099099099099155E-2"/>
    <x v="1"/>
    <s v="VERDADERO"/>
    <s v="feb-2022"/>
  </r>
  <r>
    <n v="44601"/>
    <s v="P0032"/>
    <s v="44601P0032"/>
    <n v="14"/>
    <x v="1"/>
    <x v="0"/>
    <n v="14"/>
    <s v="Product32"/>
    <x v="4"/>
    <s v="Kg"/>
    <n v="89"/>
    <n v="117.48"/>
    <n v="1246"/>
    <n v="1644.72"/>
    <n v="9"/>
    <s v="Feb"/>
    <n v="2022"/>
    <x v="207"/>
    <n v="230.26080000000002"/>
    <n v="28.480000000000004"/>
    <n v="398.72"/>
    <n v="0.24242424242424243"/>
    <x v="0"/>
    <s v="FALSO"/>
    <s v="feb-2022"/>
  </r>
  <r>
    <n v="44604"/>
    <s v="P0010"/>
    <s v="44604P0010"/>
    <n v="13"/>
    <x v="2"/>
    <x v="1"/>
    <n v="7"/>
    <s v="Product10"/>
    <x v="2"/>
    <s v="Ft"/>
    <n v="148"/>
    <n v="164.28"/>
    <n v="1924"/>
    <n v="2135.64"/>
    <n v="12"/>
    <s v="Feb"/>
    <n v="2022"/>
    <x v="208"/>
    <n v="149.4948"/>
    <n v="16.28"/>
    <n v="211.64000000000001"/>
    <n v="9.9099099099099114E-2"/>
    <x v="2"/>
    <s v="VERDADERO"/>
    <s v="feb-2022"/>
  </r>
  <r>
    <n v="44606"/>
    <s v="P0026"/>
    <s v="44606P0026"/>
    <n v="8"/>
    <x v="1"/>
    <x v="1"/>
    <n v="29"/>
    <s v="Product26"/>
    <x v="4"/>
    <s v="No."/>
    <n v="18"/>
    <n v="24.66"/>
    <n v="144"/>
    <n v="197.28"/>
    <n v="14"/>
    <s v="Feb"/>
    <n v="2022"/>
    <x v="209"/>
    <n v="57.211199999999998"/>
    <n v="6.66"/>
    <n v="53.28"/>
    <n v="0.27007299270072993"/>
    <x v="1"/>
    <s v="VERDADERO"/>
    <s v="feb-2022"/>
  </r>
  <r>
    <n v="44606"/>
    <s v="P0028"/>
    <s v="44606P0028"/>
    <n v="3"/>
    <x v="2"/>
    <x v="1"/>
    <n v="10"/>
    <s v="Product28"/>
    <x v="4"/>
    <s v="No."/>
    <n v="37"/>
    <n v="41.81"/>
    <n v="111"/>
    <n v="125.43"/>
    <n v="14"/>
    <s v="Feb"/>
    <n v="2022"/>
    <x v="209"/>
    <n v="12.543000000000001"/>
    <n v="4.8100000000000023"/>
    <n v="14.430000000000007"/>
    <n v="0.11504424778761067"/>
    <x v="1"/>
    <s v="VERDADERO"/>
    <s v="feb-2022"/>
  </r>
  <r>
    <n v="44608"/>
    <s v="P0032"/>
    <s v="44608P0032"/>
    <n v="1"/>
    <x v="1"/>
    <x v="1"/>
    <n v="35"/>
    <s v="Product32"/>
    <x v="4"/>
    <s v="Kg"/>
    <n v="89"/>
    <n v="117.48"/>
    <n v="89"/>
    <n v="117.48"/>
    <n v="16"/>
    <s v="Feb"/>
    <n v="2022"/>
    <x v="210"/>
    <n v="41.118000000000002"/>
    <n v="28.480000000000004"/>
    <n v="28.480000000000004"/>
    <n v="0.24242424242424246"/>
    <x v="1"/>
    <s v="VERDADERO"/>
    <s v="feb-2022"/>
  </r>
  <r>
    <n v="44611"/>
    <s v="P0002"/>
    <s v="44611P0002"/>
    <n v="13"/>
    <x v="1"/>
    <x v="1"/>
    <n v="25"/>
    <s v="Product02"/>
    <x v="3"/>
    <s v="Kg"/>
    <n v="105"/>
    <n v="142.80000000000001"/>
    <n v="1365"/>
    <n v="1856.4"/>
    <n v="19"/>
    <s v="Feb"/>
    <n v="2022"/>
    <x v="211"/>
    <n v="464.1"/>
    <n v="37.800000000000011"/>
    <n v="491.40000000000015"/>
    <n v="0.26470588235294124"/>
    <x v="0"/>
    <s v="VERDADERO"/>
    <s v="feb-2022"/>
  </r>
  <r>
    <n v="44612"/>
    <s v="P0012"/>
    <s v="44612P0012"/>
    <n v="6"/>
    <x v="2"/>
    <x v="1"/>
    <n v="18"/>
    <s v="Product12"/>
    <x v="2"/>
    <s v="Kg"/>
    <n v="73"/>
    <n v="94.17"/>
    <n v="438"/>
    <n v="565.02"/>
    <n v="20"/>
    <s v="Feb"/>
    <n v="2022"/>
    <x v="212"/>
    <n v="101.70359999999999"/>
    <n v="21.17"/>
    <n v="127.02000000000001"/>
    <n v="0.22480620155038764"/>
    <x v="1"/>
    <s v="VERDADERO"/>
    <s v="feb-2022"/>
  </r>
  <r>
    <n v="44615"/>
    <s v="P0013"/>
    <s v="44615P0013"/>
    <n v="6"/>
    <x v="1"/>
    <x v="0"/>
    <n v="36"/>
    <s v="Product13"/>
    <x v="2"/>
    <s v="Kg"/>
    <n v="112"/>
    <n v="122.08"/>
    <n v="672"/>
    <n v="732.48"/>
    <n v="23"/>
    <s v="Feb"/>
    <n v="2022"/>
    <x v="213"/>
    <n v="263.69279999999998"/>
    <n v="10.079999999999998"/>
    <n v="60.47999999999999"/>
    <n v="8.2568807339449532E-2"/>
    <x v="1"/>
    <s v="FALSO"/>
    <s v="feb-2022"/>
  </r>
  <r>
    <n v="44615"/>
    <s v="P0016"/>
    <s v="44615P0016"/>
    <n v="15"/>
    <x v="1"/>
    <x v="1"/>
    <n v="10"/>
    <s v="Product16"/>
    <x v="2"/>
    <s v="No."/>
    <n v="13"/>
    <n v="16.64"/>
    <n v="195"/>
    <n v="249.6"/>
    <n v="23"/>
    <s v="Feb"/>
    <n v="2022"/>
    <x v="213"/>
    <n v="24.96"/>
    <n v="3.6400000000000006"/>
    <n v="54.600000000000009"/>
    <n v="0.21875000000000003"/>
    <x v="1"/>
    <s v="VERDADERO"/>
    <s v="feb-2022"/>
  </r>
  <r>
    <n v="44615"/>
    <s v="P0036"/>
    <s v="44615P0036"/>
    <n v="8"/>
    <x v="2"/>
    <x v="0"/>
    <n v="11"/>
    <s v="Product36"/>
    <x v="4"/>
    <s v="Kg"/>
    <n v="90"/>
    <n v="96.3"/>
    <n v="720"/>
    <n v="770.4"/>
    <n v="23"/>
    <s v="Feb"/>
    <n v="2022"/>
    <x v="213"/>
    <n v="84.744"/>
    <n v="6.2999999999999972"/>
    <n v="50.399999999999977"/>
    <n v="6.5420560747663517E-2"/>
    <x v="1"/>
    <s v="FALSO"/>
    <s v="feb-2022"/>
  </r>
  <r>
    <n v="44619"/>
    <s v="P0012"/>
    <s v="44619P0012"/>
    <n v="7"/>
    <x v="2"/>
    <x v="1"/>
    <n v="38"/>
    <s v="Product12"/>
    <x v="2"/>
    <s v="Kg"/>
    <n v="73"/>
    <n v="94.17"/>
    <n v="511"/>
    <n v="659.19"/>
    <n v="27"/>
    <s v="Feb"/>
    <n v="2022"/>
    <x v="214"/>
    <n v="250.49220000000003"/>
    <n v="21.17"/>
    <n v="148.19"/>
    <n v="0.22480620155038758"/>
    <x v="1"/>
    <s v="VERDADERO"/>
    <s v="feb-2022"/>
  </r>
  <r>
    <n v="44619"/>
    <s v="P0005"/>
    <s v="44619P0005"/>
    <n v="15"/>
    <x v="2"/>
    <x v="0"/>
    <n v="23"/>
    <s v="Product05"/>
    <x v="3"/>
    <s v="Ft"/>
    <n v="133"/>
    <n v="155.61000000000001"/>
    <n v="1995"/>
    <n v="2334.15"/>
    <n v="27"/>
    <s v="Feb"/>
    <n v="2022"/>
    <x v="214"/>
    <n v="536.85450000000003"/>
    <n v="22.610000000000014"/>
    <n v="339.1500000000002"/>
    <n v="0.14529914529914539"/>
    <x v="2"/>
    <s v="FALSO"/>
    <s v="feb-2022"/>
  </r>
  <r>
    <n v="44620"/>
    <s v="P0037"/>
    <s v="44620P0037"/>
    <n v="15"/>
    <x v="2"/>
    <x v="1"/>
    <n v="54"/>
    <s v="Product37"/>
    <x v="1"/>
    <s v="Kg"/>
    <n v="67"/>
    <n v="85.76"/>
    <n v="1005"/>
    <n v="1286.4000000000001"/>
    <n v="28"/>
    <s v="Feb"/>
    <n v="2022"/>
    <x v="215"/>
    <n v="694.65600000000006"/>
    <n v="18.760000000000005"/>
    <n v="281.40000000000009"/>
    <n v="0.21875000000000006"/>
    <x v="0"/>
    <s v="VERDADERO"/>
    <s v="feb-2022"/>
  </r>
  <r>
    <n v="44624"/>
    <s v="P0026"/>
    <s v="44624P0026"/>
    <n v="13"/>
    <x v="0"/>
    <x v="0"/>
    <n v="53"/>
    <s v="Product26"/>
    <x v="4"/>
    <s v="No."/>
    <n v="18"/>
    <n v="24.66"/>
    <n v="234"/>
    <n v="320.58"/>
    <n v="4"/>
    <s v="Mar"/>
    <n v="2022"/>
    <x v="216"/>
    <n v="169.9074"/>
    <n v="6.66"/>
    <n v="86.58"/>
    <n v="0.27007299270072993"/>
    <x v="1"/>
    <s v="FALSO"/>
    <s v="mar-2022"/>
  </r>
  <r>
    <n v="44626"/>
    <s v="P0004"/>
    <s v="44626P0004"/>
    <n v="2"/>
    <x v="2"/>
    <x v="1"/>
    <n v="38"/>
    <s v="Product04"/>
    <x v="3"/>
    <s v="Lt"/>
    <n v="44"/>
    <n v="48.84"/>
    <n v="88"/>
    <n v="97.68"/>
    <n v="6"/>
    <s v="Mar"/>
    <n v="2022"/>
    <x v="217"/>
    <n v="37.118400000000001"/>
    <n v="4.8400000000000034"/>
    <n v="9.6800000000000068"/>
    <n v="9.9099099099099155E-2"/>
    <x v="1"/>
    <s v="VERDADERO"/>
    <s v="mar-2022"/>
  </r>
  <r>
    <n v="44627"/>
    <s v="P0003"/>
    <s v="44627P0003"/>
    <n v="1"/>
    <x v="2"/>
    <x v="1"/>
    <n v="33"/>
    <s v="Product03"/>
    <x v="3"/>
    <s v="Kg"/>
    <n v="71"/>
    <n v="80.94"/>
    <n v="71"/>
    <n v="80.94"/>
    <n v="7"/>
    <s v="Mar"/>
    <n v="2022"/>
    <x v="218"/>
    <n v="26.7102"/>
    <n v="9.9399999999999977"/>
    <n v="9.9399999999999977"/>
    <n v="0.12280701754385963"/>
    <x v="1"/>
    <s v="VERDADERO"/>
    <s v="mar-2022"/>
  </r>
  <r>
    <n v="44628"/>
    <s v="P0044"/>
    <s v="44628P0044"/>
    <n v="6"/>
    <x v="2"/>
    <x v="0"/>
    <n v="32"/>
    <s v="Product44"/>
    <x v="1"/>
    <s v="Kg"/>
    <n v="76"/>
    <n v="82.08"/>
    <n v="456"/>
    <n v="492.48"/>
    <n v="8"/>
    <s v="Mar"/>
    <n v="2022"/>
    <x v="219"/>
    <n v="157.59360000000001"/>
    <n v="6.0799999999999983"/>
    <n v="36.47999999999999"/>
    <n v="7.4074074074074056E-2"/>
    <x v="1"/>
    <s v="FALSO"/>
    <s v="mar-2022"/>
  </r>
  <r>
    <n v="44629"/>
    <s v="P0030"/>
    <s v="44629P0030"/>
    <n v="3"/>
    <x v="2"/>
    <x v="0"/>
    <n v="36"/>
    <s v="Product30"/>
    <x v="4"/>
    <s v="Ft"/>
    <n v="148"/>
    <n v="201.28"/>
    <n v="444"/>
    <n v="603.84"/>
    <n v="9"/>
    <s v="Mar"/>
    <n v="2022"/>
    <x v="220"/>
    <n v="217.38239999999999"/>
    <n v="53.28"/>
    <n v="159.84"/>
    <n v="0.26470588235294118"/>
    <x v="1"/>
    <s v="FALSO"/>
    <s v="mar-2022"/>
  </r>
  <r>
    <n v="44629"/>
    <s v="P0004"/>
    <s v="44629P0004"/>
    <n v="11"/>
    <x v="1"/>
    <x v="1"/>
    <n v="37"/>
    <s v="Product04"/>
    <x v="3"/>
    <s v="Lt"/>
    <n v="44"/>
    <n v="48.84"/>
    <n v="484"/>
    <n v="537.24"/>
    <n v="9"/>
    <s v="Mar"/>
    <n v="2022"/>
    <x v="220"/>
    <n v="198.77879999999999"/>
    <n v="4.8400000000000034"/>
    <n v="53.240000000000038"/>
    <n v="9.9099099099099169E-2"/>
    <x v="1"/>
    <s v="VERDADERO"/>
    <s v="mar-2022"/>
  </r>
  <r>
    <n v="44630"/>
    <s v="P0033"/>
    <s v="44630P0033"/>
    <n v="12"/>
    <x v="0"/>
    <x v="0"/>
    <n v="54"/>
    <s v="Product33"/>
    <x v="4"/>
    <s v="Kg"/>
    <n v="95"/>
    <n v="119.7"/>
    <n v="1140"/>
    <n v="1436.4"/>
    <n v="10"/>
    <s v="Mar"/>
    <n v="2022"/>
    <x v="221"/>
    <n v="775.65600000000006"/>
    <n v="24.700000000000003"/>
    <n v="296.40000000000003"/>
    <n v="0.20634920634920637"/>
    <x v="0"/>
    <s v="FALSO"/>
    <s v="mar-2022"/>
  </r>
  <r>
    <n v="44634"/>
    <s v="P0016"/>
    <s v="44634P0016"/>
    <n v="2"/>
    <x v="2"/>
    <x v="1"/>
    <n v="28"/>
    <s v="Product16"/>
    <x v="2"/>
    <s v="No."/>
    <n v="13"/>
    <n v="16.64"/>
    <n v="26"/>
    <n v="33.28"/>
    <n v="14"/>
    <s v="Mar"/>
    <n v="2022"/>
    <x v="222"/>
    <n v="9.3184000000000005"/>
    <n v="3.6400000000000006"/>
    <n v="7.2800000000000011"/>
    <n v="0.21875000000000003"/>
    <x v="1"/>
    <s v="VERDADERO"/>
    <s v="mar-2022"/>
  </r>
  <r>
    <n v="44634"/>
    <s v="P0026"/>
    <s v="44634P0026"/>
    <n v="13"/>
    <x v="2"/>
    <x v="0"/>
    <n v="8"/>
    <s v="Product26"/>
    <x v="4"/>
    <s v="No."/>
    <n v="18"/>
    <n v="24.66"/>
    <n v="234"/>
    <n v="320.58"/>
    <n v="14"/>
    <s v="Mar"/>
    <n v="2022"/>
    <x v="222"/>
    <n v="25.6464"/>
    <n v="6.66"/>
    <n v="86.58"/>
    <n v="0.27007299270072993"/>
    <x v="1"/>
    <s v="FALSO"/>
    <s v="mar-2022"/>
  </r>
  <r>
    <n v="44638"/>
    <s v="P0019"/>
    <s v="44638P0019"/>
    <n v="2"/>
    <x v="1"/>
    <x v="1"/>
    <n v="51"/>
    <s v="Product19"/>
    <x v="2"/>
    <s v="Ft"/>
    <n v="150"/>
    <n v="210"/>
    <n v="300"/>
    <n v="420"/>
    <n v="18"/>
    <s v="Mar"/>
    <n v="2022"/>
    <x v="223"/>
    <n v="214.20000000000002"/>
    <n v="60"/>
    <n v="120"/>
    <n v="0.2857142857142857"/>
    <x v="1"/>
    <s v="VERDADERO"/>
    <s v="mar-2022"/>
  </r>
  <r>
    <n v="44638"/>
    <s v="P0027"/>
    <s v="44638P0027"/>
    <n v="10"/>
    <x v="2"/>
    <x v="1"/>
    <n v="11"/>
    <s v="Product27"/>
    <x v="4"/>
    <s v="Lt"/>
    <n v="48"/>
    <n v="57.12"/>
    <n v="480"/>
    <n v="571.20000000000005"/>
    <n v="18"/>
    <s v="Mar"/>
    <n v="2022"/>
    <x v="223"/>
    <n v="62.832000000000008"/>
    <n v="9.1199999999999974"/>
    <n v="91.199999999999974"/>
    <n v="0.15966386554621842"/>
    <x v="1"/>
    <s v="VERDADERO"/>
    <s v="mar-2022"/>
  </r>
  <r>
    <n v="44639"/>
    <s v="P0041"/>
    <s v="44639P0041"/>
    <n v="6"/>
    <x v="0"/>
    <x v="1"/>
    <n v="36"/>
    <s v="Product41"/>
    <x v="1"/>
    <s v="Ft"/>
    <n v="138"/>
    <n v="173.88"/>
    <n v="828"/>
    <n v="1043.28"/>
    <n v="19"/>
    <s v="Mar"/>
    <n v="2022"/>
    <x v="224"/>
    <n v="375.58079999999995"/>
    <n v="35.879999999999995"/>
    <n v="215.27999999999997"/>
    <n v="0.20634920634920634"/>
    <x v="0"/>
    <s v="VERDADERO"/>
    <s v="mar-2022"/>
  </r>
  <r>
    <n v="44643"/>
    <s v="P0032"/>
    <s v="44643P0032"/>
    <n v="9"/>
    <x v="2"/>
    <x v="1"/>
    <n v="12"/>
    <s v="Product32"/>
    <x v="4"/>
    <s v="Kg"/>
    <n v="89"/>
    <n v="117.48"/>
    <n v="801"/>
    <n v="1057.32"/>
    <n v="23"/>
    <s v="Mar"/>
    <n v="2022"/>
    <x v="225"/>
    <n v="126.87839999999998"/>
    <n v="28.480000000000004"/>
    <n v="256.32000000000005"/>
    <n v="0.24242424242424249"/>
    <x v="0"/>
    <s v="VERDADERO"/>
    <s v="mar-2022"/>
  </r>
  <r>
    <n v="44645"/>
    <s v="P0001"/>
    <s v="44645P0001"/>
    <n v="2"/>
    <x v="0"/>
    <x v="0"/>
    <n v="22"/>
    <s v="Product01"/>
    <x v="3"/>
    <s v="Kg"/>
    <n v="98"/>
    <n v="103.88"/>
    <n v="196"/>
    <n v="207.76"/>
    <n v="25"/>
    <s v="Mar"/>
    <n v="2022"/>
    <x v="226"/>
    <n v="45.7072"/>
    <n v="5.8799999999999955"/>
    <n v="11.759999999999991"/>
    <n v="5.660377358490562E-2"/>
    <x v="1"/>
    <s v="FALSO"/>
    <s v="mar-2022"/>
  </r>
  <r>
    <n v="44645"/>
    <s v="P0030"/>
    <s v="44645P0030"/>
    <n v="11"/>
    <x v="2"/>
    <x v="0"/>
    <n v="24"/>
    <s v="Product30"/>
    <x v="4"/>
    <s v="Ft"/>
    <n v="148"/>
    <n v="201.28"/>
    <n v="1628"/>
    <n v="2214.08"/>
    <n v="25"/>
    <s v="Mar"/>
    <n v="2022"/>
    <x v="226"/>
    <n v="531.37919999999997"/>
    <n v="53.28"/>
    <n v="586.08000000000004"/>
    <n v="0.26470588235294118"/>
    <x v="2"/>
    <s v="FALSO"/>
    <s v="mar-2022"/>
  </r>
  <r>
    <n v="44649"/>
    <s v="P0032"/>
    <s v="44649P0032"/>
    <n v="12"/>
    <x v="1"/>
    <x v="0"/>
    <n v="1"/>
    <s v="Product32"/>
    <x v="4"/>
    <s v="Kg"/>
    <n v="89"/>
    <n v="117.48"/>
    <n v="1068"/>
    <n v="1409.76"/>
    <n v="29"/>
    <s v="Mar"/>
    <n v="2022"/>
    <x v="227"/>
    <n v="14.0976"/>
    <n v="28.480000000000004"/>
    <n v="341.76000000000005"/>
    <n v="0.24242424242424246"/>
    <x v="0"/>
    <s v="FALSO"/>
    <s v="mar-2022"/>
  </r>
  <r>
    <n v="44650"/>
    <s v="P0001"/>
    <s v="44650P0001"/>
    <n v="13"/>
    <x v="1"/>
    <x v="1"/>
    <n v="30"/>
    <s v="Product01"/>
    <x v="3"/>
    <s v="Kg"/>
    <n v="98"/>
    <n v="103.88"/>
    <n v="1274"/>
    <n v="1350.44"/>
    <n v="30"/>
    <s v="Mar"/>
    <n v="2022"/>
    <x v="228"/>
    <n v="405.13200000000001"/>
    <n v="5.8799999999999955"/>
    <n v="76.439999999999941"/>
    <n v="5.6603773584905613E-2"/>
    <x v="0"/>
    <s v="VERDADERO"/>
    <s v="mar-2022"/>
  </r>
  <r>
    <n v="44652"/>
    <s v="P0002"/>
    <s v="44652P0002"/>
    <n v="2"/>
    <x v="1"/>
    <x v="1"/>
    <n v="7"/>
    <s v="Product02"/>
    <x v="3"/>
    <s v="Kg"/>
    <n v="105"/>
    <n v="142.80000000000001"/>
    <n v="210"/>
    <n v="285.60000000000002"/>
    <n v="1"/>
    <s v="Apr"/>
    <n v="2022"/>
    <x v="229"/>
    <n v="19.992000000000004"/>
    <n v="37.800000000000011"/>
    <n v="75.600000000000023"/>
    <n v="0.26470588235294124"/>
    <x v="1"/>
    <s v="VERDADERO"/>
    <s v="abr-2022"/>
  </r>
  <r>
    <n v="44653"/>
    <s v="P0002"/>
    <s v="44653P0002"/>
    <n v="3"/>
    <x v="2"/>
    <x v="1"/>
    <n v="9"/>
    <s v="Product02"/>
    <x v="3"/>
    <s v="Kg"/>
    <n v="105"/>
    <n v="142.80000000000001"/>
    <n v="315"/>
    <n v="428.4"/>
    <n v="2"/>
    <s v="Apr"/>
    <n v="2022"/>
    <x v="230"/>
    <n v="38.555999999999997"/>
    <n v="37.800000000000011"/>
    <n v="113.40000000000003"/>
    <n v="0.26470588235294129"/>
    <x v="1"/>
    <s v="VERDADERO"/>
    <s v="abr-2022"/>
  </r>
  <r>
    <n v="44657"/>
    <s v="P0040"/>
    <s v="44657P0040"/>
    <n v="2"/>
    <x v="0"/>
    <x v="1"/>
    <n v="5"/>
    <s v="Product40"/>
    <x v="1"/>
    <s v="Kg"/>
    <n v="90"/>
    <n v="115.2"/>
    <n v="180"/>
    <n v="230.4"/>
    <n v="6"/>
    <s v="Apr"/>
    <n v="2022"/>
    <x v="231"/>
    <n v="11.520000000000001"/>
    <n v="25.200000000000003"/>
    <n v="50.400000000000006"/>
    <n v="0.21875000000000003"/>
    <x v="1"/>
    <s v="VERDADERO"/>
    <s v="abr-2022"/>
  </r>
  <r>
    <n v="44658"/>
    <s v="P0026"/>
    <s v="44658P0026"/>
    <n v="7"/>
    <x v="2"/>
    <x v="0"/>
    <n v="24"/>
    <s v="Product26"/>
    <x v="4"/>
    <s v="No."/>
    <n v="18"/>
    <n v="24.66"/>
    <n v="126"/>
    <n v="172.62"/>
    <n v="7"/>
    <s v="Apr"/>
    <n v="2022"/>
    <x v="232"/>
    <n v="41.428800000000003"/>
    <n v="6.66"/>
    <n v="46.620000000000005"/>
    <n v="0.27007299270072993"/>
    <x v="1"/>
    <s v="FALSO"/>
    <s v="abr-2022"/>
  </r>
  <r>
    <n v="44660"/>
    <s v="P0039"/>
    <s v="44660P0039"/>
    <n v="12"/>
    <x v="0"/>
    <x v="1"/>
    <n v="48"/>
    <s v="Product39"/>
    <x v="1"/>
    <s v="No."/>
    <n v="37"/>
    <n v="42.55"/>
    <n v="444"/>
    <n v="510.6"/>
    <n v="9"/>
    <s v="Apr"/>
    <n v="2022"/>
    <x v="233"/>
    <n v="245.08799999999999"/>
    <n v="5.5499999999999972"/>
    <n v="66.599999999999966"/>
    <n v="0.13043478260869559"/>
    <x v="1"/>
    <s v="VERDADERO"/>
    <s v="abr-2022"/>
  </r>
  <r>
    <n v="44660"/>
    <s v="P0002"/>
    <s v="44660P0002"/>
    <n v="9"/>
    <x v="1"/>
    <x v="0"/>
    <n v="24"/>
    <s v="Product02"/>
    <x v="3"/>
    <s v="Kg"/>
    <n v="105"/>
    <n v="142.80000000000001"/>
    <n v="945"/>
    <n v="1285.2"/>
    <n v="9"/>
    <s v="Apr"/>
    <n v="2022"/>
    <x v="233"/>
    <n v="308.44799999999998"/>
    <n v="37.800000000000011"/>
    <n v="340.2000000000001"/>
    <n v="0.26470588235294124"/>
    <x v="0"/>
    <s v="FALSO"/>
    <s v="abr-2022"/>
  </r>
  <r>
    <n v="44664"/>
    <s v="P0016"/>
    <s v="44664P0016"/>
    <n v="14"/>
    <x v="0"/>
    <x v="0"/>
    <n v="42"/>
    <s v="Product16"/>
    <x v="2"/>
    <s v="No."/>
    <n v="13"/>
    <n v="16.64"/>
    <n v="182"/>
    <n v="232.96"/>
    <n v="13"/>
    <s v="Apr"/>
    <n v="2022"/>
    <x v="234"/>
    <n v="97.843199999999996"/>
    <n v="3.6400000000000006"/>
    <n v="50.960000000000008"/>
    <n v="0.21875000000000003"/>
    <x v="1"/>
    <s v="FALSO"/>
    <s v="abr-2022"/>
  </r>
  <r>
    <n v="44669"/>
    <s v="P0041"/>
    <s v="44669P0041"/>
    <n v="9"/>
    <x v="2"/>
    <x v="1"/>
    <n v="36"/>
    <s v="Product41"/>
    <x v="1"/>
    <s v="Ft"/>
    <n v="138"/>
    <n v="173.88"/>
    <n v="1242"/>
    <n v="1564.92"/>
    <n v="18"/>
    <s v="Apr"/>
    <n v="2022"/>
    <x v="235"/>
    <n v="563.37120000000004"/>
    <n v="35.879999999999995"/>
    <n v="322.91999999999996"/>
    <n v="0.20634920634920631"/>
    <x v="0"/>
    <s v="VERDADERO"/>
    <s v="abr-2022"/>
  </r>
  <r>
    <n v="44671"/>
    <s v="P0018"/>
    <s v="44671P0018"/>
    <n v="2"/>
    <x v="0"/>
    <x v="0"/>
    <n v="36"/>
    <s v="Product18"/>
    <x v="2"/>
    <s v="No."/>
    <n v="37"/>
    <n v="49.21"/>
    <n v="74"/>
    <n v="98.42"/>
    <n v="20"/>
    <s v="Apr"/>
    <n v="2022"/>
    <x v="236"/>
    <n v="35.431199999999997"/>
    <n v="12.21"/>
    <n v="24.42"/>
    <n v="0.24812030075187971"/>
    <x v="1"/>
    <s v="FALSO"/>
    <s v="abr-2022"/>
  </r>
  <r>
    <n v="44671"/>
    <s v="P0012"/>
    <s v="44671P0012"/>
    <n v="4"/>
    <x v="2"/>
    <x v="0"/>
    <n v="38"/>
    <s v="Product12"/>
    <x v="2"/>
    <s v="Kg"/>
    <n v="73"/>
    <n v="94.17"/>
    <n v="292"/>
    <n v="376.68"/>
    <n v="20"/>
    <s v="Apr"/>
    <n v="2022"/>
    <x v="236"/>
    <n v="143.13839999999999"/>
    <n v="21.17"/>
    <n v="84.68"/>
    <n v="0.22480620155038761"/>
    <x v="1"/>
    <s v="FALSO"/>
    <s v="abr-2022"/>
  </r>
  <r>
    <n v="44672"/>
    <s v="P0030"/>
    <s v="44672P0030"/>
    <n v="2"/>
    <x v="2"/>
    <x v="1"/>
    <n v="2"/>
    <s v="Product30"/>
    <x v="4"/>
    <s v="Ft"/>
    <n v="148"/>
    <n v="201.28"/>
    <n v="296"/>
    <n v="402.56"/>
    <n v="21"/>
    <s v="Apr"/>
    <n v="2022"/>
    <x v="237"/>
    <n v="8.0511999999999997"/>
    <n v="53.28"/>
    <n v="106.56"/>
    <n v="0.26470588235294118"/>
    <x v="1"/>
    <s v="VERDADERO"/>
    <s v="abr-2022"/>
  </r>
  <r>
    <n v="44672"/>
    <s v="P0026"/>
    <s v="44672P0026"/>
    <n v="14"/>
    <x v="1"/>
    <x v="0"/>
    <n v="2"/>
    <s v="Product26"/>
    <x v="4"/>
    <s v="No."/>
    <n v="18"/>
    <n v="24.66"/>
    <n v="252"/>
    <n v="345.24"/>
    <n v="21"/>
    <s v="Apr"/>
    <n v="2022"/>
    <x v="237"/>
    <n v="6.9048000000000007"/>
    <n v="6.66"/>
    <n v="93.240000000000009"/>
    <n v="0.27007299270072993"/>
    <x v="1"/>
    <s v="FALSO"/>
    <s v="abr-2022"/>
  </r>
  <r>
    <n v="44674"/>
    <s v="P0044"/>
    <s v="44674P0044"/>
    <n v="15"/>
    <x v="1"/>
    <x v="0"/>
    <n v="39"/>
    <s v="Product44"/>
    <x v="1"/>
    <s v="Kg"/>
    <n v="76"/>
    <n v="82.08"/>
    <n v="1140"/>
    <n v="1231.2"/>
    <n v="23"/>
    <s v="Apr"/>
    <n v="2022"/>
    <x v="238"/>
    <n v="480.16800000000001"/>
    <n v="6.0799999999999983"/>
    <n v="91.199999999999974"/>
    <n v="7.4074074074074056E-2"/>
    <x v="0"/>
    <s v="FALSO"/>
    <s v="abr-2022"/>
  </r>
  <r>
    <n v="44675"/>
    <s v="P0034"/>
    <s v="44675P0034"/>
    <n v="4"/>
    <x v="2"/>
    <x v="0"/>
    <n v="0"/>
    <s v="Product34"/>
    <x v="4"/>
    <s v="Lt"/>
    <n v="55"/>
    <n v="58.3"/>
    <n v="220"/>
    <n v="233.2"/>
    <n v="24"/>
    <s v="Apr"/>
    <n v="2022"/>
    <x v="239"/>
    <n v="0"/>
    <n v="3.2999999999999972"/>
    <n v="13.199999999999989"/>
    <n v="5.6603773584905613E-2"/>
    <x v="1"/>
    <s v="FALSO"/>
    <s v="abr-2022"/>
  </r>
  <r>
    <n v="44676"/>
    <s v="P0004"/>
    <s v="44676P0004"/>
    <n v="9"/>
    <x v="2"/>
    <x v="1"/>
    <n v="17"/>
    <s v="Product04"/>
    <x v="3"/>
    <s v="Lt"/>
    <n v="44"/>
    <n v="48.84"/>
    <n v="396"/>
    <n v="439.56000000000012"/>
    <n v="25"/>
    <s v="Apr"/>
    <n v="2022"/>
    <x v="240"/>
    <n v="74.725200000000029"/>
    <n v="4.8400000000000034"/>
    <n v="43.560000000000031"/>
    <n v="9.9099099099099142E-2"/>
    <x v="1"/>
    <s v="VERDADERO"/>
    <s v="abr-2022"/>
  </r>
  <r>
    <n v="44676"/>
    <s v="P0003"/>
    <s v="44676P0003"/>
    <n v="8"/>
    <x v="1"/>
    <x v="0"/>
    <n v="40"/>
    <s v="Product03"/>
    <x v="3"/>
    <s v="Kg"/>
    <n v="71"/>
    <n v="80.94"/>
    <n v="568"/>
    <n v="647.52"/>
    <n v="25"/>
    <s v="Apr"/>
    <n v="2022"/>
    <x v="240"/>
    <n v="259.00799999999998"/>
    <n v="9.9399999999999977"/>
    <n v="79.519999999999982"/>
    <n v="0.12280701754385963"/>
    <x v="1"/>
    <s v="FALSO"/>
    <s v="abr-2022"/>
  </r>
  <r>
    <n v="44677"/>
    <s v="P0027"/>
    <s v="44677P0027"/>
    <n v="2"/>
    <x v="2"/>
    <x v="1"/>
    <n v="26"/>
    <s v="Product27"/>
    <x v="4"/>
    <s v="Lt"/>
    <n v="48"/>
    <n v="57.12"/>
    <n v="96"/>
    <n v="114.24"/>
    <n v="26"/>
    <s v="Apr"/>
    <n v="2022"/>
    <x v="241"/>
    <n v="29.702400000000001"/>
    <n v="9.1199999999999974"/>
    <n v="18.239999999999995"/>
    <n v="0.15966386554621845"/>
    <x v="1"/>
    <s v="VERDADERO"/>
    <s v="abr-2022"/>
  </r>
  <r>
    <n v="44679"/>
    <s v="P0014"/>
    <s v="44679P0014"/>
    <n v="14"/>
    <x v="2"/>
    <x v="1"/>
    <n v="20"/>
    <s v="Product14"/>
    <x v="2"/>
    <s v="Kg"/>
    <n v="112"/>
    <n v="146.72"/>
    <n v="1568"/>
    <n v="2054.08"/>
    <n v="28"/>
    <s v="Apr"/>
    <n v="2022"/>
    <x v="242"/>
    <n v="410.81600000000003"/>
    <n v="34.72"/>
    <n v="486.08"/>
    <n v="0.23664122137404581"/>
    <x v="2"/>
    <s v="VERDADERO"/>
    <s v="abr-2022"/>
  </r>
  <r>
    <n v="44681"/>
    <s v="P0016"/>
    <s v="44681P0016"/>
    <n v="13"/>
    <x v="1"/>
    <x v="0"/>
    <n v="26"/>
    <s v="Product16"/>
    <x v="2"/>
    <s v="No."/>
    <n v="13"/>
    <n v="16.64"/>
    <n v="169"/>
    <n v="216.32"/>
    <n v="30"/>
    <s v="Apr"/>
    <n v="2022"/>
    <x v="243"/>
    <n v="56.243200000000002"/>
    <n v="3.6400000000000006"/>
    <n v="47.320000000000007"/>
    <n v="0.21875000000000003"/>
    <x v="1"/>
    <s v="FALSO"/>
    <s v="abr-2022"/>
  </r>
  <r>
    <n v="44681"/>
    <s v="P0027"/>
    <s v="44681P0027"/>
    <n v="8"/>
    <x v="2"/>
    <x v="0"/>
    <n v="23"/>
    <s v="Product27"/>
    <x v="4"/>
    <s v="Lt"/>
    <n v="48"/>
    <n v="57.12"/>
    <n v="384"/>
    <n v="456.96"/>
    <n v="30"/>
    <s v="Apr"/>
    <n v="2022"/>
    <x v="243"/>
    <n v="105.10080000000001"/>
    <n v="9.1199999999999974"/>
    <n v="72.95999999999998"/>
    <n v="0.15966386554621845"/>
    <x v="1"/>
    <s v="FALSO"/>
    <s v="abr-2022"/>
  </r>
  <r>
    <n v="44682"/>
    <s v="P0034"/>
    <s v="44682P0034"/>
    <n v="9"/>
    <x v="0"/>
    <x v="0"/>
    <n v="6"/>
    <s v="Product34"/>
    <x v="4"/>
    <s v="Lt"/>
    <n v="55"/>
    <n v="58.3"/>
    <n v="495"/>
    <n v="524.69999999999993"/>
    <n v="1"/>
    <s v="May"/>
    <n v="2022"/>
    <x v="244"/>
    <n v="31.481999999999996"/>
    <n v="3.2999999999999972"/>
    <n v="29.699999999999974"/>
    <n v="5.660377358490562E-2"/>
    <x v="1"/>
    <s v="FALSO"/>
    <s v="may-2022"/>
  </r>
  <r>
    <n v="44682"/>
    <s v="P0033"/>
    <s v="44682P0033"/>
    <n v="6"/>
    <x v="1"/>
    <x v="0"/>
    <n v="42"/>
    <s v="Product33"/>
    <x v="4"/>
    <s v="Kg"/>
    <n v="95"/>
    <n v="119.7"/>
    <n v="570"/>
    <n v="718.2"/>
    <n v="1"/>
    <s v="May"/>
    <n v="2022"/>
    <x v="244"/>
    <n v="301.64400000000001"/>
    <n v="24.700000000000003"/>
    <n v="148.20000000000002"/>
    <n v="0.20634920634920637"/>
    <x v="1"/>
    <s v="FALSO"/>
    <s v="may-2022"/>
  </r>
  <r>
    <n v="44683"/>
    <s v="P0013"/>
    <s v="44683P0013"/>
    <n v="4"/>
    <x v="1"/>
    <x v="1"/>
    <n v="33"/>
    <s v="Product13"/>
    <x v="2"/>
    <s v="Kg"/>
    <n v="112"/>
    <n v="122.08"/>
    <n v="448"/>
    <n v="488.32"/>
    <n v="2"/>
    <s v="May"/>
    <n v="2022"/>
    <x v="245"/>
    <n v="161.1456"/>
    <n v="10.079999999999998"/>
    <n v="40.319999999999993"/>
    <n v="8.2568807339449532E-2"/>
    <x v="1"/>
    <s v="VERDADERO"/>
    <s v="may-2022"/>
  </r>
  <r>
    <n v="44685"/>
    <s v="P0020"/>
    <s v="44685P0020"/>
    <n v="10"/>
    <x v="2"/>
    <x v="0"/>
    <n v="43"/>
    <s v="Product20"/>
    <x v="0"/>
    <s v="Lt"/>
    <n v="61"/>
    <n v="76.25"/>
    <n v="610"/>
    <n v="762.5"/>
    <n v="4"/>
    <s v="May"/>
    <n v="2022"/>
    <x v="246"/>
    <n v="327.875"/>
    <n v="15.25"/>
    <n v="152.5"/>
    <n v="0.2"/>
    <x v="1"/>
    <s v="FALSO"/>
    <s v="may-2022"/>
  </r>
  <r>
    <n v="44687"/>
    <s v="P0034"/>
    <s v="44687P0034"/>
    <n v="7"/>
    <x v="2"/>
    <x v="0"/>
    <n v="13"/>
    <s v="Product34"/>
    <x v="4"/>
    <s v="Lt"/>
    <n v="55"/>
    <n v="58.3"/>
    <n v="385"/>
    <n v="408.1"/>
    <n v="6"/>
    <s v="May"/>
    <n v="2022"/>
    <x v="247"/>
    <n v="53.053000000000004"/>
    <n v="3.2999999999999972"/>
    <n v="23.09999999999998"/>
    <n v="5.6603773584905606E-2"/>
    <x v="1"/>
    <s v="FALSO"/>
    <s v="may-2022"/>
  </r>
  <r>
    <n v="44688"/>
    <s v="P0015"/>
    <s v="44688P0015"/>
    <n v="4"/>
    <x v="1"/>
    <x v="1"/>
    <n v="11"/>
    <s v="Product15"/>
    <x v="2"/>
    <s v="No."/>
    <n v="12"/>
    <n v="15.72"/>
    <n v="48"/>
    <n v="62.88"/>
    <n v="7"/>
    <s v="May"/>
    <n v="2022"/>
    <x v="248"/>
    <n v="6.9168000000000003"/>
    <n v="3.7200000000000006"/>
    <n v="14.880000000000003"/>
    <n v="0.23664122137404583"/>
    <x v="1"/>
    <s v="VERDADERO"/>
    <s v="may-2022"/>
  </r>
  <r>
    <n v="44688"/>
    <s v="P0027"/>
    <s v="44688P0027"/>
    <n v="1"/>
    <x v="1"/>
    <x v="0"/>
    <n v="44"/>
    <s v="Product27"/>
    <x v="4"/>
    <s v="Lt"/>
    <n v="48"/>
    <n v="57.12"/>
    <n v="48"/>
    <n v="57.12"/>
    <n v="7"/>
    <s v="May"/>
    <n v="2022"/>
    <x v="248"/>
    <n v="25.1328"/>
    <n v="9.1199999999999974"/>
    <n v="9.1199999999999974"/>
    <n v="0.15966386554621845"/>
    <x v="1"/>
    <s v="FALSO"/>
    <s v="may-2022"/>
  </r>
  <r>
    <n v="44689"/>
    <s v="P0022"/>
    <s v="44689P0022"/>
    <n v="7"/>
    <x v="1"/>
    <x v="0"/>
    <n v="40"/>
    <s v="Product22"/>
    <x v="0"/>
    <s v="Ft"/>
    <n v="121"/>
    <n v="141.57"/>
    <n v="847"/>
    <n v="990.99"/>
    <n v="8"/>
    <s v="May"/>
    <n v="2022"/>
    <x v="249"/>
    <n v="396.39600000000002"/>
    <n v="20.569999999999993"/>
    <n v="143.98999999999995"/>
    <n v="0.14529914529914525"/>
    <x v="0"/>
    <s v="FALSO"/>
    <s v="may-2022"/>
  </r>
  <r>
    <n v="44690"/>
    <s v="P0017"/>
    <s v="44690P0017"/>
    <n v="12"/>
    <x v="0"/>
    <x v="1"/>
    <n v="23"/>
    <s v="Product17"/>
    <x v="2"/>
    <s v="Ft"/>
    <n v="134"/>
    <n v="156.78"/>
    <n v="1608"/>
    <n v="1881.36"/>
    <n v="9"/>
    <s v="May"/>
    <n v="2022"/>
    <x v="250"/>
    <n v="432.71280000000002"/>
    <n v="22.78"/>
    <n v="273.36"/>
    <n v="0.14529914529914531"/>
    <x v="2"/>
    <s v="VERDADERO"/>
    <s v="may-2022"/>
  </r>
  <r>
    <n v="44691"/>
    <s v="P0009"/>
    <s v="44691P0009"/>
    <n v="6"/>
    <x v="2"/>
    <x v="0"/>
    <n v="1"/>
    <s v="Product09"/>
    <x v="3"/>
    <s v="No."/>
    <n v="6"/>
    <n v="7.8599999999999994"/>
    <n v="36"/>
    <n v="47.16"/>
    <n v="10"/>
    <s v="May"/>
    <n v="2022"/>
    <x v="251"/>
    <n v="0.47159999999999996"/>
    <n v="1.8599999999999994"/>
    <n v="11.159999999999997"/>
    <n v="0.23664122137404575"/>
    <x v="1"/>
    <s v="FALSO"/>
    <s v="may-2022"/>
  </r>
  <r>
    <n v="44693"/>
    <s v="P0011"/>
    <s v="44693P0011"/>
    <n v="7"/>
    <x v="1"/>
    <x v="1"/>
    <n v="45"/>
    <s v="Product11"/>
    <x v="2"/>
    <s v="Lt"/>
    <n v="44"/>
    <n v="48.4"/>
    <n v="308"/>
    <n v="338.8"/>
    <n v="12"/>
    <s v="May"/>
    <n v="2022"/>
    <x v="252"/>
    <n v="152.46"/>
    <n v="4.3999999999999986"/>
    <n v="30.79999999999999"/>
    <n v="9.090909090909087E-2"/>
    <x v="1"/>
    <s v="VERDADERO"/>
    <s v="may-2022"/>
  </r>
  <r>
    <n v="44694"/>
    <s v="P0012"/>
    <s v="44694P0012"/>
    <n v="5"/>
    <x v="2"/>
    <x v="0"/>
    <n v="31"/>
    <s v="Product12"/>
    <x v="2"/>
    <s v="Kg"/>
    <n v="73"/>
    <n v="94.17"/>
    <n v="365"/>
    <n v="470.85"/>
    <n v="13"/>
    <s v="May"/>
    <n v="2022"/>
    <x v="253"/>
    <n v="145.96350000000001"/>
    <n v="21.17"/>
    <n v="105.85000000000001"/>
    <n v="0.22480620155038761"/>
    <x v="1"/>
    <s v="FALSO"/>
    <s v="may-2022"/>
  </r>
  <r>
    <n v="44695"/>
    <s v="P0008"/>
    <s v="44695P0008"/>
    <n v="14"/>
    <x v="2"/>
    <x v="1"/>
    <n v="11"/>
    <s v="Product08"/>
    <x v="3"/>
    <s v="Kg"/>
    <n v="83"/>
    <n v="94.62"/>
    <n v="1162"/>
    <n v="1324.68"/>
    <n v="14"/>
    <s v="May"/>
    <n v="2022"/>
    <x v="254"/>
    <n v="145.7148"/>
    <n v="11.620000000000005"/>
    <n v="162.68000000000006"/>
    <n v="0.1228070175438597"/>
    <x v="0"/>
    <s v="VERDADERO"/>
    <s v="may-2022"/>
  </r>
  <r>
    <n v="44696"/>
    <s v="P0020"/>
    <s v="44696P0020"/>
    <n v="5"/>
    <x v="1"/>
    <x v="0"/>
    <n v="44"/>
    <s v="Product20"/>
    <x v="0"/>
    <s v="Lt"/>
    <n v="61"/>
    <n v="76.25"/>
    <n v="305"/>
    <n v="381.25"/>
    <n v="15"/>
    <s v="May"/>
    <n v="2022"/>
    <x v="255"/>
    <n v="167.75"/>
    <n v="15.25"/>
    <n v="76.25"/>
    <n v="0.2"/>
    <x v="1"/>
    <s v="FALSO"/>
    <s v="may-2022"/>
  </r>
  <r>
    <n v="44697"/>
    <s v="P0010"/>
    <s v="44697P0010"/>
    <n v="13"/>
    <x v="2"/>
    <x v="1"/>
    <n v="5"/>
    <s v="Product10"/>
    <x v="2"/>
    <s v="Ft"/>
    <n v="148"/>
    <n v="164.28"/>
    <n v="1924"/>
    <n v="2135.64"/>
    <n v="16"/>
    <s v="May"/>
    <n v="2022"/>
    <x v="256"/>
    <n v="106.782"/>
    <n v="16.28"/>
    <n v="211.64000000000001"/>
    <n v="9.9099099099099114E-2"/>
    <x v="2"/>
    <s v="VERDADERO"/>
    <s v="may-2022"/>
  </r>
  <r>
    <n v="44697"/>
    <s v="P0031"/>
    <s v="44697P0031"/>
    <n v="13"/>
    <x v="1"/>
    <x v="0"/>
    <n v="31"/>
    <s v="Product31"/>
    <x v="4"/>
    <s v="Kg"/>
    <n v="93"/>
    <n v="104.16"/>
    <n v="1209"/>
    <n v="1354.08"/>
    <n v="16"/>
    <s v="May"/>
    <n v="2022"/>
    <x v="256"/>
    <n v="419.76479999999998"/>
    <n v="11.159999999999997"/>
    <n v="145.07999999999996"/>
    <n v="0.10714285714285711"/>
    <x v="0"/>
    <s v="FALSO"/>
    <s v="may-2022"/>
  </r>
  <r>
    <n v="44698"/>
    <s v="P0027"/>
    <s v="44698P0027"/>
    <n v="8"/>
    <x v="2"/>
    <x v="1"/>
    <n v="8"/>
    <s v="Product27"/>
    <x v="4"/>
    <s v="Lt"/>
    <n v="48"/>
    <n v="57.12"/>
    <n v="384"/>
    <n v="456.96"/>
    <n v="17"/>
    <s v="May"/>
    <n v="2022"/>
    <x v="257"/>
    <n v="36.556800000000003"/>
    <n v="9.1199999999999974"/>
    <n v="72.95999999999998"/>
    <n v="0.15966386554621845"/>
    <x v="1"/>
    <s v="VERDADERO"/>
    <s v="may-2022"/>
  </r>
  <r>
    <n v="44699"/>
    <s v="P0027"/>
    <s v="44699P0027"/>
    <n v="4"/>
    <x v="0"/>
    <x v="0"/>
    <n v="18"/>
    <s v="Product27"/>
    <x v="4"/>
    <s v="Lt"/>
    <n v="48"/>
    <n v="57.12"/>
    <n v="192"/>
    <n v="228.48"/>
    <n v="18"/>
    <s v="May"/>
    <n v="2022"/>
    <x v="258"/>
    <n v="41.126399999999997"/>
    <n v="9.1199999999999974"/>
    <n v="36.47999999999999"/>
    <n v="0.15966386554621845"/>
    <x v="1"/>
    <s v="FALSO"/>
    <s v="may-2022"/>
  </r>
  <r>
    <n v="44699"/>
    <s v="P0038"/>
    <s v="44699P0038"/>
    <n v="8"/>
    <x v="0"/>
    <x v="0"/>
    <n v="8"/>
    <s v="Product38"/>
    <x v="1"/>
    <s v="Kg"/>
    <n v="72"/>
    <n v="79.92"/>
    <n v="576"/>
    <n v="639.36"/>
    <n v="18"/>
    <s v="May"/>
    <n v="2022"/>
    <x v="258"/>
    <n v="51.148800000000001"/>
    <n v="7.9200000000000017"/>
    <n v="63.360000000000014"/>
    <n v="9.9099099099099114E-2"/>
    <x v="1"/>
    <s v="FALSO"/>
    <s v="may-2022"/>
  </r>
  <r>
    <n v="44701"/>
    <s v="P0044"/>
    <s v="44701P0044"/>
    <n v="15"/>
    <x v="1"/>
    <x v="1"/>
    <n v="39"/>
    <s v="Product44"/>
    <x v="1"/>
    <s v="Kg"/>
    <n v="76"/>
    <n v="82.08"/>
    <n v="1140"/>
    <n v="1231.2"/>
    <n v="20"/>
    <s v="May"/>
    <n v="2022"/>
    <x v="259"/>
    <n v="480.16800000000001"/>
    <n v="6.0799999999999983"/>
    <n v="91.199999999999974"/>
    <n v="7.4074074074074056E-2"/>
    <x v="0"/>
    <s v="VERDADERO"/>
    <s v="may-2022"/>
  </r>
  <r>
    <n v="44703"/>
    <s v="P0015"/>
    <s v="44703P0015"/>
    <n v="12"/>
    <x v="2"/>
    <x v="0"/>
    <n v="3"/>
    <s v="Product15"/>
    <x v="2"/>
    <s v="No."/>
    <n v="12"/>
    <n v="15.72"/>
    <n v="144"/>
    <n v="188.64"/>
    <n v="22"/>
    <s v="May"/>
    <n v="2022"/>
    <x v="260"/>
    <n v="5.6591999999999993"/>
    <n v="3.7200000000000006"/>
    <n v="44.640000000000008"/>
    <n v="0.23664122137404586"/>
    <x v="1"/>
    <s v="FALSO"/>
    <s v="may-2022"/>
  </r>
  <r>
    <n v="44706"/>
    <s v="P0002"/>
    <s v="44706P0002"/>
    <n v="7"/>
    <x v="1"/>
    <x v="0"/>
    <n v="29"/>
    <s v="Product02"/>
    <x v="3"/>
    <s v="Kg"/>
    <n v="105"/>
    <n v="142.80000000000001"/>
    <n v="735"/>
    <n v="999.60000000000014"/>
    <n v="25"/>
    <s v="May"/>
    <n v="2022"/>
    <x v="261"/>
    <n v="289.88400000000001"/>
    <n v="37.800000000000011"/>
    <n v="264.60000000000008"/>
    <n v="0.26470588235294124"/>
    <x v="1"/>
    <s v="FALSO"/>
    <s v="may-2022"/>
  </r>
  <r>
    <n v="44707"/>
    <s v="P0028"/>
    <s v="44707P0028"/>
    <n v="2"/>
    <x v="2"/>
    <x v="0"/>
    <n v="12"/>
    <s v="Product28"/>
    <x v="4"/>
    <s v="No."/>
    <n v="37"/>
    <n v="41.81"/>
    <n v="74"/>
    <n v="83.62"/>
    <n v="26"/>
    <s v="May"/>
    <n v="2022"/>
    <x v="262"/>
    <n v="10.0344"/>
    <n v="4.8100000000000023"/>
    <n v="9.6200000000000045"/>
    <n v="0.11504424778761067"/>
    <x v="1"/>
    <s v="FALSO"/>
    <s v="may-2022"/>
  </r>
  <r>
    <n v="44707"/>
    <s v="P0027"/>
    <s v="44707P0027"/>
    <n v="2"/>
    <x v="1"/>
    <x v="0"/>
    <n v="51"/>
    <s v="Product27"/>
    <x v="4"/>
    <s v="Lt"/>
    <n v="48"/>
    <n v="57.12"/>
    <n v="96"/>
    <n v="114.24"/>
    <n v="26"/>
    <s v="May"/>
    <n v="2022"/>
    <x v="262"/>
    <n v="58.2624"/>
    <n v="9.1199999999999974"/>
    <n v="18.239999999999995"/>
    <n v="0.15966386554621845"/>
    <x v="1"/>
    <s v="FALSO"/>
    <s v="may-2022"/>
  </r>
  <r>
    <n v="44709"/>
    <s v="P0041"/>
    <s v="44709P0041"/>
    <n v="10"/>
    <x v="0"/>
    <x v="1"/>
    <n v="50"/>
    <s v="Product41"/>
    <x v="1"/>
    <s v="Ft"/>
    <n v="138"/>
    <n v="173.88"/>
    <n v="1380"/>
    <n v="1738.8"/>
    <n v="28"/>
    <s v="May"/>
    <n v="2022"/>
    <x v="263"/>
    <n v="869.4"/>
    <n v="35.879999999999995"/>
    <n v="358.79999999999995"/>
    <n v="0.20634920634920634"/>
    <x v="0"/>
    <s v="VERDADERO"/>
    <s v="may-2022"/>
  </r>
  <r>
    <n v="44709"/>
    <s v="P0008"/>
    <s v="44709P0008"/>
    <n v="5"/>
    <x v="0"/>
    <x v="0"/>
    <n v="43"/>
    <s v="Product08"/>
    <x v="3"/>
    <s v="Kg"/>
    <n v="83"/>
    <n v="94.62"/>
    <n v="415"/>
    <n v="473.1"/>
    <n v="28"/>
    <s v="May"/>
    <n v="2022"/>
    <x v="263"/>
    <n v="203.43299999999999"/>
    <n v="11.620000000000005"/>
    <n v="58.100000000000023"/>
    <n v="0.1228070175438597"/>
    <x v="1"/>
    <s v="FALSO"/>
    <s v="may-2022"/>
  </r>
  <r>
    <n v="44709"/>
    <s v="P0010"/>
    <s v="44709P0010"/>
    <n v="9"/>
    <x v="1"/>
    <x v="1"/>
    <n v="23"/>
    <s v="Product10"/>
    <x v="2"/>
    <s v="Ft"/>
    <n v="148"/>
    <n v="164.28"/>
    <n v="1332"/>
    <n v="1478.52"/>
    <n v="28"/>
    <s v="May"/>
    <n v="2022"/>
    <x v="263"/>
    <n v="340.05959999999999"/>
    <n v="16.28"/>
    <n v="146.52000000000001"/>
    <n v="9.9099099099099114E-2"/>
    <x v="0"/>
    <s v="VERDADERO"/>
    <s v="may-2022"/>
  </r>
  <r>
    <n v="44709"/>
    <s v="P0004"/>
    <s v="44709P0004"/>
    <n v="12"/>
    <x v="1"/>
    <x v="0"/>
    <n v="22"/>
    <s v="Product04"/>
    <x v="3"/>
    <s v="Lt"/>
    <n v="44"/>
    <n v="48.84"/>
    <n v="528"/>
    <n v="586.08000000000004"/>
    <n v="28"/>
    <s v="May"/>
    <n v="2022"/>
    <x v="263"/>
    <n v="128.9376"/>
    <n v="4.8400000000000034"/>
    <n v="58.080000000000041"/>
    <n v="9.9099099099099155E-2"/>
    <x v="1"/>
    <s v="FALSO"/>
    <s v="may-2022"/>
  </r>
  <r>
    <n v="44709"/>
    <s v="P0020"/>
    <s v="44709P0020"/>
    <n v="14"/>
    <x v="2"/>
    <x v="1"/>
    <n v="17"/>
    <s v="Product20"/>
    <x v="0"/>
    <s v="Lt"/>
    <n v="61"/>
    <n v="76.25"/>
    <n v="854"/>
    <n v="1067.5"/>
    <n v="28"/>
    <s v="May"/>
    <n v="2022"/>
    <x v="263"/>
    <n v="181.47500000000002"/>
    <n v="15.25"/>
    <n v="213.5"/>
    <n v="0.2"/>
    <x v="0"/>
    <s v="VERDADERO"/>
    <s v="may-2022"/>
  </r>
  <r>
    <n v="44711"/>
    <s v="P0044"/>
    <s v="44711P0044"/>
    <n v="9"/>
    <x v="2"/>
    <x v="0"/>
    <n v="21"/>
    <s v="Product44"/>
    <x v="1"/>
    <s v="Kg"/>
    <n v="76"/>
    <n v="82.08"/>
    <n v="684"/>
    <n v="738.72"/>
    <n v="30"/>
    <s v="May"/>
    <n v="2022"/>
    <x v="264"/>
    <n v="155.13120000000001"/>
    <n v="6.0799999999999983"/>
    <n v="54.719999999999985"/>
    <n v="7.4074074074074056E-2"/>
    <x v="1"/>
    <s v="FALSO"/>
    <s v="may-2022"/>
  </r>
  <r>
    <n v="44711"/>
    <s v="P0005"/>
    <s v="44711P0005"/>
    <n v="4"/>
    <x v="0"/>
    <x v="1"/>
    <n v="16"/>
    <s v="Product05"/>
    <x v="3"/>
    <s v="Ft"/>
    <n v="133"/>
    <n v="155.61000000000001"/>
    <n v="532"/>
    <n v="622.44000000000005"/>
    <n v="30"/>
    <s v="May"/>
    <n v="2022"/>
    <x v="264"/>
    <n v="99.590400000000017"/>
    <n v="22.610000000000014"/>
    <n v="90.440000000000055"/>
    <n v="0.14529914529914537"/>
    <x v="1"/>
    <s v="VERDADERO"/>
    <s v="may-2022"/>
  </r>
  <r>
    <n v="44711"/>
    <s v="P0033"/>
    <s v="44711P0033"/>
    <n v="3"/>
    <x v="1"/>
    <x v="1"/>
    <n v="31"/>
    <s v="Product33"/>
    <x v="4"/>
    <s v="Kg"/>
    <n v="95"/>
    <n v="119.7"/>
    <n v="285"/>
    <n v="359.1"/>
    <n v="30"/>
    <s v="May"/>
    <n v="2022"/>
    <x v="264"/>
    <n v="111.32100000000001"/>
    <n v="24.700000000000003"/>
    <n v="74.100000000000009"/>
    <n v="0.20634920634920637"/>
    <x v="1"/>
    <s v="VERDADERO"/>
    <s v="may-2022"/>
  </r>
  <r>
    <n v="44715"/>
    <s v="P0008"/>
    <s v="44715P0008"/>
    <n v="14"/>
    <x v="1"/>
    <x v="0"/>
    <n v="3"/>
    <s v="Product08"/>
    <x v="3"/>
    <s v="Kg"/>
    <n v="83"/>
    <n v="94.62"/>
    <n v="1162"/>
    <n v="1324.68"/>
    <n v="3"/>
    <s v="Jun"/>
    <n v="2022"/>
    <x v="265"/>
    <n v="39.740400000000001"/>
    <n v="11.620000000000005"/>
    <n v="162.68000000000006"/>
    <n v="0.1228070175438597"/>
    <x v="0"/>
    <s v="FALSO"/>
    <s v="jun-2022"/>
  </r>
  <r>
    <n v="44722"/>
    <s v="P0028"/>
    <s v="44722P0028"/>
    <n v="8"/>
    <x v="0"/>
    <x v="0"/>
    <n v="32"/>
    <s v="Product28"/>
    <x v="4"/>
    <s v="No."/>
    <n v="37"/>
    <n v="41.81"/>
    <n v="296"/>
    <n v="334.48"/>
    <n v="10"/>
    <s v="Jun"/>
    <n v="2022"/>
    <x v="266"/>
    <n v="107.03360000000001"/>
    <n v="4.8100000000000023"/>
    <n v="38.480000000000018"/>
    <n v="0.11504424778761067"/>
    <x v="1"/>
    <s v="FALSO"/>
    <s v="jun-2022"/>
  </r>
  <r>
    <n v="44723"/>
    <s v="P0039"/>
    <s v="44723P0039"/>
    <n v="13"/>
    <x v="1"/>
    <x v="1"/>
    <n v="53"/>
    <s v="Product39"/>
    <x v="1"/>
    <s v="No."/>
    <n v="37"/>
    <n v="42.55"/>
    <n v="481"/>
    <n v="553.15"/>
    <n v="11"/>
    <s v="Jun"/>
    <n v="2022"/>
    <x v="267"/>
    <n v="293.16950000000003"/>
    <n v="5.5499999999999972"/>
    <n v="72.149999999999963"/>
    <n v="0.13043478260869559"/>
    <x v="1"/>
    <s v="VERDADERO"/>
    <s v="jun-2022"/>
  </r>
  <r>
    <n v="44723"/>
    <s v="P0021"/>
    <s v="44723P0021"/>
    <n v="6"/>
    <x v="2"/>
    <x v="0"/>
    <n v="26"/>
    <s v="Product21"/>
    <x v="0"/>
    <s v="Ft"/>
    <n v="126"/>
    <n v="162.54"/>
    <n v="756"/>
    <n v="975.24"/>
    <n v="11"/>
    <s v="Jun"/>
    <n v="2022"/>
    <x v="267"/>
    <n v="253.56240000000003"/>
    <n v="36.539999999999992"/>
    <n v="219.23999999999995"/>
    <n v="0.22480620155038755"/>
    <x v="0"/>
    <s v="FALSO"/>
    <s v="jun-2022"/>
  </r>
  <r>
    <n v="44725"/>
    <s v="P0026"/>
    <s v="44725P0026"/>
    <n v="6"/>
    <x v="2"/>
    <x v="1"/>
    <n v="23"/>
    <s v="Product26"/>
    <x v="4"/>
    <s v="No."/>
    <n v="18"/>
    <n v="24.66"/>
    <n v="108"/>
    <n v="147.96"/>
    <n v="13"/>
    <s v="Jun"/>
    <n v="2022"/>
    <x v="268"/>
    <n v="34.030800000000006"/>
    <n v="6.66"/>
    <n v="39.96"/>
    <n v="0.27007299270072993"/>
    <x v="1"/>
    <s v="VERDADERO"/>
    <s v="jun-2022"/>
  </r>
  <r>
    <n v="44727"/>
    <s v="P0042"/>
    <s v="44727P0042"/>
    <n v="15"/>
    <x v="0"/>
    <x v="0"/>
    <n v="31"/>
    <s v="Product42"/>
    <x v="1"/>
    <s v="Ft"/>
    <n v="120"/>
    <n v="162"/>
    <n v="1800"/>
    <n v="2430"/>
    <n v="15"/>
    <s v="Jun"/>
    <n v="2022"/>
    <x v="269"/>
    <n v="753.3"/>
    <n v="42"/>
    <n v="630"/>
    <n v="0.25925925925925924"/>
    <x v="2"/>
    <s v="FALSO"/>
    <s v="jun-2022"/>
  </r>
  <r>
    <n v="44728"/>
    <s v="P0029"/>
    <s v="44728P0029"/>
    <n v="15"/>
    <x v="1"/>
    <x v="1"/>
    <n v="26"/>
    <s v="Product29"/>
    <x v="4"/>
    <s v="Lt"/>
    <n v="47"/>
    <n v="53.11"/>
    <n v="705"/>
    <n v="796.65"/>
    <n v="16"/>
    <s v="Jun"/>
    <n v="2022"/>
    <x v="270"/>
    <n v="207.12899999999999"/>
    <n v="6.1099999999999994"/>
    <n v="91.649999999999991"/>
    <n v="0.11504424778761062"/>
    <x v="1"/>
    <s v="VERDADERO"/>
    <s v="jun-2022"/>
  </r>
  <r>
    <n v="44731"/>
    <s v="P0002"/>
    <s v="44731P0002"/>
    <n v="8"/>
    <x v="2"/>
    <x v="1"/>
    <n v="29"/>
    <s v="Product02"/>
    <x v="3"/>
    <s v="Kg"/>
    <n v="105"/>
    <n v="142.80000000000001"/>
    <n v="840"/>
    <n v="1142.4000000000001"/>
    <n v="19"/>
    <s v="Jun"/>
    <n v="2022"/>
    <x v="271"/>
    <n v="331.29599999999999"/>
    <n v="37.800000000000011"/>
    <n v="302.40000000000009"/>
    <n v="0.26470588235294124"/>
    <x v="0"/>
    <s v="VERDADERO"/>
    <s v="jun-2022"/>
  </r>
  <r>
    <n v="44733"/>
    <s v="P0017"/>
    <s v="44733P0017"/>
    <n v="14"/>
    <x v="2"/>
    <x v="1"/>
    <n v="25"/>
    <s v="Product17"/>
    <x v="2"/>
    <s v="Ft"/>
    <n v="134"/>
    <n v="156.78"/>
    <n v="1876"/>
    <n v="2194.92"/>
    <n v="21"/>
    <s v="Jun"/>
    <n v="2022"/>
    <x v="272"/>
    <n v="548.73"/>
    <n v="22.78"/>
    <n v="318.92"/>
    <n v="0.14529914529914531"/>
    <x v="2"/>
    <s v="VERDADERO"/>
    <s v="jun-2022"/>
  </r>
  <r>
    <n v="44734"/>
    <s v="P0040"/>
    <s v="44734P0040"/>
    <n v="10"/>
    <x v="1"/>
    <x v="1"/>
    <n v="16"/>
    <s v="Product40"/>
    <x v="1"/>
    <s v="Kg"/>
    <n v="90"/>
    <n v="115.2"/>
    <n v="900"/>
    <n v="1152"/>
    <n v="22"/>
    <s v="Jun"/>
    <n v="2022"/>
    <x v="273"/>
    <n v="184.32"/>
    <n v="25.200000000000003"/>
    <n v="252.00000000000003"/>
    <n v="0.21875000000000003"/>
    <x v="0"/>
    <s v="VERDADERO"/>
    <s v="jun-2022"/>
  </r>
  <r>
    <n v="44734"/>
    <s v="P0001"/>
    <s v="44734P0001"/>
    <n v="4"/>
    <x v="2"/>
    <x v="1"/>
    <n v="45"/>
    <s v="Product01"/>
    <x v="3"/>
    <s v="Kg"/>
    <n v="98"/>
    <n v="103.88"/>
    <n v="392"/>
    <n v="415.52"/>
    <n v="22"/>
    <s v="Jun"/>
    <n v="2022"/>
    <x v="273"/>
    <n v="186.98400000000001"/>
    <n v="5.8799999999999955"/>
    <n v="23.519999999999982"/>
    <n v="5.660377358490562E-2"/>
    <x v="1"/>
    <s v="VERDADERO"/>
    <s v="jun-2022"/>
  </r>
  <r>
    <n v="44735"/>
    <s v="P0004"/>
    <s v="44735P0004"/>
    <n v="8"/>
    <x v="2"/>
    <x v="0"/>
    <n v="20"/>
    <s v="Product04"/>
    <x v="3"/>
    <s v="Lt"/>
    <n v="44"/>
    <n v="48.84"/>
    <n v="352"/>
    <n v="390.72"/>
    <n v="23"/>
    <s v="Jun"/>
    <n v="2022"/>
    <x v="274"/>
    <n v="78.144000000000005"/>
    <n v="4.8400000000000034"/>
    <n v="38.720000000000027"/>
    <n v="9.9099099099099155E-2"/>
    <x v="1"/>
    <s v="FALSO"/>
    <s v="jun-2022"/>
  </r>
  <r>
    <n v="44736"/>
    <s v="P0018"/>
    <s v="44736P0018"/>
    <n v="7"/>
    <x v="2"/>
    <x v="1"/>
    <n v="1"/>
    <s v="Product18"/>
    <x v="2"/>
    <s v="No."/>
    <n v="37"/>
    <n v="49.21"/>
    <n v="259"/>
    <n v="344.47"/>
    <n v="24"/>
    <s v="Jun"/>
    <n v="2022"/>
    <x v="275"/>
    <n v="3.4447000000000005"/>
    <n v="12.21"/>
    <n v="85.47"/>
    <n v="0.24812030075187969"/>
    <x v="1"/>
    <s v="VERDADERO"/>
    <s v="jun-2022"/>
  </r>
  <r>
    <n v="44737"/>
    <s v="P0012"/>
    <s v="44737P0012"/>
    <n v="7"/>
    <x v="1"/>
    <x v="0"/>
    <n v="31"/>
    <s v="Product12"/>
    <x v="2"/>
    <s v="Kg"/>
    <n v="73"/>
    <n v="94.17"/>
    <n v="511"/>
    <n v="659.19"/>
    <n v="25"/>
    <s v="Jun"/>
    <n v="2022"/>
    <x v="276"/>
    <n v="204.34890000000001"/>
    <n v="21.17"/>
    <n v="148.19"/>
    <n v="0.22480620155038758"/>
    <x v="1"/>
    <s v="FALSO"/>
    <s v="jun-2022"/>
  </r>
  <r>
    <n v="44738"/>
    <s v="P0034"/>
    <s v="44738P0034"/>
    <n v="4"/>
    <x v="2"/>
    <x v="1"/>
    <n v="50"/>
    <s v="Product34"/>
    <x v="4"/>
    <s v="Lt"/>
    <n v="55"/>
    <n v="58.3"/>
    <n v="220"/>
    <n v="233.2"/>
    <n v="26"/>
    <s v="Jun"/>
    <n v="2022"/>
    <x v="277"/>
    <n v="116.6"/>
    <n v="3.2999999999999972"/>
    <n v="13.199999999999989"/>
    <n v="5.6603773584905613E-2"/>
    <x v="1"/>
    <s v="VERDADERO"/>
    <s v="jun-2022"/>
  </r>
  <r>
    <n v="44738"/>
    <s v="P0043"/>
    <s v="44738P0043"/>
    <n v="12"/>
    <x v="2"/>
    <x v="0"/>
    <n v="20"/>
    <s v="Product43"/>
    <x v="1"/>
    <s v="Kg"/>
    <n v="67"/>
    <n v="83.08"/>
    <n v="804"/>
    <n v="996.96"/>
    <n v="26"/>
    <s v="Jun"/>
    <n v="2022"/>
    <x v="277"/>
    <n v="199.39200000000002"/>
    <n v="16.079999999999998"/>
    <n v="192.95999999999998"/>
    <n v="0.19354838709677416"/>
    <x v="0"/>
    <s v="FALSO"/>
    <s v="jun-2022"/>
  </r>
  <r>
    <n v="44745"/>
    <s v="P0033"/>
    <s v="44745P0033"/>
    <n v="15"/>
    <x v="2"/>
    <x v="1"/>
    <n v="42"/>
    <s v="Product33"/>
    <x v="4"/>
    <s v="Kg"/>
    <n v="95"/>
    <n v="119.7"/>
    <n v="1425"/>
    <n v="1795.5"/>
    <n v="3"/>
    <s v="Jul"/>
    <n v="2022"/>
    <x v="278"/>
    <n v="754.11"/>
    <n v="24.700000000000003"/>
    <n v="370.50000000000006"/>
    <n v="0.20634920634920639"/>
    <x v="0"/>
    <s v="VERDADERO"/>
    <s v="jul-2022"/>
  </r>
  <r>
    <n v="44746"/>
    <s v="P0007"/>
    <s v="44746P0007"/>
    <n v="7"/>
    <x v="2"/>
    <x v="0"/>
    <n v="35"/>
    <s v="Product07"/>
    <x v="3"/>
    <s v="Lt"/>
    <n v="43"/>
    <n v="47.73"/>
    <n v="301"/>
    <n v="334.11"/>
    <n v="4"/>
    <s v="Jul"/>
    <n v="2022"/>
    <x v="279"/>
    <n v="116.93849999999999"/>
    <n v="4.7299999999999969"/>
    <n v="33.109999999999978"/>
    <n v="9.9099099099099031E-2"/>
    <x v="1"/>
    <s v="FALSO"/>
    <s v="jul-2022"/>
  </r>
  <r>
    <n v="44747"/>
    <s v="P0025"/>
    <s v="44747P0025"/>
    <n v="7"/>
    <x v="1"/>
    <x v="1"/>
    <n v="0"/>
    <s v="Product25"/>
    <x v="0"/>
    <s v="No."/>
    <n v="7"/>
    <n v="8.33"/>
    <n v="49"/>
    <n v="58.31"/>
    <n v="5"/>
    <s v="Jul"/>
    <n v="2022"/>
    <x v="280"/>
    <n v="0"/>
    <n v="1.33"/>
    <n v="9.31"/>
    <n v="0.1596638655462185"/>
    <x v="1"/>
    <s v="VERDADERO"/>
    <s v="jul-2022"/>
  </r>
  <r>
    <n v="44747"/>
    <s v="P0015"/>
    <s v="44747P0015"/>
    <n v="8"/>
    <x v="2"/>
    <x v="0"/>
    <n v="34"/>
    <s v="Product15"/>
    <x v="2"/>
    <s v="No."/>
    <n v="12"/>
    <n v="15.72"/>
    <n v="96"/>
    <n v="125.76"/>
    <n v="5"/>
    <s v="Jul"/>
    <n v="2022"/>
    <x v="280"/>
    <n v="42.758400000000002"/>
    <n v="3.7200000000000006"/>
    <n v="29.760000000000005"/>
    <n v="0.23664122137404583"/>
    <x v="1"/>
    <s v="FALSO"/>
    <s v="jul-2022"/>
  </r>
  <r>
    <n v="44748"/>
    <s v="P0041"/>
    <s v="44748P0041"/>
    <n v="2"/>
    <x v="2"/>
    <x v="1"/>
    <n v="2"/>
    <s v="Product41"/>
    <x v="1"/>
    <s v="Ft"/>
    <n v="138"/>
    <n v="173.88"/>
    <n v="276"/>
    <n v="347.76"/>
    <n v="6"/>
    <s v="Jul"/>
    <n v="2022"/>
    <x v="281"/>
    <n v="6.9551999999999996"/>
    <n v="35.879999999999995"/>
    <n v="71.759999999999991"/>
    <n v="0.20634920634920634"/>
    <x v="1"/>
    <s v="VERDADERO"/>
    <s v="jul-2022"/>
  </r>
  <r>
    <n v="44750"/>
    <s v="P0018"/>
    <s v="44750P0018"/>
    <n v="2"/>
    <x v="2"/>
    <x v="0"/>
    <n v="16"/>
    <s v="Product18"/>
    <x v="2"/>
    <s v="No."/>
    <n v="37"/>
    <n v="49.21"/>
    <n v="74"/>
    <n v="98.42"/>
    <n v="8"/>
    <s v="Jul"/>
    <n v="2022"/>
    <x v="282"/>
    <n v="15.747200000000001"/>
    <n v="12.21"/>
    <n v="24.42"/>
    <n v="0.24812030075187971"/>
    <x v="1"/>
    <s v="FALSO"/>
    <s v="jul-2022"/>
  </r>
  <r>
    <n v="44752"/>
    <s v="P0032"/>
    <s v="44752P0032"/>
    <n v="12"/>
    <x v="1"/>
    <x v="1"/>
    <n v="23"/>
    <s v="Product32"/>
    <x v="4"/>
    <s v="Kg"/>
    <n v="89"/>
    <n v="117.48"/>
    <n v="1068"/>
    <n v="1409.76"/>
    <n v="10"/>
    <s v="Jul"/>
    <n v="2022"/>
    <x v="283"/>
    <n v="324.2448"/>
    <n v="28.480000000000004"/>
    <n v="341.76000000000005"/>
    <n v="0.24242424242424246"/>
    <x v="0"/>
    <s v="VERDADERO"/>
    <s v="jul-2022"/>
  </r>
  <r>
    <n v="44754"/>
    <s v="P0028"/>
    <s v="44754P0028"/>
    <n v="12"/>
    <x v="2"/>
    <x v="1"/>
    <n v="5"/>
    <s v="Product28"/>
    <x v="4"/>
    <s v="No."/>
    <n v="37"/>
    <n v="41.81"/>
    <n v="444"/>
    <n v="501.72"/>
    <n v="12"/>
    <s v="Jul"/>
    <n v="2022"/>
    <x v="284"/>
    <n v="25.086000000000002"/>
    <n v="4.8100000000000023"/>
    <n v="57.720000000000027"/>
    <n v="0.11504424778761067"/>
    <x v="1"/>
    <s v="VERDADERO"/>
    <s v="jul-2022"/>
  </r>
  <r>
    <n v="44755"/>
    <s v="P0025"/>
    <s v="44755P0025"/>
    <n v="7"/>
    <x v="2"/>
    <x v="0"/>
    <n v="40"/>
    <s v="Product25"/>
    <x v="0"/>
    <s v="No."/>
    <n v="7"/>
    <n v="8.33"/>
    <n v="49"/>
    <n v="58.31"/>
    <n v="13"/>
    <s v="Jul"/>
    <n v="2022"/>
    <x v="285"/>
    <n v="23.324000000000002"/>
    <n v="1.33"/>
    <n v="9.31"/>
    <n v="0.1596638655462185"/>
    <x v="1"/>
    <s v="FALSO"/>
    <s v="jul-2022"/>
  </r>
  <r>
    <n v="44756"/>
    <s v="P0033"/>
    <s v="44756P0033"/>
    <n v="9"/>
    <x v="2"/>
    <x v="0"/>
    <n v="45"/>
    <s v="Product33"/>
    <x v="4"/>
    <s v="Kg"/>
    <n v="95"/>
    <n v="119.7"/>
    <n v="855"/>
    <n v="1077.3"/>
    <n v="14"/>
    <s v="Jul"/>
    <n v="2022"/>
    <x v="286"/>
    <n v="484.78499999999997"/>
    <n v="24.700000000000003"/>
    <n v="222.3"/>
    <n v="0.20634920634920637"/>
    <x v="0"/>
    <s v="FALSO"/>
    <s v="jul-2022"/>
  </r>
  <r>
    <n v="44757"/>
    <s v="P0004"/>
    <s v="44757P0004"/>
    <n v="2"/>
    <x v="1"/>
    <x v="0"/>
    <n v="40"/>
    <s v="Product04"/>
    <x v="3"/>
    <s v="Lt"/>
    <n v="44"/>
    <n v="48.84"/>
    <n v="88"/>
    <n v="97.68"/>
    <n v="15"/>
    <s v="Jul"/>
    <n v="2022"/>
    <x v="287"/>
    <n v="39.072000000000003"/>
    <n v="4.8400000000000034"/>
    <n v="9.6800000000000068"/>
    <n v="9.9099099099099155E-2"/>
    <x v="1"/>
    <s v="FALSO"/>
    <s v="jul-2022"/>
  </r>
  <r>
    <n v="44759"/>
    <s v="P0041"/>
    <s v="44759P0041"/>
    <n v="8"/>
    <x v="1"/>
    <x v="1"/>
    <n v="21"/>
    <s v="Product41"/>
    <x v="1"/>
    <s v="Ft"/>
    <n v="138"/>
    <n v="173.88"/>
    <n v="1104"/>
    <n v="1391.04"/>
    <n v="17"/>
    <s v="Jul"/>
    <n v="2022"/>
    <x v="288"/>
    <n v="292.11840000000001"/>
    <n v="35.879999999999995"/>
    <n v="287.03999999999996"/>
    <n v="0.20634920634920634"/>
    <x v="0"/>
    <s v="VERDADERO"/>
    <s v="jul-2022"/>
  </r>
  <r>
    <n v="44760"/>
    <s v="P0010"/>
    <s v="44760P0010"/>
    <n v="12"/>
    <x v="2"/>
    <x v="0"/>
    <n v="53"/>
    <s v="Product10"/>
    <x v="2"/>
    <s v="Ft"/>
    <n v="148"/>
    <n v="164.28"/>
    <n v="1776"/>
    <n v="1971.36"/>
    <n v="18"/>
    <s v="Jul"/>
    <n v="2022"/>
    <x v="289"/>
    <n v="1044.8208"/>
    <n v="16.28"/>
    <n v="195.36"/>
    <n v="9.9099099099099114E-2"/>
    <x v="2"/>
    <s v="FALSO"/>
    <s v="jul-2022"/>
  </r>
  <r>
    <n v="44762"/>
    <s v="P0042"/>
    <s v="44762P0042"/>
    <n v="8"/>
    <x v="0"/>
    <x v="0"/>
    <n v="17"/>
    <s v="Product42"/>
    <x v="1"/>
    <s v="Ft"/>
    <n v="120"/>
    <n v="162"/>
    <n v="960"/>
    <n v="1296"/>
    <n v="20"/>
    <s v="Jul"/>
    <n v="2022"/>
    <x v="290"/>
    <n v="220.32000000000002"/>
    <n v="42"/>
    <n v="336"/>
    <n v="0.25925925925925924"/>
    <x v="0"/>
    <s v="FALSO"/>
    <s v="jul-2022"/>
  </r>
  <r>
    <n v="44764"/>
    <s v="P0034"/>
    <s v="44764P0034"/>
    <n v="6"/>
    <x v="2"/>
    <x v="1"/>
    <n v="20"/>
    <s v="Product34"/>
    <x v="4"/>
    <s v="Lt"/>
    <n v="55"/>
    <n v="58.3"/>
    <n v="330"/>
    <n v="349.8"/>
    <n v="22"/>
    <s v="Jul"/>
    <n v="2022"/>
    <x v="291"/>
    <n v="69.960000000000008"/>
    <n v="3.2999999999999972"/>
    <n v="19.799999999999983"/>
    <n v="5.6603773584905613E-2"/>
    <x v="1"/>
    <s v="VERDADERO"/>
    <s v="jul-2022"/>
  </r>
  <r>
    <n v="44765"/>
    <s v="P0018"/>
    <s v="44765P0018"/>
    <n v="2"/>
    <x v="1"/>
    <x v="0"/>
    <n v="28"/>
    <s v="Product18"/>
    <x v="2"/>
    <s v="No."/>
    <n v="37"/>
    <n v="49.21"/>
    <n v="74"/>
    <n v="98.42"/>
    <n v="23"/>
    <s v="Jul"/>
    <n v="2022"/>
    <x v="292"/>
    <n v="27.557600000000004"/>
    <n v="12.21"/>
    <n v="24.42"/>
    <n v="0.24812030075187971"/>
    <x v="1"/>
    <s v="FALSO"/>
    <s v="jul-2022"/>
  </r>
  <r>
    <n v="44766"/>
    <s v="P0006"/>
    <s v="44766P0006"/>
    <n v="14"/>
    <x v="2"/>
    <x v="1"/>
    <n v="5"/>
    <s v="Product06"/>
    <x v="3"/>
    <s v="Kg"/>
    <n v="75"/>
    <n v="85.5"/>
    <n v="1050"/>
    <n v="1197"/>
    <n v="24"/>
    <s v="Jul"/>
    <n v="2022"/>
    <x v="293"/>
    <n v="59.85"/>
    <n v="10.5"/>
    <n v="147"/>
    <n v="0.12280701754385964"/>
    <x v="0"/>
    <s v="VERDADERO"/>
    <s v="jul-2022"/>
  </r>
  <r>
    <n v="44766"/>
    <s v="P0027"/>
    <s v="44766P0027"/>
    <n v="1"/>
    <x v="1"/>
    <x v="0"/>
    <n v="17"/>
    <s v="Product27"/>
    <x v="4"/>
    <s v="Lt"/>
    <n v="48"/>
    <n v="57.12"/>
    <n v="48"/>
    <n v="57.12"/>
    <n v="24"/>
    <s v="Jul"/>
    <n v="2022"/>
    <x v="293"/>
    <n v="9.7103999999999999"/>
    <n v="9.1199999999999974"/>
    <n v="9.1199999999999974"/>
    <n v="0.15966386554621845"/>
    <x v="1"/>
    <s v="FALSO"/>
    <s v="jul-2022"/>
  </r>
  <r>
    <n v="44767"/>
    <s v="P0044"/>
    <s v="44767P0044"/>
    <n v="2"/>
    <x v="2"/>
    <x v="1"/>
    <n v="26"/>
    <s v="Product44"/>
    <x v="1"/>
    <s v="Kg"/>
    <n v="76"/>
    <n v="82.08"/>
    <n v="152"/>
    <n v="164.16"/>
    <n v="25"/>
    <s v="Jul"/>
    <n v="2022"/>
    <x v="294"/>
    <n v="42.681600000000003"/>
    <n v="6.0799999999999983"/>
    <n v="12.159999999999997"/>
    <n v="7.4074074074074056E-2"/>
    <x v="1"/>
    <s v="VERDADERO"/>
    <s v="jul-2022"/>
  </r>
  <r>
    <n v="44767"/>
    <s v="P0017"/>
    <s v="44767P0017"/>
    <n v="12"/>
    <x v="2"/>
    <x v="1"/>
    <n v="42"/>
    <s v="Product17"/>
    <x v="2"/>
    <s v="Ft"/>
    <n v="134"/>
    <n v="156.78"/>
    <n v="1608"/>
    <n v="1881.36"/>
    <n v="25"/>
    <s v="Jul"/>
    <n v="2022"/>
    <x v="294"/>
    <n v="790.17119999999989"/>
    <n v="22.78"/>
    <n v="273.36"/>
    <n v="0.14529914529914531"/>
    <x v="2"/>
    <s v="VERDADERO"/>
    <s v="jul-2022"/>
  </r>
  <r>
    <n v="44767"/>
    <s v="P0003"/>
    <s v="44767P0003"/>
    <n v="13"/>
    <x v="1"/>
    <x v="1"/>
    <n v="21"/>
    <s v="Product03"/>
    <x v="3"/>
    <s v="Kg"/>
    <n v="71"/>
    <n v="80.94"/>
    <n v="923"/>
    <n v="1052.22"/>
    <n v="25"/>
    <s v="Jul"/>
    <n v="2022"/>
    <x v="294"/>
    <n v="220.96619999999999"/>
    <n v="9.9399999999999977"/>
    <n v="129.21999999999997"/>
    <n v="0.12280701754385961"/>
    <x v="0"/>
    <s v="VERDADERO"/>
    <s v="jul-2022"/>
  </r>
  <r>
    <n v="44768"/>
    <s v="P0003"/>
    <s v="44768P0003"/>
    <n v="10"/>
    <x v="1"/>
    <x v="0"/>
    <n v="28"/>
    <s v="Product03"/>
    <x v="3"/>
    <s v="Kg"/>
    <n v="71"/>
    <n v="80.94"/>
    <n v="710"/>
    <n v="809.4"/>
    <n v="26"/>
    <s v="Jul"/>
    <n v="2022"/>
    <x v="295"/>
    <n v="226.63200000000001"/>
    <n v="9.9399999999999977"/>
    <n v="99.399999999999977"/>
    <n v="0.12280701754385963"/>
    <x v="1"/>
    <s v="FALSO"/>
    <s v="jul-2022"/>
  </r>
  <r>
    <n v="44768"/>
    <s v="P0026"/>
    <s v="44768P0026"/>
    <n v="1"/>
    <x v="1"/>
    <x v="1"/>
    <n v="20"/>
    <s v="Product26"/>
    <x v="4"/>
    <s v="No."/>
    <n v="18"/>
    <n v="24.66"/>
    <n v="18"/>
    <n v="24.66"/>
    <n v="26"/>
    <s v="Jul"/>
    <n v="2022"/>
    <x v="295"/>
    <n v="4.9320000000000004"/>
    <n v="6.66"/>
    <n v="6.66"/>
    <n v="0.27007299270072993"/>
    <x v="1"/>
    <s v="VERDADERO"/>
    <s v="jul-2022"/>
  </r>
  <r>
    <n v="44776"/>
    <s v="P0012"/>
    <s v="44776P0012"/>
    <n v="5"/>
    <x v="2"/>
    <x v="1"/>
    <n v="21"/>
    <s v="Product12"/>
    <x v="2"/>
    <s v="Kg"/>
    <n v="73"/>
    <n v="94.17"/>
    <n v="365"/>
    <n v="470.85"/>
    <n v="3"/>
    <s v="Aug"/>
    <n v="2022"/>
    <x v="296"/>
    <n v="98.878500000000003"/>
    <n v="21.17"/>
    <n v="105.85000000000001"/>
    <n v="0.22480620155038761"/>
    <x v="1"/>
    <s v="VERDADERO"/>
    <s v="ago-2022"/>
  </r>
  <r>
    <n v="44779"/>
    <s v="P0016"/>
    <s v="44779P0016"/>
    <n v="9"/>
    <x v="1"/>
    <x v="0"/>
    <n v="7"/>
    <s v="Product16"/>
    <x v="2"/>
    <s v="No."/>
    <n v="13"/>
    <n v="16.64"/>
    <n v="117"/>
    <n v="149.76"/>
    <n v="6"/>
    <s v="Aug"/>
    <n v="2022"/>
    <x v="297"/>
    <n v="10.4832"/>
    <n v="3.6400000000000006"/>
    <n v="32.760000000000005"/>
    <n v="0.21875000000000006"/>
    <x v="1"/>
    <s v="FALSO"/>
    <s v="ago-2022"/>
  </r>
  <r>
    <n v="44781"/>
    <s v="P0016"/>
    <s v="44781P0016"/>
    <n v="2"/>
    <x v="2"/>
    <x v="0"/>
    <n v="35"/>
    <s v="Product16"/>
    <x v="2"/>
    <s v="No."/>
    <n v="13"/>
    <n v="16.64"/>
    <n v="26"/>
    <n v="33.28"/>
    <n v="8"/>
    <s v="Aug"/>
    <n v="2022"/>
    <x v="298"/>
    <n v="11.648"/>
    <n v="3.6400000000000006"/>
    <n v="7.2800000000000011"/>
    <n v="0.21875000000000003"/>
    <x v="1"/>
    <s v="FALSO"/>
    <s v="ago-2022"/>
  </r>
  <r>
    <n v="44781"/>
    <s v="P0032"/>
    <s v="44781P0032"/>
    <n v="12"/>
    <x v="2"/>
    <x v="1"/>
    <n v="18"/>
    <s v="Product32"/>
    <x v="4"/>
    <s v="Kg"/>
    <n v="89"/>
    <n v="117.48"/>
    <n v="1068"/>
    <n v="1409.76"/>
    <n v="8"/>
    <s v="Aug"/>
    <n v="2022"/>
    <x v="298"/>
    <n v="253.7568"/>
    <n v="28.480000000000004"/>
    <n v="341.76000000000005"/>
    <n v="0.24242424242424246"/>
    <x v="0"/>
    <s v="VERDADERO"/>
    <s v="ago-2022"/>
  </r>
  <r>
    <n v="44781"/>
    <s v="P0021"/>
    <s v="44781P0021"/>
    <n v="11"/>
    <x v="2"/>
    <x v="1"/>
    <n v="24"/>
    <s v="Product21"/>
    <x v="0"/>
    <s v="Ft"/>
    <n v="126"/>
    <n v="162.54"/>
    <n v="1386"/>
    <n v="1787.94"/>
    <n v="8"/>
    <s v="Aug"/>
    <n v="2022"/>
    <x v="298"/>
    <n v="429.10559999999998"/>
    <n v="36.539999999999992"/>
    <n v="401.93999999999994"/>
    <n v="0.22480620155038755"/>
    <x v="0"/>
    <s v="VERDADERO"/>
    <s v="ago-2022"/>
  </r>
  <r>
    <n v="44787"/>
    <s v="P0030"/>
    <s v="44787P0030"/>
    <n v="14"/>
    <x v="2"/>
    <x v="1"/>
    <n v="44"/>
    <s v="Product30"/>
    <x v="4"/>
    <s v="Ft"/>
    <n v="148"/>
    <n v="201.28"/>
    <n v="2072"/>
    <n v="2817.92"/>
    <n v="14"/>
    <s v="Aug"/>
    <n v="2022"/>
    <x v="299"/>
    <n v="1239.8848"/>
    <n v="53.28"/>
    <n v="745.92000000000007"/>
    <n v="0.26470588235294118"/>
    <x v="2"/>
    <s v="VERDADERO"/>
    <s v="ago-2022"/>
  </r>
  <r>
    <n v="44788"/>
    <s v="P0011"/>
    <s v="44788P0011"/>
    <n v="10"/>
    <x v="0"/>
    <x v="1"/>
    <n v="11"/>
    <s v="Product11"/>
    <x v="2"/>
    <s v="Lt"/>
    <n v="44"/>
    <n v="48.4"/>
    <n v="440"/>
    <n v="484"/>
    <n v="15"/>
    <s v="Aug"/>
    <n v="2022"/>
    <x v="300"/>
    <n v="53.24"/>
    <n v="4.3999999999999986"/>
    <n v="43.999999999999986"/>
    <n v="9.0909090909090884E-2"/>
    <x v="1"/>
    <s v="VERDADERO"/>
    <s v="ago-2022"/>
  </r>
  <r>
    <n v="44788"/>
    <s v="P0015"/>
    <s v="44788P0015"/>
    <n v="7"/>
    <x v="2"/>
    <x v="0"/>
    <n v="45"/>
    <s v="Product15"/>
    <x v="2"/>
    <s v="No."/>
    <n v="12"/>
    <n v="15.72"/>
    <n v="84"/>
    <n v="110.04"/>
    <n v="15"/>
    <s v="Aug"/>
    <n v="2022"/>
    <x v="300"/>
    <n v="49.518000000000001"/>
    <n v="3.7200000000000006"/>
    <n v="26.040000000000006"/>
    <n v="0.23664122137404583"/>
    <x v="1"/>
    <s v="FALSO"/>
    <s v="ago-2022"/>
  </r>
  <r>
    <n v="44791"/>
    <s v="P0029"/>
    <s v="44791P0029"/>
    <n v="8"/>
    <x v="1"/>
    <x v="0"/>
    <n v="26"/>
    <s v="Product29"/>
    <x v="4"/>
    <s v="Lt"/>
    <n v="47"/>
    <n v="53.11"/>
    <n v="376"/>
    <n v="424.88"/>
    <n v="18"/>
    <s v="Aug"/>
    <n v="2022"/>
    <x v="301"/>
    <n v="110.4688"/>
    <n v="6.1099999999999994"/>
    <n v="48.879999999999995"/>
    <n v="0.1150442477876106"/>
    <x v="1"/>
    <s v="FALSO"/>
    <s v="ago-2022"/>
  </r>
  <r>
    <n v="44791"/>
    <s v="P0010"/>
    <s v="44791P0010"/>
    <n v="2"/>
    <x v="1"/>
    <x v="1"/>
    <n v="14"/>
    <s v="Product10"/>
    <x v="2"/>
    <s v="Ft"/>
    <n v="148"/>
    <n v="164.28"/>
    <n v="296"/>
    <n v="328.56"/>
    <n v="18"/>
    <s v="Aug"/>
    <n v="2022"/>
    <x v="301"/>
    <n v="45.998400000000004"/>
    <n v="16.28"/>
    <n v="32.56"/>
    <n v="9.90990990990991E-2"/>
    <x v="1"/>
    <s v="VERDADERO"/>
    <s v="ago-2022"/>
  </r>
  <r>
    <n v="44792"/>
    <s v="P0007"/>
    <s v="44792P0007"/>
    <n v="3"/>
    <x v="1"/>
    <x v="0"/>
    <n v="5"/>
    <s v="Product07"/>
    <x v="3"/>
    <s v="Lt"/>
    <n v="43"/>
    <n v="47.73"/>
    <n v="129"/>
    <n v="143.19"/>
    <n v="19"/>
    <s v="Aug"/>
    <n v="2022"/>
    <x v="302"/>
    <n v="7.1595000000000004"/>
    <n v="4.7299999999999969"/>
    <n v="14.189999999999991"/>
    <n v="9.9099099099099031E-2"/>
    <x v="1"/>
    <s v="FALSO"/>
    <s v="ago-2022"/>
  </r>
  <r>
    <n v="44793"/>
    <s v="P0023"/>
    <s v="44793P0023"/>
    <n v="13"/>
    <x v="2"/>
    <x v="0"/>
    <n v="38"/>
    <s v="Product23"/>
    <x v="0"/>
    <s v="Ft"/>
    <n v="141"/>
    <n v="149.46"/>
    <n v="1833"/>
    <n v="1942.98"/>
    <n v="20"/>
    <s v="Aug"/>
    <n v="2022"/>
    <x v="303"/>
    <n v="738.33240000000001"/>
    <n v="8.460000000000008"/>
    <n v="109.9800000000001"/>
    <n v="5.660377358490571E-2"/>
    <x v="2"/>
    <s v="FALSO"/>
    <s v="ago-2022"/>
  </r>
  <r>
    <n v="44793"/>
    <s v="P0033"/>
    <s v="44793P0033"/>
    <n v="14"/>
    <x v="2"/>
    <x v="0"/>
    <n v="14"/>
    <s v="Product33"/>
    <x v="4"/>
    <s v="Kg"/>
    <n v="95"/>
    <n v="119.7"/>
    <n v="1330"/>
    <n v="1675.8"/>
    <n v="20"/>
    <s v="Aug"/>
    <n v="2022"/>
    <x v="303"/>
    <n v="234.61200000000002"/>
    <n v="24.700000000000003"/>
    <n v="345.80000000000007"/>
    <n v="0.20634920634920639"/>
    <x v="0"/>
    <s v="FALSO"/>
    <s v="ago-2022"/>
  </r>
  <r>
    <n v="44794"/>
    <s v="P0016"/>
    <s v="44794P0016"/>
    <n v="4"/>
    <x v="2"/>
    <x v="0"/>
    <n v="3"/>
    <s v="Product16"/>
    <x v="2"/>
    <s v="No."/>
    <n v="13"/>
    <n v="16.64"/>
    <n v="52"/>
    <n v="66.56"/>
    <n v="21"/>
    <s v="Aug"/>
    <n v="2022"/>
    <x v="304"/>
    <n v="1.9967999999999999"/>
    <n v="3.6400000000000006"/>
    <n v="14.560000000000002"/>
    <n v="0.21875000000000003"/>
    <x v="1"/>
    <s v="FALSO"/>
    <s v="ago-2022"/>
  </r>
  <r>
    <n v="44796"/>
    <s v="P0044"/>
    <s v="44796P0044"/>
    <n v="11"/>
    <x v="1"/>
    <x v="0"/>
    <n v="30"/>
    <s v="Product44"/>
    <x v="1"/>
    <s v="Kg"/>
    <n v="76"/>
    <n v="82.08"/>
    <n v="836"/>
    <n v="902.88"/>
    <n v="23"/>
    <s v="Aug"/>
    <n v="2022"/>
    <x v="305"/>
    <n v="270.86399999999998"/>
    <n v="6.0799999999999983"/>
    <n v="66.879999999999981"/>
    <n v="7.4074074074074056E-2"/>
    <x v="0"/>
    <s v="FALSO"/>
    <s v="ago-2022"/>
  </r>
  <r>
    <n v="44796"/>
    <s v="P0029"/>
    <s v="44796P0029"/>
    <n v="14"/>
    <x v="2"/>
    <x v="1"/>
    <n v="31"/>
    <s v="Product29"/>
    <x v="4"/>
    <s v="Lt"/>
    <n v="47"/>
    <n v="53.11"/>
    <n v="658"/>
    <n v="743.54"/>
    <n v="23"/>
    <s v="Aug"/>
    <n v="2022"/>
    <x v="305"/>
    <n v="230.4974"/>
    <n v="6.1099999999999994"/>
    <n v="85.539999999999992"/>
    <n v="0.11504424778761062"/>
    <x v="1"/>
    <s v="VERDADERO"/>
    <s v="ago-2022"/>
  </r>
  <r>
    <n v="44797"/>
    <s v="P0005"/>
    <s v="44797P0005"/>
    <n v="5"/>
    <x v="2"/>
    <x v="1"/>
    <n v="50"/>
    <s v="Product05"/>
    <x v="3"/>
    <s v="Ft"/>
    <n v="133"/>
    <n v="155.61000000000001"/>
    <n v="665"/>
    <n v="778.05000000000007"/>
    <n v="24"/>
    <s v="Aug"/>
    <n v="2022"/>
    <x v="306"/>
    <n v="389.02500000000003"/>
    <n v="22.610000000000014"/>
    <n v="113.05000000000007"/>
    <n v="0.14529914529914537"/>
    <x v="1"/>
    <s v="VERDADERO"/>
    <s v="ago-2022"/>
  </r>
  <r>
    <n v="44799"/>
    <s v="P0019"/>
    <s v="44799P0019"/>
    <n v="13"/>
    <x v="0"/>
    <x v="1"/>
    <n v="18"/>
    <s v="Product19"/>
    <x v="2"/>
    <s v="Ft"/>
    <n v="150"/>
    <n v="210"/>
    <n v="1950"/>
    <n v="2730"/>
    <n v="26"/>
    <s v="Aug"/>
    <n v="2022"/>
    <x v="307"/>
    <n v="491.4"/>
    <n v="60"/>
    <n v="780"/>
    <n v="0.2857142857142857"/>
    <x v="2"/>
    <s v="VERDADERO"/>
    <s v="ago-2022"/>
  </r>
  <r>
    <n v="44799"/>
    <s v="P0037"/>
    <s v="44799P0037"/>
    <n v="8"/>
    <x v="1"/>
    <x v="0"/>
    <n v="27"/>
    <s v="Product37"/>
    <x v="1"/>
    <s v="Kg"/>
    <n v="67"/>
    <n v="85.76"/>
    <n v="536"/>
    <n v="686.08"/>
    <n v="26"/>
    <s v="Aug"/>
    <n v="2022"/>
    <x v="307"/>
    <n v="185.24160000000003"/>
    <n v="18.760000000000005"/>
    <n v="150.08000000000004"/>
    <n v="0.21875000000000006"/>
    <x v="1"/>
    <s v="FALSO"/>
    <s v="ago-2022"/>
  </r>
  <r>
    <n v="44800"/>
    <s v="P0039"/>
    <s v="44800P0039"/>
    <n v="15"/>
    <x v="0"/>
    <x v="0"/>
    <n v="32"/>
    <s v="Product39"/>
    <x v="1"/>
    <s v="No."/>
    <n v="37"/>
    <n v="42.55"/>
    <n v="555"/>
    <n v="638.25"/>
    <n v="27"/>
    <s v="Aug"/>
    <n v="2022"/>
    <x v="308"/>
    <n v="204.24"/>
    <n v="5.5499999999999972"/>
    <n v="83.249999999999957"/>
    <n v="0.13043478260869559"/>
    <x v="1"/>
    <s v="FALSO"/>
    <s v="ago-2022"/>
  </r>
  <r>
    <n v="44801"/>
    <s v="P0005"/>
    <s v="44801P0005"/>
    <n v="9"/>
    <x v="1"/>
    <x v="0"/>
    <n v="13"/>
    <s v="Product05"/>
    <x v="3"/>
    <s v="Ft"/>
    <n v="133"/>
    <n v="155.61000000000001"/>
    <n v="1197"/>
    <n v="1400.49"/>
    <n v="28"/>
    <s v="Aug"/>
    <n v="2022"/>
    <x v="309"/>
    <n v="182.06370000000001"/>
    <n v="22.610000000000014"/>
    <n v="203.49000000000012"/>
    <n v="0.14529914529914539"/>
    <x v="0"/>
    <s v="FALSO"/>
    <s v="ago-2022"/>
  </r>
  <r>
    <n v="44801"/>
    <s v="P0039"/>
    <s v="44801P0039"/>
    <n v="5"/>
    <x v="2"/>
    <x v="0"/>
    <n v="47"/>
    <s v="Product39"/>
    <x v="1"/>
    <s v="No."/>
    <n v="37"/>
    <n v="42.55"/>
    <n v="185"/>
    <n v="212.75"/>
    <n v="28"/>
    <s v="Aug"/>
    <n v="2022"/>
    <x v="309"/>
    <n v="99.992499999999993"/>
    <n v="5.5499999999999972"/>
    <n v="27.749999999999986"/>
    <n v="0.13043478260869559"/>
    <x v="1"/>
    <s v="FALSO"/>
    <s v="ago-2022"/>
  </r>
  <r>
    <n v="44803"/>
    <s v="P0006"/>
    <s v="44803P0006"/>
    <n v="6"/>
    <x v="1"/>
    <x v="1"/>
    <n v="50"/>
    <s v="Product06"/>
    <x v="3"/>
    <s v="Kg"/>
    <n v="75"/>
    <n v="85.5"/>
    <n v="450"/>
    <n v="513"/>
    <n v="30"/>
    <s v="Aug"/>
    <n v="2022"/>
    <x v="310"/>
    <n v="256.5"/>
    <n v="10.5"/>
    <n v="63"/>
    <n v="0.12280701754385964"/>
    <x v="1"/>
    <s v="VERDADERO"/>
    <s v="ago-2022"/>
  </r>
  <r>
    <n v="44803"/>
    <s v="P0043"/>
    <s v="44803P0043"/>
    <n v="6"/>
    <x v="2"/>
    <x v="1"/>
    <n v="53"/>
    <s v="Product43"/>
    <x v="1"/>
    <s v="Kg"/>
    <n v="67"/>
    <n v="83.08"/>
    <n v="402"/>
    <n v="498.48"/>
    <n v="30"/>
    <s v="Aug"/>
    <n v="2022"/>
    <x v="310"/>
    <n v="264.19440000000003"/>
    <n v="16.079999999999998"/>
    <n v="96.47999999999999"/>
    <n v="0.19354838709677416"/>
    <x v="1"/>
    <s v="VERDADERO"/>
    <s v="ago-2022"/>
  </r>
  <r>
    <n v="44803"/>
    <s v="P0025"/>
    <s v="44803P0025"/>
    <n v="5"/>
    <x v="2"/>
    <x v="1"/>
    <n v="44"/>
    <s v="Product25"/>
    <x v="0"/>
    <s v="No."/>
    <n v="7"/>
    <n v="8.33"/>
    <n v="35"/>
    <n v="41.65"/>
    <n v="30"/>
    <s v="Aug"/>
    <n v="2022"/>
    <x v="310"/>
    <n v="18.326000000000001"/>
    <n v="1.33"/>
    <n v="6.65"/>
    <n v="0.1596638655462185"/>
    <x v="1"/>
    <s v="VERDADERO"/>
    <s v="ago-2022"/>
  </r>
  <r>
    <n v="44804"/>
    <s v="P0015"/>
    <s v="44804P0015"/>
    <n v="13"/>
    <x v="2"/>
    <x v="1"/>
    <n v="14"/>
    <s v="Product15"/>
    <x v="2"/>
    <s v="No."/>
    <n v="12"/>
    <n v="15.72"/>
    <n v="156"/>
    <n v="204.36"/>
    <n v="31"/>
    <s v="Aug"/>
    <n v="2022"/>
    <x v="311"/>
    <n v="28.610400000000006"/>
    <n v="3.7200000000000006"/>
    <n v="48.360000000000007"/>
    <n v="0.23664122137404581"/>
    <x v="1"/>
    <s v="VERDADERO"/>
    <s v="ago-2022"/>
  </r>
  <r>
    <n v="44808"/>
    <s v="P0002"/>
    <s v="44808P0002"/>
    <n v="1"/>
    <x v="2"/>
    <x v="1"/>
    <n v="31"/>
    <s v="Product02"/>
    <x v="3"/>
    <s v="Kg"/>
    <n v="105"/>
    <n v="142.80000000000001"/>
    <n v="105"/>
    <n v="142.80000000000001"/>
    <n v="4"/>
    <s v="Sep"/>
    <n v="2022"/>
    <x v="312"/>
    <n v="44.268000000000001"/>
    <n v="37.800000000000011"/>
    <n v="37.800000000000011"/>
    <n v="0.26470588235294124"/>
    <x v="1"/>
    <s v="VERDADERO"/>
    <s v="sep-2022"/>
  </r>
  <r>
    <n v="44810"/>
    <s v="P0005"/>
    <s v="44810P0005"/>
    <n v="12"/>
    <x v="0"/>
    <x v="0"/>
    <n v="27"/>
    <s v="Product05"/>
    <x v="3"/>
    <s v="Ft"/>
    <n v="133"/>
    <n v="155.61000000000001"/>
    <n v="1596"/>
    <n v="1867.32"/>
    <n v="6"/>
    <s v="Sep"/>
    <n v="2022"/>
    <x v="313"/>
    <n v="504.1764"/>
    <n v="22.610000000000014"/>
    <n v="271.32000000000016"/>
    <n v="0.14529914529914539"/>
    <x v="2"/>
    <s v="FALSO"/>
    <s v="sep-2022"/>
  </r>
  <r>
    <n v="44813"/>
    <s v="P0041"/>
    <s v="44813P0041"/>
    <n v="9"/>
    <x v="2"/>
    <x v="0"/>
    <n v="53"/>
    <s v="Product41"/>
    <x v="1"/>
    <s v="Ft"/>
    <n v="138"/>
    <n v="173.88"/>
    <n v="1242"/>
    <n v="1564.92"/>
    <n v="9"/>
    <s v="Sep"/>
    <n v="2022"/>
    <x v="314"/>
    <n v="829.40760000000012"/>
    <n v="35.879999999999995"/>
    <n v="322.91999999999996"/>
    <n v="0.20634920634920631"/>
    <x v="0"/>
    <s v="FALSO"/>
    <s v="sep-2022"/>
  </r>
  <r>
    <n v="44813"/>
    <s v="P0003"/>
    <s v="44813P0003"/>
    <n v="3"/>
    <x v="2"/>
    <x v="0"/>
    <n v="28"/>
    <s v="Product03"/>
    <x v="3"/>
    <s v="Kg"/>
    <n v="71"/>
    <n v="80.94"/>
    <n v="213"/>
    <n v="242.82"/>
    <n v="9"/>
    <s v="Sep"/>
    <n v="2022"/>
    <x v="314"/>
    <n v="67.98960000000001"/>
    <n v="9.9399999999999977"/>
    <n v="29.819999999999993"/>
    <n v="0.12280701754385963"/>
    <x v="1"/>
    <s v="FALSO"/>
    <s v="sep-2022"/>
  </r>
  <r>
    <n v="44814"/>
    <s v="P0035"/>
    <s v="44814P0035"/>
    <n v="15"/>
    <x v="1"/>
    <x v="1"/>
    <n v="42"/>
    <s v="Product35"/>
    <x v="4"/>
    <s v="No."/>
    <n v="5"/>
    <n v="6.7"/>
    <n v="75"/>
    <n v="100.5"/>
    <n v="10"/>
    <s v="Sep"/>
    <n v="2022"/>
    <x v="315"/>
    <n v="42.21"/>
    <n v="1.7000000000000002"/>
    <n v="25.500000000000004"/>
    <n v="0.2537313432835821"/>
    <x v="1"/>
    <s v="VERDADERO"/>
    <s v="sep-2022"/>
  </r>
  <r>
    <n v="44814"/>
    <s v="P0038"/>
    <s v="44814P0038"/>
    <n v="4"/>
    <x v="2"/>
    <x v="1"/>
    <n v="3"/>
    <s v="Product38"/>
    <x v="1"/>
    <s v="Kg"/>
    <n v="72"/>
    <n v="79.92"/>
    <n v="288"/>
    <n v="319.68"/>
    <n v="10"/>
    <s v="Sep"/>
    <n v="2022"/>
    <x v="315"/>
    <n v="9.5904000000000007"/>
    <n v="7.9200000000000017"/>
    <n v="31.680000000000007"/>
    <n v="9.9099099099099114E-2"/>
    <x v="1"/>
    <s v="VERDADERO"/>
    <s v="sep-2022"/>
  </r>
  <r>
    <n v="44818"/>
    <s v="P0029"/>
    <s v="44818P0029"/>
    <n v="3"/>
    <x v="2"/>
    <x v="1"/>
    <n v="39"/>
    <s v="Product29"/>
    <x v="4"/>
    <s v="Lt"/>
    <n v="47"/>
    <n v="53.11"/>
    <n v="141"/>
    <n v="159.33000000000001"/>
    <n v="14"/>
    <s v="Sep"/>
    <n v="2022"/>
    <x v="316"/>
    <n v="62.138700000000007"/>
    <n v="6.1099999999999994"/>
    <n v="18.329999999999998"/>
    <n v="0.1150442477876106"/>
    <x v="1"/>
    <s v="VERDADERO"/>
    <s v="sep-2022"/>
  </r>
  <r>
    <n v="44819"/>
    <s v="P0037"/>
    <s v="44819P0037"/>
    <n v="15"/>
    <x v="1"/>
    <x v="0"/>
    <n v="33"/>
    <s v="Product37"/>
    <x v="1"/>
    <s v="Kg"/>
    <n v="67"/>
    <n v="85.76"/>
    <n v="1005"/>
    <n v="1286.4000000000001"/>
    <n v="15"/>
    <s v="Sep"/>
    <n v="2022"/>
    <x v="317"/>
    <n v="424.51200000000006"/>
    <n v="18.760000000000005"/>
    <n v="281.40000000000009"/>
    <n v="0.21875000000000006"/>
    <x v="0"/>
    <s v="FALSO"/>
    <s v="sep-2022"/>
  </r>
  <r>
    <n v="44822"/>
    <s v="P0026"/>
    <s v="44822P0026"/>
    <n v="14"/>
    <x v="1"/>
    <x v="1"/>
    <n v="28"/>
    <s v="Product26"/>
    <x v="4"/>
    <s v="No."/>
    <n v="18"/>
    <n v="24.66"/>
    <n v="252"/>
    <n v="345.24"/>
    <n v="18"/>
    <s v="Sep"/>
    <n v="2022"/>
    <x v="318"/>
    <n v="96.667200000000008"/>
    <n v="6.66"/>
    <n v="93.240000000000009"/>
    <n v="0.27007299270072993"/>
    <x v="1"/>
    <s v="VERDADERO"/>
    <s v="sep-2022"/>
  </r>
  <r>
    <n v="44823"/>
    <s v="P0033"/>
    <s v="44823P0033"/>
    <n v="8"/>
    <x v="0"/>
    <x v="1"/>
    <n v="54"/>
    <s v="Product33"/>
    <x v="4"/>
    <s v="Kg"/>
    <n v="95"/>
    <n v="119.7"/>
    <n v="760"/>
    <n v="957.6"/>
    <n v="19"/>
    <s v="Sep"/>
    <n v="2022"/>
    <x v="319"/>
    <n v="517.10400000000004"/>
    <n v="24.700000000000003"/>
    <n v="197.60000000000002"/>
    <n v="0.20634920634920637"/>
    <x v="0"/>
    <s v="VERDADERO"/>
    <s v="sep-2022"/>
  </r>
  <r>
    <n v="44824"/>
    <s v="P0033"/>
    <s v="44824P0033"/>
    <n v="6"/>
    <x v="2"/>
    <x v="0"/>
    <n v="45"/>
    <s v="Product33"/>
    <x v="4"/>
    <s v="Kg"/>
    <n v="95"/>
    <n v="119.7"/>
    <n v="570"/>
    <n v="718.2"/>
    <n v="20"/>
    <s v="Sep"/>
    <n v="2022"/>
    <x v="320"/>
    <n v="323.19000000000005"/>
    <n v="24.700000000000003"/>
    <n v="148.20000000000002"/>
    <n v="0.20634920634920637"/>
    <x v="1"/>
    <s v="FALSO"/>
    <s v="sep-2022"/>
  </r>
  <r>
    <n v="44824"/>
    <s v="P0001"/>
    <s v="44824P0001"/>
    <n v="10"/>
    <x v="2"/>
    <x v="0"/>
    <n v="35"/>
    <s v="Product01"/>
    <x v="3"/>
    <s v="Kg"/>
    <n v="98"/>
    <n v="103.88"/>
    <n v="980"/>
    <n v="1038.8"/>
    <n v="20"/>
    <s v="Sep"/>
    <n v="2022"/>
    <x v="320"/>
    <n v="363.58"/>
    <n v="5.8799999999999955"/>
    <n v="58.799999999999955"/>
    <n v="5.660377358490562E-2"/>
    <x v="0"/>
    <s v="FALSO"/>
    <s v="sep-2022"/>
  </r>
  <r>
    <n v="44825"/>
    <s v="P0018"/>
    <s v="44825P0018"/>
    <n v="14"/>
    <x v="1"/>
    <x v="0"/>
    <n v="31"/>
    <s v="Product18"/>
    <x v="2"/>
    <s v="No."/>
    <n v="37"/>
    <n v="49.21"/>
    <n v="518"/>
    <n v="688.94"/>
    <n v="21"/>
    <s v="Sep"/>
    <n v="2022"/>
    <x v="321"/>
    <n v="213.57140000000001"/>
    <n v="12.21"/>
    <n v="170.94"/>
    <n v="0.24812030075187969"/>
    <x v="1"/>
    <s v="FALSO"/>
    <s v="sep-2022"/>
  </r>
  <r>
    <n v="44825"/>
    <s v="P0026"/>
    <s v="44825P0026"/>
    <n v="5"/>
    <x v="2"/>
    <x v="1"/>
    <n v="12"/>
    <s v="Product26"/>
    <x v="4"/>
    <s v="No."/>
    <n v="18"/>
    <n v="24.66"/>
    <n v="90"/>
    <n v="123.3"/>
    <n v="21"/>
    <s v="Sep"/>
    <n v="2022"/>
    <x v="321"/>
    <n v="14.795999999999999"/>
    <n v="6.66"/>
    <n v="33.299999999999997"/>
    <n v="0.27007299270072993"/>
    <x v="1"/>
    <s v="VERDADERO"/>
    <s v="sep-2022"/>
  </r>
  <r>
    <n v="44826"/>
    <s v="P0043"/>
    <s v="44826P0043"/>
    <n v="12"/>
    <x v="1"/>
    <x v="0"/>
    <n v="28"/>
    <s v="Product43"/>
    <x v="1"/>
    <s v="Kg"/>
    <n v="67"/>
    <n v="83.08"/>
    <n v="804"/>
    <n v="996.96"/>
    <n v="22"/>
    <s v="Sep"/>
    <n v="2022"/>
    <x v="322"/>
    <n v="279.14880000000005"/>
    <n v="16.079999999999998"/>
    <n v="192.95999999999998"/>
    <n v="0.19354838709677416"/>
    <x v="0"/>
    <s v="FALSO"/>
    <s v="sep-2022"/>
  </r>
  <r>
    <n v="44827"/>
    <s v="P0012"/>
    <s v="44827P0012"/>
    <n v="12"/>
    <x v="2"/>
    <x v="0"/>
    <n v="3"/>
    <s v="Product12"/>
    <x v="2"/>
    <s v="Kg"/>
    <n v="73"/>
    <n v="94.17"/>
    <n v="876"/>
    <n v="1130.04"/>
    <n v="23"/>
    <s v="Sep"/>
    <n v="2022"/>
    <x v="323"/>
    <n v="33.901199999999996"/>
    <n v="21.17"/>
    <n v="254.04000000000002"/>
    <n v="0.22480620155038764"/>
    <x v="0"/>
    <s v="FALSO"/>
    <s v="sep-2022"/>
  </r>
  <r>
    <n v="44828"/>
    <s v="P0032"/>
    <s v="44828P0032"/>
    <n v="14"/>
    <x v="2"/>
    <x v="0"/>
    <n v="48"/>
    <s v="Product32"/>
    <x v="4"/>
    <s v="Kg"/>
    <n v="89"/>
    <n v="117.48"/>
    <n v="1246"/>
    <n v="1644.72"/>
    <n v="24"/>
    <s v="Sep"/>
    <n v="2022"/>
    <x v="324"/>
    <n v="789.46559999999999"/>
    <n v="28.480000000000004"/>
    <n v="398.72"/>
    <n v="0.24242424242424243"/>
    <x v="0"/>
    <s v="FALSO"/>
    <s v="sep-2022"/>
  </r>
  <r>
    <n v="44828"/>
    <s v="P0032"/>
    <s v="44828P0032"/>
    <n v="8"/>
    <x v="2"/>
    <x v="1"/>
    <n v="10"/>
    <s v="Product32"/>
    <x v="4"/>
    <s v="Kg"/>
    <n v="89"/>
    <n v="117.48"/>
    <n v="712"/>
    <n v="939.84"/>
    <n v="24"/>
    <s v="Sep"/>
    <n v="2022"/>
    <x v="324"/>
    <n v="93.984000000000009"/>
    <n v="28.480000000000004"/>
    <n v="227.84000000000003"/>
    <n v="0.24242424242424246"/>
    <x v="1"/>
    <s v="VERDADERO"/>
    <s v="sep-2022"/>
  </r>
  <r>
    <n v="44831"/>
    <s v="P0036"/>
    <s v="44831P0036"/>
    <n v="4"/>
    <x v="2"/>
    <x v="1"/>
    <n v="32"/>
    <s v="Product36"/>
    <x v="4"/>
    <s v="Kg"/>
    <n v="90"/>
    <n v="96.3"/>
    <n v="360"/>
    <n v="385.2"/>
    <n v="27"/>
    <s v="Sep"/>
    <n v="2022"/>
    <x v="325"/>
    <n v="123.264"/>
    <n v="6.2999999999999972"/>
    <n v="25.199999999999989"/>
    <n v="6.5420560747663517E-2"/>
    <x v="1"/>
    <s v="VERDADERO"/>
    <s v="sep-2022"/>
  </r>
  <r>
    <n v="44831"/>
    <s v="P0044"/>
    <s v="44831P0044"/>
    <n v="9"/>
    <x v="2"/>
    <x v="1"/>
    <n v="12"/>
    <s v="Product44"/>
    <x v="1"/>
    <s v="Kg"/>
    <n v="76"/>
    <n v="82.08"/>
    <n v="684"/>
    <n v="738.72"/>
    <n v="27"/>
    <s v="Sep"/>
    <n v="2022"/>
    <x v="325"/>
    <n v="88.6464"/>
    <n v="6.0799999999999983"/>
    <n v="54.719999999999985"/>
    <n v="7.4074074074074056E-2"/>
    <x v="1"/>
    <s v="VERDADERO"/>
    <s v="sep-2022"/>
  </r>
  <r>
    <n v="44831"/>
    <s v="P0038"/>
    <s v="44831P0038"/>
    <n v="3"/>
    <x v="0"/>
    <x v="1"/>
    <n v="25"/>
    <s v="Product38"/>
    <x v="1"/>
    <s v="Kg"/>
    <n v="72"/>
    <n v="79.92"/>
    <n v="216"/>
    <n v="239.76"/>
    <n v="27"/>
    <s v="Sep"/>
    <n v="2022"/>
    <x v="325"/>
    <n v="59.94"/>
    <n v="7.9200000000000017"/>
    <n v="23.760000000000005"/>
    <n v="9.9099099099099128E-2"/>
    <x v="1"/>
    <s v="VERDADERO"/>
    <s v="sep-2022"/>
  </r>
  <r>
    <n v="44833"/>
    <s v="P0034"/>
    <s v="44833P0034"/>
    <n v="13"/>
    <x v="2"/>
    <x v="0"/>
    <n v="20"/>
    <s v="Product34"/>
    <x v="4"/>
    <s v="Lt"/>
    <n v="55"/>
    <n v="58.3"/>
    <n v="715"/>
    <n v="757.9"/>
    <n v="29"/>
    <s v="Sep"/>
    <n v="2022"/>
    <x v="326"/>
    <n v="151.58000000000001"/>
    <n v="3.2999999999999972"/>
    <n v="42.899999999999963"/>
    <n v="5.6603773584905613E-2"/>
    <x v="1"/>
    <s v="FALSO"/>
    <s v="sep-2022"/>
  </r>
  <r>
    <n v="44837"/>
    <s v="P0011"/>
    <s v="44837P0011"/>
    <n v="5"/>
    <x v="2"/>
    <x v="1"/>
    <n v="42"/>
    <s v="Product11"/>
    <x v="2"/>
    <s v="Lt"/>
    <n v="44"/>
    <n v="48.4"/>
    <n v="220"/>
    <n v="242"/>
    <n v="3"/>
    <s v="Oct"/>
    <n v="2022"/>
    <x v="327"/>
    <n v="101.64"/>
    <n v="4.3999999999999986"/>
    <n v="21.999999999999993"/>
    <n v="9.0909090909090884E-2"/>
    <x v="1"/>
    <s v="VERDADERO"/>
    <s v="oct-2022"/>
  </r>
  <r>
    <n v="44838"/>
    <s v="P0007"/>
    <s v="44838P0007"/>
    <n v="15"/>
    <x v="2"/>
    <x v="0"/>
    <n v="13"/>
    <s v="Product07"/>
    <x v="3"/>
    <s v="Lt"/>
    <n v="43"/>
    <n v="47.73"/>
    <n v="645"/>
    <n v="715.95"/>
    <n v="4"/>
    <s v="Oct"/>
    <n v="2022"/>
    <x v="328"/>
    <n v="93.07350000000001"/>
    <n v="4.7299999999999969"/>
    <n v="70.94999999999996"/>
    <n v="9.9099099099099031E-2"/>
    <x v="1"/>
    <s v="FALSO"/>
    <s v="oct-2022"/>
  </r>
  <r>
    <n v="44840"/>
    <s v="P0035"/>
    <s v="44840P0035"/>
    <n v="1"/>
    <x v="2"/>
    <x v="0"/>
    <n v="27"/>
    <s v="Product35"/>
    <x v="4"/>
    <s v="No."/>
    <n v="5"/>
    <n v="6.7"/>
    <n v="5"/>
    <n v="6.7"/>
    <n v="6"/>
    <s v="Oct"/>
    <n v="2022"/>
    <x v="329"/>
    <n v="1.8090000000000002"/>
    <n v="1.7000000000000002"/>
    <n v="1.7000000000000002"/>
    <n v="0.2537313432835821"/>
    <x v="1"/>
    <s v="FALSO"/>
    <s v="oct-2022"/>
  </r>
  <r>
    <n v="44843"/>
    <s v="P0038"/>
    <s v="44843P0038"/>
    <n v="14"/>
    <x v="1"/>
    <x v="0"/>
    <n v="13"/>
    <s v="Product38"/>
    <x v="1"/>
    <s v="Kg"/>
    <n v="72"/>
    <n v="79.92"/>
    <n v="1008"/>
    <n v="1118.8800000000001"/>
    <n v="9"/>
    <s v="Oct"/>
    <n v="2022"/>
    <x v="330"/>
    <n v="145.45440000000002"/>
    <n v="7.9200000000000017"/>
    <n v="110.88000000000002"/>
    <n v="9.9099099099099114E-2"/>
    <x v="0"/>
    <s v="FALSO"/>
    <s v="oct-2022"/>
  </r>
  <r>
    <n v="44844"/>
    <s v="P0019"/>
    <s v="44844P0019"/>
    <n v="9"/>
    <x v="2"/>
    <x v="0"/>
    <n v="51"/>
    <s v="Product19"/>
    <x v="2"/>
    <s v="Ft"/>
    <n v="150"/>
    <n v="210"/>
    <n v="1350"/>
    <n v="1890"/>
    <n v="10"/>
    <s v="Oct"/>
    <n v="2022"/>
    <x v="331"/>
    <n v="963.9"/>
    <n v="60"/>
    <n v="540"/>
    <n v="0.2857142857142857"/>
    <x v="0"/>
    <s v="FALSO"/>
    <s v="oct-2022"/>
  </r>
  <r>
    <n v="44844"/>
    <s v="P0044"/>
    <s v="44844P0044"/>
    <n v="12"/>
    <x v="1"/>
    <x v="0"/>
    <n v="18"/>
    <s v="Product44"/>
    <x v="1"/>
    <s v="Kg"/>
    <n v="76"/>
    <n v="82.08"/>
    <n v="912"/>
    <n v="984.96"/>
    <n v="10"/>
    <s v="Oct"/>
    <n v="2022"/>
    <x v="331"/>
    <n v="177.2928"/>
    <n v="6.0799999999999983"/>
    <n v="72.95999999999998"/>
    <n v="7.4074074074074056E-2"/>
    <x v="0"/>
    <s v="FALSO"/>
    <s v="oct-2022"/>
  </r>
  <r>
    <n v="44845"/>
    <s v="P0008"/>
    <s v="44845P0008"/>
    <n v="10"/>
    <x v="2"/>
    <x v="0"/>
    <n v="40"/>
    <s v="Product08"/>
    <x v="3"/>
    <s v="Kg"/>
    <n v="83"/>
    <n v="94.62"/>
    <n v="830"/>
    <n v="946.2"/>
    <n v="11"/>
    <s v="Oct"/>
    <n v="2022"/>
    <x v="332"/>
    <n v="378.48"/>
    <n v="11.620000000000005"/>
    <n v="116.20000000000005"/>
    <n v="0.1228070175438597"/>
    <x v="0"/>
    <s v="FALSO"/>
    <s v="oct-2022"/>
  </r>
  <r>
    <n v="44847"/>
    <s v="P0002"/>
    <s v="44847P0002"/>
    <n v="15"/>
    <x v="1"/>
    <x v="0"/>
    <n v="33"/>
    <s v="Product02"/>
    <x v="3"/>
    <s v="Kg"/>
    <n v="105"/>
    <n v="142.80000000000001"/>
    <n v="1575"/>
    <n v="2142"/>
    <n v="13"/>
    <s v="Oct"/>
    <n v="2022"/>
    <x v="333"/>
    <n v="706.86"/>
    <n v="37.800000000000011"/>
    <n v="567.00000000000023"/>
    <n v="0.26470588235294129"/>
    <x v="2"/>
    <s v="FALSO"/>
    <s v="oct-2022"/>
  </r>
  <r>
    <n v="44848"/>
    <s v="P0044"/>
    <s v="44848P0044"/>
    <n v="15"/>
    <x v="0"/>
    <x v="0"/>
    <n v="47"/>
    <s v="Product44"/>
    <x v="1"/>
    <s v="Kg"/>
    <n v="76"/>
    <n v="82.08"/>
    <n v="1140"/>
    <n v="1231.2"/>
    <n v="14"/>
    <s v="Oct"/>
    <n v="2022"/>
    <x v="334"/>
    <n v="578.66399999999999"/>
    <n v="6.0799999999999983"/>
    <n v="91.199999999999974"/>
    <n v="7.4074074074074056E-2"/>
    <x v="0"/>
    <s v="FALSO"/>
    <s v="oct-2022"/>
  </r>
  <r>
    <n v="44849"/>
    <s v="P0015"/>
    <s v="44849P0015"/>
    <n v="10"/>
    <x v="2"/>
    <x v="1"/>
    <n v="35"/>
    <s v="Product15"/>
    <x v="2"/>
    <s v="No."/>
    <n v="12"/>
    <n v="15.72"/>
    <n v="120"/>
    <n v="157.19999999999999"/>
    <n v="15"/>
    <s v="Oct"/>
    <n v="2022"/>
    <x v="335"/>
    <n v="55.019999999999996"/>
    <n v="3.7200000000000006"/>
    <n v="37.200000000000003"/>
    <n v="0.23664122137404583"/>
    <x v="1"/>
    <s v="VERDADERO"/>
    <s v="oct-2022"/>
  </r>
  <r>
    <n v="44850"/>
    <s v="P0036"/>
    <s v="44850P0036"/>
    <n v="3"/>
    <x v="1"/>
    <x v="0"/>
    <n v="3"/>
    <s v="Product36"/>
    <x v="4"/>
    <s v="Kg"/>
    <n v="90"/>
    <n v="96.3"/>
    <n v="270"/>
    <n v="288.89999999999998"/>
    <n v="16"/>
    <s v="Oct"/>
    <n v="2022"/>
    <x v="336"/>
    <n v="8.6669999999999998"/>
    <n v="6.2999999999999972"/>
    <n v="18.899999999999991"/>
    <n v="6.5420560747663531E-2"/>
    <x v="1"/>
    <s v="FALSO"/>
    <s v="oct-2022"/>
  </r>
  <r>
    <n v="44857"/>
    <s v="P0024"/>
    <s v="44857P0024"/>
    <n v="14"/>
    <x v="1"/>
    <x v="1"/>
    <n v="14"/>
    <s v="Product24"/>
    <x v="0"/>
    <s v="Ft"/>
    <n v="144"/>
    <n v="156.96"/>
    <n v="2016"/>
    <n v="2197.44"/>
    <n v="23"/>
    <s v="Oct"/>
    <n v="2022"/>
    <x v="337"/>
    <n v="307.64160000000004"/>
    <n v="12.960000000000008"/>
    <n v="181.44000000000011"/>
    <n v="8.2568807339449588E-2"/>
    <x v="2"/>
    <s v="VERDADERO"/>
    <s v="oct-2022"/>
  </r>
  <r>
    <n v="44864"/>
    <s v="P0042"/>
    <s v="44864P0042"/>
    <n v="3"/>
    <x v="2"/>
    <x v="1"/>
    <n v="39"/>
    <s v="Product42"/>
    <x v="1"/>
    <s v="Ft"/>
    <n v="120"/>
    <n v="162"/>
    <n v="360"/>
    <n v="486"/>
    <n v="30"/>
    <s v="Oct"/>
    <n v="2022"/>
    <x v="338"/>
    <n v="189.54000000000002"/>
    <n v="42"/>
    <n v="126"/>
    <n v="0.25925925925925924"/>
    <x v="1"/>
    <s v="VERDADERO"/>
    <s v="oct-2022"/>
  </r>
  <r>
    <n v="44865"/>
    <s v="P0038"/>
    <s v="44865P0038"/>
    <n v="8"/>
    <x v="2"/>
    <x v="0"/>
    <n v="15"/>
    <s v="Product38"/>
    <x v="1"/>
    <s v="Kg"/>
    <n v="72"/>
    <n v="79.92"/>
    <n v="576"/>
    <n v="639.36"/>
    <n v="31"/>
    <s v="Oct"/>
    <n v="2022"/>
    <x v="339"/>
    <n v="95.903999999999996"/>
    <n v="7.9200000000000017"/>
    <n v="63.360000000000014"/>
    <n v="9.9099099099099114E-2"/>
    <x v="1"/>
    <s v="FALSO"/>
    <s v="oct-2022"/>
  </r>
  <r>
    <n v="44866"/>
    <s v="P0012"/>
    <s v="44866P0012"/>
    <n v="15"/>
    <x v="0"/>
    <x v="0"/>
    <n v="16"/>
    <s v="Product12"/>
    <x v="2"/>
    <s v="Kg"/>
    <n v="73"/>
    <n v="94.17"/>
    <n v="1095"/>
    <n v="1412.55"/>
    <n v="1"/>
    <s v="Nov"/>
    <n v="2022"/>
    <x v="340"/>
    <n v="226.00800000000001"/>
    <n v="21.17"/>
    <n v="317.55"/>
    <n v="0.22480620155038761"/>
    <x v="0"/>
    <s v="FALSO"/>
    <s v="nov-2022"/>
  </r>
  <r>
    <n v="44867"/>
    <s v="P0015"/>
    <s v="44867P0015"/>
    <n v="15"/>
    <x v="0"/>
    <x v="1"/>
    <n v="8"/>
    <s v="Product15"/>
    <x v="2"/>
    <s v="No."/>
    <n v="12"/>
    <n v="15.72"/>
    <n v="180"/>
    <n v="235.8"/>
    <n v="2"/>
    <s v="Nov"/>
    <n v="2022"/>
    <x v="341"/>
    <n v="18.864000000000001"/>
    <n v="3.7200000000000006"/>
    <n v="55.800000000000011"/>
    <n v="0.23664122137404583"/>
    <x v="1"/>
    <s v="VERDADERO"/>
    <s v="nov-2022"/>
  </r>
  <r>
    <n v="44867"/>
    <s v="P0030"/>
    <s v="44867P0030"/>
    <n v="15"/>
    <x v="2"/>
    <x v="1"/>
    <n v="53"/>
    <s v="Product30"/>
    <x v="4"/>
    <s v="Ft"/>
    <n v="148"/>
    <n v="201.28"/>
    <n v="2220"/>
    <n v="3019.2"/>
    <n v="2"/>
    <s v="Nov"/>
    <n v="2022"/>
    <x v="341"/>
    <n v="1600.1759999999999"/>
    <n v="53.28"/>
    <n v="799.2"/>
    <n v="0.26470588235294124"/>
    <x v="2"/>
    <s v="VERDADERO"/>
    <s v="nov-2022"/>
  </r>
  <r>
    <n v="44867"/>
    <s v="P0035"/>
    <s v="44867P0035"/>
    <n v="5"/>
    <x v="2"/>
    <x v="1"/>
    <n v="50"/>
    <s v="Product35"/>
    <x v="4"/>
    <s v="No."/>
    <n v="5"/>
    <n v="6.7"/>
    <n v="25"/>
    <n v="33.5"/>
    <n v="2"/>
    <s v="Nov"/>
    <n v="2022"/>
    <x v="341"/>
    <n v="16.75"/>
    <n v="1.7000000000000002"/>
    <n v="8.5"/>
    <n v="0.2537313432835821"/>
    <x v="1"/>
    <s v="VERDADERO"/>
    <s v="nov-2022"/>
  </r>
  <r>
    <n v="44868"/>
    <s v="P0020"/>
    <s v="44868P0020"/>
    <n v="11"/>
    <x v="1"/>
    <x v="0"/>
    <n v="26"/>
    <s v="Product20"/>
    <x v="0"/>
    <s v="Lt"/>
    <n v="61"/>
    <n v="76.25"/>
    <n v="671"/>
    <n v="838.75"/>
    <n v="3"/>
    <s v="Nov"/>
    <n v="2022"/>
    <x v="342"/>
    <n v="218.07500000000002"/>
    <n v="15.25"/>
    <n v="167.75"/>
    <n v="0.2"/>
    <x v="1"/>
    <s v="FALSO"/>
    <s v="nov-2022"/>
  </r>
  <r>
    <n v="44869"/>
    <s v="P0008"/>
    <s v="44869P0008"/>
    <n v="10"/>
    <x v="2"/>
    <x v="0"/>
    <n v="7"/>
    <s v="Product08"/>
    <x v="3"/>
    <s v="Kg"/>
    <n v="83"/>
    <n v="94.62"/>
    <n v="830"/>
    <n v="946.2"/>
    <n v="4"/>
    <s v="Nov"/>
    <n v="2022"/>
    <x v="343"/>
    <n v="66.234000000000009"/>
    <n v="11.620000000000005"/>
    <n v="116.20000000000005"/>
    <n v="0.1228070175438597"/>
    <x v="0"/>
    <s v="FALSO"/>
    <s v="nov-2022"/>
  </r>
  <r>
    <n v="44870"/>
    <s v="P0019"/>
    <s v="44870P0019"/>
    <n v="15"/>
    <x v="2"/>
    <x v="1"/>
    <n v="34"/>
    <s v="Product19"/>
    <x v="2"/>
    <s v="Ft"/>
    <n v="150"/>
    <n v="210"/>
    <n v="2250"/>
    <n v="3150"/>
    <n v="5"/>
    <s v="Nov"/>
    <n v="2022"/>
    <x v="344"/>
    <n v="1071"/>
    <n v="60"/>
    <n v="900"/>
    <n v="0.2857142857142857"/>
    <x v="2"/>
    <s v="VERDADERO"/>
    <s v="nov-2022"/>
  </r>
  <r>
    <n v="44871"/>
    <s v="P0043"/>
    <s v="44871P0043"/>
    <n v="13"/>
    <x v="2"/>
    <x v="1"/>
    <n v="9"/>
    <s v="Product43"/>
    <x v="1"/>
    <s v="Kg"/>
    <n v="67"/>
    <n v="83.08"/>
    <n v="871"/>
    <n v="1080.04"/>
    <n v="6"/>
    <s v="Nov"/>
    <n v="2022"/>
    <x v="345"/>
    <n v="97.203599999999994"/>
    <n v="16.079999999999998"/>
    <n v="209.03999999999996"/>
    <n v="0.19354838709677416"/>
    <x v="0"/>
    <s v="VERDADERO"/>
    <s v="nov-2022"/>
  </r>
  <r>
    <n v="44871"/>
    <s v="P0015"/>
    <s v="44871P0015"/>
    <n v="13"/>
    <x v="1"/>
    <x v="0"/>
    <n v="48"/>
    <s v="Product15"/>
    <x v="2"/>
    <s v="No."/>
    <n v="12"/>
    <n v="15.72"/>
    <n v="156"/>
    <n v="204.36"/>
    <n v="6"/>
    <s v="Nov"/>
    <n v="2022"/>
    <x v="345"/>
    <n v="98.092799999999997"/>
    <n v="3.7200000000000006"/>
    <n v="48.360000000000007"/>
    <n v="0.23664122137404581"/>
    <x v="1"/>
    <s v="FALSO"/>
    <s v="nov-2022"/>
  </r>
  <r>
    <n v="44871"/>
    <s v="P0042"/>
    <s v="44871P0042"/>
    <n v="13"/>
    <x v="2"/>
    <x v="1"/>
    <n v="27"/>
    <s v="Product42"/>
    <x v="1"/>
    <s v="Ft"/>
    <n v="120"/>
    <n v="162"/>
    <n v="1560"/>
    <n v="2106"/>
    <n v="6"/>
    <s v="Nov"/>
    <n v="2022"/>
    <x v="345"/>
    <n v="568.62"/>
    <n v="42"/>
    <n v="546"/>
    <n v="0.25925925925925924"/>
    <x v="2"/>
    <s v="VERDADERO"/>
    <s v="nov-2022"/>
  </r>
  <r>
    <n v="44872"/>
    <s v="P0040"/>
    <s v="44872P0040"/>
    <n v="13"/>
    <x v="1"/>
    <x v="1"/>
    <n v="53"/>
    <s v="Product40"/>
    <x v="1"/>
    <s v="Kg"/>
    <n v="90"/>
    <n v="115.2"/>
    <n v="1170"/>
    <n v="1497.6"/>
    <n v="7"/>
    <s v="Nov"/>
    <n v="2022"/>
    <x v="346"/>
    <n v="793.72799999999995"/>
    <n v="25.200000000000003"/>
    <n v="327.60000000000002"/>
    <n v="0.21875000000000003"/>
    <x v="0"/>
    <s v="VERDADERO"/>
    <s v="nov-2022"/>
  </r>
  <r>
    <n v="44873"/>
    <s v="P0036"/>
    <s v="44873P0036"/>
    <n v="11"/>
    <x v="0"/>
    <x v="1"/>
    <n v="14"/>
    <s v="Product36"/>
    <x v="4"/>
    <s v="Kg"/>
    <n v="90"/>
    <n v="96.3"/>
    <n v="990"/>
    <n v="1059.3"/>
    <n v="8"/>
    <s v="Nov"/>
    <n v="2022"/>
    <x v="347"/>
    <n v="148.30200000000002"/>
    <n v="6.2999999999999972"/>
    <n v="69.299999999999969"/>
    <n v="6.5420560747663531E-2"/>
    <x v="0"/>
    <s v="VERDADERO"/>
    <s v="nov-2022"/>
  </r>
  <r>
    <n v="44873"/>
    <s v="P0019"/>
    <s v="44873P0019"/>
    <n v="10"/>
    <x v="0"/>
    <x v="0"/>
    <n v="34"/>
    <s v="Product19"/>
    <x v="2"/>
    <s v="Ft"/>
    <n v="150"/>
    <n v="210"/>
    <n v="1500"/>
    <n v="2100"/>
    <n v="8"/>
    <s v="Nov"/>
    <n v="2022"/>
    <x v="347"/>
    <n v="714"/>
    <n v="60"/>
    <n v="600"/>
    <n v="0.2857142857142857"/>
    <x v="2"/>
    <s v="FALSO"/>
    <s v="nov-2022"/>
  </r>
  <r>
    <n v="44874"/>
    <s v="P0027"/>
    <s v="44874P0027"/>
    <n v="8"/>
    <x v="1"/>
    <x v="1"/>
    <n v="18"/>
    <s v="Product27"/>
    <x v="4"/>
    <s v="Lt"/>
    <n v="48"/>
    <n v="57.12"/>
    <n v="384"/>
    <n v="456.96"/>
    <n v="9"/>
    <s v="Nov"/>
    <n v="2022"/>
    <x v="348"/>
    <n v="82.252799999999993"/>
    <n v="9.1199999999999974"/>
    <n v="72.95999999999998"/>
    <n v="0.15966386554621845"/>
    <x v="1"/>
    <s v="VERDADERO"/>
    <s v="nov-2022"/>
  </r>
  <r>
    <n v="44875"/>
    <s v="P0018"/>
    <s v="44875P0018"/>
    <n v="7"/>
    <x v="2"/>
    <x v="0"/>
    <n v="14"/>
    <s v="Product18"/>
    <x v="2"/>
    <s v="No."/>
    <n v="37"/>
    <n v="49.21"/>
    <n v="259"/>
    <n v="344.47"/>
    <n v="10"/>
    <s v="Nov"/>
    <n v="2022"/>
    <x v="349"/>
    <n v="48.225800000000007"/>
    <n v="12.21"/>
    <n v="85.47"/>
    <n v="0.24812030075187969"/>
    <x v="1"/>
    <s v="FALSO"/>
    <s v="nov-2022"/>
  </r>
  <r>
    <n v="44878"/>
    <s v="P0027"/>
    <s v="44878P0027"/>
    <n v="10"/>
    <x v="0"/>
    <x v="1"/>
    <n v="0"/>
    <s v="Product27"/>
    <x v="4"/>
    <s v="Lt"/>
    <n v="48"/>
    <n v="57.12"/>
    <n v="480"/>
    <n v="571.20000000000005"/>
    <n v="13"/>
    <s v="Nov"/>
    <n v="2022"/>
    <x v="350"/>
    <n v="0"/>
    <n v="9.1199999999999974"/>
    <n v="91.199999999999974"/>
    <n v="0.15966386554621842"/>
    <x v="1"/>
    <s v="VERDADERO"/>
    <s v="nov-2022"/>
  </r>
  <r>
    <n v="44879"/>
    <s v="P0002"/>
    <s v="44879P0002"/>
    <n v="1"/>
    <x v="2"/>
    <x v="1"/>
    <n v="15"/>
    <s v="Product02"/>
    <x v="3"/>
    <s v="Kg"/>
    <n v="105"/>
    <n v="142.80000000000001"/>
    <n v="105"/>
    <n v="142.80000000000001"/>
    <n v="14"/>
    <s v="Nov"/>
    <n v="2022"/>
    <x v="351"/>
    <n v="21.42"/>
    <n v="37.800000000000011"/>
    <n v="37.800000000000011"/>
    <n v="0.26470588235294124"/>
    <x v="1"/>
    <s v="VERDADERO"/>
    <s v="nov-2022"/>
  </r>
  <r>
    <n v="44880"/>
    <s v="P0012"/>
    <s v="44880P0012"/>
    <n v="14"/>
    <x v="2"/>
    <x v="1"/>
    <n v="4"/>
    <s v="Product12"/>
    <x v="2"/>
    <s v="Kg"/>
    <n v="73"/>
    <n v="94.17"/>
    <n v="1022"/>
    <n v="1318.38"/>
    <n v="15"/>
    <s v="Nov"/>
    <n v="2022"/>
    <x v="352"/>
    <n v="52.735200000000006"/>
    <n v="21.17"/>
    <n v="296.38"/>
    <n v="0.22480620155038758"/>
    <x v="0"/>
    <s v="VERDADERO"/>
    <s v="nov-2022"/>
  </r>
  <r>
    <n v="44881"/>
    <s v="P0017"/>
    <s v="44881P0017"/>
    <n v="8"/>
    <x v="1"/>
    <x v="0"/>
    <n v="41"/>
    <s v="Product17"/>
    <x v="2"/>
    <s v="Ft"/>
    <n v="134"/>
    <n v="156.78"/>
    <n v="1072"/>
    <n v="1254.24"/>
    <n v="16"/>
    <s v="Nov"/>
    <n v="2022"/>
    <x v="353"/>
    <n v="514.23839999999996"/>
    <n v="22.78"/>
    <n v="182.24"/>
    <n v="0.14529914529914531"/>
    <x v="0"/>
    <s v="FALSO"/>
    <s v="nov-2022"/>
  </r>
  <r>
    <n v="44883"/>
    <s v="P0034"/>
    <s v="44883P0034"/>
    <n v="8"/>
    <x v="2"/>
    <x v="1"/>
    <n v="33"/>
    <s v="Product34"/>
    <x v="4"/>
    <s v="Lt"/>
    <n v="55"/>
    <n v="58.3"/>
    <n v="440"/>
    <n v="466.4"/>
    <n v="18"/>
    <s v="Nov"/>
    <n v="2022"/>
    <x v="354"/>
    <n v="153.91200000000001"/>
    <n v="3.2999999999999972"/>
    <n v="26.399999999999977"/>
    <n v="5.6603773584905613E-2"/>
    <x v="1"/>
    <s v="VERDADERO"/>
    <s v="nov-2022"/>
  </r>
  <r>
    <n v="44886"/>
    <s v="P0020"/>
    <s v="44886P0020"/>
    <n v="6"/>
    <x v="2"/>
    <x v="1"/>
    <n v="24"/>
    <s v="Product20"/>
    <x v="0"/>
    <s v="Lt"/>
    <n v="61"/>
    <n v="76.25"/>
    <n v="366"/>
    <n v="457.5"/>
    <n v="21"/>
    <s v="Nov"/>
    <n v="2022"/>
    <x v="355"/>
    <n v="109.8"/>
    <n v="15.25"/>
    <n v="91.5"/>
    <n v="0.2"/>
    <x v="1"/>
    <s v="VERDADERO"/>
    <s v="nov-2022"/>
  </r>
  <r>
    <n v="44888"/>
    <s v="P0036"/>
    <s v="44888P0036"/>
    <n v="12"/>
    <x v="1"/>
    <x v="0"/>
    <n v="16"/>
    <s v="Product36"/>
    <x v="4"/>
    <s v="Kg"/>
    <n v="90"/>
    <n v="96.3"/>
    <n v="1080"/>
    <n v="1155.5999999999999"/>
    <n v="23"/>
    <s v="Nov"/>
    <n v="2022"/>
    <x v="356"/>
    <n v="184.89599999999999"/>
    <n v="6.2999999999999972"/>
    <n v="75.599999999999966"/>
    <n v="6.5420560747663531E-2"/>
    <x v="0"/>
    <s v="FALSO"/>
    <s v="nov-2022"/>
  </r>
  <r>
    <n v="44890"/>
    <s v="P0004"/>
    <s v="44890P0004"/>
    <n v="5"/>
    <x v="2"/>
    <x v="1"/>
    <n v="38"/>
    <s v="Product04"/>
    <x v="3"/>
    <s v="Lt"/>
    <n v="44"/>
    <n v="48.84"/>
    <n v="220"/>
    <n v="244.2"/>
    <n v="25"/>
    <s v="Nov"/>
    <n v="2022"/>
    <x v="357"/>
    <n v="92.795999999999992"/>
    <n v="4.8400000000000034"/>
    <n v="24.200000000000017"/>
    <n v="9.9099099099099169E-2"/>
    <x v="1"/>
    <s v="VERDADERO"/>
    <s v="nov-2022"/>
  </r>
  <r>
    <n v="44891"/>
    <s v="P0032"/>
    <s v="44891P0032"/>
    <n v="5"/>
    <x v="2"/>
    <x v="0"/>
    <n v="52"/>
    <s v="Product32"/>
    <x v="4"/>
    <s v="Kg"/>
    <n v="89"/>
    <n v="117.48"/>
    <n v="445"/>
    <n v="587.4"/>
    <n v="26"/>
    <s v="Nov"/>
    <n v="2022"/>
    <x v="358"/>
    <n v="305.44799999999998"/>
    <n v="28.480000000000004"/>
    <n v="142.40000000000003"/>
    <n v="0.24242424242424249"/>
    <x v="1"/>
    <s v="FALSO"/>
    <s v="nov-2022"/>
  </r>
  <r>
    <n v="44892"/>
    <s v="P0034"/>
    <s v="44892P0034"/>
    <n v="15"/>
    <x v="2"/>
    <x v="0"/>
    <n v="36"/>
    <s v="Product34"/>
    <x v="4"/>
    <s v="Lt"/>
    <n v="55"/>
    <n v="58.3"/>
    <n v="825"/>
    <n v="874.5"/>
    <n v="27"/>
    <s v="Nov"/>
    <n v="2022"/>
    <x v="359"/>
    <n v="314.82"/>
    <n v="3.2999999999999972"/>
    <n v="49.499999999999957"/>
    <n v="5.6603773584905613E-2"/>
    <x v="0"/>
    <s v="FALSO"/>
    <s v="nov-2022"/>
  </r>
  <r>
    <n v="44893"/>
    <s v="P0031"/>
    <s v="44893P0031"/>
    <n v="8"/>
    <x v="2"/>
    <x v="1"/>
    <n v="16"/>
    <s v="Product31"/>
    <x v="4"/>
    <s v="Kg"/>
    <n v="93"/>
    <n v="104.16"/>
    <n v="744"/>
    <n v="833.28"/>
    <n v="28"/>
    <s v="Nov"/>
    <n v="2022"/>
    <x v="360"/>
    <n v="133.32480000000001"/>
    <n v="11.159999999999997"/>
    <n v="89.279999999999973"/>
    <n v="0.10714285714285711"/>
    <x v="1"/>
    <s v="VERDADERO"/>
    <s v="nov-2022"/>
  </r>
  <r>
    <n v="44895"/>
    <s v="P0015"/>
    <s v="44895P0015"/>
    <n v="2"/>
    <x v="2"/>
    <x v="0"/>
    <n v="41"/>
    <s v="Product15"/>
    <x v="2"/>
    <s v="No."/>
    <n v="12"/>
    <n v="15.72"/>
    <n v="24"/>
    <n v="31.44"/>
    <n v="30"/>
    <s v="Nov"/>
    <n v="2022"/>
    <x v="361"/>
    <n v="12.8904"/>
    <n v="3.7200000000000006"/>
    <n v="7.4400000000000013"/>
    <n v="0.23664122137404583"/>
    <x v="1"/>
    <s v="FALSO"/>
    <s v="nov-2022"/>
  </r>
  <r>
    <n v="44898"/>
    <s v="P0028"/>
    <s v="44898P0028"/>
    <n v="5"/>
    <x v="0"/>
    <x v="1"/>
    <n v="54"/>
    <s v="Product28"/>
    <x v="4"/>
    <s v="No."/>
    <n v="37"/>
    <n v="41.81"/>
    <n v="185"/>
    <n v="209.05"/>
    <n v="3"/>
    <s v="Dec"/>
    <n v="2022"/>
    <x v="362"/>
    <n v="112.88700000000001"/>
    <n v="4.8100000000000023"/>
    <n v="24.050000000000011"/>
    <n v="0.11504424778761067"/>
    <x v="1"/>
    <s v="VERDADERO"/>
    <s v="dic-2022"/>
  </r>
  <r>
    <n v="44899"/>
    <s v="P0026"/>
    <s v="44899P0026"/>
    <n v="10"/>
    <x v="2"/>
    <x v="1"/>
    <n v="43"/>
    <s v="Product26"/>
    <x v="4"/>
    <s v="No."/>
    <n v="18"/>
    <n v="24.66"/>
    <n v="180"/>
    <n v="246.6"/>
    <n v="4"/>
    <s v="Dec"/>
    <n v="2022"/>
    <x v="363"/>
    <n v="106.038"/>
    <n v="6.66"/>
    <n v="66.599999999999994"/>
    <n v="0.27007299270072993"/>
    <x v="1"/>
    <s v="VERDADERO"/>
    <s v="dic-2022"/>
  </r>
  <r>
    <n v="44899"/>
    <s v="P0044"/>
    <s v="44899P0044"/>
    <n v="15"/>
    <x v="2"/>
    <x v="1"/>
    <n v="16"/>
    <s v="Product44"/>
    <x v="1"/>
    <s v="Kg"/>
    <n v="76"/>
    <n v="82.08"/>
    <n v="1140"/>
    <n v="1231.2"/>
    <n v="4"/>
    <s v="Dec"/>
    <n v="2022"/>
    <x v="363"/>
    <n v="196.99200000000002"/>
    <n v="6.0799999999999983"/>
    <n v="91.199999999999974"/>
    <n v="7.4074074074074056E-2"/>
    <x v="0"/>
    <s v="VERDADERO"/>
    <s v="dic-2022"/>
  </r>
  <r>
    <n v="44902"/>
    <s v="P0038"/>
    <s v="44902P0038"/>
    <n v="12"/>
    <x v="2"/>
    <x v="1"/>
    <n v="54"/>
    <s v="Product38"/>
    <x v="1"/>
    <s v="Kg"/>
    <n v="72"/>
    <n v="79.92"/>
    <n v="864"/>
    <n v="959.04"/>
    <n v="7"/>
    <s v="Dec"/>
    <n v="2022"/>
    <x v="364"/>
    <n v="517.88160000000005"/>
    <n v="7.9200000000000017"/>
    <n v="95.04000000000002"/>
    <n v="9.9099099099099128E-2"/>
    <x v="0"/>
    <s v="VERDADERO"/>
    <s v="dic-2022"/>
  </r>
  <r>
    <n v="44902"/>
    <s v="P0016"/>
    <s v="44902P0016"/>
    <n v="13"/>
    <x v="2"/>
    <x v="0"/>
    <n v="33"/>
    <s v="Product16"/>
    <x v="2"/>
    <s v="No."/>
    <n v="13"/>
    <n v="16.64"/>
    <n v="169"/>
    <n v="216.32"/>
    <n v="7"/>
    <s v="Dec"/>
    <n v="2022"/>
    <x v="364"/>
    <n v="71.385599999999997"/>
    <n v="3.6400000000000006"/>
    <n v="47.320000000000007"/>
    <n v="0.21875000000000003"/>
    <x v="1"/>
    <s v="FALSO"/>
    <s v="dic-2022"/>
  </r>
  <r>
    <n v="44902"/>
    <s v="P0038"/>
    <s v="44902P0038"/>
    <n v="5"/>
    <x v="2"/>
    <x v="1"/>
    <n v="10"/>
    <s v="Product38"/>
    <x v="1"/>
    <s v="Kg"/>
    <n v="72"/>
    <n v="79.92"/>
    <n v="360"/>
    <n v="399.6"/>
    <n v="7"/>
    <s v="Dec"/>
    <n v="2022"/>
    <x v="364"/>
    <n v="39.960000000000008"/>
    <n v="7.9200000000000017"/>
    <n v="39.600000000000009"/>
    <n v="9.9099099099099114E-2"/>
    <x v="1"/>
    <s v="VERDADERO"/>
    <s v="dic-2022"/>
  </r>
  <r>
    <n v="44906"/>
    <s v="P0027"/>
    <s v="44906P0027"/>
    <n v="5"/>
    <x v="2"/>
    <x v="0"/>
    <n v="7"/>
    <s v="Product27"/>
    <x v="4"/>
    <s v="Lt"/>
    <n v="48"/>
    <n v="57.12"/>
    <n v="240"/>
    <n v="285.60000000000002"/>
    <n v="11"/>
    <s v="Dec"/>
    <n v="2022"/>
    <x v="365"/>
    <n v="19.992000000000004"/>
    <n v="9.1199999999999974"/>
    <n v="45.599999999999987"/>
    <n v="0.15966386554621842"/>
    <x v="1"/>
    <s v="FALSO"/>
    <s v="dic-2022"/>
  </r>
  <r>
    <n v="44906"/>
    <s v="P0013"/>
    <s v="44906P0013"/>
    <n v="9"/>
    <x v="0"/>
    <x v="0"/>
    <n v="47"/>
    <s v="Product13"/>
    <x v="2"/>
    <s v="Kg"/>
    <n v="112"/>
    <n v="122.08"/>
    <n v="1008"/>
    <n v="1098.72"/>
    <n v="11"/>
    <s v="Dec"/>
    <n v="2022"/>
    <x v="365"/>
    <n v="516.39840000000004"/>
    <n v="10.079999999999998"/>
    <n v="90.719999999999985"/>
    <n v="8.2568807339449532E-2"/>
    <x v="0"/>
    <s v="FALSO"/>
    <s v="dic-2022"/>
  </r>
  <r>
    <n v="44906"/>
    <s v="P0014"/>
    <s v="44906P0014"/>
    <n v="10"/>
    <x v="1"/>
    <x v="1"/>
    <n v="28"/>
    <s v="Product14"/>
    <x v="2"/>
    <s v="Kg"/>
    <n v="112"/>
    <n v="146.72"/>
    <n v="1120"/>
    <n v="1467.2"/>
    <n v="11"/>
    <s v="Dec"/>
    <n v="2022"/>
    <x v="365"/>
    <n v="410.81600000000003"/>
    <n v="34.72"/>
    <n v="347.2"/>
    <n v="0.23664122137404578"/>
    <x v="0"/>
    <s v="VERDADERO"/>
    <s v="dic-2022"/>
  </r>
  <r>
    <n v="44907"/>
    <s v="P0030"/>
    <s v="44907P0030"/>
    <n v="9"/>
    <x v="0"/>
    <x v="1"/>
    <n v="29"/>
    <s v="Product30"/>
    <x v="4"/>
    <s v="Ft"/>
    <n v="148"/>
    <n v="201.28"/>
    <n v="1332"/>
    <n v="1811.52"/>
    <n v="12"/>
    <s v="Dec"/>
    <n v="2022"/>
    <x v="366"/>
    <n v="525.34079999999994"/>
    <n v="53.28"/>
    <n v="479.52"/>
    <n v="0.26470588235294118"/>
    <x v="0"/>
    <s v="VERDADERO"/>
    <s v="dic-2022"/>
  </r>
  <r>
    <n v="44907"/>
    <s v="P0041"/>
    <s v="44907P0041"/>
    <n v="10"/>
    <x v="0"/>
    <x v="0"/>
    <n v="3"/>
    <s v="Product41"/>
    <x v="1"/>
    <s v="Ft"/>
    <n v="138"/>
    <n v="173.88"/>
    <n v="1380"/>
    <n v="1738.8"/>
    <n v="12"/>
    <s v="Dec"/>
    <n v="2022"/>
    <x v="366"/>
    <n v="52.163999999999994"/>
    <n v="35.879999999999995"/>
    <n v="358.79999999999995"/>
    <n v="0.20634920634920634"/>
    <x v="0"/>
    <s v="FALSO"/>
    <s v="dic-2022"/>
  </r>
  <r>
    <n v="44909"/>
    <s v="P0005"/>
    <s v="44909P0005"/>
    <n v="4"/>
    <x v="2"/>
    <x v="1"/>
    <n v="50"/>
    <s v="Product05"/>
    <x v="3"/>
    <s v="Ft"/>
    <n v="133"/>
    <n v="155.61000000000001"/>
    <n v="532"/>
    <n v="622.44000000000005"/>
    <n v="14"/>
    <s v="Dec"/>
    <n v="2022"/>
    <x v="367"/>
    <n v="311.22000000000003"/>
    <n v="22.610000000000014"/>
    <n v="90.440000000000055"/>
    <n v="0.14529914529914537"/>
    <x v="1"/>
    <s v="VERDADERO"/>
    <s v="dic-2022"/>
  </r>
  <r>
    <n v="44910"/>
    <s v="P0009"/>
    <s v="44910P0009"/>
    <n v="13"/>
    <x v="2"/>
    <x v="0"/>
    <n v="50"/>
    <s v="Product09"/>
    <x v="3"/>
    <s v="No."/>
    <n v="6"/>
    <n v="7.8599999999999994"/>
    <n v="78"/>
    <n v="102.18"/>
    <n v="15"/>
    <s v="Dec"/>
    <n v="2022"/>
    <x v="368"/>
    <n v="51.09"/>
    <n v="1.8599999999999994"/>
    <n v="24.179999999999993"/>
    <n v="0.23664122137404572"/>
    <x v="1"/>
    <s v="FALSO"/>
    <s v="dic-2022"/>
  </r>
  <r>
    <n v="44914"/>
    <s v="P0044"/>
    <s v="44914P0044"/>
    <n v="7"/>
    <x v="2"/>
    <x v="0"/>
    <n v="38"/>
    <s v="Product44"/>
    <x v="1"/>
    <s v="Kg"/>
    <n v="76"/>
    <n v="82.08"/>
    <n v="532"/>
    <n v="574.55999999999995"/>
    <n v="19"/>
    <s v="Dec"/>
    <n v="2022"/>
    <x v="369"/>
    <n v="218.33279999999999"/>
    <n v="6.0799999999999983"/>
    <n v="42.559999999999988"/>
    <n v="7.4074074074074056E-2"/>
    <x v="1"/>
    <s v="FALSO"/>
    <s v="dic-2022"/>
  </r>
  <r>
    <n v="44914"/>
    <s v="P0011"/>
    <s v="44914P0011"/>
    <n v="14"/>
    <x v="2"/>
    <x v="1"/>
    <n v="31"/>
    <s v="Product11"/>
    <x v="2"/>
    <s v="Lt"/>
    <n v="44"/>
    <n v="48.4"/>
    <n v="616"/>
    <n v="677.6"/>
    <n v="19"/>
    <s v="Dec"/>
    <n v="2022"/>
    <x v="369"/>
    <n v="210.05600000000001"/>
    <n v="4.3999999999999986"/>
    <n v="61.59999999999998"/>
    <n v="9.090909090909087E-2"/>
    <x v="1"/>
    <s v="VERDADERO"/>
    <s v="dic-2022"/>
  </r>
  <r>
    <n v="44914"/>
    <s v="P0009"/>
    <s v="44914P0009"/>
    <n v="11"/>
    <x v="1"/>
    <x v="0"/>
    <n v="24"/>
    <s v="Product09"/>
    <x v="3"/>
    <s v="No."/>
    <n v="6"/>
    <n v="7.8599999999999994"/>
    <n v="66"/>
    <n v="86.46"/>
    <n v="19"/>
    <s v="Dec"/>
    <n v="2022"/>
    <x v="369"/>
    <n v="20.750399999999999"/>
    <n v="1.8599999999999994"/>
    <n v="20.459999999999994"/>
    <n v="0.23664122137404575"/>
    <x v="1"/>
    <s v="FALSO"/>
    <s v="dic-2022"/>
  </r>
  <r>
    <n v="44916"/>
    <s v="P0006"/>
    <s v="44916P0006"/>
    <n v="10"/>
    <x v="2"/>
    <x v="0"/>
    <n v="45"/>
    <s v="Product06"/>
    <x v="3"/>
    <s v="Kg"/>
    <n v="75"/>
    <n v="85.5"/>
    <n v="750"/>
    <n v="855"/>
    <n v="21"/>
    <s v="Dec"/>
    <n v="2022"/>
    <x v="370"/>
    <n v="384.75"/>
    <n v="10.5"/>
    <n v="105"/>
    <n v="0.12280701754385964"/>
    <x v="1"/>
    <s v="FALSO"/>
    <s v="dic-2022"/>
  </r>
  <r>
    <n v="44924"/>
    <s v="P0008"/>
    <s v="44924P0008"/>
    <n v="15"/>
    <x v="2"/>
    <x v="0"/>
    <n v="33"/>
    <s v="Product08"/>
    <x v="3"/>
    <s v="Kg"/>
    <n v="83"/>
    <n v="94.62"/>
    <n v="1245"/>
    <n v="1419.3"/>
    <n v="29"/>
    <s v="Dec"/>
    <n v="2022"/>
    <x v="371"/>
    <n v="468.36900000000003"/>
    <n v="11.620000000000005"/>
    <n v="174.30000000000007"/>
    <n v="0.1228070175438597"/>
    <x v="0"/>
    <s v="FALSO"/>
    <s v="dic-2022"/>
  </r>
  <r>
    <n v="44924"/>
    <s v="P0042"/>
    <s v="44924P0042"/>
    <n v="1"/>
    <x v="0"/>
    <x v="1"/>
    <n v="37"/>
    <s v="Product42"/>
    <x v="1"/>
    <s v="Ft"/>
    <n v="120"/>
    <n v="162"/>
    <n v="120"/>
    <n v="162"/>
    <n v="29"/>
    <s v="Dec"/>
    <n v="2022"/>
    <x v="371"/>
    <n v="59.94"/>
    <n v="42"/>
    <n v="42"/>
    <n v="0.25925925925925924"/>
    <x v="1"/>
    <s v="VERDADERO"/>
    <s v="dic-2022"/>
  </r>
  <r>
    <n v="44925"/>
    <s v="P0041"/>
    <s v="44925P0041"/>
    <n v="14"/>
    <x v="2"/>
    <x v="0"/>
    <n v="21"/>
    <s v="Product41"/>
    <x v="1"/>
    <s v="Ft"/>
    <n v="138"/>
    <n v="173.88"/>
    <n v="1932"/>
    <n v="2434.3200000000002"/>
    <n v="30"/>
    <s v="Dec"/>
    <n v="2022"/>
    <x v="372"/>
    <n v="511.2072"/>
    <n v="35.879999999999995"/>
    <n v="502.31999999999994"/>
    <n v="0.20634920634920631"/>
    <x v="2"/>
    <s v="FALSO"/>
    <s v="dic-2022"/>
  </r>
  <r>
    <n v="44926"/>
    <s v="P0033"/>
    <s v="44926P0033"/>
    <n v="12"/>
    <x v="1"/>
    <x v="0"/>
    <n v="45"/>
    <s v="Product33"/>
    <x v="4"/>
    <s v="Kg"/>
    <n v="95"/>
    <n v="119.7"/>
    <n v="1140"/>
    <n v="1436.4"/>
    <n v="31"/>
    <s v="Dec"/>
    <n v="2022"/>
    <x v="373"/>
    <n v="646.38000000000011"/>
    <n v="24.700000000000003"/>
    <n v="296.40000000000003"/>
    <n v="0.20634920634920637"/>
    <x v="0"/>
    <s v="FALSO"/>
    <s v="dic-2022"/>
  </r>
  <r>
    <n v="44926"/>
    <s v="P0011"/>
    <s v="44926P0011"/>
    <n v="6"/>
    <x v="1"/>
    <x v="0"/>
    <n v="22"/>
    <s v="Product11"/>
    <x v="2"/>
    <s v="Lt"/>
    <n v="44"/>
    <n v="48.4"/>
    <n v="264"/>
    <n v="290.39999999999998"/>
    <n v="31"/>
    <s v="Dec"/>
    <n v="2022"/>
    <x v="373"/>
    <n v="63.887999999999998"/>
    <n v="4.3999999999999986"/>
    <n v="26.399999999999991"/>
    <n v="9.0909090909090884E-2"/>
    <x v="1"/>
    <s v="FALSO"/>
    <s v="dic-2022"/>
  </r>
  <r>
    <n v="44926"/>
    <s v="P0011"/>
    <s v="44926P0011"/>
    <n v="3"/>
    <x v="0"/>
    <x v="1"/>
    <n v="33"/>
    <s v="Product11"/>
    <x v="2"/>
    <s v="Lt"/>
    <n v="44"/>
    <n v="48.4"/>
    <n v="132"/>
    <n v="145.19999999999999"/>
    <n v="31"/>
    <s v="Dec"/>
    <n v="2022"/>
    <x v="373"/>
    <n v="47.915999999999997"/>
    <n v="4.3999999999999986"/>
    <n v="13.199999999999996"/>
    <n v="9.0909090909090884E-2"/>
    <x v="1"/>
    <s v="VERDADERO"/>
    <s v="dic-2022"/>
  </r>
  <r>
    <n v="44197"/>
    <s v="P0024"/>
    <s v="44197P0024"/>
    <n v="9"/>
    <x v="0"/>
    <x v="0"/>
    <n v="50"/>
    <s v="Product24"/>
    <x v="0"/>
    <s v="Ft"/>
    <n v="144"/>
    <n v="156.96"/>
    <n v="1296"/>
    <n v="1412.64"/>
    <n v="1"/>
    <s v="Jan"/>
    <n v="2021"/>
    <x v="0"/>
    <n v="706.32"/>
    <n v="12.960000000000008"/>
    <n v="116.64000000000007"/>
    <n v="8.2568807339449588E-2"/>
    <x v="0"/>
    <s v="FALSO"/>
    <s v="ene-2021"/>
  </r>
  <r>
    <n v="44198"/>
    <s v="P0038"/>
    <s v="44198P0038"/>
    <n v="15"/>
    <x v="1"/>
    <x v="1"/>
    <n v="34"/>
    <s v="Product38"/>
    <x v="1"/>
    <s v="Kg"/>
    <n v="72"/>
    <n v="79.92"/>
    <n v="1080"/>
    <n v="1198.8"/>
    <n v="2"/>
    <s v="Jan"/>
    <n v="2021"/>
    <x v="1"/>
    <n v="407.59200000000004"/>
    <n v="7.9200000000000017"/>
    <n v="118.80000000000003"/>
    <n v="9.9099099099099128E-2"/>
    <x v="0"/>
    <s v="VERDADERO"/>
    <s v="ene-202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21">
  <r>
    <x v="0"/>
    <x v="0"/>
    <n v="74"/>
    <n v="201"/>
    <n v="534.29999999999995"/>
    <n v="0"/>
    <s v="No"/>
    <s v="No"/>
    <n v="0"/>
    <n v="2"/>
    <n v="14"/>
    <s v="Yes"/>
    <n v="0"/>
    <s v="LA"/>
    <x v="0"/>
    <n v="23"/>
    <s v="Yes"/>
    <s v="No"/>
    <s v="No"/>
    <s v="  Month-to-Month   "/>
    <s v="Direct Debit"/>
    <n v="24"/>
    <n v="1623"/>
    <x v="0"/>
    <m/>
    <x v="0"/>
    <x v="0"/>
    <n v="120"/>
    <x v="0"/>
    <n v="25.13"/>
    <x v="0"/>
    <s v="SMS"/>
    <x v="0"/>
    <n v="0"/>
    <n v="1837"/>
    <s v="Medio"/>
    <s v="Bajo"/>
    <n v="1.6666666666666666E-2"/>
    <n v="897"/>
    <n v="203"/>
    <n v="0.59113300492610843"/>
    <n v="0.59113300492610843"/>
    <s v="Primera compra"/>
    <n v="1699"/>
    <n v="55.819301848049278"/>
    <n v="4.6516084873374401"/>
    <x v="0"/>
    <x v="0"/>
    <s v="feb"/>
  </r>
  <r>
    <x v="1"/>
    <x v="0"/>
    <n v="70"/>
    <n v="181"/>
    <n v="592.9"/>
    <n v="0"/>
    <s v="No"/>
    <s v="No"/>
    <n v="0"/>
    <n v="1"/>
    <n v="14"/>
    <s v="No"/>
    <n v="57"/>
    <s v="MT"/>
    <x v="1"/>
    <n v="58"/>
    <s v="No"/>
    <s v="No"/>
    <s v="No"/>
    <s v="  Two Year   "/>
    <s v="Direct Debit"/>
    <n v="30"/>
    <n v="2190"/>
    <x v="0"/>
    <m/>
    <x v="1"/>
    <x v="1"/>
    <n v="114"/>
    <x v="0"/>
    <n v="35.69"/>
    <x v="1"/>
    <s v="SMS"/>
    <x v="1"/>
    <n v="0"/>
    <n v="1171"/>
    <s v="Medio"/>
    <s v="Bajo"/>
    <n v="0"/>
    <n v="717"/>
    <n v="181"/>
    <n v="0.62983425414364635"/>
    <n v="0.62983425414364635"/>
    <s v="Primera compra"/>
    <n v="350"/>
    <n v="11.498973305954825"/>
    <n v="0.95824777549623541"/>
    <x v="0"/>
    <x v="0"/>
    <s v="oct"/>
  </r>
  <r>
    <x v="2"/>
    <x v="0"/>
    <n v="69"/>
    <n v="34"/>
    <n v="91.8"/>
    <n v="0"/>
    <s v="No"/>
    <s v="No"/>
    <n v="0"/>
    <n v="0"/>
    <n v="5"/>
    <s v="Yes"/>
    <n v="0"/>
    <s v="NY"/>
    <x v="1"/>
    <n v="77"/>
    <s v="No"/>
    <s v="Yes"/>
    <s v="No"/>
    <s v="  Two Year   "/>
    <s v="Direct Debit"/>
    <n v="40"/>
    <n v="616"/>
    <x v="0"/>
    <m/>
    <x v="2"/>
    <x v="2"/>
    <n v="66"/>
    <x v="0"/>
    <n v="37.46"/>
    <x v="2"/>
    <s v="Phone"/>
    <x v="0"/>
    <n v="0"/>
    <n v="6147"/>
    <s v="Medio"/>
    <s v="Medio"/>
    <n v="7.575757575757576E-2"/>
    <n v="422"/>
    <n v="39"/>
    <n v="1.6923076923076923"/>
    <n v="1.6923076923076923"/>
    <s v="Primera compra"/>
    <n v="608"/>
    <n v="19.975359342915812"/>
    <n v="1.6646132785763177"/>
    <x v="1"/>
    <x v="1"/>
    <s v="feb"/>
  </r>
  <r>
    <x v="3"/>
    <x v="0"/>
    <n v="85"/>
    <n v="90"/>
    <n v="161.80000000000001"/>
    <n v="0"/>
    <s v="No"/>
    <s v="No"/>
    <n v="0"/>
    <n v="0"/>
    <n v="5"/>
    <s v="Yes"/>
    <n v="0"/>
    <s v="NC"/>
    <x v="1"/>
    <n v="40"/>
    <s v="No"/>
    <s v="No"/>
    <s v="No"/>
    <s v="  One Year   "/>
    <s v="Direct Debit"/>
    <n v="15"/>
    <n v="587"/>
    <x v="0"/>
    <m/>
    <x v="3"/>
    <x v="3"/>
    <n v="93"/>
    <x v="1"/>
    <n v="15.77"/>
    <x v="3"/>
    <s v="Phone"/>
    <x v="1"/>
    <n v="0"/>
    <n v="3776"/>
    <s v="Medio"/>
    <s v="Bajo"/>
    <n v="1.0752688172043012E-2"/>
    <n v="1390"/>
    <n v="91"/>
    <n v="1.0219780219780219"/>
    <n v="1.0219780219780219"/>
    <s v="Primera compra"/>
    <n v="891"/>
    <n v="29.273100616016428"/>
    <n v="2.4394250513347022"/>
    <x v="2"/>
    <x v="1"/>
    <s v="may"/>
  </r>
  <r>
    <x v="4"/>
    <x v="0"/>
    <n v="95"/>
    <n v="41"/>
    <n v="170.2"/>
    <n v="0"/>
    <s v="No"/>
    <s v="No"/>
    <n v="0"/>
    <n v="0"/>
    <n v="24"/>
    <s v="Yes"/>
    <n v="0"/>
    <s v="WI"/>
    <x v="1"/>
    <n v="22"/>
    <s v="Yes"/>
    <s v="No"/>
    <s v="No"/>
    <s v="  Month-to-Month   "/>
    <s v="Credit Card"/>
    <n v="26"/>
    <n v="500"/>
    <x v="0"/>
    <m/>
    <x v="4"/>
    <x v="4"/>
    <n v="41"/>
    <x v="1"/>
    <n v="21.99"/>
    <x v="4"/>
    <s v="Phone"/>
    <x v="0"/>
    <n v="0"/>
    <n v="4765"/>
    <s v="Medio"/>
    <s v="Bajo"/>
    <n v="7.3170731707317069E-2"/>
    <n v="1295"/>
    <n v="44"/>
    <n v="0.93181818181818177"/>
    <n v="0.93181818181818177"/>
    <s v="Primera compra"/>
    <n v="1265"/>
    <n v="41.560574948665298"/>
    <n v="3.463381245722108"/>
    <x v="0"/>
    <x v="1"/>
    <s v="abr"/>
  </r>
  <r>
    <x v="5"/>
    <x v="0"/>
    <n v="72"/>
    <n v="10"/>
    <n v="28.6"/>
    <n v="0"/>
    <s v="No"/>
    <s v="No"/>
    <n v="0"/>
    <n v="0"/>
    <n v="0"/>
    <s v="No"/>
    <n v="0"/>
    <s v="CT"/>
    <x v="0"/>
    <n v="28"/>
    <s v="Yes"/>
    <s v="No"/>
    <s v="No"/>
    <s v="  Month-to-Month   "/>
    <s v="Credit Card"/>
    <n v="13"/>
    <n v="62"/>
    <x v="0"/>
    <m/>
    <x v="5"/>
    <x v="5"/>
    <n v="104"/>
    <x v="0"/>
    <n v="13.53"/>
    <x v="5"/>
    <s v="SMS"/>
    <x v="1"/>
    <n v="0"/>
    <n v="5029"/>
    <s v="Medio"/>
    <s v="Bajo"/>
    <n v="3.8461538461538464E-2"/>
    <n v="484"/>
    <n v="14"/>
    <n v="7.4285714285714288"/>
    <n v="7.4285714285714288"/>
    <s v="Primera compra"/>
    <n v="755"/>
    <n v="24.804928131416837"/>
    <n v="2.0670773442847366"/>
    <x v="0"/>
    <x v="1"/>
    <s v="sept"/>
  </r>
  <r>
    <x v="6"/>
    <x v="0"/>
    <n v="85"/>
    <n v="183"/>
    <n v="488.8"/>
    <n v="0"/>
    <s v="No"/>
    <s v="No"/>
    <n v="0"/>
    <n v="0"/>
    <n v="15"/>
    <s v="Yes"/>
    <n v="0"/>
    <s v="FL"/>
    <x v="0"/>
    <n v="25"/>
    <s v="Yes"/>
    <s v="No"/>
    <s v="Yes"/>
    <s v="  Two Year   "/>
    <s v="Direct Debit"/>
    <n v="32"/>
    <n v="1927"/>
    <x v="0"/>
    <m/>
    <x v="6"/>
    <x v="6"/>
    <n v="46"/>
    <x v="1"/>
    <n v="37.85"/>
    <x v="2"/>
    <s v="SMS"/>
    <x v="0"/>
    <n v="0"/>
    <n v="5762"/>
    <s v="Medio"/>
    <s v="Medio"/>
    <n v="0.10869565217391304"/>
    <n v="483"/>
    <n v="188"/>
    <n v="0.24468085106382978"/>
    <n v="0.24468085106382978"/>
    <s v="Primera compra"/>
    <n v="555"/>
    <n v="18.234086242299796"/>
    <n v="1.5195071868583163"/>
    <x v="1"/>
    <x v="0"/>
    <s v="abr"/>
  </r>
  <r>
    <x v="7"/>
    <x v="0"/>
    <n v="88"/>
    <n v="41"/>
    <n v="118.3"/>
    <n v="0"/>
    <s v="No"/>
    <s v="No"/>
    <n v="0"/>
    <n v="0"/>
    <n v="14"/>
    <s v="Yes"/>
    <n v="0"/>
    <s v="MS"/>
    <x v="1"/>
    <n v="24"/>
    <s v="Yes"/>
    <s v="No"/>
    <s v="No"/>
    <s v="  Month-to-Month   "/>
    <s v="Direct Debit"/>
    <n v="37"/>
    <n v="553"/>
    <x v="0"/>
    <m/>
    <x v="7"/>
    <x v="7"/>
    <n v="20"/>
    <x v="1"/>
    <n v="30.9"/>
    <x v="3"/>
    <s v="Phone"/>
    <x v="1"/>
    <n v="0"/>
    <n v="3725"/>
    <s v="Medio"/>
    <s v="Bajo"/>
    <n v="0.05"/>
    <n v="1093"/>
    <n v="42"/>
    <n v="0.47619047619047616"/>
    <n v="0.47619047619047616"/>
    <s v="Primera compra"/>
    <n v="1729"/>
    <n v="56.804928131416837"/>
    <n v="4.7337440109514031"/>
    <x v="2"/>
    <x v="1"/>
    <s v="ene"/>
  </r>
  <r>
    <x v="8"/>
    <x v="0"/>
    <n v="58"/>
    <n v="34"/>
    <n v="123.6"/>
    <n v="0"/>
    <s v="No"/>
    <s v="No"/>
    <n v="0"/>
    <n v="0"/>
    <n v="4"/>
    <s v="Yes"/>
    <n v="0"/>
    <s v="OR"/>
    <x v="1"/>
    <n v="32"/>
    <s v="No"/>
    <s v="No"/>
    <s v="No"/>
    <s v="  Month-to-Month   "/>
    <s v="Direct Debit"/>
    <n v="17"/>
    <n v="341"/>
    <x v="0"/>
    <m/>
    <x v="8"/>
    <x v="8"/>
    <n v="44"/>
    <x v="2"/>
    <n v="15.71"/>
    <x v="4"/>
    <s v="SMS"/>
    <x v="1"/>
    <n v="0"/>
    <n v="6540"/>
    <s v="Medio"/>
    <s v="Bajo"/>
    <n v="6.8181818181818177E-2"/>
    <n v="1580"/>
    <n v="37"/>
    <n v="1.1891891891891893"/>
    <n v="1.1891891891891893"/>
    <s v="Primera compra"/>
    <n v="407"/>
    <n v="13.371663244353183"/>
    <n v="1.1143052703627652"/>
    <x v="0"/>
    <x v="1"/>
    <s v="sept"/>
  </r>
  <r>
    <x v="9"/>
    <x v="0"/>
    <n v="67"/>
    <n v="182"/>
    <n v="415.8"/>
    <n v="276"/>
    <s v="Yes"/>
    <s v="Yes"/>
    <n v="0"/>
    <n v="0"/>
    <n v="0"/>
    <s v="No"/>
    <n v="0"/>
    <s v="OK"/>
    <x v="0"/>
    <n v="56"/>
    <s v="No"/>
    <s v="No"/>
    <s v="No"/>
    <s v="  Two Year   "/>
    <s v="Credit Card"/>
    <n v="13"/>
    <n v="887"/>
    <x v="0"/>
    <m/>
    <x v="9"/>
    <x v="9"/>
    <n v="19"/>
    <x v="0"/>
    <n v="11.07"/>
    <x v="0"/>
    <s v="Phone"/>
    <x v="1"/>
    <n v="10.63"/>
    <n v="6973"/>
    <s v="Medio"/>
    <s v="Bajo"/>
    <n v="0.10526315789473684"/>
    <n v="610"/>
    <n v="460"/>
    <n v="4.1304347826086954E-2"/>
    <n v="4.1304347826086954E-2"/>
    <s v="Primera compra"/>
    <n v="1509"/>
    <n v="49.577002053388092"/>
    <n v="4.131416837782341"/>
    <x v="0"/>
    <x v="2"/>
    <s v="ago"/>
  </r>
  <r>
    <x v="10"/>
    <x v="0"/>
    <n v="54"/>
    <n v="67"/>
    <n v="241.3"/>
    <n v="0"/>
    <s v="No"/>
    <s v="No"/>
    <n v="0"/>
    <n v="1"/>
    <n v="2"/>
    <s v="Yes"/>
    <n v="0"/>
    <s v="NE"/>
    <x v="1"/>
    <n v="36"/>
    <s v="No"/>
    <s v="No"/>
    <s v="No"/>
    <s v="  Month-to-Month   "/>
    <s v="Direct Debit"/>
    <n v="40"/>
    <n v="976"/>
    <x v="0"/>
    <m/>
    <x v="10"/>
    <x v="10"/>
    <n v="59"/>
    <x v="2"/>
    <n v="34.79"/>
    <x v="5"/>
    <s v="Email"/>
    <x v="1"/>
    <n v="0"/>
    <n v="6878"/>
    <s v="Medio"/>
    <s v="Bajo"/>
    <n v="6.7796610169491525E-2"/>
    <n v="911"/>
    <n v="71"/>
    <n v="0.83098591549295775"/>
    <n v="0.83098591549295775"/>
    <s v="Primera compra"/>
    <n v="622"/>
    <n v="20.435318275154003"/>
    <n v="1.7029431895961669"/>
    <x v="0"/>
    <x v="2"/>
    <s v="ene"/>
  </r>
  <r>
    <x v="10"/>
    <x v="0"/>
    <n v="55"/>
    <n v="67"/>
    <n v="241.3"/>
    <n v="0"/>
    <s v="No"/>
    <s v="No"/>
    <n v="0"/>
    <n v="1"/>
    <n v="2"/>
    <s v="Yes"/>
    <n v="0"/>
    <s v="NE"/>
    <x v="1"/>
    <n v="36"/>
    <s v="No"/>
    <s v="No"/>
    <s v="No"/>
    <s v="  Month-to-Month   "/>
    <s v="Direct Debit"/>
    <n v="40"/>
    <n v="976"/>
    <x v="0"/>
    <m/>
    <x v="10"/>
    <x v="10"/>
    <n v="59"/>
    <x v="2"/>
    <n v="34.79"/>
    <x v="3"/>
    <s v="Email"/>
    <x v="1"/>
    <n v="0"/>
    <n v="964"/>
    <s v="Medio"/>
    <s v="Bajo"/>
    <n v="1.6949152542372881E-2"/>
    <n v="911"/>
    <n v="68"/>
    <n v="0.86764705882352944"/>
    <n v="0.86764705882352944"/>
    <s v="Compra posterior"/>
    <n v="622"/>
    <n v="20.435318275154003"/>
    <n v="1.7029431895961669"/>
    <x v="0"/>
    <x v="2"/>
    <s v="ene"/>
  </r>
  <r>
    <x v="11"/>
    <x v="0"/>
    <n v="69"/>
    <n v="51"/>
    <n v="108.9"/>
    <n v="0"/>
    <s v="No"/>
    <s v="No"/>
    <n v="0"/>
    <n v="0"/>
    <n v="9"/>
    <s v="No"/>
    <n v="60"/>
    <s v="VT"/>
    <x v="0"/>
    <n v="80"/>
    <s v="No"/>
    <s v="Yes"/>
    <s v="Yes"/>
    <s v="  Two Year   "/>
    <s v="Direct Debit"/>
    <n v="43"/>
    <n v="938"/>
    <x v="0"/>
    <m/>
    <x v="11"/>
    <x v="11"/>
    <n v="79"/>
    <x v="2"/>
    <n v="36.43"/>
    <x v="5"/>
    <s v="Email"/>
    <x v="1"/>
    <n v="0"/>
    <n v="3441"/>
    <s v="Medio"/>
    <s v="Bajo"/>
    <n v="5.0632911392405063E-2"/>
    <n v="983"/>
    <n v="55"/>
    <n v="1.4363636363636363"/>
    <n v="1.4363636363636363"/>
    <s v="Primera compra"/>
    <n v="1144"/>
    <n v="37.585215605749482"/>
    <n v="3.1321013004791234"/>
    <x v="0"/>
    <x v="2"/>
    <s v="ago"/>
  </r>
  <r>
    <x v="11"/>
    <x v="0"/>
    <n v="66"/>
    <n v="51"/>
    <n v="108.9"/>
    <n v="0"/>
    <s v="No"/>
    <s v="No"/>
    <n v="0"/>
    <n v="0"/>
    <n v="9"/>
    <s v="No"/>
    <n v="60"/>
    <s v="VT"/>
    <x v="0"/>
    <n v="80"/>
    <s v="No"/>
    <s v="Yes"/>
    <s v="Yes"/>
    <s v="  Two Year   "/>
    <s v="Direct Debit"/>
    <n v="43"/>
    <n v="938"/>
    <x v="0"/>
    <m/>
    <x v="11"/>
    <x v="11"/>
    <n v="79"/>
    <x v="2"/>
    <n v="36.43"/>
    <x v="2"/>
    <s v="Email"/>
    <x v="1"/>
    <n v="0"/>
    <n v="4287"/>
    <s v="Medio"/>
    <s v="Medio"/>
    <n v="6.3291139240506333E-2"/>
    <n v="983"/>
    <n v="56"/>
    <n v="1.4107142857142858"/>
    <n v="1.4107142857142858"/>
    <s v="Compra posterior"/>
    <n v="1144"/>
    <n v="37.585215605749482"/>
    <n v="3.1321013004791234"/>
    <x v="1"/>
    <x v="2"/>
    <s v="ago"/>
  </r>
  <r>
    <x v="12"/>
    <x v="0"/>
    <n v="85"/>
    <n v="61"/>
    <n v="182.9"/>
    <n v="0"/>
    <s v="No"/>
    <s v="No"/>
    <n v="0"/>
    <n v="0"/>
    <n v="0"/>
    <s v="No"/>
    <n v="0"/>
    <s v="SC"/>
    <x v="1"/>
    <n v="54"/>
    <s v="No"/>
    <s v="No"/>
    <s v="No"/>
    <s v="  Two Year   "/>
    <s v="Credit Card"/>
    <n v="11"/>
    <n v="142"/>
    <x v="0"/>
    <m/>
    <x v="12"/>
    <x v="12"/>
    <n v="79"/>
    <x v="1"/>
    <n v="12.81"/>
    <x v="1"/>
    <s v="Email"/>
    <x v="0"/>
    <n v="0"/>
    <n v="2798"/>
    <s v="Medio"/>
    <s v="Bajo"/>
    <n v="0"/>
    <n v="1356"/>
    <n v="61"/>
    <n v="1.2950819672131149"/>
    <n v="1.2950819672131149"/>
    <s v="Primera compra"/>
    <n v="1590"/>
    <n v="52.238193018480494"/>
    <n v="4.3531827515400412"/>
    <x v="2"/>
    <x v="1"/>
    <s v="jun"/>
  </r>
  <r>
    <x v="13"/>
    <x v="0"/>
    <n v="67"/>
    <n v="15"/>
    <n v="47.8"/>
    <n v="24"/>
    <s v="Yes"/>
    <s v="No"/>
    <n v="20.399999999999999"/>
    <n v="0"/>
    <n v="0"/>
    <s v="No"/>
    <n v="0"/>
    <s v="ID"/>
    <x v="0"/>
    <n v="53"/>
    <s v="No"/>
    <s v="No"/>
    <s v="No"/>
    <s v="  One Year   "/>
    <s v="Credit Card"/>
    <n v="8"/>
    <n v="46"/>
    <x v="0"/>
    <m/>
    <x v="13"/>
    <x v="13"/>
    <n v="73"/>
    <x v="0"/>
    <n v="9.2100000000000009"/>
    <x v="1"/>
    <s v="Email"/>
    <x v="1"/>
    <n v="0.82"/>
    <n v="1083"/>
    <s v="Medio"/>
    <s v="Bajo"/>
    <n v="0"/>
    <n v="433"/>
    <n v="39"/>
    <n v="1.8717948717948718"/>
    <n v="1.8717948717948718"/>
    <s v="Primera compra"/>
    <n v="1178"/>
    <n v="38.702258726899387"/>
    <n v="3.2251882272416155"/>
    <x v="2"/>
    <x v="1"/>
    <s v="jul"/>
  </r>
  <r>
    <x v="14"/>
    <x v="0"/>
    <n v="69"/>
    <n v="324"/>
    <n v="678.8"/>
    <n v="0"/>
    <s v="No"/>
    <s v="No"/>
    <n v="0"/>
    <n v="0"/>
    <n v="2"/>
    <s v="Yes"/>
    <n v="0"/>
    <s v="KY"/>
    <x v="0"/>
    <n v="44"/>
    <s v="No"/>
    <s v="No"/>
    <s v="Yes"/>
    <s v="  One Year   "/>
    <s v="Credit Card"/>
    <n v="45"/>
    <n v="2161"/>
    <x v="0"/>
    <m/>
    <x v="14"/>
    <x v="14"/>
    <n v="85"/>
    <x v="1"/>
    <n v="53.68"/>
    <x v="0"/>
    <s v="SMS"/>
    <x v="0"/>
    <n v="0"/>
    <n v="4761"/>
    <s v="Alto"/>
    <s v="Bajo"/>
    <n v="2.3529411764705882E-2"/>
    <n v="1222"/>
    <n v="326"/>
    <n v="0.2607361963190184"/>
    <n v="0.2607361963190184"/>
    <s v="Primera compra"/>
    <n v="831"/>
    <n v="27.301848049281318"/>
    <n v="2.2751540041067764"/>
    <x v="0"/>
    <x v="0"/>
    <s v="jul"/>
  </r>
  <r>
    <x v="15"/>
    <x v="0"/>
    <n v="61"/>
    <n v="12"/>
    <n v="35.4"/>
    <n v="0"/>
    <s v="No"/>
    <s v="No"/>
    <n v="0"/>
    <n v="1"/>
    <n v="21"/>
    <s v="Yes"/>
    <n v="0"/>
    <s v="OK"/>
    <x v="0"/>
    <n v="28"/>
    <s v="Yes"/>
    <s v="No"/>
    <s v="No"/>
    <s v="  Month-to-Month   "/>
    <s v="Credit Card"/>
    <n v="23"/>
    <n v="90"/>
    <x v="0"/>
    <m/>
    <x v="15"/>
    <x v="15"/>
    <n v="42"/>
    <x v="2"/>
    <n v="23.51"/>
    <x v="5"/>
    <s v="Phone"/>
    <x v="0"/>
    <n v="0"/>
    <n v="2922"/>
    <s v="Medio"/>
    <s v="Bajo"/>
    <n v="9.5238095238095233E-2"/>
    <n v="1321"/>
    <n v="16"/>
    <n v="2.625"/>
    <n v="2.625"/>
    <s v="Primera compra"/>
    <n v="772"/>
    <n v="25.363449691991786"/>
    <n v="2.1136208076659821"/>
    <x v="0"/>
    <x v="1"/>
    <s v="sept"/>
  </r>
  <r>
    <x v="16"/>
    <x v="0"/>
    <n v="70"/>
    <n v="280"/>
    <n v="753.5"/>
    <n v="0"/>
    <s v="No"/>
    <s v="No"/>
    <n v="0"/>
    <n v="0"/>
    <n v="1"/>
    <s v="Yes"/>
    <n v="0"/>
    <s v="ME"/>
    <x v="1"/>
    <n v="68"/>
    <s v="No"/>
    <s v="Yes"/>
    <s v="No"/>
    <s v="  Two Year   "/>
    <s v="Credit Card"/>
    <n v="51"/>
    <n v="2985"/>
    <x v="0"/>
    <m/>
    <x v="16"/>
    <x v="16"/>
    <n v="108"/>
    <x v="0"/>
    <n v="58.63"/>
    <x v="4"/>
    <s v="Phone"/>
    <x v="0"/>
    <n v="0"/>
    <n v="2965"/>
    <s v="Alto"/>
    <s v="Bajo"/>
    <n v="2.7777777777777776E-2"/>
    <n v="1360"/>
    <n v="283"/>
    <n v="0.38162544169611307"/>
    <n v="0.38162544169611307"/>
    <s v="Primera compra"/>
    <n v="1651"/>
    <n v="54.242299794661193"/>
    <n v="4.5201916495550991"/>
    <x v="0"/>
    <x v="3"/>
    <s v="abr"/>
  </r>
  <r>
    <x v="17"/>
    <x v="0"/>
    <n v="67"/>
    <n v="173"/>
    <n v="429.3"/>
    <n v="0"/>
    <s v="No"/>
    <s v="No"/>
    <n v="0"/>
    <n v="1"/>
    <n v="3"/>
    <s v="Yes"/>
    <n v="0"/>
    <s v="CT"/>
    <x v="0"/>
    <n v="30"/>
    <s v="No"/>
    <s v="No"/>
    <s v="No"/>
    <s v="  One Year   "/>
    <s v="Direct Debit"/>
    <n v="39"/>
    <n v="1047"/>
    <x v="0"/>
    <m/>
    <x v="17"/>
    <x v="17"/>
    <n v="43"/>
    <x v="0"/>
    <n v="38.229999999999997"/>
    <x v="2"/>
    <s v="SMS"/>
    <x v="0"/>
    <n v="0"/>
    <n v="4103"/>
    <s v="Medio"/>
    <s v="Medio"/>
    <n v="0.11627906976744186"/>
    <n v="1245"/>
    <n v="178"/>
    <n v="0.24157303370786518"/>
    <n v="0.24157303370786518"/>
    <s v="Primera compra"/>
    <n v="1739"/>
    <n v="57.133470225872685"/>
    <n v="4.7611225188227237"/>
    <x v="1"/>
    <x v="2"/>
    <s v="ene"/>
  </r>
  <r>
    <x v="18"/>
    <x v="0"/>
    <n v="57"/>
    <n v="64"/>
    <n v="103"/>
    <n v="0"/>
    <s v="No"/>
    <s v="No"/>
    <n v="0"/>
    <n v="2"/>
    <n v="6"/>
    <s v="Yes"/>
    <n v="0"/>
    <s v="ID"/>
    <x v="1"/>
    <n v="67"/>
    <s v="No"/>
    <s v="Yes"/>
    <s v="Yes"/>
    <s v="  Two Year   "/>
    <s v="Direct Debit"/>
    <n v="36"/>
    <n v="927"/>
    <x v="0"/>
    <m/>
    <x v="18"/>
    <x v="18"/>
    <n v="44"/>
    <x v="2"/>
    <n v="31.1"/>
    <x v="4"/>
    <s v="Email"/>
    <x v="0"/>
    <n v="0"/>
    <n v="3004"/>
    <s v="Medio"/>
    <s v="Bajo"/>
    <n v="6.8181818181818177E-2"/>
    <n v="722"/>
    <n v="67"/>
    <n v="0.65671641791044777"/>
    <n v="0.65671641791044777"/>
    <s v="Primera compra"/>
    <n v="1223"/>
    <n v="40.180698151950722"/>
    <n v="3.3483915126625603"/>
    <x v="0"/>
    <x v="2"/>
    <s v="jun"/>
  </r>
  <r>
    <x v="19"/>
    <x v="0"/>
    <n v="65"/>
    <n v="125"/>
    <n v="288"/>
    <n v="0"/>
    <s v="No"/>
    <s v="No"/>
    <n v="0"/>
    <n v="0"/>
    <n v="37"/>
    <s v="Yes"/>
    <n v="0"/>
    <s v="NC"/>
    <x v="0"/>
    <n v="26"/>
    <s v="Yes"/>
    <s v="No"/>
    <s v="No"/>
    <s v="  Month-to-Month   "/>
    <s v="Direct Debit"/>
    <n v="63"/>
    <n v="1517"/>
    <x v="0"/>
    <m/>
    <x v="19"/>
    <x v="19"/>
    <n v="95"/>
    <x v="2"/>
    <n v="57.05"/>
    <x v="3"/>
    <s v="Phone"/>
    <x v="1"/>
    <n v="0"/>
    <n v="4433"/>
    <s v="Alto"/>
    <s v="Bajo"/>
    <n v="1.0526315789473684E-2"/>
    <n v="1581"/>
    <n v="126"/>
    <n v="0.75396825396825395"/>
    <n v="0.75396825396825395"/>
    <s v="Primera compra"/>
    <n v="738"/>
    <n v="24.246406570841891"/>
    <n v="2.020533880903491"/>
    <x v="2"/>
    <x v="0"/>
    <s v="oct"/>
  </r>
  <r>
    <x v="20"/>
    <x v="0"/>
    <n v="58"/>
    <n v="1"/>
    <n v="4"/>
    <n v="0"/>
    <s v="No"/>
    <s v="No"/>
    <n v="0"/>
    <n v="2"/>
    <n v="4"/>
    <s v="No"/>
    <n v="18"/>
    <s v="NY"/>
    <x v="1"/>
    <n v="54"/>
    <s v="No"/>
    <s v="No"/>
    <s v="No"/>
    <s v="  Month-to-Month   "/>
    <s v="Direct Debit"/>
    <n v="20"/>
    <n v="20"/>
    <x v="0"/>
    <m/>
    <x v="20"/>
    <x v="20"/>
    <n v="119"/>
    <x v="2"/>
    <n v="16.52"/>
    <x v="0"/>
    <s v="SMS"/>
    <x v="0"/>
    <n v="0"/>
    <n v="6377"/>
    <s v="Medio"/>
    <s v="Bajo"/>
    <n v="1.680672268907563E-2"/>
    <n v="1519"/>
    <n v="3"/>
    <n v="39.666666666666664"/>
    <n v="39.666666666666664"/>
    <s v="Primera compra"/>
    <n v="377"/>
    <n v="12.386036960985628"/>
    <n v="1.0321697467488022"/>
    <x v="0"/>
    <x v="1"/>
    <s v="oct"/>
  </r>
  <r>
    <x v="21"/>
    <x v="0"/>
    <n v="52"/>
    <n v="129"/>
    <n v="419"/>
    <n v="0"/>
    <s v="No"/>
    <s v="No"/>
    <n v="0"/>
    <n v="0"/>
    <n v="0"/>
    <s v="No"/>
    <n v="0"/>
    <s v="MN"/>
    <x v="1"/>
    <n v="25"/>
    <s v="Yes"/>
    <s v="No"/>
    <s v="No"/>
    <s v="  One Year   "/>
    <s v="Direct Debit"/>
    <n v="12"/>
    <n v="548"/>
    <x v="0"/>
    <m/>
    <x v="21"/>
    <x v="21"/>
    <n v="52"/>
    <x v="2"/>
    <n v="13.44"/>
    <x v="0"/>
    <s v="Email"/>
    <x v="0"/>
    <n v="0"/>
    <n v="4865"/>
    <s v="Medio"/>
    <s v="Bajo"/>
    <n v="3.8461538461538464E-2"/>
    <n v="849"/>
    <n v="131"/>
    <n v="0.39694656488549618"/>
    <n v="0.39694656488549618"/>
    <s v="Primera compra"/>
    <n v="499"/>
    <n v="16.394250513347021"/>
    <n v="1.3661875427789185"/>
    <x v="0"/>
    <x v="1"/>
    <s v="jun"/>
  </r>
  <r>
    <x v="22"/>
    <x v="0"/>
    <n v="92"/>
    <n v="246"/>
    <n v="640.9"/>
    <n v="0"/>
    <s v="No"/>
    <s v="No"/>
    <n v="0"/>
    <n v="0"/>
    <n v="19"/>
    <s v="No"/>
    <n v="25"/>
    <s v="WY"/>
    <x v="0"/>
    <n v="35"/>
    <s v="No"/>
    <s v="No"/>
    <s v="Yes"/>
    <s v="  Two Year   "/>
    <s v="Credit Card"/>
    <n v="57"/>
    <n v="4041"/>
    <x v="0"/>
    <m/>
    <x v="22"/>
    <x v="22"/>
    <n v="77"/>
    <x v="1"/>
    <n v="60.57"/>
    <x v="4"/>
    <s v="Email"/>
    <x v="0"/>
    <n v="0"/>
    <n v="4038"/>
    <s v="Alto"/>
    <s v="Bajo"/>
    <n v="3.896103896103896E-2"/>
    <n v="1121"/>
    <n v="249"/>
    <n v="0.30923694779116467"/>
    <n v="0.30923694779116467"/>
    <s v="Primera compra"/>
    <n v="1190"/>
    <n v="39.096509240246405"/>
    <n v="3.2580424366872003"/>
    <x v="0"/>
    <x v="3"/>
    <s v="jul"/>
  </r>
  <r>
    <x v="23"/>
    <x v="0"/>
    <n v="54"/>
    <n v="63"/>
    <n v="161.9"/>
    <n v="0"/>
    <s v="No"/>
    <s v="No"/>
    <n v="0"/>
    <n v="0"/>
    <n v="9"/>
    <s v="Yes"/>
    <n v="0"/>
    <s v="WV"/>
    <x v="1"/>
    <n v="36"/>
    <s v="No"/>
    <s v="No"/>
    <s v="No"/>
    <s v="  One Year   "/>
    <s v="Credit Card"/>
    <n v="18"/>
    <n v="412"/>
    <x v="0"/>
    <m/>
    <x v="23"/>
    <x v="23"/>
    <n v="4"/>
    <x v="2"/>
    <n v="18.28"/>
    <x v="4"/>
    <s v="Phone"/>
    <x v="0"/>
    <n v="0"/>
    <n v="86"/>
    <s v="Medio"/>
    <s v="Bajo"/>
    <n v="0.75"/>
    <n v="509"/>
    <n v="66"/>
    <n v="6.0606060606060608E-2"/>
    <n v="6.0606060606060608E-2"/>
    <s v="Primera compra"/>
    <n v="1215"/>
    <n v="39.917864476386036"/>
    <n v="3.3264887063655029"/>
    <x v="0"/>
    <x v="1"/>
    <s v="jun"/>
  </r>
  <r>
    <x v="24"/>
    <x v="0"/>
    <n v="70"/>
    <n v="163"/>
    <n v="417.5"/>
    <n v="0"/>
    <s v="No"/>
    <s v="No"/>
    <n v="0"/>
    <n v="0"/>
    <n v="2"/>
    <s v="No"/>
    <n v="27"/>
    <s v="ND"/>
    <x v="1"/>
    <n v="41"/>
    <s v="No"/>
    <s v="No"/>
    <s v="Yes"/>
    <s v="  One Year   "/>
    <s v="Direct Debit"/>
    <n v="28"/>
    <n v="960"/>
    <x v="0"/>
    <m/>
    <x v="24"/>
    <x v="24"/>
    <n v="97"/>
    <x v="2"/>
    <n v="29.73"/>
    <x v="5"/>
    <s v="Phone"/>
    <x v="1"/>
    <n v="0"/>
    <n v="2683"/>
    <s v="Medio"/>
    <s v="Bajo"/>
    <n v="4.1237113402061855E-2"/>
    <n v="1199"/>
    <n v="167"/>
    <n v="0.58083832335329344"/>
    <n v="0.58083832335329344"/>
    <s v="Primera compra"/>
    <n v="1321"/>
    <n v="43.400410677618069"/>
    <n v="3.6167008898015056"/>
    <x v="0"/>
    <x v="2"/>
    <s v="mar"/>
  </r>
  <r>
    <x v="25"/>
    <x v="0"/>
    <n v="68"/>
    <n v="379"/>
    <n v="1122.5999999999999"/>
    <n v="0"/>
    <s v="No"/>
    <s v="No"/>
    <n v="0"/>
    <n v="0"/>
    <n v="27"/>
    <s v="Yes"/>
    <n v="0"/>
    <s v="MD"/>
    <x v="0"/>
    <n v="59"/>
    <s v="No"/>
    <s v="No"/>
    <s v="Yes"/>
    <s v="  Two Year   "/>
    <s v="Direct Debit"/>
    <n v="34"/>
    <n v="2419"/>
    <x v="0"/>
    <m/>
    <x v="25"/>
    <x v="25"/>
    <n v="107"/>
    <x v="1"/>
    <n v="35.01"/>
    <x v="4"/>
    <s v="SMS"/>
    <x v="1"/>
    <n v="0"/>
    <n v="4083"/>
    <s v="Medio"/>
    <s v="Bajo"/>
    <n v="2.8037383177570093E-2"/>
    <n v="883"/>
    <n v="382"/>
    <n v="0.28010471204188481"/>
    <n v="0.28010471204188481"/>
    <s v="Primera compra"/>
    <n v="1631"/>
    <n v="53.585215605749482"/>
    <n v="4.4654346338124569"/>
    <x v="0"/>
    <x v="3"/>
    <s v="abr"/>
  </r>
  <r>
    <x v="26"/>
    <x v="0"/>
    <n v="69"/>
    <n v="132"/>
    <n v="346.1"/>
    <n v="105"/>
    <s v="Yes"/>
    <s v="No"/>
    <n v="83.1"/>
    <n v="0"/>
    <n v="24"/>
    <s v="Yes"/>
    <n v="0"/>
    <s v="SC"/>
    <x v="0"/>
    <n v="23"/>
    <s v="Yes"/>
    <s v="No"/>
    <s v="No"/>
    <s v="  One Year   "/>
    <s v="Credit Card"/>
    <n v="23"/>
    <n v="806"/>
    <x v="0"/>
    <m/>
    <x v="26"/>
    <x v="26"/>
    <n v="14"/>
    <x v="2"/>
    <n v="26.83"/>
    <x v="3"/>
    <s v="Phone"/>
    <x v="1"/>
    <n v="3.32"/>
    <n v="3781"/>
    <s v="Medio"/>
    <s v="Bajo"/>
    <n v="7.1428571428571425E-2"/>
    <n v="1433"/>
    <n v="238"/>
    <n v="5.8823529411764705E-2"/>
    <n v="5.8823529411764705E-2"/>
    <s v="Primera compra"/>
    <n v="946"/>
    <n v="31.080082135523611"/>
    <n v="2.5900068446269677"/>
    <x v="2"/>
    <x v="2"/>
    <s v="mar"/>
  </r>
  <r>
    <x v="27"/>
    <x v="0"/>
    <n v="65"/>
    <n v="396"/>
    <n v="901.3"/>
    <n v="384"/>
    <s v="Yes"/>
    <s v="No"/>
    <n v="332.8"/>
    <n v="0"/>
    <n v="0"/>
    <s v="No"/>
    <n v="0"/>
    <s v="LA"/>
    <x v="1"/>
    <n v="25"/>
    <s v="Yes"/>
    <s v="No"/>
    <s v="No"/>
    <s v="  Two Year   "/>
    <s v="Credit Card"/>
    <n v="11"/>
    <n v="735"/>
    <x v="0"/>
    <m/>
    <x v="27"/>
    <x v="27"/>
    <n v="25"/>
    <x v="0"/>
    <n v="13.1"/>
    <x v="2"/>
    <s v="Email"/>
    <x v="0"/>
    <n v="6.66"/>
    <n v="955"/>
    <s v="Medio"/>
    <s v="Medio"/>
    <n v="0.2"/>
    <n v="1421"/>
    <n v="785"/>
    <n v="3.1847133757961783E-2"/>
    <n v="3.1847133757961783E-2"/>
    <s v="Primera compra"/>
    <n v="702"/>
    <n v="23.063655030800824"/>
    <n v="1.9219712525667354"/>
    <x v="1"/>
    <x v="2"/>
    <s v="nov"/>
  </r>
  <r>
    <x v="27"/>
    <x v="0"/>
    <n v="67"/>
    <n v="396"/>
    <n v="901.3"/>
    <n v="384"/>
    <s v="Yes"/>
    <s v="No"/>
    <n v="332.8"/>
    <n v="0"/>
    <n v="0"/>
    <s v="No"/>
    <n v="0"/>
    <s v="LA"/>
    <x v="1"/>
    <n v="25"/>
    <s v="Yes"/>
    <s v="No"/>
    <s v="No"/>
    <s v="  Two Year   "/>
    <s v="Credit Card"/>
    <n v="11"/>
    <n v="735"/>
    <x v="0"/>
    <m/>
    <x v="27"/>
    <x v="27"/>
    <n v="25"/>
    <x v="0"/>
    <n v="13.1"/>
    <x v="1"/>
    <s v="Email"/>
    <x v="0"/>
    <n v="6.66"/>
    <n v="692"/>
    <s v="Medio"/>
    <s v="Bajo"/>
    <n v="0"/>
    <n v="1421"/>
    <n v="780"/>
    <n v="3.2051282051282048E-2"/>
    <n v="3.2051282051282048E-2"/>
    <s v="Compra posterior"/>
    <n v="702"/>
    <n v="23.063655030800824"/>
    <n v="1.9219712525667354"/>
    <x v="0"/>
    <x v="2"/>
    <s v="nov"/>
  </r>
  <r>
    <x v="28"/>
    <x v="0"/>
    <n v="75"/>
    <n v="209"/>
    <n v="625.20000000000005"/>
    <n v="0"/>
    <s v="No"/>
    <s v="No"/>
    <n v="0"/>
    <n v="0"/>
    <n v="13"/>
    <s v="Yes"/>
    <n v="0"/>
    <s v="SC"/>
    <x v="0"/>
    <n v="44"/>
    <s v="No"/>
    <s v="No"/>
    <s v="No"/>
    <s v="  One Year   "/>
    <s v="Direct Debit"/>
    <n v="36"/>
    <n v="2034"/>
    <x v="0"/>
    <m/>
    <x v="28"/>
    <x v="28"/>
    <n v="26"/>
    <x v="2"/>
    <n v="41.9"/>
    <x v="1"/>
    <s v="Phone"/>
    <x v="1"/>
    <n v="0"/>
    <n v="3862"/>
    <s v="Medio"/>
    <s v="Bajo"/>
    <n v="0"/>
    <n v="987"/>
    <n v="209"/>
    <n v="0.12440191387559808"/>
    <n v="0.12440191387559808"/>
    <s v="Primera compra"/>
    <n v="1113"/>
    <n v="36.566735112936342"/>
    <n v="3.0472279260780284"/>
    <x v="2"/>
    <x v="0"/>
    <s v="sept"/>
  </r>
  <r>
    <x v="29"/>
    <x v="0"/>
    <n v="60"/>
    <n v="57"/>
    <n v="112.8"/>
    <n v="0"/>
    <s v="No"/>
    <s v="No"/>
    <n v="0"/>
    <n v="0"/>
    <n v="13"/>
    <s v="Yes"/>
    <n v="0"/>
    <s v="IN"/>
    <x v="0"/>
    <n v="26"/>
    <s v="Yes"/>
    <s v="No"/>
    <s v="Yes"/>
    <s v="  Month-to-Month   "/>
    <s v="Credit Card"/>
    <n v="41"/>
    <n v="388"/>
    <x v="0"/>
    <m/>
    <x v="29"/>
    <x v="29"/>
    <n v="49"/>
    <x v="2"/>
    <n v="34.159999999999997"/>
    <x v="3"/>
    <s v="SMS"/>
    <x v="0"/>
    <n v="0"/>
    <n v="6045"/>
    <s v="Medio"/>
    <s v="Bajo"/>
    <n v="2.0408163265306121E-2"/>
    <n v="1494"/>
    <n v="58"/>
    <n v="0.84482758620689657"/>
    <n v="0.84482758620689657"/>
    <s v="Primera compra"/>
    <n v="1629"/>
    <n v="53.519507186858313"/>
    <n v="4.4599589322381927"/>
    <x v="2"/>
    <x v="1"/>
    <s v="abr"/>
  </r>
  <r>
    <x v="30"/>
    <x v="0"/>
    <n v="71"/>
    <n v="21"/>
    <n v="49.5"/>
    <n v="28"/>
    <s v="Yes"/>
    <s v="No"/>
    <n v="33.1"/>
    <n v="1"/>
    <n v="11"/>
    <s v="Yes"/>
    <n v="0"/>
    <s v="VT"/>
    <x v="0"/>
    <n v="77"/>
    <s v="No"/>
    <s v="Yes"/>
    <s v="No"/>
    <s v="  Month-to-Month   "/>
    <s v="Direct Debit"/>
    <n v="29"/>
    <n v="206"/>
    <x v="0"/>
    <m/>
    <x v="30"/>
    <x v="30"/>
    <n v="11"/>
    <x v="2"/>
    <n v="29.01"/>
    <x v="4"/>
    <s v="SMS"/>
    <x v="1"/>
    <n v="0.99"/>
    <n v="4740"/>
    <s v="Medio"/>
    <s v="Bajo"/>
    <n v="0.27272727272727271"/>
    <n v="892"/>
    <n v="52"/>
    <n v="0.21153846153846154"/>
    <n v="0.21153846153846154"/>
    <s v="Primera compra"/>
    <n v="1545"/>
    <n v="50.759753593429153"/>
    <n v="4.2299794661190964"/>
    <x v="0"/>
    <x v="1"/>
    <s v="jul"/>
  </r>
  <r>
    <x v="31"/>
    <x v="0"/>
    <n v="83"/>
    <n v="64"/>
    <n v="225"/>
    <n v="32"/>
    <s v="Yes"/>
    <s v="No"/>
    <n v="133.30000000000001"/>
    <n v="0"/>
    <n v="0"/>
    <s v="No"/>
    <n v="0"/>
    <s v="AK"/>
    <x v="1"/>
    <n v="58"/>
    <s v="No"/>
    <s v="No"/>
    <s v="No"/>
    <s v="  Two Year   "/>
    <s v="Credit Card"/>
    <n v="15"/>
    <n v="467"/>
    <x v="0"/>
    <m/>
    <x v="31"/>
    <x v="31"/>
    <n v="90"/>
    <x v="1"/>
    <n v="16.440000000000001"/>
    <x v="5"/>
    <s v="SMS"/>
    <x v="0"/>
    <n v="0.4"/>
    <n v="3596"/>
    <s v="Medio"/>
    <s v="Bajo"/>
    <n v="4.4444444444444446E-2"/>
    <n v="1472"/>
    <n v="100"/>
    <n v="0.9"/>
    <n v="0.9"/>
    <s v="Primera compra"/>
    <n v="1571"/>
    <n v="51.613963039014372"/>
    <n v="4.301163586584531"/>
    <x v="0"/>
    <x v="1"/>
    <s v="jun"/>
  </r>
  <r>
    <x v="32"/>
    <x v="0"/>
    <n v="68"/>
    <n v="35"/>
    <n v="130.5"/>
    <n v="88"/>
    <s v="Yes"/>
    <s v="No"/>
    <n v="115.5"/>
    <n v="0"/>
    <n v="0"/>
    <s v="No"/>
    <n v="99"/>
    <s v="WI"/>
    <x v="1"/>
    <n v="47"/>
    <s v="No"/>
    <s v="No"/>
    <s v="Yes"/>
    <s v="  Month-to-Month   "/>
    <s v="Credit Card"/>
    <n v="19"/>
    <n v="419"/>
    <x v="0"/>
    <m/>
    <x v="32"/>
    <x v="32"/>
    <n v="21"/>
    <x v="2"/>
    <n v="19.5"/>
    <x v="5"/>
    <s v="Phone"/>
    <x v="0"/>
    <n v="0.23"/>
    <n v="6609"/>
    <s v="Medio"/>
    <s v="Bajo"/>
    <n v="0.19047619047619047"/>
    <n v="1677"/>
    <n v="127"/>
    <n v="0.16535433070866143"/>
    <n v="0.16535433070866143"/>
    <s v="Primera compra"/>
    <n v="1402"/>
    <n v="46.061601642710471"/>
    <n v="3.8384668035592058"/>
    <x v="0"/>
    <x v="1"/>
    <s v="dic"/>
  </r>
  <r>
    <x v="33"/>
    <x v="0"/>
    <n v="56"/>
    <n v="209"/>
    <n v="427.8"/>
    <n v="0"/>
    <s v="No"/>
    <s v="No"/>
    <n v="0"/>
    <n v="0"/>
    <n v="6"/>
    <s v="Yes"/>
    <n v="0"/>
    <s v="FL"/>
    <x v="1"/>
    <n v="53"/>
    <s v="No"/>
    <s v="No"/>
    <s v="No"/>
    <s v="  Two Year   "/>
    <s v="Credit Card"/>
    <n v="17"/>
    <n v="1219"/>
    <x v="0"/>
    <m/>
    <x v="33"/>
    <x v="33"/>
    <n v="92"/>
    <x v="1"/>
    <n v="14.05"/>
    <x v="0"/>
    <s v="SMS"/>
    <x v="1"/>
    <n v="0"/>
    <n v="3309"/>
    <s v="Medio"/>
    <s v="Bajo"/>
    <n v="2.1739130434782608E-2"/>
    <n v="447"/>
    <n v="211"/>
    <n v="0.43601895734597157"/>
    <n v="0.43601895734597157"/>
    <s v="Primera compra"/>
    <n v="727"/>
    <n v="23.885010266940451"/>
    <n v="1.9904175222450375"/>
    <x v="0"/>
    <x v="0"/>
    <s v="oct"/>
  </r>
  <r>
    <x v="34"/>
    <x v="0"/>
    <n v="71"/>
    <n v="99"/>
    <n v="209.5"/>
    <n v="0"/>
    <s v="No"/>
    <s v="No"/>
    <n v="0"/>
    <n v="0"/>
    <n v="8"/>
    <s v="Yes"/>
    <n v="0"/>
    <s v="AR"/>
    <x v="0"/>
    <n v="37"/>
    <s v="No"/>
    <s v="No"/>
    <s v="Yes"/>
    <s v="  Two Year   "/>
    <s v="Direct Debit"/>
    <n v="27"/>
    <n v="1388"/>
    <x v="0"/>
    <m/>
    <x v="34"/>
    <x v="34"/>
    <n v="19"/>
    <x v="2"/>
    <n v="22.49"/>
    <x v="5"/>
    <s v="Email"/>
    <x v="1"/>
    <n v="0"/>
    <n v="1080"/>
    <s v="Medio"/>
    <s v="Bajo"/>
    <n v="0.21052631578947367"/>
    <n v="736"/>
    <n v="103"/>
    <n v="0.18446601941747573"/>
    <n v="0.18446601941747573"/>
    <s v="Primera compra"/>
    <n v="420"/>
    <n v="13.798767967145789"/>
    <n v="1.1498973305954825"/>
    <x v="0"/>
    <x v="0"/>
    <s v="ago"/>
  </r>
  <r>
    <x v="35"/>
    <x v="0"/>
    <n v="84"/>
    <n v="43"/>
    <n v="103.5"/>
    <n v="0"/>
    <s v="No"/>
    <s v="No"/>
    <n v="0"/>
    <n v="1"/>
    <n v="0"/>
    <s v="No"/>
    <n v="0"/>
    <s v="MO"/>
    <x v="1"/>
    <n v="34"/>
    <s v="No"/>
    <s v="No"/>
    <s v="No"/>
    <s v="  One Year   "/>
    <s v="Direct Debit"/>
    <n v="10"/>
    <n v="132"/>
    <x v="0"/>
    <m/>
    <x v="35"/>
    <x v="35"/>
    <n v="13"/>
    <x v="1"/>
    <n v="8.6"/>
    <x v="5"/>
    <s v="SMS"/>
    <x v="0"/>
    <n v="0"/>
    <n v="2187"/>
    <s v="Medio"/>
    <s v="Bajo"/>
    <n v="0.30769230769230771"/>
    <n v="1182"/>
    <n v="47"/>
    <n v="0.27659574468085107"/>
    <n v="0.27659574468085107"/>
    <s v="Primera compra"/>
    <n v="1272"/>
    <n v="41.790554414784395"/>
    <n v="3.482546201232033"/>
    <x v="0"/>
    <x v="1"/>
    <s v="abr"/>
  </r>
  <r>
    <x v="36"/>
    <x v="0"/>
    <n v="94"/>
    <n v="186"/>
    <n v="717"/>
    <n v="0"/>
    <s v="No"/>
    <s v="No"/>
    <n v="0"/>
    <n v="0"/>
    <n v="5"/>
    <s v="Yes"/>
    <n v="0"/>
    <s v="DE"/>
    <x v="0"/>
    <n v="44"/>
    <s v="No"/>
    <s v="No"/>
    <s v="Yes"/>
    <s v="  Two Year   "/>
    <s v="Credit Card"/>
    <n v="52"/>
    <n v="2465"/>
    <x v="0"/>
    <m/>
    <x v="36"/>
    <x v="36"/>
    <n v="10"/>
    <x v="1"/>
    <n v="41.97"/>
    <x v="3"/>
    <s v="Email"/>
    <x v="1"/>
    <n v="0"/>
    <n v="5727"/>
    <s v="Medio"/>
    <s v="Bajo"/>
    <n v="0.1"/>
    <n v="792"/>
    <n v="187"/>
    <n v="5.3475935828877004E-2"/>
    <n v="5.3475935828877004E-2"/>
    <s v="Primera compra"/>
    <n v="765"/>
    <n v="25.133470225872692"/>
    <n v="2.0944558521560577"/>
    <x v="2"/>
    <x v="3"/>
    <s v="sept"/>
  </r>
  <r>
    <x v="37"/>
    <x v="0"/>
    <n v="60"/>
    <n v="241"/>
    <n v="681.5"/>
    <n v="0"/>
    <s v="No"/>
    <s v="No"/>
    <n v="0"/>
    <n v="0"/>
    <n v="13"/>
    <s v="Yes"/>
    <n v="0"/>
    <s v="WI"/>
    <x v="0"/>
    <n v="31"/>
    <s v="No"/>
    <s v="No"/>
    <s v="Yes"/>
    <s v="  One Year   "/>
    <s v="Credit Card"/>
    <n v="23"/>
    <n v="1064"/>
    <x v="0"/>
    <m/>
    <x v="37"/>
    <x v="37"/>
    <n v="14"/>
    <x v="2"/>
    <n v="25.38"/>
    <x v="2"/>
    <s v="Phone"/>
    <x v="1"/>
    <n v="0"/>
    <n v="4543"/>
    <s v="Medio"/>
    <s v="Medio"/>
    <n v="0.35714285714285715"/>
    <n v="705"/>
    <n v="246"/>
    <n v="5.6910569105691054E-2"/>
    <n v="5.6910569105691054E-2"/>
    <s v="Primera compra"/>
    <n v="421"/>
    <n v="13.831622176591374"/>
    <n v="1.1526351813826146"/>
    <x v="1"/>
    <x v="2"/>
    <s v="ago"/>
  </r>
  <r>
    <x v="38"/>
    <x v="0"/>
    <n v="72"/>
    <n v="101"/>
    <n v="197.3"/>
    <n v="117"/>
    <s v="Yes"/>
    <s v="No"/>
    <n v="206.7"/>
    <n v="2"/>
    <n v="11"/>
    <s v="Yes"/>
    <n v="0"/>
    <s v="ME"/>
    <x v="0"/>
    <n v="60"/>
    <s v="No"/>
    <s v="No"/>
    <s v="Yes"/>
    <s v="  One Year   "/>
    <s v="Direct Debit"/>
    <n v="35"/>
    <n v="1398"/>
    <x v="0"/>
    <m/>
    <x v="38"/>
    <x v="38"/>
    <n v="20"/>
    <x v="0"/>
    <n v="33.46"/>
    <x v="4"/>
    <s v="Phone"/>
    <x v="0"/>
    <n v="4.13"/>
    <n v="1915"/>
    <s v="Medio"/>
    <s v="Bajo"/>
    <n v="0.15"/>
    <n v="1631"/>
    <n v="221"/>
    <n v="9.0497737556561084E-2"/>
    <n v="9.0497737556561084E-2"/>
    <s v="Primera compra"/>
    <n v="973"/>
    <n v="31.967145790554412"/>
    <n v="2.6639288158795345"/>
    <x v="0"/>
    <x v="0"/>
    <s v="feb"/>
  </r>
  <r>
    <x v="39"/>
    <x v="0"/>
    <n v="70"/>
    <n v="128"/>
    <n v="389.1"/>
    <n v="0"/>
    <s v="No"/>
    <s v="No"/>
    <n v="0"/>
    <n v="0"/>
    <n v="0"/>
    <s v="No"/>
    <n v="0"/>
    <s v="CT"/>
    <x v="1"/>
    <n v="50"/>
    <s v="No"/>
    <s v="No"/>
    <s v="No"/>
    <s v="  One Year   "/>
    <s v="Credit Card"/>
    <n v="5"/>
    <n v="140"/>
    <x v="0"/>
    <m/>
    <x v="39"/>
    <x v="39"/>
    <n v="100"/>
    <x v="0"/>
    <n v="5.01"/>
    <x v="5"/>
    <s v="Phone"/>
    <x v="1"/>
    <n v="0"/>
    <n v="6919"/>
    <s v="Medio"/>
    <s v="Bajo"/>
    <n v="0.04"/>
    <n v="406"/>
    <n v="132"/>
    <n v="0.75757575757575757"/>
    <n v="0.75757575757575757"/>
    <s v="Primera compra"/>
    <n v="592"/>
    <n v="19.449691991786448"/>
    <n v="1.6208076659822039"/>
    <x v="0"/>
    <x v="1"/>
    <s v="mar"/>
  </r>
  <r>
    <x v="40"/>
    <x v="0"/>
    <n v="90"/>
    <n v="505"/>
    <n v="992.8"/>
    <n v="0"/>
    <s v="No"/>
    <s v="No"/>
    <n v="0"/>
    <n v="0"/>
    <n v="6"/>
    <s v="No"/>
    <n v="22"/>
    <s v="WV"/>
    <x v="1"/>
    <n v="49"/>
    <s v="No"/>
    <s v="No"/>
    <s v="Yes"/>
    <s v="  Two Year   "/>
    <s v="Direct Debit"/>
    <n v="55"/>
    <n v="3926"/>
    <x v="0"/>
    <m/>
    <x v="40"/>
    <x v="40"/>
    <n v="90"/>
    <x v="1"/>
    <n v="51.56"/>
    <x v="4"/>
    <s v="SMS"/>
    <x v="0"/>
    <n v="0"/>
    <n v="5846"/>
    <s v="Alto"/>
    <s v="Bajo"/>
    <n v="3.3333333333333333E-2"/>
    <n v="1077"/>
    <n v="508"/>
    <n v="0.17716535433070865"/>
    <n v="0.17716535433070865"/>
    <s v="Primera compra"/>
    <n v="550"/>
    <n v="18.069815195071868"/>
    <n v="1.5058179329226558"/>
    <x v="0"/>
    <x v="3"/>
    <s v="abr"/>
  </r>
  <r>
    <x v="41"/>
    <x v="0"/>
    <n v="55"/>
    <n v="90"/>
    <n v="236"/>
    <n v="236"/>
    <s v="Yes"/>
    <s v="No"/>
    <n v="213.9"/>
    <n v="0"/>
    <n v="29"/>
    <s v="Yes"/>
    <n v="0"/>
    <s v="MS"/>
    <x v="0"/>
    <n v="39"/>
    <s v="No"/>
    <s v="No"/>
    <s v="No"/>
    <s v="  Two Year   "/>
    <s v="Credit Card"/>
    <n v="43"/>
    <n v="2567"/>
    <x v="0"/>
    <m/>
    <x v="41"/>
    <x v="41"/>
    <n v="116"/>
    <x v="1"/>
    <n v="46.53"/>
    <x v="2"/>
    <s v="Phone"/>
    <x v="0"/>
    <n v="8.56"/>
    <n v="7001"/>
    <s v="Alto"/>
    <s v="Medio"/>
    <n v="4.3103448275862072E-2"/>
    <n v="341"/>
    <n v="331"/>
    <n v="0.35045317220543809"/>
    <n v="0.35045317220543809"/>
    <s v="Primera compra"/>
    <n v="1662"/>
    <n v="54.603696098562637"/>
    <n v="4.5503080082135527"/>
    <x v="1"/>
    <x v="3"/>
    <s v="mar"/>
  </r>
  <r>
    <x v="42"/>
    <x v="0"/>
    <n v="79"/>
    <n v="45"/>
    <n v="106.4"/>
    <n v="28"/>
    <s v="Yes"/>
    <s v="No"/>
    <n v="15.7"/>
    <n v="0"/>
    <n v="12"/>
    <s v="Yes"/>
    <n v="0"/>
    <s v="NM"/>
    <x v="0"/>
    <n v="24"/>
    <s v="Yes"/>
    <s v="No"/>
    <s v="No"/>
    <s v="  Month-to-Month   "/>
    <s v="Direct Debit"/>
    <n v="45"/>
    <n v="298"/>
    <x v="0"/>
    <m/>
    <x v="42"/>
    <x v="42"/>
    <n v="83"/>
    <x v="1"/>
    <n v="50.32"/>
    <x v="0"/>
    <s v="SMS"/>
    <x v="0"/>
    <n v="0.78"/>
    <n v="2522"/>
    <s v="Alto"/>
    <s v="Bajo"/>
    <n v="2.4096385542168676E-2"/>
    <n v="1224"/>
    <n v="75"/>
    <n v="1.1066666666666667"/>
    <n v="1.1066666666666667"/>
    <s v="Primera compra"/>
    <n v="1449"/>
    <n v="47.605749486652975"/>
    <n v="3.9671457905544147"/>
    <x v="0"/>
    <x v="1"/>
    <s v="oct"/>
  </r>
  <r>
    <x v="43"/>
    <x v="0"/>
    <n v="92"/>
    <n v="483"/>
    <n v="1093.5999999999999"/>
    <n v="272"/>
    <s v="Yes"/>
    <s v="No"/>
    <n v="265.2"/>
    <n v="0"/>
    <n v="16"/>
    <s v="Yes"/>
    <n v="0"/>
    <s v="WY"/>
    <x v="0"/>
    <n v="20"/>
    <s v="Yes"/>
    <s v="No"/>
    <s v="Yes"/>
    <s v="  Two Year   "/>
    <s v="Direct Debit"/>
    <n v="29"/>
    <n v="2016"/>
    <x v="0"/>
    <m/>
    <x v="43"/>
    <x v="43"/>
    <n v="69"/>
    <x v="1"/>
    <n v="28.99"/>
    <x v="1"/>
    <s v="Phone"/>
    <x v="1"/>
    <n v="10.61"/>
    <n v="403"/>
    <s v="Medio"/>
    <s v="Bajo"/>
    <n v="0"/>
    <n v="758"/>
    <n v="755"/>
    <n v="9.1390728476821198E-2"/>
    <n v="9.1390728476821198E-2"/>
    <s v="Primera compra"/>
    <n v="1003"/>
    <n v="32.952772073921977"/>
    <n v="2.7460643394934983"/>
    <x v="2"/>
    <x v="0"/>
    <s v="ene"/>
  </r>
  <r>
    <x v="44"/>
    <x v="0"/>
    <n v="72"/>
    <n v="164"/>
    <n v="390.4"/>
    <n v="0"/>
    <s v="No"/>
    <s v="No"/>
    <n v="0"/>
    <n v="0"/>
    <n v="17"/>
    <s v="Yes"/>
    <n v="0"/>
    <s v="NC"/>
    <x v="0"/>
    <n v="32"/>
    <s v="No"/>
    <s v="No"/>
    <s v="No"/>
    <s v="  One Year   "/>
    <s v="Credit Card"/>
    <n v="24"/>
    <n v="1044"/>
    <x v="0"/>
    <m/>
    <x v="44"/>
    <x v="44"/>
    <n v="105"/>
    <x v="0"/>
    <n v="28.31"/>
    <x v="3"/>
    <s v="SMS"/>
    <x v="0"/>
    <n v="0"/>
    <n v="1576"/>
    <s v="Medio"/>
    <s v="Bajo"/>
    <n v="9.5238095238095247E-3"/>
    <n v="703"/>
    <n v="165"/>
    <n v="0.63636363636363635"/>
    <n v="0.63636363636363635"/>
    <s v="Primera compra"/>
    <n v="758"/>
    <n v="24.903490759753595"/>
    <n v="2.0752908966461328"/>
    <x v="2"/>
    <x v="2"/>
    <s v="sept"/>
  </r>
  <r>
    <x v="45"/>
    <x v="0"/>
    <n v="70"/>
    <n v="118"/>
    <n v="242.7"/>
    <n v="0"/>
    <s v="No"/>
    <s v="No"/>
    <n v="0"/>
    <n v="0"/>
    <n v="0"/>
    <s v="No"/>
    <n v="0"/>
    <s v="MO"/>
    <x v="1"/>
    <n v="51"/>
    <s v="No"/>
    <s v="No"/>
    <s v="No"/>
    <s v="  Two Year   "/>
    <s v="Credit Card"/>
    <n v="13"/>
    <n v="525"/>
    <x v="0"/>
    <m/>
    <x v="45"/>
    <x v="45"/>
    <n v="62"/>
    <x v="0"/>
    <n v="13.61"/>
    <x v="5"/>
    <s v="Email"/>
    <x v="0"/>
    <n v="0"/>
    <n v="6537"/>
    <s v="Medio"/>
    <s v="Bajo"/>
    <n v="6.4516129032258063E-2"/>
    <n v="1235"/>
    <n v="122"/>
    <n v="0.50819672131147542"/>
    <n v="0.50819672131147542"/>
    <s v="Primera compra"/>
    <n v="400"/>
    <n v="13.141683778234086"/>
    <n v="1.0951403148528405"/>
    <x v="0"/>
    <x v="1"/>
    <s v="sept"/>
  </r>
  <r>
    <x v="46"/>
    <x v="0"/>
    <n v="57"/>
    <n v="50"/>
    <n v="144.9"/>
    <n v="144"/>
    <s v="Yes"/>
    <s v="No"/>
    <n v="126"/>
    <n v="0"/>
    <n v="10"/>
    <s v="Yes"/>
    <n v="0"/>
    <s v="MT"/>
    <x v="0"/>
    <n v="65"/>
    <s v="No"/>
    <s v="Yes"/>
    <s v="No"/>
    <s v="  One Year   "/>
    <s v="Direct Debit"/>
    <n v="35"/>
    <n v="1253"/>
    <x v="0"/>
    <m/>
    <x v="46"/>
    <x v="46"/>
    <n v="10"/>
    <x v="2"/>
    <n v="36.299999999999997"/>
    <x v="0"/>
    <s v="SMS"/>
    <x v="1"/>
    <n v="0.25"/>
    <n v="5557"/>
    <s v="Medio"/>
    <s v="Bajo"/>
    <n v="0.2"/>
    <n v="468"/>
    <n v="196"/>
    <n v="5.1020408163265307E-2"/>
    <n v="5.1020408163265307E-2"/>
    <s v="Primera compra"/>
    <n v="1652"/>
    <n v="54.275154004106774"/>
    <n v="4.5229295003422312"/>
    <x v="0"/>
    <x v="0"/>
    <s v="abr"/>
  </r>
  <r>
    <x v="47"/>
    <x v="0"/>
    <n v="54"/>
    <n v="220"/>
    <n v="495.1"/>
    <n v="304"/>
    <s v="Yes"/>
    <s v="No"/>
    <n v="165.9"/>
    <n v="0"/>
    <n v="18"/>
    <s v="Yes"/>
    <n v="0"/>
    <s v="RI"/>
    <x v="0"/>
    <n v="28"/>
    <s v="Yes"/>
    <s v="No"/>
    <s v="Yes"/>
    <s v="  Two Year   "/>
    <s v="Credit Card"/>
    <n v="35"/>
    <n v="1345"/>
    <x v="0"/>
    <m/>
    <x v="47"/>
    <x v="41"/>
    <n v="29"/>
    <x v="2"/>
    <n v="32.65"/>
    <x v="0"/>
    <s v="SMS"/>
    <x v="1"/>
    <n v="4.9800000000000004"/>
    <n v="308"/>
    <s v="Medio"/>
    <s v="Bajo"/>
    <n v="6.8965517241379309E-2"/>
    <n v="341"/>
    <n v="526"/>
    <n v="5.5133079847908745E-2"/>
    <n v="5.5133079847908745E-2"/>
    <s v="Primera compra"/>
    <n v="45577.183333333334"/>
    <n v="1497.4023271731692"/>
    <n v="124.78352726443076"/>
    <x v="0"/>
    <x v="0"/>
    <s v="ene"/>
  </r>
  <r>
    <x v="48"/>
    <x v="0"/>
    <n v="71"/>
    <n v="147"/>
    <n v="301.3"/>
    <n v="300"/>
    <s v="Yes"/>
    <s v="No"/>
    <n v="123"/>
    <n v="0"/>
    <n v="4"/>
    <s v="Yes"/>
    <n v="0"/>
    <s v="PA"/>
    <x v="1"/>
    <n v="56"/>
    <s v="No"/>
    <s v="No"/>
    <s v="Yes"/>
    <s v="  One Year   "/>
    <s v="Direct Debit"/>
    <n v="22"/>
    <n v="1313"/>
    <x v="0"/>
    <m/>
    <x v="48"/>
    <x v="47"/>
    <n v="72"/>
    <x v="0"/>
    <n v="24.76"/>
    <x v="3"/>
    <s v="Phone"/>
    <x v="0"/>
    <n v="0.49"/>
    <n v="179"/>
    <s v="Medio"/>
    <s v="Bajo"/>
    <n v="1.3888888888888888E-2"/>
    <n v="818"/>
    <n v="448"/>
    <n v="0.16071428571428573"/>
    <n v="0.16071428571428573"/>
    <s v="Primera compra"/>
    <n v="1644"/>
    <n v="54.012320328542096"/>
    <n v="4.5010266940451746"/>
    <x v="2"/>
    <x v="0"/>
    <s v="abr"/>
  </r>
  <r>
    <x v="49"/>
    <x v="0"/>
    <n v="72"/>
    <n v="253"/>
    <n v="580.4"/>
    <n v="192"/>
    <s v="Yes"/>
    <s v="No"/>
    <n v="180.8"/>
    <n v="0"/>
    <n v="26"/>
    <s v="Yes"/>
    <n v="0"/>
    <s v="SD"/>
    <x v="1"/>
    <n v="24"/>
    <s v="Yes"/>
    <s v="No"/>
    <s v="No"/>
    <s v="  Month-to-Month   "/>
    <s v="Credit Card"/>
    <n v="52"/>
    <n v="2513"/>
    <x v="0"/>
    <m/>
    <x v="49"/>
    <x v="48"/>
    <n v="62"/>
    <x v="0"/>
    <n v="48.94"/>
    <x v="0"/>
    <s v="SMS"/>
    <x v="1"/>
    <n v="5.42"/>
    <n v="3043"/>
    <s v="Alto"/>
    <s v="Bajo"/>
    <n v="3.2258064516129031E-2"/>
    <n v="1357"/>
    <n v="447"/>
    <n v="0.13870246085011187"/>
    <n v="0.13870246085011187"/>
    <s v="Primera compra"/>
    <n v="970"/>
    <n v="31.868583162217661"/>
    <n v="2.6557152635181382"/>
    <x v="0"/>
    <x v="3"/>
    <s v="feb"/>
  </r>
  <r>
    <x v="50"/>
    <x v="0"/>
    <n v="65"/>
    <n v="236"/>
    <n v="624.6"/>
    <n v="0"/>
    <s v="No"/>
    <s v="No"/>
    <n v="0"/>
    <n v="0"/>
    <n v="0"/>
    <s v="No"/>
    <n v="0"/>
    <s v="VT"/>
    <x v="1"/>
    <n v="32"/>
    <s v="No"/>
    <s v="No"/>
    <s v="No"/>
    <s v="  Two Year   "/>
    <s v="Credit Card"/>
    <n v="7"/>
    <n v="321"/>
    <x v="0"/>
    <m/>
    <x v="50"/>
    <x v="49"/>
    <n v="38"/>
    <x v="0"/>
    <n v="7.13"/>
    <x v="5"/>
    <s v="Email"/>
    <x v="1"/>
    <n v="0"/>
    <n v="6891"/>
    <s v="Medio"/>
    <s v="Bajo"/>
    <n v="0.10526315789473684"/>
    <n v="1051"/>
    <n v="240"/>
    <n v="0.15833333333333333"/>
    <n v="0.15833333333333333"/>
    <s v="Primera compra"/>
    <n v="294"/>
    <n v="9.6591375770020544"/>
    <n v="0.80492813141683783"/>
    <x v="0"/>
    <x v="1"/>
    <s v="dic"/>
  </r>
  <r>
    <x v="51"/>
    <x v="0"/>
    <n v="85"/>
    <n v="127"/>
    <n v="366.4"/>
    <n v="0"/>
    <s v="No"/>
    <s v="No"/>
    <n v="0"/>
    <n v="2"/>
    <n v="0"/>
    <s v="No"/>
    <n v="0"/>
    <s v="IN"/>
    <x v="1"/>
    <n v="49"/>
    <s v="No"/>
    <s v="No"/>
    <s v="No"/>
    <s v="  Two Year   "/>
    <s v="Credit Card"/>
    <n v="10"/>
    <n v="704"/>
    <x v="0"/>
    <m/>
    <x v="39"/>
    <x v="50"/>
    <n v="88"/>
    <x v="1"/>
    <n v="11.57"/>
    <x v="2"/>
    <s v="Email"/>
    <x v="1"/>
    <n v="0"/>
    <n v="3135"/>
    <s v="Medio"/>
    <s v="Medio"/>
    <n v="5.6818181818181816E-2"/>
    <n v="1596"/>
    <n v="132"/>
    <n v="0.66666666666666663"/>
    <n v="0.66666666666666663"/>
    <s v="Primera compra"/>
    <n v="592"/>
    <n v="19.449691991786448"/>
    <n v="1.6208076659822039"/>
    <x v="1"/>
    <x v="2"/>
    <s v="mar"/>
  </r>
  <r>
    <x v="52"/>
    <x v="0"/>
    <n v="69"/>
    <n v="329"/>
    <n v="741"/>
    <n v="0"/>
    <s v="No"/>
    <s v="No"/>
    <n v="0"/>
    <n v="0"/>
    <n v="5"/>
    <s v="Yes"/>
    <n v="0"/>
    <s v="TN"/>
    <x v="1"/>
    <n v="44"/>
    <s v="No"/>
    <s v="No"/>
    <s v="Yes"/>
    <s v="  One Year   "/>
    <s v="Credit Card"/>
    <n v="45"/>
    <n v="2242"/>
    <x v="0"/>
    <m/>
    <x v="51"/>
    <x v="51"/>
    <n v="78"/>
    <x v="0"/>
    <n v="37.81"/>
    <x v="1"/>
    <s v="Email"/>
    <x v="0"/>
    <n v="0"/>
    <n v="6359"/>
    <s v="Medio"/>
    <s v="Bajo"/>
    <n v="0"/>
    <n v="426"/>
    <n v="329"/>
    <n v="0.23708206686930092"/>
    <n v="0.23708206686930092"/>
    <s v="Primera compra"/>
    <n v="948"/>
    <n v="31.145790554414781"/>
    <n v="2.5954825462012319"/>
    <x v="2"/>
    <x v="3"/>
    <s v="mar"/>
  </r>
  <r>
    <x v="53"/>
    <x v="0"/>
    <n v="53"/>
    <n v="382"/>
    <n v="762"/>
    <n v="192"/>
    <s v="Yes"/>
    <s v="Yes"/>
    <n v="0"/>
    <n v="2"/>
    <n v="7"/>
    <s v="Yes"/>
    <n v="0"/>
    <s v="ID"/>
    <x v="0"/>
    <n v="32"/>
    <s v="No"/>
    <s v="No"/>
    <s v="Yes"/>
    <s v="  Two Year   "/>
    <s v="Direct Debit"/>
    <m/>
    <n v="1801"/>
    <x v="0"/>
    <m/>
    <x v="52"/>
    <x v="52"/>
    <n v="33"/>
    <x v="1"/>
    <n v="37.58"/>
    <x v="5"/>
    <s v="Phone"/>
    <x v="0"/>
    <n v="5.57"/>
    <n v="68"/>
    <s v="Medio"/>
    <s v="Bajo"/>
    <n v="0.12121212121212122"/>
    <n v="964"/>
    <n v="578"/>
    <n v="5.7093425605536333E-2"/>
    <n v="5.7093425605536333E-2"/>
    <s v="Primera compra"/>
    <n v="577"/>
    <n v="18.956878850102669"/>
    <n v="1.5797399041752225"/>
    <x v="0"/>
    <x v="0"/>
    <s v="mar"/>
  </r>
  <r>
    <x v="54"/>
    <x v="0"/>
    <n v="70"/>
    <n v="145"/>
    <n v="346.6"/>
    <n v="174"/>
    <s v="Yes"/>
    <s v="No"/>
    <n v="342.2"/>
    <n v="0"/>
    <n v="17"/>
    <s v="Yes"/>
    <n v="0"/>
    <s v="LA"/>
    <x v="0"/>
    <n v="28"/>
    <s v="Yes"/>
    <s v="No"/>
    <s v="Yes"/>
    <s v="  Two Year   "/>
    <s v="Direct Debit"/>
    <n v="42"/>
    <n v="2416"/>
    <x v="0"/>
    <m/>
    <x v="53"/>
    <x v="53"/>
    <n v="84"/>
    <x v="0"/>
    <n v="38.24"/>
    <x v="1"/>
    <s v="Phone"/>
    <x v="0"/>
    <n v="6.84"/>
    <n v="2901"/>
    <s v="Medio"/>
    <s v="Bajo"/>
    <n v="0"/>
    <n v="1144"/>
    <n v="319"/>
    <n v="0.26332288401253917"/>
    <n v="0.26332288401253917"/>
    <s v="Primera compra"/>
    <n v="680"/>
    <n v="22.340862422997944"/>
    <n v="1.8617385352498286"/>
    <x v="0"/>
    <x v="3"/>
    <s v="dic"/>
  </r>
  <r>
    <x v="55"/>
    <x v="0"/>
    <n v="67"/>
    <n v="338"/>
    <n v="875.5"/>
    <n v="0"/>
    <s v="No"/>
    <s v="No"/>
    <n v="0"/>
    <n v="2"/>
    <n v="5"/>
    <s v="Yes"/>
    <n v="0"/>
    <s v="VA"/>
    <x v="1"/>
    <n v="79"/>
    <s v="No"/>
    <s v="Yes"/>
    <s v="No"/>
    <s v="  One Year   "/>
    <s v="Direct Debit"/>
    <n v="40"/>
    <n v="2668"/>
    <x v="0"/>
    <m/>
    <x v="54"/>
    <x v="31"/>
    <n v="81"/>
    <x v="2"/>
    <n v="32.369999999999997"/>
    <x v="4"/>
    <s v="Phone"/>
    <x v="1"/>
    <n v="0"/>
    <n v="329"/>
    <s v="Medio"/>
    <s v="Bajo"/>
    <n v="3.7037037037037035E-2"/>
    <n v="1472"/>
    <n v="341"/>
    <n v="0.23753665689149561"/>
    <n v="0.23753665689149561"/>
    <s v="Primera compra"/>
    <n v="1002"/>
    <n v="32.919917864476382"/>
    <n v="2.7433264887063653"/>
    <x v="0"/>
    <x v="3"/>
    <s v="ene"/>
  </r>
  <r>
    <x v="56"/>
    <x v="0"/>
    <n v="71"/>
    <n v="314"/>
    <n v="688.7"/>
    <n v="252"/>
    <s v="Yes"/>
    <s v="No"/>
    <n v="245.7"/>
    <n v="0"/>
    <n v="7"/>
    <s v="Yes"/>
    <n v="0"/>
    <s v="ND"/>
    <x v="0"/>
    <n v="38"/>
    <s v="No"/>
    <s v="No"/>
    <s v="Yes"/>
    <s v="  Two Year   "/>
    <s v="Credit Card"/>
    <n v="36"/>
    <n v="2243"/>
    <x v="0"/>
    <m/>
    <x v="55"/>
    <x v="54"/>
    <n v="116"/>
    <x v="2"/>
    <n v="38.4"/>
    <x v="5"/>
    <s v="SMS"/>
    <x v="1"/>
    <n v="7.37"/>
    <n v="552"/>
    <s v="Medio"/>
    <s v="Bajo"/>
    <n v="3.4482758620689655E-2"/>
    <n v="542"/>
    <n v="570"/>
    <n v="0.20350877192982456"/>
    <n v="0.20350877192982456"/>
    <s v="Primera compra"/>
    <n v="1201"/>
    <n v="39.457905544147842"/>
    <n v="3.2881587953456535"/>
    <x v="0"/>
    <x v="3"/>
    <s v="jun"/>
  </r>
  <r>
    <x v="57"/>
    <x v="0"/>
    <n v="84"/>
    <n v="130"/>
    <n v="287.60000000000002"/>
    <n v="0"/>
    <s v="No"/>
    <s v="No"/>
    <n v="0"/>
    <n v="0"/>
    <n v="4"/>
    <s v="Yes"/>
    <n v="0"/>
    <s v="TX"/>
    <x v="1"/>
    <n v="71"/>
    <s v="No"/>
    <s v="Yes"/>
    <s v="Yes"/>
    <s v="  Two Year   "/>
    <s v="Credit Card"/>
    <n v="16"/>
    <n v="454"/>
    <x v="0"/>
    <m/>
    <x v="56"/>
    <x v="55"/>
    <n v="99"/>
    <x v="1"/>
    <n v="15.65"/>
    <x v="3"/>
    <s v="Phone"/>
    <x v="1"/>
    <n v="0"/>
    <n v="1492"/>
    <s v="Medio"/>
    <s v="Bajo"/>
    <n v="1.0101010101010102E-2"/>
    <n v="1179"/>
    <n v="131"/>
    <n v="0.75572519083969469"/>
    <n v="0.75572519083969469"/>
    <s v="Primera compra"/>
    <n v="938"/>
    <n v="30.817248459958932"/>
    <n v="2.5681040383299112"/>
    <x v="2"/>
    <x v="1"/>
    <s v="mar"/>
  </r>
  <r>
    <x v="58"/>
    <x v="0"/>
    <n v="56"/>
    <n v="405"/>
    <n v="939.9"/>
    <n v="0"/>
    <s v="No"/>
    <s v="No"/>
    <n v="0"/>
    <n v="0"/>
    <n v="2"/>
    <s v="Yes"/>
    <n v="0"/>
    <s v="NH"/>
    <x v="0"/>
    <n v="71"/>
    <s v="No"/>
    <s v="Yes"/>
    <s v="Yes"/>
    <s v="  Two Year   "/>
    <s v="Direct Debit"/>
    <n v="47"/>
    <n v="3385"/>
    <x v="0"/>
    <m/>
    <x v="57"/>
    <x v="56"/>
    <n v="43"/>
    <x v="1"/>
    <n v="44.1"/>
    <x v="4"/>
    <s v="Email"/>
    <x v="0"/>
    <n v="0"/>
    <n v="6216"/>
    <s v="Medio"/>
    <s v="Bajo"/>
    <n v="6.9767441860465115E-2"/>
    <n v="1062"/>
    <n v="408"/>
    <n v="0.1053921568627451"/>
    <n v="0.1053921568627451"/>
    <s v="Primera compra"/>
    <n v="645"/>
    <n v="21.190965092402465"/>
    <n v="1.7659137577002053"/>
    <x v="0"/>
    <x v="3"/>
    <s v="ene"/>
  </r>
  <r>
    <x v="59"/>
    <x v="0"/>
    <n v="56"/>
    <n v="11"/>
    <n v="27.6"/>
    <n v="0"/>
    <s v="No"/>
    <s v="No"/>
    <n v="0"/>
    <n v="0"/>
    <n v="0"/>
    <s v="No"/>
    <n v="0"/>
    <s v="ID"/>
    <x v="0"/>
    <n v="45"/>
    <s v="No"/>
    <s v="No"/>
    <s v="No"/>
    <s v="  Month-to-Month   "/>
    <s v="Credit Card"/>
    <n v="9"/>
    <n v="63"/>
    <x v="0"/>
    <m/>
    <x v="58"/>
    <x v="57"/>
    <n v="69"/>
    <x v="1"/>
    <n v="8.59"/>
    <x v="2"/>
    <s v="SMS"/>
    <x v="0"/>
    <n v="0"/>
    <n v="2679"/>
    <s v="Medio"/>
    <s v="Medio"/>
    <n v="7.2463768115942032E-2"/>
    <n v="553"/>
    <n v="16"/>
    <n v="4.3125"/>
    <n v="4.3125"/>
    <s v="Primera compra"/>
    <n v="1622"/>
    <n v="53.289527720739216"/>
    <n v="4.4407939767282683"/>
    <x v="1"/>
    <x v="1"/>
    <s v="may"/>
  </r>
  <r>
    <x v="60"/>
    <x v="0"/>
    <n v="66"/>
    <n v="131"/>
    <n v="366.3"/>
    <n v="0"/>
    <s v="No"/>
    <s v="No"/>
    <n v="0"/>
    <n v="0"/>
    <n v="15"/>
    <s v="Yes"/>
    <n v="0"/>
    <s v="OH"/>
    <x v="1"/>
    <n v="20"/>
    <s v="Yes"/>
    <s v="No"/>
    <s v="No"/>
    <s v="  Month-to-Month   "/>
    <s v="Direct Debit"/>
    <n v="54"/>
    <n v="3300"/>
    <x v="0"/>
    <m/>
    <x v="59"/>
    <x v="58"/>
    <n v="32"/>
    <x v="2"/>
    <n v="54.33"/>
    <x v="5"/>
    <s v="SMS"/>
    <x v="1"/>
    <n v="0"/>
    <n v="1483"/>
    <s v="Alto"/>
    <s v="Bajo"/>
    <n v="0.125"/>
    <n v="867"/>
    <n v="135"/>
    <n v="0.23703703703703705"/>
    <n v="0.23703703703703705"/>
    <s v="Primera compra"/>
    <n v="1538"/>
    <n v="50.529774127310063"/>
    <n v="4.2108145106091719"/>
    <x v="0"/>
    <x v="3"/>
    <s v="jul"/>
  </r>
  <r>
    <x v="61"/>
    <x v="0"/>
    <n v="64"/>
    <n v="78"/>
    <n v="259.39999999999998"/>
    <n v="0"/>
    <s v="No"/>
    <s v="No"/>
    <n v="0"/>
    <n v="0"/>
    <n v="0"/>
    <s v="No"/>
    <n v="0"/>
    <s v="DC"/>
    <x v="1"/>
    <n v="54"/>
    <s v="No"/>
    <s v="No"/>
    <s v="No"/>
    <s v="  One Year   "/>
    <s v="Direct Debit"/>
    <n v="12"/>
    <n v="250"/>
    <x v="0"/>
    <m/>
    <x v="60"/>
    <x v="59"/>
    <n v="81"/>
    <x v="1"/>
    <n v="12.85"/>
    <x v="2"/>
    <s v="SMS"/>
    <x v="1"/>
    <n v="0"/>
    <n v="6633"/>
    <s v="Medio"/>
    <s v="Medio"/>
    <n v="6.1728395061728392E-2"/>
    <n v="1207"/>
    <n v="83"/>
    <n v="0.97590361445783136"/>
    <n v="0.97590361445783136"/>
    <s v="Primera compra"/>
    <n v="644"/>
    <n v="21.15811088295688"/>
    <n v="1.7631759069130732"/>
    <x v="1"/>
    <x v="1"/>
    <s v="ene"/>
  </r>
  <r>
    <x v="62"/>
    <x v="0"/>
    <n v="55"/>
    <n v="220"/>
    <n v="602.5"/>
    <n v="0"/>
    <s v="No"/>
    <s v="No"/>
    <n v="0"/>
    <n v="1"/>
    <n v="0"/>
    <s v="No"/>
    <n v="0"/>
    <s v="ME"/>
    <x v="1"/>
    <n v="49"/>
    <s v="No"/>
    <s v="No"/>
    <s v="No"/>
    <s v="  Two Year   "/>
    <s v="Credit Card"/>
    <n v="16"/>
    <n v="1061"/>
    <x v="0"/>
    <m/>
    <x v="61"/>
    <x v="60"/>
    <n v="43"/>
    <x v="1"/>
    <n v="13.3"/>
    <x v="5"/>
    <s v="Phone"/>
    <x v="1"/>
    <n v="0"/>
    <n v="3971"/>
    <s v="Medio"/>
    <s v="Bajo"/>
    <n v="9.3023255813953487E-2"/>
    <n v="1226"/>
    <n v="224"/>
    <n v="0.19196428571428573"/>
    <n v="0.19196428571428573"/>
    <s v="Primera compra"/>
    <n v="1078"/>
    <n v="35.416837782340863"/>
    <n v="2.9514031485284051"/>
    <x v="0"/>
    <x v="2"/>
    <s v="oct"/>
  </r>
  <r>
    <x v="63"/>
    <x v="0"/>
    <n v="68"/>
    <n v="12"/>
    <n v="23.2"/>
    <n v="21"/>
    <s v="Yes"/>
    <s v="Yes"/>
    <n v="0"/>
    <n v="1"/>
    <n v="2"/>
    <s v="Yes"/>
    <n v="0"/>
    <s v="NJ"/>
    <x v="0"/>
    <n v="56"/>
    <s v="No"/>
    <s v="No"/>
    <s v="No"/>
    <s v="  Month-to-Month   "/>
    <s v="Direct Debit"/>
    <n v="41"/>
    <n v="120"/>
    <x v="0"/>
    <m/>
    <x v="62"/>
    <x v="61"/>
    <n v="2"/>
    <x v="2"/>
    <n v="36.28"/>
    <x v="0"/>
    <s v="Email"/>
    <x v="1"/>
    <n v="0.04"/>
    <n v="3755"/>
    <s v="Medio"/>
    <s v="Bajo"/>
    <n v="1"/>
    <n v="1258"/>
    <n v="35"/>
    <n v="5.7142857142857141E-2"/>
    <n v="5.7142857142857141E-2"/>
    <s v="Primera compra"/>
    <n v="985"/>
    <n v="32.361396303901437"/>
    <n v="2.6967830253251197"/>
    <x v="0"/>
    <x v="1"/>
    <s v="feb"/>
  </r>
  <r>
    <x v="64"/>
    <x v="0"/>
    <n v="54"/>
    <n v="264"/>
    <n v="643.4"/>
    <n v="0"/>
    <s v="No"/>
    <s v="No"/>
    <n v="0"/>
    <n v="0"/>
    <n v="9"/>
    <s v="Yes"/>
    <n v="0"/>
    <s v="MS"/>
    <x v="1"/>
    <n v="25"/>
    <s v="Yes"/>
    <s v="No"/>
    <s v="Yes"/>
    <s v="  Two Year   "/>
    <s v="Credit Card"/>
    <n v="62"/>
    <n v="4397"/>
    <x v="0"/>
    <m/>
    <x v="63"/>
    <x v="62"/>
    <n v="53"/>
    <x v="2"/>
    <n v="73.62"/>
    <x v="1"/>
    <s v="Email"/>
    <x v="1"/>
    <n v="0"/>
    <n v="6291"/>
    <s v="Alto"/>
    <s v="Bajo"/>
    <n v="0"/>
    <n v="1166"/>
    <n v="264"/>
    <n v="0.20075757575757575"/>
    <n v="0.20075757575757575"/>
    <s v="Primera compra"/>
    <n v="533"/>
    <n v="17.511293634496919"/>
    <n v="1.4592744695414099"/>
    <x v="0"/>
    <x v="3"/>
    <s v="abr"/>
  </r>
  <r>
    <x v="65"/>
    <x v="0"/>
    <n v="60"/>
    <n v="8"/>
    <n v="22.9"/>
    <n v="14"/>
    <s v="Yes"/>
    <s v="No"/>
    <n v="2.9"/>
    <n v="0"/>
    <n v="0"/>
    <s v="No"/>
    <n v="0"/>
    <s v="LA"/>
    <x v="1"/>
    <n v="36"/>
    <s v="No"/>
    <s v="No"/>
    <s v="No"/>
    <s v="  Month-to-Month   "/>
    <s v="Credit Card"/>
    <n v="9"/>
    <n v="17"/>
    <x v="0"/>
    <m/>
    <x v="64"/>
    <x v="63"/>
    <n v="93"/>
    <x v="2"/>
    <n v="10.4"/>
    <x v="5"/>
    <s v="SMS"/>
    <x v="0"/>
    <n v="0.06"/>
    <n v="888"/>
    <s v="Medio"/>
    <s v="Bajo"/>
    <n v="4.3010752688172046E-2"/>
    <n v="442"/>
    <n v="26"/>
    <n v="3.5769230769230771"/>
    <n v="3.5769230769230771"/>
    <s v="Primera compra"/>
    <n v="552"/>
    <n v="18.135523613963038"/>
    <n v="1.5112936344969199"/>
    <x v="0"/>
    <x v="1"/>
    <s v="abr"/>
  </r>
  <r>
    <x v="65"/>
    <x v="0"/>
    <n v="57"/>
    <n v="8"/>
    <n v="22.9"/>
    <n v="14"/>
    <s v="Yes"/>
    <s v="No"/>
    <n v="2.9"/>
    <n v="0"/>
    <n v="0"/>
    <s v="No"/>
    <n v="0"/>
    <s v="LA"/>
    <x v="1"/>
    <n v="36"/>
    <s v="No"/>
    <s v="No"/>
    <s v="No"/>
    <s v="  Month-to-Month   "/>
    <s v="Credit Card"/>
    <n v="9"/>
    <n v="17"/>
    <x v="0"/>
    <m/>
    <x v="64"/>
    <x v="63"/>
    <n v="93"/>
    <x v="2"/>
    <n v="10.4"/>
    <x v="2"/>
    <s v="SMS"/>
    <x v="0"/>
    <n v="0.06"/>
    <n v="2908"/>
    <s v="Medio"/>
    <s v="Medio"/>
    <n v="5.3763440860215055E-2"/>
    <n v="442"/>
    <n v="27"/>
    <n v="3.4444444444444446"/>
    <n v="3.4444444444444446"/>
    <s v="Compra posterior"/>
    <n v="552"/>
    <n v="18.135523613963038"/>
    <n v="1.5112936344969199"/>
    <x v="1"/>
    <x v="1"/>
    <s v="abr"/>
  </r>
  <r>
    <x v="66"/>
    <x v="0"/>
    <n v="58"/>
    <n v="280"/>
    <n v="807.2"/>
    <n v="0"/>
    <s v="No"/>
    <s v="No"/>
    <n v="0"/>
    <n v="0"/>
    <n v="0"/>
    <s v="No"/>
    <n v="0"/>
    <s v="MO"/>
    <x v="1"/>
    <n v="26"/>
    <s v="Yes"/>
    <s v="No"/>
    <s v="No"/>
    <s v="  Two Year   "/>
    <s v="Credit Card"/>
    <n v="8"/>
    <n v="553"/>
    <x v="0"/>
    <m/>
    <x v="65"/>
    <x v="64"/>
    <n v="81"/>
    <x v="2"/>
    <n v="8.1"/>
    <x v="5"/>
    <s v="SMS"/>
    <x v="1"/>
    <n v="0"/>
    <n v="4105"/>
    <s v="Medio"/>
    <s v="Bajo"/>
    <n v="4.9382716049382713E-2"/>
    <n v="863"/>
    <n v="284"/>
    <n v="0.28521126760563381"/>
    <n v="0.28521126760563381"/>
    <s v="Primera compra"/>
    <n v="1074"/>
    <n v="35.285420944558524"/>
    <n v="2.9404517453798769"/>
    <x v="0"/>
    <x v="1"/>
    <s v="nov"/>
  </r>
  <r>
    <x v="67"/>
    <x v="0"/>
    <n v="58"/>
    <n v="322"/>
    <n v="791.7"/>
    <n v="212"/>
    <s v="Yes"/>
    <s v="No"/>
    <n v="151.6"/>
    <n v="0"/>
    <n v="4"/>
    <s v="No"/>
    <n v="67"/>
    <s v="VT"/>
    <x v="1"/>
    <n v="61"/>
    <s v="No"/>
    <s v="No"/>
    <s v="No"/>
    <s v="  Month-to-Month   "/>
    <s v="Credit Card"/>
    <n v="23"/>
    <n v="1231"/>
    <x v="0"/>
    <m/>
    <x v="66"/>
    <x v="65"/>
    <n v="3"/>
    <x v="1"/>
    <n v="19.27"/>
    <x v="5"/>
    <s v="Phone"/>
    <x v="1"/>
    <n v="7.58"/>
    <n v="6928"/>
    <s v="Medio"/>
    <s v="Bajo"/>
    <n v="1.3333333333333333"/>
    <n v="399"/>
    <n v="538"/>
    <n v="5.5762081784386614E-3"/>
    <n v="5.5762081784386614E-3"/>
    <s v="Primera compra"/>
    <n v="655"/>
    <n v="21.519507186858316"/>
    <n v="1.7932922655715264"/>
    <x v="0"/>
    <x v="0"/>
    <s v="dic"/>
  </r>
  <r>
    <x v="68"/>
    <x v="0"/>
    <n v="71"/>
    <n v="109"/>
    <n v="253.3"/>
    <n v="0"/>
    <s v="No"/>
    <s v="No"/>
    <n v="0"/>
    <n v="0"/>
    <n v="8"/>
    <s v="Yes"/>
    <n v="0"/>
    <s v="UT"/>
    <x v="0"/>
    <n v="58"/>
    <s v="No"/>
    <s v="No"/>
    <s v="Yes"/>
    <s v="  One Year   "/>
    <s v="Direct Debit"/>
    <n v="28"/>
    <n v="1170"/>
    <x v="0"/>
    <m/>
    <x v="67"/>
    <x v="66"/>
    <n v="60"/>
    <x v="2"/>
    <n v="28.98"/>
    <x v="1"/>
    <s v="Email"/>
    <x v="1"/>
    <n v="0"/>
    <n v="6698"/>
    <s v="Medio"/>
    <s v="Bajo"/>
    <n v="0"/>
    <n v="1152"/>
    <n v="109"/>
    <n v="0.55045871559633031"/>
    <n v="0.55045871559633031"/>
    <s v="Primera compra"/>
    <n v="912"/>
    <n v="29.96303901437372"/>
    <n v="2.4969199178644765"/>
    <x v="2"/>
    <x v="0"/>
    <s v="abr"/>
  </r>
  <r>
    <x v="69"/>
    <x v="0"/>
    <n v="63"/>
    <n v="86"/>
    <n v="161"/>
    <n v="162"/>
    <s v="Yes"/>
    <s v="Yes"/>
    <n v="0"/>
    <n v="0"/>
    <n v="12"/>
    <s v="No"/>
    <n v="60"/>
    <s v="AR"/>
    <x v="1"/>
    <n v="19"/>
    <s v="Yes"/>
    <s v="No"/>
    <s v="No"/>
    <s v="  Month-to-Month   "/>
    <s v="Direct Debit"/>
    <n v="25"/>
    <n v="455"/>
    <x v="0"/>
    <m/>
    <x v="68"/>
    <x v="67"/>
    <n v="36"/>
    <x v="1"/>
    <n v="29.82"/>
    <x v="4"/>
    <s v="Phone"/>
    <x v="0"/>
    <n v="1.85"/>
    <n v="1224"/>
    <s v="Medio"/>
    <s v="Bajo"/>
    <n v="8.3333333333333329E-2"/>
    <n v="820"/>
    <n v="251"/>
    <n v="0.14342629482071714"/>
    <n v="0.14342629482071714"/>
    <s v="Primera compra"/>
    <n v="354"/>
    <n v="11.630390143737166"/>
    <n v="0.9691991786447639"/>
    <x v="0"/>
    <x v="1"/>
    <s v="oct"/>
  </r>
  <r>
    <x v="70"/>
    <x v="0"/>
    <n v="66"/>
    <n v="159"/>
    <n v="690.6"/>
    <n v="0"/>
    <s v="No"/>
    <s v="No"/>
    <n v="0"/>
    <n v="0"/>
    <n v="2"/>
    <s v="Yes"/>
    <n v="0"/>
    <s v="MO"/>
    <x v="0"/>
    <n v="34"/>
    <s v="No"/>
    <s v="No"/>
    <s v="Yes"/>
    <s v="  Two Year   "/>
    <s v="Credit Card"/>
    <n v="34"/>
    <n v="1968"/>
    <x v="0"/>
    <m/>
    <x v="69"/>
    <x v="68"/>
    <n v="38"/>
    <x v="1"/>
    <n v="32.35"/>
    <x v="0"/>
    <s v="SMS"/>
    <x v="1"/>
    <n v="0"/>
    <n v="4374"/>
    <s v="Medio"/>
    <s v="Bajo"/>
    <n v="5.2631578947368418E-2"/>
    <n v="1126"/>
    <n v="161"/>
    <n v="0.2360248447204969"/>
    <n v="0.2360248447204969"/>
    <s v="Primera compra"/>
    <n v="384"/>
    <n v="12.616016427104723"/>
    <n v="1.0513347022587269"/>
    <x v="0"/>
    <x v="0"/>
    <s v="sept"/>
  </r>
  <r>
    <x v="70"/>
    <x v="0"/>
    <n v="97"/>
    <n v="159"/>
    <n v="690.6"/>
    <n v="0"/>
    <s v="No"/>
    <s v="No"/>
    <n v="0"/>
    <n v="0"/>
    <n v="2"/>
    <s v="Yes"/>
    <n v="0"/>
    <s v="MO"/>
    <x v="0"/>
    <n v="34"/>
    <s v="No"/>
    <s v="No"/>
    <s v="Yes"/>
    <s v="  Two Year   "/>
    <s v="Credit Card"/>
    <n v="34"/>
    <n v="1968"/>
    <x v="0"/>
    <m/>
    <x v="69"/>
    <x v="68"/>
    <n v="38"/>
    <x v="1"/>
    <n v="32.35"/>
    <x v="0"/>
    <s v="SMS"/>
    <x v="1"/>
    <n v="0"/>
    <n v="4336"/>
    <s v="Medio"/>
    <s v="Bajo"/>
    <n v="5.2631578947368418E-2"/>
    <n v="1126"/>
    <n v="161"/>
    <n v="0.2360248447204969"/>
    <n v="0.2360248447204969"/>
    <s v="Compra posterior"/>
    <n v="384"/>
    <n v="12.616016427104723"/>
    <n v="1.0513347022587269"/>
    <x v="0"/>
    <x v="0"/>
    <s v="sept"/>
  </r>
  <r>
    <x v="71"/>
    <x v="0"/>
    <n v="88"/>
    <n v="152"/>
    <n v="297.8"/>
    <n v="240"/>
    <s v="Yes"/>
    <s v="No"/>
    <n v="129.6"/>
    <n v="0"/>
    <n v="3"/>
    <s v="Yes"/>
    <n v="0"/>
    <s v="WA"/>
    <x v="0"/>
    <n v="42"/>
    <s v="No"/>
    <s v="No"/>
    <s v="No"/>
    <s v="  One Year   "/>
    <s v="Credit Card"/>
    <n v="37"/>
    <n v="2177"/>
    <x v="0"/>
    <m/>
    <x v="36"/>
    <x v="64"/>
    <n v="89"/>
    <x v="1"/>
    <n v="34.08"/>
    <x v="2"/>
    <s v="SMS"/>
    <x v="0"/>
    <n v="0.65"/>
    <n v="3117"/>
    <s v="Medio"/>
    <s v="Medio"/>
    <n v="5.6179775280898875E-2"/>
    <n v="863"/>
    <n v="397"/>
    <n v="0.22418136020151133"/>
    <n v="0.22418136020151133"/>
    <s v="Primera compra"/>
    <n v="765"/>
    <n v="25.133470225872692"/>
    <n v="2.0944558521560577"/>
    <x v="1"/>
    <x v="0"/>
    <s v="sept"/>
  </r>
  <r>
    <x v="71"/>
    <x v="0"/>
    <n v="70"/>
    <n v="152"/>
    <n v="297.8"/>
    <n v="240"/>
    <s v="Yes"/>
    <s v="No"/>
    <n v="129.6"/>
    <n v="0"/>
    <n v="3"/>
    <s v="Yes"/>
    <n v="0"/>
    <s v="WA"/>
    <x v="0"/>
    <n v="42"/>
    <s v="No"/>
    <s v="No"/>
    <s v="No"/>
    <s v="  One Year   "/>
    <s v="Credit Card"/>
    <n v="37"/>
    <n v="2177"/>
    <x v="0"/>
    <m/>
    <x v="36"/>
    <x v="64"/>
    <n v="89"/>
    <x v="1"/>
    <n v="34.08"/>
    <x v="0"/>
    <s v="SMS"/>
    <x v="0"/>
    <n v="0.65"/>
    <n v="5593"/>
    <s v="Medio"/>
    <s v="Bajo"/>
    <n v="2.247191011235955E-2"/>
    <n v="863"/>
    <n v="394"/>
    <n v="0.22588832487309646"/>
    <n v="0.22588832487309646"/>
    <s v="Compra posterior"/>
    <n v="765"/>
    <n v="25.133470225872692"/>
    <n v="2.0944558521560577"/>
    <x v="0"/>
    <x v="0"/>
    <s v="sept"/>
  </r>
  <r>
    <x v="72"/>
    <x v="0"/>
    <n v="67"/>
    <n v="44"/>
    <n v="120"/>
    <n v="40"/>
    <s v="Yes"/>
    <s v="No"/>
    <n v="46"/>
    <n v="0"/>
    <n v="1"/>
    <s v="Yes"/>
    <n v="0"/>
    <s v="NE"/>
    <x v="1"/>
    <n v="43"/>
    <s v="No"/>
    <s v="No"/>
    <s v="Yes"/>
    <s v="  Two Year   "/>
    <s v="Paper Check"/>
    <n v="38"/>
    <n v="384"/>
    <x v="0"/>
    <m/>
    <x v="70"/>
    <x v="69"/>
    <n v="76"/>
    <x v="0"/>
    <n v="37.07"/>
    <x v="2"/>
    <s v="Email"/>
    <x v="1"/>
    <n v="0.09"/>
    <n v="5822"/>
    <s v="Medio"/>
    <s v="Medio"/>
    <n v="6.5789473684210523E-2"/>
    <n v="1221"/>
    <n v="89"/>
    <n v="0.8539325842696629"/>
    <n v="0.8539325842696629"/>
    <s v="Primera compra"/>
    <n v="913"/>
    <n v="29.995893223819301"/>
    <n v="2.4996577686516086"/>
    <x v="1"/>
    <x v="1"/>
    <s v="abr"/>
  </r>
  <r>
    <x v="73"/>
    <x v="0"/>
    <n v="68"/>
    <n v="256"/>
    <n v="639.79999999999995"/>
    <n v="0"/>
    <s v="No"/>
    <s v="No"/>
    <n v="0"/>
    <n v="0"/>
    <n v="10"/>
    <s v="Yes"/>
    <n v="0"/>
    <s v="AZ"/>
    <x v="0"/>
    <n v="23"/>
    <s v="Yes"/>
    <s v="No"/>
    <s v="Yes"/>
    <s v="  One Year   "/>
    <s v="Direct Debit"/>
    <n v="47"/>
    <n v="2170"/>
    <x v="0"/>
    <m/>
    <x v="71"/>
    <x v="70"/>
    <n v="11"/>
    <x v="0"/>
    <n v="46.07"/>
    <x v="4"/>
    <s v="Email"/>
    <x v="1"/>
    <n v="0"/>
    <n v="4815"/>
    <s v="Alto"/>
    <s v="Bajo"/>
    <n v="0.27272727272727271"/>
    <n v="806"/>
    <n v="259"/>
    <n v="4.2471042471042469E-2"/>
    <n v="4.2471042471042469E-2"/>
    <s v="Primera compra"/>
    <n v="703"/>
    <n v="23.096509240246405"/>
    <n v="1.924709103353867"/>
    <x v="0"/>
    <x v="0"/>
    <s v="nov"/>
  </r>
  <r>
    <x v="74"/>
    <x v="0"/>
    <n v="74"/>
    <n v="376"/>
    <n v="848.7"/>
    <n v="183"/>
    <s v="Yes"/>
    <s v="No"/>
    <n v="172.3"/>
    <n v="0"/>
    <n v="0"/>
    <s v="No"/>
    <n v="0"/>
    <s v="DE"/>
    <x v="1"/>
    <n v="59"/>
    <s v="No"/>
    <s v="No"/>
    <s v="No"/>
    <s v="  Two Year   "/>
    <s v="Credit Card"/>
    <n v="17"/>
    <n v="1015"/>
    <x v="0"/>
    <m/>
    <x v="72"/>
    <x v="71"/>
    <n v="82"/>
    <x v="2"/>
    <n v="18.77"/>
    <x v="5"/>
    <s v="Phone"/>
    <x v="0"/>
    <n v="6.89"/>
    <n v="3545"/>
    <s v="Medio"/>
    <s v="Bajo"/>
    <n v="4.878048780487805E-2"/>
    <n v="1591"/>
    <n v="563"/>
    <n v="0.14564831261101244"/>
    <n v="0.14564831261101244"/>
    <s v="Primera compra"/>
    <n v="1161"/>
    <n v="38.143737166324435"/>
    <n v="3.1786447638603694"/>
    <x v="0"/>
    <x v="2"/>
    <s v="ago"/>
  </r>
  <r>
    <x v="75"/>
    <x v="0"/>
    <n v="77"/>
    <n v="36"/>
    <n v="109.9"/>
    <n v="0"/>
    <s v="No"/>
    <s v="No"/>
    <n v="0"/>
    <n v="1"/>
    <n v="8"/>
    <s v="Yes"/>
    <n v="0"/>
    <s v="WI"/>
    <x v="0"/>
    <n v="70"/>
    <s v="No"/>
    <s v="Yes"/>
    <s v="No"/>
    <s v="  Two Year   "/>
    <s v="Direct Debit"/>
    <n v="31"/>
    <n v="283"/>
    <x v="0"/>
    <m/>
    <x v="73"/>
    <x v="72"/>
    <n v="63"/>
    <x v="1"/>
    <n v="32.270000000000003"/>
    <x v="0"/>
    <s v="SMS"/>
    <x v="0"/>
    <n v="0"/>
    <n v="252"/>
    <s v="Medio"/>
    <s v="Bajo"/>
    <n v="3.1746031746031744E-2"/>
    <n v="1733"/>
    <n v="38"/>
    <n v="1.6578947368421053"/>
    <n v="1.6578947368421053"/>
    <s v="Primera compra"/>
    <n v="1383"/>
    <n v="45.437371663244349"/>
    <n v="3.7864476386036956"/>
    <x v="0"/>
    <x v="1"/>
    <s v="dic"/>
  </r>
  <r>
    <x v="76"/>
    <x v="0"/>
    <n v="76"/>
    <n v="296"/>
    <n v="656.4"/>
    <n v="0"/>
    <s v="No"/>
    <s v="No"/>
    <n v="0"/>
    <n v="0"/>
    <n v="1"/>
    <s v="Yes"/>
    <n v="0"/>
    <s v="OR"/>
    <x v="0"/>
    <n v="81"/>
    <s v="No"/>
    <s v="Yes"/>
    <s v="No"/>
    <s v="  Month-to-Month   "/>
    <s v="Direct Debit"/>
    <n v="9"/>
    <n v="480"/>
    <x v="0"/>
    <m/>
    <x v="74"/>
    <x v="73"/>
    <n v="91"/>
    <x v="1"/>
    <n v="8.08"/>
    <x v="5"/>
    <s v="Email"/>
    <x v="1"/>
    <n v="0"/>
    <n v="2855"/>
    <s v="Medio"/>
    <s v="Bajo"/>
    <n v="4.3956043956043959E-2"/>
    <n v="1082"/>
    <n v="300"/>
    <n v="0.30333333333333334"/>
    <n v="0.30333333333333334"/>
    <s v="Primera compra"/>
    <n v="426"/>
    <n v="13.995893223819301"/>
    <n v="1.1663244353182751"/>
    <x v="0"/>
    <x v="1"/>
    <s v="ago"/>
  </r>
  <r>
    <x v="76"/>
    <x v="0"/>
    <n v="58"/>
    <n v="296"/>
    <n v="656.4"/>
    <n v="0"/>
    <s v="No"/>
    <s v="No"/>
    <n v="0"/>
    <n v="0"/>
    <n v="1"/>
    <s v="Yes"/>
    <n v="0"/>
    <s v="OR"/>
    <x v="0"/>
    <n v="81"/>
    <s v="No"/>
    <s v="Yes"/>
    <s v="No"/>
    <s v="  Month-to-Month   "/>
    <s v="Direct Debit"/>
    <n v="9"/>
    <n v="480"/>
    <x v="0"/>
    <m/>
    <x v="74"/>
    <x v="73"/>
    <n v="91"/>
    <x v="1"/>
    <n v="8.08"/>
    <x v="5"/>
    <s v="Email"/>
    <x v="1"/>
    <n v="0"/>
    <n v="413"/>
    <s v="Medio"/>
    <s v="Bajo"/>
    <n v="4.3956043956043959E-2"/>
    <n v="1082"/>
    <n v="300"/>
    <n v="0.30333333333333334"/>
    <n v="0.30333333333333334"/>
    <s v="Compra posterior"/>
    <n v="426"/>
    <n v="13.995893223819301"/>
    <n v="1.1663244353182751"/>
    <x v="0"/>
    <x v="1"/>
    <s v="ago"/>
  </r>
  <r>
    <x v="77"/>
    <x v="0"/>
    <n v="65"/>
    <n v="14"/>
    <n v="57.1"/>
    <n v="20"/>
    <s v="Yes"/>
    <s v="No"/>
    <n v="32.799999999999997"/>
    <n v="0"/>
    <n v="24"/>
    <s v="Yes"/>
    <n v="0"/>
    <s v="CT"/>
    <x v="1"/>
    <n v="32"/>
    <s v="No"/>
    <s v="No"/>
    <s v="No"/>
    <s v="  One Year   "/>
    <s v="Credit Card"/>
    <n v="32"/>
    <n v="168"/>
    <x v="0"/>
    <m/>
    <x v="75"/>
    <x v="74"/>
    <n v="2"/>
    <x v="0"/>
    <n v="30.99"/>
    <x v="3"/>
    <s v="Email"/>
    <x v="0"/>
    <n v="0.66"/>
    <n v="6553"/>
    <s v="Medio"/>
    <s v="Bajo"/>
    <n v="0.5"/>
    <n v="1348"/>
    <n v="35"/>
    <n v="5.7142857142857141E-2"/>
    <n v="5.7142857142857141E-2"/>
    <s v="Primera compra"/>
    <n v="338"/>
    <n v="11.104722792607802"/>
    <n v="0.92539356605065015"/>
    <x v="0"/>
    <x v="1"/>
    <s v="nov"/>
  </r>
  <r>
    <x v="77"/>
    <x v="0"/>
    <n v="70"/>
    <n v="14"/>
    <n v="57.1"/>
    <n v="20"/>
    <s v="Yes"/>
    <s v="No"/>
    <n v="32.799999999999997"/>
    <n v="0"/>
    <n v="24"/>
    <s v="Yes"/>
    <n v="0"/>
    <s v="CT"/>
    <x v="1"/>
    <n v="32"/>
    <s v="No"/>
    <s v="No"/>
    <s v="No"/>
    <s v="  One Year   "/>
    <s v="Credit Card"/>
    <n v="32"/>
    <n v="168"/>
    <x v="0"/>
    <m/>
    <x v="75"/>
    <x v="74"/>
    <n v="2"/>
    <x v="0"/>
    <n v="30.99"/>
    <x v="5"/>
    <s v="Email"/>
    <x v="0"/>
    <n v="0.66"/>
    <n v="3299"/>
    <s v="Medio"/>
    <s v="Bajo"/>
    <n v="2"/>
    <n v="1348"/>
    <n v="38"/>
    <n v="5.2631578947368418E-2"/>
    <n v="5.2631578947368418E-2"/>
    <s v="Compra posterior"/>
    <n v="338"/>
    <n v="11.104722792607802"/>
    <n v="0.92539356605065015"/>
    <x v="0"/>
    <x v="1"/>
    <s v="nov"/>
  </r>
  <r>
    <x v="78"/>
    <x v="0"/>
    <n v="79"/>
    <n v="102"/>
    <n v="251.8"/>
    <n v="200"/>
    <s v="Yes"/>
    <s v="No"/>
    <n v="345"/>
    <n v="1"/>
    <n v="0"/>
    <s v="No"/>
    <n v="0"/>
    <s v="CO"/>
    <x v="0"/>
    <n v="42"/>
    <s v="No"/>
    <s v="No"/>
    <s v="No"/>
    <s v="  One Year   "/>
    <s v="Direct Debit"/>
    <n v="11"/>
    <n v="576"/>
    <x v="0"/>
    <m/>
    <x v="76"/>
    <x v="75"/>
    <n v="54"/>
    <x v="1"/>
    <n v="11.62"/>
    <x v="4"/>
    <s v="SMS"/>
    <x v="0"/>
    <n v="0.69"/>
    <n v="503"/>
    <s v="Medio"/>
    <s v="Bajo"/>
    <n v="5.5555555555555552E-2"/>
    <n v="1257"/>
    <n v="305"/>
    <n v="0.17704918032786884"/>
    <n v="0.17704918032786884"/>
    <s v="Primera compra"/>
    <n v="600"/>
    <n v="19.71252566735113"/>
    <n v="1.6427104722792609"/>
    <x v="0"/>
    <x v="1"/>
    <s v="feb"/>
  </r>
  <r>
    <x v="79"/>
    <x v="0"/>
    <n v="68"/>
    <n v="95"/>
    <n v="218.8"/>
    <n v="0"/>
    <s v="No"/>
    <s v="No"/>
    <n v="0"/>
    <n v="0"/>
    <n v="11"/>
    <s v="Yes"/>
    <n v="0"/>
    <s v="OH"/>
    <x v="1"/>
    <n v="63"/>
    <s v="No"/>
    <s v="No"/>
    <s v="No"/>
    <s v="  Month-to-Month   "/>
    <s v="Direct Debit"/>
    <n v="43"/>
    <n v="1344"/>
    <x v="0"/>
    <m/>
    <x v="77"/>
    <x v="76"/>
    <n v="34"/>
    <x v="2"/>
    <n v="37.78"/>
    <x v="4"/>
    <s v="SMS"/>
    <x v="0"/>
    <n v="0"/>
    <n v="6774"/>
    <s v="Medio"/>
    <s v="Bajo"/>
    <n v="8.8235294117647065E-2"/>
    <n v="353"/>
    <n v="98"/>
    <n v="0.34693877551020408"/>
    <n v="0.34693877551020408"/>
    <s v="Primera compra"/>
    <n v="700"/>
    <n v="22.997946611909651"/>
    <n v="1.9164955509924708"/>
    <x v="0"/>
    <x v="0"/>
    <s v="nov"/>
  </r>
  <r>
    <x v="80"/>
    <x v="0"/>
    <n v="62"/>
    <n v="137"/>
    <n v="364.9"/>
    <n v="0"/>
    <s v="No"/>
    <s v="No"/>
    <n v="0"/>
    <n v="2"/>
    <n v="15"/>
    <s v="Yes"/>
    <n v="0"/>
    <s v="MI"/>
    <x v="1"/>
    <n v="25"/>
    <s v="Yes"/>
    <s v="No"/>
    <s v="Yes"/>
    <s v="  Month-to-Month   "/>
    <s v="Direct Debit"/>
    <n v="36"/>
    <n v="1451"/>
    <x v="0"/>
    <m/>
    <x v="78"/>
    <x v="77"/>
    <n v="69"/>
    <x v="1"/>
    <n v="33.92"/>
    <x v="5"/>
    <s v="SMS"/>
    <x v="1"/>
    <n v="0"/>
    <n v="3646"/>
    <s v="Medio"/>
    <s v="Bajo"/>
    <n v="5.7971014492753624E-2"/>
    <n v="853"/>
    <n v="141"/>
    <n v="0.48936170212765956"/>
    <n v="0.48936170212765956"/>
    <s v="Primera compra"/>
    <n v="582"/>
    <n v="19.121149897330596"/>
    <n v="1.593429158110883"/>
    <x v="0"/>
    <x v="0"/>
    <s v="mar"/>
  </r>
  <r>
    <x v="81"/>
    <x v="0"/>
    <n v="62"/>
    <n v="142"/>
    <n v="356.4"/>
    <n v="0"/>
    <s v="No"/>
    <s v="No"/>
    <n v="0"/>
    <n v="0"/>
    <n v="2"/>
    <s v="Yes"/>
    <n v="0"/>
    <s v="SD"/>
    <x v="1"/>
    <n v="42"/>
    <s v="No"/>
    <s v="No"/>
    <s v="Yes"/>
    <s v="  One Year   "/>
    <s v="Credit Card"/>
    <n v="52"/>
    <n v="3088"/>
    <x v="0"/>
    <m/>
    <x v="79"/>
    <x v="78"/>
    <n v="14"/>
    <x v="1"/>
    <n v="45.19"/>
    <x v="5"/>
    <s v="SMS"/>
    <x v="1"/>
    <n v="0"/>
    <n v="813"/>
    <s v="Alto"/>
    <s v="Bajo"/>
    <n v="0.2857142857142857"/>
    <n v="715"/>
    <n v="146"/>
    <n v="9.5890410958904104E-2"/>
    <n v="9.5890410958904104E-2"/>
    <s v="Primera compra"/>
    <n v="1353"/>
    <n v="44.451745379876797"/>
    <n v="3.7043121149897331"/>
    <x v="0"/>
    <x v="3"/>
    <s v="ene"/>
  </r>
  <r>
    <x v="82"/>
    <x v="0"/>
    <n v="70"/>
    <n v="77"/>
    <n v="348"/>
    <n v="0"/>
    <s v="No"/>
    <s v="No"/>
    <n v="0"/>
    <n v="0"/>
    <n v="3"/>
    <s v="Yes"/>
    <n v="0"/>
    <s v="WY"/>
    <x v="1"/>
    <n v="54"/>
    <s v="No"/>
    <s v="No"/>
    <s v="Yes"/>
    <s v="  Two Year   "/>
    <s v="Credit Card"/>
    <n v="51"/>
    <n v="3542"/>
    <x v="0"/>
    <m/>
    <x v="80"/>
    <x v="79"/>
    <n v="95"/>
    <x v="2"/>
    <n v="48.84"/>
    <x v="4"/>
    <s v="SMS"/>
    <x v="0"/>
    <n v="0"/>
    <n v="2194"/>
    <s v="Alto"/>
    <s v="Bajo"/>
    <n v="3.1578947368421054E-2"/>
    <n v="1578"/>
    <n v="80"/>
    <n v="1.1875"/>
    <n v="1.1875"/>
    <s v="Primera compra"/>
    <n v="348"/>
    <n v="11.433264887063656"/>
    <n v="0.95277207392197127"/>
    <x v="0"/>
    <x v="3"/>
    <s v="oct"/>
  </r>
  <r>
    <x v="83"/>
    <x v="0"/>
    <n v="69"/>
    <n v="174"/>
    <n v="438.1"/>
    <n v="220"/>
    <s v="Yes"/>
    <s v="Yes"/>
    <n v="0"/>
    <n v="1"/>
    <n v="7"/>
    <s v="Yes"/>
    <n v="0"/>
    <s v="KY"/>
    <x v="0"/>
    <n v="72"/>
    <s v="No"/>
    <s v="Yes"/>
    <s v="No"/>
    <s v="  Two Year   "/>
    <s v="Direct Debit"/>
    <n v="34"/>
    <n v="1888"/>
    <x v="0"/>
    <m/>
    <x v="81"/>
    <x v="80"/>
    <n v="11"/>
    <x v="0"/>
    <n v="36.869999999999997"/>
    <x v="2"/>
    <s v="SMS"/>
    <x v="1"/>
    <n v="9.74"/>
    <n v="3890"/>
    <s v="Medio"/>
    <s v="Medio"/>
    <n v="0.45454545454545453"/>
    <n v="913"/>
    <n v="399"/>
    <n v="2.7568922305764409E-2"/>
    <n v="2.7568922305764409E-2"/>
    <s v="Primera compra"/>
    <n v="409"/>
    <n v="13.437371663244354"/>
    <n v="1.1197809719370295"/>
    <x v="1"/>
    <x v="0"/>
    <s v="ago"/>
  </r>
  <r>
    <x v="84"/>
    <x v="0"/>
    <n v="73"/>
    <n v="134"/>
    <n v="359"/>
    <n v="0"/>
    <s v="No"/>
    <s v="No"/>
    <n v="0"/>
    <n v="0"/>
    <n v="0"/>
    <s v="No"/>
    <n v="0"/>
    <s v="MI"/>
    <x v="0"/>
    <n v="59"/>
    <s v="No"/>
    <s v="No"/>
    <s v="No"/>
    <s v="  Two Year   "/>
    <s v="Credit Card"/>
    <n v="13"/>
    <n v="285"/>
    <x v="0"/>
    <m/>
    <x v="82"/>
    <x v="28"/>
    <n v="59"/>
    <x v="0"/>
    <n v="14.76"/>
    <x v="2"/>
    <s v="SMS"/>
    <x v="0"/>
    <n v="0"/>
    <n v="1590"/>
    <s v="Medio"/>
    <s v="Medio"/>
    <n v="8.4745762711864403E-2"/>
    <n v="987"/>
    <n v="139"/>
    <n v="0.42446043165467628"/>
    <n v="0.42446043165467628"/>
    <s v="Primera compra"/>
    <n v="1057"/>
    <n v="34.726899383983579"/>
    <n v="2.8939082819986317"/>
    <x v="1"/>
    <x v="1"/>
    <s v="nov"/>
  </r>
  <r>
    <x v="85"/>
    <x v="0"/>
    <n v="65"/>
    <n v="155"/>
    <n v="545"/>
    <n v="0"/>
    <s v="No"/>
    <s v="No"/>
    <n v="0"/>
    <n v="0"/>
    <n v="21"/>
    <s v="No"/>
    <n v="21"/>
    <s v="IA"/>
    <x v="1"/>
    <n v="21"/>
    <s v="Yes"/>
    <s v="No"/>
    <s v="No"/>
    <s v="  Month-to-Month   "/>
    <s v="Credit Card"/>
    <n v="34"/>
    <n v="1688"/>
    <x v="0"/>
    <m/>
    <x v="83"/>
    <x v="81"/>
    <n v="69"/>
    <x v="0"/>
    <n v="31.13"/>
    <x v="1"/>
    <s v="Phone"/>
    <x v="0"/>
    <n v="0"/>
    <n v="1702"/>
    <s v="Medio"/>
    <s v="Bajo"/>
    <n v="0"/>
    <n v="783"/>
    <n v="155"/>
    <n v="0.44516129032258067"/>
    <n v="0.44516129032258067"/>
    <s v="Primera compra"/>
    <n v="1372"/>
    <n v="45.075975359342912"/>
    <n v="3.7563312799452429"/>
    <x v="2"/>
    <x v="0"/>
    <s v="ene"/>
  </r>
  <r>
    <x v="85"/>
    <x v="0"/>
    <n v="67"/>
    <n v="155"/>
    <n v="545"/>
    <n v="0"/>
    <s v="No"/>
    <s v="No"/>
    <n v="0"/>
    <n v="0"/>
    <n v="21"/>
    <s v="No"/>
    <n v="21"/>
    <s v="IA"/>
    <x v="1"/>
    <n v="21"/>
    <s v="Yes"/>
    <s v="No"/>
    <s v="No"/>
    <s v="  Month-to-Month   "/>
    <s v="Credit Card"/>
    <n v="34"/>
    <n v="1688"/>
    <x v="0"/>
    <m/>
    <x v="83"/>
    <x v="81"/>
    <n v="69"/>
    <x v="0"/>
    <n v="31.13"/>
    <x v="2"/>
    <s v="Phone"/>
    <x v="0"/>
    <n v="0"/>
    <n v="3777"/>
    <s v="Medio"/>
    <s v="Medio"/>
    <n v="7.2463768115942032E-2"/>
    <n v="783"/>
    <n v="160"/>
    <n v="0.43125000000000002"/>
    <n v="0.43125000000000002"/>
    <s v="Compra posterior"/>
    <n v="1372"/>
    <n v="45.075975359342912"/>
    <n v="3.7563312799452429"/>
    <x v="1"/>
    <x v="0"/>
    <s v="ene"/>
  </r>
  <r>
    <x v="86"/>
    <x v="0"/>
    <n v="73"/>
    <n v="198"/>
    <n v="660.3"/>
    <n v="0"/>
    <s v="No"/>
    <s v="No"/>
    <n v="0"/>
    <n v="0"/>
    <n v="9"/>
    <s v="Yes"/>
    <n v="0"/>
    <s v="WA"/>
    <x v="0"/>
    <n v="67"/>
    <s v="No"/>
    <s v="Yes"/>
    <s v="Yes"/>
    <s v="  Two Year   "/>
    <s v="Direct Debit"/>
    <n v="35"/>
    <n v="1562"/>
    <x v="0"/>
    <m/>
    <x v="15"/>
    <x v="82"/>
    <n v="97"/>
    <x v="0"/>
    <n v="30.89"/>
    <x v="5"/>
    <s v="Email"/>
    <x v="0"/>
    <n v="0"/>
    <n v="4065"/>
    <s v="Medio"/>
    <s v="Bajo"/>
    <n v="4.1237113402061855E-2"/>
    <n v="347"/>
    <n v="202"/>
    <n v="0.48019801980198018"/>
    <n v="0.48019801980198018"/>
    <s v="Primera compra"/>
    <n v="772"/>
    <n v="25.363449691991786"/>
    <n v="2.1136208076659821"/>
    <x v="0"/>
    <x v="0"/>
    <s v="sept"/>
  </r>
  <r>
    <x v="87"/>
    <x v="0"/>
    <n v="71"/>
    <n v="260"/>
    <n v="540.6"/>
    <n v="0"/>
    <s v="No"/>
    <s v="No"/>
    <n v="0"/>
    <n v="0"/>
    <n v="5"/>
    <s v="Yes"/>
    <n v="0"/>
    <s v="GA"/>
    <x v="1"/>
    <n v="57"/>
    <s v="No"/>
    <s v="No"/>
    <s v="No"/>
    <s v="  Month-to-Month   "/>
    <s v="Direct Debit"/>
    <n v="24"/>
    <n v="1003"/>
    <x v="0"/>
    <m/>
    <x v="84"/>
    <x v="83"/>
    <n v="89"/>
    <x v="0"/>
    <n v="20.05"/>
    <x v="1"/>
    <s v="Email"/>
    <x v="0"/>
    <n v="0"/>
    <n v="4037"/>
    <s v="Medio"/>
    <s v="Bajo"/>
    <n v="0"/>
    <n v="903"/>
    <n v="260"/>
    <n v="0.34230769230769231"/>
    <n v="0.34230769230769231"/>
    <s v="Primera compra"/>
    <n v="536"/>
    <n v="17.609856262833677"/>
    <n v="1.4674880219028064"/>
    <x v="0"/>
    <x v="2"/>
    <s v="abr"/>
  </r>
  <r>
    <x v="88"/>
    <x v="0"/>
    <n v="75"/>
    <n v="339"/>
    <n v="1092.5"/>
    <n v="219"/>
    <s v="Yes"/>
    <s v="No"/>
    <n v="275"/>
    <n v="1"/>
    <n v="5"/>
    <s v="Yes"/>
    <n v="0"/>
    <s v="AL"/>
    <x v="0"/>
    <n v="56"/>
    <s v="No"/>
    <s v="No"/>
    <s v="Yes"/>
    <s v="  Two Year   "/>
    <s v="Credit Card"/>
    <n v="27"/>
    <n v="1981"/>
    <x v="0"/>
    <m/>
    <x v="85"/>
    <x v="84"/>
    <n v="59"/>
    <x v="2"/>
    <n v="23.85"/>
    <x v="0"/>
    <s v="Phone"/>
    <x v="0"/>
    <n v="8.25"/>
    <n v="5700"/>
    <s v="Medio"/>
    <s v="Bajo"/>
    <n v="3.3898305084745763E-2"/>
    <n v="559"/>
    <n v="560"/>
    <n v="0.10535714285714286"/>
    <n v="0.10535714285714286"/>
    <s v="Primera compra"/>
    <n v="1363"/>
    <n v="44.780287474332653"/>
    <n v="3.7316906228610542"/>
    <x v="0"/>
    <x v="0"/>
    <s v="ene"/>
  </r>
  <r>
    <x v="89"/>
    <x v="0"/>
    <n v="79"/>
    <n v="4"/>
    <n v="9.1999999999999993"/>
    <n v="8"/>
    <s v="Yes"/>
    <s v="Yes"/>
    <n v="0"/>
    <n v="0"/>
    <n v="6"/>
    <s v="Yes"/>
    <n v="0"/>
    <s v="VA"/>
    <x v="1"/>
    <n v="42"/>
    <s v="No"/>
    <s v="No"/>
    <s v="No"/>
    <s v="  Month-to-Month   "/>
    <s v="Credit Card"/>
    <n v="20"/>
    <n v="45"/>
    <x v="0"/>
    <m/>
    <x v="86"/>
    <x v="85"/>
    <n v="61"/>
    <x v="1"/>
    <n v="23.57"/>
    <x v="5"/>
    <s v="SMS"/>
    <x v="0"/>
    <n v="0.19"/>
    <n v="1903"/>
    <s v="Medio"/>
    <s v="Bajo"/>
    <n v="6.5573770491803282E-2"/>
    <n v="1491"/>
    <n v="16"/>
    <n v="3.8125"/>
    <n v="3.8125"/>
    <s v="Primera compra"/>
    <n v="1517"/>
    <n v="49.839835728952771"/>
    <n v="4.1533196440793976"/>
    <x v="0"/>
    <x v="1"/>
    <s v="ago"/>
  </r>
  <r>
    <x v="90"/>
    <x v="0"/>
    <n v="77"/>
    <n v="14"/>
    <n v="35.9"/>
    <n v="0"/>
    <s v="No"/>
    <s v="No"/>
    <n v="0"/>
    <n v="1"/>
    <n v="0"/>
    <s v="No"/>
    <n v="0"/>
    <s v="SC"/>
    <x v="0"/>
    <n v="41"/>
    <s v="No"/>
    <s v="No"/>
    <s v="No"/>
    <s v="  Month-to-Month   "/>
    <s v="Credit Card"/>
    <n v="12"/>
    <n v="29"/>
    <x v="0"/>
    <m/>
    <x v="87"/>
    <x v="86"/>
    <n v="35"/>
    <x v="1"/>
    <n v="9.8800000000000008"/>
    <x v="4"/>
    <s v="Email"/>
    <x v="1"/>
    <n v="0"/>
    <n v="3258"/>
    <s v="Medio"/>
    <s v="Bajo"/>
    <n v="8.5714285714285715E-2"/>
    <n v="1726"/>
    <n v="17"/>
    <n v="2.0588235294117645"/>
    <n v="2.0588235294117645"/>
    <s v="Primera compra"/>
    <n v="992"/>
    <n v="32.591375770020534"/>
    <n v="2.7159479808350446"/>
    <x v="0"/>
    <x v="1"/>
    <s v="ene"/>
  </r>
  <r>
    <x v="91"/>
    <x v="0"/>
    <n v="78"/>
    <n v="5"/>
    <n v="16"/>
    <n v="0"/>
    <s v="No"/>
    <s v="No"/>
    <n v="0"/>
    <n v="2"/>
    <n v="11"/>
    <s v="Yes"/>
    <n v="0"/>
    <s v="MA"/>
    <x v="0"/>
    <n v="33"/>
    <s v="No"/>
    <s v="No"/>
    <s v="No"/>
    <s v="  Month-to-Month   "/>
    <s v="Credit Card"/>
    <n v="19"/>
    <n v="19"/>
    <x v="0"/>
    <m/>
    <x v="88"/>
    <x v="87"/>
    <n v="25"/>
    <x v="1"/>
    <n v="18.78"/>
    <x v="1"/>
    <s v="Email"/>
    <x v="1"/>
    <n v="0"/>
    <n v="3801"/>
    <s v="Medio"/>
    <s v="Bajo"/>
    <n v="0"/>
    <n v="517"/>
    <n v="5"/>
    <n v="5"/>
    <n v="5"/>
    <s v="Primera compra"/>
    <n v="447"/>
    <n v="14.68583162217659"/>
    <n v="1.2238193018480492"/>
    <x v="0"/>
    <x v="1"/>
    <s v="jul"/>
  </r>
  <r>
    <x v="92"/>
    <x v="0"/>
    <n v="57"/>
    <n v="93"/>
    <n v="211.6"/>
    <n v="140"/>
    <s v="Yes"/>
    <s v="No"/>
    <n v="227.5"/>
    <n v="0"/>
    <n v="8"/>
    <s v="Yes"/>
    <n v="0"/>
    <s v="WI"/>
    <x v="0"/>
    <n v="34"/>
    <s v="No"/>
    <s v="No"/>
    <s v="Yes"/>
    <s v="  Two Year   "/>
    <s v="Direct Debit"/>
    <n v="37"/>
    <n v="1305"/>
    <x v="0"/>
    <m/>
    <x v="89"/>
    <x v="88"/>
    <n v="66"/>
    <x v="2"/>
    <n v="34.58"/>
    <x v="4"/>
    <s v="Email"/>
    <x v="0"/>
    <n v="0.46"/>
    <n v="4773"/>
    <s v="Medio"/>
    <s v="Bajo"/>
    <n v="4.5454545454545456E-2"/>
    <n v="701"/>
    <n v="236"/>
    <n v="0.27966101694915252"/>
    <n v="0.27966101694915252"/>
    <s v="Primera compra"/>
    <n v="1129"/>
    <n v="37.092402464065707"/>
    <n v="3.0910335386721424"/>
    <x v="0"/>
    <x v="0"/>
    <s v="sept"/>
  </r>
  <r>
    <x v="93"/>
    <x v="0"/>
    <n v="81"/>
    <n v="428"/>
    <n v="884.6"/>
    <n v="0"/>
    <s v="No"/>
    <s v="No"/>
    <n v="0"/>
    <n v="0"/>
    <n v="17"/>
    <s v="Yes"/>
    <n v="0"/>
    <s v="AL"/>
    <x v="1"/>
    <n v="27"/>
    <s v="Yes"/>
    <s v="No"/>
    <s v="No"/>
    <s v="  Month-to-Month   "/>
    <s v="Credit Card"/>
    <n v="53"/>
    <n v="2946"/>
    <x v="0"/>
    <m/>
    <x v="90"/>
    <x v="89"/>
    <n v="12"/>
    <x v="1"/>
    <n v="62.71"/>
    <x v="3"/>
    <s v="SMS"/>
    <x v="1"/>
    <n v="0"/>
    <n v="6514"/>
    <s v="Alto"/>
    <s v="Bajo"/>
    <n v="8.3333333333333329E-2"/>
    <n v="848"/>
    <n v="429"/>
    <n v="2.7972027972027972E-2"/>
    <n v="2.7972027972027972E-2"/>
    <s v="Primera compra"/>
    <n v="393"/>
    <n v="12.911704312114988"/>
    <n v="1.0759753593429158"/>
    <x v="0"/>
    <x v="3"/>
    <s v="sept"/>
  </r>
  <r>
    <x v="94"/>
    <x v="0"/>
    <n v="58"/>
    <n v="46"/>
    <n v="169"/>
    <n v="0"/>
    <s v="No"/>
    <s v="No"/>
    <n v="0"/>
    <n v="0"/>
    <n v="24"/>
    <s v="Yes"/>
    <n v="0"/>
    <s v="MS"/>
    <x v="1"/>
    <n v="25"/>
    <s v="Yes"/>
    <s v="No"/>
    <s v="No"/>
    <s v="  One Year   "/>
    <s v="Credit Card"/>
    <n v="46"/>
    <n v="517"/>
    <x v="0"/>
    <m/>
    <x v="91"/>
    <x v="90"/>
    <n v="101"/>
    <x v="1"/>
    <n v="44.12"/>
    <x v="4"/>
    <s v="SMS"/>
    <x v="0"/>
    <n v="0"/>
    <n v="5560"/>
    <s v="Medio"/>
    <s v="Bajo"/>
    <n v="2.9702970297029702E-2"/>
    <n v="678"/>
    <n v="49"/>
    <n v="2.0612244897959182"/>
    <n v="2.0612244897959182"/>
    <s v="Primera compra"/>
    <n v="1580"/>
    <n v="51.909650924024632"/>
    <n v="4.3258042436687196"/>
    <x v="0"/>
    <x v="1"/>
    <s v="jun"/>
  </r>
  <r>
    <x v="95"/>
    <x v="0"/>
    <n v="89"/>
    <n v="28"/>
    <n v="59.9"/>
    <n v="60"/>
    <s v="Yes"/>
    <s v="Yes"/>
    <n v="0"/>
    <n v="0"/>
    <n v="9"/>
    <s v="Yes"/>
    <n v="0"/>
    <s v="WA"/>
    <x v="0"/>
    <n v="20"/>
    <s v="Yes"/>
    <s v="No"/>
    <s v="No"/>
    <s v="  Month-to-Month   "/>
    <s v="Credit Card"/>
    <n v="18"/>
    <n v="269"/>
    <x v="0"/>
    <m/>
    <x v="14"/>
    <x v="91"/>
    <n v="40"/>
    <x v="1"/>
    <n v="16.899999999999999"/>
    <x v="2"/>
    <s v="SMS"/>
    <x v="1"/>
    <n v="0.15"/>
    <n v="5319"/>
    <s v="Medio"/>
    <s v="Medio"/>
    <n v="0.125"/>
    <n v="417"/>
    <n v="93"/>
    <n v="0.43010752688172044"/>
    <n v="0.43010752688172044"/>
    <s v="Primera compra"/>
    <n v="831"/>
    <n v="27.301848049281318"/>
    <n v="2.2751540041067764"/>
    <x v="1"/>
    <x v="1"/>
    <s v="jul"/>
  </r>
  <r>
    <x v="95"/>
    <x v="0"/>
    <n v="94"/>
    <n v="28"/>
    <n v="59.9"/>
    <n v="60"/>
    <s v="Yes"/>
    <s v="Yes"/>
    <n v="0"/>
    <n v="0"/>
    <n v="9"/>
    <s v="Yes"/>
    <n v="0"/>
    <s v="WA"/>
    <x v="0"/>
    <n v="20"/>
    <s v="Yes"/>
    <s v="No"/>
    <s v="No"/>
    <s v="  Month-to-Month   "/>
    <s v="Credit Card"/>
    <n v="18"/>
    <n v="269"/>
    <x v="0"/>
    <m/>
    <x v="14"/>
    <x v="91"/>
    <n v="40"/>
    <x v="1"/>
    <n v="16.899999999999999"/>
    <x v="3"/>
    <s v="SMS"/>
    <x v="1"/>
    <n v="0.15"/>
    <n v="6915"/>
    <s v="Medio"/>
    <s v="Bajo"/>
    <n v="2.5000000000000001E-2"/>
    <n v="417"/>
    <n v="89"/>
    <n v="0.449438202247191"/>
    <n v="0.449438202247191"/>
    <s v="Compra posterior"/>
    <n v="831"/>
    <n v="27.301848049281318"/>
    <n v="2.2751540041067764"/>
    <x v="2"/>
    <x v="1"/>
    <s v="jul"/>
  </r>
  <r>
    <x v="96"/>
    <x v="0"/>
    <n v="59"/>
    <n v="268"/>
    <n v="817.7"/>
    <n v="165"/>
    <s v="Yes"/>
    <s v="No"/>
    <n v="145.80000000000001"/>
    <n v="0"/>
    <n v="4"/>
    <s v="Yes"/>
    <n v="0"/>
    <s v="AK"/>
    <x v="1"/>
    <n v="45"/>
    <s v="No"/>
    <s v="No"/>
    <s v="Yes"/>
    <s v="  Two Year   "/>
    <s v="Credit Card"/>
    <n v="41"/>
    <n v="2249"/>
    <x v="0"/>
    <m/>
    <x v="92"/>
    <x v="92"/>
    <n v="46"/>
    <x v="1"/>
    <n v="43.88"/>
    <x v="2"/>
    <s v="Email"/>
    <x v="1"/>
    <n v="2.92"/>
    <n v="6370"/>
    <s v="Medio"/>
    <s v="Medio"/>
    <n v="0.10869565217391304"/>
    <n v="690"/>
    <n v="438"/>
    <n v="0.1050228310502283"/>
    <n v="0.1050228310502283"/>
    <s v="Primera compra"/>
    <n v="442"/>
    <n v="14.521560574948666"/>
    <n v="1.2101300479123889"/>
    <x v="1"/>
    <x v="3"/>
    <s v="jul"/>
  </r>
  <r>
    <x v="97"/>
    <x v="0"/>
    <n v="67"/>
    <n v="4"/>
    <n v="10"/>
    <n v="0"/>
    <s v="No"/>
    <s v="No"/>
    <n v="0"/>
    <n v="0"/>
    <n v="4"/>
    <s v="Yes"/>
    <n v="0"/>
    <s v="MN"/>
    <x v="0"/>
    <n v="43"/>
    <s v="No"/>
    <s v="No"/>
    <s v="No"/>
    <s v="  Month-to-Month   "/>
    <s v="Credit Card"/>
    <n v="17"/>
    <n v="17"/>
    <x v="0"/>
    <m/>
    <x v="93"/>
    <x v="93"/>
    <n v="95"/>
    <x v="2"/>
    <n v="18.93"/>
    <x v="2"/>
    <s v="Email"/>
    <x v="1"/>
    <n v="0"/>
    <n v="3682"/>
    <s v="Medio"/>
    <s v="Medio"/>
    <n v="5.2631578947368418E-2"/>
    <n v="325"/>
    <n v="9"/>
    <n v="10.555555555555555"/>
    <n v="10.555555555555555"/>
    <s v="Primera compra"/>
    <n v="1021"/>
    <n v="33.544147843942504"/>
    <n v="2.7953456536618755"/>
    <x v="1"/>
    <x v="1"/>
    <s v="dic"/>
  </r>
  <r>
    <x v="98"/>
    <x v="0"/>
    <n v="74"/>
    <n v="125"/>
    <n v="284"/>
    <n v="0"/>
    <s v="No"/>
    <s v="No"/>
    <n v="0"/>
    <n v="0"/>
    <n v="0"/>
    <s v="No"/>
    <n v="0"/>
    <s v="VA"/>
    <x v="0"/>
    <n v="57"/>
    <s v="No"/>
    <s v="No"/>
    <s v="No"/>
    <s v="  Two Year   "/>
    <s v="Direct Debit"/>
    <n v="7"/>
    <n v="349"/>
    <x v="0"/>
    <m/>
    <x v="94"/>
    <x v="94"/>
    <n v="26"/>
    <x v="0"/>
    <n v="8.34"/>
    <x v="3"/>
    <s v="SMS"/>
    <x v="0"/>
    <n v="0"/>
    <n v="5265"/>
    <s v="Medio"/>
    <s v="Bajo"/>
    <n v="3.8461538461538464E-2"/>
    <n v="1028"/>
    <n v="126"/>
    <n v="0.20634920634920634"/>
    <n v="0.20634920634920634"/>
    <s v="Primera compra"/>
    <n v="289"/>
    <n v="9.4948665297741268"/>
    <n v="0.79123887748117727"/>
    <x v="0"/>
    <x v="1"/>
    <s v="dic"/>
  </r>
  <r>
    <x v="99"/>
    <x v="0"/>
    <n v="82"/>
    <n v="91"/>
    <n v="268.5"/>
    <n v="0"/>
    <s v="No"/>
    <s v="No"/>
    <n v="0"/>
    <n v="1"/>
    <n v="7"/>
    <s v="Yes"/>
    <n v="0"/>
    <s v="WI"/>
    <x v="0"/>
    <n v="50"/>
    <s v="No"/>
    <s v="No"/>
    <s v="Yes"/>
    <s v="  One Year   "/>
    <s v="Direct Debit"/>
    <n v="34"/>
    <n v="1805"/>
    <x v="0"/>
    <m/>
    <x v="95"/>
    <x v="95"/>
    <n v="16"/>
    <x v="1"/>
    <n v="37.28"/>
    <x v="0"/>
    <s v="Phone"/>
    <x v="1"/>
    <n v="0"/>
    <n v="876"/>
    <s v="Medio"/>
    <s v="Bajo"/>
    <n v="0.125"/>
    <n v="809"/>
    <n v="93"/>
    <n v="0.17204301075268819"/>
    <n v="0.17204301075268819"/>
    <s v="Primera compra"/>
    <n v="1726"/>
    <n v="56.706365503080079"/>
    <n v="4.7255304585900069"/>
    <x v="0"/>
    <x v="0"/>
    <s v="ene"/>
  </r>
  <r>
    <x v="100"/>
    <x v="0"/>
    <n v="67"/>
    <n v="66"/>
    <n v="211.1"/>
    <n v="212"/>
    <s v="Yes"/>
    <s v="No"/>
    <n v="126.1"/>
    <n v="1"/>
    <n v="0"/>
    <s v="No"/>
    <n v="0"/>
    <s v="KS"/>
    <x v="0"/>
    <n v="33"/>
    <s v="No"/>
    <s v="No"/>
    <s v="No"/>
    <s v="  One Year   "/>
    <s v="Direct Debit"/>
    <n v="11"/>
    <n v="599"/>
    <x v="0"/>
    <m/>
    <x v="96"/>
    <x v="96"/>
    <n v="97"/>
    <x v="0"/>
    <n v="10.220000000000001"/>
    <x v="2"/>
    <s v="Phone"/>
    <x v="0"/>
    <n v="6.31"/>
    <n v="2462"/>
    <s v="Medio"/>
    <s v="Medio"/>
    <n v="5.1546391752577317E-2"/>
    <n v="727"/>
    <n v="283"/>
    <n v="0.34275618374558303"/>
    <n v="0.34275618374558303"/>
    <s v="Primera compra"/>
    <n v="1109"/>
    <n v="36.435318275154003"/>
    <n v="3.0362765229295001"/>
    <x v="1"/>
    <x v="1"/>
    <s v="sept"/>
  </r>
  <r>
    <x v="101"/>
    <x v="0"/>
    <n v="86"/>
    <n v="325"/>
    <n v="723.1"/>
    <n v="0"/>
    <s v="No"/>
    <s v="No"/>
    <n v="0"/>
    <n v="0"/>
    <n v="9"/>
    <s v="Yes"/>
    <n v="0"/>
    <s v="MN"/>
    <x v="0"/>
    <n v="64"/>
    <s v="No"/>
    <s v="No"/>
    <s v="Yes"/>
    <s v="  Two Year   "/>
    <s v="Direct Debit"/>
    <n v="45"/>
    <n v="3288"/>
    <x v="0"/>
    <m/>
    <x v="97"/>
    <x v="97"/>
    <n v="106"/>
    <x v="1"/>
    <n v="40.340000000000003"/>
    <x v="2"/>
    <s v="SMS"/>
    <x v="1"/>
    <n v="0"/>
    <n v="6871"/>
    <s v="Medio"/>
    <s v="Medio"/>
    <n v="4.716981132075472E-2"/>
    <n v="450"/>
    <n v="330"/>
    <n v="0.32121212121212123"/>
    <n v="0.32121212121212123"/>
    <s v="Primera compra"/>
    <n v="363"/>
    <n v="11.926078028747433"/>
    <n v="0.99383983572895274"/>
    <x v="1"/>
    <x v="3"/>
    <s v="oct"/>
  </r>
  <r>
    <x v="102"/>
    <x v="0"/>
    <n v="81"/>
    <n v="3"/>
    <n v="9"/>
    <n v="0"/>
    <s v="No"/>
    <s v="No"/>
    <n v="0"/>
    <n v="0"/>
    <n v="14"/>
    <s v="No"/>
    <n v="6"/>
    <s v="HI"/>
    <x v="0"/>
    <n v="61"/>
    <s v="No"/>
    <s v="No"/>
    <s v="No"/>
    <s v="  Month-to-Month   "/>
    <s v="Direct Debit"/>
    <n v="43"/>
    <n v="43"/>
    <x v="0"/>
    <m/>
    <x v="98"/>
    <x v="98"/>
    <n v="12"/>
    <x v="1"/>
    <n v="40.03"/>
    <x v="3"/>
    <s v="Phone"/>
    <x v="0"/>
    <n v="0"/>
    <n v="5740"/>
    <s v="Medio"/>
    <s v="Bajo"/>
    <n v="8.3333333333333329E-2"/>
    <n v="1117"/>
    <n v="4"/>
    <n v="3"/>
    <n v="3"/>
    <s v="Primera compra"/>
    <n v="670"/>
    <n v="22.012320328542096"/>
    <n v="1.8343600273785079"/>
    <x v="0"/>
    <x v="1"/>
    <s v="dic"/>
  </r>
  <r>
    <x v="103"/>
    <x v="0"/>
    <n v="94"/>
    <n v="252"/>
    <n v="640.5"/>
    <n v="497"/>
    <s v="Yes"/>
    <s v="Yes"/>
    <n v="0"/>
    <n v="0"/>
    <n v="18"/>
    <s v="Yes"/>
    <n v="0"/>
    <s v="OH"/>
    <x v="0"/>
    <n v="41"/>
    <s v="No"/>
    <s v="No"/>
    <s v="No"/>
    <s v="  Month-to-Month   "/>
    <s v="Direct Debit"/>
    <n v="34"/>
    <n v="2422"/>
    <x v="0"/>
    <m/>
    <x v="99"/>
    <x v="99"/>
    <n v="34"/>
    <x v="1"/>
    <n v="29.93"/>
    <x v="0"/>
    <s v="Email"/>
    <x v="1"/>
    <n v="4.05"/>
    <n v="6363"/>
    <s v="Medio"/>
    <s v="Bajo"/>
    <n v="5.8823529411764705E-2"/>
    <n v="398"/>
    <n v="751"/>
    <n v="4.5272969374167776E-2"/>
    <n v="4.5272969374167776E-2"/>
    <s v="Primera compra"/>
    <n v="374"/>
    <n v="12.28747433264887"/>
    <n v="1.0239561943874058"/>
    <x v="0"/>
    <x v="3"/>
    <s v="oct"/>
  </r>
  <r>
    <x v="104"/>
    <x v="0"/>
    <n v="66"/>
    <n v="176"/>
    <n v="512.9"/>
    <n v="0"/>
    <s v="No"/>
    <s v="No"/>
    <n v="0"/>
    <n v="0"/>
    <n v="8"/>
    <s v="Yes"/>
    <n v="0"/>
    <s v="KY"/>
    <x v="1"/>
    <n v="55"/>
    <s v="No"/>
    <s v="No"/>
    <s v="Yes"/>
    <s v="  Two Year   "/>
    <s v="Credit Card"/>
    <n v="28"/>
    <n v="1798"/>
    <x v="0"/>
    <m/>
    <x v="100"/>
    <x v="100"/>
    <n v="17"/>
    <x v="0"/>
    <n v="30.98"/>
    <x v="0"/>
    <s v="SMS"/>
    <x v="1"/>
    <n v="0"/>
    <n v="5383"/>
    <s v="Medio"/>
    <s v="Bajo"/>
    <n v="0.11764705882352941"/>
    <n v="496"/>
    <n v="178"/>
    <n v="9.5505617977528087E-2"/>
    <n v="9.5505617977528087E-2"/>
    <s v="Primera compra"/>
    <n v="690"/>
    <n v="22.669404517453799"/>
    <n v="1.8891170431211499"/>
    <x v="0"/>
    <x v="0"/>
    <s v="nov"/>
  </r>
  <r>
    <x v="105"/>
    <x v="0"/>
    <n v="74"/>
    <n v="37"/>
    <n v="99.6"/>
    <n v="0"/>
    <s v="No"/>
    <s v="No"/>
    <n v="0"/>
    <n v="0"/>
    <n v="8"/>
    <s v="Yes"/>
    <n v="0"/>
    <s v="NY"/>
    <x v="1"/>
    <n v="27"/>
    <s v="Yes"/>
    <s v="No"/>
    <s v="No"/>
    <s v="  Month-to-Month   "/>
    <s v="Credit Card"/>
    <n v="35"/>
    <n v="250"/>
    <x v="0"/>
    <m/>
    <x v="101"/>
    <x v="101"/>
    <n v="35"/>
    <x v="0"/>
    <n v="38.1"/>
    <x v="2"/>
    <s v="Email"/>
    <x v="0"/>
    <n v="0"/>
    <n v="4397"/>
    <s v="Medio"/>
    <s v="Medio"/>
    <n v="0.14285714285714285"/>
    <n v="1108"/>
    <n v="42"/>
    <n v="0.83333333333333337"/>
    <n v="0.83333333333333337"/>
    <s v="Primera compra"/>
    <n v="805"/>
    <n v="26.447638603696099"/>
    <n v="2.2039698836413417"/>
    <x v="1"/>
    <x v="1"/>
    <s v="jul"/>
  </r>
  <r>
    <x v="106"/>
    <x v="0"/>
    <n v="68"/>
    <n v="99"/>
    <n v="240"/>
    <n v="96"/>
    <s v="Yes"/>
    <s v="No"/>
    <n v="68.400000000000006"/>
    <n v="0"/>
    <n v="0"/>
    <s v="No"/>
    <n v="0"/>
    <s v="VT"/>
    <x v="1"/>
    <n v="45"/>
    <s v="No"/>
    <s v="No"/>
    <s v="No"/>
    <s v="  Two Year   "/>
    <s v="Credit Card"/>
    <n v="9"/>
    <n v="226"/>
    <x v="0"/>
    <m/>
    <x v="102"/>
    <x v="102"/>
    <n v="88"/>
    <x v="1"/>
    <n v="9.1999999999999993"/>
    <x v="2"/>
    <s v="Phone"/>
    <x v="1"/>
    <n v="2.74"/>
    <n v="6229"/>
    <s v="Medio"/>
    <s v="Medio"/>
    <n v="5.6818181818181816E-2"/>
    <n v="1737"/>
    <n v="200"/>
    <n v="0.44"/>
    <n v="0.44"/>
    <s v="Primera compra"/>
    <n v="337"/>
    <n v="11.071868583162217"/>
    <n v="0.92265571526351808"/>
    <x v="1"/>
    <x v="1"/>
    <s v="nov"/>
  </r>
  <r>
    <x v="107"/>
    <x v="0"/>
    <n v="72"/>
    <n v="47"/>
    <n v="118.7"/>
    <n v="0"/>
    <s v="No"/>
    <s v="No"/>
    <n v="0"/>
    <n v="0"/>
    <n v="0"/>
    <s v="No"/>
    <n v="0"/>
    <s v="IN"/>
    <x v="0"/>
    <n v="84"/>
    <s v="No"/>
    <s v="Yes"/>
    <s v="No"/>
    <s v="  One Year   "/>
    <s v="Credit Card"/>
    <n v="13"/>
    <n v="381"/>
    <x v="0"/>
    <m/>
    <x v="103"/>
    <x v="77"/>
    <n v="87"/>
    <x v="1"/>
    <n v="11.9"/>
    <x v="1"/>
    <s v="Phone"/>
    <x v="1"/>
    <n v="0"/>
    <n v="500"/>
    <s v="Medio"/>
    <s v="Bajo"/>
    <n v="0"/>
    <n v="853"/>
    <n v="47"/>
    <n v="1.8510638297872339"/>
    <n v="1.8510638297872339"/>
    <s v="Primera compra"/>
    <n v="1471"/>
    <n v="48.328542094455848"/>
    <n v="4.0273785078713207"/>
    <x v="2"/>
    <x v="1"/>
    <s v="oct"/>
  </r>
  <r>
    <x v="108"/>
    <x v="0"/>
    <n v="73"/>
    <n v="46"/>
    <n v="99.9"/>
    <n v="42"/>
    <s v="Yes"/>
    <s v="Yes"/>
    <n v="0"/>
    <n v="1"/>
    <n v="9"/>
    <s v="No"/>
    <n v="67"/>
    <s v="WY"/>
    <x v="1"/>
    <n v="50"/>
    <s v="No"/>
    <s v="No"/>
    <s v="No"/>
    <s v="  One Year   "/>
    <s v="Credit Card"/>
    <n v="28"/>
    <n v="402"/>
    <x v="0"/>
    <m/>
    <x v="104"/>
    <x v="58"/>
    <n v="110"/>
    <x v="0"/>
    <n v="32.08"/>
    <x v="3"/>
    <s v="Email"/>
    <x v="0"/>
    <n v="1.81"/>
    <n v="6949"/>
    <s v="Medio"/>
    <s v="Bajo"/>
    <n v="9.0909090909090905E-3"/>
    <n v="867"/>
    <n v="89"/>
    <n v="1.2359550561797752"/>
    <n v="1.2359550561797752"/>
    <s v="Primera compra"/>
    <n v="1627"/>
    <n v="53.453798767967143"/>
    <n v="4.4544832306639286"/>
    <x v="2"/>
    <x v="1"/>
    <s v="abr"/>
  </r>
  <r>
    <x v="109"/>
    <x v="0"/>
    <n v="69"/>
    <n v="252"/>
    <n v="630.4"/>
    <n v="114"/>
    <s v="Yes"/>
    <s v="No"/>
    <n v="293.60000000000002"/>
    <n v="0"/>
    <n v="0"/>
    <s v="No"/>
    <n v="0"/>
    <s v="DE"/>
    <x v="1"/>
    <n v="31"/>
    <s v="No"/>
    <s v="No"/>
    <s v="No"/>
    <s v="  Two Year   "/>
    <s v="Credit Card"/>
    <n v="9"/>
    <n v="532"/>
    <x v="0"/>
    <m/>
    <x v="105"/>
    <x v="103"/>
    <n v="93"/>
    <x v="1"/>
    <n v="8.2799999999999994"/>
    <x v="5"/>
    <s v="Email"/>
    <x v="0"/>
    <n v="5.87"/>
    <n v="3614"/>
    <s v="Medio"/>
    <s v="Bajo"/>
    <n v="4.3010752688172046E-2"/>
    <n v="728"/>
    <n v="370"/>
    <n v="0.25135135135135134"/>
    <n v="0.25135135135135134"/>
    <s v="Primera compra"/>
    <n v="1731"/>
    <n v="56.870636550308006"/>
    <n v="4.7392197125256672"/>
    <x v="0"/>
    <x v="1"/>
    <s v="ene"/>
  </r>
  <r>
    <x v="110"/>
    <x v="0"/>
    <n v="69"/>
    <n v="49"/>
    <n v="103.5"/>
    <n v="0"/>
    <s v="No"/>
    <s v="No"/>
    <n v="0"/>
    <n v="0"/>
    <n v="19"/>
    <s v="Yes"/>
    <n v="0"/>
    <s v="NY"/>
    <x v="0"/>
    <n v="35"/>
    <s v="No"/>
    <s v="No"/>
    <s v="Yes"/>
    <s v="  Month-to-Month   "/>
    <s v="Direct Debit"/>
    <n v="35"/>
    <n v="332"/>
    <x v="0"/>
    <m/>
    <x v="106"/>
    <x v="104"/>
    <n v="57"/>
    <x v="0"/>
    <n v="33.130000000000003"/>
    <x v="3"/>
    <s v="Email"/>
    <x v="1"/>
    <n v="0"/>
    <n v="2223"/>
    <s v="Medio"/>
    <s v="Bajo"/>
    <n v="1.7543859649122806E-2"/>
    <n v="478"/>
    <n v="50"/>
    <n v="1.1399999999999999"/>
    <n v="1.1399999999999999"/>
    <s v="Primera compra"/>
    <n v="757"/>
    <n v="24.870636550308006"/>
    <n v="2.0725530458590007"/>
    <x v="2"/>
    <x v="1"/>
    <s v="sept"/>
  </r>
  <r>
    <x v="111"/>
    <x v="0"/>
    <n v="53"/>
    <n v="123"/>
    <n v="228.2"/>
    <n v="0"/>
    <s v="No"/>
    <s v="No"/>
    <n v="0"/>
    <n v="2"/>
    <n v="15"/>
    <s v="Yes"/>
    <n v="0"/>
    <s v="TX"/>
    <x v="1"/>
    <n v="23"/>
    <s v="Yes"/>
    <s v="No"/>
    <s v="Yes"/>
    <s v="  Month-to-Month   "/>
    <s v="Credit Card"/>
    <n v="31"/>
    <n v="995"/>
    <x v="0"/>
    <m/>
    <x v="107"/>
    <x v="105"/>
    <n v="98"/>
    <x v="2"/>
    <n v="28.12"/>
    <x v="1"/>
    <s v="Email"/>
    <x v="1"/>
    <n v="0"/>
    <n v="5837"/>
    <s v="Medio"/>
    <s v="Bajo"/>
    <n v="0"/>
    <n v="1378"/>
    <n v="123"/>
    <n v="0.7967479674796748"/>
    <n v="0.7967479674796748"/>
    <s v="Primera compra"/>
    <n v="673"/>
    <n v="22.11088295687885"/>
    <n v="1.8425735797399041"/>
    <x v="0"/>
    <x v="2"/>
    <s v="dic"/>
  </r>
  <r>
    <x v="112"/>
    <x v="0"/>
    <n v="74"/>
    <n v="175"/>
    <n v="266.7"/>
    <n v="0"/>
    <s v="No"/>
    <s v="No"/>
    <n v="0"/>
    <n v="0"/>
    <n v="14"/>
    <s v="No"/>
    <n v="82"/>
    <s v="AZ"/>
    <x v="1"/>
    <n v="45"/>
    <s v="No"/>
    <s v="No"/>
    <s v="Yes"/>
    <s v="  Two Year   "/>
    <s v="Direct Debit"/>
    <n v="51"/>
    <n v="2737"/>
    <x v="0"/>
    <m/>
    <x v="108"/>
    <x v="106"/>
    <n v="83"/>
    <x v="0"/>
    <n v="52.85"/>
    <x v="2"/>
    <s v="Phone"/>
    <x v="1"/>
    <n v="0"/>
    <n v="4232"/>
    <s v="Alto"/>
    <s v="Medio"/>
    <n v="6.0240963855421686E-2"/>
    <n v="309"/>
    <n v="180"/>
    <n v="0.46111111111111114"/>
    <n v="0.46111111111111114"/>
    <s v="Primera compra"/>
    <n v="1180"/>
    <n v="38.767967145790557"/>
    <n v="3.2306639288158796"/>
    <x v="1"/>
    <x v="3"/>
    <s v="jul"/>
  </r>
  <r>
    <x v="113"/>
    <x v="0"/>
    <n v="64"/>
    <n v="4"/>
    <n v="11"/>
    <n v="4"/>
    <s v="Yes"/>
    <s v="Yes"/>
    <n v="0"/>
    <n v="0"/>
    <n v="0"/>
    <s v="No"/>
    <n v="0"/>
    <s v="AR"/>
    <x v="1"/>
    <n v="21"/>
    <s v="Yes"/>
    <s v="No"/>
    <s v="No"/>
    <s v="  Month-to-Month   "/>
    <s v="Credit Card"/>
    <n v="10"/>
    <n v="10"/>
    <x v="0"/>
    <m/>
    <x v="109"/>
    <x v="107"/>
    <n v="108"/>
    <x v="2"/>
    <n v="11.78"/>
    <x v="4"/>
    <s v="SMS"/>
    <x v="1"/>
    <n v="0.14000000000000001"/>
    <n v="565"/>
    <s v="Medio"/>
    <s v="Bajo"/>
    <n v="2.7777777777777776E-2"/>
    <n v="1436"/>
    <n v="11"/>
    <n v="9.8181818181818183"/>
    <n v="9.8181818181818183"/>
    <s v="Primera compra"/>
    <n v="413"/>
    <n v="13.568788501026694"/>
    <n v="1.1307323750855578"/>
    <x v="0"/>
    <x v="1"/>
    <s v="ago"/>
  </r>
  <r>
    <x v="114"/>
    <x v="0"/>
    <n v="62"/>
    <n v="237"/>
    <n v="577.1"/>
    <n v="144"/>
    <s v="Yes"/>
    <s v="Yes"/>
    <n v="0"/>
    <n v="3"/>
    <n v="0"/>
    <s v="No"/>
    <n v="0"/>
    <s v="MD"/>
    <x v="1"/>
    <n v="33"/>
    <s v="No"/>
    <s v="No"/>
    <s v="No"/>
    <s v="  One Year   "/>
    <s v="Credit Card"/>
    <n v="8"/>
    <n v="281"/>
    <x v="0"/>
    <m/>
    <x v="110"/>
    <x v="108"/>
    <n v="68"/>
    <x v="1"/>
    <n v="9.5399999999999991"/>
    <x v="3"/>
    <s v="Phone"/>
    <x v="0"/>
    <n v="1.66"/>
    <n v="1791"/>
    <s v="Medio"/>
    <s v="Bajo"/>
    <n v="1.4705882352941176E-2"/>
    <n v="1604"/>
    <n v="382"/>
    <n v="0.17801047120418848"/>
    <n v="0.17801047120418848"/>
    <s v="Primera compra"/>
    <n v="729"/>
    <n v="23.950718685831625"/>
    <n v="1.9958932238193021"/>
    <x v="0"/>
    <x v="1"/>
    <s v="oct"/>
  </r>
  <r>
    <x v="115"/>
    <x v="0"/>
    <n v="51"/>
    <n v="136"/>
    <n v="384.1"/>
    <n v="0"/>
    <s v="No"/>
    <s v="No"/>
    <n v="0"/>
    <n v="0"/>
    <n v="9"/>
    <s v="Yes"/>
    <n v="0"/>
    <s v="NC"/>
    <x v="1"/>
    <n v="72"/>
    <s v="No"/>
    <s v="Yes"/>
    <s v="Yes"/>
    <s v="  One Year   "/>
    <s v="Direct Debit"/>
    <n v="64"/>
    <n v="3525"/>
    <x v="0"/>
    <m/>
    <x v="111"/>
    <x v="109"/>
    <n v="120"/>
    <x v="2"/>
    <n v="75.84"/>
    <x v="4"/>
    <s v="SMS"/>
    <x v="0"/>
    <n v="0"/>
    <n v="1955"/>
    <s v="Alto"/>
    <s v="Bajo"/>
    <n v="2.5000000000000001E-2"/>
    <n v="548"/>
    <n v="139"/>
    <n v="0.86330935251798557"/>
    <n v="0.86330935251798557"/>
    <s v="Primera compra"/>
    <n v="405"/>
    <n v="13.305954825462013"/>
    <n v="1.108829568788501"/>
    <x v="0"/>
    <x v="3"/>
    <s v="sept"/>
  </r>
  <r>
    <x v="116"/>
    <x v="0"/>
    <n v="71"/>
    <n v="5"/>
    <n v="11"/>
    <n v="4"/>
    <s v="Yes"/>
    <s v="No"/>
    <n v="1.3"/>
    <n v="0"/>
    <n v="0"/>
    <s v="No"/>
    <n v="0"/>
    <s v="ID"/>
    <x v="0"/>
    <n v="59"/>
    <s v="No"/>
    <s v="No"/>
    <s v="No"/>
    <s v="  Month-to-Month   "/>
    <s v="Credit Card"/>
    <n v="12"/>
    <n v="12"/>
    <x v="0"/>
    <m/>
    <x v="112"/>
    <x v="110"/>
    <n v="73"/>
    <x v="1"/>
    <n v="10.39"/>
    <x v="0"/>
    <s v="SMS"/>
    <x v="1"/>
    <n v="0.06"/>
    <n v="5931"/>
    <s v="Medio"/>
    <s v="Bajo"/>
    <n v="2.7397260273972601E-2"/>
    <n v="1438"/>
    <n v="11"/>
    <n v="6.6363636363636367"/>
    <n v="6.6363636363636367"/>
    <s v="Primera compra"/>
    <n v="1401"/>
    <n v="46.028747433264883"/>
    <n v="3.8357289527720737"/>
    <x v="0"/>
    <x v="1"/>
    <s v="dic"/>
  </r>
  <r>
    <x v="117"/>
    <x v="0"/>
    <n v="74"/>
    <n v="61"/>
    <n v="136.5"/>
    <n v="0"/>
    <s v="No"/>
    <s v="No"/>
    <n v="0"/>
    <n v="2"/>
    <n v="6"/>
    <s v="Yes"/>
    <n v="0"/>
    <s v="MN"/>
    <x v="1"/>
    <n v="39"/>
    <s v="No"/>
    <s v="No"/>
    <s v="Yes"/>
    <s v="  One Year   "/>
    <s v="Direct Debit"/>
    <n v="41"/>
    <n v="1399"/>
    <x v="0"/>
    <m/>
    <x v="113"/>
    <x v="111"/>
    <n v="58"/>
    <x v="0"/>
    <n v="47.16"/>
    <x v="4"/>
    <s v="SMS"/>
    <x v="1"/>
    <n v="0"/>
    <n v="1572"/>
    <s v="Alto"/>
    <s v="Bajo"/>
    <n v="5.1724137931034482E-2"/>
    <n v="1382"/>
    <n v="64"/>
    <n v="0.90625"/>
    <n v="0.90625"/>
    <s v="Primera compra"/>
    <n v="693"/>
    <n v="22.767967145790553"/>
    <n v="1.8973305954825461"/>
    <x v="0"/>
    <x v="0"/>
    <s v="nov"/>
  </r>
  <r>
    <x v="118"/>
    <x v="0"/>
    <n v="69"/>
    <n v="182"/>
    <n v="432.8"/>
    <n v="186"/>
    <s v="Yes"/>
    <s v="Yes"/>
    <n v="0"/>
    <n v="0"/>
    <n v="4"/>
    <s v="No"/>
    <n v="11"/>
    <s v="TN"/>
    <x v="1"/>
    <n v="38"/>
    <s v="No"/>
    <s v="No"/>
    <s v="No"/>
    <s v="  One Year   "/>
    <s v="Paper Check"/>
    <n v="26"/>
    <n v="1588"/>
    <x v="0"/>
    <m/>
    <x v="114"/>
    <x v="112"/>
    <n v="3"/>
    <x v="0"/>
    <n v="23.67"/>
    <x v="2"/>
    <s v="SMS"/>
    <x v="1"/>
    <n v="7.07"/>
    <n v="4585"/>
    <s v="Medio"/>
    <s v="Medio"/>
    <n v="1.6666666666666667"/>
    <n v="838"/>
    <n v="373"/>
    <n v="8.0428954423592495E-3"/>
    <n v="8.0428954423592495E-3"/>
    <s v="Primera compra"/>
    <n v="935"/>
    <n v="30.718685831622174"/>
    <n v="2.5598904859685145"/>
    <x v="1"/>
    <x v="0"/>
    <s v="mar"/>
  </r>
  <r>
    <x v="119"/>
    <x v="0"/>
    <n v="74"/>
    <n v="299"/>
    <n v="616"/>
    <n v="0"/>
    <s v="No"/>
    <s v="No"/>
    <n v="0"/>
    <n v="0"/>
    <n v="6"/>
    <s v="Yes"/>
    <n v="0"/>
    <s v="TX"/>
    <x v="0"/>
    <n v="51"/>
    <s v="No"/>
    <s v="No"/>
    <s v="Yes"/>
    <s v="  Two Year   "/>
    <s v="Credit Card"/>
    <n v="28"/>
    <n v="1936"/>
    <x v="0"/>
    <m/>
    <x v="115"/>
    <x v="28"/>
    <n v="4"/>
    <x v="2"/>
    <n v="31.33"/>
    <x v="0"/>
    <s v="Email"/>
    <x v="1"/>
    <n v="0"/>
    <n v="4309"/>
    <s v="Medio"/>
    <s v="Bajo"/>
    <n v="0.5"/>
    <n v="987"/>
    <n v="301"/>
    <n v="1.3289036544850499E-2"/>
    <n v="1.3289036544850499E-2"/>
    <s v="Primera compra"/>
    <n v="1737"/>
    <n v="57.067761806981515"/>
    <n v="4.7556468172484596"/>
    <x v="0"/>
    <x v="0"/>
    <s v="ene"/>
  </r>
  <r>
    <x v="119"/>
    <x v="0"/>
    <n v="61"/>
    <n v="299"/>
    <n v="616"/>
    <n v="0"/>
    <s v="No"/>
    <s v="No"/>
    <n v="0"/>
    <n v="0"/>
    <n v="6"/>
    <s v="Yes"/>
    <n v="0"/>
    <s v="TX"/>
    <x v="0"/>
    <n v="51"/>
    <s v="No"/>
    <s v="No"/>
    <s v="Yes"/>
    <s v="  Two Year   "/>
    <s v="Credit Card"/>
    <n v="28"/>
    <n v="1936"/>
    <x v="0"/>
    <m/>
    <x v="115"/>
    <x v="28"/>
    <n v="4"/>
    <x v="2"/>
    <n v="31.33"/>
    <x v="0"/>
    <s v="Email"/>
    <x v="1"/>
    <n v="0"/>
    <n v="6959"/>
    <s v="Medio"/>
    <s v="Bajo"/>
    <n v="0.5"/>
    <n v="987"/>
    <n v="301"/>
    <n v="1.3289036544850499E-2"/>
    <n v="1.3289036544850499E-2"/>
    <s v="Compra posterior"/>
    <n v="1737"/>
    <n v="57.067761806981515"/>
    <n v="4.7556468172484596"/>
    <x v="0"/>
    <x v="0"/>
    <s v="ene"/>
  </r>
  <r>
    <x v="120"/>
    <x v="0"/>
    <n v="58"/>
    <n v="182"/>
    <n v="381.3"/>
    <n v="0"/>
    <s v="No"/>
    <s v="No"/>
    <n v="0"/>
    <n v="0"/>
    <n v="7"/>
    <s v="Yes"/>
    <n v="0"/>
    <s v="MA"/>
    <x v="0"/>
    <n v="74"/>
    <s v="No"/>
    <s v="Yes"/>
    <s v="Yes"/>
    <s v="  One Year   "/>
    <s v="Direct Debit"/>
    <n v="44"/>
    <n v="1188"/>
    <x v="0"/>
    <m/>
    <x v="116"/>
    <x v="113"/>
    <n v="36"/>
    <x v="2"/>
    <n v="48.68"/>
    <x v="5"/>
    <s v="SMS"/>
    <x v="0"/>
    <n v="0"/>
    <n v="6109"/>
    <s v="Alto"/>
    <s v="Bajo"/>
    <n v="0.1111111111111111"/>
    <n v="1252"/>
    <n v="186"/>
    <n v="0.19354838709677419"/>
    <n v="0.19354838709677419"/>
    <s v="Primera compra"/>
    <n v="1639"/>
    <n v="53.848049281314175"/>
    <n v="4.4873374401095143"/>
    <x v="0"/>
    <x v="0"/>
    <s v="abr"/>
  </r>
  <r>
    <x v="121"/>
    <x v="0"/>
    <n v="95"/>
    <n v="58"/>
    <n v="137.80000000000001"/>
    <n v="0"/>
    <s v="No"/>
    <s v="No"/>
    <n v="0"/>
    <n v="0"/>
    <n v="1"/>
    <s v="Yes"/>
    <n v="0"/>
    <s v="MI"/>
    <x v="0"/>
    <n v="50"/>
    <s v="No"/>
    <s v="No"/>
    <s v="No"/>
    <s v="  Month-to-Month   "/>
    <s v="Paper Check"/>
    <n v="40"/>
    <n v="343"/>
    <x v="0"/>
    <m/>
    <x v="117"/>
    <x v="114"/>
    <n v="107"/>
    <x v="1"/>
    <n v="40.909999999999997"/>
    <x v="1"/>
    <s v="SMS"/>
    <x v="1"/>
    <n v="0"/>
    <n v="5243"/>
    <s v="Medio"/>
    <s v="Bajo"/>
    <n v="0"/>
    <n v="890"/>
    <n v="58"/>
    <n v="1.8448275862068966"/>
    <n v="1.8448275862068966"/>
    <s v="Primera compra"/>
    <n v="1665"/>
    <n v="54.702258726899387"/>
    <n v="4.5585215605749489"/>
    <x v="2"/>
    <x v="1"/>
    <s v="mar"/>
  </r>
  <r>
    <x v="122"/>
    <x v="0"/>
    <n v="75"/>
    <n v="69"/>
    <n v="196.4"/>
    <n v="0"/>
    <s v="No"/>
    <s v="No"/>
    <n v="0"/>
    <n v="2"/>
    <n v="6"/>
    <s v="Yes"/>
    <n v="0"/>
    <s v="WY"/>
    <x v="1"/>
    <n v="49"/>
    <s v="No"/>
    <s v="No"/>
    <s v="No"/>
    <s v="  Month-to-Month   "/>
    <s v="Direct Debit"/>
    <n v="28"/>
    <n v="605"/>
    <x v="0"/>
    <m/>
    <x v="118"/>
    <x v="115"/>
    <n v="115"/>
    <x v="0"/>
    <n v="27.35"/>
    <x v="4"/>
    <s v="Email"/>
    <x v="1"/>
    <n v="0"/>
    <n v="4563"/>
    <s v="Medio"/>
    <s v="Bajo"/>
    <n v="2.6086956521739129E-2"/>
    <n v="908"/>
    <n v="72"/>
    <n v="1.5972222222222223"/>
    <n v="1.5972222222222223"/>
    <s v="Primera compra"/>
    <n v="1579"/>
    <n v="51.876796714579051"/>
    <n v="4.3230663928815876"/>
    <x v="0"/>
    <x v="1"/>
    <s v="jun"/>
  </r>
  <r>
    <x v="123"/>
    <x v="0"/>
    <n v="87"/>
    <n v="161"/>
    <n v="322.39999999999998"/>
    <n v="0"/>
    <s v="No"/>
    <s v="No"/>
    <n v="0"/>
    <n v="0"/>
    <n v="7"/>
    <s v="Yes"/>
    <n v="0"/>
    <s v="CO"/>
    <x v="1"/>
    <n v="50"/>
    <s v="No"/>
    <s v="No"/>
    <s v="No"/>
    <s v="  One Year   "/>
    <s v="Direct Debit"/>
    <n v="21"/>
    <n v="1119"/>
    <x v="0"/>
    <m/>
    <x v="119"/>
    <x v="116"/>
    <n v="92"/>
    <x v="1"/>
    <n v="22.76"/>
    <x v="2"/>
    <s v="Email"/>
    <x v="1"/>
    <n v="0"/>
    <n v="5755"/>
    <s v="Medio"/>
    <s v="Medio"/>
    <n v="5.434782608695652E-2"/>
    <n v="1493"/>
    <n v="166"/>
    <n v="0.55421686746987953"/>
    <n v="0.55421686746987953"/>
    <s v="Primera compra"/>
    <n v="1526"/>
    <n v="50.135523613963031"/>
    <n v="4.1779603011635862"/>
    <x v="1"/>
    <x v="0"/>
    <s v="ago"/>
  </r>
  <r>
    <x v="124"/>
    <x v="0"/>
    <n v="75"/>
    <n v="271"/>
    <n v="893.7"/>
    <n v="0"/>
    <s v="No"/>
    <s v="No"/>
    <n v="0"/>
    <n v="0"/>
    <n v="7"/>
    <s v="Yes"/>
    <n v="0"/>
    <s v="VT"/>
    <x v="0"/>
    <n v="38"/>
    <s v="No"/>
    <s v="No"/>
    <s v="Yes"/>
    <s v="  Month-to-Month   "/>
    <s v="Direct Debit"/>
    <n v="39"/>
    <n v="2162"/>
    <x v="0"/>
    <m/>
    <x v="120"/>
    <x v="13"/>
    <n v="108"/>
    <x v="1"/>
    <n v="37.479999999999997"/>
    <x v="4"/>
    <s v="Phone"/>
    <x v="1"/>
    <n v="0"/>
    <n v="1021"/>
    <s v="Medio"/>
    <s v="Bajo"/>
    <n v="2.7777777777777776E-2"/>
    <n v="433"/>
    <n v="274"/>
    <n v="0.39416058394160586"/>
    <n v="0.39416058394160586"/>
    <s v="Primera compra"/>
    <n v="1052"/>
    <n v="34.562628336755644"/>
    <n v="2.8802190280629705"/>
    <x v="0"/>
    <x v="0"/>
    <s v="nov"/>
  </r>
  <r>
    <x v="125"/>
    <x v="0"/>
    <n v="68"/>
    <n v="281"/>
    <n v="851.3"/>
    <n v="0"/>
    <s v="No"/>
    <s v="No"/>
    <n v="0"/>
    <n v="1"/>
    <n v="36"/>
    <s v="Yes"/>
    <n v="0"/>
    <s v="NM"/>
    <x v="1"/>
    <n v="22"/>
    <s v="Yes"/>
    <s v="No"/>
    <s v="Yes"/>
    <s v="  Two Year   "/>
    <s v="Credit Card"/>
    <n v="36"/>
    <n v="2327"/>
    <x v="0"/>
    <m/>
    <x v="121"/>
    <x v="117"/>
    <n v="120"/>
    <x v="0"/>
    <n v="36.81"/>
    <x v="2"/>
    <s v="Phone"/>
    <x v="1"/>
    <n v="0"/>
    <n v="3813"/>
    <s v="Medio"/>
    <s v="Medio"/>
    <n v="4.1666666666666664E-2"/>
    <n v="1132"/>
    <n v="286"/>
    <n v="0.41958041958041958"/>
    <n v="0.41958041958041958"/>
    <s v="Primera compra"/>
    <n v="1348"/>
    <n v="44.28747433264887"/>
    <n v="3.6906228610540723"/>
    <x v="1"/>
    <x v="3"/>
    <s v="feb"/>
  </r>
  <r>
    <x v="126"/>
    <x v="0"/>
    <n v="62"/>
    <n v="114"/>
    <n v="261.5"/>
    <n v="0"/>
    <s v="No"/>
    <s v="No"/>
    <n v="0"/>
    <n v="0"/>
    <n v="0"/>
    <s v="No"/>
    <n v="0"/>
    <s v="NC"/>
    <x v="1"/>
    <n v="37"/>
    <s v="No"/>
    <s v="No"/>
    <s v="No"/>
    <s v="  Month-to-Month   "/>
    <s v="Credit Card"/>
    <n v="10"/>
    <n v="208"/>
    <x v="0"/>
    <m/>
    <x v="122"/>
    <x v="118"/>
    <n v="46"/>
    <x v="2"/>
    <n v="10.210000000000001"/>
    <x v="5"/>
    <s v="Email"/>
    <x v="1"/>
    <n v="0"/>
    <n v="474"/>
    <s v="Medio"/>
    <s v="Bajo"/>
    <n v="8.6956521739130432E-2"/>
    <n v="878"/>
    <n v="118"/>
    <n v="0.38983050847457629"/>
    <n v="0.38983050847457629"/>
    <s v="Primera compra"/>
    <n v="1179"/>
    <n v="38.735112936344969"/>
    <n v="3.2279260780287475"/>
    <x v="0"/>
    <x v="1"/>
    <s v="jul"/>
  </r>
  <r>
    <x v="127"/>
    <x v="0"/>
    <n v="74"/>
    <n v="133"/>
    <n v="326.60000000000002"/>
    <n v="0"/>
    <s v="No"/>
    <s v="No"/>
    <n v="0"/>
    <n v="0"/>
    <n v="3"/>
    <s v="Yes"/>
    <n v="0"/>
    <s v="NY"/>
    <x v="0"/>
    <n v="46"/>
    <s v="No"/>
    <s v="No"/>
    <s v="No"/>
    <s v="  Two Year   "/>
    <s v="Credit Card"/>
    <n v="22"/>
    <n v="1195"/>
    <x v="0"/>
    <m/>
    <x v="123"/>
    <x v="119"/>
    <n v="13"/>
    <x v="0"/>
    <n v="21.1"/>
    <x v="0"/>
    <s v="Phone"/>
    <x v="1"/>
    <n v="0"/>
    <n v="4177"/>
    <s v="Medio"/>
    <s v="Bajo"/>
    <n v="0.15384615384615385"/>
    <n v="1260"/>
    <n v="135"/>
    <n v="9.6296296296296297E-2"/>
    <n v="9.6296296296296297E-2"/>
    <s v="Primera compra"/>
    <n v="304"/>
    <n v="9.9876796714579061"/>
    <n v="0.83230663928815884"/>
    <x v="0"/>
    <x v="0"/>
    <s v="dic"/>
  </r>
  <r>
    <x v="128"/>
    <x v="0"/>
    <n v="81"/>
    <n v="129"/>
    <n v="280.60000000000002"/>
    <n v="210"/>
    <s v="Yes"/>
    <s v="No"/>
    <n v="423.5"/>
    <n v="2"/>
    <n v="15"/>
    <s v="Yes"/>
    <n v="0"/>
    <s v="GA"/>
    <x v="0"/>
    <n v="29"/>
    <s v="Yes"/>
    <s v="No"/>
    <s v="Yes"/>
    <s v="  Two Year   "/>
    <s v="Credit Card"/>
    <n v="58"/>
    <n v="4048"/>
    <x v="0"/>
    <m/>
    <x v="124"/>
    <x v="120"/>
    <n v="42"/>
    <x v="1"/>
    <n v="49.58"/>
    <x v="1"/>
    <s v="Email"/>
    <x v="1"/>
    <n v="0.85"/>
    <n v="287"/>
    <s v="Alto"/>
    <s v="Bajo"/>
    <n v="0"/>
    <n v="1526"/>
    <n v="339"/>
    <n v="0.12389380530973451"/>
    <n v="0.12389380530973451"/>
    <s v="Primera compra"/>
    <n v="1681"/>
    <n v="55.227926078028744"/>
    <n v="4.602327173169062"/>
    <x v="2"/>
    <x v="3"/>
    <s v="mar"/>
  </r>
  <r>
    <x v="129"/>
    <x v="0"/>
    <n v="70"/>
    <n v="197"/>
    <n v="598.9"/>
    <n v="0"/>
    <s v="No"/>
    <s v="No"/>
    <n v="0"/>
    <n v="0"/>
    <n v="3"/>
    <s v="Yes"/>
    <n v="0"/>
    <s v="WI"/>
    <x v="0"/>
    <n v="58"/>
    <s v="No"/>
    <s v="No"/>
    <s v="No"/>
    <s v="  Month-to-Month   "/>
    <s v="Direct Debit"/>
    <n v="42"/>
    <n v="1937"/>
    <x v="0"/>
    <m/>
    <x v="125"/>
    <x v="121"/>
    <n v="17"/>
    <x v="2"/>
    <n v="40.58"/>
    <x v="3"/>
    <s v="Email"/>
    <x v="1"/>
    <n v="0"/>
    <n v="2993"/>
    <s v="Medio"/>
    <s v="Bajo"/>
    <n v="5.8823529411764705E-2"/>
    <n v="470"/>
    <n v="198"/>
    <n v="8.5858585858585856E-2"/>
    <n v="8.5858585858585856E-2"/>
    <s v="Primera compra"/>
    <n v="635"/>
    <n v="20.862422997946613"/>
    <n v="1.7385352498288844"/>
    <x v="0"/>
    <x v="0"/>
    <s v="ene"/>
  </r>
  <r>
    <x v="130"/>
    <x v="0"/>
    <n v="88"/>
    <n v="322"/>
    <n v="884.1"/>
    <n v="0"/>
    <s v="No"/>
    <s v="No"/>
    <n v="0"/>
    <n v="0"/>
    <n v="6"/>
    <s v="Yes"/>
    <n v="0"/>
    <s v="DE"/>
    <x v="1"/>
    <n v="53"/>
    <s v="No"/>
    <s v="No"/>
    <s v="Yes"/>
    <s v="  One Year   "/>
    <s v="Direct Debit"/>
    <n v="28"/>
    <n v="1787"/>
    <x v="0"/>
    <m/>
    <x v="126"/>
    <x v="122"/>
    <n v="105"/>
    <x v="1"/>
    <n v="24.01"/>
    <x v="0"/>
    <s v="Phone"/>
    <x v="1"/>
    <n v="0"/>
    <n v="5231"/>
    <s v="Medio"/>
    <s v="Bajo"/>
    <n v="1.9047619047619049E-2"/>
    <n v="1162"/>
    <n v="324"/>
    <n v="0.32407407407407407"/>
    <n v="0.32407407407407407"/>
    <s v="Primera compra"/>
    <n v="1122"/>
    <n v="36.862422997946609"/>
    <n v="3.0718685831622174"/>
    <x v="0"/>
    <x v="0"/>
    <s v="sept"/>
  </r>
  <r>
    <x v="131"/>
    <x v="0"/>
    <n v="58"/>
    <n v="112"/>
    <n v="241.6"/>
    <n v="0"/>
    <s v="No"/>
    <s v="No"/>
    <n v="0"/>
    <n v="0"/>
    <n v="1"/>
    <s v="Yes"/>
    <n v="0"/>
    <s v="MS"/>
    <x v="1"/>
    <n v="62"/>
    <s v="No"/>
    <s v="No"/>
    <s v="Yes"/>
    <s v="  Month-to-Month   "/>
    <s v="Credit Card"/>
    <n v="65"/>
    <n v="3162"/>
    <x v="0"/>
    <m/>
    <x v="127"/>
    <x v="123"/>
    <n v="8"/>
    <x v="2"/>
    <n v="64.959999999999994"/>
    <x v="3"/>
    <s v="Phone"/>
    <x v="0"/>
    <n v="0"/>
    <n v="4899"/>
    <s v="Alto"/>
    <s v="Bajo"/>
    <n v="0.125"/>
    <n v="870"/>
    <n v="113"/>
    <n v="7.0796460176991149E-2"/>
    <n v="7.0796460176991149E-2"/>
    <s v="Primera compra"/>
    <n v="1090"/>
    <n v="35.811088295687881"/>
    <n v="2.9842573579739899"/>
    <x v="2"/>
    <x v="3"/>
    <s v="oct"/>
  </r>
  <r>
    <x v="132"/>
    <x v="0"/>
    <n v="71"/>
    <n v="34"/>
    <n v="75.099999999999994"/>
    <n v="10"/>
    <s v="Yes"/>
    <s v="No"/>
    <n v="12.6"/>
    <n v="1"/>
    <n v="0"/>
    <s v="No"/>
    <n v="0"/>
    <s v="CO"/>
    <x v="0"/>
    <n v="30"/>
    <s v="No"/>
    <s v="No"/>
    <s v="No"/>
    <s v="  Month-to-Month   "/>
    <s v="Credit Card"/>
    <n v="11"/>
    <n v="57"/>
    <x v="0"/>
    <m/>
    <x v="98"/>
    <x v="124"/>
    <n v="9"/>
    <x v="0"/>
    <n v="11.38"/>
    <x v="2"/>
    <s v="SMS"/>
    <x v="0"/>
    <n v="0.5"/>
    <n v="4668"/>
    <s v="Medio"/>
    <s v="Medio"/>
    <n v="0.55555555555555558"/>
    <n v="1261"/>
    <n v="49"/>
    <n v="0.18367346938775511"/>
    <n v="0.18367346938775511"/>
    <s v="Primera compra"/>
    <n v="670"/>
    <n v="22.012320328542096"/>
    <n v="1.8343600273785079"/>
    <x v="1"/>
    <x v="1"/>
    <s v="dic"/>
  </r>
  <r>
    <x v="133"/>
    <x v="0"/>
    <n v="75"/>
    <n v="48"/>
    <n v="95.2"/>
    <n v="0"/>
    <s v="No"/>
    <s v="No"/>
    <n v="0"/>
    <n v="0"/>
    <n v="0"/>
    <s v="No"/>
    <n v="0"/>
    <s v="CO"/>
    <x v="1"/>
    <n v="64"/>
    <s v="No"/>
    <s v="No"/>
    <s v="No"/>
    <s v="  Month-to-Month   "/>
    <s v="Credit Card"/>
    <n v="11"/>
    <n v="92"/>
    <x v="0"/>
    <m/>
    <x v="128"/>
    <x v="125"/>
    <n v="83"/>
    <x v="2"/>
    <n v="11.32"/>
    <x v="2"/>
    <s v="SMS"/>
    <x v="0"/>
    <n v="0"/>
    <n v="969"/>
    <s v="Medio"/>
    <s v="Medio"/>
    <n v="6.0240963855421686E-2"/>
    <n v="1347"/>
    <n v="53"/>
    <n v="1.5660377358490567"/>
    <n v="1.5660377358490567"/>
    <s v="Primera compra"/>
    <n v="882"/>
    <n v="28.977412731006158"/>
    <n v="2.4147843942505132"/>
    <x v="1"/>
    <x v="1"/>
    <s v="may"/>
  </r>
  <r>
    <x v="134"/>
    <x v="0"/>
    <n v="62"/>
    <n v="138"/>
    <n v="622.20000000000005"/>
    <n v="228"/>
    <s v="Yes"/>
    <s v="Yes"/>
    <n v="0"/>
    <n v="0"/>
    <n v="3"/>
    <s v="No"/>
    <n v="38"/>
    <s v="NY"/>
    <x v="0"/>
    <n v="59"/>
    <s v="No"/>
    <s v="No"/>
    <s v="No"/>
    <s v="  One Year   "/>
    <s v="Direct Debit"/>
    <n v="40"/>
    <n v="2275"/>
    <x v="0"/>
    <m/>
    <x v="129"/>
    <x v="126"/>
    <n v="56"/>
    <x v="2"/>
    <n v="46.81"/>
    <x v="2"/>
    <s v="Phone"/>
    <x v="0"/>
    <n v="8.15"/>
    <n v="2571"/>
    <s v="Alto"/>
    <s v="Medio"/>
    <n v="8.9285714285714288E-2"/>
    <n v="395"/>
    <n v="371"/>
    <n v="0.15094339622641509"/>
    <n v="0.15094339622641509"/>
    <s v="Primera compra"/>
    <n v="919"/>
    <n v="30.19301848049281"/>
    <n v="2.516084873374401"/>
    <x v="1"/>
    <x v="3"/>
    <s v="abr"/>
  </r>
  <r>
    <x v="135"/>
    <x v="0"/>
    <n v="79"/>
    <n v="13"/>
    <n v="34.1"/>
    <n v="21"/>
    <s v="Yes"/>
    <s v="No"/>
    <n v="6.8"/>
    <n v="0"/>
    <n v="10"/>
    <s v="Yes"/>
    <n v="0"/>
    <s v="MA"/>
    <x v="0"/>
    <n v="52"/>
    <s v="No"/>
    <s v="No"/>
    <s v="No"/>
    <s v="  Month-to-Month   "/>
    <s v="Credit Card"/>
    <n v="44"/>
    <n v="125"/>
    <x v="0"/>
    <m/>
    <x v="130"/>
    <x v="127"/>
    <n v="43"/>
    <x v="1"/>
    <n v="52.02"/>
    <x v="2"/>
    <s v="SMS"/>
    <x v="1"/>
    <n v="0.27"/>
    <n v="2164"/>
    <s v="Alto"/>
    <s v="Medio"/>
    <n v="0.11627906976744186"/>
    <n v="1609"/>
    <n v="39"/>
    <n v="1.1025641025641026"/>
    <n v="1.1025641025641026"/>
    <s v="Primera compra"/>
    <n v="1319"/>
    <n v="43.3347022587269"/>
    <n v="3.6112251882272415"/>
    <x v="1"/>
    <x v="1"/>
    <s v="mar"/>
  </r>
  <r>
    <x v="136"/>
    <x v="0"/>
    <n v="70"/>
    <n v="266"/>
    <n v="561"/>
    <n v="0"/>
    <s v="No"/>
    <s v="No"/>
    <n v="0"/>
    <n v="0"/>
    <n v="11"/>
    <s v="Yes"/>
    <n v="0"/>
    <s v="HI"/>
    <x v="0"/>
    <n v="23"/>
    <s v="Yes"/>
    <s v="No"/>
    <s v="Yes"/>
    <s v="  One Year   "/>
    <s v="Credit Card"/>
    <n v="34"/>
    <n v="2363"/>
    <x v="0"/>
    <m/>
    <x v="131"/>
    <x v="128"/>
    <n v="9"/>
    <x v="2"/>
    <n v="35.71"/>
    <x v="1"/>
    <s v="Email"/>
    <x v="1"/>
    <n v="0"/>
    <n v="770"/>
    <s v="Medio"/>
    <s v="Bajo"/>
    <n v="0"/>
    <n v="1301"/>
    <n v="266"/>
    <n v="3.3834586466165412E-2"/>
    <n v="3.3834586466165412E-2"/>
    <s v="Primera compra"/>
    <n v="1450"/>
    <n v="47.638603696098563"/>
    <n v="3.9698836413415468"/>
    <x v="2"/>
    <x v="3"/>
    <s v="oct"/>
  </r>
  <r>
    <x v="137"/>
    <x v="0"/>
    <n v="75"/>
    <n v="390"/>
    <n v="1027.3"/>
    <n v="0"/>
    <s v="No"/>
    <s v="No"/>
    <n v="0"/>
    <n v="0"/>
    <n v="1"/>
    <s v="Yes"/>
    <n v="0"/>
    <s v="LA"/>
    <x v="0"/>
    <n v="46"/>
    <s v="No"/>
    <s v="No"/>
    <s v="No"/>
    <s v="  One Year   "/>
    <s v="Credit Card"/>
    <n v="49"/>
    <n v="3353"/>
    <x v="0"/>
    <m/>
    <x v="132"/>
    <x v="72"/>
    <n v="59"/>
    <x v="1"/>
    <n v="42.72"/>
    <x v="2"/>
    <s v="Email"/>
    <x v="1"/>
    <n v="0"/>
    <n v="4156"/>
    <s v="Medio"/>
    <s v="Medio"/>
    <n v="8.4745762711864403E-2"/>
    <n v="1733"/>
    <n v="395"/>
    <n v="0.14936708860759493"/>
    <n v="0.14936708860759493"/>
    <s v="Primera compra"/>
    <n v="378"/>
    <n v="12.418891170431213"/>
    <n v="1.0349075975359343"/>
    <x v="1"/>
    <x v="3"/>
    <s v="oct"/>
  </r>
  <r>
    <x v="138"/>
    <x v="0"/>
    <n v="83"/>
    <n v="130"/>
    <n v="335.2"/>
    <n v="201"/>
    <s v="Yes"/>
    <s v="No"/>
    <n v="318.3"/>
    <n v="0"/>
    <n v="10"/>
    <s v="No"/>
    <n v="0"/>
    <s v="IA"/>
    <x v="1"/>
    <n v="68"/>
    <s v="No"/>
    <s v="Yes"/>
    <s v="Yes"/>
    <s v="  Two Year   "/>
    <s v="Paper Check"/>
    <n v="22"/>
    <n v="1496"/>
    <x v="0"/>
    <m/>
    <x v="133"/>
    <x v="129"/>
    <n v="83"/>
    <x v="1"/>
    <n v="24.9"/>
    <x v="3"/>
    <s v="Phone"/>
    <x v="1"/>
    <n v="6.36"/>
    <n v="4404"/>
    <s v="Medio"/>
    <s v="Bajo"/>
    <n v="1.2048192771084338E-2"/>
    <n v="1286"/>
    <n v="332"/>
    <n v="0.25"/>
    <n v="0.25"/>
    <s v="Primera compra"/>
    <n v="1162"/>
    <n v="38.176591375770016"/>
    <n v="3.1813826146475015"/>
    <x v="2"/>
    <x v="0"/>
    <s v="ago"/>
  </r>
  <r>
    <x v="139"/>
    <x v="0"/>
    <n v="75"/>
    <n v="3"/>
    <n v="8"/>
    <n v="5"/>
    <s v="Yes"/>
    <s v="No"/>
    <n v="3.7"/>
    <n v="0"/>
    <n v="0"/>
    <s v="No"/>
    <n v="0"/>
    <s v="GA"/>
    <x v="1"/>
    <n v="21"/>
    <s v="Yes"/>
    <s v="No"/>
    <s v="No"/>
    <s v="  Month-to-Month   "/>
    <s v="Direct Debit"/>
    <n v="10"/>
    <n v="10"/>
    <x v="0"/>
    <m/>
    <x v="134"/>
    <x v="130"/>
    <n v="111"/>
    <x v="0"/>
    <n v="10.73"/>
    <x v="3"/>
    <s v="SMS"/>
    <x v="1"/>
    <n v="0.15"/>
    <n v="564"/>
    <s v="Medio"/>
    <s v="Bajo"/>
    <n v="9.0090090090090089E-3"/>
    <n v="1445"/>
    <n v="9"/>
    <n v="12.333333333333334"/>
    <n v="12.333333333333334"/>
    <s v="Primera compra"/>
    <n v="795"/>
    <n v="26.119096509240247"/>
    <n v="2.1765913757700206"/>
    <x v="2"/>
    <x v="1"/>
    <s v="ago"/>
  </r>
  <r>
    <x v="140"/>
    <x v="0"/>
    <n v="50"/>
    <n v="233"/>
    <n v="577.29999999999995"/>
    <n v="123"/>
    <s v="Yes"/>
    <s v="No"/>
    <n v="141.5"/>
    <n v="0"/>
    <n v="4"/>
    <s v="Yes"/>
    <n v="0"/>
    <s v="CA"/>
    <x v="0"/>
    <n v="43"/>
    <s v="No"/>
    <s v="No"/>
    <s v="Yes"/>
    <s v="  One Year   "/>
    <s v="Credit Card"/>
    <n v="21"/>
    <n v="879"/>
    <x v="0"/>
    <m/>
    <x v="135"/>
    <x v="131"/>
    <n v="23"/>
    <x v="2"/>
    <n v="25.13"/>
    <x v="0"/>
    <s v="SMS"/>
    <x v="0"/>
    <n v="5.66"/>
    <n v="6483"/>
    <s v="Medio"/>
    <s v="Bajo"/>
    <n v="8.6956521739130432E-2"/>
    <n v="1243"/>
    <n v="358"/>
    <n v="6.4245810055865923E-2"/>
    <n v="6.4245810055865923E-2"/>
    <s v="Primera compra"/>
    <n v="352"/>
    <n v="11.564681724845997"/>
    <n v="0.96372347707049977"/>
    <x v="0"/>
    <x v="2"/>
    <s v="oct"/>
  </r>
  <r>
    <x v="141"/>
    <x v="0"/>
    <n v="68"/>
    <n v="291"/>
    <n v="798.9"/>
    <n v="0"/>
    <s v="No"/>
    <s v="No"/>
    <n v="0"/>
    <n v="0"/>
    <n v="4"/>
    <s v="Yes"/>
    <n v="0"/>
    <s v="NV"/>
    <x v="1"/>
    <n v="62"/>
    <s v="No"/>
    <s v="No"/>
    <s v="Yes"/>
    <s v="  Two Year   "/>
    <s v="Credit Card"/>
    <n v="36"/>
    <n v="2073"/>
    <x v="0"/>
    <m/>
    <x v="45"/>
    <x v="132"/>
    <n v="73"/>
    <x v="0"/>
    <n v="37.26"/>
    <x v="2"/>
    <s v="Email"/>
    <x v="1"/>
    <n v="0"/>
    <n v="1004"/>
    <s v="Medio"/>
    <s v="Medio"/>
    <n v="6.8493150684931503E-2"/>
    <n v="787"/>
    <n v="296"/>
    <n v="0.24662162162162163"/>
    <n v="0.24662162162162163"/>
    <s v="Primera compra"/>
    <n v="400"/>
    <n v="13.141683778234086"/>
    <n v="1.0951403148528405"/>
    <x v="1"/>
    <x v="0"/>
    <s v="sept"/>
  </r>
  <r>
    <x v="142"/>
    <x v="0"/>
    <n v="75"/>
    <n v="258"/>
    <n v="843.6"/>
    <n v="0"/>
    <s v="No"/>
    <s v="No"/>
    <n v="0"/>
    <n v="0"/>
    <n v="13"/>
    <s v="Yes"/>
    <n v="0"/>
    <s v="WV"/>
    <x v="1"/>
    <n v="82"/>
    <s v="No"/>
    <s v="Yes"/>
    <s v="Yes"/>
    <s v="  One Year   "/>
    <s v="Direct Debit"/>
    <n v="47"/>
    <n v="3077"/>
    <x v="0"/>
    <m/>
    <x v="136"/>
    <x v="24"/>
    <n v="26"/>
    <x v="2"/>
    <n v="41.41"/>
    <x v="4"/>
    <s v="SMS"/>
    <x v="1"/>
    <n v="0"/>
    <n v="3018"/>
    <s v="Medio"/>
    <s v="Bajo"/>
    <n v="0.11538461538461539"/>
    <n v="1199"/>
    <n v="261"/>
    <n v="9.9616858237547887E-2"/>
    <n v="9.9616858237547887E-2"/>
    <s v="Primera compra"/>
    <n v="607"/>
    <n v="19.942505133470224"/>
    <n v="1.6618754277891854"/>
    <x v="0"/>
    <x v="3"/>
    <s v="feb"/>
  </r>
  <r>
    <x v="143"/>
    <x v="0"/>
    <n v="61"/>
    <n v="72"/>
    <n v="189.6"/>
    <n v="84"/>
    <s v="Yes"/>
    <s v="Yes"/>
    <n v="0"/>
    <n v="0"/>
    <n v="3"/>
    <s v="Yes"/>
    <n v="0"/>
    <s v="IL"/>
    <x v="1"/>
    <n v="68"/>
    <s v="No"/>
    <s v="Yes"/>
    <s v="No"/>
    <s v="  Month-to-Month   "/>
    <s v="Direct Debit"/>
    <n v="24"/>
    <n v="504"/>
    <x v="0"/>
    <m/>
    <x v="137"/>
    <x v="57"/>
    <n v="104"/>
    <x v="2"/>
    <n v="20.399999999999999"/>
    <x v="0"/>
    <s v="SMS"/>
    <x v="1"/>
    <n v="2.44"/>
    <n v="2943"/>
    <s v="Medio"/>
    <s v="Bajo"/>
    <n v="1.9230769230769232E-2"/>
    <n v="553"/>
    <n v="158"/>
    <n v="0.65822784810126578"/>
    <n v="0.65822784810126578"/>
    <s v="Primera compra"/>
    <n v="1578"/>
    <n v="51.843942505133469"/>
    <n v="4.3203285420944555"/>
    <x v="0"/>
    <x v="1"/>
    <s v="jun"/>
  </r>
  <r>
    <x v="144"/>
    <x v="0"/>
    <n v="67"/>
    <n v="10"/>
    <n v="32.700000000000003"/>
    <n v="10"/>
    <s v="Yes"/>
    <s v="No"/>
    <n v="4.3"/>
    <n v="0"/>
    <n v="24"/>
    <s v="Yes"/>
    <n v="0"/>
    <s v="OR"/>
    <x v="0"/>
    <n v="25"/>
    <s v="Yes"/>
    <s v="No"/>
    <s v="No"/>
    <s v="  Month-to-Month   "/>
    <s v="Direct Debit"/>
    <n v="41"/>
    <n v="89"/>
    <x v="0"/>
    <m/>
    <x v="138"/>
    <x v="133"/>
    <n v="38"/>
    <x v="2"/>
    <n v="43.27"/>
    <x v="5"/>
    <s v="SMS"/>
    <x v="1"/>
    <n v="0.21"/>
    <n v="2151"/>
    <s v="Medio"/>
    <s v="Bajo"/>
    <n v="0.10526315789473684"/>
    <n v="1546"/>
    <n v="24"/>
    <n v="1.5833333333333333"/>
    <n v="1.5833333333333333"/>
    <s v="Primera compra"/>
    <n v="1051"/>
    <n v="34.529774127310063"/>
    <n v="2.8774811772758384"/>
    <x v="0"/>
    <x v="1"/>
    <s v="nov"/>
  </r>
  <r>
    <x v="145"/>
    <x v="0"/>
    <n v="68"/>
    <n v="45"/>
    <n v="125.5"/>
    <n v="40"/>
    <s v="Yes"/>
    <s v="No"/>
    <n v="53.5"/>
    <n v="0"/>
    <n v="17"/>
    <s v="Yes"/>
    <n v="0"/>
    <s v="IN"/>
    <x v="1"/>
    <n v="44"/>
    <s v="No"/>
    <s v="No"/>
    <s v="No"/>
    <s v="  Month-to-Month   "/>
    <s v="Direct Debit"/>
    <n v="37"/>
    <n v="385"/>
    <x v="0"/>
    <m/>
    <x v="139"/>
    <x v="134"/>
    <n v="70"/>
    <x v="0"/>
    <n v="32.65"/>
    <x v="2"/>
    <s v="Phone"/>
    <x v="0"/>
    <n v="0.11"/>
    <n v="3225"/>
    <s v="Medio"/>
    <s v="Medio"/>
    <n v="7.1428571428571425E-2"/>
    <n v="912"/>
    <n v="90"/>
    <n v="0.77777777777777779"/>
    <n v="0.77777777777777779"/>
    <s v="Primera compra"/>
    <n v="834"/>
    <n v="27.400410677618069"/>
    <n v="2.2833675564681726"/>
    <x v="1"/>
    <x v="1"/>
    <s v="jul"/>
  </r>
  <r>
    <x v="146"/>
    <x v="0"/>
    <n v="54"/>
    <n v="270"/>
    <n v="674.9"/>
    <n v="180"/>
    <s v="Yes"/>
    <s v="No"/>
    <n v="107.1"/>
    <n v="0"/>
    <n v="5"/>
    <s v="Yes"/>
    <n v="0"/>
    <s v="NV"/>
    <x v="0"/>
    <n v="56"/>
    <s v="No"/>
    <s v="No"/>
    <s v="Yes"/>
    <s v="  One Year   "/>
    <s v="Credit Card"/>
    <n v="21"/>
    <n v="937"/>
    <x v="0"/>
    <m/>
    <x v="140"/>
    <x v="135"/>
    <n v="84"/>
    <x v="2"/>
    <n v="17.96"/>
    <x v="0"/>
    <s v="SMS"/>
    <x v="1"/>
    <n v="5.36"/>
    <n v="4622"/>
    <s v="Medio"/>
    <s v="Bajo"/>
    <n v="2.3809523809523808E-2"/>
    <n v="1642"/>
    <n v="452"/>
    <n v="0.18584070796460178"/>
    <n v="0.18584070796460178"/>
    <s v="Primera compra"/>
    <n v="1440"/>
    <n v="47.310061601642708"/>
    <n v="3.9425051334702257"/>
    <x v="0"/>
    <x v="2"/>
    <s v="nov"/>
  </r>
  <r>
    <x v="147"/>
    <x v="0"/>
    <n v="93"/>
    <n v="170"/>
    <n v="448.3"/>
    <n v="164"/>
    <s v="Yes"/>
    <s v="Yes"/>
    <n v="0"/>
    <n v="0"/>
    <n v="6"/>
    <s v="Yes"/>
    <n v="0"/>
    <s v="IL"/>
    <x v="1"/>
    <n v="56"/>
    <s v="No"/>
    <s v="No"/>
    <s v="No"/>
    <s v="  Month-to-Month   "/>
    <s v="Direct Debit"/>
    <n v="20"/>
    <n v="812"/>
    <x v="0"/>
    <m/>
    <x v="141"/>
    <x v="136"/>
    <n v="24"/>
    <x v="1"/>
    <n v="21.66"/>
    <x v="5"/>
    <s v="Email"/>
    <x v="0"/>
    <n v="5.17"/>
    <n v="495"/>
    <s v="Medio"/>
    <s v="Bajo"/>
    <n v="0.16666666666666666"/>
    <n v="1654"/>
    <n v="338"/>
    <n v="7.1005917159763315E-2"/>
    <n v="7.1005917159763315E-2"/>
    <s v="Primera compra"/>
    <n v="1581"/>
    <n v="51.942505133470235"/>
    <n v="4.3285420944558526"/>
    <x v="0"/>
    <x v="2"/>
    <s v="jun"/>
  </r>
  <r>
    <x v="148"/>
    <x v="0"/>
    <n v="67"/>
    <n v="31"/>
    <n v="102.6"/>
    <n v="0"/>
    <s v="No"/>
    <s v="No"/>
    <n v="0"/>
    <n v="0"/>
    <n v="3"/>
    <s v="Yes"/>
    <n v="0"/>
    <s v="AZ"/>
    <x v="0"/>
    <n v="49"/>
    <s v="No"/>
    <s v="No"/>
    <s v="Yes"/>
    <s v="  One Year   "/>
    <s v="Direct Debit"/>
    <n v="40"/>
    <n v="1021"/>
    <x v="0"/>
    <m/>
    <x v="142"/>
    <x v="137"/>
    <n v="66"/>
    <x v="1"/>
    <n v="36.229999999999997"/>
    <x v="5"/>
    <s v="SMS"/>
    <x v="0"/>
    <n v="0"/>
    <n v="2061"/>
    <s v="Medio"/>
    <s v="Bajo"/>
    <n v="6.0606060606060608E-2"/>
    <n v="618"/>
    <n v="35"/>
    <n v="1.8857142857142857"/>
    <n v="1.8857142857142857"/>
    <s v="Primera compra"/>
    <n v="1387"/>
    <n v="45.568788501026688"/>
    <n v="3.7973990417522239"/>
    <x v="0"/>
    <x v="2"/>
    <s v="dic"/>
  </r>
  <r>
    <x v="149"/>
    <x v="0"/>
    <n v="68"/>
    <n v="193"/>
    <n v="473.6"/>
    <n v="236"/>
    <s v="Yes"/>
    <s v="No"/>
    <n v="380.6"/>
    <n v="0"/>
    <n v="2"/>
    <s v="Yes"/>
    <n v="0"/>
    <s v="IA"/>
    <x v="1"/>
    <n v="67"/>
    <s v="No"/>
    <s v="Yes"/>
    <s v="Yes"/>
    <s v="  One Year   "/>
    <s v="Direct Debit"/>
    <n v="34"/>
    <n v="2031"/>
    <x v="0"/>
    <m/>
    <x v="143"/>
    <x v="138"/>
    <n v="75"/>
    <x v="2"/>
    <n v="32.76"/>
    <x v="2"/>
    <s v="Email"/>
    <x v="0"/>
    <n v="7.61"/>
    <n v="1631"/>
    <s v="Medio"/>
    <s v="Medio"/>
    <n v="6.6666666666666666E-2"/>
    <n v="1735"/>
    <n v="434"/>
    <n v="0.1728110599078341"/>
    <n v="0.1728110599078341"/>
    <s v="Primera compra"/>
    <n v="1621"/>
    <n v="53.256673511293634"/>
    <n v="4.4380561259411362"/>
    <x v="1"/>
    <x v="0"/>
    <s v="may"/>
  </r>
  <r>
    <x v="150"/>
    <x v="0"/>
    <n v="58"/>
    <n v="145"/>
    <n v="350.2"/>
    <n v="0"/>
    <s v="No"/>
    <s v="No"/>
    <n v="0"/>
    <n v="0"/>
    <n v="0"/>
    <s v="No"/>
    <n v="0"/>
    <s v="PA"/>
    <x v="1"/>
    <n v="51"/>
    <s v="No"/>
    <s v="No"/>
    <s v="No"/>
    <s v="  Two Year   "/>
    <s v="Credit Card"/>
    <n v="6"/>
    <n v="390"/>
    <x v="0"/>
    <m/>
    <x v="144"/>
    <x v="139"/>
    <n v="53"/>
    <x v="2"/>
    <n v="7.06"/>
    <x v="2"/>
    <s v="SMS"/>
    <x v="0"/>
    <n v="0"/>
    <n v="6222"/>
    <s v="Medio"/>
    <s v="Medio"/>
    <n v="9.4339622641509441E-2"/>
    <n v="1111"/>
    <n v="150"/>
    <n v="0.35333333333333333"/>
    <n v="0.35333333333333333"/>
    <s v="Primera compra"/>
    <n v="457"/>
    <n v="15.014373716632445"/>
    <n v="1.2511978097193703"/>
    <x v="1"/>
    <x v="1"/>
    <s v="jul"/>
  </r>
  <r>
    <x v="151"/>
    <x v="0"/>
    <n v="63"/>
    <n v="60"/>
    <n v="172.6"/>
    <n v="0"/>
    <s v="No"/>
    <s v="No"/>
    <n v="0"/>
    <n v="0"/>
    <n v="0"/>
    <s v="No"/>
    <n v="0"/>
    <s v="MT"/>
    <x v="0"/>
    <n v="35"/>
    <s v="No"/>
    <s v="No"/>
    <s v="No"/>
    <s v="  Two Year   "/>
    <s v="Credit Card"/>
    <n v="10"/>
    <n v="195"/>
    <x v="0"/>
    <m/>
    <x v="145"/>
    <x v="140"/>
    <n v="18"/>
    <x v="2"/>
    <n v="11.04"/>
    <x v="5"/>
    <s v="Phone"/>
    <x v="1"/>
    <n v="0"/>
    <n v="5749"/>
    <s v="Medio"/>
    <s v="Bajo"/>
    <n v="0.22222222222222221"/>
    <n v="1065"/>
    <n v="64"/>
    <n v="0.28125"/>
    <n v="0.28125"/>
    <s v="Primera compra"/>
    <n v="839"/>
    <n v="27.564681724845997"/>
    <n v="2.2970568104038329"/>
    <x v="0"/>
    <x v="1"/>
    <s v="jun"/>
  </r>
  <r>
    <x v="152"/>
    <x v="0"/>
    <n v="54"/>
    <n v="120"/>
    <n v="281.5"/>
    <n v="0"/>
    <s v="No"/>
    <s v="No"/>
    <n v="0"/>
    <n v="0"/>
    <n v="5"/>
    <s v="No"/>
    <n v="51"/>
    <s v="OK"/>
    <x v="1"/>
    <n v="46"/>
    <s v="No"/>
    <s v="No"/>
    <s v="Yes"/>
    <s v="  Two Year   "/>
    <s v="Direct Debit"/>
    <n v="60"/>
    <n v="4224"/>
    <x v="0"/>
    <m/>
    <x v="146"/>
    <x v="141"/>
    <n v="83"/>
    <x v="1"/>
    <n v="67.25"/>
    <x v="3"/>
    <s v="Phone"/>
    <x v="1"/>
    <n v="0"/>
    <n v="6649"/>
    <s v="Alto"/>
    <s v="Bajo"/>
    <n v="1.2048192771084338E-2"/>
    <n v="360"/>
    <n v="121"/>
    <n v="0.68595041322314054"/>
    <n v="0.68595041322314054"/>
    <s v="Primera compra"/>
    <n v="1279"/>
    <n v="42.020533880903486"/>
    <n v="3.501711156741957"/>
    <x v="2"/>
    <x v="3"/>
    <s v="abr"/>
  </r>
  <r>
    <x v="153"/>
    <x v="0"/>
    <n v="81"/>
    <n v="92"/>
    <n v="220.1"/>
    <n v="220"/>
    <s v="Yes"/>
    <s v="No"/>
    <n v="167.8"/>
    <n v="0"/>
    <n v="5"/>
    <s v="Yes"/>
    <n v="0"/>
    <s v="TN"/>
    <x v="0"/>
    <n v="82"/>
    <s v="No"/>
    <s v="Yes"/>
    <s v="Yes"/>
    <s v="  Two Year   "/>
    <s v="Direct Debit"/>
    <n v="48"/>
    <n v="2662"/>
    <x v="0"/>
    <m/>
    <x v="147"/>
    <x v="142"/>
    <n v="35"/>
    <x v="1"/>
    <n v="56.21"/>
    <x v="5"/>
    <s v="Phone"/>
    <x v="0"/>
    <n v="0.67"/>
    <n v="3355"/>
    <s v="Alto"/>
    <s v="Bajo"/>
    <n v="0.11428571428571428"/>
    <n v="1523"/>
    <n v="316"/>
    <n v="0.11075949367088607"/>
    <n v="0.11075949367088607"/>
    <s v="Primera compra"/>
    <n v="487"/>
    <n v="16"/>
    <n v="1.3333333333333333"/>
    <x v="0"/>
    <x v="3"/>
    <s v="jun"/>
  </r>
  <r>
    <x v="153"/>
    <x v="0"/>
    <n v="96"/>
    <n v="92"/>
    <n v="220.1"/>
    <n v="220"/>
    <s v="Yes"/>
    <s v="No"/>
    <n v="167.8"/>
    <n v="0"/>
    <n v="5"/>
    <s v="Yes"/>
    <n v="0"/>
    <s v="TN"/>
    <x v="0"/>
    <n v="82"/>
    <s v="No"/>
    <s v="Yes"/>
    <s v="Yes"/>
    <s v="  Two Year   "/>
    <s v="Direct Debit"/>
    <n v="48"/>
    <n v="2662"/>
    <x v="0"/>
    <m/>
    <x v="147"/>
    <x v="142"/>
    <n v="35"/>
    <x v="1"/>
    <n v="56.21"/>
    <x v="2"/>
    <s v="Phone"/>
    <x v="0"/>
    <n v="0.67"/>
    <n v="2936"/>
    <s v="Alto"/>
    <s v="Medio"/>
    <n v="0.14285714285714285"/>
    <n v="1523"/>
    <n v="317"/>
    <n v="0.11041009463722397"/>
    <n v="0.11041009463722397"/>
    <s v="Compra posterior"/>
    <n v="487"/>
    <n v="16"/>
    <n v="1.3333333333333333"/>
    <x v="1"/>
    <x v="3"/>
    <s v="jun"/>
  </r>
  <r>
    <x v="154"/>
    <x v="0"/>
    <n v="65"/>
    <n v="186"/>
    <n v="551.9"/>
    <n v="0"/>
    <s v="No"/>
    <s v="No"/>
    <n v="0"/>
    <n v="3"/>
    <n v="17"/>
    <s v="No"/>
    <n v="30"/>
    <s v="NJ"/>
    <x v="0"/>
    <n v="27"/>
    <s v="Yes"/>
    <s v="No"/>
    <s v="Yes"/>
    <s v="  One Year   "/>
    <s v="Credit Card"/>
    <n v="35"/>
    <n v="1623"/>
    <x v="0"/>
    <m/>
    <x v="148"/>
    <x v="75"/>
    <n v="91"/>
    <x v="0"/>
    <n v="35.43"/>
    <x v="4"/>
    <s v="Email"/>
    <x v="1"/>
    <n v="0"/>
    <n v="3626"/>
    <s v="Medio"/>
    <s v="Bajo"/>
    <n v="3.2967032967032968E-2"/>
    <n v="1257"/>
    <n v="189"/>
    <n v="0.48148148148148145"/>
    <n v="0.48148148148148145"/>
    <s v="Primera compra"/>
    <n v="1304"/>
    <n v="42.841889117043124"/>
    <n v="3.5701574264202605"/>
    <x v="0"/>
    <x v="0"/>
    <s v="mar"/>
  </r>
  <r>
    <x v="155"/>
    <x v="0"/>
    <n v="68"/>
    <n v="61"/>
    <n v="139.5"/>
    <n v="0"/>
    <s v="No"/>
    <s v="No"/>
    <n v="0"/>
    <n v="2"/>
    <n v="0"/>
    <s v="No"/>
    <n v="0"/>
    <s v="NV"/>
    <x v="1"/>
    <n v="47"/>
    <s v="No"/>
    <s v="No"/>
    <s v="No"/>
    <s v="  Month-to-Month   "/>
    <s v="Credit Card"/>
    <n v="12"/>
    <n v="234"/>
    <x v="0"/>
    <m/>
    <x v="149"/>
    <x v="143"/>
    <n v="57"/>
    <x v="1"/>
    <n v="13.77"/>
    <x v="5"/>
    <s v="Email"/>
    <x v="1"/>
    <n v="0"/>
    <n v="3449"/>
    <s v="Medio"/>
    <s v="Bajo"/>
    <n v="7.0175438596491224E-2"/>
    <n v="331"/>
    <n v="65"/>
    <n v="0.87692307692307692"/>
    <n v="0.87692307692307692"/>
    <s v="Primera compra"/>
    <n v="1041"/>
    <n v="34.201232032854207"/>
    <n v="2.8501026694045173"/>
    <x v="0"/>
    <x v="1"/>
    <s v="dic"/>
  </r>
  <r>
    <x v="156"/>
    <x v="0"/>
    <n v="70"/>
    <n v="201"/>
    <n v="711"/>
    <n v="0"/>
    <s v="No"/>
    <s v="No"/>
    <n v="0"/>
    <n v="1"/>
    <n v="2"/>
    <s v="Yes"/>
    <n v="0"/>
    <s v="AL"/>
    <x v="0"/>
    <n v="61"/>
    <s v="No"/>
    <s v="No"/>
    <s v="Yes"/>
    <s v="  Two Year   "/>
    <s v="Credit Card"/>
    <n v="42"/>
    <n v="3016"/>
    <x v="0"/>
    <m/>
    <x v="150"/>
    <x v="144"/>
    <n v="111"/>
    <x v="0"/>
    <n v="34.69"/>
    <x v="3"/>
    <s v="Phone"/>
    <x v="1"/>
    <n v="0"/>
    <n v="5384"/>
    <s v="Medio"/>
    <s v="Bajo"/>
    <n v="9.0090090090090089E-3"/>
    <n v="676"/>
    <n v="202"/>
    <n v="0.54950495049504955"/>
    <n v="0.54950495049504955"/>
    <s v="Primera compra"/>
    <n v="1431"/>
    <n v="47.014373716632448"/>
    <n v="3.9178644763860375"/>
    <x v="2"/>
    <x v="3"/>
    <s v="nov"/>
  </r>
  <r>
    <x v="157"/>
    <x v="0"/>
    <n v="75"/>
    <n v="306"/>
    <n v="573.20000000000005"/>
    <n v="0"/>
    <s v="No"/>
    <s v="No"/>
    <n v="0"/>
    <n v="1"/>
    <n v="14"/>
    <s v="Yes"/>
    <n v="0"/>
    <s v="AL"/>
    <x v="1"/>
    <n v="23"/>
    <s v="Yes"/>
    <s v="No"/>
    <s v="No"/>
    <s v="  Two Year   "/>
    <s v="Direct Debit"/>
    <n v="14"/>
    <n v="750"/>
    <x v="0"/>
    <m/>
    <x v="151"/>
    <x v="145"/>
    <n v="10"/>
    <x v="0"/>
    <n v="11.5"/>
    <x v="0"/>
    <s v="Phone"/>
    <x v="1"/>
    <n v="0"/>
    <n v="5927"/>
    <s v="Medio"/>
    <s v="Bajo"/>
    <n v="0.2"/>
    <n v="1223"/>
    <n v="308"/>
    <n v="3.2467532467532464E-2"/>
    <n v="3.2467532467532464E-2"/>
    <s v="Primera compra"/>
    <n v="761"/>
    <n v="25.002053388090346"/>
    <n v="2.083504449007529"/>
    <x v="0"/>
    <x v="2"/>
    <s v="sept"/>
  </r>
  <r>
    <x v="158"/>
    <x v="0"/>
    <n v="69"/>
    <n v="282"/>
    <n v="1130.5"/>
    <n v="0"/>
    <s v="No"/>
    <s v="No"/>
    <n v="0"/>
    <n v="1"/>
    <n v="12"/>
    <s v="Yes"/>
    <n v="0"/>
    <s v="MS"/>
    <x v="1"/>
    <n v="28"/>
    <s v="Yes"/>
    <s v="No"/>
    <s v="Yes"/>
    <s v="  Two Year   "/>
    <s v="Direct Debit"/>
    <n v="50"/>
    <n v="3564"/>
    <x v="0"/>
    <m/>
    <x v="152"/>
    <x v="1"/>
    <n v="34"/>
    <x v="1"/>
    <n v="52.17"/>
    <x v="2"/>
    <s v="SMS"/>
    <x v="1"/>
    <n v="0"/>
    <n v="4130"/>
    <s v="Alto"/>
    <s v="Medio"/>
    <n v="0.14705882352941177"/>
    <n v="717"/>
    <n v="287"/>
    <n v="0.11846689895470383"/>
    <n v="0.11846689895470383"/>
    <s v="Primera compra"/>
    <n v="470"/>
    <n v="15.441478439425051"/>
    <n v="1.2867898699520877"/>
    <x v="1"/>
    <x v="3"/>
    <s v="jul"/>
  </r>
  <r>
    <x v="159"/>
    <x v="0"/>
    <n v="61"/>
    <n v="75"/>
    <n v="97.1"/>
    <n v="0"/>
    <s v="No"/>
    <s v="No"/>
    <n v="0"/>
    <n v="0"/>
    <n v="0"/>
    <s v="No"/>
    <n v="0"/>
    <s v="AK"/>
    <x v="1"/>
    <n v="43"/>
    <s v="No"/>
    <s v="No"/>
    <s v="No"/>
    <s v="  Month-to-Month   "/>
    <s v="Direct Debit"/>
    <n v="11"/>
    <n v="128"/>
    <x v="0"/>
    <m/>
    <x v="153"/>
    <x v="146"/>
    <n v="37"/>
    <x v="2"/>
    <n v="12.19"/>
    <x v="3"/>
    <s v="Email"/>
    <x v="1"/>
    <n v="0"/>
    <n v="5278"/>
    <s v="Medio"/>
    <s v="Bajo"/>
    <n v="2.7027027027027029E-2"/>
    <n v="1328"/>
    <n v="76"/>
    <n v="0.48684210526315791"/>
    <n v="0.48684210526315791"/>
    <s v="Primera compra"/>
    <n v="1388"/>
    <n v="45.601642710472284"/>
    <n v="3.8001368925393568"/>
    <x v="2"/>
    <x v="1"/>
    <s v="dic"/>
  </r>
  <r>
    <x v="160"/>
    <x v="0"/>
    <n v="75"/>
    <n v="238"/>
    <n v="675.5"/>
    <n v="0"/>
    <s v="No"/>
    <s v="No"/>
    <n v="0"/>
    <n v="2"/>
    <n v="17"/>
    <s v="Yes"/>
    <n v="0"/>
    <s v="MI"/>
    <x v="1"/>
    <n v="19"/>
    <s v="Yes"/>
    <s v="No"/>
    <s v="No"/>
    <s v="  Month-to-Month   "/>
    <s v="Direct Debit"/>
    <n v="27"/>
    <n v="1288"/>
    <x v="0"/>
    <m/>
    <x v="154"/>
    <x v="147"/>
    <n v="75"/>
    <x v="0"/>
    <n v="29.97"/>
    <x v="2"/>
    <s v="Phone"/>
    <x v="1"/>
    <n v="0"/>
    <n v="6465"/>
    <s v="Medio"/>
    <s v="Medio"/>
    <n v="6.6666666666666666E-2"/>
    <n v="313"/>
    <n v="243"/>
    <n v="0.30864197530864196"/>
    <n v="0.30864197530864196"/>
    <s v="Primera compra"/>
    <n v="1634"/>
    <n v="53.683778234086247"/>
    <n v="4.473648186173854"/>
    <x v="1"/>
    <x v="0"/>
    <s v="abr"/>
  </r>
  <r>
    <x v="161"/>
    <x v="0"/>
    <n v="63"/>
    <n v="262"/>
    <n v="493.6"/>
    <n v="0"/>
    <s v="No"/>
    <s v="No"/>
    <n v="0"/>
    <n v="0"/>
    <n v="8"/>
    <s v="Yes"/>
    <n v="0"/>
    <s v="MS"/>
    <x v="1"/>
    <n v="77"/>
    <s v="No"/>
    <s v="Yes"/>
    <s v="Yes"/>
    <s v="  Two Year   "/>
    <s v="Direct Debit"/>
    <n v="30"/>
    <n v="2129"/>
    <x v="0"/>
    <m/>
    <x v="155"/>
    <x v="148"/>
    <n v="14"/>
    <x v="1"/>
    <n v="31.33"/>
    <x v="0"/>
    <s v="Phone"/>
    <x v="1"/>
    <n v="0"/>
    <n v="4359"/>
    <s v="Medio"/>
    <s v="Bajo"/>
    <n v="0.14285714285714285"/>
    <n v="1473"/>
    <n v="264"/>
    <n v="5.3030303030303032E-2"/>
    <n v="5.3030303030303032E-2"/>
    <s v="Primera compra"/>
    <n v="1004"/>
    <n v="32.985626283367559"/>
    <n v="2.7488021902806299"/>
    <x v="0"/>
    <x v="0"/>
    <s v="ene"/>
  </r>
  <r>
    <x v="162"/>
    <x v="0"/>
    <n v="52"/>
    <n v="51"/>
    <n v="108.6"/>
    <n v="0"/>
    <s v="No"/>
    <s v="No"/>
    <n v="0"/>
    <n v="0"/>
    <n v="1"/>
    <s v="Yes"/>
    <n v="0"/>
    <s v="KY"/>
    <x v="0"/>
    <n v="51"/>
    <s v="No"/>
    <s v="No"/>
    <s v="No"/>
    <s v="  Month-to-Month   "/>
    <s v="Credit Card"/>
    <n v="33"/>
    <n v="398"/>
    <x v="0"/>
    <m/>
    <x v="156"/>
    <x v="149"/>
    <n v="91"/>
    <x v="1"/>
    <n v="28.25"/>
    <x v="0"/>
    <s v="Email"/>
    <x v="0"/>
    <n v="0"/>
    <n v="1093"/>
    <s v="Medio"/>
    <s v="Bajo"/>
    <n v="2.197802197802198E-2"/>
    <n v="879"/>
    <n v="53"/>
    <n v="1.7169811320754718"/>
    <n v="1.7169811320754718"/>
    <s v="Primera compra"/>
    <n v="956"/>
    <n v="31.408624229979466"/>
    <n v="2.6173853524982889"/>
    <x v="0"/>
    <x v="1"/>
    <s v="mar"/>
  </r>
  <r>
    <x v="163"/>
    <x v="0"/>
    <n v="74"/>
    <n v="44"/>
    <n v="83.6"/>
    <n v="0"/>
    <s v="No"/>
    <s v="No"/>
    <n v="0"/>
    <n v="0"/>
    <n v="1"/>
    <s v="Yes"/>
    <n v="0"/>
    <s v="AK"/>
    <x v="1"/>
    <n v="70"/>
    <s v="No"/>
    <s v="Yes"/>
    <s v="No"/>
    <s v="  Two Year   "/>
    <s v="Direct Debit"/>
    <n v="28"/>
    <n v="296"/>
    <x v="0"/>
    <m/>
    <x v="157"/>
    <x v="150"/>
    <n v="13"/>
    <x v="2"/>
    <n v="24"/>
    <x v="0"/>
    <s v="Email"/>
    <x v="0"/>
    <n v="0"/>
    <n v="4733"/>
    <s v="Medio"/>
    <s v="Bajo"/>
    <n v="0.15384615384615385"/>
    <n v="357"/>
    <n v="46"/>
    <n v="0.28260869565217389"/>
    <n v="0.28260869565217389"/>
    <s v="Primera compra"/>
    <n v="674"/>
    <n v="22.143737166324435"/>
    <n v="1.8453114305270362"/>
    <x v="0"/>
    <x v="1"/>
    <s v="dic"/>
  </r>
  <r>
    <x v="164"/>
    <x v="0"/>
    <n v="91"/>
    <n v="222"/>
    <n v="577.5"/>
    <n v="0"/>
    <s v="No"/>
    <s v="No"/>
    <n v="0"/>
    <n v="0"/>
    <n v="2"/>
    <s v="Yes"/>
    <n v="0"/>
    <s v="MA"/>
    <x v="1"/>
    <n v="38"/>
    <s v="No"/>
    <s v="No"/>
    <s v="Yes"/>
    <s v="  One Year   "/>
    <s v="Credit Card"/>
    <n v="37"/>
    <n v="1939"/>
    <x v="0"/>
    <m/>
    <x v="158"/>
    <x v="151"/>
    <n v="58"/>
    <x v="1"/>
    <n v="38.96"/>
    <x v="0"/>
    <s v="SMS"/>
    <x v="1"/>
    <n v="0"/>
    <n v="4916"/>
    <s v="Medio"/>
    <s v="Bajo"/>
    <n v="3.4482758620689655E-2"/>
    <n v="648"/>
    <n v="224"/>
    <n v="0.25892857142857145"/>
    <n v="0.25892857142857145"/>
    <s v="Primera compra"/>
    <n v="1425"/>
    <n v="46.817248459958932"/>
    <n v="3.9014373716632442"/>
    <x v="0"/>
    <x v="0"/>
    <s v="nov"/>
  </r>
  <r>
    <x v="165"/>
    <x v="0"/>
    <n v="66"/>
    <n v="4"/>
    <n v="11.1"/>
    <n v="0"/>
    <s v="No"/>
    <s v="No"/>
    <n v="0"/>
    <n v="2"/>
    <n v="2"/>
    <s v="No"/>
    <n v="7"/>
    <s v="LA"/>
    <x v="1"/>
    <n v="35"/>
    <s v="No"/>
    <s v="No"/>
    <s v="No"/>
    <s v="  Month-to-Month   "/>
    <s v="Direct Debit"/>
    <n v="33"/>
    <n v="61"/>
    <x v="0"/>
    <m/>
    <x v="159"/>
    <x v="152"/>
    <n v="37"/>
    <x v="0"/>
    <n v="29.9"/>
    <x v="1"/>
    <s v="SMS"/>
    <x v="0"/>
    <n v="0"/>
    <n v="5479"/>
    <s v="Medio"/>
    <s v="Bajo"/>
    <n v="0"/>
    <n v="372"/>
    <n v="4"/>
    <n v="9.25"/>
    <n v="9.25"/>
    <s v="Primera compra"/>
    <n v="330"/>
    <n v="10.84188911704312"/>
    <n v="0.90349075975359339"/>
    <x v="0"/>
    <x v="1"/>
    <s v="nov"/>
  </r>
  <r>
    <x v="165"/>
    <x v="0"/>
    <n v="69"/>
    <n v="4"/>
    <n v="11.1"/>
    <n v="0"/>
    <s v="No"/>
    <s v="No"/>
    <n v="0"/>
    <n v="2"/>
    <n v="2"/>
    <s v="No"/>
    <n v="7"/>
    <s v="LA"/>
    <x v="1"/>
    <n v="35"/>
    <s v="No"/>
    <s v="No"/>
    <s v="No"/>
    <s v="  Month-to-Month   "/>
    <s v="Direct Debit"/>
    <n v="33"/>
    <n v="61"/>
    <x v="0"/>
    <m/>
    <x v="159"/>
    <x v="152"/>
    <n v="37"/>
    <x v="0"/>
    <n v="29.9"/>
    <x v="3"/>
    <s v="SMS"/>
    <x v="0"/>
    <n v="0"/>
    <n v="3202"/>
    <s v="Medio"/>
    <s v="Bajo"/>
    <n v="2.7027027027027029E-2"/>
    <n v="372"/>
    <n v="5"/>
    <n v="7.4"/>
    <n v="7.4"/>
    <s v="Compra posterior"/>
    <n v="330"/>
    <n v="10.84188911704312"/>
    <n v="0.90349075975359339"/>
    <x v="0"/>
    <x v="1"/>
    <s v="nov"/>
  </r>
  <r>
    <x v="166"/>
    <x v="0"/>
    <n v="69"/>
    <n v="23"/>
    <n v="58.9"/>
    <n v="16"/>
    <s v="Yes"/>
    <s v="Yes"/>
    <n v="0"/>
    <n v="0"/>
    <n v="5"/>
    <s v="Yes"/>
    <n v="0"/>
    <s v="IL"/>
    <x v="1"/>
    <n v="62"/>
    <s v="No"/>
    <s v="No"/>
    <s v="No"/>
    <s v="  Month-to-Month   "/>
    <s v="Credit Card"/>
    <n v="35"/>
    <n v="139"/>
    <x v="0"/>
    <m/>
    <x v="160"/>
    <x v="153"/>
    <n v="91"/>
    <x v="0"/>
    <n v="35.14"/>
    <x v="0"/>
    <s v="Phone"/>
    <x v="1"/>
    <n v="0.37"/>
    <n v="728"/>
    <s v="Medio"/>
    <s v="Bajo"/>
    <n v="2.197802197802198E-2"/>
    <n v="850"/>
    <n v="41"/>
    <n v="2.2195121951219514"/>
    <n v="2.2195121951219514"/>
    <s v="Primera compra"/>
    <n v="326"/>
    <n v="10.710472279260781"/>
    <n v="0.89253935660506512"/>
    <x v="0"/>
    <x v="1"/>
    <s v="nov"/>
  </r>
  <r>
    <x v="167"/>
    <x v="0"/>
    <n v="54"/>
    <n v="225"/>
    <n v="526.29999999999995"/>
    <n v="0"/>
    <s v="No"/>
    <s v="No"/>
    <n v="0"/>
    <n v="0"/>
    <n v="5"/>
    <s v="Yes"/>
    <n v="0"/>
    <s v="NC"/>
    <x v="1"/>
    <n v="60"/>
    <s v="No"/>
    <s v="No"/>
    <s v="Yes"/>
    <s v="  Two Year   "/>
    <s v="Credit Card"/>
    <n v="40"/>
    <n v="2357"/>
    <x v="0"/>
    <m/>
    <x v="161"/>
    <x v="154"/>
    <n v="36"/>
    <x v="2"/>
    <n v="39.03"/>
    <x v="4"/>
    <s v="SMS"/>
    <x v="0"/>
    <n v="0"/>
    <n v="1956"/>
    <s v="Medio"/>
    <s v="Bajo"/>
    <n v="8.3333333333333329E-2"/>
    <n v="544"/>
    <n v="228"/>
    <n v="0.15789473684210525"/>
    <n v="0.15789473684210525"/>
    <s v="Primera compra"/>
    <n v="1047"/>
    <n v="34.398357289527723"/>
    <n v="2.8665297741273101"/>
    <x v="0"/>
    <x v="3"/>
    <s v="dic"/>
  </r>
  <r>
    <x v="168"/>
    <x v="0"/>
    <n v="73"/>
    <n v="320"/>
    <n v="945.2"/>
    <n v="0"/>
    <s v="No"/>
    <s v="No"/>
    <n v="0"/>
    <n v="1"/>
    <n v="0"/>
    <s v="No"/>
    <n v="0"/>
    <s v="WY"/>
    <x v="1"/>
    <n v="27"/>
    <s v="Yes"/>
    <s v="No"/>
    <s v="No"/>
    <s v="  Two Year   "/>
    <s v="Credit Card"/>
    <n v="11"/>
    <n v="684"/>
    <x v="0"/>
    <m/>
    <x v="162"/>
    <x v="155"/>
    <n v="79"/>
    <x v="0"/>
    <n v="11.96"/>
    <x v="5"/>
    <s v="Phone"/>
    <x v="0"/>
    <n v="0"/>
    <n v="2256"/>
    <s v="Medio"/>
    <s v="Bajo"/>
    <n v="5.0632911392405063E-2"/>
    <n v="714"/>
    <n v="324"/>
    <n v="0.24382716049382716"/>
    <n v="0.24382716049382716"/>
    <s v="Primera compra"/>
    <n v="1209"/>
    <n v="39.720739219712527"/>
    <n v="3.3100616016427105"/>
    <x v="0"/>
    <x v="2"/>
    <s v="jun"/>
  </r>
  <r>
    <x v="169"/>
    <x v="0"/>
    <n v="72"/>
    <n v="36"/>
    <n v="53.7"/>
    <n v="28"/>
    <s v="Yes"/>
    <s v="Yes"/>
    <n v="0"/>
    <n v="2"/>
    <n v="5"/>
    <s v="Yes"/>
    <n v="0"/>
    <s v="KS"/>
    <x v="0"/>
    <n v="61"/>
    <s v="No"/>
    <s v="No"/>
    <s v="Yes"/>
    <s v="  Month-to-Month   "/>
    <s v="Direct Debit"/>
    <n v="52"/>
    <n v="185"/>
    <x v="0"/>
    <m/>
    <x v="163"/>
    <x v="156"/>
    <n v="89"/>
    <x v="0"/>
    <n v="53.75"/>
    <x v="3"/>
    <s v="SMS"/>
    <x v="0"/>
    <n v="0.53"/>
    <n v="6065"/>
    <s v="Alto"/>
    <s v="Bajo"/>
    <n v="1.1235955056179775E-2"/>
    <n v="1115"/>
    <n v="65"/>
    <n v="1.3692307692307693"/>
    <n v="1.3692307692307693"/>
    <s v="Primera compra"/>
    <n v="1081"/>
    <n v="35.515400410677614"/>
    <n v="2.9596167008898013"/>
    <x v="2"/>
    <x v="1"/>
    <s v="oct"/>
  </r>
  <r>
    <x v="170"/>
    <x v="0"/>
    <n v="87"/>
    <n v="10"/>
    <n v="17.7"/>
    <n v="0"/>
    <s v="No"/>
    <s v="No"/>
    <n v="0"/>
    <n v="0"/>
    <n v="24"/>
    <s v="Yes"/>
    <n v="0"/>
    <s v="MI"/>
    <x v="0"/>
    <n v="22"/>
    <s v="Yes"/>
    <s v="No"/>
    <s v="No"/>
    <s v="  Month-to-Month   "/>
    <s v="Credit Card"/>
    <n v="21"/>
    <n v="41"/>
    <x v="0"/>
    <m/>
    <x v="164"/>
    <x v="75"/>
    <n v="115"/>
    <x v="1"/>
    <n v="18.23"/>
    <x v="0"/>
    <s v="Phone"/>
    <x v="1"/>
    <n v="0"/>
    <n v="2308"/>
    <s v="Medio"/>
    <s v="Bajo"/>
    <n v="1.7391304347826087E-2"/>
    <n v="1257"/>
    <n v="12"/>
    <n v="9.5833333333333339"/>
    <n v="9.5833333333333339"/>
    <s v="Primera compra"/>
    <n v="1132"/>
    <n v="37.190965092402465"/>
    <n v="3.0992470910335386"/>
    <x v="0"/>
    <x v="1"/>
    <s v="sept"/>
  </r>
  <r>
    <x v="171"/>
    <x v="0"/>
    <n v="57"/>
    <n v="12"/>
    <n v="32.1"/>
    <n v="25"/>
    <s v="Yes"/>
    <s v="No"/>
    <n v="11.4"/>
    <n v="2"/>
    <n v="10"/>
    <s v="Yes"/>
    <n v="0"/>
    <s v="MT"/>
    <x v="1"/>
    <n v="45"/>
    <s v="No"/>
    <s v="No"/>
    <s v="No"/>
    <s v="  Month-to-Month   "/>
    <s v="Credit Card"/>
    <n v="29"/>
    <n v="132"/>
    <x v="0"/>
    <m/>
    <x v="165"/>
    <x v="157"/>
    <n v="74"/>
    <x v="2"/>
    <n v="33.61"/>
    <x v="5"/>
    <s v="Email"/>
    <x v="0"/>
    <n v="0.46"/>
    <n v="5091"/>
    <s v="Medio"/>
    <s v="Bajo"/>
    <n v="5.4054054054054057E-2"/>
    <n v="1561"/>
    <n v="41"/>
    <n v="1.8048780487804879"/>
    <n v="1.8048780487804879"/>
    <s v="Primera compra"/>
    <n v="947"/>
    <n v="31.112936344969199"/>
    <n v="2.5927446954140998"/>
    <x v="0"/>
    <x v="1"/>
    <s v="mar"/>
  </r>
  <r>
    <x v="172"/>
    <x v="0"/>
    <n v="72"/>
    <n v="155"/>
    <n v="391.4"/>
    <n v="0"/>
    <s v="No"/>
    <s v="No"/>
    <n v="0"/>
    <n v="0"/>
    <n v="14"/>
    <s v="No"/>
    <n v="12"/>
    <s v="GA"/>
    <x v="1"/>
    <n v="21"/>
    <s v="Yes"/>
    <s v="No"/>
    <s v="Yes"/>
    <s v="  One Year   "/>
    <s v="Credit Card"/>
    <n v="37"/>
    <n v="956"/>
    <x v="0"/>
    <m/>
    <x v="166"/>
    <x v="158"/>
    <n v="20"/>
    <x v="0"/>
    <n v="43.33"/>
    <x v="3"/>
    <s v="Phone"/>
    <x v="1"/>
    <n v="0"/>
    <n v="523"/>
    <s v="Medio"/>
    <s v="Bajo"/>
    <n v="0.05"/>
    <n v="1037"/>
    <n v="156"/>
    <n v="0.12820512820512819"/>
    <n v="0.12820512820512819"/>
    <s v="Primera compra"/>
    <n v="1688"/>
    <n v="55.457905544147849"/>
    <n v="4.6214921286789874"/>
    <x v="2"/>
    <x v="2"/>
    <s v="feb"/>
  </r>
  <r>
    <x v="173"/>
    <x v="0"/>
    <n v="67"/>
    <n v="69"/>
    <n v="187.8"/>
    <n v="0"/>
    <s v="No"/>
    <s v="No"/>
    <n v="0"/>
    <n v="0"/>
    <n v="0"/>
    <s v="No"/>
    <n v="0"/>
    <s v="WA"/>
    <x v="1"/>
    <n v="35"/>
    <s v="No"/>
    <s v="No"/>
    <s v="No"/>
    <s v="  One Year   "/>
    <s v="Paper Check"/>
    <n v="9"/>
    <n v="428"/>
    <x v="0"/>
    <m/>
    <x v="103"/>
    <x v="159"/>
    <n v="82"/>
    <x v="2"/>
    <n v="8.42"/>
    <x v="2"/>
    <s v="SMS"/>
    <x v="0"/>
    <n v="0"/>
    <n v="261"/>
    <s v="Medio"/>
    <s v="Medio"/>
    <n v="6.097560975609756E-2"/>
    <n v="583"/>
    <n v="74"/>
    <n v="1.1081081081081081"/>
    <n v="1.1081081081081081"/>
    <s v="Primera compra"/>
    <n v="1471"/>
    <n v="48.328542094455848"/>
    <n v="4.0273785078713207"/>
    <x v="1"/>
    <x v="1"/>
    <s v="oct"/>
  </r>
  <r>
    <x v="174"/>
    <x v="0"/>
    <n v="71"/>
    <n v="37"/>
    <n v="62.2"/>
    <n v="0"/>
    <s v="No"/>
    <s v="No"/>
    <n v="0"/>
    <n v="0"/>
    <n v="24"/>
    <s v="Yes"/>
    <n v="0"/>
    <s v="MS"/>
    <x v="1"/>
    <n v="20"/>
    <s v="Yes"/>
    <s v="No"/>
    <s v="No"/>
    <s v="  Month-to-Month   "/>
    <s v="Credit Card"/>
    <n v="17"/>
    <n v="121"/>
    <x v="0"/>
    <m/>
    <x v="167"/>
    <x v="160"/>
    <n v="2"/>
    <x v="0"/>
    <n v="17.510000000000002"/>
    <x v="1"/>
    <s v="SMS"/>
    <x v="1"/>
    <n v="0"/>
    <n v="1789"/>
    <s v="Medio"/>
    <s v="Bajo"/>
    <n v="0"/>
    <n v="737"/>
    <n v="37"/>
    <n v="5.4054054054054057E-2"/>
    <n v="5.4054054054054057E-2"/>
    <s v="Primera compra"/>
    <n v="1589"/>
    <n v="52.205338809034913"/>
    <n v="4.3504449007529091"/>
    <x v="2"/>
    <x v="1"/>
    <s v="jun"/>
  </r>
  <r>
    <x v="175"/>
    <x v="0"/>
    <n v="63"/>
    <n v="363"/>
    <n v="928.5"/>
    <n v="0"/>
    <s v="No"/>
    <s v="No"/>
    <n v="0"/>
    <n v="0"/>
    <n v="0"/>
    <s v="No"/>
    <n v="0"/>
    <s v="NV"/>
    <x v="1"/>
    <n v="66"/>
    <s v="No"/>
    <s v="Yes"/>
    <s v="No"/>
    <s v="  Two Year   "/>
    <s v="Credit Card"/>
    <n v="13"/>
    <n v="1017"/>
    <x v="0"/>
    <m/>
    <x v="168"/>
    <x v="161"/>
    <n v="108"/>
    <x v="2"/>
    <n v="12.88"/>
    <x v="3"/>
    <s v="Phone"/>
    <x v="0"/>
    <n v="0"/>
    <n v="3964"/>
    <s v="Medio"/>
    <s v="Bajo"/>
    <n v="9.2592592592592587E-3"/>
    <n v="1022"/>
    <n v="364"/>
    <n v="0.2967032967032967"/>
    <n v="0.2967032967032967"/>
    <s v="Primera compra"/>
    <n v="719"/>
    <n v="23.622176591375769"/>
    <n v="1.9685147159479808"/>
    <x v="0"/>
    <x v="2"/>
    <s v="oct"/>
  </r>
  <r>
    <x v="176"/>
    <x v="0"/>
    <n v="56"/>
    <n v="297"/>
    <n v="568.29999999999995"/>
    <n v="0"/>
    <s v="No"/>
    <s v="No"/>
    <n v="0"/>
    <n v="0"/>
    <n v="0"/>
    <s v="No"/>
    <n v="0"/>
    <s v="MO"/>
    <x v="1"/>
    <n v="57"/>
    <s v="No"/>
    <s v="No"/>
    <s v="No"/>
    <s v="  Two Year   "/>
    <s v="Direct Debit"/>
    <n v="8"/>
    <n v="444"/>
    <x v="0"/>
    <m/>
    <x v="169"/>
    <x v="162"/>
    <n v="8"/>
    <x v="2"/>
    <n v="9.56"/>
    <x v="1"/>
    <s v="SMS"/>
    <x v="0"/>
    <n v="0"/>
    <n v="3930"/>
    <s v="Medio"/>
    <s v="Bajo"/>
    <n v="0"/>
    <n v="1606"/>
    <n v="297"/>
    <n v="2.6936026936026935E-2"/>
    <n v="2.6936026936026935E-2"/>
    <s v="Primera compra"/>
    <n v="1564"/>
    <n v="51.383983572895275"/>
    <n v="4.2819986310746065"/>
    <x v="2"/>
    <x v="1"/>
    <s v="jul"/>
  </r>
  <r>
    <x v="177"/>
    <x v="0"/>
    <n v="87"/>
    <n v="8"/>
    <n v="22.6"/>
    <n v="28"/>
    <s v="Yes"/>
    <s v="No"/>
    <n v="9.6"/>
    <n v="0"/>
    <n v="0"/>
    <s v="No"/>
    <n v="0"/>
    <s v="RI"/>
    <x v="0"/>
    <n v="19"/>
    <s v="Yes"/>
    <s v="No"/>
    <s v="No"/>
    <s v="  Month-to-Month   "/>
    <s v="Credit Card"/>
    <n v="13"/>
    <n v="49"/>
    <x v="0"/>
    <m/>
    <x v="95"/>
    <x v="163"/>
    <n v="68"/>
    <x v="1"/>
    <n v="12.38"/>
    <x v="5"/>
    <s v="Email"/>
    <x v="1"/>
    <n v="0.28999999999999998"/>
    <n v="3612"/>
    <s v="Medio"/>
    <s v="Bajo"/>
    <n v="5.8823529411764705E-2"/>
    <n v="515"/>
    <n v="40"/>
    <n v="1.7"/>
    <n v="1.7"/>
    <s v="Primera compra"/>
    <n v="1726"/>
    <n v="56.706365503080079"/>
    <n v="4.7255304585900069"/>
    <x v="0"/>
    <x v="1"/>
    <s v="ene"/>
  </r>
  <r>
    <x v="178"/>
    <x v="0"/>
    <n v="67"/>
    <n v="145"/>
    <n v="480.5"/>
    <n v="0"/>
    <s v="No"/>
    <s v="No"/>
    <n v="0"/>
    <n v="1"/>
    <n v="0"/>
    <s v="No"/>
    <n v="0"/>
    <s v="TX"/>
    <x v="1"/>
    <n v="29"/>
    <s v="Yes"/>
    <s v="No"/>
    <s v="No"/>
    <s v="  One Year   "/>
    <s v="Paper Check"/>
    <n v="7"/>
    <n v="388"/>
    <x v="0"/>
    <m/>
    <x v="170"/>
    <x v="153"/>
    <n v="77"/>
    <x v="1"/>
    <n v="8.02"/>
    <x v="0"/>
    <s v="Email"/>
    <x v="0"/>
    <n v="0"/>
    <n v="3980"/>
    <s v="Medio"/>
    <s v="Bajo"/>
    <n v="2.5974025974025976E-2"/>
    <n v="850"/>
    <n v="147"/>
    <n v="0.52380952380952384"/>
    <n v="0.52380952380952384"/>
    <s v="Primera compra"/>
    <n v="744"/>
    <n v="24.4435318275154"/>
    <n v="2.0369609856262834"/>
    <x v="0"/>
    <x v="1"/>
    <s v="sept"/>
  </r>
  <r>
    <x v="179"/>
    <x v="0"/>
    <n v="56"/>
    <n v="99"/>
    <n v="243.4"/>
    <n v="0"/>
    <s v="No"/>
    <s v="No"/>
    <n v="0"/>
    <n v="0"/>
    <n v="13"/>
    <s v="Yes"/>
    <n v="0"/>
    <s v="OH"/>
    <x v="0"/>
    <n v="33"/>
    <s v="No"/>
    <s v="No"/>
    <s v="Yes"/>
    <s v="  Month-to-Month   "/>
    <s v="Direct Debit"/>
    <n v="24"/>
    <n v="651"/>
    <x v="0"/>
    <m/>
    <x v="171"/>
    <x v="164"/>
    <n v="15"/>
    <x v="1"/>
    <n v="24.5"/>
    <x v="1"/>
    <s v="Email"/>
    <x v="1"/>
    <n v="0"/>
    <n v="2106"/>
    <s v="Medio"/>
    <s v="Bajo"/>
    <n v="0"/>
    <n v="473"/>
    <n v="99"/>
    <n v="0.15151515151515152"/>
    <n v="0.15151515151515152"/>
    <s v="Primera compra"/>
    <n v="728"/>
    <n v="23.917864476386036"/>
    <n v="1.9931553730321696"/>
    <x v="0"/>
    <x v="2"/>
    <s v="oct"/>
  </r>
  <r>
    <x v="180"/>
    <x v="0"/>
    <n v="65"/>
    <n v="23"/>
    <n v="60.4"/>
    <n v="0"/>
    <s v="No"/>
    <s v="No"/>
    <n v="0"/>
    <n v="0"/>
    <n v="5"/>
    <s v="Yes"/>
    <n v="0"/>
    <s v="MN"/>
    <x v="0"/>
    <n v="74"/>
    <s v="No"/>
    <s v="Yes"/>
    <s v="No"/>
    <s v="  Two Year   "/>
    <s v="Direct Debit"/>
    <n v="37"/>
    <n v="140"/>
    <x v="0"/>
    <m/>
    <x v="172"/>
    <x v="165"/>
    <n v="32"/>
    <x v="0"/>
    <n v="40.700000000000003"/>
    <x v="4"/>
    <s v="SMS"/>
    <x v="1"/>
    <n v="0"/>
    <n v="5866"/>
    <s v="Medio"/>
    <s v="Bajo"/>
    <n v="9.375E-2"/>
    <n v="475"/>
    <n v="26"/>
    <n v="1.2307692307692308"/>
    <n v="1.2307692307692308"/>
    <s v="Primera compra"/>
    <n v="1505"/>
    <n v="49.445585215605753"/>
    <n v="4.1204654346338128"/>
    <x v="0"/>
    <x v="1"/>
    <s v="ago"/>
  </r>
  <r>
    <x v="181"/>
    <x v="0"/>
    <n v="71"/>
    <n v="228"/>
    <n v="464.6"/>
    <n v="208"/>
    <s v="Yes"/>
    <s v="No"/>
    <n v="254.8"/>
    <n v="0"/>
    <n v="0"/>
    <s v="No"/>
    <n v="0"/>
    <s v="ID"/>
    <x v="1"/>
    <n v="60"/>
    <s v="No"/>
    <s v="No"/>
    <s v="No"/>
    <s v="  Two Year   "/>
    <m/>
    <n v="13"/>
    <m/>
    <x v="0"/>
    <m/>
    <x v="173"/>
    <x v="166"/>
    <n v="108"/>
    <x v="0"/>
    <n v="12.32"/>
    <x v="2"/>
    <s v="SMS"/>
    <x v="1"/>
    <n v="5.0999999999999996"/>
    <n v="19"/>
    <s v="Medio"/>
    <s v="Medio"/>
    <n v="4.6296296296296294E-2"/>
    <n v="742"/>
    <n v="441"/>
    <n v="0.24489795918367346"/>
    <n v="0.24489795918367346"/>
    <s v="Primera compra"/>
    <n v="287"/>
    <n v="9.4291581108829554"/>
    <n v="0.78576317590691291"/>
    <x v="1"/>
    <x v="1"/>
    <s v="dic"/>
  </r>
  <r>
    <x v="182"/>
    <x v="0"/>
    <n v="69"/>
    <n v="34"/>
    <n v="87.3"/>
    <n v="0"/>
    <s v="No"/>
    <s v="No"/>
    <n v="0"/>
    <n v="0"/>
    <n v="0"/>
    <s v="No"/>
    <n v="0"/>
    <s v="WV"/>
    <x v="1"/>
    <n v="42"/>
    <s v="No"/>
    <s v="No"/>
    <s v="No"/>
    <s v="  Month-to-Month   "/>
    <s v="Credit Card"/>
    <n v="10"/>
    <n v="170"/>
    <x v="0"/>
    <m/>
    <x v="174"/>
    <x v="167"/>
    <n v="44"/>
    <x v="2"/>
    <n v="11.3"/>
    <x v="1"/>
    <s v="Email"/>
    <x v="0"/>
    <n v="0"/>
    <n v="6294"/>
    <s v="Medio"/>
    <s v="Bajo"/>
    <n v="0"/>
    <n v="511"/>
    <n v="34"/>
    <n v="1.2941176470588236"/>
    <n v="1.2941176470588236"/>
    <s v="Primera compra"/>
    <n v="1208"/>
    <n v="39.687885010266939"/>
    <n v="3.3073237508555784"/>
    <x v="2"/>
    <x v="1"/>
    <s v="jun"/>
  </r>
  <r>
    <x v="183"/>
    <x v="0"/>
    <n v="85"/>
    <n v="28"/>
    <n v="92.4"/>
    <n v="0"/>
    <s v="No"/>
    <s v="No"/>
    <n v="0"/>
    <n v="0"/>
    <n v="12"/>
    <s v="Yes"/>
    <n v="0"/>
    <s v="WV"/>
    <x v="1"/>
    <n v="76"/>
    <s v="No"/>
    <s v="Yes"/>
    <s v="No"/>
    <s v="  Two Year   "/>
    <s v="Direct Debit"/>
    <n v="27"/>
    <n v="491"/>
    <x v="0"/>
    <m/>
    <x v="175"/>
    <x v="168"/>
    <n v="69"/>
    <x v="1"/>
    <n v="30.43"/>
    <x v="4"/>
    <s v="SMS"/>
    <x v="0"/>
    <n v="0"/>
    <n v="5521"/>
    <s v="Medio"/>
    <s v="Bajo"/>
    <n v="4.3478260869565216E-2"/>
    <n v="827"/>
    <n v="31"/>
    <n v="2.225806451612903"/>
    <n v="2.225806451612903"/>
    <s v="Primera compra"/>
    <n v="466"/>
    <n v="15.31006160164271"/>
    <n v="1.2758384668035592"/>
    <x v="0"/>
    <x v="1"/>
    <s v="jul"/>
  </r>
  <r>
    <x v="184"/>
    <x v="0"/>
    <n v="74"/>
    <n v="13"/>
    <n v="27.3"/>
    <n v="9"/>
    <s v="Yes"/>
    <s v="No"/>
    <n v="6.8"/>
    <n v="0"/>
    <n v="2"/>
    <s v="Yes"/>
    <n v="0"/>
    <s v="NE"/>
    <x v="0"/>
    <n v="40"/>
    <s v="No"/>
    <s v="No"/>
    <s v="No"/>
    <s v="  Month-to-Month   "/>
    <s v="Credit Card"/>
    <n v="24"/>
    <n v="72"/>
    <x v="0"/>
    <m/>
    <x v="176"/>
    <x v="169"/>
    <n v="62"/>
    <x v="0"/>
    <n v="24.06"/>
    <x v="0"/>
    <s v="Email"/>
    <x v="1"/>
    <n v="0.34"/>
    <n v="5609"/>
    <s v="Medio"/>
    <s v="Bajo"/>
    <n v="3.2258064516129031E-2"/>
    <n v="291"/>
    <n v="24"/>
    <n v="2.5833333333333335"/>
    <n v="2.5833333333333335"/>
    <s v="Primera compra"/>
    <n v="1153"/>
    <n v="37.880903490759756"/>
    <n v="3.1567419575633129"/>
    <x v="0"/>
    <x v="1"/>
    <s v="ago"/>
  </r>
  <r>
    <x v="185"/>
    <x v="0"/>
    <n v="70"/>
    <n v="20"/>
    <n v="57.3"/>
    <n v="0"/>
    <s v="No"/>
    <s v="No"/>
    <n v="0"/>
    <n v="0"/>
    <n v="0"/>
    <s v="No"/>
    <n v="0"/>
    <s v="MA"/>
    <x v="1"/>
    <n v="59"/>
    <s v="No"/>
    <s v="No"/>
    <s v="No"/>
    <s v="  Two Year   "/>
    <s v="Credit Card"/>
    <n v="11"/>
    <n v="70"/>
    <x v="0"/>
    <m/>
    <x v="177"/>
    <x v="146"/>
    <n v="19"/>
    <x v="2"/>
    <n v="11.5"/>
    <x v="1"/>
    <s v="Email"/>
    <x v="1"/>
    <n v="0"/>
    <n v="153"/>
    <s v="Medio"/>
    <s v="Bajo"/>
    <n v="0"/>
    <n v="1328"/>
    <n v="20"/>
    <n v="0.95"/>
    <n v="0.95"/>
    <s v="Primera compra"/>
    <n v="654"/>
    <n v="21.486652977412732"/>
    <n v="1.7905544147843944"/>
    <x v="0"/>
    <x v="1"/>
    <s v="dic"/>
  </r>
  <r>
    <x v="186"/>
    <x v="0"/>
    <n v="96"/>
    <n v="52"/>
    <n v="179.3"/>
    <n v="84"/>
    <s v="Yes"/>
    <s v="No"/>
    <n v="72.099999999999994"/>
    <n v="0"/>
    <n v="12"/>
    <s v="Yes"/>
    <n v="0"/>
    <s v="NY"/>
    <x v="1"/>
    <n v="43"/>
    <s v="No"/>
    <s v="No"/>
    <s v="Yes"/>
    <s v="  Month-to-Month   "/>
    <s v="Credit Card"/>
    <n v="29"/>
    <n v="407"/>
    <x v="0"/>
    <m/>
    <x v="169"/>
    <x v="170"/>
    <n v="81"/>
    <x v="1"/>
    <n v="23.38"/>
    <x v="2"/>
    <s v="SMS"/>
    <x v="0"/>
    <n v="1.44"/>
    <n v="2506"/>
    <s v="Medio"/>
    <s v="Medio"/>
    <n v="6.1728395061728392E-2"/>
    <n v="595"/>
    <n v="141"/>
    <n v="0.57446808510638303"/>
    <n v="0.57446808510638303"/>
    <s v="Primera compra"/>
    <n v="1564"/>
    <n v="51.383983572895275"/>
    <n v="4.2819986310746065"/>
    <x v="1"/>
    <x v="1"/>
    <s v="jul"/>
  </r>
  <r>
    <x v="187"/>
    <x v="0"/>
    <n v="75"/>
    <n v="346"/>
    <n v="820.4"/>
    <n v="340"/>
    <s v="Yes"/>
    <s v="Yes"/>
    <n v="0"/>
    <n v="0"/>
    <n v="4"/>
    <s v="Yes"/>
    <n v="0"/>
    <s v="DE"/>
    <x v="0"/>
    <n v="66"/>
    <s v="No"/>
    <s v="Yes"/>
    <s v="Yes"/>
    <s v="  One Year   "/>
    <s v="Credit Card"/>
    <n v="22"/>
    <n v="1480"/>
    <x v="0"/>
    <m/>
    <x v="4"/>
    <x v="171"/>
    <n v="102"/>
    <x v="2"/>
    <n v="25.72"/>
    <x v="1"/>
    <s v="Email"/>
    <x v="1"/>
    <n v="3.67"/>
    <n v="2576"/>
    <s v="Medio"/>
    <s v="Bajo"/>
    <n v="0"/>
    <n v="1267"/>
    <n v="686"/>
    <n v="0.14868804664723032"/>
    <n v="0.14868804664723032"/>
    <s v="Primera compra"/>
    <n v="1265"/>
    <n v="41.560574948665298"/>
    <n v="3.463381245722108"/>
    <x v="2"/>
    <x v="0"/>
    <s v="abr"/>
  </r>
  <r>
    <x v="188"/>
    <x v="0"/>
    <n v="75"/>
    <n v="214"/>
    <n v="648.70000000000005"/>
    <n v="236"/>
    <s v="Yes"/>
    <s v="No"/>
    <n v="273.39999999999998"/>
    <n v="0"/>
    <n v="8"/>
    <s v="Yes"/>
    <n v="0"/>
    <s v="OH"/>
    <x v="0"/>
    <n v="58"/>
    <s v="No"/>
    <s v="No"/>
    <s v="Yes"/>
    <s v="  Two Year   "/>
    <s v="Direct Debit"/>
    <n v="45"/>
    <n v="2657"/>
    <x v="0"/>
    <m/>
    <x v="178"/>
    <x v="15"/>
    <n v="21"/>
    <x v="0"/>
    <n v="44.66"/>
    <x v="3"/>
    <s v="Email"/>
    <x v="0"/>
    <n v="8.1999999999999993"/>
    <n v="2102"/>
    <s v="Medio"/>
    <s v="Bajo"/>
    <n v="4.7619047619047616E-2"/>
    <n v="1321"/>
    <n v="451"/>
    <n v="4.6563192904656318E-2"/>
    <n v="4.6563192904656318E-2"/>
    <s v="Primera compra"/>
    <n v="1660"/>
    <n v="54.537987679671453"/>
    <n v="4.5448323066392877"/>
    <x v="2"/>
    <x v="3"/>
    <s v="mar"/>
  </r>
  <r>
    <x v="188"/>
    <x v="0"/>
    <n v="68"/>
    <n v="214"/>
    <n v="648.70000000000005"/>
    <n v="236"/>
    <s v="Yes"/>
    <s v="No"/>
    <n v="273.39999999999998"/>
    <n v="0"/>
    <n v="8"/>
    <s v="Yes"/>
    <n v="0"/>
    <s v="OH"/>
    <x v="0"/>
    <n v="58"/>
    <s v="No"/>
    <s v="No"/>
    <s v="Yes"/>
    <s v="  Two Year   "/>
    <s v="Direct Debit"/>
    <n v="45"/>
    <n v="2657"/>
    <x v="0"/>
    <m/>
    <x v="178"/>
    <x v="15"/>
    <n v="21"/>
    <x v="0"/>
    <n v="44.66"/>
    <x v="5"/>
    <s v="Email"/>
    <x v="0"/>
    <n v="8.1999999999999993"/>
    <n v="1303"/>
    <s v="Medio"/>
    <s v="Bajo"/>
    <n v="0.19047619047619047"/>
    <n v="1321"/>
    <n v="454"/>
    <n v="4.6255506607929514E-2"/>
    <n v="4.6255506607929514E-2"/>
    <s v="Compra posterior"/>
    <n v="1660"/>
    <n v="54.537987679671453"/>
    <n v="4.5448323066392877"/>
    <x v="0"/>
    <x v="3"/>
    <s v="mar"/>
  </r>
  <r>
    <x v="189"/>
    <x v="0"/>
    <n v="66"/>
    <n v="228"/>
    <n v="345.7"/>
    <n v="0"/>
    <s v="No"/>
    <s v="No"/>
    <n v="0"/>
    <n v="2"/>
    <n v="4"/>
    <s v="No"/>
    <n v="74"/>
    <s v="DC"/>
    <x v="0"/>
    <n v="53"/>
    <s v="No"/>
    <s v="No"/>
    <s v="No"/>
    <s v="  One Year   "/>
    <s v="Credit Card"/>
    <n v="17"/>
    <n v="645"/>
    <x v="0"/>
    <m/>
    <x v="51"/>
    <x v="172"/>
    <n v="41"/>
    <x v="1"/>
    <n v="16.82"/>
    <x v="5"/>
    <s v="Phone"/>
    <x v="0"/>
    <n v="0"/>
    <n v="1245"/>
    <s v="Medio"/>
    <s v="Bajo"/>
    <n v="9.7560975609756101E-2"/>
    <n v="441"/>
    <n v="232"/>
    <n v="0.17672413793103448"/>
    <n v="0.17672413793103448"/>
    <s v="Primera compra"/>
    <n v="948"/>
    <n v="31.145790554414781"/>
    <n v="2.5954825462012319"/>
    <x v="0"/>
    <x v="1"/>
    <s v="mar"/>
  </r>
  <r>
    <x v="190"/>
    <x v="0"/>
    <n v="59"/>
    <n v="44"/>
    <n v="81"/>
    <n v="0"/>
    <s v="No"/>
    <s v="No"/>
    <n v="0"/>
    <n v="0"/>
    <n v="0"/>
    <s v="No"/>
    <n v="0"/>
    <s v="ME"/>
    <x v="1"/>
    <n v="34"/>
    <s v="No"/>
    <s v="No"/>
    <s v="No"/>
    <s v="  Month-to-Month   "/>
    <s v="Credit Card"/>
    <n v="8"/>
    <n v="168"/>
    <x v="0"/>
    <m/>
    <x v="10"/>
    <x v="173"/>
    <n v="25"/>
    <x v="2"/>
    <n v="8.98"/>
    <x v="0"/>
    <s v="Phone"/>
    <x v="0"/>
    <n v="0"/>
    <n v="2340"/>
    <s v="Medio"/>
    <s v="Bajo"/>
    <n v="0.08"/>
    <n v="1486"/>
    <n v="46"/>
    <n v="0.54347826086956519"/>
    <n v="0.54347826086956519"/>
    <s v="Primera compra"/>
    <n v="622"/>
    <n v="20.435318275154003"/>
    <n v="1.7029431895961669"/>
    <x v="0"/>
    <x v="1"/>
    <s v="ene"/>
  </r>
  <r>
    <x v="191"/>
    <x v="0"/>
    <n v="52"/>
    <n v="274"/>
    <n v="768"/>
    <n v="0"/>
    <s v="No"/>
    <s v="No"/>
    <n v="0"/>
    <n v="0"/>
    <n v="7"/>
    <s v="Yes"/>
    <n v="0"/>
    <s v="ME"/>
    <x v="1"/>
    <n v="48"/>
    <s v="No"/>
    <s v="No"/>
    <s v="Yes"/>
    <s v="  Month-to-Month   "/>
    <s v="Credit Card"/>
    <n v="48"/>
    <n v="3049"/>
    <x v="0"/>
    <m/>
    <x v="179"/>
    <x v="174"/>
    <n v="108"/>
    <x v="1"/>
    <n v="47"/>
    <x v="4"/>
    <s v="Phone"/>
    <x v="0"/>
    <n v="0"/>
    <n v="1353"/>
    <s v="Alto"/>
    <s v="Bajo"/>
    <n v="2.7777777777777776E-2"/>
    <n v="1344"/>
    <n v="277"/>
    <n v="0.38989169675090252"/>
    <n v="0.38989169675090252"/>
    <s v="Primera compra"/>
    <n v="1394"/>
    <n v="45.798767967145793"/>
    <n v="3.8165639972621492"/>
    <x v="0"/>
    <x v="3"/>
    <s v="dic"/>
  </r>
  <r>
    <x v="192"/>
    <x v="0"/>
    <n v="70"/>
    <n v="344"/>
    <n v="659.9"/>
    <n v="188"/>
    <s v="Yes"/>
    <s v="Yes"/>
    <n v="0"/>
    <n v="1"/>
    <n v="11"/>
    <s v="Yes"/>
    <n v="0"/>
    <s v="ME"/>
    <x v="0"/>
    <n v="38"/>
    <s v="No"/>
    <s v="No"/>
    <s v="Yes"/>
    <s v="  One Year   "/>
    <s v="Direct Debit"/>
    <n v="28"/>
    <n v="1307"/>
    <x v="0"/>
    <m/>
    <x v="180"/>
    <x v="175"/>
    <n v="99"/>
    <x v="1"/>
    <n v="28.27"/>
    <x v="5"/>
    <s v="Phone"/>
    <x v="1"/>
    <n v="5.69"/>
    <n v="6019"/>
    <s v="Medio"/>
    <s v="Bajo"/>
    <n v="4.0404040404040407E-2"/>
    <n v="1648"/>
    <n v="536"/>
    <n v="0.18470149253731344"/>
    <n v="0.18470149253731344"/>
    <s v="Primera compra"/>
    <n v="1093"/>
    <n v="35.909650924024639"/>
    <n v="2.9924709103353866"/>
    <x v="0"/>
    <x v="0"/>
    <s v="oct"/>
  </r>
  <r>
    <x v="193"/>
    <x v="0"/>
    <n v="100"/>
    <n v="105"/>
    <n v="250.6"/>
    <n v="0"/>
    <s v="No"/>
    <s v="No"/>
    <n v="0"/>
    <n v="0"/>
    <n v="0"/>
    <s v="No"/>
    <n v="0"/>
    <s v="WV"/>
    <x v="1"/>
    <n v="21"/>
    <s v="Yes"/>
    <s v="No"/>
    <s v="No"/>
    <s v="  Month-to-Month   "/>
    <s v="Direct Debit"/>
    <n v="8"/>
    <n v="170"/>
    <x v="0"/>
    <m/>
    <x v="181"/>
    <x v="176"/>
    <n v="25"/>
    <x v="1"/>
    <n v="9.1"/>
    <x v="4"/>
    <s v="Email"/>
    <x v="1"/>
    <n v="0"/>
    <n v="5386"/>
    <s v="Medio"/>
    <s v="Bajo"/>
    <n v="0.12"/>
    <n v="1120"/>
    <n v="108"/>
    <n v="0.23148148148148148"/>
    <n v="0.23148148148148148"/>
    <s v="Primera compra"/>
    <n v="491"/>
    <n v="16.131416837782339"/>
    <n v="1.3442847364818615"/>
    <x v="0"/>
    <x v="1"/>
    <s v="jun"/>
  </r>
  <r>
    <x v="194"/>
    <x v="0"/>
    <n v="72"/>
    <n v="11"/>
    <n v="36.700000000000003"/>
    <n v="0"/>
    <s v="No"/>
    <s v="No"/>
    <n v="0"/>
    <n v="0"/>
    <n v="0"/>
    <s v="No"/>
    <n v="0"/>
    <s v="MN"/>
    <x v="1"/>
    <n v="29"/>
    <s v="Yes"/>
    <s v="No"/>
    <s v="No"/>
    <s v="  Month-to-Month   "/>
    <s v="Direct Debit"/>
    <n v="8"/>
    <n v="21"/>
    <x v="0"/>
    <m/>
    <x v="182"/>
    <x v="177"/>
    <n v="43"/>
    <x v="1"/>
    <n v="6.86"/>
    <x v="1"/>
    <s v="SMS"/>
    <x v="0"/>
    <n v="0"/>
    <n v="3420"/>
    <s v="Medio"/>
    <s v="Bajo"/>
    <n v="0"/>
    <n v="1027"/>
    <n v="11"/>
    <n v="3.9090909090909092"/>
    <n v="3.9090909090909092"/>
    <s v="Primera compra"/>
    <n v="1633"/>
    <n v="53.650924024640652"/>
    <n v="4.470910335386721"/>
    <x v="2"/>
    <x v="1"/>
    <s v="abr"/>
  </r>
  <r>
    <x v="195"/>
    <x v="0"/>
    <n v="61"/>
    <n v="159"/>
    <n v="379.4"/>
    <n v="126"/>
    <s v="Yes"/>
    <s v="Yes"/>
    <n v="0"/>
    <n v="2"/>
    <n v="8"/>
    <s v="Yes"/>
    <n v="0"/>
    <s v="NC"/>
    <x v="0"/>
    <n v="54"/>
    <s v="No"/>
    <s v="No"/>
    <s v="No"/>
    <s v="  One Year   "/>
    <s v="Credit Card"/>
    <n v="46"/>
    <n v="2923"/>
    <x v="0"/>
    <m/>
    <x v="183"/>
    <x v="178"/>
    <n v="112"/>
    <x v="2"/>
    <n v="41.86"/>
    <x v="2"/>
    <s v="Phone"/>
    <x v="0"/>
    <n v="6.11"/>
    <n v="4794"/>
    <s v="Medio"/>
    <s v="Medio"/>
    <n v="4.4642857142857144E-2"/>
    <n v="1291"/>
    <n v="290"/>
    <n v="0.38620689655172413"/>
    <n v="0.38620689655172413"/>
    <s v="Primera compra"/>
    <n v="362"/>
    <n v="11.893223819301848"/>
    <n v="0.99110198494182067"/>
    <x v="1"/>
    <x v="3"/>
    <s v="oct"/>
  </r>
  <r>
    <x v="196"/>
    <x v="0"/>
    <n v="68"/>
    <n v="173"/>
    <n v="355.5"/>
    <n v="236"/>
    <s v="Yes"/>
    <s v="No"/>
    <n v="185.9"/>
    <n v="0"/>
    <n v="2"/>
    <s v="No"/>
    <n v="96"/>
    <s v="WY"/>
    <x v="1"/>
    <n v="60"/>
    <s v="No"/>
    <s v="No"/>
    <s v="No"/>
    <s v="  One Year   "/>
    <s v="Direct Debit"/>
    <n v="43"/>
    <n v="2575"/>
    <x v="0"/>
    <m/>
    <x v="184"/>
    <x v="179"/>
    <n v="106"/>
    <x v="0"/>
    <n v="50.75"/>
    <x v="1"/>
    <s v="SMS"/>
    <x v="1"/>
    <n v="7.43"/>
    <n v="472"/>
    <s v="Alto"/>
    <s v="Bajo"/>
    <n v="0"/>
    <n v="1454"/>
    <n v="409"/>
    <n v="0.25916870415647919"/>
    <n v="0.25916870415647919"/>
    <s v="Primera compra"/>
    <n v="1508"/>
    <n v="49.544147843942511"/>
    <n v="4.128678986995209"/>
    <x v="2"/>
    <x v="3"/>
    <s v="ago"/>
  </r>
  <r>
    <x v="197"/>
    <x v="0"/>
    <n v="61"/>
    <n v="33"/>
    <n v="82.3"/>
    <n v="0"/>
    <s v="No"/>
    <s v="No"/>
    <n v="0"/>
    <n v="2"/>
    <n v="24"/>
    <s v="Yes"/>
    <n v="0"/>
    <s v="MO"/>
    <x v="1"/>
    <n v="30"/>
    <s v="No"/>
    <s v="No"/>
    <s v="No"/>
    <s v="  Month-to-Month   "/>
    <s v="Direct Debit"/>
    <n v="48"/>
    <n v="568"/>
    <x v="0"/>
    <m/>
    <x v="185"/>
    <x v="180"/>
    <n v="83"/>
    <x v="1"/>
    <n v="45.59"/>
    <x v="3"/>
    <s v="SMS"/>
    <x v="0"/>
    <n v="0"/>
    <n v="4854"/>
    <s v="Alto"/>
    <s v="Bajo"/>
    <n v="1.2048192771084338E-2"/>
    <n v="1130"/>
    <n v="34"/>
    <n v="2.4411764705882355"/>
    <n v="2.4411764705882355"/>
    <s v="Primera compra"/>
    <n v="1364"/>
    <n v="44.813141683778234"/>
    <n v="3.7344284736481863"/>
    <x v="2"/>
    <x v="1"/>
    <s v="ene"/>
  </r>
  <r>
    <x v="198"/>
    <x v="0"/>
    <n v="72"/>
    <n v="482"/>
    <n v="879"/>
    <n v="0"/>
    <s v="No"/>
    <s v="No"/>
    <n v="0"/>
    <n v="0"/>
    <n v="0"/>
    <s v="No"/>
    <n v="0"/>
    <s v="NY"/>
    <x v="0"/>
    <n v="19"/>
    <s v="Yes"/>
    <s v="No"/>
    <s v="No"/>
    <s v="  Two Year   "/>
    <s v="Credit Card"/>
    <n v="6"/>
    <n v="324"/>
    <x v="0"/>
    <m/>
    <x v="186"/>
    <x v="181"/>
    <n v="81"/>
    <x v="1"/>
    <n v="6.96"/>
    <x v="5"/>
    <s v="SMS"/>
    <x v="0"/>
    <n v="0"/>
    <n v="1510"/>
    <s v="Medio"/>
    <s v="Bajo"/>
    <n v="4.9382716049382713E-2"/>
    <n v="929"/>
    <n v="486"/>
    <n v="0.16666666666666666"/>
    <n v="0.16666666666666666"/>
    <s v="Primera compra"/>
    <n v="1650"/>
    <n v="54.209445585215605"/>
    <n v="4.517453798767967"/>
    <x v="0"/>
    <x v="1"/>
    <s v="abr"/>
  </r>
  <r>
    <x v="199"/>
    <x v="0"/>
    <n v="73"/>
    <n v="149"/>
    <n v="414.3"/>
    <n v="276"/>
    <s v="Yes"/>
    <s v="No"/>
    <n v="193.2"/>
    <n v="0"/>
    <n v="4"/>
    <s v="Yes"/>
    <n v="0"/>
    <s v="KY"/>
    <x v="1"/>
    <n v="43"/>
    <s v="No"/>
    <s v="No"/>
    <s v="No"/>
    <s v="  Two Year   "/>
    <s v="Direct Debit"/>
    <n v="32"/>
    <n v="2185"/>
    <x v="0"/>
    <m/>
    <x v="187"/>
    <x v="182"/>
    <n v="73"/>
    <x v="0"/>
    <n v="35.58"/>
    <x v="2"/>
    <s v="Email"/>
    <x v="0"/>
    <n v="7.73"/>
    <n v="253"/>
    <s v="Medio"/>
    <s v="Medio"/>
    <n v="6.8493150684931503E-2"/>
    <n v="1282"/>
    <n v="430"/>
    <n v="0.16976744186046511"/>
    <n v="0.16976744186046511"/>
    <s v="Primera compra"/>
    <n v="324"/>
    <n v="10.644763860369611"/>
    <n v="0.88706365503080098"/>
    <x v="1"/>
    <x v="0"/>
    <s v="nov"/>
  </r>
  <r>
    <x v="200"/>
    <x v="0"/>
    <n v="68"/>
    <n v="293"/>
    <n v="649.6"/>
    <n v="0"/>
    <s v="No"/>
    <s v="No"/>
    <n v="0"/>
    <n v="2"/>
    <n v="0"/>
    <s v="No"/>
    <n v="0"/>
    <s v="MI"/>
    <x v="0"/>
    <n v="23"/>
    <s v="Yes"/>
    <s v="No"/>
    <s v="No"/>
    <s v="  Two Year   "/>
    <s v="Credit Card"/>
    <n v="11"/>
    <n v="807"/>
    <x v="0"/>
    <m/>
    <x v="188"/>
    <x v="104"/>
    <n v="46"/>
    <x v="1"/>
    <n v="9.8000000000000007"/>
    <x v="2"/>
    <s v="Phone"/>
    <x v="0"/>
    <n v="0"/>
    <n v="6580"/>
    <s v="Medio"/>
    <s v="Medio"/>
    <n v="0.10869565217391304"/>
    <n v="478"/>
    <n v="298"/>
    <n v="0.15436241610738255"/>
    <n v="0.15436241610738255"/>
    <s v="Primera compra"/>
    <n v="833"/>
    <n v="27.367556468172488"/>
    <n v="2.2806297056810405"/>
    <x v="1"/>
    <x v="2"/>
    <s v="jul"/>
  </r>
  <r>
    <x v="201"/>
    <x v="0"/>
    <n v="90"/>
    <n v="151"/>
    <n v="350.4"/>
    <n v="210"/>
    <s v="Yes"/>
    <s v="No"/>
    <n v="152.6"/>
    <n v="0"/>
    <n v="19"/>
    <s v="Yes"/>
    <n v="0"/>
    <s v="CO"/>
    <x v="0"/>
    <n v="19"/>
    <s v="Yes"/>
    <s v="No"/>
    <s v="Yes"/>
    <s v="  Month-to-Month   "/>
    <s v="Direct Debit"/>
    <n v="21"/>
    <n v="1464"/>
    <x v="0"/>
    <m/>
    <x v="189"/>
    <x v="183"/>
    <n v="103"/>
    <x v="1"/>
    <n v="24.11"/>
    <x v="5"/>
    <s v="Phone"/>
    <x v="0"/>
    <n v="0.76"/>
    <n v="6803"/>
    <s v="Medio"/>
    <s v="Bajo"/>
    <n v="3.8834951456310676E-2"/>
    <n v="1012"/>
    <n v="365"/>
    <n v="0.28219178082191781"/>
    <n v="0.28219178082191781"/>
    <s v="Primera compra"/>
    <n v="1408"/>
    <n v="46.258726899383987"/>
    <n v="3.8548939082819991"/>
    <x v="0"/>
    <x v="0"/>
    <s v="dic"/>
  </r>
  <r>
    <x v="202"/>
    <x v="0"/>
    <n v="59"/>
    <n v="205"/>
    <n v="801.8"/>
    <n v="228"/>
    <s v="Yes"/>
    <s v="No"/>
    <n v="178.6"/>
    <n v="1"/>
    <n v="7"/>
    <s v="Yes"/>
    <n v="0"/>
    <s v="TN"/>
    <x v="1"/>
    <n v="77"/>
    <s v="No"/>
    <s v="Yes"/>
    <s v="No"/>
    <s v="  Month-to-Month   "/>
    <s v="Direct Debit"/>
    <n v="44"/>
    <n v="2520"/>
    <x v="0"/>
    <m/>
    <x v="190"/>
    <x v="184"/>
    <n v="102"/>
    <x v="2"/>
    <n v="43.75"/>
    <x v="5"/>
    <s v="SMS"/>
    <x v="1"/>
    <n v="5.36"/>
    <n v="6077"/>
    <s v="Medio"/>
    <s v="Bajo"/>
    <n v="3.9215686274509803E-2"/>
    <n v="522"/>
    <n v="437"/>
    <n v="0.23340961098398169"/>
    <n v="0.23340961098398169"/>
    <s v="Primera compra"/>
    <n v="1600"/>
    <n v="52.566735112936342"/>
    <n v="4.3805612594113619"/>
    <x v="0"/>
    <x v="3"/>
    <s v="may"/>
  </r>
  <r>
    <x v="203"/>
    <x v="0"/>
    <n v="70"/>
    <n v="9"/>
    <n v="22.6"/>
    <n v="0"/>
    <s v="No"/>
    <s v="No"/>
    <n v="0"/>
    <n v="1"/>
    <n v="0"/>
    <s v="No"/>
    <n v="0"/>
    <s v="KY"/>
    <x v="0"/>
    <n v="25"/>
    <s v="Yes"/>
    <s v="No"/>
    <s v="No"/>
    <s v="  Month-to-Month   "/>
    <s v="Credit Card"/>
    <n v="12"/>
    <n v="38"/>
    <x v="0"/>
    <m/>
    <x v="191"/>
    <x v="185"/>
    <n v="47"/>
    <x v="0"/>
    <n v="12.66"/>
    <x v="1"/>
    <s v="SMS"/>
    <x v="1"/>
    <n v="0"/>
    <n v="3985"/>
    <s v="Medio"/>
    <s v="Bajo"/>
    <n v="0"/>
    <n v="644"/>
    <n v="9"/>
    <n v="5.2222222222222223"/>
    <n v="5.2222222222222223"/>
    <s v="Primera compra"/>
    <n v="1060"/>
    <n v="34.82546201232033"/>
    <n v="2.9021218343600275"/>
    <x v="2"/>
    <x v="1"/>
    <s v="nov"/>
  </r>
  <r>
    <x v="204"/>
    <x v="0"/>
    <n v="53"/>
    <n v="123"/>
    <n v="506.4"/>
    <n v="0"/>
    <s v="No"/>
    <s v="No"/>
    <n v="0"/>
    <n v="0"/>
    <n v="0"/>
    <s v="No"/>
    <n v="0"/>
    <s v="CT"/>
    <x v="1"/>
    <n v="60"/>
    <s v="No"/>
    <s v="No"/>
    <s v="No"/>
    <s v="  One Year   "/>
    <s v="Direct Debit"/>
    <n v="7"/>
    <n v="313"/>
    <x v="0"/>
    <m/>
    <x v="192"/>
    <x v="186"/>
    <n v="100"/>
    <x v="2"/>
    <n v="8.17"/>
    <x v="5"/>
    <s v="Phone"/>
    <x v="1"/>
    <n v="0"/>
    <n v="4712"/>
    <s v="Medio"/>
    <s v="Bajo"/>
    <n v="0.04"/>
    <n v="1114"/>
    <n v="127"/>
    <n v="0.78740157480314965"/>
    <n v="0.78740157480314965"/>
    <s v="Primera compra"/>
    <n v="1420"/>
    <n v="46.652977412731005"/>
    <n v="3.8877481177275839"/>
    <x v="0"/>
    <x v="1"/>
    <s v="nov"/>
  </r>
  <r>
    <x v="205"/>
    <x v="0"/>
    <n v="65"/>
    <n v="235"/>
    <n v="612.79999999999995"/>
    <n v="0"/>
    <s v="No"/>
    <s v="No"/>
    <n v="0"/>
    <n v="0"/>
    <n v="6"/>
    <s v="Yes"/>
    <n v="0"/>
    <s v="MD"/>
    <x v="1"/>
    <n v="43"/>
    <s v="No"/>
    <s v="No"/>
    <s v="Yes"/>
    <s v="  Two Year   "/>
    <s v="Credit Card"/>
    <n v="42"/>
    <n v="2830"/>
    <x v="0"/>
    <m/>
    <x v="193"/>
    <x v="187"/>
    <n v="21"/>
    <x v="2"/>
    <n v="48.03"/>
    <x v="1"/>
    <s v="Email"/>
    <x v="0"/>
    <n v="0"/>
    <n v="3199"/>
    <s v="Alto"/>
    <s v="Bajo"/>
    <n v="0"/>
    <n v="1406"/>
    <n v="235"/>
    <n v="8.9361702127659579E-2"/>
    <n v="8.9361702127659579E-2"/>
    <s v="Primera compra"/>
    <n v="1514"/>
    <n v="49.741273100616013"/>
    <n v="4.1451060917180014"/>
    <x v="2"/>
    <x v="3"/>
    <s v="ago"/>
  </r>
  <r>
    <x v="206"/>
    <x v="0"/>
    <n v="52"/>
    <n v="85"/>
    <n v="161.4"/>
    <n v="0"/>
    <s v="No"/>
    <s v="No"/>
    <n v="0"/>
    <n v="0"/>
    <n v="0"/>
    <s v="No"/>
    <n v="0"/>
    <s v="GA"/>
    <x v="0"/>
    <n v="38"/>
    <s v="No"/>
    <s v="No"/>
    <s v="No"/>
    <s v="  Two Year   "/>
    <s v="Credit Card"/>
    <n v="11"/>
    <n v="202"/>
    <x v="0"/>
    <m/>
    <x v="194"/>
    <x v="188"/>
    <n v="20"/>
    <x v="2"/>
    <n v="10.31"/>
    <x v="5"/>
    <s v="Phone"/>
    <x v="0"/>
    <n v="0"/>
    <n v="3853"/>
    <s v="Medio"/>
    <s v="Bajo"/>
    <n v="0.2"/>
    <n v="555"/>
    <n v="89"/>
    <n v="0.2247191011235955"/>
    <n v="0.2247191011235955"/>
    <s v="Primera compra"/>
    <n v="1707"/>
    <n v="56.082135523613957"/>
    <n v="4.6735112936344967"/>
    <x v="0"/>
    <x v="1"/>
    <s v="feb"/>
  </r>
  <r>
    <x v="207"/>
    <x v="0"/>
    <n v="62"/>
    <n v="87"/>
    <n v="252.4"/>
    <n v="80"/>
    <s v="Yes"/>
    <s v="No"/>
    <n v="80.8"/>
    <n v="0"/>
    <n v="0"/>
    <s v="No"/>
    <n v="0"/>
    <s v="OK"/>
    <x v="0"/>
    <n v="38"/>
    <s v="No"/>
    <s v="No"/>
    <s v="No"/>
    <s v="  Month-to-Month   "/>
    <s v="Credit Card"/>
    <n v="10"/>
    <n v="157"/>
    <x v="0"/>
    <m/>
    <x v="195"/>
    <x v="189"/>
    <n v="120"/>
    <x v="2"/>
    <n v="9.5500000000000007"/>
    <x v="5"/>
    <s v="Email"/>
    <x v="1"/>
    <n v="1.62"/>
    <n v="3926"/>
    <s v="Medio"/>
    <s v="Bajo"/>
    <n v="3.3333333333333333E-2"/>
    <n v="1163"/>
    <n v="171"/>
    <n v="0.70175438596491224"/>
    <n v="0.70175438596491224"/>
    <s v="Primera compra"/>
    <n v="1374"/>
    <n v="45.141683778234082"/>
    <n v="3.761806981519507"/>
    <x v="0"/>
    <x v="1"/>
    <s v="ene"/>
  </r>
  <r>
    <x v="208"/>
    <x v="0"/>
    <n v="80"/>
    <n v="86"/>
    <n v="253.7"/>
    <n v="128"/>
    <s v="Yes"/>
    <s v="No"/>
    <n v="176"/>
    <n v="3"/>
    <n v="15"/>
    <s v="Yes"/>
    <n v="0"/>
    <s v="MN"/>
    <x v="1"/>
    <n v="64"/>
    <s v="No"/>
    <s v="No"/>
    <s v="Yes"/>
    <s v="  One Year   "/>
    <s v="Credit Card"/>
    <n v="43"/>
    <n v="1359"/>
    <x v="0"/>
    <m/>
    <x v="158"/>
    <x v="160"/>
    <n v="1"/>
    <x v="1"/>
    <n v="48.83"/>
    <x v="5"/>
    <s v="Email"/>
    <x v="0"/>
    <n v="0.35"/>
    <n v="4220"/>
    <s v="Alto"/>
    <s v="Bajo"/>
    <n v="4"/>
    <n v="737"/>
    <n v="218"/>
    <n v="4.5871559633027525E-3"/>
    <n v="4.5871559633027525E-3"/>
    <s v="Primera compra"/>
    <n v="1425"/>
    <n v="46.817248459958932"/>
    <n v="3.9014373716632442"/>
    <x v="0"/>
    <x v="0"/>
    <s v="nov"/>
  </r>
  <r>
    <x v="209"/>
    <x v="0"/>
    <n v="55"/>
    <n v="42"/>
    <n v="132.19999999999999"/>
    <n v="0"/>
    <s v="No"/>
    <s v="No"/>
    <n v="0"/>
    <n v="0"/>
    <n v="13"/>
    <s v="Yes"/>
    <n v="0"/>
    <s v="MA"/>
    <x v="0"/>
    <n v="21"/>
    <s v="Yes"/>
    <s v="No"/>
    <s v="No"/>
    <s v="  Two Year   "/>
    <s v="Credit Card"/>
    <n v="32"/>
    <n v="1042"/>
    <x v="0"/>
    <m/>
    <x v="196"/>
    <x v="190"/>
    <n v="89"/>
    <x v="2"/>
    <n v="37.9"/>
    <x v="2"/>
    <s v="Email"/>
    <x v="1"/>
    <n v="0"/>
    <n v="4638"/>
    <s v="Medio"/>
    <s v="Medio"/>
    <n v="5.6179775280898875E-2"/>
    <n v="1439"/>
    <n v="47"/>
    <n v="1.8936170212765957"/>
    <n v="1.8936170212765957"/>
    <s v="Primera compra"/>
    <n v="974"/>
    <n v="32"/>
    <n v="2.6666666666666665"/>
    <x v="1"/>
    <x v="2"/>
    <s v="feb"/>
  </r>
  <r>
    <x v="210"/>
    <x v="0"/>
    <n v="69"/>
    <n v="139"/>
    <n v="300.39999999999998"/>
    <n v="150"/>
    <s v="Yes"/>
    <s v="Yes"/>
    <n v="0"/>
    <n v="0"/>
    <n v="7"/>
    <s v="Yes"/>
    <n v="0"/>
    <s v="NC"/>
    <x v="1"/>
    <n v="70"/>
    <s v="No"/>
    <s v="Yes"/>
    <s v="No"/>
    <s v="  One Year   "/>
    <s v="Direct Debit"/>
    <n v="69"/>
    <n v="3478"/>
    <x v="0"/>
    <m/>
    <x v="197"/>
    <x v="155"/>
    <n v="66"/>
    <x v="2"/>
    <n v="59.7"/>
    <x v="2"/>
    <s v="Email"/>
    <x v="1"/>
    <n v="0.62"/>
    <n v="4530"/>
    <s v="Alto"/>
    <s v="Medio"/>
    <n v="7.575757575757576E-2"/>
    <n v="714"/>
    <n v="294"/>
    <n v="0.22448979591836735"/>
    <n v="0.22448979591836735"/>
    <s v="Primera compra"/>
    <n v="1567"/>
    <n v="51.482546201232033"/>
    <n v="4.2902121834360027"/>
    <x v="1"/>
    <x v="3"/>
    <s v="jun"/>
  </r>
  <r>
    <x v="211"/>
    <x v="0"/>
    <n v="52"/>
    <n v="13"/>
    <n v="32.9"/>
    <n v="0"/>
    <s v="No"/>
    <s v="No"/>
    <n v="0"/>
    <n v="0"/>
    <n v="1"/>
    <s v="Yes"/>
    <n v="0"/>
    <s v="ID"/>
    <x v="0"/>
    <n v="70"/>
    <s v="No"/>
    <s v="Yes"/>
    <s v="No"/>
    <s v="  Two Year   "/>
    <s v="Direct Debit"/>
    <n v="32"/>
    <n v="265"/>
    <x v="0"/>
    <m/>
    <x v="198"/>
    <x v="1"/>
    <n v="117"/>
    <x v="2"/>
    <n v="29.92"/>
    <x v="3"/>
    <s v="SMS"/>
    <x v="1"/>
    <n v="0"/>
    <n v="324"/>
    <s v="Medio"/>
    <s v="Bajo"/>
    <n v="8.5470085470085479E-3"/>
    <n v="717"/>
    <n v="14"/>
    <n v="8.3571428571428577"/>
    <n v="8.3571428571428577"/>
    <s v="Primera compra"/>
    <n v="545"/>
    <n v="17.905544147843941"/>
    <n v="1.492128678986995"/>
    <x v="0"/>
    <x v="1"/>
    <s v="abr"/>
  </r>
  <r>
    <x v="212"/>
    <x v="0"/>
    <n v="51"/>
    <n v="25"/>
    <n v="76.7"/>
    <n v="30"/>
    <s v="Yes"/>
    <s v="No"/>
    <n v="19"/>
    <n v="2"/>
    <n v="4"/>
    <s v="Yes"/>
    <n v="0"/>
    <s v="RI"/>
    <x v="1"/>
    <n v="67"/>
    <s v="No"/>
    <s v="Yes"/>
    <s v="No"/>
    <s v="  Month-to-Month   "/>
    <s v="Direct Debit"/>
    <n v="38"/>
    <n v="208"/>
    <x v="0"/>
    <m/>
    <x v="199"/>
    <x v="191"/>
    <n v="93"/>
    <x v="2"/>
    <n v="39.18"/>
    <x v="2"/>
    <s v="Email"/>
    <x v="0"/>
    <n v="0.04"/>
    <n v="2920"/>
    <s v="Medio"/>
    <s v="Medio"/>
    <n v="5.3763440860215055E-2"/>
    <n v="670"/>
    <n v="60"/>
    <n v="1.55"/>
    <n v="1.55"/>
    <s v="Primera compra"/>
    <n v="943"/>
    <n v="30.98151950718686"/>
    <n v="2.5817932922655715"/>
    <x v="1"/>
    <x v="1"/>
    <s v="mar"/>
  </r>
  <r>
    <x v="213"/>
    <x v="0"/>
    <n v="62"/>
    <n v="8"/>
    <n v="24.2"/>
    <n v="12"/>
    <s v="Yes"/>
    <s v="No"/>
    <n v="20.100000000000001"/>
    <n v="0"/>
    <n v="8"/>
    <s v="Yes"/>
    <n v="0"/>
    <s v="TX"/>
    <x v="0"/>
    <n v="54"/>
    <s v="No"/>
    <s v="No"/>
    <s v="No"/>
    <s v="  Month-to-Month   "/>
    <s v="Credit Card"/>
    <n v="16"/>
    <n v="55"/>
    <x v="0"/>
    <m/>
    <x v="200"/>
    <x v="192"/>
    <n v="32"/>
    <x v="1"/>
    <n v="17.66"/>
    <x v="3"/>
    <s v="Email"/>
    <x v="0"/>
    <n v="0.4"/>
    <n v="946"/>
    <s v="Medio"/>
    <s v="Bajo"/>
    <n v="3.125E-2"/>
    <n v="401"/>
    <n v="21"/>
    <n v="1.5238095238095237"/>
    <n v="1.5238095238095237"/>
    <s v="Primera compra"/>
    <n v="333"/>
    <n v="10.940451745379876"/>
    <n v="0.9117043121149897"/>
    <x v="0"/>
    <x v="1"/>
    <s v="nov"/>
  </r>
  <r>
    <x v="214"/>
    <x v="0"/>
    <n v="57"/>
    <n v="277"/>
    <n v="908"/>
    <n v="280"/>
    <s v="Yes"/>
    <s v="No"/>
    <n v="211.8"/>
    <n v="0"/>
    <n v="12"/>
    <s v="Yes"/>
    <n v="0"/>
    <s v="CT"/>
    <x v="0"/>
    <n v="37"/>
    <s v="No"/>
    <s v="No"/>
    <s v="Yes"/>
    <s v="  Two Year   "/>
    <s v="Credit Card"/>
    <n v="32"/>
    <n v="2214"/>
    <x v="0"/>
    <m/>
    <x v="201"/>
    <x v="193"/>
    <n v="13"/>
    <x v="2"/>
    <n v="28.09"/>
    <x v="0"/>
    <s v="SMS"/>
    <x v="1"/>
    <n v="0.85"/>
    <n v="6578"/>
    <s v="Medio"/>
    <s v="Bajo"/>
    <n v="0.15384615384615385"/>
    <n v="762"/>
    <n v="559"/>
    <n v="2.3255813953488372E-2"/>
    <n v="2.3255813953488372E-2"/>
    <s v="Primera compra"/>
    <n v="583"/>
    <n v="19.154004106776181"/>
    <n v="1.5961670088980151"/>
    <x v="0"/>
    <x v="3"/>
    <s v="mar"/>
  </r>
  <r>
    <x v="215"/>
    <x v="0"/>
    <n v="69"/>
    <n v="92"/>
    <n v="234.6"/>
    <n v="0"/>
    <s v="No"/>
    <s v="No"/>
    <n v="0"/>
    <n v="0"/>
    <n v="4"/>
    <s v="Yes"/>
    <n v="0"/>
    <s v="NV"/>
    <x v="0"/>
    <n v="72"/>
    <s v="No"/>
    <s v="Yes"/>
    <s v="No"/>
    <s v="  One Year   "/>
    <s v="Credit Card"/>
    <n v="35"/>
    <n v="680"/>
    <x v="0"/>
    <m/>
    <x v="180"/>
    <x v="96"/>
    <n v="84"/>
    <x v="2"/>
    <n v="29.95"/>
    <x v="3"/>
    <s v="SMS"/>
    <x v="1"/>
    <n v="0"/>
    <n v="2836"/>
    <s v="Medio"/>
    <s v="Bajo"/>
    <n v="1.1904761904761904E-2"/>
    <n v="727"/>
    <n v="93"/>
    <n v="0.90322580645161288"/>
    <n v="0.90322580645161288"/>
    <s v="Primera compra"/>
    <n v="1093"/>
    <n v="35.909650924024639"/>
    <n v="2.9924709103353866"/>
    <x v="2"/>
    <x v="2"/>
    <s v="oct"/>
  </r>
  <r>
    <x v="216"/>
    <x v="0"/>
    <n v="69"/>
    <n v="615"/>
    <n v="945.1"/>
    <n v="0"/>
    <s v="No"/>
    <s v="No"/>
    <n v="0"/>
    <n v="0"/>
    <n v="0"/>
    <s v="No"/>
    <n v="0"/>
    <s v="NH"/>
    <x v="1"/>
    <n v="50"/>
    <s v="No"/>
    <s v="No"/>
    <s v="No"/>
    <s v="  One Year   "/>
    <s v="Direct Debit"/>
    <n v="8"/>
    <n v="521"/>
    <x v="0"/>
    <m/>
    <x v="202"/>
    <x v="194"/>
    <n v="66"/>
    <x v="0"/>
    <n v="6.96"/>
    <x v="5"/>
    <s v="Phone"/>
    <x v="0"/>
    <n v="0"/>
    <n v="5456"/>
    <s v="Medio"/>
    <s v="Bajo"/>
    <n v="6.0606060606060608E-2"/>
    <n v="1499"/>
    <n v="619"/>
    <n v="0.10662358642972536"/>
    <n v="0.10662358642972536"/>
    <s v="Primera compra"/>
    <n v="1214"/>
    <n v="39.885010266940448"/>
    <n v="3.3237508555783708"/>
    <x v="0"/>
    <x v="1"/>
    <s v="jun"/>
  </r>
  <r>
    <x v="217"/>
    <x v="0"/>
    <n v="75"/>
    <n v="407"/>
    <n v="640"/>
    <n v="0"/>
    <s v="No"/>
    <s v="No"/>
    <n v="0"/>
    <n v="1"/>
    <n v="2"/>
    <s v="Yes"/>
    <n v="0"/>
    <s v="GA"/>
    <x v="0"/>
    <n v="44"/>
    <s v="No"/>
    <s v="No"/>
    <s v="No"/>
    <s v="  Month-to-Month   "/>
    <s v="Direct Debit"/>
    <n v="10"/>
    <n v="559"/>
    <x v="0"/>
    <m/>
    <x v="203"/>
    <x v="195"/>
    <n v="107"/>
    <x v="1"/>
    <n v="9.7200000000000006"/>
    <x v="3"/>
    <s v="Phone"/>
    <x v="0"/>
    <n v="0"/>
    <n v="1842"/>
    <s v="Medio"/>
    <s v="Bajo"/>
    <n v="9.3457943925233638E-3"/>
    <n v="1464"/>
    <n v="408"/>
    <n v="0.26225490196078433"/>
    <n v="0.26225490196078433"/>
    <s v="Primera compra"/>
    <n v="1147"/>
    <n v="37.68377823408624"/>
    <n v="3.14031485284052"/>
    <x v="2"/>
    <x v="1"/>
    <s v="ago"/>
  </r>
  <r>
    <x v="218"/>
    <x v="0"/>
    <n v="76"/>
    <n v="65"/>
    <n v="153.6"/>
    <n v="0"/>
    <s v="No"/>
    <s v="No"/>
    <n v="0"/>
    <n v="0"/>
    <n v="30"/>
    <s v="Yes"/>
    <n v="0"/>
    <s v="MD"/>
    <x v="0"/>
    <n v="26"/>
    <s v="Yes"/>
    <s v="No"/>
    <s v="No"/>
    <s v="  Month-to-Month   "/>
    <s v="Direct Debit"/>
    <n v="25"/>
    <n v="634"/>
    <x v="0"/>
    <m/>
    <x v="160"/>
    <x v="196"/>
    <n v="105"/>
    <x v="1"/>
    <n v="20.18"/>
    <x v="4"/>
    <s v="SMS"/>
    <x v="1"/>
    <n v="0"/>
    <n v="6693"/>
    <s v="Medio"/>
    <s v="Bajo"/>
    <n v="2.8571428571428571E-2"/>
    <n v="1061"/>
    <n v="68"/>
    <n v="1.5441176470588236"/>
    <n v="1.5441176470588236"/>
    <s v="Primera compra"/>
    <n v="326"/>
    <n v="10.710472279260781"/>
    <n v="0.89253935660506512"/>
    <x v="0"/>
    <x v="1"/>
    <s v="nov"/>
  </r>
  <r>
    <x v="219"/>
    <x v="0"/>
    <n v="65"/>
    <n v="37"/>
    <n v="108.9"/>
    <n v="0"/>
    <s v="No"/>
    <s v="Yes"/>
    <n v="0"/>
    <n v="0"/>
    <n v="3"/>
    <s v="Yes"/>
    <n v="0"/>
    <s v="VT"/>
    <x v="1"/>
    <n v="46"/>
    <s v="No"/>
    <s v="No"/>
    <s v="No"/>
    <s v="  Month-to-Month   "/>
    <s v="Direct Debit"/>
    <n v="47"/>
    <n v="851"/>
    <x v="0"/>
    <m/>
    <x v="204"/>
    <x v="167"/>
    <n v="35"/>
    <x v="1"/>
    <n v="52.04"/>
    <x v="5"/>
    <s v="Phone"/>
    <x v="1"/>
    <n v="0"/>
    <n v="4752"/>
    <s v="Alto"/>
    <s v="Bajo"/>
    <n v="0.11428571428571428"/>
    <n v="511"/>
    <n v="41"/>
    <n v="0.85365853658536583"/>
    <n v="0.85365853658536583"/>
    <s v="Primera compra"/>
    <n v="351"/>
    <n v="11.531827515400412"/>
    <n v="0.9609856262833677"/>
    <x v="0"/>
    <x v="2"/>
    <s v="oct"/>
  </r>
  <r>
    <x v="220"/>
    <x v="0"/>
    <n v="87"/>
    <n v="24"/>
    <n v="63.5"/>
    <n v="20"/>
    <s v="Yes"/>
    <s v="No"/>
    <n v="11.7"/>
    <n v="0"/>
    <n v="0"/>
    <s v="No"/>
    <n v="0"/>
    <s v="DE"/>
    <x v="0"/>
    <n v="32"/>
    <s v="No"/>
    <s v="No"/>
    <s v="No"/>
    <s v="  Month-to-Month   "/>
    <s v="Credit Card"/>
    <n v="9"/>
    <n v="47"/>
    <x v="0"/>
    <m/>
    <x v="205"/>
    <x v="197"/>
    <n v="64"/>
    <x v="1"/>
    <n v="9.23"/>
    <x v="4"/>
    <s v="Email"/>
    <x v="1"/>
    <n v="0.04"/>
    <n v="5835"/>
    <s v="Medio"/>
    <s v="Bajo"/>
    <n v="4.6875E-2"/>
    <n v="495"/>
    <n v="47"/>
    <n v="1.3617021276595744"/>
    <n v="1.3617021276595744"/>
    <s v="Primera compra"/>
    <n v="791"/>
    <n v="25.987679671457908"/>
    <n v="2.1656399726214923"/>
    <x v="0"/>
    <x v="1"/>
    <s v="ago"/>
  </r>
  <r>
    <x v="221"/>
    <x v="0"/>
    <n v="74"/>
    <n v="62"/>
    <n v="161.1"/>
    <n v="0"/>
    <s v="No"/>
    <s v="No"/>
    <n v="0"/>
    <n v="0"/>
    <n v="8"/>
    <s v="Yes"/>
    <n v="0"/>
    <s v="CT"/>
    <x v="0"/>
    <n v="51"/>
    <s v="No"/>
    <s v="No"/>
    <s v="No"/>
    <s v="  Month-to-Month   "/>
    <s v="Credit Card"/>
    <n v="47"/>
    <n v="1091"/>
    <x v="0"/>
    <m/>
    <x v="206"/>
    <x v="180"/>
    <n v="65"/>
    <x v="0"/>
    <n v="40.83"/>
    <x v="2"/>
    <s v="Phone"/>
    <x v="0"/>
    <n v="0"/>
    <n v="2045"/>
    <s v="Medio"/>
    <s v="Medio"/>
    <n v="7.6923076923076927E-2"/>
    <n v="1130"/>
    <n v="67"/>
    <n v="0.97014925373134331"/>
    <n v="0.97014925373134331"/>
    <s v="Primera compra"/>
    <n v="787"/>
    <n v="25.856262833675565"/>
    <n v="2.1546885694729636"/>
    <x v="1"/>
    <x v="0"/>
    <s v="ago"/>
  </r>
  <r>
    <x v="222"/>
    <x v="0"/>
    <n v="59"/>
    <n v="360"/>
    <n v="967.8"/>
    <n v="0"/>
    <s v="No"/>
    <s v="No"/>
    <n v="0"/>
    <n v="2"/>
    <n v="1"/>
    <s v="Yes"/>
    <n v="0"/>
    <s v="WI"/>
    <x v="1"/>
    <n v="44"/>
    <s v="No"/>
    <s v="No"/>
    <s v="Yes"/>
    <s v="  Two Year   "/>
    <s v="Credit Card"/>
    <n v="52"/>
    <n v="3324"/>
    <x v="0"/>
    <m/>
    <x v="207"/>
    <x v="198"/>
    <n v="23"/>
    <x v="1"/>
    <n v="56.04"/>
    <x v="0"/>
    <s v="Email"/>
    <x v="1"/>
    <n v="0"/>
    <n v="2198"/>
    <s v="Alto"/>
    <s v="Bajo"/>
    <n v="8.6956521739130432E-2"/>
    <n v="741"/>
    <n v="362"/>
    <n v="6.3535911602209949E-2"/>
    <n v="6.3535911602209949E-2"/>
    <s v="Primera compra"/>
    <n v="524"/>
    <n v="17.215605749486652"/>
    <n v="1.4346338124572211"/>
    <x v="0"/>
    <x v="3"/>
    <s v="may"/>
  </r>
  <r>
    <x v="223"/>
    <x v="0"/>
    <n v="79"/>
    <n v="87"/>
    <n v="236.4"/>
    <n v="0"/>
    <s v="No"/>
    <s v="No"/>
    <n v="0"/>
    <n v="0"/>
    <n v="8"/>
    <s v="Yes"/>
    <n v="0"/>
    <s v="MD"/>
    <x v="1"/>
    <n v="31"/>
    <s v="No"/>
    <s v="No"/>
    <s v="No"/>
    <s v="  Month-to-Month   "/>
    <s v="Direct Debit"/>
    <n v="49"/>
    <n v="973"/>
    <x v="0"/>
    <m/>
    <x v="120"/>
    <x v="199"/>
    <n v="98"/>
    <x v="1"/>
    <n v="54.49"/>
    <x v="3"/>
    <s v="Phone"/>
    <x v="0"/>
    <n v="0"/>
    <n v="4559"/>
    <s v="Alto"/>
    <s v="Bajo"/>
    <n v="1.020408163265306E-2"/>
    <n v="464"/>
    <n v="88"/>
    <n v="1.1136363636363635"/>
    <n v="1.1136363636363635"/>
    <s v="Primera compra"/>
    <n v="1052"/>
    <n v="34.562628336755644"/>
    <n v="2.8802190280629705"/>
    <x v="2"/>
    <x v="2"/>
    <s v="nov"/>
  </r>
  <r>
    <x v="224"/>
    <x v="0"/>
    <n v="92"/>
    <n v="109"/>
    <n v="291.10000000000002"/>
    <n v="0"/>
    <s v="No"/>
    <s v="No"/>
    <n v="0"/>
    <n v="0"/>
    <n v="2"/>
    <s v="Yes"/>
    <n v="0"/>
    <s v="NY"/>
    <x v="1"/>
    <n v="38"/>
    <s v="No"/>
    <s v="No"/>
    <s v="Yes"/>
    <s v="  Two Year   "/>
    <s v="Credit Card"/>
    <n v="39"/>
    <n v="1901"/>
    <x v="0"/>
    <m/>
    <x v="208"/>
    <x v="200"/>
    <n v="51"/>
    <x v="1"/>
    <n v="41.88"/>
    <x v="5"/>
    <s v="Phone"/>
    <x v="0"/>
    <n v="0"/>
    <n v="3235"/>
    <s v="Medio"/>
    <s v="Bajo"/>
    <n v="7.8431372549019607E-2"/>
    <n v="977"/>
    <n v="113"/>
    <n v="0.45132743362831856"/>
    <n v="0.45132743362831856"/>
    <s v="Primera compra"/>
    <n v="1069"/>
    <n v="35.121149897330596"/>
    <n v="2.9267624914442165"/>
    <x v="0"/>
    <x v="0"/>
    <s v="nov"/>
  </r>
  <r>
    <x v="225"/>
    <x v="0"/>
    <n v="74"/>
    <n v="54"/>
    <n v="158.6"/>
    <n v="192"/>
    <s v="Yes"/>
    <s v="No"/>
    <n v="153.6"/>
    <n v="0"/>
    <n v="0"/>
    <s v="No"/>
    <n v="0"/>
    <s v="ME"/>
    <x v="0"/>
    <n v="66"/>
    <s v="No"/>
    <s v="Yes"/>
    <s v="No"/>
    <s v="  One Year   "/>
    <s v="Paper Check"/>
    <n v="9"/>
    <n v="298"/>
    <x v="0"/>
    <m/>
    <x v="209"/>
    <x v="201"/>
    <n v="49"/>
    <x v="0"/>
    <n v="8.02"/>
    <x v="0"/>
    <s v="Email"/>
    <x v="1"/>
    <n v="4.6100000000000003"/>
    <n v="5781"/>
    <s v="Medio"/>
    <s v="Bajo"/>
    <n v="4.0816326530612242E-2"/>
    <n v="634"/>
    <n v="248"/>
    <n v="0.19758064516129031"/>
    <n v="0.19758064516129031"/>
    <s v="Primera compra"/>
    <n v="1474"/>
    <n v="48.427104722792606"/>
    <n v="4.0355920602327169"/>
    <x v="0"/>
    <x v="1"/>
    <s v="sept"/>
  </r>
  <r>
    <x v="226"/>
    <x v="0"/>
    <n v="65"/>
    <n v="7"/>
    <n v="27.7"/>
    <n v="8"/>
    <s v="Yes"/>
    <s v="No"/>
    <n v="5"/>
    <n v="0"/>
    <n v="0"/>
    <s v="No"/>
    <n v="0"/>
    <s v="OH"/>
    <x v="0"/>
    <n v="21"/>
    <s v="Yes"/>
    <s v="No"/>
    <s v="No"/>
    <s v="  Month-to-Month   "/>
    <s v="Credit Card"/>
    <n v="9"/>
    <n v="18"/>
    <x v="0"/>
    <m/>
    <x v="210"/>
    <x v="202"/>
    <n v="11"/>
    <x v="0"/>
    <n v="9.81"/>
    <x v="0"/>
    <s v="Email"/>
    <x v="1"/>
    <n v="0.02"/>
    <n v="5537"/>
    <s v="Medio"/>
    <s v="Bajo"/>
    <n v="0.18181818181818182"/>
    <n v="1435"/>
    <n v="17"/>
    <n v="0.6470588235294118"/>
    <n v="0.6470588235294118"/>
    <s v="Primera compra"/>
    <n v="1054"/>
    <n v="34.628336755646814"/>
    <n v="2.8856947296372346"/>
    <x v="0"/>
    <x v="1"/>
    <s v="nov"/>
  </r>
  <r>
    <x v="227"/>
    <x v="0"/>
    <n v="63"/>
    <n v="118"/>
    <n v="384.4"/>
    <n v="0"/>
    <s v="No"/>
    <s v="No"/>
    <n v="0"/>
    <n v="1"/>
    <n v="19"/>
    <s v="Yes"/>
    <n v="0"/>
    <s v="IN"/>
    <x v="0"/>
    <n v="31"/>
    <s v="No"/>
    <s v="No"/>
    <s v="No"/>
    <s v="  One Year   "/>
    <s v="Direct Debit"/>
    <n v="18"/>
    <n v="455"/>
    <x v="0"/>
    <m/>
    <x v="211"/>
    <x v="203"/>
    <n v="36"/>
    <x v="2"/>
    <n v="15.11"/>
    <x v="2"/>
    <s v="SMS"/>
    <x v="0"/>
    <n v="0"/>
    <n v="1049"/>
    <s v="Medio"/>
    <s v="Medio"/>
    <n v="0.1388888888888889"/>
    <n v="925"/>
    <n v="123"/>
    <n v="0.29268292682926828"/>
    <n v="0.29268292682926828"/>
    <s v="Primera compra"/>
    <n v="575"/>
    <n v="18.891170431211499"/>
    <n v="1.5742642026009583"/>
    <x v="1"/>
    <x v="1"/>
    <s v="mar"/>
  </r>
  <r>
    <x v="228"/>
    <x v="0"/>
    <n v="66"/>
    <n v="320"/>
    <n v="791.7"/>
    <n v="0"/>
    <s v="No"/>
    <s v="No"/>
    <n v="0"/>
    <n v="1"/>
    <n v="38"/>
    <s v="Yes"/>
    <n v="0"/>
    <s v="NV"/>
    <x v="1"/>
    <n v="26"/>
    <s v="Yes"/>
    <s v="No"/>
    <s v="Yes"/>
    <s v="  Two Year   "/>
    <s v="Direct Debit"/>
    <n v="62"/>
    <n v="4458"/>
    <x v="0"/>
    <m/>
    <x v="212"/>
    <x v="204"/>
    <n v="67"/>
    <x v="0"/>
    <n v="72.489999999999995"/>
    <x v="1"/>
    <s v="Email"/>
    <x v="1"/>
    <n v="0"/>
    <n v="5241"/>
    <s v="Alto"/>
    <s v="Bajo"/>
    <n v="0"/>
    <n v="1466"/>
    <n v="320"/>
    <n v="0.20937500000000001"/>
    <n v="0.20937500000000001"/>
    <s v="Primera compra"/>
    <n v="437"/>
    <n v="14.35728952772074"/>
    <n v="1.1964407939767283"/>
    <x v="0"/>
    <x v="3"/>
    <s v="ago"/>
  </r>
  <r>
    <x v="229"/>
    <x v="0"/>
    <n v="76"/>
    <n v="141"/>
    <n v="377.9"/>
    <n v="0"/>
    <s v="No"/>
    <s v="No"/>
    <n v="0"/>
    <n v="3"/>
    <n v="0"/>
    <s v="No"/>
    <n v="0"/>
    <s v="IN"/>
    <x v="0"/>
    <n v="37"/>
    <s v="No"/>
    <s v="No"/>
    <s v="No"/>
    <s v="  Two Year   "/>
    <s v="Credit Card"/>
    <n v="17"/>
    <n v="1247"/>
    <x v="0"/>
    <m/>
    <x v="213"/>
    <x v="38"/>
    <n v="25"/>
    <x v="1"/>
    <n v="17.47"/>
    <x v="5"/>
    <s v="Email"/>
    <x v="0"/>
    <n v="0"/>
    <n v="6012"/>
    <s v="Medio"/>
    <s v="Bajo"/>
    <n v="0.16"/>
    <n v="1631"/>
    <n v="145"/>
    <n v="0.17241379310344829"/>
    <n v="0.17241379310344829"/>
    <s v="Primera compra"/>
    <n v="936"/>
    <n v="30.751540041067759"/>
    <n v="2.5626283367556466"/>
    <x v="0"/>
    <x v="0"/>
    <s v="mar"/>
  </r>
  <r>
    <x v="230"/>
    <x v="0"/>
    <n v="70"/>
    <n v="102"/>
    <n v="192.4"/>
    <n v="0"/>
    <s v="No"/>
    <s v="No"/>
    <n v="0"/>
    <n v="0"/>
    <n v="0"/>
    <s v="No"/>
    <n v="0"/>
    <s v="KS"/>
    <x v="1"/>
    <n v="47"/>
    <s v="No"/>
    <s v="No"/>
    <s v="No"/>
    <s v="  Two Year   "/>
    <s v="Credit Card"/>
    <n v="6"/>
    <n v="111"/>
    <x v="0"/>
    <m/>
    <x v="38"/>
    <x v="205"/>
    <n v="98"/>
    <x v="2"/>
    <n v="5.09"/>
    <x v="2"/>
    <s v="SMS"/>
    <x v="1"/>
    <n v="0"/>
    <n v="4477"/>
    <s v="Medio"/>
    <s v="Medio"/>
    <n v="5.1020408163265307E-2"/>
    <n v="1387"/>
    <n v="107"/>
    <n v="0.91588785046728971"/>
    <n v="0.91588785046728971"/>
    <s v="Primera compra"/>
    <n v="973"/>
    <n v="31.967145790554412"/>
    <n v="2.6639288158795345"/>
    <x v="1"/>
    <x v="1"/>
    <s v="feb"/>
  </r>
  <r>
    <x v="231"/>
    <x v="0"/>
    <n v="72"/>
    <n v="229"/>
    <n v="574"/>
    <n v="288"/>
    <s v="Yes"/>
    <s v="Yes"/>
    <n v="0"/>
    <n v="0"/>
    <n v="4"/>
    <s v="Yes"/>
    <n v="0"/>
    <s v="VA"/>
    <x v="0"/>
    <n v="50"/>
    <s v="No"/>
    <s v="No"/>
    <s v="Yes"/>
    <s v="  Two Year   "/>
    <s v="Direct Debit"/>
    <n v="38"/>
    <n v="2732"/>
    <x v="0"/>
    <m/>
    <x v="186"/>
    <x v="206"/>
    <n v="108"/>
    <x v="1"/>
    <n v="41.44"/>
    <x v="4"/>
    <s v="SMS"/>
    <x v="0"/>
    <n v="10.58"/>
    <n v="2432"/>
    <s v="Medio"/>
    <s v="Bajo"/>
    <n v="2.7777777777777776E-2"/>
    <n v="557"/>
    <n v="520"/>
    <n v="0.2076923076923077"/>
    <n v="0.2076923076923077"/>
    <s v="Primera compra"/>
    <n v="1650"/>
    <n v="54.209445585215605"/>
    <n v="4.517453798767967"/>
    <x v="0"/>
    <x v="3"/>
    <s v="abr"/>
  </r>
  <r>
    <x v="232"/>
    <x v="0"/>
    <n v="53"/>
    <n v="137"/>
    <n v="330.9"/>
    <n v="282"/>
    <s v="Yes"/>
    <s v="No"/>
    <n v="122.2"/>
    <n v="0"/>
    <n v="0"/>
    <s v="No"/>
    <n v="0"/>
    <s v="VT"/>
    <x v="0"/>
    <n v="30"/>
    <s v="No"/>
    <s v="No"/>
    <s v="No"/>
    <s v="  Two Year   "/>
    <s v="Credit Card"/>
    <n v="8"/>
    <n v="368"/>
    <x v="0"/>
    <m/>
    <x v="214"/>
    <x v="207"/>
    <n v="21"/>
    <x v="1"/>
    <n v="7.16"/>
    <x v="0"/>
    <s v="Email"/>
    <x v="0"/>
    <n v="4.8899999999999997"/>
    <n v="1392"/>
    <s v="Medio"/>
    <s v="Bajo"/>
    <n v="9.5238095238095233E-2"/>
    <n v="1602"/>
    <n v="421"/>
    <n v="4.9881235154394299E-2"/>
    <n v="4.9881235154394299E-2"/>
    <s v="Primera compra"/>
    <n v="988"/>
    <n v="32.459958932238195"/>
    <n v="2.7049965776865164"/>
    <x v="0"/>
    <x v="1"/>
    <s v="ene"/>
  </r>
  <r>
    <x v="233"/>
    <x v="0"/>
    <n v="68"/>
    <n v="130"/>
    <n v="356.2"/>
    <n v="0"/>
    <s v="No"/>
    <s v="No"/>
    <n v="0"/>
    <n v="0"/>
    <n v="5"/>
    <s v="Yes"/>
    <n v="0"/>
    <s v="AZ"/>
    <x v="1"/>
    <n v="45"/>
    <s v="No"/>
    <s v="No"/>
    <s v="Yes"/>
    <s v="  One Year   "/>
    <s v="Direct Debit"/>
    <n v="23"/>
    <n v="557"/>
    <x v="0"/>
    <m/>
    <x v="215"/>
    <x v="208"/>
    <n v="43"/>
    <x v="0"/>
    <n v="18.77"/>
    <x v="5"/>
    <s v="Email"/>
    <x v="0"/>
    <n v="0"/>
    <n v="6825"/>
    <s v="Medio"/>
    <s v="Bajo"/>
    <n v="9.3023255813953487E-2"/>
    <n v="631"/>
    <n v="134"/>
    <n v="0.32089552238805968"/>
    <n v="0.32089552238805968"/>
    <s v="Primera compra"/>
    <n v="1306"/>
    <n v="42.907597535934286"/>
    <n v="3.5756331279945237"/>
    <x v="0"/>
    <x v="1"/>
    <s v="mar"/>
  </r>
  <r>
    <x v="234"/>
    <x v="0"/>
    <n v="62"/>
    <n v="19"/>
    <n v="39.4"/>
    <n v="0"/>
    <s v="No"/>
    <s v="No"/>
    <n v="0"/>
    <n v="0"/>
    <n v="0"/>
    <s v="No"/>
    <n v="0"/>
    <s v="NV"/>
    <x v="0"/>
    <n v="49"/>
    <s v="No"/>
    <s v="No"/>
    <s v="No"/>
    <s v="  Month-to-Month   "/>
    <s v="Paper Check"/>
    <n v="6"/>
    <n v="49"/>
    <x v="0"/>
    <m/>
    <x v="216"/>
    <x v="209"/>
    <n v="91"/>
    <x v="2"/>
    <n v="4.88"/>
    <x v="5"/>
    <s v="Phone"/>
    <x v="0"/>
    <n v="0"/>
    <n v="6450"/>
    <s v="Medio"/>
    <s v="Bajo"/>
    <n v="4.3956043956043959E-2"/>
    <n v="1622"/>
    <n v="23"/>
    <n v="3.9565217391304346"/>
    <n v="3.9565217391304346"/>
    <s v="Primera compra"/>
    <n v="708"/>
    <n v="23.260780287474333"/>
    <n v="1.9383983572895278"/>
    <x v="0"/>
    <x v="1"/>
    <s v="nov"/>
  </r>
  <r>
    <x v="235"/>
    <x v="0"/>
    <n v="68"/>
    <n v="290"/>
    <n v="951.3"/>
    <n v="0"/>
    <s v="No"/>
    <s v="No"/>
    <n v="0"/>
    <n v="0"/>
    <n v="0"/>
    <s v="No"/>
    <n v="0"/>
    <s v="MO"/>
    <x v="1"/>
    <n v="22"/>
    <s v="Yes"/>
    <s v="No"/>
    <s v="No"/>
    <s v="  Two Year   "/>
    <s v="Credit Card"/>
    <n v="8"/>
    <n v="524"/>
    <x v="0"/>
    <m/>
    <x v="217"/>
    <x v="210"/>
    <n v="48"/>
    <x v="0"/>
    <n v="7.01"/>
    <x v="2"/>
    <s v="Phone"/>
    <x v="0"/>
    <n v="0"/>
    <n v="4801"/>
    <s v="Medio"/>
    <s v="Medio"/>
    <n v="0.10416666666666667"/>
    <n v="748"/>
    <n v="295"/>
    <n v="0.16271186440677965"/>
    <n v="0.16271186440677965"/>
    <s v="Primera compra"/>
    <n v="1384"/>
    <n v="45.470225872689937"/>
    <n v="3.7891854893908281"/>
    <x v="1"/>
    <x v="1"/>
    <s v="dic"/>
  </r>
  <r>
    <x v="236"/>
    <x v="0"/>
    <n v="72"/>
    <n v="28"/>
    <n v="70.2"/>
    <n v="0"/>
    <s v="No"/>
    <s v="No"/>
    <n v="0"/>
    <n v="0"/>
    <n v="9"/>
    <s v="No"/>
    <n v="95"/>
    <s v="OH"/>
    <x v="1"/>
    <n v="19"/>
    <s v="Yes"/>
    <s v="No"/>
    <s v="No"/>
    <s v="  Month-to-Month   "/>
    <s v="Direct Debit"/>
    <n v="45"/>
    <n v="796"/>
    <x v="0"/>
    <m/>
    <x v="218"/>
    <x v="211"/>
    <n v="20"/>
    <x v="1"/>
    <n v="48.85"/>
    <x v="1"/>
    <s v="Phone"/>
    <x v="1"/>
    <n v="0"/>
    <n v="3060"/>
    <s v="Alto"/>
    <s v="Bajo"/>
    <n v="0"/>
    <n v="1083"/>
    <n v="28"/>
    <n v="0.7142857142857143"/>
    <n v="0.7142857142857143"/>
    <s v="Primera compra"/>
    <n v="642"/>
    <n v="21.09240246406571"/>
    <n v="1.7577002053388091"/>
    <x v="0"/>
    <x v="2"/>
    <s v="ene"/>
  </r>
  <r>
    <x v="237"/>
    <x v="0"/>
    <n v="89"/>
    <n v="98"/>
    <n v="313.3"/>
    <n v="180"/>
    <s v="Yes"/>
    <s v="Yes"/>
    <n v="0"/>
    <n v="0"/>
    <n v="6"/>
    <s v="Yes"/>
    <n v="0"/>
    <s v="OR"/>
    <x v="1"/>
    <n v="52"/>
    <s v="No"/>
    <s v="No"/>
    <s v="Yes"/>
    <s v="  Two Year   "/>
    <s v="Credit Card"/>
    <n v="17"/>
    <n v="753"/>
    <x v="0"/>
    <m/>
    <x v="219"/>
    <x v="212"/>
    <n v="28"/>
    <x v="1"/>
    <n v="15.6"/>
    <x v="3"/>
    <s v="SMS"/>
    <x v="1"/>
    <n v="0.61"/>
    <n v="4751"/>
    <s v="Medio"/>
    <s v="Bajo"/>
    <n v="3.5714285714285712E-2"/>
    <n v="1716"/>
    <n v="279"/>
    <n v="0.1003584229390681"/>
    <n v="0.1003584229390681"/>
    <s v="Primera compra"/>
    <n v="1724"/>
    <n v="56.640657084188916"/>
    <n v="4.7200547570157427"/>
    <x v="2"/>
    <x v="2"/>
    <s v="ene"/>
  </r>
  <r>
    <x v="238"/>
    <x v="0"/>
    <n v="73"/>
    <n v="64"/>
    <n v="126.1"/>
    <n v="256"/>
    <s v="Yes"/>
    <s v="Yes"/>
    <n v="0"/>
    <n v="0"/>
    <n v="9"/>
    <s v="No"/>
    <n v="32"/>
    <s v="MN"/>
    <x v="1"/>
    <n v="59"/>
    <s v="No"/>
    <s v="No"/>
    <s v="Yes"/>
    <s v="  Two Year   "/>
    <s v="Credit Card"/>
    <n v="30"/>
    <n v="960"/>
    <x v="0"/>
    <m/>
    <x v="44"/>
    <x v="213"/>
    <n v="54"/>
    <x v="2"/>
    <n v="27.92"/>
    <x v="0"/>
    <s v="SMS"/>
    <x v="0"/>
    <n v="2.66"/>
    <n v="2040"/>
    <s v="Medio"/>
    <s v="Bajo"/>
    <n v="3.7037037037037035E-2"/>
    <n v="366"/>
    <n v="322"/>
    <n v="0.16770186335403728"/>
    <n v="0.16770186335403728"/>
    <s v="Primera compra"/>
    <n v="758"/>
    <n v="24.903490759753595"/>
    <n v="2.0752908966461328"/>
    <x v="0"/>
    <x v="2"/>
    <s v="sept"/>
  </r>
  <r>
    <x v="239"/>
    <x v="0"/>
    <n v="65"/>
    <n v="211"/>
    <n v="480.2"/>
    <n v="0"/>
    <s v="No"/>
    <s v="No"/>
    <n v="0"/>
    <n v="0"/>
    <n v="14"/>
    <s v="No"/>
    <n v="30"/>
    <s v="HI"/>
    <x v="0"/>
    <n v="26"/>
    <s v="Yes"/>
    <s v="No"/>
    <s v="No"/>
    <s v="  Two Year   "/>
    <s v="Credit Card"/>
    <n v="22"/>
    <n v="757"/>
    <x v="0"/>
    <m/>
    <x v="220"/>
    <x v="214"/>
    <n v="29"/>
    <x v="2"/>
    <n v="21.67"/>
    <x v="4"/>
    <s v="SMS"/>
    <x v="1"/>
    <n v="0"/>
    <n v="6938"/>
    <s v="Medio"/>
    <s v="Bajo"/>
    <n v="0.10344827586206896"/>
    <n v="384"/>
    <n v="214"/>
    <n v="0.13551401869158877"/>
    <n v="0.13551401869158877"/>
    <s v="Primera compra"/>
    <n v="672"/>
    <n v="22.078028747433265"/>
    <n v="1.839835728952772"/>
    <x v="0"/>
    <x v="2"/>
    <s v="dic"/>
  </r>
  <r>
    <x v="240"/>
    <x v="0"/>
    <n v="68"/>
    <n v="17"/>
    <n v="34.4"/>
    <n v="12"/>
    <s v="Yes"/>
    <s v="No"/>
    <n v="14.7"/>
    <n v="1"/>
    <n v="2"/>
    <s v="Yes"/>
    <n v="0"/>
    <s v="TX"/>
    <x v="0"/>
    <n v="49"/>
    <s v="No"/>
    <s v="No"/>
    <s v="No"/>
    <s v="  Month-to-Month   "/>
    <s v="Credit Card"/>
    <n v="12"/>
    <n v="37"/>
    <x v="0"/>
    <m/>
    <x v="221"/>
    <x v="215"/>
    <n v="100"/>
    <x v="0"/>
    <n v="11.37"/>
    <x v="5"/>
    <s v="Email"/>
    <x v="0"/>
    <n v="0.28999999999999998"/>
    <n v="4913"/>
    <s v="Medio"/>
    <s v="Bajo"/>
    <n v="0.04"/>
    <n v="608"/>
    <n v="33"/>
    <n v="3.0303030303030303"/>
    <n v="3.0303030303030303"/>
    <s v="Primera compra"/>
    <n v="489"/>
    <n v="16.06570841889117"/>
    <n v="1.3388090349075974"/>
    <x v="0"/>
    <x v="1"/>
    <s v="jun"/>
  </r>
  <r>
    <x v="241"/>
    <x v="0"/>
    <n v="69"/>
    <n v="196"/>
    <n v="675"/>
    <n v="364"/>
    <s v="Yes"/>
    <s v="Yes"/>
    <n v="0"/>
    <n v="0"/>
    <n v="0"/>
    <s v="No"/>
    <n v="0"/>
    <s v="RI"/>
    <x v="1"/>
    <n v="61"/>
    <s v="No"/>
    <s v="No"/>
    <s v="No"/>
    <s v="  Two Year   "/>
    <s v="Credit Card"/>
    <n v="8"/>
    <n v="428"/>
    <x v="0"/>
    <m/>
    <x v="222"/>
    <x v="216"/>
    <n v="31"/>
    <x v="2"/>
    <n v="8.0299999999999994"/>
    <x v="0"/>
    <s v="SMS"/>
    <x v="1"/>
    <n v="5.82"/>
    <n v="4862"/>
    <s v="Medio"/>
    <s v="Bajo"/>
    <n v="6.4516129032258063E-2"/>
    <n v="1297"/>
    <n v="562"/>
    <n v="5.5160142348754451E-2"/>
    <n v="5.5160142348754451E-2"/>
    <s v="Primera compra"/>
    <n v="534"/>
    <n v="17.544147843942504"/>
    <n v="1.462012320328542"/>
    <x v="0"/>
    <x v="1"/>
    <s v="abr"/>
  </r>
  <r>
    <x v="242"/>
    <x v="0"/>
    <n v="67"/>
    <n v="27"/>
    <n v="63.8"/>
    <n v="0"/>
    <s v="No"/>
    <s v="Yes"/>
    <n v="0"/>
    <n v="0"/>
    <n v="0"/>
    <s v="No"/>
    <n v="0"/>
    <s v="WV"/>
    <x v="0"/>
    <n v="32"/>
    <s v="No"/>
    <s v="No"/>
    <s v="No"/>
    <s v="  Month-to-Month   "/>
    <s v="Direct Debit"/>
    <n v="11"/>
    <n v="137"/>
    <x v="0"/>
    <m/>
    <x v="223"/>
    <x v="217"/>
    <n v="49"/>
    <x v="0"/>
    <n v="9.33"/>
    <x v="5"/>
    <s v="Email"/>
    <x v="1"/>
    <n v="0"/>
    <n v="1472"/>
    <s v="Medio"/>
    <s v="Bajo"/>
    <n v="8.1632653061224483E-2"/>
    <n v="1216"/>
    <n v="31"/>
    <n v="1.5806451612903225"/>
    <n v="1.5806451612903225"/>
    <s v="Primera compra"/>
    <n v="1566"/>
    <n v="51.449691991786452"/>
    <n v="4.2874743326488707"/>
    <x v="0"/>
    <x v="1"/>
    <s v="jun"/>
  </r>
  <r>
    <x v="243"/>
    <x v="0"/>
    <n v="90"/>
    <n v="62"/>
    <n v="149.69999999999999"/>
    <n v="0"/>
    <s v="No"/>
    <s v="No"/>
    <n v="0"/>
    <n v="0"/>
    <n v="14"/>
    <s v="Yes"/>
    <n v="0"/>
    <s v="SD"/>
    <x v="0"/>
    <n v="24"/>
    <s v="Yes"/>
    <s v="No"/>
    <s v="No"/>
    <s v="  Month-to-Month   "/>
    <s v="Credit Card"/>
    <n v="32"/>
    <n v="683"/>
    <x v="0"/>
    <m/>
    <x v="224"/>
    <x v="144"/>
    <n v="16"/>
    <x v="1"/>
    <n v="30.85"/>
    <x v="3"/>
    <s v="Phone"/>
    <x v="1"/>
    <n v="0"/>
    <n v="1379"/>
    <s v="Medio"/>
    <s v="Bajo"/>
    <n v="6.25E-2"/>
    <n v="676"/>
    <n v="63"/>
    <n v="0.25396825396825395"/>
    <n v="0.25396825396825395"/>
    <s v="Primera compra"/>
    <n v="780"/>
    <n v="25.626283367556468"/>
    <n v="2.1355236139630391"/>
    <x v="2"/>
    <x v="2"/>
    <s v="ago"/>
  </r>
  <r>
    <x v="244"/>
    <x v="0"/>
    <n v="72"/>
    <n v="21"/>
    <n v="54.7"/>
    <n v="30"/>
    <s v="Yes"/>
    <s v="No"/>
    <n v="12.6"/>
    <n v="1"/>
    <n v="1"/>
    <s v="Yes"/>
    <n v="0"/>
    <s v="PA"/>
    <x v="0"/>
    <n v="37"/>
    <s v="No"/>
    <s v="No"/>
    <s v="Yes"/>
    <s v="  Month-to-Month   "/>
    <s v="Credit Card"/>
    <n v="40"/>
    <n v="201"/>
    <x v="0"/>
    <m/>
    <x v="225"/>
    <x v="218"/>
    <n v="97"/>
    <x v="0"/>
    <n v="34.42"/>
    <x v="5"/>
    <s v="Email"/>
    <x v="0"/>
    <n v="0.5"/>
    <n v="1064"/>
    <s v="Medio"/>
    <s v="Bajo"/>
    <n v="4.1237113402061855E-2"/>
    <n v="1403"/>
    <n v="55"/>
    <n v="1.7636363636363637"/>
    <n v="1.7636363636363637"/>
    <s v="Primera compra"/>
    <n v="1455"/>
    <n v="47.802874743326491"/>
    <n v="3.9835728952772076"/>
    <x v="0"/>
    <x v="1"/>
    <s v="oct"/>
  </r>
  <r>
    <x v="245"/>
    <x v="0"/>
    <n v="67"/>
    <n v="373"/>
    <n v="945.2"/>
    <n v="189"/>
    <s v="Yes"/>
    <s v="No"/>
    <n v="237.3"/>
    <n v="0"/>
    <n v="38"/>
    <s v="No"/>
    <n v="45"/>
    <s v="AL"/>
    <x v="0"/>
    <n v="26"/>
    <s v="Yes"/>
    <s v="No"/>
    <s v="Yes"/>
    <s v="  Month-to-Month   "/>
    <s v="Direct Debit"/>
    <n v="12"/>
    <n v="725"/>
    <x v="0"/>
    <m/>
    <x v="226"/>
    <x v="67"/>
    <n v="82"/>
    <x v="2"/>
    <n v="11.79"/>
    <x v="2"/>
    <s v="Email"/>
    <x v="1"/>
    <n v="7.12"/>
    <n v="5451"/>
    <s v="Medio"/>
    <s v="Medio"/>
    <n v="6.097560975609756E-2"/>
    <n v="820"/>
    <n v="567"/>
    <n v="0.14462081128747795"/>
    <n v="0.14462081128747795"/>
    <s v="Primera compra"/>
    <n v="1347"/>
    <n v="44.254620123203281"/>
    <n v="3.6878850102669403"/>
    <x v="1"/>
    <x v="2"/>
    <s v="feb"/>
  </r>
  <r>
    <x v="246"/>
    <x v="0"/>
    <n v="80"/>
    <n v="274"/>
    <n v="886.3"/>
    <n v="0"/>
    <s v="No"/>
    <s v="No"/>
    <n v="0"/>
    <n v="0"/>
    <n v="0"/>
    <s v="No"/>
    <n v="0"/>
    <s v="AZ"/>
    <x v="0"/>
    <n v="48"/>
    <s v="No"/>
    <s v="No"/>
    <s v="No"/>
    <s v="  Two Year   "/>
    <s v="Direct Debit"/>
    <n v="10"/>
    <n v="711"/>
    <x v="0"/>
    <m/>
    <x v="227"/>
    <x v="219"/>
    <n v="92"/>
    <x v="1"/>
    <n v="11.34"/>
    <x v="4"/>
    <s v="Phone"/>
    <x v="0"/>
    <n v="0"/>
    <n v="2928"/>
    <s v="Medio"/>
    <s v="Bajo"/>
    <n v="3.2608695652173912E-2"/>
    <n v="732"/>
    <n v="277"/>
    <n v="0.33212996389891697"/>
    <n v="0.33212996389891697"/>
    <s v="Primera compra"/>
    <n v="777"/>
    <n v="25.527720739219717"/>
    <n v="2.1273100616016429"/>
    <x v="0"/>
    <x v="2"/>
    <s v="ago"/>
  </r>
  <r>
    <x v="247"/>
    <x v="0"/>
    <n v="60"/>
    <n v="103"/>
    <n v="260"/>
    <n v="0"/>
    <s v="No"/>
    <s v="No"/>
    <n v="0"/>
    <n v="0"/>
    <n v="1"/>
    <s v="Yes"/>
    <n v="0"/>
    <s v="ME"/>
    <x v="1"/>
    <n v="76"/>
    <s v="No"/>
    <s v="Yes"/>
    <s v="No"/>
    <s v="  One Year   "/>
    <s v="Direct Debit"/>
    <n v="54"/>
    <n v="1075"/>
    <x v="0"/>
    <m/>
    <x v="228"/>
    <x v="220"/>
    <n v="88"/>
    <x v="1"/>
    <n v="48.16"/>
    <x v="2"/>
    <s v="SMS"/>
    <x v="0"/>
    <n v="0"/>
    <n v="685"/>
    <s v="Alto"/>
    <s v="Medio"/>
    <n v="5.6818181818181816E-2"/>
    <n v="304"/>
    <n v="108"/>
    <n v="0.81481481481481477"/>
    <n v="0.81481481481481477"/>
    <s v="Primera compra"/>
    <n v="389"/>
    <n v="12.780287474332649"/>
    <n v="1.0650239561943875"/>
    <x v="1"/>
    <x v="2"/>
    <s v="sept"/>
  </r>
  <r>
    <x v="248"/>
    <x v="0"/>
    <n v="61"/>
    <n v="339"/>
    <n v="892.2"/>
    <n v="0"/>
    <s v="No"/>
    <s v="No"/>
    <n v="0"/>
    <n v="0"/>
    <n v="2"/>
    <s v="Yes"/>
    <n v="0"/>
    <s v="NV"/>
    <x v="1"/>
    <n v="71"/>
    <s v="No"/>
    <s v="Yes"/>
    <s v="Yes"/>
    <s v="  Two Year   "/>
    <s v="Direct Debit"/>
    <n v="57"/>
    <n v="3170"/>
    <x v="0"/>
    <m/>
    <x v="229"/>
    <x v="221"/>
    <n v="79"/>
    <x v="2"/>
    <n v="63.45"/>
    <x v="1"/>
    <s v="Phone"/>
    <x v="0"/>
    <n v="0"/>
    <n v="747"/>
    <s v="Alto"/>
    <s v="Bajo"/>
    <n v="0"/>
    <n v="930"/>
    <n v="339"/>
    <n v="0.23303834808259588"/>
    <n v="0.23303834808259588"/>
    <s v="Primera compra"/>
    <n v="830"/>
    <n v="27.268993839835726"/>
    <n v="2.2724161533196439"/>
    <x v="2"/>
    <x v="3"/>
    <s v="jul"/>
  </r>
  <r>
    <x v="249"/>
    <x v="0"/>
    <n v="96"/>
    <n v="5"/>
    <n v="14"/>
    <n v="0"/>
    <s v="No"/>
    <s v="No"/>
    <n v="0"/>
    <n v="0"/>
    <n v="0"/>
    <s v="No"/>
    <n v="0"/>
    <s v="NV"/>
    <x v="0"/>
    <n v="23"/>
    <s v="Yes"/>
    <s v="No"/>
    <s v="No"/>
    <s v="  One Year   "/>
    <s v="Paper Check"/>
    <n v="7"/>
    <n v="7"/>
    <x v="0"/>
    <m/>
    <x v="8"/>
    <x v="222"/>
    <n v="103"/>
    <x v="1"/>
    <n v="5.9"/>
    <x v="0"/>
    <s v="Phone"/>
    <x v="1"/>
    <n v="0"/>
    <n v="1061"/>
    <s v="Medio"/>
    <s v="Bajo"/>
    <n v="1.9417475728155338E-2"/>
    <n v="1089"/>
    <n v="7"/>
    <n v="14.714285714285714"/>
    <n v="14.714285714285714"/>
    <s v="Primera compra"/>
    <n v="407"/>
    <n v="13.371663244353183"/>
    <n v="1.1143052703627652"/>
    <x v="0"/>
    <x v="1"/>
    <s v="sept"/>
  </r>
  <r>
    <x v="250"/>
    <x v="0"/>
    <n v="57"/>
    <n v="383"/>
    <n v="976.5"/>
    <n v="0"/>
    <s v="No"/>
    <s v="No"/>
    <n v="0"/>
    <n v="0"/>
    <n v="1"/>
    <s v="Yes"/>
    <n v="0"/>
    <s v="WA"/>
    <x v="1"/>
    <n v="67"/>
    <s v="No"/>
    <s v="Yes"/>
    <s v="Yes"/>
    <s v="  Two Year   "/>
    <s v="Direct Debit"/>
    <n v="47"/>
    <n v="3248"/>
    <x v="0"/>
    <m/>
    <x v="230"/>
    <x v="15"/>
    <n v="120"/>
    <x v="1"/>
    <n v="54.29"/>
    <x v="2"/>
    <s v="Email"/>
    <x v="0"/>
    <n v="0"/>
    <n v="1888"/>
    <s v="Alto"/>
    <s v="Medio"/>
    <n v="4.1666666666666664E-2"/>
    <n v="1321"/>
    <n v="388"/>
    <n v="0.30927835051546393"/>
    <n v="0.30927835051546393"/>
    <s v="Primera compra"/>
    <n v="1373"/>
    <n v="45.108829568788501"/>
    <n v="3.7590691307323749"/>
    <x v="1"/>
    <x v="3"/>
    <s v="ene"/>
  </r>
  <r>
    <x v="251"/>
    <x v="0"/>
    <n v="65"/>
    <n v="173"/>
    <n v="531.29999999999995"/>
    <n v="176"/>
    <s v="Yes"/>
    <s v="Yes"/>
    <n v="0"/>
    <n v="0"/>
    <n v="5"/>
    <s v="Yes"/>
    <n v="0"/>
    <s v="WA"/>
    <x v="1"/>
    <n v="33"/>
    <s v="No"/>
    <s v="No"/>
    <s v="No"/>
    <s v="  Month-to-Month   "/>
    <s v="Direct Debit"/>
    <n v="22"/>
    <n v="974"/>
    <x v="0"/>
    <m/>
    <x v="231"/>
    <x v="223"/>
    <n v="23"/>
    <x v="2"/>
    <n v="21.67"/>
    <x v="2"/>
    <s v="SMS"/>
    <x v="1"/>
    <n v="6.25"/>
    <n v="4159"/>
    <s v="Medio"/>
    <s v="Medio"/>
    <n v="0.21739130434782608"/>
    <n v="1137"/>
    <n v="354"/>
    <n v="6.4971751412429377E-2"/>
    <n v="6.4971751412429377E-2"/>
    <s v="Primera compra"/>
    <n v="934"/>
    <n v="30.68583162217659"/>
    <n v="2.5571526351813825"/>
    <x v="1"/>
    <x v="2"/>
    <s v="mar"/>
  </r>
  <r>
    <x v="252"/>
    <x v="0"/>
    <n v="64"/>
    <n v="2"/>
    <n v="4"/>
    <n v="0"/>
    <s v="No"/>
    <s v="No"/>
    <n v="0"/>
    <n v="1"/>
    <n v="5"/>
    <s v="No"/>
    <n v="6"/>
    <s v="CO"/>
    <x v="0"/>
    <n v="49"/>
    <s v="No"/>
    <s v="No"/>
    <s v="No"/>
    <s v="  Month-to-Month   "/>
    <s v="Direct Debit"/>
    <n v="36"/>
    <n v="36"/>
    <x v="0"/>
    <m/>
    <x v="232"/>
    <x v="78"/>
    <n v="49"/>
    <x v="2"/>
    <n v="33.64"/>
    <x v="2"/>
    <s v="SMS"/>
    <x v="0"/>
    <n v="0"/>
    <n v="2592"/>
    <s v="Medio"/>
    <s v="Medio"/>
    <n v="0.10204081632653061"/>
    <n v="715"/>
    <n v="7"/>
    <n v="7"/>
    <n v="7"/>
    <s v="Primera compra"/>
    <n v="540"/>
    <n v="17.741273100616016"/>
    <n v="1.4784394250513346"/>
    <x v="1"/>
    <x v="1"/>
    <s v="abr"/>
  </r>
  <r>
    <x v="253"/>
    <x v="0"/>
    <n v="66"/>
    <n v="270"/>
    <n v="779.9"/>
    <n v="568"/>
    <s v="Yes"/>
    <s v="No"/>
    <n v="539.6"/>
    <n v="0"/>
    <n v="3"/>
    <s v="Yes"/>
    <n v="0"/>
    <s v="KS"/>
    <x v="1"/>
    <n v="84"/>
    <s v="No"/>
    <s v="Yes"/>
    <s v="Yes"/>
    <s v="  Two Year   "/>
    <s v="Credit Card"/>
    <n v="57"/>
    <n v="4008"/>
    <x v="0"/>
    <m/>
    <x v="233"/>
    <x v="224"/>
    <n v="22"/>
    <x v="0"/>
    <n v="59.24"/>
    <x v="0"/>
    <s v="Phone"/>
    <x v="1"/>
    <n v="10.79"/>
    <n v="6758"/>
    <s v="Alto"/>
    <s v="Bajo"/>
    <n v="9.0909090909090912E-2"/>
    <n v="1202"/>
    <n v="840"/>
    <n v="2.6190476190476191E-2"/>
    <n v="2.6190476190476191E-2"/>
    <s v="Primera compra"/>
    <n v="1172"/>
    <n v="38.505133470225871"/>
    <n v="3.2087611225188226"/>
    <x v="0"/>
    <x v="3"/>
    <s v="jul"/>
  </r>
  <r>
    <x v="254"/>
    <x v="0"/>
    <n v="68"/>
    <n v="150"/>
    <n v="345.5"/>
    <n v="140"/>
    <s v="Yes"/>
    <s v="No"/>
    <n v="70"/>
    <n v="0"/>
    <n v="20"/>
    <s v="Yes"/>
    <n v="0"/>
    <s v="NY"/>
    <x v="1"/>
    <n v="29"/>
    <s v="Yes"/>
    <s v="No"/>
    <s v="No"/>
    <s v="  One Year   "/>
    <s v="Credit Card"/>
    <n v="27"/>
    <n v="944"/>
    <x v="0"/>
    <m/>
    <x v="56"/>
    <x v="225"/>
    <n v="95"/>
    <x v="0"/>
    <n v="31.16"/>
    <x v="3"/>
    <s v="Email"/>
    <x v="1"/>
    <n v="0.28000000000000003"/>
    <n v="3240"/>
    <s v="Medio"/>
    <s v="Bajo"/>
    <n v="1.0526315789473684E-2"/>
    <n v="312"/>
    <n v="291"/>
    <n v="0.32646048109965636"/>
    <n v="0.32646048109965636"/>
    <s v="Primera compra"/>
    <n v="938"/>
    <n v="30.817248459958932"/>
    <n v="2.5681040383299112"/>
    <x v="2"/>
    <x v="2"/>
    <s v="mar"/>
  </r>
  <r>
    <x v="255"/>
    <x v="0"/>
    <n v="54"/>
    <n v="152"/>
    <n v="458.8"/>
    <n v="0"/>
    <s v="No"/>
    <s v="No"/>
    <n v="0"/>
    <n v="0"/>
    <n v="19"/>
    <s v="Yes"/>
    <n v="0"/>
    <s v="MD"/>
    <x v="0"/>
    <n v="48"/>
    <s v="No"/>
    <s v="No"/>
    <s v="No"/>
    <s v="  One Year   "/>
    <s v="Direct Debit"/>
    <n v="41"/>
    <n v="1440"/>
    <x v="0"/>
    <m/>
    <x v="234"/>
    <x v="226"/>
    <n v="115"/>
    <x v="1"/>
    <n v="42.82"/>
    <x v="1"/>
    <s v="Email"/>
    <x v="1"/>
    <n v="0"/>
    <n v="6061"/>
    <s v="Medio"/>
    <s v="Bajo"/>
    <n v="0"/>
    <n v="747"/>
    <n v="152"/>
    <n v="0.75657894736842102"/>
    <n v="0.75657894736842102"/>
    <s v="Primera compra"/>
    <n v="1352"/>
    <n v="44.418891170431209"/>
    <n v="3.7015742642026006"/>
    <x v="2"/>
    <x v="0"/>
    <s v="ene"/>
  </r>
  <r>
    <x v="256"/>
    <x v="0"/>
    <n v="74"/>
    <n v="304"/>
    <n v="697.8"/>
    <n v="0"/>
    <s v="No"/>
    <s v="No"/>
    <n v="0"/>
    <n v="0"/>
    <n v="0"/>
    <s v="No"/>
    <n v="0"/>
    <s v="MA"/>
    <x v="0"/>
    <n v="45"/>
    <s v="No"/>
    <s v="No"/>
    <s v="No"/>
    <s v="  Two Year   "/>
    <s v="Credit Card"/>
    <n v="9"/>
    <n v="582"/>
    <x v="0"/>
    <m/>
    <x v="235"/>
    <x v="227"/>
    <n v="80"/>
    <x v="0"/>
    <n v="9.3699999999999992"/>
    <x v="5"/>
    <s v="Email"/>
    <x v="0"/>
    <n v="0"/>
    <n v="5616"/>
    <s v="Medio"/>
    <s v="Bajo"/>
    <n v="0.05"/>
    <n v="343"/>
    <n v="308"/>
    <n v="0.25974025974025972"/>
    <n v="0.25974025974025972"/>
    <s v="Primera compra"/>
    <n v="1559"/>
    <n v="51.219712525667354"/>
    <n v="4.2683093771389462"/>
    <x v="0"/>
    <x v="1"/>
    <s v="jul"/>
  </r>
  <r>
    <x v="257"/>
    <x v="0"/>
    <n v="63"/>
    <n v="117"/>
    <n v="307.2"/>
    <n v="0"/>
    <s v="No"/>
    <s v="No"/>
    <n v="0"/>
    <n v="0"/>
    <n v="17"/>
    <s v="No"/>
    <n v="0"/>
    <s v="MS"/>
    <x v="0"/>
    <n v="23"/>
    <s v="Yes"/>
    <s v="No"/>
    <s v="Yes"/>
    <s v="  Month-to-Month   "/>
    <s v="Direct Debit"/>
    <n v="44"/>
    <n v="2251"/>
    <x v="0"/>
    <m/>
    <x v="236"/>
    <x v="228"/>
    <n v="84"/>
    <x v="2"/>
    <n v="46.26"/>
    <x v="0"/>
    <s v="SMS"/>
    <x v="1"/>
    <n v="0"/>
    <n v="4523"/>
    <s v="Alto"/>
    <s v="Bajo"/>
    <n v="2.3809523809523808E-2"/>
    <n v="536"/>
    <n v="119"/>
    <n v="0.70588235294117652"/>
    <n v="0.70588235294117652"/>
    <s v="Primera compra"/>
    <n v="356"/>
    <n v="11.696098562628336"/>
    <n v="0.97467488021902804"/>
    <x v="0"/>
    <x v="3"/>
    <s v="oct"/>
  </r>
  <r>
    <x v="258"/>
    <x v="0"/>
    <n v="68"/>
    <n v="9"/>
    <n v="23"/>
    <n v="0"/>
    <s v="No"/>
    <s v="Yes"/>
    <n v="0"/>
    <n v="2"/>
    <n v="0"/>
    <s v="No"/>
    <n v="0"/>
    <s v="NE"/>
    <x v="0"/>
    <n v="43"/>
    <s v="No"/>
    <s v="No"/>
    <s v="No"/>
    <s v="  Two Year   "/>
    <s v="Credit Card"/>
    <n v="13"/>
    <n v="59"/>
    <x v="0"/>
    <m/>
    <x v="237"/>
    <x v="229"/>
    <n v="78"/>
    <x v="0"/>
    <n v="15.28"/>
    <x v="1"/>
    <s v="Email"/>
    <x v="1"/>
    <n v="0"/>
    <n v="6817"/>
    <s v="Medio"/>
    <s v="Bajo"/>
    <n v="0"/>
    <n v="1351"/>
    <n v="9"/>
    <n v="8.6666666666666661"/>
    <n v="8.6666666666666661"/>
    <s v="Primera compra"/>
    <n v="1001"/>
    <n v="32.887063655030801"/>
    <n v="2.7405886379192332"/>
    <x v="2"/>
    <x v="1"/>
    <s v="ene"/>
  </r>
  <r>
    <x v="259"/>
    <x v="0"/>
    <n v="89"/>
    <n v="66"/>
    <n v="172.8"/>
    <n v="56"/>
    <s v="Yes"/>
    <s v="No"/>
    <n v="70"/>
    <n v="2"/>
    <n v="0"/>
    <s v="No"/>
    <n v="0"/>
    <s v="FL"/>
    <x v="1"/>
    <n v="25"/>
    <s v="Yes"/>
    <s v="No"/>
    <s v="No"/>
    <s v="  One Year   "/>
    <s v="Credit Card"/>
    <n v="7"/>
    <n v="101"/>
    <x v="0"/>
    <m/>
    <x v="238"/>
    <x v="230"/>
    <n v="104"/>
    <x v="1"/>
    <n v="5.63"/>
    <x v="3"/>
    <s v="Email"/>
    <x v="0"/>
    <n v="0.14000000000000001"/>
    <n v="866"/>
    <s v="Medio"/>
    <s v="Bajo"/>
    <n v="9.6153846153846159E-3"/>
    <n v="975"/>
    <n v="123"/>
    <n v="0.84552845528455289"/>
    <n v="0.84552845528455289"/>
    <s v="Primera compra"/>
    <n v="412"/>
    <n v="13.535934291581109"/>
    <n v="1.1279945242984257"/>
    <x v="0"/>
    <x v="1"/>
    <s v="ago"/>
  </r>
  <r>
    <x v="260"/>
    <x v="0"/>
    <n v="72"/>
    <n v="88"/>
    <n v="179.2"/>
    <n v="0"/>
    <s v="No"/>
    <s v="No"/>
    <n v="0"/>
    <n v="0"/>
    <n v="0"/>
    <s v="No"/>
    <n v="0"/>
    <s v="WI"/>
    <x v="1"/>
    <n v="59"/>
    <s v="No"/>
    <s v="No"/>
    <s v="No"/>
    <s v="  Two Year   "/>
    <s v="Credit Card"/>
    <n v="12"/>
    <n v="440"/>
    <x v="0"/>
    <m/>
    <x v="239"/>
    <x v="231"/>
    <n v="109"/>
    <x v="1"/>
    <n v="11.58"/>
    <x v="4"/>
    <s v="Phone"/>
    <x v="0"/>
    <n v="0"/>
    <n v="2311"/>
    <s v="Medio"/>
    <s v="Bajo"/>
    <n v="2.7522935779816515E-2"/>
    <n v="786"/>
    <n v="91"/>
    <n v="1.1978021978021978"/>
    <n v="1.1978021978021978"/>
    <s v="Primera compra"/>
    <n v="576"/>
    <n v="18.924024640657084"/>
    <n v="1.5770020533880904"/>
    <x v="0"/>
    <x v="1"/>
    <s v="mar"/>
  </r>
  <r>
    <x v="261"/>
    <x v="0"/>
    <n v="66"/>
    <n v="4"/>
    <n v="9"/>
    <n v="0"/>
    <s v="No"/>
    <s v="No"/>
    <n v="0"/>
    <n v="0"/>
    <n v="13"/>
    <s v="Yes"/>
    <n v="0"/>
    <s v="OK"/>
    <x v="1"/>
    <n v="19"/>
    <s v="Yes"/>
    <s v="No"/>
    <s v="No"/>
    <s v="  Month-to-Month   "/>
    <s v="Credit Card"/>
    <n v="14"/>
    <n v="14"/>
    <x v="0"/>
    <m/>
    <x v="240"/>
    <x v="232"/>
    <n v="9"/>
    <x v="0"/>
    <n v="11.21"/>
    <x v="0"/>
    <s v="Phone"/>
    <x v="1"/>
    <n v="0"/>
    <n v="6568"/>
    <s v="Medio"/>
    <s v="Bajo"/>
    <n v="0.22222222222222221"/>
    <n v="1125"/>
    <n v="6"/>
    <n v="1.5"/>
    <n v="1.5"/>
    <s v="Primera compra"/>
    <n v="1409"/>
    <n v="46.291581108829568"/>
    <n v="3.8576317590691307"/>
    <x v="0"/>
    <x v="1"/>
    <s v="dic"/>
  </r>
  <r>
    <x v="262"/>
    <x v="0"/>
    <n v="68"/>
    <n v="330"/>
    <n v="640.4"/>
    <n v="0"/>
    <s v="No"/>
    <s v="Yes"/>
    <n v="0"/>
    <n v="0"/>
    <n v="5"/>
    <s v="Yes"/>
    <n v="0"/>
    <s v="MI"/>
    <x v="0"/>
    <n v="51"/>
    <s v="No"/>
    <s v="No"/>
    <s v="Yes"/>
    <s v="  Two Year   "/>
    <s v="Direct Debit"/>
    <n v="22"/>
    <n v="1431"/>
    <x v="0"/>
    <m/>
    <x v="241"/>
    <x v="233"/>
    <n v="29"/>
    <x v="0"/>
    <n v="17.649999999999999"/>
    <x v="3"/>
    <s v="Email"/>
    <x v="0"/>
    <n v="0"/>
    <n v="1478"/>
    <s v="Medio"/>
    <s v="Bajo"/>
    <n v="3.4482758620689655E-2"/>
    <n v="1306"/>
    <n v="331"/>
    <n v="8.7613293051359523E-2"/>
    <n v="8.7613293051359523E-2"/>
    <s v="Primera compra"/>
    <n v="493"/>
    <n v="16.197125256673509"/>
    <n v="1.3497604380561257"/>
    <x v="0"/>
    <x v="0"/>
    <s v="jun"/>
  </r>
  <r>
    <x v="263"/>
    <x v="0"/>
    <n v="60"/>
    <n v="96"/>
    <n v="251.5"/>
    <n v="84"/>
    <s v="Yes"/>
    <s v="No"/>
    <n v="114.8"/>
    <n v="0"/>
    <n v="2"/>
    <s v="Yes"/>
    <n v="0"/>
    <s v="SC"/>
    <x v="0"/>
    <n v="82"/>
    <s v="No"/>
    <s v="Yes"/>
    <s v="No"/>
    <s v="  One Year   "/>
    <s v="Direct Debit"/>
    <n v="27"/>
    <n v="763"/>
    <x v="0"/>
    <m/>
    <x v="242"/>
    <x v="140"/>
    <n v="18"/>
    <x v="2"/>
    <n v="27.4"/>
    <x v="0"/>
    <s v="Email"/>
    <x v="0"/>
    <n v="2.2999999999999998"/>
    <n v="1243"/>
    <s v="Medio"/>
    <s v="Bajo"/>
    <n v="0.1111111111111111"/>
    <n v="1065"/>
    <n v="182"/>
    <n v="9.8901098901098897E-2"/>
    <n v="9.8901098901098897E-2"/>
    <s v="Primera compra"/>
    <n v="1466"/>
    <n v="48.164271047227928"/>
    <n v="4.0136892539356603"/>
    <x v="0"/>
    <x v="2"/>
    <s v="oct"/>
  </r>
  <r>
    <x v="264"/>
    <x v="0"/>
    <n v="68"/>
    <n v="3"/>
    <n v="7"/>
    <n v="5"/>
    <s v="Yes"/>
    <s v="No"/>
    <n v="4.5"/>
    <n v="0"/>
    <n v="7"/>
    <s v="No"/>
    <n v="4"/>
    <s v="SC"/>
    <x v="1"/>
    <n v="61"/>
    <s v="No"/>
    <s v="No"/>
    <s v="No"/>
    <s v="  Month-to-Month   "/>
    <s v="Direct Debit"/>
    <n v="35"/>
    <n v="35"/>
    <x v="0"/>
    <m/>
    <x v="213"/>
    <x v="234"/>
    <n v="63"/>
    <x v="0"/>
    <n v="30.2"/>
    <x v="2"/>
    <s v="Phone"/>
    <x v="1"/>
    <n v="0.09"/>
    <n v="787"/>
    <s v="Medio"/>
    <s v="Medio"/>
    <n v="7.9365079365079361E-2"/>
    <n v="1310"/>
    <n v="13"/>
    <n v="4.8461538461538458"/>
    <n v="4.8461538461538458"/>
    <s v="Primera compra"/>
    <n v="936"/>
    <n v="30.751540041067759"/>
    <n v="2.5626283367556466"/>
    <x v="1"/>
    <x v="1"/>
    <s v="mar"/>
  </r>
  <r>
    <x v="265"/>
    <x v="0"/>
    <n v="72"/>
    <n v="40"/>
    <n v="107.4"/>
    <n v="78"/>
    <s v="Yes"/>
    <s v="No"/>
    <n v="27"/>
    <n v="0"/>
    <n v="0"/>
    <s v="No"/>
    <n v="0"/>
    <s v="NY"/>
    <x v="0"/>
    <n v="25"/>
    <s v="Yes"/>
    <s v="No"/>
    <s v="No"/>
    <s v="  Two Year   "/>
    <s v="Credit Card"/>
    <n v="10"/>
    <n v="130"/>
    <x v="0"/>
    <m/>
    <x v="243"/>
    <x v="235"/>
    <n v="28"/>
    <x v="2"/>
    <n v="10.75"/>
    <x v="2"/>
    <s v="Email"/>
    <x v="1"/>
    <n v="1.35"/>
    <n v="1951"/>
    <s v="Medio"/>
    <s v="Medio"/>
    <n v="0.17857142857142858"/>
    <n v="408"/>
    <n v="123"/>
    <n v="0.22764227642276422"/>
    <n v="0.22764227642276422"/>
    <s v="Primera compra"/>
    <n v="684"/>
    <n v="22.472279260780287"/>
    <n v="1.8726899383983573"/>
    <x v="1"/>
    <x v="1"/>
    <s v="nov"/>
  </r>
  <r>
    <x v="266"/>
    <x v="0"/>
    <n v="66"/>
    <n v="269"/>
    <n v="639.6"/>
    <n v="0"/>
    <s v="No"/>
    <s v="No"/>
    <n v="0"/>
    <n v="1"/>
    <n v="2"/>
    <s v="Yes"/>
    <n v="0"/>
    <s v="NM"/>
    <x v="1"/>
    <n v="50"/>
    <s v="No"/>
    <s v="No"/>
    <s v="No"/>
    <s v="  Month-to-Month   "/>
    <s v="Direct Debit"/>
    <n v="26"/>
    <n v="1188"/>
    <x v="0"/>
    <m/>
    <x v="244"/>
    <x v="18"/>
    <n v="20"/>
    <x v="0"/>
    <n v="28.32"/>
    <x v="3"/>
    <s v="SMS"/>
    <x v="1"/>
    <n v="0"/>
    <n v="4688"/>
    <s v="Medio"/>
    <s v="Bajo"/>
    <n v="0.05"/>
    <n v="722"/>
    <n v="270"/>
    <n v="7.407407407407407E-2"/>
    <n v="7.407407407407407E-2"/>
    <s v="Primera compra"/>
    <n v="1149"/>
    <n v="37.749486652977417"/>
    <n v="3.1457905544147846"/>
    <x v="2"/>
    <x v="0"/>
    <s v="ago"/>
  </r>
  <r>
    <x v="267"/>
    <x v="0"/>
    <n v="70"/>
    <n v="69"/>
    <n v="176.3"/>
    <n v="125"/>
    <s v="Yes"/>
    <s v="No"/>
    <n v="60"/>
    <n v="1"/>
    <n v="15"/>
    <s v="Yes"/>
    <n v="0"/>
    <s v="IN"/>
    <x v="0"/>
    <n v="55"/>
    <s v="No"/>
    <s v="No"/>
    <s v="No"/>
    <s v="  Month-to-Month   "/>
    <s v="Direct Debit"/>
    <n v="25"/>
    <n v="625"/>
    <x v="0"/>
    <m/>
    <x v="245"/>
    <x v="115"/>
    <n v="22"/>
    <x v="0"/>
    <n v="25.65"/>
    <x v="5"/>
    <s v="Phone"/>
    <x v="1"/>
    <n v="0.18"/>
    <n v="3085"/>
    <s v="Medio"/>
    <s v="Bajo"/>
    <n v="0.18181818181818182"/>
    <n v="908"/>
    <n v="198"/>
    <n v="0.1111111111111111"/>
    <n v="0.1111111111111111"/>
    <s v="Primera compra"/>
    <n v="1297"/>
    <n v="42.611909650924026"/>
    <n v="3.5509924709103355"/>
    <x v="0"/>
    <x v="1"/>
    <s v="mar"/>
  </r>
  <r>
    <x v="268"/>
    <x v="0"/>
    <n v="93"/>
    <n v="71"/>
    <n v="201.7"/>
    <n v="68"/>
    <s v="Yes"/>
    <s v="Yes"/>
    <n v="0"/>
    <n v="2"/>
    <n v="10"/>
    <s v="Yes"/>
    <n v="0"/>
    <s v="TN"/>
    <x v="1"/>
    <n v="66"/>
    <s v="No"/>
    <s v="Yes"/>
    <s v="Yes"/>
    <s v="  Month-to-Month   "/>
    <s v="Direct Debit"/>
    <n v="47"/>
    <n v="788"/>
    <x v="0"/>
    <m/>
    <x v="246"/>
    <x v="236"/>
    <n v="8"/>
    <x v="1"/>
    <n v="38.590000000000003"/>
    <x v="0"/>
    <s v="Phone"/>
    <x v="1"/>
    <n v="1.48"/>
    <n v="3580"/>
    <s v="Medio"/>
    <s v="Bajo"/>
    <n v="0.25"/>
    <n v="415"/>
    <n v="141"/>
    <n v="5.6737588652482268E-2"/>
    <n v="5.6737588652482268E-2"/>
    <s v="Primera compra"/>
    <n v="1645"/>
    <n v="54.045174537987677"/>
    <n v="4.5037645448323067"/>
    <x v="0"/>
    <x v="2"/>
    <s v="abr"/>
  </r>
  <r>
    <x v="269"/>
    <x v="0"/>
    <n v="94"/>
    <n v="120"/>
    <n v="271.60000000000002"/>
    <n v="162"/>
    <s v="Yes"/>
    <s v="No"/>
    <n v="149.9"/>
    <n v="0"/>
    <n v="26"/>
    <s v="Yes"/>
    <n v="0"/>
    <s v="NY"/>
    <x v="0"/>
    <n v="27"/>
    <s v="Yes"/>
    <s v="No"/>
    <s v="No"/>
    <s v="  Two Year   "/>
    <s v="Credit Card"/>
    <n v="19"/>
    <n v="1043"/>
    <x v="0"/>
    <m/>
    <x v="247"/>
    <x v="237"/>
    <n v="63"/>
    <x v="1"/>
    <n v="15.75"/>
    <x v="4"/>
    <s v="Email"/>
    <x v="0"/>
    <n v="5.99"/>
    <n v="5646"/>
    <s v="Medio"/>
    <s v="Bajo"/>
    <n v="4.7619047619047616E-2"/>
    <n v="1670"/>
    <n v="285"/>
    <n v="0.22105263157894736"/>
    <n v="0.22105263157894736"/>
    <s v="Primera compra"/>
    <n v="1476"/>
    <n v="48.492813141683783"/>
    <n v="4.0410677618069819"/>
    <x v="0"/>
    <x v="2"/>
    <s v="sept"/>
  </r>
  <r>
    <x v="270"/>
    <x v="0"/>
    <n v="68"/>
    <n v="60"/>
    <n v="119.2"/>
    <n v="50"/>
    <s v="Yes"/>
    <s v="No"/>
    <n v="32.299999999999997"/>
    <n v="0"/>
    <n v="0"/>
    <s v="No"/>
    <n v="0"/>
    <s v="NY"/>
    <x v="0"/>
    <n v="60"/>
    <s v="No"/>
    <s v="No"/>
    <s v="No"/>
    <s v="  Month-to-Month   "/>
    <s v="Credit Card"/>
    <n v="9"/>
    <n v="92"/>
    <x v="0"/>
    <m/>
    <x v="248"/>
    <x v="238"/>
    <n v="32"/>
    <x v="2"/>
    <n v="9.57"/>
    <x v="3"/>
    <s v="SMS"/>
    <x v="0"/>
    <n v="0.13"/>
    <n v="553"/>
    <s v="Medio"/>
    <s v="Bajo"/>
    <n v="3.125E-2"/>
    <n v="1095"/>
    <n v="111"/>
    <n v="0.28828828828828829"/>
    <n v="0.28828828828828829"/>
    <s v="Primera compra"/>
    <n v="1152"/>
    <n v="37.848049281314168"/>
    <n v="3.1540041067761808"/>
    <x v="2"/>
    <x v="1"/>
    <s v="ago"/>
  </r>
  <r>
    <x v="271"/>
    <x v="0"/>
    <n v="72"/>
    <n v="41"/>
    <n v="113.2"/>
    <n v="40"/>
    <s v="Yes"/>
    <s v="No"/>
    <n v="48.8"/>
    <n v="0"/>
    <n v="0"/>
    <s v="No"/>
    <n v="0"/>
    <s v="NY"/>
    <x v="1"/>
    <n v="20"/>
    <s v="Yes"/>
    <s v="No"/>
    <s v="No"/>
    <s v="  One Year   "/>
    <s v="Direct Debit"/>
    <n v="13"/>
    <n v="106"/>
    <x v="0"/>
    <m/>
    <x v="249"/>
    <x v="239"/>
    <n v="85"/>
    <x v="0"/>
    <n v="15"/>
    <x v="4"/>
    <s v="Email"/>
    <x v="0"/>
    <n v="0.98"/>
    <n v="4935"/>
    <s v="Medio"/>
    <s v="Bajo"/>
    <n v="3.5294117647058823E-2"/>
    <n v="976"/>
    <n v="84"/>
    <n v="1.0119047619047619"/>
    <n v="1.0119047619047619"/>
    <s v="Primera compra"/>
    <n v="769"/>
    <n v="25.264887063655031"/>
    <n v="2.1054072553045859"/>
    <x v="0"/>
    <x v="1"/>
    <s v="sept"/>
  </r>
  <r>
    <x v="272"/>
    <x v="0"/>
    <n v="72"/>
    <n v="48"/>
    <n v="196.3"/>
    <n v="54"/>
    <s v="Yes"/>
    <s v="No"/>
    <n v="25.2"/>
    <n v="3"/>
    <n v="0"/>
    <s v="No"/>
    <n v="0"/>
    <s v="MA"/>
    <x v="0"/>
    <n v="44"/>
    <s v="No"/>
    <s v="No"/>
    <s v="No"/>
    <s v="  One Year   "/>
    <s v="Paper Check"/>
    <n v="10"/>
    <n v="171"/>
    <x v="0"/>
    <m/>
    <x v="250"/>
    <x v="240"/>
    <n v="13"/>
    <x v="0"/>
    <n v="8.76"/>
    <x v="3"/>
    <s v="SMS"/>
    <x v="1"/>
    <n v="0.76"/>
    <n v="805"/>
    <s v="Medio"/>
    <s v="Bajo"/>
    <n v="7.6923076923076927E-2"/>
    <n v="1455"/>
    <n v="103"/>
    <n v="0.12621359223300971"/>
    <n v="0.12621359223300971"/>
    <s v="Primera compra"/>
    <n v="453"/>
    <n v="14.882956878850102"/>
    <n v="1.2402464065708418"/>
    <x v="0"/>
    <x v="1"/>
    <s v="jul"/>
  </r>
  <r>
    <x v="273"/>
    <x v="0"/>
    <n v="63"/>
    <n v="194"/>
    <n v="446.9"/>
    <n v="576"/>
    <s v="Yes"/>
    <s v="No"/>
    <n v="183"/>
    <n v="0"/>
    <n v="0"/>
    <s v="No"/>
    <n v="0"/>
    <s v="VT"/>
    <x v="1"/>
    <n v="55"/>
    <s v="No"/>
    <s v="No"/>
    <s v="No"/>
    <s v="  Two Year   "/>
    <s v="Direct Debit"/>
    <n v="9"/>
    <n v="550"/>
    <x v="0"/>
    <m/>
    <x v="251"/>
    <x v="241"/>
    <n v="84"/>
    <x v="2"/>
    <n v="10.11"/>
    <x v="4"/>
    <s v="Email"/>
    <x v="0"/>
    <n v="9.15"/>
    <n v="3326"/>
    <s v="Medio"/>
    <s v="Bajo"/>
    <n v="3.5714285714285712E-2"/>
    <n v="550"/>
    <n v="773"/>
    <n v="0.10866752910737387"/>
    <n v="0.10866752910737387"/>
    <s v="Primera compra"/>
    <n v="1716"/>
    <n v="56.377823408624238"/>
    <n v="4.6981519507186862"/>
    <x v="0"/>
    <x v="1"/>
    <s v="feb"/>
  </r>
  <r>
    <x v="274"/>
    <x v="0"/>
    <n v="68"/>
    <n v="94"/>
    <n v="254.4"/>
    <n v="0"/>
    <s v="No"/>
    <s v="No"/>
    <n v="0"/>
    <n v="0"/>
    <n v="5"/>
    <s v="Yes"/>
    <n v="0"/>
    <s v="NM"/>
    <x v="0"/>
    <n v="76"/>
    <s v="No"/>
    <s v="Yes"/>
    <s v="Yes"/>
    <s v="  Two Year   "/>
    <s v="Direct Debit"/>
    <n v="60"/>
    <n v="3811"/>
    <x v="0"/>
    <m/>
    <x v="252"/>
    <x v="242"/>
    <n v="107"/>
    <x v="0"/>
    <n v="57.07"/>
    <x v="1"/>
    <s v="SMS"/>
    <x v="0"/>
    <n v="0"/>
    <n v="5460"/>
    <s v="Alto"/>
    <s v="Bajo"/>
    <n v="0"/>
    <n v="1725"/>
    <n v="94"/>
    <n v="1.1382978723404256"/>
    <n v="1.1382978723404256"/>
    <s v="Primera compra"/>
    <n v="689"/>
    <n v="22.636550308008214"/>
    <n v="1.8863791923340179"/>
    <x v="0"/>
    <x v="3"/>
    <s v="nov"/>
  </r>
  <r>
    <x v="274"/>
    <x v="0"/>
    <n v="73"/>
    <n v="94"/>
    <n v="254.4"/>
    <n v="0"/>
    <s v="No"/>
    <s v="No"/>
    <n v="0"/>
    <n v="0"/>
    <n v="5"/>
    <s v="Yes"/>
    <n v="0"/>
    <s v="NM"/>
    <x v="0"/>
    <n v="76"/>
    <s v="No"/>
    <s v="Yes"/>
    <s v="Yes"/>
    <s v="  Two Year   "/>
    <s v="Direct Debit"/>
    <n v="60"/>
    <n v="3811"/>
    <x v="0"/>
    <m/>
    <x v="252"/>
    <x v="242"/>
    <n v="107"/>
    <x v="0"/>
    <n v="57.07"/>
    <x v="3"/>
    <s v="SMS"/>
    <x v="0"/>
    <n v="0"/>
    <n v="6371"/>
    <s v="Alto"/>
    <s v="Bajo"/>
    <n v="9.3457943925233638E-3"/>
    <n v="1725"/>
    <n v="95"/>
    <n v="1.1263157894736842"/>
    <n v="1.1263157894736842"/>
    <s v="Compra posterior"/>
    <n v="689"/>
    <n v="22.636550308008214"/>
    <n v="1.8863791923340179"/>
    <x v="0"/>
    <x v="3"/>
    <s v="nov"/>
  </r>
  <r>
    <x v="275"/>
    <x v="0"/>
    <n v="80"/>
    <n v="381"/>
    <n v="817.2"/>
    <n v="216"/>
    <s v="Yes"/>
    <s v="No"/>
    <n v="241.2"/>
    <n v="0"/>
    <n v="12"/>
    <s v="Yes"/>
    <n v="0"/>
    <s v="WA"/>
    <x v="1"/>
    <n v="21"/>
    <s v="Yes"/>
    <s v="No"/>
    <s v="Yes"/>
    <s v="  One Year   "/>
    <s v="Credit Card"/>
    <n v="50"/>
    <n v="2746"/>
    <x v="0"/>
    <m/>
    <x v="253"/>
    <x v="243"/>
    <n v="42"/>
    <x v="1"/>
    <n v="50.31"/>
    <x v="0"/>
    <s v="Email"/>
    <x v="0"/>
    <n v="7.24"/>
    <n v="5290"/>
    <s v="Alto"/>
    <s v="Bajo"/>
    <n v="4.7619047619047616E-2"/>
    <n v="480"/>
    <n v="599"/>
    <n v="7.0116861435726208E-2"/>
    <n v="7.0116861435726208E-2"/>
    <s v="Primera compra"/>
    <n v="1551"/>
    <n v="50.956878850102669"/>
    <n v="4.2464065708418888"/>
    <x v="0"/>
    <x v="3"/>
    <s v="jul"/>
  </r>
  <r>
    <x v="276"/>
    <x v="0"/>
    <n v="68"/>
    <n v="132"/>
    <n v="382"/>
    <n v="0"/>
    <s v="No"/>
    <s v="No"/>
    <n v="0"/>
    <n v="0"/>
    <n v="15"/>
    <s v="Yes"/>
    <n v="0"/>
    <s v="IN"/>
    <x v="0"/>
    <n v="30"/>
    <s v="No"/>
    <s v="No"/>
    <s v="No"/>
    <s v="  One Year   "/>
    <s v="Paper Check"/>
    <n v="29"/>
    <n v="727"/>
    <x v="0"/>
    <m/>
    <x v="254"/>
    <x v="244"/>
    <n v="97"/>
    <x v="0"/>
    <n v="29.13"/>
    <x v="5"/>
    <s v="Email"/>
    <x v="0"/>
    <n v="0"/>
    <n v="4708"/>
    <s v="Medio"/>
    <s v="Bajo"/>
    <n v="4.1237113402061855E-2"/>
    <n v="1746"/>
    <n v="136"/>
    <n v="0.71323529411764708"/>
    <n v="0.71323529411764708"/>
    <s v="Primera compra"/>
    <n v="388"/>
    <n v="12.747433264887063"/>
    <n v="1.0622861054072552"/>
    <x v="0"/>
    <x v="2"/>
    <s v="sept"/>
  </r>
  <r>
    <x v="277"/>
    <x v="0"/>
    <n v="100"/>
    <n v="424"/>
    <n v="1188.5999999999999"/>
    <n v="0"/>
    <s v="No"/>
    <s v="No"/>
    <n v="0"/>
    <n v="0"/>
    <n v="0"/>
    <s v="No"/>
    <n v="0"/>
    <s v="ND"/>
    <x v="0"/>
    <n v="46"/>
    <s v="No"/>
    <s v="No"/>
    <s v="No"/>
    <s v="  Two Year   "/>
    <s v="Direct Debit"/>
    <n v="11"/>
    <n v="804"/>
    <x v="0"/>
    <m/>
    <x v="255"/>
    <x v="245"/>
    <n v="12"/>
    <x v="1"/>
    <n v="10.65"/>
    <x v="2"/>
    <s v="Email"/>
    <x v="0"/>
    <n v="0"/>
    <n v="5482"/>
    <s v="Medio"/>
    <s v="Medio"/>
    <n v="0.41666666666666669"/>
    <n v="932"/>
    <n v="429"/>
    <n v="2.7972027972027972E-2"/>
    <n v="2.7972027972027972E-2"/>
    <s v="Primera compra"/>
    <n v="452"/>
    <n v="14.850102669404517"/>
    <n v="1.2375085557837098"/>
    <x v="1"/>
    <x v="2"/>
    <s v="jul"/>
  </r>
  <r>
    <x v="278"/>
    <x v="0"/>
    <n v="77"/>
    <n v="263"/>
    <n v="634.20000000000005"/>
    <n v="210"/>
    <s v="Yes"/>
    <s v="No"/>
    <n v="245"/>
    <n v="2"/>
    <n v="3"/>
    <s v="Yes"/>
    <n v="0"/>
    <s v="ME"/>
    <x v="0"/>
    <n v="57"/>
    <s v="No"/>
    <s v="No"/>
    <s v="Yes"/>
    <s v="  Two Year   "/>
    <s v="Direct Debit"/>
    <n v="41"/>
    <n v="2915"/>
    <x v="0"/>
    <m/>
    <x v="256"/>
    <x v="246"/>
    <n v="46"/>
    <x v="1"/>
    <n v="33.1"/>
    <x v="1"/>
    <s v="Email"/>
    <x v="0"/>
    <n v="0.74"/>
    <n v="6140"/>
    <s v="Medio"/>
    <s v="Bajo"/>
    <n v="0"/>
    <n v="303"/>
    <n v="473"/>
    <n v="9.7251585623678652E-2"/>
    <n v="9.7251585623678652E-2"/>
    <s v="Primera compra"/>
    <n v="1553"/>
    <n v="51.022587268993831"/>
    <n v="4.2518822724161529"/>
    <x v="2"/>
    <x v="3"/>
    <s v="jul"/>
  </r>
  <r>
    <x v="279"/>
    <x v="0"/>
    <n v="70"/>
    <n v="263"/>
    <n v="506"/>
    <n v="144"/>
    <s v="Yes"/>
    <s v="Yes"/>
    <n v="0"/>
    <n v="2"/>
    <n v="0"/>
    <s v="No"/>
    <n v="0"/>
    <s v="AR"/>
    <x v="1"/>
    <n v="58"/>
    <s v="No"/>
    <s v="No"/>
    <s v="No"/>
    <s v="  One Year   "/>
    <s v="Direct Debit"/>
    <n v="10"/>
    <n v="359"/>
    <x v="0"/>
    <m/>
    <x v="257"/>
    <x v="247"/>
    <n v="88"/>
    <x v="1"/>
    <n v="10.9"/>
    <x v="0"/>
    <s v="Email"/>
    <x v="0"/>
    <n v="2.2999999999999998"/>
    <n v="6750"/>
    <s v="Medio"/>
    <s v="Bajo"/>
    <n v="2.2727272727272728E-2"/>
    <n v="1211"/>
    <n v="409"/>
    <n v="0.21515892420537897"/>
    <n v="0.21515892420537897"/>
    <s v="Primera compra"/>
    <n v="1098"/>
    <n v="36.073921971252567"/>
    <n v="3.0061601642710474"/>
    <x v="0"/>
    <x v="1"/>
    <s v="oct"/>
  </r>
  <r>
    <x v="280"/>
    <x v="0"/>
    <n v="75"/>
    <n v="330"/>
    <n v="762.3"/>
    <n v="0"/>
    <s v="No"/>
    <s v="No"/>
    <n v="0"/>
    <n v="0"/>
    <n v="0"/>
    <s v="No"/>
    <n v="0"/>
    <s v="MD"/>
    <x v="1"/>
    <n v="45"/>
    <s v="No"/>
    <s v="No"/>
    <s v="No"/>
    <s v="  Two Year   "/>
    <s v="Credit Card"/>
    <n v="7"/>
    <n v="398"/>
    <x v="0"/>
    <m/>
    <x v="258"/>
    <x v="248"/>
    <n v="48"/>
    <x v="0"/>
    <n v="7.52"/>
    <x v="1"/>
    <s v="Phone"/>
    <x v="1"/>
    <n v="0"/>
    <n v="4464"/>
    <s v="Medio"/>
    <s v="Bajo"/>
    <n v="0"/>
    <n v="1513"/>
    <n v="330"/>
    <n v="0.14545454545454545"/>
    <n v="0.14545454545454545"/>
    <s v="Primera compra"/>
    <n v="1311"/>
    <n v="43.071868583162221"/>
    <n v="3.5893223819301849"/>
    <x v="2"/>
    <x v="1"/>
    <s v="mar"/>
  </r>
  <r>
    <x v="281"/>
    <x v="0"/>
    <n v="60"/>
    <n v="164"/>
    <n v="411"/>
    <n v="64"/>
    <s v="Yes"/>
    <s v="No"/>
    <n v="192"/>
    <n v="0"/>
    <n v="19"/>
    <s v="Yes"/>
    <n v="0"/>
    <s v="VT"/>
    <x v="0"/>
    <n v="36"/>
    <s v="No"/>
    <s v="No"/>
    <s v="Yes"/>
    <s v="  Month-to-Month   "/>
    <s v="Direct Debit"/>
    <n v="37"/>
    <n v="1165"/>
    <x v="0"/>
    <m/>
    <x v="259"/>
    <x v="249"/>
    <n v="35"/>
    <x v="2"/>
    <n v="34.450000000000003"/>
    <x v="2"/>
    <s v="Phone"/>
    <x v="1"/>
    <n v="0.38"/>
    <n v="6469"/>
    <s v="Medio"/>
    <s v="Medio"/>
    <n v="0.14285714285714285"/>
    <n v="1270"/>
    <n v="233"/>
    <n v="0.15021459227467812"/>
    <n v="0.15021459227467812"/>
    <s v="Primera compra"/>
    <n v="1008"/>
    <n v="33.117043121149898"/>
    <n v="2.7597535934291582"/>
    <x v="1"/>
    <x v="0"/>
    <s v="ene"/>
  </r>
  <r>
    <x v="282"/>
    <x v="0"/>
    <n v="70"/>
    <n v="151"/>
    <n v="565.79999999999995"/>
    <n v="284"/>
    <s v="Yes"/>
    <s v="Yes"/>
    <n v="0"/>
    <n v="0"/>
    <n v="13"/>
    <s v="Yes"/>
    <n v="0"/>
    <s v="RI"/>
    <x v="1"/>
    <n v="36"/>
    <s v="No"/>
    <s v="No"/>
    <s v="Yes"/>
    <s v="  Two Year   "/>
    <s v="Credit Card"/>
    <n v="42"/>
    <n v="2958"/>
    <x v="0"/>
    <m/>
    <x v="260"/>
    <x v="250"/>
    <n v="119"/>
    <x v="2"/>
    <n v="45.75"/>
    <x v="1"/>
    <s v="Email"/>
    <x v="1"/>
    <n v="9.66"/>
    <n v="2476"/>
    <s v="Alto"/>
    <s v="Bajo"/>
    <n v="0"/>
    <n v="659"/>
    <n v="435"/>
    <n v="0.27356321839080461"/>
    <n v="0.27356321839080461"/>
    <s v="Primera compra"/>
    <n v="1618"/>
    <n v="53.158110882956876"/>
    <n v="4.42984257357974"/>
    <x v="2"/>
    <x v="3"/>
    <s v="may"/>
  </r>
  <r>
    <x v="283"/>
    <x v="0"/>
    <n v="59"/>
    <n v="37"/>
    <n v="94.4"/>
    <n v="0"/>
    <s v="No"/>
    <s v="No"/>
    <n v="0"/>
    <n v="0"/>
    <n v="15"/>
    <s v="Yes"/>
    <n v="0"/>
    <s v="NJ"/>
    <x v="0"/>
    <n v="26"/>
    <s v="Yes"/>
    <s v="No"/>
    <s v="Yes"/>
    <s v="  Two Year   "/>
    <s v="Credit Card"/>
    <n v="24"/>
    <n v="178"/>
    <x v="0"/>
    <m/>
    <x v="261"/>
    <x v="251"/>
    <n v="20"/>
    <x v="2"/>
    <n v="21.53"/>
    <x v="0"/>
    <s v="Phone"/>
    <x v="1"/>
    <n v="0"/>
    <n v="5287"/>
    <s v="Medio"/>
    <s v="Bajo"/>
    <n v="0.1"/>
    <n v="1238"/>
    <n v="39"/>
    <n v="0.51282051282051277"/>
    <n v="0.51282051282051277"/>
    <s v="Primera compra"/>
    <n v="435"/>
    <n v="14.29158110882957"/>
    <n v="1.1909650924024642"/>
    <x v="0"/>
    <x v="1"/>
    <s v="ago"/>
  </r>
  <r>
    <x v="284"/>
    <x v="0"/>
    <n v="67"/>
    <n v="5"/>
    <n v="13.3"/>
    <n v="6"/>
    <s v="Yes"/>
    <s v="No"/>
    <n v="2.4"/>
    <n v="0"/>
    <n v="0"/>
    <s v="No"/>
    <n v="0"/>
    <s v="DC"/>
    <x v="0"/>
    <n v="48"/>
    <s v="No"/>
    <s v="No"/>
    <s v="No"/>
    <s v="  Month-to-Month   "/>
    <m/>
    <n v="9"/>
    <n v="17"/>
    <x v="0"/>
    <m/>
    <x v="262"/>
    <x v="252"/>
    <n v="61"/>
    <x v="0"/>
    <n v="8.1999999999999993"/>
    <x v="0"/>
    <s v="Email"/>
    <x v="1"/>
    <n v="0.01"/>
    <n v="8"/>
    <s v="Medio"/>
    <s v="Bajo"/>
    <n v="3.2786885245901641E-2"/>
    <n v="1510"/>
    <n v="13"/>
    <n v="4.6923076923076925"/>
    <n v="4.6923076923076925"/>
    <s v="Primera compra"/>
    <n v="959"/>
    <n v="31.507186858316221"/>
    <n v="2.6255989048596851"/>
    <x v="0"/>
    <x v="1"/>
    <s v="feb"/>
  </r>
  <r>
    <x v="285"/>
    <x v="0"/>
    <n v="67"/>
    <n v="267"/>
    <n v="650.4"/>
    <n v="360"/>
    <s v="Yes"/>
    <s v="No"/>
    <n v="276"/>
    <n v="0"/>
    <n v="5"/>
    <s v="Yes"/>
    <n v="0"/>
    <s v="AL"/>
    <x v="1"/>
    <n v="59"/>
    <s v="No"/>
    <s v="No"/>
    <s v="Yes"/>
    <s v="  Two Year   "/>
    <s v="Direct Debit"/>
    <n v="38"/>
    <n v="2729"/>
    <x v="0"/>
    <m/>
    <x v="263"/>
    <x v="253"/>
    <n v="87"/>
    <x v="2"/>
    <n v="38.21"/>
    <x v="4"/>
    <s v="Phone"/>
    <x v="0"/>
    <n v="0.83"/>
    <n v="1204"/>
    <s v="Medio"/>
    <s v="Bajo"/>
    <n v="3.4482758620689655E-2"/>
    <n v="811"/>
    <n v="630"/>
    <n v="0.1380952380952381"/>
    <n v="0.1380952380952381"/>
    <s v="Primera compra"/>
    <n v="1165"/>
    <n v="38.275154004106781"/>
    <n v="3.1895961670088986"/>
    <x v="0"/>
    <x v="3"/>
    <s v="ago"/>
  </r>
  <r>
    <x v="286"/>
    <x v="0"/>
    <n v="61"/>
    <n v="47"/>
    <n v="105"/>
    <n v="32"/>
    <s v="Yes"/>
    <s v="Yes"/>
    <n v="0"/>
    <n v="0"/>
    <n v="5"/>
    <s v="Yes"/>
    <n v="0"/>
    <s v="MS"/>
    <x v="0"/>
    <n v="50"/>
    <s v="No"/>
    <s v="No"/>
    <s v="Yes"/>
    <s v="  One Year   "/>
    <s v="Credit Card"/>
    <n v="16"/>
    <n v="122"/>
    <x v="0"/>
    <m/>
    <x v="264"/>
    <x v="254"/>
    <n v="112"/>
    <x v="2"/>
    <n v="14.4"/>
    <x v="0"/>
    <s v="SMS"/>
    <x v="0"/>
    <n v="0.97"/>
    <n v="2564"/>
    <s v="Medio"/>
    <s v="Bajo"/>
    <n v="1.7857142857142856E-2"/>
    <n v="1305"/>
    <n v="81"/>
    <n v="1.382716049382716"/>
    <n v="1.382716049382716"/>
    <s v="Primera compra"/>
    <n v="1235"/>
    <n v="40.57494866529774"/>
    <n v="3.3812457221081451"/>
    <x v="0"/>
    <x v="1"/>
    <s v="may"/>
  </r>
  <r>
    <x v="287"/>
    <x v="0"/>
    <n v="74"/>
    <n v="348"/>
    <n v="567.1"/>
    <n v="220"/>
    <s v="Yes"/>
    <s v="No"/>
    <n v="244.2"/>
    <n v="0"/>
    <n v="0"/>
    <s v="No"/>
    <n v="0"/>
    <s v="AZ"/>
    <x v="1"/>
    <n v="45"/>
    <s v="No"/>
    <s v="No"/>
    <s v="No"/>
    <s v="  Two Year   "/>
    <s v="Paper Check"/>
    <n v="8"/>
    <n v="357"/>
    <x v="0"/>
    <m/>
    <x v="265"/>
    <x v="255"/>
    <n v="104"/>
    <x v="1"/>
    <n v="6.72"/>
    <x v="4"/>
    <s v="Email"/>
    <x v="0"/>
    <n v="4.88"/>
    <n v="3171"/>
    <s v="Medio"/>
    <s v="Bajo"/>
    <n v="2.8846153846153848E-2"/>
    <n v="1052"/>
    <n v="571"/>
    <n v="0.18213660245183888"/>
    <n v="0.18213660245183888"/>
    <s v="Primera compra"/>
    <n v="341"/>
    <n v="11.203285420944558"/>
    <n v="0.93360711841204658"/>
    <x v="0"/>
    <x v="1"/>
    <s v="nov"/>
  </r>
  <r>
    <x v="288"/>
    <x v="0"/>
    <n v="51"/>
    <n v="5"/>
    <n v="16"/>
    <n v="0"/>
    <s v="No"/>
    <s v="No"/>
    <n v="0"/>
    <n v="0"/>
    <n v="0"/>
    <s v="No"/>
    <n v="0"/>
    <s v="NV"/>
    <x v="1"/>
    <n v="41"/>
    <s v="No"/>
    <s v="No"/>
    <s v="No"/>
    <s v="  Month-to-Month   "/>
    <s v="Credit Card"/>
    <n v="9"/>
    <n v="9"/>
    <x v="0"/>
    <m/>
    <x v="266"/>
    <x v="256"/>
    <n v="68"/>
    <x v="2"/>
    <n v="7.51"/>
    <x v="3"/>
    <s v="SMS"/>
    <x v="1"/>
    <n v="0"/>
    <n v="6917"/>
    <s v="Medio"/>
    <s v="Bajo"/>
    <n v="1.4705882352941176E-2"/>
    <n v="1719"/>
    <n v="6"/>
    <n v="11.333333333333334"/>
    <n v="11.333333333333334"/>
    <s v="Primera compra"/>
    <n v="825"/>
    <n v="27.104722792607802"/>
    <n v="2.2587268993839835"/>
    <x v="2"/>
    <x v="1"/>
    <s v="jul"/>
  </r>
  <r>
    <x v="289"/>
    <x v="0"/>
    <n v="68"/>
    <n v="123"/>
    <n v="311.2"/>
    <n v="0"/>
    <s v="No"/>
    <s v="No"/>
    <n v="0"/>
    <n v="0"/>
    <n v="0"/>
    <s v="No"/>
    <n v="0"/>
    <s v="SD"/>
    <x v="1"/>
    <n v="45"/>
    <s v="No"/>
    <s v="No"/>
    <s v="No"/>
    <s v="  One Year   "/>
    <s v="Credit Card"/>
    <n v="12"/>
    <n v="283"/>
    <x v="0"/>
    <m/>
    <x v="267"/>
    <x v="257"/>
    <n v="69"/>
    <x v="0"/>
    <n v="11.77"/>
    <x v="0"/>
    <s v="SMS"/>
    <x v="0"/>
    <n v="0"/>
    <n v="6500"/>
    <s v="Medio"/>
    <s v="Bajo"/>
    <n v="2.8985507246376812E-2"/>
    <n v="1003"/>
    <n v="125"/>
    <n v="0.55200000000000005"/>
    <n v="0.55200000000000005"/>
    <s v="Primera compra"/>
    <n v="1670"/>
    <n v="54.866529774127315"/>
    <n v="4.5722108145106093"/>
    <x v="0"/>
    <x v="1"/>
    <s v="mar"/>
  </r>
  <r>
    <x v="290"/>
    <x v="0"/>
    <n v="82"/>
    <n v="146"/>
    <n v="521.20000000000005"/>
    <n v="0"/>
    <s v="No"/>
    <s v="No"/>
    <n v="0"/>
    <n v="0"/>
    <n v="0"/>
    <s v="No"/>
    <n v="0"/>
    <s v="WA"/>
    <x v="0"/>
    <n v="28"/>
    <s v="Yes"/>
    <s v="No"/>
    <s v="No"/>
    <s v="  One Year   "/>
    <s v="Direct Debit"/>
    <n v="7"/>
    <n v="354"/>
    <x v="0"/>
    <m/>
    <x v="268"/>
    <x v="208"/>
    <n v="22"/>
    <x v="1"/>
    <n v="7.55"/>
    <x v="4"/>
    <s v="Phone"/>
    <x v="1"/>
    <n v="0"/>
    <n v="4107"/>
    <s v="Medio"/>
    <s v="Bajo"/>
    <n v="0.13636363636363635"/>
    <n v="631"/>
    <n v="149"/>
    <n v="0.1476510067114094"/>
    <n v="0.1476510067114094"/>
    <s v="Primera compra"/>
    <n v="1237"/>
    <n v="40.640657084188909"/>
    <n v="3.3867214236824092"/>
    <x v="0"/>
    <x v="1"/>
    <s v="may"/>
  </r>
  <r>
    <x v="291"/>
    <x v="0"/>
    <n v="85"/>
    <n v="92"/>
    <n v="253.4"/>
    <n v="0"/>
    <s v="No"/>
    <s v="No"/>
    <n v="0"/>
    <n v="0"/>
    <n v="0"/>
    <s v="No"/>
    <n v="0"/>
    <s v="KS"/>
    <x v="1"/>
    <n v="48"/>
    <s v="No"/>
    <s v="No"/>
    <s v="No"/>
    <s v="  Month-to-Month   "/>
    <m/>
    <n v="6"/>
    <n v="126"/>
    <x v="0"/>
    <m/>
    <x v="269"/>
    <x v="258"/>
    <n v="37"/>
    <x v="1"/>
    <n v="6.37"/>
    <x v="5"/>
    <s v="SMS"/>
    <x v="1"/>
    <n v="0"/>
    <n v="6"/>
    <s v="Medio"/>
    <s v="Bajo"/>
    <n v="0.10810810810810811"/>
    <n v="1150"/>
    <n v="96"/>
    <n v="0.38541666666666669"/>
    <n v="0.38541666666666669"/>
    <s v="Primera compra"/>
    <n v="1243"/>
    <n v="40.837782340862425"/>
    <n v="3.4031485284052021"/>
    <x v="0"/>
    <x v="1"/>
    <s v="may"/>
  </r>
  <r>
    <x v="292"/>
    <x v="0"/>
    <n v="65"/>
    <n v="491"/>
    <n v="976.3"/>
    <n v="65"/>
    <s v="Yes"/>
    <s v="No"/>
    <n v="208"/>
    <n v="0"/>
    <n v="14"/>
    <s v="Yes"/>
    <n v="0"/>
    <s v="OK"/>
    <x v="0"/>
    <n v="21"/>
    <s v="Yes"/>
    <s v="No"/>
    <s v="Yes"/>
    <s v="  Two Year   "/>
    <s v="Credit Card"/>
    <n v="52"/>
    <n v="3403"/>
    <x v="0"/>
    <m/>
    <x v="106"/>
    <x v="259"/>
    <n v="24"/>
    <x v="2"/>
    <n v="56.2"/>
    <x v="1"/>
    <s v="Phone"/>
    <x v="1"/>
    <n v="0.62"/>
    <n v="886"/>
    <s v="Alto"/>
    <s v="Bajo"/>
    <n v="0"/>
    <n v="1242"/>
    <n v="556"/>
    <n v="4.3165467625899283E-2"/>
    <n v="4.3165467625899283E-2"/>
    <s v="Primera compra"/>
    <n v="757"/>
    <n v="24.870636550308006"/>
    <n v="2.0725530458590007"/>
    <x v="2"/>
    <x v="3"/>
    <s v="sept"/>
  </r>
  <r>
    <x v="293"/>
    <x v="0"/>
    <n v="69"/>
    <n v="33"/>
    <n v="95.7"/>
    <n v="0"/>
    <s v="No"/>
    <s v="No"/>
    <n v="0"/>
    <n v="1"/>
    <n v="0"/>
    <s v="No"/>
    <n v="0"/>
    <s v="CO"/>
    <x v="1"/>
    <n v="29"/>
    <s v="Yes"/>
    <s v="No"/>
    <s v="No"/>
    <s v="  One Year   "/>
    <s v="Credit Card"/>
    <n v="8"/>
    <n v="70"/>
    <x v="0"/>
    <m/>
    <x v="270"/>
    <x v="47"/>
    <n v="12"/>
    <x v="2"/>
    <n v="8.73"/>
    <x v="4"/>
    <s v="Email"/>
    <x v="0"/>
    <n v="0"/>
    <n v="6722"/>
    <s v="Medio"/>
    <s v="Bajo"/>
    <n v="0.25"/>
    <n v="818"/>
    <n v="36"/>
    <n v="0.33333333333333331"/>
    <n v="0.33333333333333331"/>
    <s v="Primera compra"/>
    <n v="854"/>
    <n v="28.057494866529773"/>
    <n v="2.3381245722108144"/>
    <x v="0"/>
    <x v="1"/>
    <s v="jun"/>
  </r>
  <r>
    <x v="294"/>
    <x v="0"/>
    <n v="65"/>
    <n v="74"/>
    <n v="198.3"/>
    <n v="196"/>
    <s v="Yes"/>
    <s v="No"/>
    <n v="70.900000000000006"/>
    <n v="0"/>
    <n v="6"/>
    <s v="Yes"/>
    <n v="0"/>
    <s v="CT"/>
    <x v="0"/>
    <n v="73"/>
    <s v="No"/>
    <s v="Yes"/>
    <s v="No"/>
    <s v="  One Year   "/>
    <s v="Direct Debit"/>
    <n v="49"/>
    <n v="1374"/>
    <x v="0"/>
    <m/>
    <x v="271"/>
    <x v="260"/>
    <n v="78"/>
    <x v="0"/>
    <n v="51.45"/>
    <x v="0"/>
    <s v="SMS"/>
    <x v="0"/>
    <n v="2.13"/>
    <n v="5188"/>
    <s v="Alto"/>
    <s v="Bajo"/>
    <n v="2.564102564102564E-2"/>
    <n v="1608"/>
    <n v="272"/>
    <n v="0.28676470588235292"/>
    <n v="0.28676470588235292"/>
    <s v="Primera compra"/>
    <n v="996"/>
    <n v="32.722792607802873"/>
    <n v="2.7268993839835729"/>
    <x v="0"/>
    <x v="0"/>
    <s v="ene"/>
  </r>
  <r>
    <x v="295"/>
    <x v="0"/>
    <n v="98"/>
    <n v="28"/>
    <n v="54.3"/>
    <n v="0"/>
    <s v="No"/>
    <s v="No"/>
    <n v="0"/>
    <n v="1"/>
    <n v="1"/>
    <s v="Yes"/>
    <n v="0"/>
    <s v="VT"/>
    <x v="1"/>
    <n v="61"/>
    <s v="No"/>
    <s v="No"/>
    <s v="No"/>
    <s v="  Month-to-Month   "/>
    <s v="Credit Card"/>
    <n v="10"/>
    <n v="81"/>
    <x v="0"/>
    <m/>
    <x v="272"/>
    <x v="261"/>
    <n v="78"/>
    <x v="1"/>
    <n v="10.52"/>
    <x v="4"/>
    <s v="Phone"/>
    <x v="0"/>
    <n v="0"/>
    <n v="2751"/>
    <s v="Medio"/>
    <s v="Bajo"/>
    <n v="3.8461538461538464E-2"/>
    <n v="1649"/>
    <n v="31"/>
    <n v="2.5161290322580645"/>
    <n v="2.5161290322580645"/>
    <s v="Primera compra"/>
    <n v="686"/>
    <n v="22.537987679671456"/>
    <n v="1.8781656399726214"/>
    <x v="0"/>
    <x v="1"/>
    <s v="nov"/>
  </r>
  <r>
    <x v="296"/>
    <x v="0"/>
    <n v="94"/>
    <n v="371"/>
    <n v="961.1"/>
    <n v="0"/>
    <s v="No"/>
    <s v="No"/>
    <n v="0"/>
    <n v="0"/>
    <n v="0"/>
    <s v="No"/>
    <n v="0"/>
    <s v="HI"/>
    <x v="1"/>
    <n v="48"/>
    <s v="No"/>
    <s v="No"/>
    <s v="No"/>
    <s v="  One Year   "/>
    <s v="Credit Card"/>
    <n v="7"/>
    <n v="446"/>
    <x v="0"/>
    <m/>
    <x v="273"/>
    <x v="240"/>
    <n v="1"/>
    <x v="1"/>
    <n v="6.05"/>
    <x v="2"/>
    <s v="Phone"/>
    <x v="1"/>
    <n v="0"/>
    <n v="4440"/>
    <s v="Medio"/>
    <s v="Medio"/>
    <n v="5"/>
    <n v="1455"/>
    <n v="376"/>
    <n v="2.6595744680851063E-3"/>
    <n v="2.6595744680851063E-3"/>
    <s v="Primera compra"/>
    <n v="638"/>
    <n v="20.960985626283367"/>
    <n v="1.7467488021902806"/>
    <x v="1"/>
    <x v="1"/>
    <s v="ene"/>
  </r>
  <r>
    <x v="297"/>
    <x v="0"/>
    <n v="96"/>
    <n v="16"/>
    <n v="35"/>
    <n v="24"/>
    <s v="Yes"/>
    <s v="No"/>
    <n v="21"/>
    <n v="2"/>
    <n v="35"/>
    <s v="Yes"/>
    <n v="0"/>
    <s v="AZ"/>
    <x v="0"/>
    <n v="28"/>
    <s v="Yes"/>
    <s v="No"/>
    <s v="No"/>
    <s v="  Month-to-Month   "/>
    <s v="Direct Debit"/>
    <n v="16"/>
    <n v="51"/>
    <x v="0"/>
    <m/>
    <x v="221"/>
    <x v="262"/>
    <n v="78"/>
    <x v="1"/>
    <n v="17.239999999999998"/>
    <x v="5"/>
    <s v="SMS"/>
    <x v="1"/>
    <n v="0.04"/>
    <n v="1335"/>
    <s v="Medio"/>
    <s v="Bajo"/>
    <n v="5.128205128205128E-2"/>
    <n v="1508"/>
    <n v="44"/>
    <n v="1.7727272727272727"/>
    <n v="1.7727272727272727"/>
    <s v="Primera compra"/>
    <n v="489"/>
    <n v="16.06570841889117"/>
    <n v="1.3388090349075974"/>
    <x v="0"/>
    <x v="1"/>
    <s v="jun"/>
  </r>
  <r>
    <x v="298"/>
    <x v="0"/>
    <n v="68"/>
    <n v="7"/>
    <n v="15.9"/>
    <n v="0"/>
    <s v="No"/>
    <s v="No"/>
    <n v="0"/>
    <n v="0"/>
    <n v="5"/>
    <s v="Yes"/>
    <n v="0"/>
    <s v="NV"/>
    <x v="1"/>
    <n v="55"/>
    <s v="No"/>
    <s v="No"/>
    <s v="No"/>
    <s v="  Month-to-Month   "/>
    <s v="Direct Debit"/>
    <n v="36"/>
    <n v="64"/>
    <x v="0"/>
    <m/>
    <x v="244"/>
    <x v="263"/>
    <n v="88"/>
    <x v="0"/>
    <n v="32.44"/>
    <x v="5"/>
    <s v="Email"/>
    <x v="1"/>
    <n v="0"/>
    <n v="6761"/>
    <s v="Medio"/>
    <s v="Bajo"/>
    <n v="4.5454545454545456E-2"/>
    <n v="380"/>
    <n v="11"/>
    <n v="8"/>
    <n v="8"/>
    <s v="Primera compra"/>
    <n v="1149"/>
    <n v="37.749486652977417"/>
    <n v="3.1457905544147846"/>
    <x v="0"/>
    <x v="1"/>
    <s v="ago"/>
  </r>
  <r>
    <x v="299"/>
    <x v="0"/>
    <n v="51"/>
    <n v="80"/>
    <n v="269.7"/>
    <n v="0"/>
    <s v="No"/>
    <s v="No"/>
    <n v="0"/>
    <n v="0"/>
    <n v="8"/>
    <s v="Yes"/>
    <n v="0"/>
    <s v="UT"/>
    <x v="0"/>
    <n v="58"/>
    <s v="No"/>
    <s v="No"/>
    <s v="Yes"/>
    <s v="  Month-to-Month   "/>
    <s v="Direct Debit"/>
    <n v="55"/>
    <n v="1349"/>
    <x v="0"/>
    <m/>
    <x v="274"/>
    <x v="264"/>
    <n v="91"/>
    <x v="2"/>
    <n v="44.44"/>
    <x v="0"/>
    <s v="Phone"/>
    <x v="0"/>
    <n v="0"/>
    <n v="6639"/>
    <s v="Medio"/>
    <s v="Bajo"/>
    <n v="2.197802197802198E-2"/>
    <n v="1424"/>
    <n v="82"/>
    <n v="1.1097560975609757"/>
    <n v="1.1097560975609757"/>
    <s v="Primera compra"/>
    <n v="402"/>
    <n v="13.207392197125259"/>
    <n v="1.1006160164271048"/>
    <x v="0"/>
    <x v="0"/>
    <s v="sept"/>
  </r>
  <r>
    <x v="300"/>
    <x v="0"/>
    <n v="75"/>
    <n v="136"/>
    <n v="326.89999999999998"/>
    <n v="975"/>
    <s v="Yes"/>
    <s v="No"/>
    <n v="135.19999999999999"/>
    <n v="0"/>
    <n v="1"/>
    <s v="Yes"/>
    <n v="0"/>
    <s v="NM"/>
    <x v="1"/>
    <n v="77"/>
    <s v="No"/>
    <s v="Yes"/>
    <s v="No"/>
    <s v="  One Year   "/>
    <s v="Credit Card"/>
    <n v="27"/>
    <n v="1761"/>
    <x v="0"/>
    <m/>
    <x v="275"/>
    <x v="265"/>
    <n v="8"/>
    <x v="0"/>
    <n v="27.52"/>
    <x v="0"/>
    <s v="SMS"/>
    <x v="1"/>
    <n v="0.68"/>
    <n v="6618"/>
    <s v="Medio"/>
    <s v="Bajo"/>
    <n v="0.25"/>
    <n v="1452"/>
    <n v="1113"/>
    <n v="7.1877807726864335E-3"/>
    <n v="7.1877807726864335E-3"/>
    <s v="Primera compra"/>
    <n v="334"/>
    <n v="10.973305954825463"/>
    <n v="0.91444216290212188"/>
    <x v="0"/>
    <x v="0"/>
    <s v="nov"/>
  </r>
  <r>
    <x v="301"/>
    <x v="0"/>
    <n v="72"/>
    <n v="90"/>
    <n v="249.3"/>
    <n v="84"/>
    <s v="Yes"/>
    <s v="Yes"/>
    <n v="0"/>
    <n v="0"/>
    <n v="0"/>
    <s v="No"/>
    <n v="0"/>
    <s v="OR"/>
    <x v="0"/>
    <n v="30"/>
    <s v="No"/>
    <s v="No"/>
    <s v="No"/>
    <s v="  One Year   "/>
    <s v="Credit Card"/>
    <n v="12"/>
    <n v="248"/>
    <x v="0"/>
    <m/>
    <x v="276"/>
    <x v="153"/>
    <n v="118"/>
    <x v="0"/>
    <n v="11.85"/>
    <x v="3"/>
    <s v="Phone"/>
    <x v="1"/>
    <n v="1.83"/>
    <n v="5938"/>
    <s v="Medio"/>
    <s v="Bajo"/>
    <n v="8.4745762711864406E-3"/>
    <n v="850"/>
    <n v="175"/>
    <n v="0.67428571428571427"/>
    <n v="0.67428571428571427"/>
    <s v="Primera compra"/>
    <n v="1467"/>
    <n v="48.197125256673509"/>
    <n v="4.0164271047227924"/>
    <x v="2"/>
    <x v="1"/>
    <s v="oct"/>
  </r>
  <r>
    <x v="302"/>
    <x v="0"/>
    <n v="75"/>
    <n v="248"/>
    <n v="596.20000000000005"/>
    <n v="0"/>
    <s v="No"/>
    <s v="No"/>
    <n v="0"/>
    <n v="0"/>
    <n v="6"/>
    <s v="No"/>
    <n v="29"/>
    <s v="ND"/>
    <x v="1"/>
    <n v="54"/>
    <s v="No"/>
    <s v="No"/>
    <s v="Yes"/>
    <s v="  Month-to-Month   "/>
    <s v="Direct Debit"/>
    <n v="38"/>
    <n v="2052"/>
    <x v="0"/>
    <m/>
    <x v="277"/>
    <x v="266"/>
    <n v="77"/>
    <x v="1"/>
    <n v="38.36"/>
    <x v="5"/>
    <s v="Email"/>
    <x v="1"/>
    <n v="0"/>
    <n v="5707"/>
    <s v="Medio"/>
    <s v="Bajo"/>
    <n v="5.1948051948051951E-2"/>
    <n v="1000"/>
    <n v="252"/>
    <n v="0.30555555555555558"/>
    <n v="0.30555555555555558"/>
    <s v="Primera compra"/>
    <n v="784"/>
    <n v="25.757700205338807"/>
    <n v="2.1464750171115674"/>
    <x v="0"/>
    <x v="0"/>
    <s v="ago"/>
  </r>
  <r>
    <x v="303"/>
    <x v="0"/>
    <n v="94"/>
    <n v="354"/>
    <n v="845.5"/>
    <n v="212"/>
    <s v="Yes"/>
    <s v="Yes"/>
    <n v="0"/>
    <n v="0"/>
    <n v="5"/>
    <s v="No"/>
    <n v="51"/>
    <s v="TX"/>
    <x v="0"/>
    <n v="60"/>
    <s v="No"/>
    <s v="No"/>
    <s v="No"/>
    <s v="  Two Year   "/>
    <s v="Credit Card"/>
    <n v="27"/>
    <n v="1413"/>
    <x v="0"/>
    <m/>
    <x v="251"/>
    <x v="12"/>
    <n v="33"/>
    <x v="1"/>
    <n v="30.97"/>
    <x v="3"/>
    <s v="Phone"/>
    <x v="0"/>
    <n v="4.45"/>
    <n v="3307"/>
    <s v="Medio"/>
    <s v="Bajo"/>
    <n v="3.0303030303030304E-2"/>
    <n v="1356"/>
    <n v="567"/>
    <n v="5.8201058201058198E-2"/>
    <n v="5.8201058201058198E-2"/>
    <s v="Primera compra"/>
    <n v="1716"/>
    <n v="56.377823408624238"/>
    <n v="4.6981519507186862"/>
    <x v="2"/>
    <x v="0"/>
    <s v="feb"/>
  </r>
  <r>
    <x v="304"/>
    <x v="0"/>
    <n v="83"/>
    <n v="321"/>
    <n v="634.70000000000005"/>
    <n v="0"/>
    <s v="No"/>
    <s v="No"/>
    <n v="0"/>
    <n v="0"/>
    <n v="0"/>
    <s v="No"/>
    <n v="0"/>
    <s v="KS"/>
    <x v="0"/>
    <n v="74"/>
    <s v="No"/>
    <s v="Yes"/>
    <s v="No"/>
    <s v="  Two Year   "/>
    <s v="Direct Debit"/>
    <n v="8"/>
    <n v="515"/>
    <x v="0"/>
    <m/>
    <x v="204"/>
    <x v="267"/>
    <n v="79"/>
    <x v="1"/>
    <n v="8.31"/>
    <x v="4"/>
    <s v="SMS"/>
    <x v="1"/>
    <n v="0"/>
    <n v="3983"/>
    <s v="Medio"/>
    <s v="Bajo"/>
    <n v="3.7974683544303799E-2"/>
    <n v="800"/>
    <n v="324"/>
    <n v="0.24382716049382716"/>
    <n v="0.24382716049382716"/>
    <s v="Primera compra"/>
    <n v="351"/>
    <n v="11.531827515400412"/>
    <n v="0.9609856262833677"/>
    <x v="0"/>
    <x v="1"/>
    <s v="oct"/>
  </r>
  <r>
    <x v="305"/>
    <x v="0"/>
    <n v="72"/>
    <n v="337"/>
    <n v="571.20000000000005"/>
    <n v="0"/>
    <s v="No"/>
    <s v="No"/>
    <n v="0"/>
    <n v="2"/>
    <n v="6"/>
    <s v="Yes"/>
    <n v="0"/>
    <s v="OK"/>
    <x v="0"/>
    <n v="32"/>
    <s v="No"/>
    <s v="No"/>
    <s v="Yes"/>
    <s v="  One Year   "/>
    <s v="Direct Debit"/>
    <n v="37"/>
    <n v="1764"/>
    <x v="0"/>
    <m/>
    <x v="176"/>
    <x v="268"/>
    <n v="97"/>
    <x v="0"/>
    <n v="31.95"/>
    <x v="2"/>
    <s v="SMS"/>
    <x v="1"/>
    <n v="0"/>
    <n v="3040"/>
    <s v="Medio"/>
    <s v="Medio"/>
    <n v="5.1546391752577317E-2"/>
    <n v="1345"/>
    <n v="342"/>
    <n v="0.28362573099415206"/>
    <n v="0.28362573099415206"/>
    <s v="Primera compra"/>
    <n v="1153"/>
    <n v="37.880903490759756"/>
    <n v="3.1567419575633129"/>
    <x v="1"/>
    <x v="0"/>
    <s v="ago"/>
  </r>
  <r>
    <x v="306"/>
    <x v="0"/>
    <n v="65"/>
    <n v="145"/>
    <n v="296.39999999999998"/>
    <n v="0"/>
    <s v="No"/>
    <s v="No"/>
    <n v="0"/>
    <n v="0"/>
    <n v="9"/>
    <s v="No"/>
    <n v="0"/>
    <s v="KY"/>
    <x v="0"/>
    <n v="54"/>
    <s v="No"/>
    <s v="No"/>
    <s v="No"/>
    <s v="  Month-to-Month   "/>
    <s v="Credit Card"/>
    <n v="43"/>
    <n v="911"/>
    <x v="0"/>
    <m/>
    <x v="278"/>
    <x v="43"/>
    <n v="9"/>
    <x v="0"/>
    <n v="48.3"/>
    <x v="4"/>
    <s v="Email"/>
    <x v="1"/>
    <n v="0"/>
    <n v="823"/>
    <s v="Alto"/>
    <s v="Bajo"/>
    <n v="0.33333333333333331"/>
    <n v="758"/>
    <n v="148"/>
    <n v="6.0810810810810814E-2"/>
    <n v="6.0810810810810814E-2"/>
    <s v="Primera compra"/>
    <n v="553"/>
    <n v="18.168377823408623"/>
    <n v="1.514031485284052"/>
    <x v="0"/>
    <x v="2"/>
    <s v="abr"/>
  </r>
  <r>
    <x v="307"/>
    <x v="0"/>
    <n v="88"/>
    <n v="34"/>
    <n v="97.2"/>
    <n v="0"/>
    <s v="No"/>
    <s v="No"/>
    <n v="0"/>
    <n v="2"/>
    <n v="7"/>
    <s v="Yes"/>
    <n v="0"/>
    <s v="MA"/>
    <x v="1"/>
    <n v="67"/>
    <s v="No"/>
    <s v="Yes"/>
    <s v="No"/>
    <s v="  Month-to-Month   "/>
    <s v="Paper Check"/>
    <n v="14"/>
    <n v="171"/>
    <x v="0"/>
    <m/>
    <x v="279"/>
    <x v="143"/>
    <n v="47"/>
    <x v="1"/>
    <n v="12.91"/>
    <x v="0"/>
    <s v="Email"/>
    <x v="0"/>
    <n v="0"/>
    <n v="1427"/>
    <s v="Medio"/>
    <s v="Bajo"/>
    <n v="4.2553191489361701E-2"/>
    <n v="331"/>
    <n v="36"/>
    <n v="1.3055555555555556"/>
    <n v="1.3055555555555556"/>
    <s v="Primera compra"/>
    <n v="321"/>
    <n v="10.546201232032855"/>
    <n v="0.87885010266940455"/>
    <x v="0"/>
    <x v="1"/>
    <s v="nov"/>
  </r>
  <r>
    <x v="308"/>
    <x v="0"/>
    <n v="74"/>
    <n v="85"/>
    <n v="239.1"/>
    <n v="0"/>
    <s v="No"/>
    <s v="No"/>
    <n v="0"/>
    <n v="0"/>
    <n v="9"/>
    <s v="Yes"/>
    <n v="0"/>
    <s v="MO"/>
    <x v="0"/>
    <n v="41"/>
    <s v="No"/>
    <s v="No"/>
    <s v="Yes"/>
    <s v="  Two Year   "/>
    <s v="Credit Card"/>
    <n v="24"/>
    <n v="386"/>
    <x v="0"/>
    <m/>
    <x v="187"/>
    <x v="269"/>
    <n v="114"/>
    <x v="0"/>
    <n v="27.4"/>
    <x v="5"/>
    <s v="Phone"/>
    <x v="1"/>
    <n v="0"/>
    <n v="4966"/>
    <s v="Medio"/>
    <s v="Bajo"/>
    <n v="3.5087719298245612E-2"/>
    <n v="1699"/>
    <n v="89"/>
    <n v="1.2808988764044944"/>
    <n v="1.2808988764044944"/>
    <s v="Primera compra"/>
    <n v="324"/>
    <n v="10.644763860369611"/>
    <n v="0.88706365503080098"/>
    <x v="0"/>
    <x v="1"/>
    <s v="nov"/>
  </r>
  <r>
    <x v="309"/>
    <x v="0"/>
    <n v="57"/>
    <n v="6"/>
    <n v="13.8"/>
    <n v="0"/>
    <s v="No"/>
    <s v="No"/>
    <n v="0"/>
    <n v="0"/>
    <n v="0"/>
    <s v="No"/>
    <n v="0"/>
    <s v="NY"/>
    <x v="1"/>
    <n v="59"/>
    <s v="No"/>
    <s v="No"/>
    <s v="No"/>
    <s v="  Month-to-Month   "/>
    <s v="Credit Card"/>
    <n v="10"/>
    <n v="24"/>
    <x v="0"/>
    <m/>
    <x v="280"/>
    <x v="270"/>
    <n v="45"/>
    <x v="2"/>
    <n v="10.96"/>
    <x v="4"/>
    <s v="Email"/>
    <x v="0"/>
    <n v="0"/>
    <n v="621"/>
    <s v="Medio"/>
    <s v="Bajo"/>
    <n v="6.6666666666666666E-2"/>
    <n v="1641"/>
    <n v="9"/>
    <n v="5"/>
    <n v="5"/>
    <s v="Primera compra"/>
    <n v="983"/>
    <n v="32.295687885010267"/>
    <n v="2.6913073237508556"/>
    <x v="0"/>
    <x v="1"/>
    <s v="feb"/>
  </r>
  <r>
    <x v="310"/>
    <x v="0"/>
    <n v="75"/>
    <n v="57"/>
    <n v="134.6"/>
    <n v="76"/>
    <s v="Yes"/>
    <s v="No"/>
    <n v="74.099999999999994"/>
    <n v="0"/>
    <n v="8"/>
    <s v="Yes"/>
    <n v="0"/>
    <s v="NC"/>
    <x v="1"/>
    <n v="27"/>
    <s v="Yes"/>
    <s v="No"/>
    <s v="No"/>
    <s v="  Month-to-Month   "/>
    <s v="Direct Debit"/>
    <n v="34"/>
    <n v="653"/>
    <x v="0"/>
    <m/>
    <x v="281"/>
    <x v="271"/>
    <n v="19"/>
    <x v="0"/>
    <n v="39.89"/>
    <x v="4"/>
    <s v="Phone"/>
    <x v="1"/>
    <n v="2.2200000000000002"/>
    <n v="5604"/>
    <s v="Medio"/>
    <s v="Bajo"/>
    <n v="0.15789473684210525"/>
    <n v="1548"/>
    <n v="136"/>
    <n v="0.13970588235294118"/>
    <n v="0.13970588235294118"/>
    <s v="Primera compra"/>
    <n v="656"/>
    <n v="21.552361396303901"/>
    <n v="1.7960301163586585"/>
    <x v="0"/>
    <x v="2"/>
    <s v="dic"/>
  </r>
  <r>
    <x v="311"/>
    <x v="0"/>
    <n v="72"/>
    <n v="19"/>
    <n v="48.7"/>
    <n v="0"/>
    <s v="No"/>
    <s v="No"/>
    <n v="0"/>
    <n v="2"/>
    <n v="4"/>
    <s v="Yes"/>
    <n v="0"/>
    <s v="ID"/>
    <x v="1"/>
    <n v="37"/>
    <s v="No"/>
    <s v="No"/>
    <s v="Yes"/>
    <s v="  Month-to-Month   "/>
    <s v="Direct Debit"/>
    <n v="35"/>
    <n v="287"/>
    <x v="0"/>
    <m/>
    <x v="282"/>
    <x v="272"/>
    <n v="49"/>
    <x v="0"/>
    <n v="34.979999999999997"/>
    <x v="2"/>
    <s v="Phone"/>
    <x v="1"/>
    <n v="0"/>
    <n v="2343"/>
    <s v="Medio"/>
    <s v="Medio"/>
    <n v="0.10204081632653061"/>
    <n v="549"/>
    <n v="24"/>
    <n v="2.0416666666666665"/>
    <n v="2.0416666666666665"/>
    <s v="Primera compra"/>
    <n v="1211"/>
    <n v="39.786447638603697"/>
    <n v="3.3155373032169746"/>
    <x v="1"/>
    <x v="1"/>
    <s v="jun"/>
  </r>
  <r>
    <x v="312"/>
    <x v="0"/>
    <n v="75"/>
    <n v="35"/>
    <n v="107.4"/>
    <n v="32"/>
    <s v="Yes"/>
    <s v="No"/>
    <n v="37.6"/>
    <n v="1"/>
    <n v="6"/>
    <s v="Yes"/>
    <n v="0"/>
    <s v="MD"/>
    <x v="0"/>
    <n v="42"/>
    <s v="No"/>
    <s v="No"/>
    <s v="No"/>
    <s v="  Month-to-Month   "/>
    <s v="Credit Card"/>
    <n v="28"/>
    <n v="233"/>
    <x v="0"/>
    <m/>
    <x v="2"/>
    <x v="273"/>
    <n v="70"/>
    <x v="0"/>
    <n v="28.5"/>
    <x v="1"/>
    <s v="Email"/>
    <x v="0"/>
    <n v="1.1299999999999999"/>
    <n v="3728"/>
    <s v="Medio"/>
    <s v="Bajo"/>
    <n v="0"/>
    <n v="586"/>
    <n v="67"/>
    <n v="1.044776119402985"/>
    <n v="1.044776119402985"/>
    <s v="Primera compra"/>
    <n v="608"/>
    <n v="19.975359342915812"/>
    <n v="1.6646132785763177"/>
    <x v="0"/>
    <x v="1"/>
    <s v="feb"/>
  </r>
  <r>
    <x v="313"/>
    <x v="0"/>
    <n v="69"/>
    <n v="13"/>
    <n v="31.7"/>
    <n v="0"/>
    <s v="No"/>
    <s v="No"/>
    <n v="0"/>
    <n v="2"/>
    <n v="2"/>
    <s v="Yes"/>
    <n v="0"/>
    <s v="SC"/>
    <x v="1"/>
    <n v="49"/>
    <s v="No"/>
    <s v="No"/>
    <s v="No"/>
    <s v="  Month-to-Month   "/>
    <s v="Direct Debit"/>
    <n v="59"/>
    <n v="168"/>
    <x v="0"/>
    <m/>
    <x v="283"/>
    <x v="274"/>
    <n v="41"/>
    <x v="1"/>
    <n v="69.709999999999994"/>
    <x v="5"/>
    <s v="Phone"/>
    <x v="0"/>
    <n v="0"/>
    <n v="5207"/>
    <s v="Alto"/>
    <s v="Bajo"/>
    <n v="9.7560975609756101E-2"/>
    <n v="1425"/>
    <n v="17"/>
    <n v="2.4117647058823528"/>
    <n v="2.4117647058823528"/>
    <s v="Primera compra"/>
    <n v="1198"/>
    <n v="39.359342915811084"/>
    <n v="3.2799452429842568"/>
    <x v="0"/>
    <x v="1"/>
    <s v="jul"/>
  </r>
  <r>
    <x v="314"/>
    <x v="0"/>
    <n v="74"/>
    <n v="3"/>
    <n v="8"/>
    <n v="0"/>
    <s v="No"/>
    <s v="No"/>
    <n v="0"/>
    <n v="0"/>
    <n v="1"/>
    <s v="Yes"/>
    <n v="0"/>
    <s v="ND"/>
    <x v="0"/>
    <n v="50"/>
    <s v="No"/>
    <s v="No"/>
    <s v="No"/>
    <s v="  Month-to-Month   "/>
    <s v="Direct Debit"/>
    <n v="31"/>
    <n v="31"/>
    <x v="0"/>
    <m/>
    <x v="284"/>
    <x v="275"/>
    <n v="71"/>
    <x v="2"/>
    <n v="32.6"/>
    <x v="5"/>
    <s v="Email"/>
    <x v="0"/>
    <n v="0"/>
    <n v="2293"/>
    <s v="Medio"/>
    <s v="Bajo"/>
    <n v="5.6338028169014086E-2"/>
    <n v="647"/>
    <n v="7"/>
    <n v="10.142857142857142"/>
    <n v="10.142857142857142"/>
    <s v="Primera compra"/>
    <n v="1332"/>
    <n v="43.761806981519506"/>
    <n v="3.6468172484599588"/>
    <x v="0"/>
    <x v="1"/>
    <s v="feb"/>
  </r>
  <r>
    <x v="315"/>
    <x v="0"/>
    <n v="58"/>
    <n v="228"/>
    <n v="548.5"/>
    <n v="0"/>
    <s v="No"/>
    <s v="No"/>
    <n v="0"/>
    <n v="0"/>
    <n v="3"/>
    <s v="Yes"/>
    <n v="0"/>
    <s v="MO"/>
    <x v="1"/>
    <n v="60"/>
    <s v="No"/>
    <s v="No"/>
    <s v="Yes"/>
    <s v="  Two Year   "/>
    <s v="Direct Debit"/>
    <n v="27"/>
    <n v="1844"/>
    <x v="0"/>
    <m/>
    <x v="188"/>
    <x v="276"/>
    <n v="99"/>
    <x v="2"/>
    <n v="27.26"/>
    <x v="2"/>
    <s v="Email"/>
    <x v="1"/>
    <n v="0"/>
    <n v="6984"/>
    <s v="Medio"/>
    <s v="Medio"/>
    <n v="5.0505050505050504E-2"/>
    <n v="789"/>
    <n v="233"/>
    <n v="0.42489270386266093"/>
    <n v="0.42489270386266093"/>
    <s v="Primera compra"/>
    <n v="833"/>
    <n v="27.367556468172488"/>
    <n v="2.2806297056810405"/>
    <x v="1"/>
    <x v="0"/>
    <s v="jul"/>
  </r>
  <r>
    <x v="316"/>
    <x v="0"/>
    <n v="66"/>
    <n v="2"/>
    <n v="4"/>
    <n v="0"/>
    <s v="No"/>
    <s v="No"/>
    <n v="0"/>
    <n v="0"/>
    <n v="0"/>
    <s v="No"/>
    <n v="0"/>
    <s v="MA"/>
    <x v="1"/>
    <n v="41"/>
    <s v="No"/>
    <s v="No"/>
    <s v="No"/>
    <s v="  Month-to-Month   "/>
    <s v="Direct Debit"/>
    <n v="7"/>
    <n v="7"/>
    <x v="0"/>
    <m/>
    <x v="285"/>
    <x v="277"/>
    <n v="37"/>
    <x v="1"/>
    <n v="6.56"/>
    <x v="2"/>
    <s v="Phone"/>
    <x v="1"/>
    <n v="0"/>
    <n v="5030"/>
    <s v="Medio"/>
    <s v="Medio"/>
    <n v="0.13513513513513514"/>
    <n v="1456"/>
    <n v="7"/>
    <n v="5.2857142857142856"/>
    <n v="5.2857142857142856"/>
    <s v="Primera compra"/>
    <n v="1091"/>
    <n v="35.843942505133469"/>
    <n v="2.9869952087611225"/>
    <x v="1"/>
    <x v="1"/>
    <s v="oct"/>
  </r>
  <r>
    <x v="317"/>
    <x v="0"/>
    <n v="55"/>
    <n v="130"/>
    <n v="381.3"/>
    <n v="0"/>
    <s v="No"/>
    <s v="No"/>
    <n v="0"/>
    <n v="0"/>
    <n v="15"/>
    <s v="Yes"/>
    <n v="0"/>
    <s v="CO"/>
    <x v="1"/>
    <n v="62"/>
    <s v="No"/>
    <s v="No"/>
    <s v="Yes"/>
    <s v="  Month-to-Month   "/>
    <s v="Direct Debit"/>
    <n v="31"/>
    <n v="1176"/>
    <x v="0"/>
    <m/>
    <x v="286"/>
    <x v="125"/>
    <n v="11"/>
    <x v="2"/>
    <n v="33.380000000000003"/>
    <x v="3"/>
    <s v="SMS"/>
    <x v="0"/>
    <n v="0"/>
    <n v="4989"/>
    <s v="Medio"/>
    <s v="Bajo"/>
    <n v="9.0909090909090912E-2"/>
    <n v="1347"/>
    <n v="131"/>
    <n v="8.3969465648854963E-2"/>
    <n v="8.3969465648854963E-2"/>
    <s v="Primera compra"/>
    <n v="880"/>
    <n v="28.911704312114988"/>
    <n v="2.409308692676249"/>
    <x v="2"/>
    <x v="0"/>
    <s v="may"/>
  </r>
  <r>
    <x v="318"/>
    <x v="0"/>
    <n v="72"/>
    <n v="274"/>
    <n v="867.3"/>
    <n v="232"/>
    <s v="Yes"/>
    <s v="Yes"/>
    <n v="0"/>
    <n v="0"/>
    <n v="5"/>
    <s v="No"/>
    <n v="29"/>
    <s v="UT"/>
    <x v="0"/>
    <n v="37"/>
    <s v="No"/>
    <s v="No"/>
    <s v="No"/>
    <s v="  Two Year   "/>
    <s v="Credit Card"/>
    <n v="55"/>
    <n v="3169"/>
    <x v="0"/>
    <m/>
    <x v="287"/>
    <x v="278"/>
    <n v="48"/>
    <x v="0"/>
    <n v="54.41"/>
    <x v="5"/>
    <s v="Phone"/>
    <x v="0"/>
    <n v="5.16"/>
    <n v="6538"/>
    <s v="Alto"/>
    <s v="Bajo"/>
    <n v="8.3333333333333329E-2"/>
    <n v="1658"/>
    <n v="510"/>
    <n v="9.4117647058823528E-2"/>
    <n v="9.4117647058823528E-2"/>
    <s v="Primera compra"/>
    <n v="799"/>
    <n v="26.250513347022586"/>
    <n v="2.1875427789185489"/>
    <x v="0"/>
    <x v="3"/>
    <s v="ago"/>
  </r>
  <r>
    <x v="319"/>
    <x v="0"/>
    <n v="64"/>
    <n v="4"/>
    <n v="7.9"/>
    <n v="0"/>
    <s v="No"/>
    <s v="No"/>
    <n v="0"/>
    <n v="0"/>
    <n v="0"/>
    <s v="No"/>
    <n v="0"/>
    <s v="VA"/>
    <x v="0"/>
    <n v="53"/>
    <s v="No"/>
    <s v="No"/>
    <s v="No"/>
    <s v="  Month-to-Month   "/>
    <s v="Direct Debit"/>
    <n v="7"/>
    <n v="12"/>
    <x v="0"/>
    <m/>
    <x v="288"/>
    <x v="279"/>
    <n v="84"/>
    <x v="1"/>
    <n v="5.77"/>
    <x v="4"/>
    <s v="Phone"/>
    <x v="1"/>
    <n v="0"/>
    <n v="6605"/>
    <s v="Medio"/>
    <s v="Bajo"/>
    <n v="3.5714285714285712E-2"/>
    <n v="1053"/>
    <n v="7"/>
    <n v="12"/>
    <n v="12"/>
    <s v="Primera compra"/>
    <n v="1337"/>
    <n v="43.926078028747433"/>
    <n v="3.6605065023956196"/>
    <x v="0"/>
    <x v="1"/>
    <s v="feb"/>
  </r>
  <r>
    <x v="320"/>
    <x v="0"/>
    <n v="72"/>
    <n v="81"/>
    <n v="208.4"/>
    <n v="76"/>
    <s v="Yes"/>
    <s v="No"/>
    <n v="134.9"/>
    <n v="0"/>
    <n v="5"/>
    <s v="Yes"/>
    <n v="0"/>
    <s v="VT"/>
    <x v="0"/>
    <n v="61"/>
    <s v="No"/>
    <s v="No"/>
    <s v="Yes"/>
    <s v="  Month-to-Month   "/>
    <s v="Direct Debit"/>
    <n v="25"/>
    <n v="471"/>
    <x v="0"/>
    <m/>
    <x v="289"/>
    <x v="280"/>
    <n v="119"/>
    <x v="0"/>
    <n v="25.25"/>
    <x v="2"/>
    <s v="SMS"/>
    <x v="0"/>
    <n v="2.7"/>
    <n v="1754"/>
    <s v="Medio"/>
    <s v="Medio"/>
    <n v="4.2016806722689079E-2"/>
    <n v="1414"/>
    <n v="162"/>
    <n v="0.73456790123456794"/>
    <n v="0.73456790123456794"/>
    <s v="Primera compra"/>
    <n v="1230"/>
    <n v="40.410677618069819"/>
    <n v="3.3675564681724848"/>
    <x v="1"/>
    <x v="1"/>
    <s v="jun"/>
  </r>
  <r>
    <x v="321"/>
    <x v="0"/>
    <n v="90"/>
    <n v="342"/>
    <n v="876.7"/>
    <n v="0"/>
    <s v="No"/>
    <s v="No"/>
    <n v="0"/>
    <n v="2"/>
    <n v="1"/>
    <s v="Yes"/>
    <n v="0"/>
    <s v="AZ"/>
    <x v="0"/>
    <n v="77"/>
    <s v="No"/>
    <s v="Yes"/>
    <s v="No"/>
    <s v="  Two Year   "/>
    <s v="Direct Debit"/>
    <n v="57"/>
    <n v="3305"/>
    <x v="0"/>
    <m/>
    <x v="290"/>
    <x v="281"/>
    <n v="109"/>
    <x v="1"/>
    <n v="61.54"/>
    <x v="3"/>
    <s v="SMS"/>
    <x v="0"/>
    <n v="0"/>
    <n v="2907"/>
    <s v="Alto"/>
    <s v="Bajo"/>
    <n v="9.1743119266055051E-3"/>
    <n v="1669"/>
    <n v="343"/>
    <n v="0.31778425655976678"/>
    <n v="0.31778425655976678"/>
    <s v="Primera compra"/>
    <n v="1366"/>
    <n v="44.878850102669404"/>
    <n v="3.7399041752224504"/>
    <x v="2"/>
    <x v="3"/>
    <s v="ene"/>
  </r>
  <r>
    <x v="321"/>
    <x v="0"/>
    <n v="50"/>
    <n v="342"/>
    <n v="876.7"/>
    <n v="0"/>
    <s v="No"/>
    <s v="No"/>
    <n v="0"/>
    <n v="2"/>
    <n v="1"/>
    <s v="Yes"/>
    <n v="0"/>
    <s v="AZ"/>
    <x v="0"/>
    <n v="77"/>
    <s v="No"/>
    <s v="Yes"/>
    <s v="No"/>
    <s v="  Two Year   "/>
    <s v="Direct Debit"/>
    <n v="57"/>
    <n v="3305"/>
    <x v="0"/>
    <m/>
    <x v="290"/>
    <x v="281"/>
    <n v="109"/>
    <x v="1"/>
    <n v="61.54"/>
    <x v="5"/>
    <s v="SMS"/>
    <x v="0"/>
    <n v="0"/>
    <n v="2956"/>
    <s v="Alto"/>
    <s v="Bajo"/>
    <n v="3.669724770642202E-2"/>
    <n v="1669"/>
    <n v="346"/>
    <n v="0.31502890173410403"/>
    <n v="0.31502890173410403"/>
    <s v="Compra posterior"/>
    <n v="1366"/>
    <n v="44.878850102669404"/>
    <n v="3.7399041752224504"/>
    <x v="0"/>
    <x v="3"/>
    <s v="ene"/>
  </r>
  <r>
    <x v="322"/>
    <x v="0"/>
    <n v="70"/>
    <n v="76"/>
    <n v="126.4"/>
    <n v="52"/>
    <s v="Yes"/>
    <s v="No"/>
    <n v="51.6"/>
    <n v="0"/>
    <n v="12"/>
    <s v="No"/>
    <n v="33"/>
    <s v="KY"/>
    <x v="1"/>
    <n v="33"/>
    <s v="No"/>
    <s v="No"/>
    <s v="Yes"/>
    <s v="  Month-to-Month   "/>
    <s v="Direct Debit"/>
    <n v="34"/>
    <n v="426"/>
    <x v="0"/>
    <m/>
    <x v="291"/>
    <x v="282"/>
    <n v="103"/>
    <x v="2"/>
    <n v="33.049999999999997"/>
    <x v="4"/>
    <s v="Email"/>
    <x v="0"/>
    <n v="1.55"/>
    <n v="2044"/>
    <s v="Medio"/>
    <s v="Bajo"/>
    <n v="2.9126213592233011E-2"/>
    <n v="1320"/>
    <n v="131"/>
    <n v="0.7862595419847328"/>
    <n v="0.7862595419847328"/>
    <s v="Primera compra"/>
    <n v="1023"/>
    <n v="33.609856262833674"/>
    <n v="2.8008213552361396"/>
    <x v="0"/>
    <x v="1"/>
    <s v="dic"/>
  </r>
  <r>
    <x v="323"/>
    <x v="0"/>
    <n v="67"/>
    <n v="44"/>
    <n v="111.9"/>
    <n v="64"/>
    <s v="Yes"/>
    <s v="No"/>
    <n v="112"/>
    <n v="0"/>
    <n v="0"/>
    <s v="No"/>
    <n v="0"/>
    <s v="ID"/>
    <x v="1"/>
    <n v="20"/>
    <s v="Yes"/>
    <s v="No"/>
    <s v="No"/>
    <s v="  Two Year   "/>
    <s v="Credit Card"/>
    <n v="9"/>
    <n v="150"/>
    <x v="0"/>
    <m/>
    <x v="279"/>
    <x v="283"/>
    <n v="42"/>
    <x v="2"/>
    <n v="9.11"/>
    <x v="0"/>
    <s v="Phone"/>
    <x v="0"/>
    <n v="0.22"/>
    <n v="4645"/>
    <s v="Medio"/>
    <s v="Bajo"/>
    <n v="4.7619047619047616E-2"/>
    <n v="562"/>
    <n v="110"/>
    <n v="0.38181818181818183"/>
    <n v="0.38181818181818183"/>
    <s v="Primera compra"/>
    <n v="321"/>
    <n v="10.546201232032855"/>
    <n v="0.87885010266940455"/>
    <x v="0"/>
    <x v="1"/>
    <s v="nov"/>
  </r>
  <r>
    <x v="324"/>
    <x v="0"/>
    <n v="67"/>
    <n v="264"/>
    <n v="645.70000000000005"/>
    <n v="0"/>
    <s v="No"/>
    <s v="No"/>
    <n v="0"/>
    <n v="2"/>
    <n v="2"/>
    <s v="Yes"/>
    <n v="0"/>
    <s v="KS"/>
    <x v="0"/>
    <n v="48"/>
    <s v="No"/>
    <s v="No"/>
    <s v="No"/>
    <s v="  Month-to-Month   "/>
    <s v="Direct Debit"/>
    <n v="39"/>
    <n v="1951"/>
    <x v="0"/>
    <m/>
    <x v="292"/>
    <x v="284"/>
    <n v="11"/>
    <x v="1"/>
    <n v="46.58"/>
    <x v="0"/>
    <s v="Phone"/>
    <x v="0"/>
    <n v="0"/>
    <n v="4377"/>
    <s v="Alto"/>
    <s v="Bajo"/>
    <n v="0.18181818181818182"/>
    <n v="1662"/>
    <n v="266"/>
    <n v="4.1353383458646614E-2"/>
    <n v="4.1353383458646614E-2"/>
    <s v="Primera compra"/>
    <n v="1017"/>
    <n v="33.412731006160165"/>
    <n v="2.7843942505133472"/>
    <x v="0"/>
    <x v="0"/>
    <s v="dic"/>
  </r>
  <r>
    <x v="325"/>
    <x v="0"/>
    <n v="60"/>
    <n v="149"/>
    <n v="449.4"/>
    <n v="0"/>
    <s v="No"/>
    <s v="No"/>
    <n v="0"/>
    <n v="1"/>
    <n v="0"/>
    <s v="No"/>
    <n v="0"/>
    <s v="ID"/>
    <x v="1"/>
    <n v="39"/>
    <s v="No"/>
    <s v="No"/>
    <s v="No"/>
    <s v="  One Year   "/>
    <s v="Credit Card"/>
    <n v="12"/>
    <n v="482"/>
    <x v="0"/>
    <m/>
    <x v="293"/>
    <x v="285"/>
    <n v="63"/>
    <x v="1"/>
    <n v="14.09"/>
    <x v="1"/>
    <s v="Email"/>
    <x v="1"/>
    <n v="0"/>
    <n v="6335"/>
    <s v="Medio"/>
    <s v="Bajo"/>
    <n v="0"/>
    <n v="365"/>
    <n v="149"/>
    <n v="0.42281879194630873"/>
    <n v="0.42281879194630873"/>
    <s v="Primera compra"/>
    <n v="306"/>
    <n v="10.053388090349076"/>
    <n v="0.83778234086242298"/>
    <x v="0"/>
    <x v="1"/>
    <s v="dic"/>
  </r>
  <r>
    <x v="326"/>
    <x v="0"/>
    <n v="69"/>
    <n v="159"/>
    <n v="409.3"/>
    <n v="0"/>
    <s v="No"/>
    <s v="No"/>
    <n v="0"/>
    <n v="0"/>
    <n v="0"/>
    <s v="No"/>
    <n v="0"/>
    <s v="HI"/>
    <x v="0"/>
    <n v="30"/>
    <s v="No"/>
    <s v="No"/>
    <s v="No"/>
    <s v="  Two Year   "/>
    <s v="Direct Debit"/>
    <n v="9"/>
    <n v="514"/>
    <x v="0"/>
    <m/>
    <x v="294"/>
    <x v="286"/>
    <n v="65"/>
    <x v="0"/>
    <n v="10.23"/>
    <x v="5"/>
    <s v="Phone"/>
    <x v="0"/>
    <n v="0"/>
    <n v="74"/>
    <s v="Medio"/>
    <s v="Bajo"/>
    <n v="6.1538461538461542E-2"/>
    <n v="485"/>
    <n v="163"/>
    <n v="0.3987730061349693"/>
    <n v="0.3987730061349693"/>
    <s v="Primera compra"/>
    <n v="1228"/>
    <n v="40.344969199178642"/>
    <n v="3.3620807665982202"/>
    <x v="0"/>
    <x v="1"/>
    <s v="jun"/>
  </r>
  <r>
    <x v="327"/>
    <x v="0"/>
    <n v="70"/>
    <n v="103"/>
    <n v="219.9"/>
    <n v="0"/>
    <s v="No"/>
    <s v="No"/>
    <n v="0"/>
    <n v="0"/>
    <n v="5"/>
    <s v="Yes"/>
    <n v="0"/>
    <s v="WV"/>
    <x v="0"/>
    <n v="75"/>
    <s v="No"/>
    <s v="Yes"/>
    <s v="No"/>
    <s v="  Two Year   "/>
    <s v="Direct Debit"/>
    <n v="42"/>
    <n v="762"/>
    <x v="0"/>
    <m/>
    <x v="295"/>
    <x v="287"/>
    <n v="91"/>
    <x v="0"/>
    <n v="37.31"/>
    <x v="0"/>
    <s v="Phone"/>
    <x v="1"/>
    <n v="0"/>
    <n v="911"/>
    <s v="Medio"/>
    <s v="Bajo"/>
    <n v="2.197802197802198E-2"/>
    <n v="1016"/>
    <n v="105"/>
    <n v="0.8666666666666667"/>
    <n v="0.8666666666666667"/>
    <s v="Primera compra"/>
    <n v="569"/>
    <n v="18.69404517453799"/>
    <n v="1.5578370978781659"/>
    <x v="0"/>
    <x v="2"/>
    <s v="mar"/>
  </r>
  <r>
    <x v="328"/>
    <x v="0"/>
    <n v="75"/>
    <n v="444"/>
    <n v="743.5"/>
    <n v="0"/>
    <s v="No"/>
    <s v="No"/>
    <n v="0"/>
    <n v="1"/>
    <n v="6"/>
    <s v="Yes"/>
    <n v="0"/>
    <s v="WV"/>
    <x v="0"/>
    <n v="58"/>
    <s v="No"/>
    <s v="No"/>
    <s v="No"/>
    <s v="  One Year   "/>
    <s v="Credit Card"/>
    <n v="38"/>
    <n v="2177"/>
    <x v="0"/>
    <m/>
    <x v="296"/>
    <x v="288"/>
    <n v="47"/>
    <x v="0"/>
    <n v="39.06"/>
    <x v="3"/>
    <s v="SMS"/>
    <x v="1"/>
    <n v="0"/>
    <n v="1912"/>
    <s v="Medio"/>
    <s v="Bajo"/>
    <n v="2.1276595744680851E-2"/>
    <n v="1255"/>
    <n v="445"/>
    <n v="0.10561797752808989"/>
    <n v="0.10561797752808989"/>
    <s v="Primera compra"/>
    <n v="1457"/>
    <n v="47.868583162217661"/>
    <n v="3.9890485968514717"/>
    <x v="2"/>
    <x v="0"/>
    <s v="oct"/>
  </r>
  <r>
    <x v="329"/>
    <x v="0"/>
    <n v="67"/>
    <n v="4"/>
    <n v="11"/>
    <n v="6"/>
    <s v="Yes"/>
    <s v="No"/>
    <n v="2.6"/>
    <n v="0"/>
    <n v="2"/>
    <s v="No"/>
    <n v="5"/>
    <s v="CO"/>
    <x v="0"/>
    <n v="52"/>
    <s v="No"/>
    <s v="No"/>
    <s v="No"/>
    <s v="  Month-to-Month   "/>
    <s v="Direct Debit"/>
    <n v="32"/>
    <n v="32"/>
    <x v="0"/>
    <m/>
    <x v="297"/>
    <x v="289"/>
    <n v="16"/>
    <x v="0"/>
    <n v="26.11"/>
    <x v="0"/>
    <s v="Phone"/>
    <x v="1"/>
    <n v="0.08"/>
    <n v="6051"/>
    <s v="Medio"/>
    <s v="Bajo"/>
    <n v="0.125"/>
    <n v="503"/>
    <n v="12"/>
    <n v="1.3333333333333333"/>
    <n v="1.3333333333333333"/>
    <s v="Primera compra"/>
    <n v="636"/>
    <n v="20.895277207392198"/>
    <n v="1.7412731006160165"/>
    <x v="0"/>
    <x v="1"/>
    <s v="ene"/>
  </r>
  <r>
    <x v="330"/>
    <x v="0"/>
    <n v="79"/>
    <n v="112"/>
    <n v="191.6"/>
    <n v="0"/>
    <s v="No"/>
    <s v="No"/>
    <n v="0"/>
    <n v="0"/>
    <n v="8"/>
    <s v="Yes"/>
    <n v="0"/>
    <s v="SC"/>
    <x v="0"/>
    <n v="36"/>
    <s v="No"/>
    <s v="No"/>
    <s v="Yes"/>
    <s v="  Month-to-Month   "/>
    <s v="Direct Debit"/>
    <n v="28"/>
    <n v="352"/>
    <x v="0"/>
    <m/>
    <x v="298"/>
    <x v="290"/>
    <n v="111"/>
    <x v="1"/>
    <n v="30.42"/>
    <x v="4"/>
    <s v="Phone"/>
    <x v="1"/>
    <n v="0"/>
    <n v="879"/>
    <s v="Medio"/>
    <s v="Bajo"/>
    <n v="2.7027027027027029E-2"/>
    <n v="405"/>
    <n v="115"/>
    <n v="0.9652173913043478"/>
    <n v="0.9652173913043478"/>
    <s v="Primera compra"/>
    <n v="1277"/>
    <n v="41.954825462012323"/>
    <n v="3.4962354551676937"/>
    <x v="0"/>
    <x v="1"/>
    <s v="abr"/>
  </r>
  <r>
    <x v="331"/>
    <x v="0"/>
    <n v="52"/>
    <n v="5"/>
    <n v="15"/>
    <n v="0"/>
    <s v="No"/>
    <s v="No"/>
    <n v="0"/>
    <n v="0"/>
    <n v="5"/>
    <s v="Yes"/>
    <n v="0"/>
    <s v="NY"/>
    <x v="1"/>
    <n v="34"/>
    <s v="No"/>
    <s v="No"/>
    <s v="No"/>
    <s v="  Month-to-Month   "/>
    <s v="Credit Card"/>
    <n v="23"/>
    <n v="23"/>
    <x v="0"/>
    <m/>
    <x v="163"/>
    <x v="291"/>
    <n v="108"/>
    <x v="2"/>
    <n v="24.73"/>
    <x v="2"/>
    <s v="Phone"/>
    <x v="1"/>
    <n v="0"/>
    <n v="1010"/>
    <s v="Medio"/>
    <s v="Medio"/>
    <n v="4.6296296296296294E-2"/>
    <n v="639"/>
    <n v="10"/>
    <n v="10.8"/>
    <n v="10.8"/>
    <s v="Primera compra"/>
    <n v="1081"/>
    <n v="35.515400410677614"/>
    <n v="2.9596167008898013"/>
    <x v="1"/>
    <x v="1"/>
    <s v="oct"/>
  </r>
  <r>
    <x v="332"/>
    <x v="0"/>
    <n v="87"/>
    <n v="93"/>
    <n v="199.2"/>
    <n v="39"/>
    <s v="Yes"/>
    <s v="No"/>
    <n v="34.799999999999997"/>
    <n v="0"/>
    <n v="3"/>
    <s v="No"/>
    <n v="52"/>
    <s v="MS"/>
    <x v="0"/>
    <n v="57"/>
    <s v="No"/>
    <s v="No"/>
    <s v="No"/>
    <s v="  Month-to-Month   "/>
    <s v="Direct Debit"/>
    <n v="30"/>
    <n v="393"/>
    <x v="0"/>
    <m/>
    <x v="299"/>
    <x v="292"/>
    <n v="101"/>
    <x v="1"/>
    <n v="35.270000000000003"/>
    <x v="5"/>
    <s v="Email"/>
    <x v="1"/>
    <n v="1.39"/>
    <n v="6499"/>
    <s v="Medio"/>
    <s v="Bajo"/>
    <n v="3.9603960396039604E-2"/>
    <n v="1590"/>
    <n v="136"/>
    <n v="0.74264705882352944"/>
    <n v="0.74264705882352944"/>
    <s v="Primera compra"/>
    <n v="1226"/>
    <n v="40.279260780287473"/>
    <n v="3.3566050650239561"/>
    <x v="0"/>
    <x v="1"/>
    <s v="jun"/>
  </r>
  <r>
    <x v="333"/>
    <x v="0"/>
    <n v="73"/>
    <n v="68"/>
    <n v="174.4"/>
    <n v="52"/>
    <s v="Yes"/>
    <s v="No"/>
    <n v="33.5"/>
    <n v="0"/>
    <n v="14"/>
    <s v="Yes"/>
    <n v="0"/>
    <s v="ND"/>
    <x v="1"/>
    <n v="58"/>
    <s v="No"/>
    <s v="No"/>
    <s v="No"/>
    <s v="  One Year   "/>
    <s v="Credit Card"/>
    <n v="15"/>
    <n v="199"/>
    <x v="0"/>
    <m/>
    <x v="300"/>
    <x v="293"/>
    <n v="29"/>
    <x v="1"/>
    <n v="13.58"/>
    <x v="0"/>
    <s v="Phone"/>
    <x v="1"/>
    <n v="1.34"/>
    <n v="5583"/>
    <s v="Medio"/>
    <s v="Bajo"/>
    <n v="6.8965517241379309E-2"/>
    <n v="1621"/>
    <n v="122"/>
    <n v="0.23770491803278687"/>
    <n v="0.23770491803278687"/>
    <s v="Primera compra"/>
    <n v="383"/>
    <n v="12.583162217659138"/>
    <n v="1.0485968514715949"/>
    <x v="0"/>
    <x v="1"/>
    <s v="sept"/>
  </r>
  <r>
    <x v="334"/>
    <x v="0"/>
    <n v="67"/>
    <n v="356"/>
    <n v="811.3"/>
    <n v="0"/>
    <s v="No"/>
    <s v="No"/>
    <n v="0"/>
    <n v="0"/>
    <n v="0"/>
    <s v="No"/>
    <n v="0"/>
    <s v="NM"/>
    <x v="1"/>
    <n v="33"/>
    <s v="No"/>
    <s v="No"/>
    <s v="No"/>
    <s v="  Two Year   "/>
    <s v="Direct Debit"/>
    <n v="9"/>
    <n v="480"/>
    <x v="0"/>
    <m/>
    <x v="301"/>
    <x v="38"/>
    <n v="74"/>
    <x v="2"/>
    <n v="7.79"/>
    <x v="4"/>
    <s v="SMS"/>
    <x v="1"/>
    <n v="0"/>
    <n v="482"/>
    <s v="Medio"/>
    <s v="Bajo"/>
    <n v="4.0540540540540543E-2"/>
    <n v="1631"/>
    <n v="359"/>
    <n v="0.20612813370473537"/>
    <n v="0.20612813370473537"/>
    <s v="Primera compra"/>
    <n v="1675"/>
    <n v="55.030800821355236"/>
    <n v="4.5859000684462696"/>
    <x v="0"/>
    <x v="1"/>
    <s v="mar"/>
  </r>
  <r>
    <x v="335"/>
    <x v="0"/>
    <n v="68"/>
    <n v="2"/>
    <n v="7"/>
    <n v="0"/>
    <s v="No"/>
    <s v="No"/>
    <n v="0"/>
    <n v="0"/>
    <n v="4"/>
    <s v="Yes"/>
    <n v="0"/>
    <s v="OK"/>
    <x v="0"/>
    <n v="76"/>
    <s v="No"/>
    <s v="Yes"/>
    <s v="No"/>
    <s v="  One Year   "/>
    <s v="Direct Debit"/>
    <n v="29"/>
    <n v="29"/>
    <x v="0"/>
    <m/>
    <x v="302"/>
    <x v="294"/>
    <n v="35"/>
    <x v="1"/>
    <n v="24.53"/>
    <x v="3"/>
    <s v="SMS"/>
    <x v="0"/>
    <n v="0"/>
    <n v="4058"/>
    <s v="Medio"/>
    <s v="Bajo"/>
    <n v="2.8571428571428571E-2"/>
    <n v="873"/>
    <n v="3"/>
    <n v="11.666666666666666"/>
    <n v="11.666666666666666"/>
    <s v="Primera compra"/>
    <n v="663"/>
    <n v="21.782340862422998"/>
    <n v="1.8151950718685832"/>
    <x v="0"/>
    <x v="1"/>
    <s v="dic"/>
  </r>
  <r>
    <x v="336"/>
    <x v="0"/>
    <n v="70"/>
    <n v="52"/>
    <n v="154.4"/>
    <n v="155"/>
    <s v="Yes"/>
    <s v="No"/>
    <n v="118.6"/>
    <n v="2"/>
    <n v="8"/>
    <s v="Yes"/>
    <n v="0"/>
    <s v="WI"/>
    <x v="0"/>
    <n v="23"/>
    <s v="Yes"/>
    <s v="No"/>
    <s v="No"/>
    <s v="  One Year   "/>
    <s v="Direct Debit"/>
    <n v="14"/>
    <n v="446"/>
    <x v="0"/>
    <m/>
    <x v="303"/>
    <x v="185"/>
    <n v="50"/>
    <x v="1"/>
    <n v="16.2"/>
    <x v="0"/>
    <s v="SMS"/>
    <x v="1"/>
    <n v="4.74"/>
    <n v="4032"/>
    <s v="Medio"/>
    <s v="Bajo"/>
    <n v="0.04"/>
    <n v="644"/>
    <n v="209"/>
    <n v="0.23923444976076555"/>
    <n v="0.23923444976076555"/>
    <s v="Primera compra"/>
    <n v="1607"/>
    <n v="52.796714579055433"/>
    <n v="4.3997262149212863"/>
    <x v="0"/>
    <x v="1"/>
    <s v="may"/>
  </r>
  <r>
    <x v="337"/>
    <x v="0"/>
    <n v="69"/>
    <n v="170"/>
    <n v="385"/>
    <n v="0"/>
    <s v="No"/>
    <s v="No"/>
    <n v="0"/>
    <n v="0"/>
    <n v="10"/>
    <s v="Yes"/>
    <n v="0"/>
    <s v="NC"/>
    <x v="1"/>
    <n v="24"/>
    <s v="Yes"/>
    <s v="No"/>
    <s v="No"/>
    <s v="  Two Year   "/>
    <s v="Direct Debit"/>
    <n v="60"/>
    <n v="3841"/>
    <x v="0"/>
    <m/>
    <x v="304"/>
    <x v="295"/>
    <n v="90"/>
    <x v="0"/>
    <n v="57.53"/>
    <x v="5"/>
    <s v="SMS"/>
    <x v="0"/>
    <n v="0"/>
    <n v="1865"/>
    <s v="Alto"/>
    <s v="Bajo"/>
    <n v="4.4444444444444446E-2"/>
    <n v="1251"/>
    <n v="174"/>
    <n v="0.51724137931034486"/>
    <n v="0.51724137931034486"/>
    <s v="Primera compra"/>
    <n v="1050"/>
    <n v="34.496919917864474"/>
    <n v="2.8747433264887063"/>
    <x v="0"/>
    <x v="3"/>
    <s v="nov"/>
  </r>
  <r>
    <x v="338"/>
    <x v="0"/>
    <n v="70"/>
    <n v="3"/>
    <n v="7"/>
    <n v="0"/>
    <s v="No"/>
    <s v="No"/>
    <n v="0"/>
    <n v="0"/>
    <n v="0"/>
    <s v="No"/>
    <n v="0"/>
    <s v="DE"/>
    <x v="1"/>
    <n v="21"/>
    <s v="Yes"/>
    <s v="No"/>
    <s v="No"/>
    <s v="  Month-to-Month   "/>
    <s v="Credit Card"/>
    <n v="13"/>
    <n v="13"/>
    <x v="0"/>
    <m/>
    <x v="305"/>
    <x v="296"/>
    <n v="82"/>
    <x v="0"/>
    <n v="13.92"/>
    <x v="1"/>
    <s v="Phone"/>
    <x v="0"/>
    <n v="0"/>
    <n v="5471"/>
    <s v="Medio"/>
    <s v="Bajo"/>
    <n v="0"/>
    <n v="1481"/>
    <n v="3"/>
    <n v="27.333333333333332"/>
    <n v="27.333333333333332"/>
    <s v="Primera compra"/>
    <n v="1416"/>
    <n v="46.521560574948666"/>
    <n v="3.8767967145790556"/>
    <x v="2"/>
    <x v="1"/>
    <s v="nov"/>
  </r>
  <r>
    <x v="339"/>
    <x v="0"/>
    <n v="72"/>
    <n v="22"/>
    <n v="50.2"/>
    <n v="28"/>
    <s v="Yes"/>
    <s v="Yes"/>
    <n v="0"/>
    <n v="0"/>
    <n v="5"/>
    <s v="Yes"/>
    <n v="0"/>
    <s v="MS"/>
    <x v="0"/>
    <n v="51"/>
    <s v="No"/>
    <s v="No"/>
    <s v="No"/>
    <s v="  Month-to-Month   "/>
    <s v="Credit Card"/>
    <n v="30"/>
    <n v="212"/>
    <x v="0"/>
    <m/>
    <x v="56"/>
    <x v="297"/>
    <n v="54"/>
    <x v="0"/>
    <n v="34.130000000000003"/>
    <x v="0"/>
    <s v="Email"/>
    <x v="1"/>
    <n v="0.51"/>
    <n v="6697"/>
    <s v="Medio"/>
    <s v="Bajo"/>
    <n v="3.7037037037037035E-2"/>
    <n v="991"/>
    <n v="52"/>
    <n v="1.0384615384615385"/>
    <n v="1.0384615384615385"/>
    <s v="Primera compra"/>
    <n v="938"/>
    <n v="30.817248459958932"/>
    <n v="2.5681040383299112"/>
    <x v="0"/>
    <x v="1"/>
    <s v="mar"/>
  </r>
  <r>
    <x v="340"/>
    <x v="0"/>
    <n v="65"/>
    <n v="153"/>
    <n v="454.6"/>
    <n v="0"/>
    <s v="No"/>
    <s v="No"/>
    <n v="0"/>
    <n v="0"/>
    <n v="24"/>
    <s v="Yes"/>
    <n v="0"/>
    <s v="WV"/>
    <x v="0"/>
    <n v="20"/>
    <s v="Yes"/>
    <s v="No"/>
    <s v="Yes"/>
    <s v="  Month-to-Month   "/>
    <s v="Credit Card"/>
    <n v="16"/>
    <n v="477"/>
    <x v="0"/>
    <m/>
    <x v="306"/>
    <x v="298"/>
    <n v="102"/>
    <x v="0"/>
    <n v="16.97"/>
    <x v="4"/>
    <s v="SMS"/>
    <x v="1"/>
    <n v="0"/>
    <n v="2744"/>
    <s v="Medio"/>
    <s v="Bajo"/>
    <n v="2.9411764705882353E-2"/>
    <n v="584"/>
    <n v="156"/>
    <n v="0.65384615384615385"/>
    <n v="0.65384615384615385"/>
    <s v="Primera compra"/>
    <n v="1379"/>
    <n v="45.30595482546201"/>
    <n v="3.7754962354551673"/>
    <x v="0"/>
    <x v="1"/>
    <s v="ene"/>
  </r>
  <r>
    <x v="341"/>
    <x v="0"/>
    <n v="67"/>
    <n v="274"/>
    <n v="495.4"/>
    <n v="0"/>
    <s v="No"/>
    <s v="No"/>
    <n v="0"/>
    <n v="0"/>
    <n v="2"/>
    <s v="No"/>
    <n v="4"/>
    <s v="IA"/>
    <x v="0"/>
    <n v="56"/>
    <s v="No"/>
    <s v="No"/>
    <s v="No"/>
    <s v="  One Year   "/>
    <s v="Direct Debit"/>
    <n v="44"/>
    <n v="2432"/>
    <x v="0"/>
    <m/>
    <x v="307"/>
    <x v="270"/>
    <n v="31"/>
    <x v="0"/>
    <n v="50.27"/>
    <x v="2"/>
    <s v="SMS"/>
    <x v="1"/>
    <n v="0"/>
    <n v="6807"/>
    <s v="Alto"/>
    <s v="Medio"/>
    <n v="0.16129032258064516"/>
    <n v="1641"/>
    <n v="279"/>
    <n v="0.1111111111111111"/>
    <n v="0.1111111111111111"/>
    <s v="Primera compra"/>
    <n v="856"/>
    <n v="28.123203285420942"/>
    <n v="2.3436002737850785"/>
    <x v="1"/>
    <x v="3"/>
    <s v="jun"/>
  </r>
  <r>
    <x v="342"/>
    <x v="0"/>
    <n v="75"/>
    <n v="252"/>
    <n v="720.4"/>
    <n v="216"/>
    <s v="Yes"/>
    <s v="No"/>
    <n v="271.2"/>
    <n v="0"/>
    <n v="5"/>
    <s v="Yes"/>
    <n v="0"/>
    <s v="SD"/>
    <x v="0"/>
    <n v="39"/>
    <s v="No"/>
    <s v="No"/>
    <s v="No"/>
    <s v="  Two Year   "/>
    <s v="Direct Debit"/>
    <n v="19"/>
    <n v="1344"/>
    <x v="0"/>
    <m/>
    <x v="308"/>
    <x v="299"/>
    <n v="88"/>
    <x v="0"/>
    <n v="20.96"/>
    <x v="5"/>
    <s v="SMS"/>
    <x v="0"/>
    <n v="8.14"/>
    <n v="5965"/>
    <s v="Medio"/>
    <s v="Bajo"/>
    <n v="4.5454545454545456E-2"/>
    <n v="1615"/>
    <n v="472"/>
    <n v="0.1864406779661017"/>
    <n v="0.1864406779661017"/>
    <s v="Primera compra"/>
    <n v="1686"/>
    <n v="55.392197125256672"/>
    <n v="4.6160164271047224"/>
    <x v="0"/>
    <x v="0"/>
    <s v="mar"/>
  </r>
  <r>
    <x v="342"/>
    <x v="0"/>
    <n v="66"/>
    <n v="252"/>
    <n v="720.4"/>
    <n v="216"/>
    <s v="Yes"/>
    <s v="No"/>
    <n v="271.2"/>
    <n v="0"/>
    <n v="5"/>
    <s v="Yes"/>
    <n v="0"/>
    <s v="SD"/>
    <x v="0"/>
    <n v="39"/>
    <s v="No"/>
    <s v="No"/>
    <s v="No"/>
    <s v="  Two Year   "/>
    <s v="Direct Debit"/>
    <n v="19"/>
    <n v="1344"/>
    <x v="0"/>
    <m/>
    <x v="308"/>
    <x v="299"/>
    <n v="88"/>
    <x v="0"/>
    <n v="20.96"/>
    <x v="2"/>
    <s v="SMS"/>
    <x v="0"/>
    <n v="8.14"/>
    <n v="6142"/>
    <s v="Medio"/>
    <s v="Medio"/>
    <n v="5.6818181818181816E-2"/>
    <n v="1615"/>
    <n v="473"/>
    <n v="0.18604651162790697"/>
    <n v="0.18604651162790697"/>
    <s v="Compra posterior"/>
    <n v="1686"/>
    <n v="55.392197125256672"/>
    <n v="4.6160164271047224"/>
    <x v="1"/>
    <x v="0"/>
    <s v="mar"/>
  </r>
  <r>
    <x v="343"/>
    <x v="0"/>
    <n v="66"/>
    <n v="64"/>
    <n v="141.5"/>
    <n v="0"/>
    <s v="No"/>
    <s v="No"/>
    <n v="0"/>
    <n v="0"/>
    <n v="6"/>
    <s v="Yes"/>
    <n v="0"/>
    <s v="AK"/>
    <x v="0"/>
    <n v="37"/>
    <s v="No"/>
    <s v="No"/>
    <s v="Yes"/>
    <s v="  One Year   "/>
    <s v="Credit Card"/>
    <n v="19"/>
    <n v="180"/>
    <x v="0"/>
    <m/>
    <x v="107"/>
    <x v="300"/>
    <n v="55"/>
    <x v="0"/>
    <n v="19.52"/>
    <x v="4"/>
    <s v="Email"/>
    <x v="0"/>
    <n v="0"/>
    <n v="6519"/>
    <s v="Medio"/>
    <s v="Bajo"/>
    <n v="5.4545454545454543E-2"/>
    <n v="918"/>
    <n v="67"/>
    <n v="0.82089552238805974"/>
    <n v="0.82089552238805974"/>
    <s v="Primera compra"/>
    <n v="673"/>
    <n v="22.11088295687885"/>
    <n v="1.8425735797399041"/>
    <x v="0"/>
    <x v="1"/>
    <s v="dic"/>
  </r>
  <r>
    <x v="344"/>
    <x v="0"/>
    <n v="64"/>
    <n v="36"/>
    <n v="113.7"/>
    <n v="36"/>
    <s v="Yes"/>
    <s v="No"/>
    <n v="21.6"/>
    <n v="0"/>
    <n v="7"/>
    <s v="No"/>
    <n v="0"/>
    <s v="SD"/>
    <x v="1"/>
    <n v="45"/>
    <s v="No"/>
    <s v="No"/>
    <s v="No"/>
    <s v="  Month-to-Month   "/>
    <s v="Credit Card"/>
    <n v="18"/>
    <n v="174"/>
    <x v="0"/>
    <m/>
    <x v="88"/>
    <x v="301"/>
    <n v="98"/>
    <x v="2"/>
    <n v="19.760000000000002"/>
    <x v="2"/>
    <s v="Email"/>
    <x v="1"/>
    <n v="0.11"/>
    <n v="5015"/>
    <s v="Medio"/>
    <s v="Medio"/>
    <n v="5.1020408163265307E-2"/>
    <n v="1170"/>
    <n v="77"/>
    <n v="1.2727272727272727"/>
    <n v="1.2727272727272727"/>
    <s v="Primera compra"/>
    <n v="447"/>
    <n v="14.68583162217659"/>
    <n v="1.2238193018480492"/>
    <x v="1"/>
    <x v="1"/>
    <s v="jul"/>
  </r>
  <r>
    <x v="345"/>
    <x v="0"/>
    <n v="63"/>
    <n v="18"/>
    <n v="43.9"/>
    <n v="20"/>
    <s v="Yes"/>
    <s v="Yes"/>
    <n v="0"/>
    <n v="0"/>
    <n v="13"/>
    <s v="Yes"/>
    <n v="0"/>
    <s v="PA"/>
    <x v="1"/>
    <n v="22"/>
    <s v="Yes"/>
    <s v="No"/>
    <s v="No"/>
    <s v="  Month-to-Month   "/>
    <s v="Direct Debit"/>
    <n v="15"/>
    <n v="84"/>
    <x v="0"/>
    <m/>
    <x v="309"/>
    <x v="196"/>
    <n v="38"/>
    <x v="1"/>
    <n v="16.72"/>
    <x v="5"/>
    <s v="SMS"/>
    <x v="1"/>
    <n v="0.06"/>
    <n v="3042"/>
    <s v="Medio"/>
    <s v="Bajo"/>
    <n v="0.10526315789473684"/>
    <n v="1061"/>
    <n v="42"/>
    <n v="0.90476190476190477"/>
    <n v="0.90476190476190477"/>
    <s v="Primera compra"/>
    <n v="750"/>
    <n v="24.640657084188909"/>
    <n v="2.0533880903490758"/>
    <x v="0"/>
    <x v="1"/>
    <s v="sept"/>
  </r>
  <r>
    <x v="346"/>
    <x v="0"/>
    <n v="67"/>
    <n v="67"/>
    <n v="177.6"/>
    <n v="132"/>
    <s v="Yes"/>
    <s v="Yes"/>
    <n v="0"/>
    <n v="0"/>
    <n v="0"/>
    <s v="No"/>
    <n v="0"/>
    <s v="DC"/>
    <x v="1"/>
    <n v="41"/>
    <s v="No"/>
    <s v="No"/>
    <s v="No"/>
    <s v="  Two Year   "/>
    <s v="Direct Debit"/>
    <n v="14"/>
    <n v="607"/>
    <x v="0"/>
    <m/>
    <x v="288"/>
    <x v="302"/>
    <n v="66"/>
    <x v="0"/>
    <n v="13.39"/>
    <x v="5"/>
    <s v="Phone"/>
    <x v="1"/>
    <n v="5.24"/>
    <n v="963"/>
    <s v="Medio"/>
    <s v="Bajo"/>
    <n v="6.0606060606060608E-2"/>
    <n v="1050"/>
    <n v="203"/>
    <n v="0.3251231527093596"/>
    <n v="0.3251231527093596"/>
    <s v="Primera compra"/>
    <n v="1337"/>
    <n v="43.926078028747433"/>
    <n v="3.6605065023956196"/>
    <x v="0"/>
    <x v="1"/>
    <s v="feb"/>
  </r>
  <r>
    <x v="347"/>
    <x v="0"/>
    <n v="68"/>
    <n v="57"/>
    <n v="98.2"/>
    <n v="0"/>
    <s v="No"/>
    <s v="No"/>
    <n v="0"/>
    <n v="0"/>
    <n v="6"/>
    <s v="No"/>
    <n v="23"/>
    <s v="AZ"/>
    <x v="0"/>
    <n v="62"/>
    <s v="No"/>
    <s v="No"/>
    <s v="No"/>
    <s v="  Month-to-Month   "/>
    <s v="Credit Card"/>
    <n v="17"/>
    <n v="279"/>
    <x v="0"/>
    <m/>
    <x v="259"/>
    <x v="227"/>
    <n v="79"/>
    <x v="0"/>
    <n v="18.309999999999999"/>
    <x v="0"/>
    <s v="Phone"/>
    <x v="0"/>
    <n v="0"/>
    <n v="2295"/>
    <s v="Medio"/>
    <s v="Bajo"/>
    <n v="2.5316455696202531E-2"/>
    <n v="343"/>
    <n v="59"/>
    <n v="1.3389830508474576"/>
    <n v="1.3389830508474576"/>
    <s v="Primera compra"/>
    <n v="1008"/>
    <n v="33.117043121149898"/>
    <n v="2.7597535934291582"/>
    <x v="0"/>
    <x v="1"/>
    <s v="ene"/>
  </r>
  <r>
    <x v="348"/>
    <x v="0"/>
    <n v="64"/>
    <n v="35"/>
    <n v="84.6"/>
    <n v="0"/>
    <s v="No"/>
    <s v="No"/>
    <n v="0"/>
    <n v="1"/>
    <n v="2"/>
    <s v="Yes"/>
    <n v="0"/>
    <s v="NJ"/>
    <x v="1"/>
    <n v="63"/>
    <s v="No"/>
    <s v="No"/>
    <s v="No"/>
    <s v="  Month-to-Month   "/>
    <s v="Credit Card"/>
    <n v="27"/>
    <n v="281"/>
    <x v="0"/>
    <m/>
    <x v="310"/>
    <x v="207"/>
    <n v="101"/>
    <x v="2"/>
    <n v="30.6"/>
    <x v="4"/>
    <s v="Email"/>
    <x v="1"/>
    <n v="0"/>
    <n v="5494"/>
    <s v="Medio"/>
    <s v="Bajo"/>
    <n v="2.9702970297029702E-2"/>
    <n v="1602"/>
    <n v="38"/>
    <n v="2.6578947368421053"/>
    <n v="2.6578947368421053"/>
    <s v="Primera compra"/>
    <n v="1380"/>
    <n v="45.338809034907598"/>
    <n v="3.7782340862422998"/>
    <x v="0"/>
    <x v="1"/>
    <s v="ene"/>
  </r>
  <r>
    <x v="349"/>
    <x v="0"/>
    <n v="75"/>
    <n v="148"/>
    <n v="331.3"/>
    <n v="0"/>
    <s v="No"/>
    <s v="No"/>
    <n v="0"/>
    <n v="0"/>
    <n v="0"/>
    <s v="Yes"/>
    <n v="0"/>
    <s v="OH"/>
    <x v="1"/>
    <n v="69"/>
    <s v="No"/>
    <s v="Yes"/>
    <s v="No"/>
    <s v="  One Year   "/>
    <s v="Direct Debit"/>
    <n v="26"/>
    <n v="1254"/>
    <x v="0"/>
    <m/>
    <x v="311"/>
    <x v="8"/>
    <n v="114"/>
    <x v="0"/>
    <n v="29.43"/>
    <x v="1"/>
    <s v="Phone"/>
    <x v="0"/>
    <n v="0"/>
    <n v="2232"/>
    <s v="Medio"/>
    <s v="Bajo"/>
    <n v="0"/>
    <n v="1580"/>
    <n v="148"/>
    <n v="0.77027027027027029"/>
    <n v="0.77027027027027029"/>
    <s v="Primera compra"/>
    <n v="1123"/>
    <n v="36.895277207392198"/>
    <n v="3.07460643394935"/>
    <x v="2"/>
    <x v="0"/>
    <s v="sept"/>
  </r>
  <r>
    <x v="350"/>
    <x v="0"/>
    <n v="59"/>
    <n v="106"/>
    <n v="325.39999999999998"/>
    <n v="75"/>
    <s v="Yes"/>
    <s v="Yes"/>
    <n v="0"/>
    <n v="2"/>
    <n v="3"/>
    <s v="Yes"/>
    <n v="0"/>
    <s v="MA"/>
    <x v="0"/>
    <n v="47"/>
    <s v="No"/>
    <s v="No"/>
    <s v="No"/>
    <s v="  Month-to-Month   "/>
    <s v="Direct Debit"/>
    <n v="51"/>
    <n v="1279"/>
    <x v="0"/>
    <m/>
    <x v="312"/>
    <x v="150"/>
    <n v="26"/>
    <x v="2"/>
    <n v="57.91"/>
    <x v="5"/>
    <s v="SMS"/>
    <x v="0"/>
    <n v="0.34"/>
    <n v="5905"/>
    <s v="Alto"/>
    <s v="Bajo"/>
    <n v="0.15384615384615385"/>
    <n v="357"/>
    <n v="185"/>
    <n v="0.14054054054054055"/>
    <n v="0.14054054054054055"/>
    <s v="Primera compra"/>
    <n v="785"/>
    <n v="25.790554414784395"/>
    <n v="2.1492128678986995"/>
    <x v="0"/>
    <x v="0"/>
    <s v="ago"/>
  </r>
  <r>
    <x v="351"/>
    <x v="0"/>
    <n v="74"/>
    <n v="80"/>
    <n v="221.9"/>
    <n v="0"/>
    <s v="No"/>
    <s v="No"/>
    <n v="0"/>
    <n v="0"/>
    <n v="10"/>
    <s v="Yes"/>
    <n v="0"/>
    <s v="ME"/>
    <x v="0"/>
    <n v="31"/>
    <s v="No"/>
    <s v="No"/>
    <s v="Yes"/>
    <s v="  Month-to-Month   "/>
    <s v="Paper Check"/>
    <n v="43"/>
    <n v="726"/>
    <x v="0"/>
    <m/>
    <x v="313"/>
    <x v="303"/>
    <n v="40"/>
    <x v="1"/>
    <n v="48.81"/>
    <x v="2"/>
    <s v="SMS"/>
    <x v="1"/>
    <n v="0"/>
    <n v="2801"/>
    <s v="Alto"/>
    <s v="Medio"/>
    <n v="0.125"/>
    <n v="316"/>
    <n v="85"/>
    <n v="0.47058823529411764"/>
    <n v="0.47058823529411764"/>
    <s v="Primera compra"/>
    <n v="1497"/>
    <n v="49.182751540041068"/>
    <n v="4.0985626283367553"/>
    <x v="1"/>
    <x v="2"/>
    <s v="sept"/>
  </r>
  <r>
    <x v="352"/>
    <x v="0"/>
    <n v="61"/>
    <n v="271"/>
    <n v="560.20000000000005"/>
    <n v="0"/>
    <s v="No"/>
    <s v="No"/>
    <n v="0"/>
    <n v="0"/>
    <n v="1"/>
    <s v="No"/>
    <n v="0"/>
    <s v="UT"/>
    <x v="1"/>
    <n v="65"/>
    <s v="No"/>
    <s v="No"/>
    <s v="No"/>
    <s v="  One Year   "/>
    <s v="Direct Debit"/>
    <n v="14"/>
    <n v="641"/>
    <x v="0"/>
    <m/>
    <x v="225"/>
    <x v="304"/>
    <n v="17"/>
    <x v="1"/>
    <n v="12.09"/>
    <x v="3"/>
    <s v="Email"/>
    <x v="1"/>
    <n v="0"/>
    <n v="4360"/>
    <s v="Medio"/>
    <s v="Bajo"/>
    <n v="5.8823529411764705E-2"/>
    <n v="482"/>
    <n v="272"/>
    <n v="6.25E-2"/>
    <n v="6.25E-2"/>
    <s v="Primera compra"/>
    <n v="1455"/>
    <n v="47.802874743326491"/>
    <n v="3.9835728952772076"/>
    <x v="2"/>
    <x v="1"/>
    <s v="oct"/>
  </r>
  <r>
    <x v="353"/>
    <x v="0"/>
    <n v="59"/>
    <n v="172"/>
    <n v="527"/>
    <n v="0"/>
    <s v="No"/>
    <s v="No"/>
    <n v="0"/>
    <n v="0"/>
    <n v="3"/>
    <s v="Yes"/>
    <n v="0"/>
    <s v="SD"/>
    <x v="1"/>
    <n v="66"/>
    <s v="No"/>
    <s v="Yes"/>
    <s v="No"/>
    <s v="  One Year   "/>
    <s v="Direct Debit"/>
    <n v="17"/>
    <n v="700"/>
    <x v="0"/>
    <m/>
    <x v="314"/>
    <x v="305"/>
    <n v="1"/>
    <x v="2"/>
    <n v="15.4"/>
    <x v="2"/>
    <s v="Email"/>
    <x v="1"/>
    <n v="0"/>
    <n v="424"/>
    <s v="Medio"/>
    <s v="Medio"/>
    <n v="5"/>
    <n v="1656"/>
    <n v="177"/>
    <n v="5.6497175141242938E-3"/>
    <n v="5.6497175141242938E-3"/>
    <s v="Primera compra"/>
    <n v="1507"/>
    <n v="49.511293634496923"/>
    <n v="4.1259411362080769"/>
    <x v="1"/>
    <x v="2"/>
    <s v="ago"/>
  </r>
  <r>
    <x v="354"/>
    <x v="0"/>
    <n v="57"/>
    <n v="7"/>
    <n v="20"/>
    <n v="0"/>
    <s v="No"/>
    <s v="No"/>
    <n v="0"/>
    <n v="0"/>
    <n v="13"/>
    <s v="Yes"/>
    <n v="0"/>
    <s v="IA"/>
    <x v="1"/>
    <n v="39"/>
    <s v="No"/>
    <s v="No"/>
    <s v="No"/>
    <s v="  Month-to-Month   "/>
    <s v="Credit Card"/>
    <n v="8"/>
    <n v="39"/>
    <x v="0"/>
    <m/>
    <x v="315"/>
    <x v="306"/>
    <n v="94"/>
    <x v="2"/>
    <n v="8.58"/>
    <x v="1"/>
    <s v="Phone"/>
    <x v="1"/>
    <n v="0"/>
    <n v="4214"/>
    <s v="Medio"/>
    <s v="Bajo"/>
    <n v="0"/>
    <n v="1685"/>
    <n v="7"/>
    <n v="13.428571428571429"/>
    <n v="13.428571428571429"/>
    <s v="Primera compra"/>
    <n v="401"/>
    <n v="13.17453798767967"/>
    <n v="1.0978781656399725"/>
    <x v="0"/>
    <x v="1"/>
    <s v="sept"/>
  </r>
  <r>
    <x v="355"/>
    <x v="0"/>
    <n v="70"/>
    <n v="22"/>
    <n v="59.5"/>
    <n v="0"/>
    <s v="No"/>
    <s v="No"/>
    <n v="0"/>
    <n v="0"/>
    <n v="0"/>
    <s v="No"/>
    <n v="0"/>
    <s v="WV"/>
    <x v="1"/>
    <n v="46"/>
    <s v="No"/>
    <s v="No"/>
    <s v="No"/>
    <s v="  Two Year   "/>
    <s v="Credit Card"/>
    <n v="11"/>
    <n v="63"/>
    <x v="0"/>
    <m/>
    <x v="316"/>
    <x v="307"/>
    <n v="75"/>
    <x v="2"/>
    <n v="10.65"/>
    <x v="4"/>
    <s v="SMS"/>
    <x v="0"/>
    <n v="0"/>
    <n v="95"/>
    <s v="Medio"/>
    <s v="Bajo"/>
    <n v="0.04"/>
    <n v="900"/>
    <n v="25"/>
    <n v="3"/>
    <n v="3"/>
    <s v="Primera compra"/>
    <n v="1248"/>
    <n v="41.002053388090346"/>
    <n v="3.416837782340862"/>
    <x v="0"/>
    <x v="1"/>
    <s v="may"/>
  </r>
  <r>
    <x v="356"/>
    <x v="0"/>
    <n v="55"/>
    <n v="17"/>
    <n v="43.2"/>
    <n v="0"/>
    <s v="No"/>
    <s v="No"/>
    <n v="0"/>
    <n v="0"/>
    <n v="30"/>
    <s v="Yes"/>
    <n v="0"/>
    <s v="AZ"/>
    <x v="0"/>
    <n v="21"/>
    <s v="Yes"/>
    <s v="No"/>
    <s v="No"/>
    <s v="  Month-to-Month   "/>
    <s v="Direct Debit"/>
    <n v="17"/>
    <n v="45"/>
    <x v="0"/>
    <m/>
    <x v="4"/>
    <x v="308"/>
    <n v="55"/>
    <x v="1"/>
    <n v="17.41"/>
    <x v="3"/>
    <s v="SMS"/>
    <x v="0"/>
    <n v="0"/>
    <n v="223"/>
    <s v="Medio"/>
    <s v="Bajo"/>
    <n v="1.8181818181818181E-2"/>
    <n v="939"/>
    <n v="18"/>
    <n v="3.0555555555555554"/>
    <n v="3.0555555555555554"/>
    <s v="Primera compra"/>
    <n v="1265"/>
    <n v="41.560574948665298"/>
    <n v="3.463381245722108"/>
    <x v="2"/>
    <x v="1"/>
    <s v="abr"/>
  </r>
  <r>
    <x v="357"/>
    <x v="0"/>
    <n v="70"/>
    <n v="401"/>
    <n v="998.5"/>
    <n v="0"/>
    <s v="No"/>
    <s v="No"/>
    <n v="0"/>
    <n v="0"/>
    <n v="37"/>
    <s v="Yes"/>
    <n v="0"/>
    <s v="MT"/>
    <x v="1"/>
    <n v="32"/>
    <s v="No"/>
    <s v="No"/>
    <s v="Yes"/>
    <s v="  One Year   "/>
    <s v="Direct Debit"/>
    <n v="24"/>
    <n v="1482"/>
    <x v="0"/>
    <m/>
    <x v="317"/>
    <x v="225"/>
    <n v="10"/>
    <x v="0"/>
    <n v="20.13"/>
    <x v="1"/>
    <s v="Phone"/>
    <x v="0"/>
    <n v="0"/>
    <n v="2708"/>
    <s v="Medio"/>
    <s v="Bajo"/>
    <n v="0"/>
    <n v="312"/>
    <n v="401"/>
    <n v="2.4937655860349128E-2"/>
    <n v="2.4937655860349128E-2"/>
    <s v="Primera compra"/>
    <n v="343"/>
    <n v="11.268993839835728"/>
    <n v="0.93908281998631071"/>
    <x v="0"/>
    <x v="0"/>
    <s v="nov"/>
  </r>
  <r>
    <x v="358"/>
    <x v="0"/>
    <n v="65"/>
    <n v="46"/>
    <n v="132.4"/>
    <n v="88"/>
    <s v="Yes"/>
    <s v="Yes"/>
    <n v="0"/>
    <n v="0"/>
    <n v="9"/>
    <s v="Yes"/>
    <n v="0"/>
    <s v="OH"/>
    <x v="1"/>
    <n v="49"/>
    <s v="No"/>
    <s v="No"/>
    <s v="No"/>
    <s v="  Month-to-Month   "/>
    <s v="Direct Debit"/>
    <n v="29"/>
    <n v="636"/>
    <x v="0"/>
    <m/>
    <x v="318"/>
    <x v="309"/>
    <n v="117"/>
    <x v="0"/>
    <n v="27.05"/>
    <x v="1"/>
    <s v="SMS"/>
    <x v="0"/>
    <n v="2"/>
    <n v="4395"/>
    <s v="Medio"/>
    <s v="Bajo"/>
    <n v="0"/>
    <n v="1691"/>
    <n v="134"/>
    <n v="0.87313432835820892"/>
    <n v="0.87313432835820892"/>
    <s v="Primera compra"/>
    <n v="1447"/>
    <n v="47.540041067761805"/>
    <n v="3.9616700889801506"/>
    <x v="2"/>
    <x v="1"/>
    <s v="oct"/>
  </r>
  <r>
    <x v="359"/>
    <x v="0"/>
    <n v="60"/>
    <n v="641"/>
    <n v="1033.0999999999999"/>
    <n v="207"/>
    <s v="Yes"/>
    <s v="No"/>
    <n v="186.3"/>
    <n v="0"/>
    <n v="4"/>
    <s v="No"/>
    <n v="32"/>
    <s v="OK"/>
    <x v="0"/>
    <n v="85"/>
    <s v="No"/>
    <s v="Yes"/>
    <s v="Yes"/>
    <s v="  One Year   "/>
    <s v="Credit Card"/>
    <n v="52"/>
    <n v="3615"/>
    <x v="0"/>
    <m/>
    <x v="319"/>
    <x v="48"/>
    <n v="81"/>
    <x v="2"/>
    <n v="62.19"/>
    <x v="2"/>
    <s v="SMS"/>
    <x v="1"/>
    <n v="3.73"/>
    <n v="1976"/>
    <s v="Alto"/>
    <s v="Medio"/>
    <n v="6.1728395061728392E-2"/>
    <n v="1357"/>
    <n v="853"/>
    <n v="9.495896834701055E-2"/>
    <n v="9.495896834701055E-2"/>
    <s v="Primera compra"/>
    <n v="318"/>
    <n v="10.447638603696099"/>
    <n v="0.87063655030800824"/>
    <x v="1"/>
    <x v="3"/>
    <s v="nov"/>
  </r>
  <r>
    <x v="360"/>
    <x v="0"/>
    <n v="81"/>
    <n v="242"/>
    <n v="753.3"/>
    <n v="300"/>
    <s v="Yes"/>
    <s v="No"/>
    <n v="240"/>
    <n v="0"/>
    <n v="0"/>
    <s v="No"/>
    <n v="0"/>
    <s v="TN"/>
    <x v="1"/>
    <n v="21"/>
    <s v="Yes"/>
    <s v="No"/>
    <s v="No"/>
    <s v="  Two Year   "/>
    <s v="Credit Card"/>
    <n v="13"/>
    <n v="981"/>
    <x v="0"/>
    <m/>
    <x v="320"/>
    <x v="121"/>
    <n v="30"/>
    <x v="1"/>
    <n v="13.86"/>
    <x v="2"/>
    <s v="Email"/>
    <x v="1"/>
    <n v="0.96"/>
    <n v="3302"/>
    <s v="Medio"/>
    <s v="Medio"/>
    <n v="0.16666666666666666"/>
    <n v="470"/>
    <n v="547"/>
    <n v="5.4844606946983544E-2"/>
    <n v="5.4844606946983544E-2"/>
    <s v="Primera compra"/>
    <n v="723"/>
    <n v="23.753593429158112"/>
    <n v="1.9794661190965093"/>
    <x v="1"/>
    <x v="2"/>
    <s v="oct"/>
  </r>
  <r>
    <x v="361"/>
    <x v="0"/>
    <n v="70"/>
    <n v="105"/>
    <n v="263.3"/>
    <n v="0"/>
    <s v="No"/>
    <s v="No"/>
    <n v="0"/>
    <n v="1"/>
    <n v="0"/>
    <s v="No"/>
    <n v="0"/>
    <s v="AZ"/>
    <x v="1"/>
    <n v="34"/>
    <s v="No"/>
    <s v="No"/>
    <s v="No"/>
    <s v="  One Year   "/>
    <s v="Paper Check"/>
    <n v="10"/>
    <n v="170"/>
    <x v="0"/>
    <m/>
    <x v="321"/>
    <x v="133"/>
    <n v="27"/>
    <x v="0"/>
    <n v="10.34"/>
    <x v="1"/>
    <s v="SMS"/>
    <x v="0"/>
    <n v="0"/>
    <n v="1855"/>
    <s v="Medio"/>
    <s v="Bajo"/>
    <n v="0"/>
    <n v="1546"/>
    <n v="105"/>
    <n v="0.25714285714285712"/>
    <n v="0.25714285714285712"/>
    <s v="Primera compra"/>
    <n v="610"/>
    <n v="20.041067761806982"/>
    <n v="1.6700889801505818"/>
    <x v="0"/>
    <x v="1"/>
    <s v="feb"/>
  </r>
  <r>
    <x v="362"/>
    <x v="0"/>
    <n v="93"/>
    <n v="33"/>
    <n v="97.5"/>
    <n v="48"/>
    <s v="Yes"/>
    <s v="No"/>
    <n v="73.2"/>
    <n v="0"/>
    <n v="7"/>
    <s v="Yes"/>
    <n v="0"/>
    <s v="AL"/>
    <x v="1"/>
    <n v="51"/>
    <s v="No"/>
    <s v="No"/>
    <s v="No"/>
    <s v="  One Year   "/>
    <s v="Credit Card"/>
    <n v="12"/>
    <n v="143"/>
    <x v="0"/>
    <m/>
    <x v="152"/>
    <x v="310"/>
    <n v="70"/>
    <x v="1"/>
    <n v="12.82"/>
    <x v="1"/>
    <s v="Phone"/>
    <x v="1"/>
    <n v="1.46"/>
    <n v="5748"/>
    <s v="Medio"/>
    <s v="Bajo"/>
    <n v="0"/>
    <n v="358"/>
    <n v="81"/>
    <n v="0.86419753086419748"/>
    <n v="0.86419753086419748"/>
    <s v="Primera compra"/>
    <n v="470"/>
    <n v="15.441478439425051"/>
    <n v="1.2867898699520877"/>
    <x v="0"/>
    <x v="1"/>
    <s v="jul"/>
  </r>
  <r>
    <x v="363"/>
    <x v="0"/>
    <n v="67"/>
    <n v="17"/>
    <n v="41.8"/>
    <n v="0"/>
    <s v="No"/>
    <s v="No"/>
    <n v="0"/>
    <n v="1"/>
    <n v="5"/>
    <s v="No"/>
    <n v="88"/>
    <s v="OK"/>
    <x v="0"/>
    <n v="77"/>
    <s v="No"/>
    <s v="Yes"/>
    <s v="No"/>
    <s v="  Month-to-Month   "/>
    <s v="Credit Card"/>
    <n v="29"/>
    <n v="300"/>
    <x v="0"/>
    <m/>
    <x v="322"/>
    <x v="311"/>
    <n v="56"/>
    <x v="1"/>
    <n v="34.76"/>
    <x v="5"/>
    <s v="Phone"/>
    <x v="0"/>
    <n v="0"/>
    <n v="788"/>
    <s v="Medio"/>
    <s v="Bajo"/>
    <n v="7.1428571428571425E-2"/>
    <n v="1196"/>
    <n v="21"/>
    <n v="2.6666666666666665"/>
    <n v="2.6666666666666665"/>
    <s v="Primera compra"/>
    <n v="1397"/>
    <n v="45.897330595482543"/>
    <n v="3.8247775496235454"/>
    <x v="0"/>
    <x v="1"/>
    <s v="dic"/>
  </r>
  <r>
    <x v="364"/>
    <x v="0"/>
    <n v="64"/>
    <n v="77"/>
    <n v="230.9"/>
    <n v="0"/>
    <s v="No"/>
    <s v="No"/>
    <n v="0"/>
    <n v="0"/>
    <n v="3"/>
    <s v="Yes"/>
    <n v="0"/>
    <s v="RI"/>
    <x v="0"/>
    <n v="57"/>
    <s v="No"/>
    <s v="No"/>
    <s v="No"/>
    <s v="  Month-to-Month   "/>
    <s v="Direct Debit"/>
    <n v="25"/>
    <n v="473"/>
    <x v="0"/>
    <m/>
    <x v="323"/>
    <x v="312"/>
    <n v="96"/>
    <x v="2"/>
    <n v="27.36"/>
    <x v="0"/>
    <s v="Email"/>
    <x v="1"/>
    <n v="0"/>
    <n v="1780"/>
    <s v="Medio"/>
    <s v="Bajo"/>
    <n v="2.0833333333333332E-2"/>
    <n v="1185"/>
    <n v="79"/>
    <n v="1.2151898734177216"/>
    <n v="1.2151898734177216"/>
    <s v="Primera compra"/>
    <n v="614"/>
    <n v="20.172484599589321"/>
    <n v="1.6810403832991101"/>
    <x v="0"/>
    <x v="1"/>
    <s v="feb"/>
  </r>
  <r>
    <x v="365"/>
    <x v="0"/>
    <n v="53"/>
    <n v="122"/>
    <n v="252.5"/>
    <n v="0"/>
    <s v="No"/>
    <s v="No"/>
    <n v="0"/>
    <n v="0"/>
    <n v="25"/>
    <s v="Yes"/>
    <n v="0"/>
    <s v="NE"/>
    <x v="1"/>
    <n v="54"/>
    <s v="No"/>
    <s v="No"/>
    <s v="Yes"/>
    <s v="  One Year   "/>
    <s v="Direct Debit"/>
    <n v="34"/>
    <n v="1715"/>
    <x v="0"/>
    <m/>
    <x v="324"/>
    <x v="98"/>
    <n v="72"/>
    <x v="1"/>
    <n v="33.46"/>
    <x v="0"/>
    <s v="Phone"/>
    <x v="0"/>
    <n v="0"/>
    <n v="6527"/>
    <s v="Medio"/>
    <s v="Bajo"/>
    <n v="2.7777777777777776E-2"/>
    <n v="1117"/>
    <n v="124"/>
    <n v="0.58064516129032262"/>
    <n v="0.58064516129032262"/>
    <s v="Primera compra"/>
    <n v="1049"/>
    <n v="34.464065708418893"/>
    <n v="2.8720054757015743"/>
    <x v="0"/>
    <x v="0"/>
    <s v="nov"/>
  </r>
  <r>
    <x v="366"/>
    <x v="0"/>
    <n v="50"/>
    <n v="295"/>
    <n v="590.6"/>
    <n v="0"/>
    <s v="No"/>
    <s v="No"/>
    <n v="0"/>
    <n v="1"/>
    <n v="0"/>
    <s v="No"/>
    <n v="0"/>
    <s v="ID"/>
    <x v="1"/>
    <n v="56"/>
    <s v="No"/>
    <s v="No"/>
    <s v="No"/>
    <s v="  One Year   "/>
    <s v="Credit Card"/>
    <n v="5"/>
    <n v="202"/>
    <x v="0"/>
    <m/>
    <x v="325"/>
    <x v="313"/>
    <n v="113"/>
    <x v="2"/>
    <n v="4.7"/>
    <x v="1"/>
    <s v="Email"/>
    <x v="0"/>
    <n v="0"/>
    <n v="1477"/>
    <s v="Medio"/>
    <s v="Bajo"/>
    <n v="0"/>
    <n v="479"/>
    <n v="295"/>
    <n v="0.38305084745762713"/>
    <n v="0.38305084745762713"/>
    <s v="Primera compra"/>
    <n v="1611"/>
    <n v="52.928131416837786"/>
    <n v="4.4106776180698155"/>
    <x v="2"/>
    <x v="1"/>
    <s v="may"/>
  </r>
  <r>
    <x v="367"/>
    <x v="0"/>
    <n v="55"/>
    <n v="45"/>
    <n v="106.2"/>
    <n v="0"/>
    <s v="No"/>
    <s v="No"/>
    <n v="0"/>
    <n v="0"/>
    <n v="28"/>
    <s v="Yes"/>
    <n v="0"/>
    <s v="VA"/>
    <x v="0"/>
    <n v="51"/>
    <s v="No"/>
    <s v="No"/>
    <s v="Yes"/>
    <s v="  Month-to-Month   "/>
    <s v="Direct Debit"/>
    <n v="35"/>
    <n v="740"/>
    <x v="0"/>
    <m/>
    <x v="326"/>
    <x v="62"/>
    <n v="93"/>
    <x v="2"/>
    <n v="38.47"/>
    <x v="4"/>
    <s v="Phone"/>
    <x v="1"/>
    <n v="0"/>
    <n v="164"/>
    <s v="Medio"/>
    <s v="Bajo"/>
    <n v="3.2258064516129031E-2"/>
    <n v="1166"/>
    <n v="48"/>
    <n v="1.9375"/>
    <n v="1.9375"/>
    <s v="Primera compra"/>
    <n v="1549"/>
    <n v="50.891170431211492"/>
    <n v="4.2409308692676246"/>
    <x v="0"/>
    <x v="2"/>
    <s v="jul"/>
  </r>
  <r>
    <x v="368"/>
    <x v="0"/>
    <n v="64"/>
    <n v="29"/>
    <n v="56.1"/>
    <n v="20"/>
    <s v="Yes"/>
    <s v="Yes"/>
    <n v="0"/>
    <n v="0"/>
    <n v="4"/>
    <s v="Yes"/>
    <n v="0"/>
    <s v="PA"/>
    <x v="1"/>
    <n v="65"/>
    <s v="No"/>
    <s v="Yes"/>
    <s v="No"/>
    <s v="  Month-to-Month   "/>
    <s v="Direct Debit"/>
    <n v="19"/>
    <n v="84"/>
    <x v="0"/>
    <m/>
    <x v="327"/>
    <x v="314"/>
    <n v="65"/>
    <x v="1"/>
    <n v="17.75"/>
    <x v="5"/>
    <s v="SMS"/>
    <x v="1"/>
    <n v="0.43"/>
    <n v="6988"/>
    <s v="Medio"/>
    <s v="Bajo"/>
    <n v="6.1538461538461542E-2"/>
    <n v="1722"/>
    <n v="53"/>
    <n v="1.2264150943396226"/>
    <n v="1.2264150943396226"/>
    <s v="Primera compra"/>
    <n v="643"/>
    <n v="21.125256673511295"/>
    <n v="1.7604380561259412"/>
    <x v="0"/>
    <x v="1"/>
    <s v="ene"/>
  </r>
  <r>
    <x v="369"/>
    <x v="0"/>
    <n v="74"/>
    <n v="102"/>
    <n v="274.89999999999998"/>
    <n v="276"/>
    <s v="Yes"/>
    <s v="No"/>
    <n v="160.1"/>
    <n v="1"/>
    <n v="0"/>
    <s v="No"/>
    <n v="0"/>
    <s v="GA"/>
    <x v="0"/>
    <n v="22"/>
    <s v="Yes"/>
    <s v="No"/>
    <s v="No"/>
    <s v="  Two Year   "/>
    <s v="Direct Debit"/>
    <n v="16"/>
    <n v="1086"/>
    <x v="0"/>
    <m/>
    <x v="80"/>
    <x v="315"/>
    <n v="20"/>
    <x v="0"/>
    <n v="15.31"/>
    <x v="5"/>
    <s v="Email"/>
    <x v="1"/>
    <n v="8"/>
    <n v="2645"/>
    <s v="Medio"/>
    <s v="Bajo"/>
    <n v="0.2"/>
    <n v="645"/>
    <n v="382"/>
    <n v="5.2356020942408377E-2"/>
    <n v="5.2356020942408377E-2"/>
    <s v="Primera compra"/>
    <n v="348"/>
    <n v="11.433264887063656"/>
    <n v="0.95277207392197127"/>
    <x v="0"/>
    <x v="0"/>
    <s v="oct"/>
  </r>
  <r>
    <x v="370"/>
    <x v="0"/>
    <n v="79"/>
    <n v="3"/>
    <n v="7"/>
    <n v="0"/>
    <s v="No"/>
    <s v="No"/>
    <n v="0"/>
    <n v="1"/>
    <n v="0"/>
    <s v="No"/>
    <n v="0"/>
    <s v="VA"/>
    <x v="0"/>
    <n v="40"/>
    <s v="No"/>
    <s v="No"/>
    <s v="No"/>
    <s v="  Month-to-Month   "/>
    <s v="Credit Card"/>
    <n v="8"/>
    <n v="8"/>
    <x v="0"/>
    <m/>
    <x v="328"/>
    <x v="316"/>
    <n v="46"/>
    <x v="1"/>
    <n v="8.7799999999999994"/>
    <x v="4"/>
    <s v="SMS"/>
    <x v="1"/>
    <n v="0"/>
    <n v="6995"/>
    <s v="Medio"/>
    <s v="Bajo"/>
    <n v="6.5217391304347824E-2"/>
    <n v="999"/>
    <n v="6"/>
    <n v="7.666666666666667"/>
    <n v="7.666666666666667"/>
    <s v="Primera compra"/>
    <n v="501"/>
    <n v="16.459958932238191"/>
    <n v="1.3716632443531827"/>
    <x v="0"/>
    <x v="1"/>
    <s v="may"/>
  </r>
  <r>
    <x v="371"/>
    <x v="0"/>
    <n v="75"/>
    <n v="160"/>
    <n v="367.1"/>
    <n v="0"/>
    <s v="No"/>
    <s v="No"/>
    <n v="0"/>
    <n v="1"/>
    <n v="7"/>
    <s v="Yes"/>
    <n v="0"/>
    <s v="WY"/>
    <x v="1"/>
    <n v="59"/>
    <s v="No"/>
    <s v="No"/>
    <s v="Yes"/>
    <s v="  Two Year   "/>
    <s v="Direct Debit"/>
    <n v="33"/>
    <n v="2446"/>
    <x v="0"/>
    <m/>
    <x v="329"/>
    <x v="317"/>
    <n v="118"/>
    <x v="1"/>
    <n v="35.11"/>
    <x v="4"/>
    <s v="SMS"/>
    <x v="0"/>
    <n v="0"/>
    <n v="5507"/>
    <s v="Medio"/>
    <s v="Bajo"/>
    <n v="2.5423728813559324E-2"/>
    <n v="1019"/>
    <n v="163"/>
    <n v="0.7239263803680982"/>
    <n v="0.7239263803680982"/>
    <s v="Primera compra"/>
    <n v="1727"/>
    <n v="56.739219712525667"/>
    <n v="4.7282683093771389"/>
    <x v="0"/>
    <x v="3"/>
    <s v="ene"/>
  </r>
  <r>
    <x v="372"/>
    <x v="0"/>
    <n v="99"/>
    <n v="235"/>
    <n v="752"/>
    <n v="162"/>
    <s v="Yes"/>
    <s v="Yes"/>
    <n v="0"/>
    <n v="0"/>
    <n v="13"/>
    <s v="Yes"/>
    <n v="0"/>
    <s v="ND"/>
    <x v="1"/>
    <n v="37"/>
    <s v="No"/>
    <s v="No"/>
    <s v="Yes"/>
    <s v="  One Year   "/>
    <s v="Direct Debit"/>
    <n v="28"/>
    <n v="1518"/>
    <x v="0"/>
    <m/>
    <x v="330"/>
    <x v="318"/>
    <n v="90"/>
    <x v="1"/>
    <n v="23.62"/>
    <x v="0"/>
    <s v="Email"/>
    <x v="0"/>
    <n v="4.2699999999999996"/>
    <n v="814"/>
    <s v="Medio"/>
    <s v="Bajo"/>
    <n v="2.2222222222222223E-2"/>
    <n v="1637"/>
    <n v="399"/>
    <n v="0.22556390977443608"/>
    <n v="0.22556390977443608"/>
    <s v="Primera compra"/>
    <n v="1523"/>
    <n v="50.03696098562628"/>
    <n v="4.16974674880219"/>
    <x v="0"/>
    <x v="0"/>
    <s v="ago"/>
  </r>
  <r>
    <x v="372"/>
    <x v="0"/>
    <n v="99"/>
    <n v="235"/>
    <n v="752"/>
    <n v="162"/>
    <s v="Yes"/>
    <s v="Yes"/>
    <n v="0"/>
    <n v="0"/>
    <n v="13"/>
    <s v="Yes"/>
    <n v="0"/>
    <s v="ND"/>
    <x v="1"/>
    <n v="37"/>
    <s v="No"/>
    <s v="No"/>
    <s v="Yes"/>
    <s v="  One Year   "/>
    <s v="Direct Debit"/>
    <n v="28"/>
    <n v="1518"/>
    <x v="0"/>
    <m/>
    <x v="330"/>
    <x v="318"/>
    <n v="90"/>
    <x v="1"/>
    <n v="23.62"/>
    <x v="3"/>
    <s v="Email"/>
    <x v="0"/>
    <n v="4.2699999999999996"/>
    <n v="2029"/>
    <s v="Medio"/>
    <s v="Bajo"/>
    <n v="1.1111111111111112E-2"/>
    <n v="1637"/>
    <n v="398"/>
    <n v="0.22613065326633167"/>
    <n v="0.22613065326633167"/>
    <s v="Compra posterior"/>
    <n v="1523"/>
    <n v="50.03696098562628"/>
    <n v="4.16974674880219"/>
    <x v="2"/>
    <x v="0"/>
    <s v="ago"/>
  </r>
  <r>
    <x v="373"/>
    <x v="0"/>
    <n v="75"/>
    <n v="225"/>
    <n v="441.2"/>
    <n v="0"/>
    <s v="No"/>
    <s v="No"/>
    <n v="0"/>
    <n v="0"/>
    <n v="0"/>
    <s v="No"/>
    <n v="0"/>
    <s v="MA"/>
    <x v="1"/>
    <n v="49"/>
    <s v="No"/>
    <s v="No"/>
    <s v="No"/>
    <s v="  Two Year   "/>
    <s v="Direct Debit"/>
    <n v="13"/>
    <n v="793"/>
    <x v="0"/>
    <m/>
    <x v="331"/>
    <x v="319"/>
    <n v="113"/>
    <x v="0"/>
    <n v="14.01"/>
    <x v="3"/>
    <s v="SMS"/>
    <x v="0"/>
    <n v="0"/>
    <n v="3224"/>
    <s v="Medio"/>
    <s v="Bajo"/>
    <n v="8.8495575221238937E-3"/>
    <n v="1723"/>
    <n v="226"/>
    <n v="0.5"/>
    <n v="0.5"/>
    <s v="Primera compra"/>
    <n v="417"/>
    <n v="13.700205338809035"/>
    <n v="1.1416837782340863"/>
    <x v="0"/>
    <x v="2"/>
    <s v="ago"/>
  </r>
  <r>
    <x v="374"/>
    <x v="0"/>
    <n v="83"/>
    <n v="62"/>
    <n v="163.1"/>
    <n v="0"/>
    <s v="No"/>
    <s v="No"/>
    <n v="0"/>
    <n v="0"/>
    <n v="7"/>
    <s v="Yes"/>
    <n v="0"/>
    <s v="AK"/>
    <x v="1"/>
    <n v="65"/>
    <s v="No"/>
    <s v="Yes"/>
    <s v="No"/>
    <s v="  Month-to-Month   "/>
    <s v="Direct Debit"/>
    <n v="28"/>
    <n v="356"/>
    <x v="0"/>
    <m/>
    <x v="332"/>
    <x v="242"/>
    <n v="78"/>
    <x v="1"/>
    <n v="24.51"/>
    <x v="0"/>
    <s v="SMS"/>
    <x v="1"/>
    <n v="0"/>
    <n v="4902"/>
    <s v="Medio"/>
    <s v="Bajo"/>
    <n v="2.564102564102564E-2"/>
    <n v="1725"/>
    <n v="64"/>
    <n v="1.21875"/>
    <n v="1.21875"/>
    <s v="Primera compra"/>
    <n v="979"/>
    <n v="32.164271047227928"/>
    <n v="2.6803559206023273"/>
    <x v="0"/>
    <x v="1"/>
    <s v="feb"/>
  </r>
  <r>
    <x v="375"/>
    <x v="0"/>
    <n v="52"/>
    <n v="5"/>
    <n v="10.199999999999999"/>
    <n v="6"/>
    <s v="Yes"/>
    <s v="No"/>
    <n v="5.8"/>
    <n v="1"/>
    <n v="8"/>
    <s v="Yes"/>
    <n v="0"/>
    <s v="NE"/>
    <x v="1"/>
    <n v="34"/>
    <s v="No"/>
    <s v="No"/>
    <s v="Yes"/>
    <s v="  Month-to-Month   "/>
    <s v="Direct Debit"/>
    <n v="48"/>
    <n v="82"/>
    <x v="0"/>
    <m/>
    <x v="333"/>
    <x v="320"/>
    <n v="61"/>
    <x v="2"/>
    <n v="41.64"/>
    <x v="1"/>
    <s v="SMS"/>
    <x v="0"/>
    <n v="0.02"/>
    <n v="1615"/>
    <s v="Medio"/>
    <s v="Bajo"/>
    <n v="0"/>
    <n v="1168"/>
    <n v="11"/>
    <n v="5.5454545454545459"/>
    <n v="5.5454545454545459"/>
    <s v="Primera compra"/>
    <n v="1678"/>
    <n v="55.129363449691994"/>
    <n v="4.5941136208076658"/>
    <x v="2"/>
    <x v="1"/>
    <s v="mar"/>
  </r>
  <r>
    <x v="376"/>
    <x v="0"/>
    <n v="91"/>
    <n v="267"/>
    <n v="454.7"/>
    <n v="0"/>
    <s v="No"/>
    <s v="No"/>
    <n v="0"/>
    <n v="0"/>
    <n v="12"/>
    <s v="Yes"/>
    <n v="0"/>
    <s v="MA"/>
    <x v="1"/>
    <n v="21"/>
    <s v="Yes"/>
    <s v="No"/>
    <s v="Yes"/>
    <s v="  One Year   "/>
    <s v="Direct Debit"/>
    <n v="39"/>
    <n v="1981"/>
    <x v="0"/>
    <m/>
    <x v="334"/>
    <x v="264"/>
    <n v="59"/>
    <x v="1"/>
    <n v="31.67"/>
    <x v="4"/>
    <s v="Phone"/>
    <x v="0"/>
    <n v="0"/>
    <n v="4286"/>
    <s v="Medio"/>
    <s v="Bajo"/>
    <n v="5.0847457627118647E-2"/>
    <n v="1424"/>
    <n v="270"/>
    <n v="0.21851851851851853"/>
    <n v="0.21851851851851853"/>
    <s v="Primera compra"/>
    <n v="1459"/>
    <n v="47.93429158110883"/>
    <n v="3.9945242984257359"/>
    <x v="0"/>
    <x v="0"/>
    <s v="oct"/>
  </r>
  <r>
    <x v="377"/>
    <x v="0"/>
    <n v="66"/>
    <n v="325"/>
    <n v="853.9"/>
    <n v="0"/>
    <s v="No"/>
    <s v="No"/>
    <n v="0"/>
    <n v="2"/>
    <n v="5"/>
    <s v="No"/>
    <n v="0"/>
    <s v="KY"/>
    <x v="1"/>
    <n v="38"/>
    <s v="No"/>
    <s v="No"/>
    <s v="Yes"/>
    <s v="  One Year   "/>
    <s v="Credit Card"/>
    <n v="31"/>
    <n v="2236"/>
    <x v="0"/>
    <m/>
    <x v="335"/>
    <x v="321"/>
    <n v="13"/>
    <x v="0"/>
    <n v="29.19"/>
    <x v="1"/>
    <s v="Phone"/>
    <x v="0"/>
    <n v="0"/>
    <n v="956"/>
    <s v="Medio"/>
    <s v="Bajo"/>
    <n v="0"/>
    <n v="540"/>
    <n v="325"/>
    <n v="0.04"/>
    <n v="0.04"/>
    <s v="Primera compra"/>
    <n v="508"/>
    <n v="16.689938398357288"/>
    <n v="1.3908281998631074"/>
    <x v="0"/>
    <x v="3"/>
    <s v="may"/>
  </r>
  <r>
    <x v="378"/>
    <x v="0"/>
    <n v="71"/>
    <n v="7"/>
    <n v="19.100000000000001"/>
    <n v="12"/>
    <s v="Yes"/>
    <s v="No"/>
    <n v="13.8"/>
    <n v="1"/>
    <n v="2"/>
    <s v="Yes"/>
    <n v="0"/>
    <s v="GA"/>
    <x v="1"/>
    <n v="47"/>
    <s v="No"/>
    <s v="No"/>
    <s v="Yes"/>
    <s v="  Month-to-Month   "/>
    <s v="Paper Check"/>
    <n v="47"/>
    <n v="150"/>
    <x v="0"/>
    <m/>
    <x v="336"/>
    <x v="322"/>
    <n v="42"/>
    <x v="1"/>
    <n v="49.15"/>
    <x v="2"/>
    <s v="SMS"/>
    <x v="0"/>
    <n v="0.28000000000000003"/>
    <n v="2373"/>
    <s v="Alto"/>
    <s v="Medio"/>
    <n v="0.11904761904761904"/>
    <n v="311"/>
    <n v="24"/>
    <n v="1.75"/>
    <n v="1.75"/>
    <s v="Primera compra"/>
    <n v="1498"/>
    <n v="49.215605749486649"/>
    <n v="4.1013004791238874"/>
    <x v="1"/>
    <x v="1"/>
    <s v="sept"/>
  </r>
  <r>
    <x v="379"/>
    <x v="0"/>
    <n v="65"/>
    <n v="202"/>
    <n v="482"/>
    <n v="0"/>
    <s v="No"/>
    <s v="No"/>
    <n v="0"/>
    <n v="0"/>
    <n v="0"/>
    <s v="No"/>
    <n v="0"/>
    <s v="UT"/>
    <x v="1"/>
    <n v="66"/>
    <s v="No"/>
    <s v="Yes"/>
    <s v="No"/>
    <s v="  Two Year   "/>
    <s v="Credit Card"/>
    <n v="8"/>
    <n v="297"/>
    <x v="0"/>
    <m/>
    <x v="337"/>
    <x v="286"/>
    <n v="76"/>
    <x v="0"/>
    <n v="7.58"/>
    <x v="0"/>
    <s v="SMS"/>
    <x v="1"/>
    <n v="0"/>
    <n v="2772"/>
    <s v="Medio"/>
    <s v="Bajo"/>
    <n v="2.6315789473684209E-2"/>
    <n v="485"/>
    <n v="204"/>
    <n v="0.37254901960784315"/>
    <n v="0.37254901960784315"/>
    <s v="Primera compra"/>
    <n v="516"/>
    <n v="16.95277207392197"/>
    <n v="1.4127310061601641"/>
    <x v="0"/>
    <x v="1"/>
    <s v="may"/>
  </r>
  <r>
    <x v="380"/>
    <x v="0"/>
    <n v="90"/>
    <n v="5"/>
    <n v="14"/>
    <n v="0"/>
    <s v="No"/>
    <s v="No"/>
    <n v="0"/>
    <n v="0"/>
    <n v="12"/>
    <s v="No"/>
    <n v="26"/>
    <s v="MI"/>
    <x v="1"/>
    <n v="32"/>
    <s v="No"/>
    <s v="No"/>
    <s v="No"/>
    <s v="  Month-to-Month   "/>
    <s v="Credit Card"/>
    <n v="37"/>
    <n v="37"/>
    <x v="0"/>
    <m/>
    <x v="338"/>
    <x v="323"/>
    <n v="100"/>
    <x v="1"/>
    <n v="43.26"/>
    <x v="2"/>
    <s v="SMS"/>
    <x v="0"/>
    <n v="0"/>
    <n v="3106"/>
    <s v="Medio"/>
    <s v="Medio"/>
    <n v="0.05"/>
    <n v="1679"/>
    <n v="10"/>
    <n v="10"/>
    <n v="10"/>
    <s v="Primera compra"/>
    <n v="1700"/>
    <n v="55.852156057494867"/>
    <n v="4.6543463381245722"/>
    <x v="1"/>
    <x v="1"/>
    <s v="feb"/>
  </r>
  <r>
    <x v="381"/>
    <x v="0"/>
    <n v="71"/>
    <n v="6"/>
    <n v="14.8"/>
    <n v="8"/>
    <s v="Yes"/>
    <s v="Yes"/>
    <n v="0"/>
    <n v="2"/>
    <n v="14"/>
    <s v="No"/>
    <n v="5"/>
    <s v="WY"/>
    <x v="1"/>
    <n v="26"/>
    <s v="Yes"/>
    <s v="No"/>
    <s v="No"/>
    <s v="  Month-to-Month   "/>
    <s v="Direct Debit"/>
    <n v="22"/>
    <n v="40"/>
    <x v="0"/>
    <m/>
    <x v="339"/>
    <x v="324"/>
    <n v="83"/>
    <x v="2"/>
    <n v="20.2"/>
    <x v="1"/>
    <s v="SMS"/>
    <x v="1"/>
    <n v="0.19"/>
    <n v="3311"/>
    <s v="Medio"/>
    <s v="Bajo"/>
    <n v="0"/>
    <n v="957"/>
    <n v="14"/>
    <n v="5.9285714285714288"/>
    <n v="5.9285714285714288"/>
    <s v="Primera compra"/>
    <n v="1540"/>
    <n v="50.595482546201232"/>
    <n v="4.216290212183436"/>
    <x v="2"/>
    <x v="1"/>
    <s v="jul"/>
  </r>
  <r>
    <x v="382"/>
    <x v="0"/>
    <n v="68"/>
    <n v="138"/>
    <n v="311.7"/>
    <n v="0"/>
    <s v="No"/>
    <s v="No"/>
    <n v="0"/>
    <n v="0"/>
    <n v="0"/>
    <s v="No"/>
    <n v="0"/>
    <s v="IA"/>
    <x v="0"/>
    <n v="37"/>
    <s v="No"/>
    <s v="No"/>
    <s v="No"/>
    <s v="  Two Year   "/>
    <s v="Credit Card"/>
    <n v="9"/>
    <n v="561"/>
    <x v="0"/>
    <m/>
    <x v="340"/>
    <x v="294"/>
    <n v="91"/>
    <x v="0"/>
    <n v="7.32"/>
    <x v="2"/>
    <s v="SMS"/>
    <x v="1"/>
    <n v="0"/>
    <n v="2719"/>
    <s v="Medio"/>
    <s v="Medio"/>
    <n v="5.4945054945054944E-2"/>
    <n v="873"/>
    <n v="143"/>
    <n v="0.63636363636363635"/>
    <n v="0.63636363636363635"/>
    <s v="Primera compra"/>
    <n v="1495"/>
    <n v="49.117043121149891"/>
    <n v="4.0930869267624912"/>
    <x v="1"/>
    <x v="1"/>
    <s v="sept"/>
  </r>
  <r>
    <x v="383"/>
    <x v="0"/>
    <n v="87"/>
    <n v="196"/>
    <n v="602"/>
    <n v="0"/>
    <s v="No"/>
    <s v="No"/>
    <n v="0"/>
    <n v="0"/>
    <n v="6"/>
    <s v="Yes"/>
    <n v="0"/>
    <s v="WV"/>
    <x v="1"/>
    <n v="48"/>
    <s v="No"/>
    <s v="No"/>
    <s v="Yes"/>
    <s v="  Month-to-Month   "/>
    <s v="Direct Debit"/>
    <n v="39"/>
    <n v="2363"/>
    <x v="0"/>
    <m/>
    <x v="341"/>
    <x v="325"/>
    <n v="31"/>
    <x v="1"/>
    <n v="37.619999999999997"/>
    <x v="3"/>
    <s v="Phone"/>
    <x v="0"/>
    <n v="0"/>
    <n v="1580"/>
    <s v="Medio"/>
    <s v="Bajo"/>
    <n v="3.2258064516129031E-2"/>
    <n v="1018"/>
    <n v="197"/>
    <n v="0.15736040609137056"/>
    <n v="0.15736040609137056"/>
    <s v="Primera compra"/>
    <n v="1725"/>
    <n v="56.673511293634498"/>
    <n v="4.7227926078028748"/>
    <x v="2"/>
    <x v="3"/>
    <s v="ene"/>
  </r>
  <r>
    <x v="384"/>
    <x v="0"/>
    <n v="70"/>
    <n v="69"/>
    <n v="129.9"/>
    <n v="24"/>
    <s v="Yes"/>
    <s v="No"/>
    <n v="70.8"/>
    <n v="2"/>
    <n v="6"/>
    <s v="Yes"/>
    <n v="0"/>
    <s v="GA"/>
    <x v="1"/>
    <n v="37"/>
    <s v="No"/>
    <s v="No"/>
    <s v="No"/>
    <s v="  Month-to-Month   "/>
    <s v="Direct Debit"/>
    <n v="46"/>
    <n v="540"/>
    <x v="0"/>
    <m/>
    <x v="342"/>
    <x v="326"/>
    <n v="52"/>
    <x v="2"/>
    <n v="53.5"/>
    <x v="4"/>
    <s v="Email"/>
    <x v="1"/>
    <n v="1.42"/>
    <n v="5076"/>
    <s v="Alto"/>
    <s v="Bajo"/>
    <n v="5.7692307692307696E-2"/>
    <n v="566"/>
    <n v="96"/>
    <n v="0.54166666666666663"/>
    <n v="0.54166666666666663"/>
    <s v="Primera compra"/>
    <n v="640"/>
    <n v="21.026694045174537"/>
    <n v="1.7522245037645447"/>
    <x v="0"/>
    <x v="1"/>
    <s v="ene"/>
  </r>
  <r>
    <x v="385"/>
    <x v="0"/>
    <n v="92"/>
    <n v="329"/>
    <n v="982.2"/>
    <n v="244"/>
    <s v="Yes"/>
    <s v="No"/>
    <n v="448.4"/>
    <n v="0"/>
    <n v="8"/>
    <s v="Yes"/>
    <n v="0"/>
    <s v="UT"/>
    <x v="0"/>
    <n v="48"/>
    <s v="No"/>
    <s v="No"/>
    <s v="No"/>
    <s v="  Two Year   "/>
    <s v="Credit Card"/>
    <n v="31"/>
    <n v="1902"/>
    <x v="0"/>
    <m/>
    <x v="343"/>
    <x v="327"/>
    <n v="106"/>
    <x v="1"/>
    <n v="30.92"/>
    <x v="4"/>
    <s v="Email"/>
    <x v="0"/>
    <n v="8.9700000000000006"/>
    <n v="5356"/>
    <s v="Medio"/>
    <s v="Bajo"/>
    <n v="2.8301886792452831E-2"/>
    <n v="851"/>
    <n v="576"/>
    <n v="0.18402777777777779"/>
    <n v="0.18402777777777779"/>
    <s v="Primera compra"/>
    <n v="798"/>
    <n v="26.217659137577002"/>
    <n v="2.1848049281314168"/>
    <x v="0"/>
    <x v="0"/>
    <s v="ago"/>
  </r>
  <r>
    <x v="386"/>
    <x v="0"/>
    <n v="67"/>
    <n v="27"/>
    <n v="94.6"/>
    <n v="80"/>
    <s v="Yes"/>
    <s v="No"/>
    <n v="29.8"/>
    <n v="1"/>
    <n v="12"/>
    <s v="Yes"/>
    <n v="0"/>
    <s v="WI"/>
    <x v="0"/>
    <n v="25"/>
    <s v="Yes"/>
    <s v="No"/>
    <s v="No"/>
    <s v="  Month-to-Month   "/>
    <s v="Direct Debit"/>
    <n v="37"/>
    <n v="589"/>
    <x v="0"/>
    <m/>
    <x v="344"/>
    <x v="247"/>
    <n v="60"/>
    <x v="2"/>
    <n v="40.29"/>
    <x v="0"/>
    <s v="Email"/>
    <x v="0"/>
    <n v="1.49"/>
    <n v="4704"/>
    <s v="Medio"/>
    <s v="Bajo"/>
    <n v="3.3333333333333333E-2"/>
    <n v="1211"/>
    <n v="109"/>
    <n v="0.55045871559633031"/>
    <n v="0.55045871559633031"/>
    <s v="Primera compra"/>
    <n v="861"/>
    <n v="28.28747433264887"/>
    <n v="2.3572895277207393"/>
    <x v="0"/>
    <x v="1"/>
    <s v="jun"/>
  </r>
  <r>
    <x v="387"/>
    <x v="0"/>
    <n v="70"/>
    <n v="4"/>
    <n v="8.1999999999999993"/>
    <n v="0"/>
    <s v="No"/>
    <s v="No"/>
    <n v="0"/>
    <n v="0"/>
    <n v="5"/>
    <s v="Yes"/>
    <n v="0"/>
    <s v="NH"/>
    <x v="0"/>
    <n v="49"/>
    <s v="No"/>
    <s v="No"/>
    <s v="No"/>
    <s v="  Month-to-Month   "/>
    <s v="Direct Debit"/>
    <n v="34"/>
    <n v="69"/>
    <x v="0"/>
    <m/>
    <x v="345"/>
    <x v="271"/>
    <n v="42"/>
    <x v="0"/>
    <n v="33.24"/>
    <x v="1"/>
    <s v="Email"/>
    <x v="0"/>
    <n v="0"/>
    <n v="1374"/>
    <s v="Medio"/>
    <s v="Bajo"/>
    <n v="0"/>
    <n v="1548"/>
    <n v="4"/>
    <n v="10.5"/>
    <n v="10.5"/>
    <s v="Primera compra"/>
    <n v="479"/>
    <n v="15.737166324435318"/>
    <n v="1.3114305270362765"/>
    <x v="0"/>
    <x v="1"/>
    <s v="jun"/>
  </r>
  <r>
    <x v="388"/>
    <x v="0"/>
    <n v="65"/>
    <n v="24"/>
    <n v="47"/>
    <n v="0"/>
    <s v="No"/>
    <s v="No"/>
    <n v="0"/>
    <n v="0"/>
    <n v="0"/>
    <s v="No"/>
    <n v="0"/>
    <s v="NV"/>
    <x v="1"/>
    <n v="43"/>
    <s v="No"/>
    <s v="No"/>
    <s v="No"/>
    <s v="  Month-to-Month   "/>
    <s v="Credit Card"/>
    <n v="9"/>
    <n v="47"/>
    <x v="0"/>
    <m/>
    <x v="346"/>
    <x v="202"/>
    <n v="36"/>
    <x v="2"/>
    <n v="8.2799999999999994"/>
    <x v="4"/>
    <s v="Email"/>
    <x v="0"/>
    <n v="0"/>
    <n v="3325"/>
    <s v="Medio"/>
    <s v="Bajo"/>
    <n v="8.3333333333333329E-2"/>
    <n v="1435"/>
    <n v="27"/>
    <n v="1.3333333333333333"/>
    <n v="1.3333333333333333"/>
    <s v="Primera compra"/>
    <n v="1336"/>
    <n v="43.893223819301852"/>
    <n v="3.6577686516084875"/>
    <x v="0"/>
    <x v="1"/>
    <s v="feb"/>
  </r>
  <r>
    <x v="389"/>
    <x v="0"/>
    <n v="57"/>
    <n v="89"/>
    <n v="254.9"/>
    <n v="0"/>
    <s v="No"/>
    <s v="No"/>
    <n v="0"/>
    <n v="0"/>
    <n v="1"/>
    <s v="Yes"/>
    <n v="0"/>
    <s v="VT"/>
    <x v="1"/>
    <n v="77"/>
    <s v="No"/>
    <s v="Yes"/>
    <s v="No"/>
    <s v="  Two Year   "/>
    <s v="Direct Debit"/>
    <n v="49"/>
    <n v="1547"/>
    <x v="0"/>
    <m/>
    <x v="347"/>
    <x v="288"/>
    <n v="44"/>
    <x v="2"/>
    <n v="56.87"/>
    <x v="2"/>
    <s v="SMS"/>
    <x v="1"/>
    <n v="0"/>
    <n v="4416"/>
    <s v="Alto"/>
    <s v="Medio"/>
    <n v="0.11363636363636363"/>
    <n v="1255"/>
    <n v="94"/>
    <n v="0.46808510638297873"/>
    <n v="0.46808510638297873"/>
    <s v="Primera compra"/>
    <n v="707"/>
    <n v="23.227926078028744"/>
    <n v="1.9356605065023953"/>
    <x v="1"/>
    <x v="0"/>
    <s v="nov"/>
  </r>
  <r>
    <x v="390"/>
    <x v="0"/>
    <n v="63"/>
    <n v="119"/>
    <n v="351.4"/>
    <n v="0"/>
    <s v="No"/>
    <s v="No"/>
    <n v="0"/>
    <n v="0"/>
    <n v="6"/>
    <s v="Yes"/>
    <n v="0"/>
    <s v="DC"/>
    <x v="0"/>
    <n v="30"/>
    <s v="No"/>
    <s v="No"/>
    <s v="No"/>
    <s v="  Two Year   "/>
    <s v="Direct Debit"/>
    <n v="27"/>
    <n v="1894"/>
    <x v="0"/>
    <m/>
    <x v="348"/>
    <x v="328"/>
    <n v="84"/>
    <x v="2"/>
    <n v="26.88"/>
    <x v="4"/>
    <s v="SMS"/>
    <x v="1"/>
    <n v="0"/>
    <n v="763"/>
    <s v="Medio"/>
    <s v="Bajo"/>
    <n v="3.5714285714285712E-2"/>
    <n v="1568"/>
    <n v="122"/>
    <n v="0.68852459016393441"/>
    <n v="0.68852459016393441"/>
    <s v="Primera compra"/>
    <n v="1063"/>
    <n v="34.92402464065708"/>
    <n v="2.9103353867214232"/>
    <x v="0"/>
    <x v="0"/>
    <s v="nov"/>
  </r>
  <r>
    <x v="391"/>
    <x v="0"/>
    <n v="99"/>
    <n v="50"/>
    <n v="127.3"/>
    <n v="0"/>
    <s v="No"/>
    <s v="No"/>
    <n v="0"/>
    <n v="1"/>
    <n v="2"/>
    <s v="Yes"/>
    <n v="0"/>
    <s v="HI"/>
    <x v="1"/>
    <n v="60"/>
    <s v="No"/>
    <s v="No"/>
    <s v="Yes"/>
    <s v="  Month-to-Month   "/>
    <s v="Credit Card"/>
    <n v="53"/>
    <n v="956"/>
    <x v="0"/>
    <m/>
    <x v="349"/>
    <x v="329"/>
    <n v="5"/>
    <x v="1"/>
    <n v="49.88"/>
    <x v="4"/>
    <s v="SMS"/>
    <x v="1"/>
    <n v="0"/>
    <n v="1162"/>
    <s v="Alto"/>
    <s v="Bajo"/>
    <n v="0.6"/>
    <n v="394"/>
    <n v="53"/>
    <n v="9.4339622641509441E-2"/>
    <n v="9.4339622641509441E-2"/>
    <s v="Primera compra"/>
    <n v="1013"/>
    <n v="33.281314168377818"/>
    <n v="2.7734428473648181"/>
    <x v="0"/>
    <x v="2"/>
    <s v="ene"/>
  </r>
  <r>
    <x v="392"/>
    <x v="0"/>
    <n v="67"/>
    <n v="249"/>
    <n v="514.20000000000005"/>
    <n v="256"/>
    <s v="Yes"/>
    <s v="Yes"/>
    <n v="0"/>
    <n v="0"/>
    <n v="5"/>
    <s v="Yes"/>
    <n v="0"/>
    <s v="CO"/>
    <x v="0"/>
    <n v="48"/>
    <s v="No"/>
    <s v="No"/>
    <s v="Yes"/>
    <s v="  One Year   "/>
    <s v="Credit Card"/>
    <n v="37"/>
    <n v="2374"/>
    <x v="0"/>
    <m/>
    <x v="19"/>
    <x v="85"/>
    <n v="112"/>
    <x v="0"/>
    <n v="37.450000000000003"/>
    <x v="2"/>
    <s v="Phone"/>
    <x v="0"/>
    <n v="9.2200000000000006"/>
    <n v="3025"/>
    <s v="Medio"/>
    <s v="Medio"/>
    <n v="4.4642857142857144E-2"/>
    <n v="1491"/>
    <n v="510"/>
    <n v="0.2196078431372549"/>
    <n v="0.2196078431372549"/>
    <s v="Primera compra"/>
    <n v="738"/>
    <n v="24.246406570841891"/>
    <n v="2.020533880903491"/>
    <x v="1"/>
    <x v="3"/>
    <s v="oct"/>
  </r>
  <r>
    <x v="393"/>
    <x v="0"/>
    <n v="70"/>
    <n v="60"/>
    <n v="145.1"/>
    <n v="0"/>
    <s v="No"/>
    <s v="No"/>
    <n v="0"/>
    <n v="0"/>
    <n v="4"/>
    <s v="Yes"/>
    <n v="0"/>
    <s v="NC"/>
    <x v="0"/>
    <n v="36"/>
    <s v="No"/>
    <s v="No"/>
    <s v="No"/>
    <s v="  Month-to-Month   "/>
    <s v="Direct Debit"/>
    <n v="16"/>
    <n v="207"/>
    <x v="0"/>
    <m/>
    <x v="350"/>
    <x v="330"/>
    <n v="95"/>
    <x v="0"/>
    <n v="14.58"/>
    <x v="3"/>
    <s v="SMS"/>
    <x v="1"/>
    <n v="0"/>
    <n v="5046"/>
    <s v="Medio"/>
    <s v="Bajo"/>
    <n v="1.0526315789473684E-2"/>
    <n v="669"/>
    <n v="61"/>
    <n v="1.5573770491803278"/>
    <n v="1.5573770491803278"/>
    <s v="Primera compra"/>
    <n v="1680"/>
    <n v="55.195071868583156"/>
    <n v="4.59958932238193"/>
    <x v="2"/>
    <x v="1"/>
    <s v="mar"/>
  </r>
  <r>
    <x v="394"/>
    <x v="0"/>
    <n v="75"/>
    <n v="4"/>
    <n v="11"/>
    <n v="0"/>
    <s v="No"/>
    <s v="No"/>
    <n v="0"/>
    <n v="0"/>
    <n v="3"/>
    <s v="Yes"/>
    <n v="0"/>
    <s v="MO"/>
    <x v="1"/>
    <n v="46"/>
    <s v="No"/>
    <s v="No"/>
    <s v="No"/>
    <s v="  Month-to-Month   "/>
    <s v="Credit Card"/>
    <n v="19"/>
    <n v="19"/>
    <x v="0"/>
    <m/>
    <x v="323"/>
    <x v="313"/>
    <n v="69"/>
    <x v="0"/>
    <n v="18.739999999999998"/>
    <x v="0"/>
    <s v="SMS"/>
    <x v="1"/>
    <n v="0"/>
    <n v="2170"/>
    <s v="Medio"/>
    <s v="Bajo"/>
    <n v="2.8985507246376812E-2"/>
    <n v="479"/>
    <n v="6"/>
    <n v="11.5"/>
    <n v="11.5"/>
    <s v="Primera compra"/>
    <n v="614"/>
    <n v="20.172484599589321"/>
    <n v="1.6810403832991101"/>
    <x v="0"/>
    <x v="1"/>
    <s v="feb"/>
  </r>
  <r>
    <x v="395"/>
    <x v="0"/>
    <n v="79"/>
    <n v="155"/>
    <n v="449.9"/>
    <n v="0"/>
    <s v="No"/>
    <s v="No"/>
    <n v="0"/>
    <n v="0"/>
    <n v="5"/>
    <s v="Yes"/>
    <n v="0"/>
    <s v="MN"/>
    <x v="1"/>
    <n v="61"/>
    <s v="No"/>
    <s v="No"/>
    <s v="No"/>
    <s v="  Month-to-Month   "/>
    <s v="Direct Debit"/>
    <n v="38"/>
    <n v="1699"/>
    <x v="0"/>
    <m/>
    <x v="351"/>
    <x v="331"/>
    <n v="61"/>
    <x v="1"/>
    <n v="39.590000000000003"/>
    <x v="2"/>
    <s v="Phone"/>
    <x v="0"/>
    <n v="0"/>
    <n v="1949"/>
    <s v="Medio"/>
    <s v="Medio"/>
    <n v="8.1967213114754092E-2"/>
    <n v="876"/>
    <n v="160"/>
    <n v="0.38124999999999998"/>
    <n v="0.38124999999999998"/>
    <s v="Primera compra"/>
    <n v="865"/>
    <n v="28.418891170431209"/>
    <n v="2.3682409308692676"/>
    <x v="1"/>
    <x v="0"/>
    <s v="jun"/>
  </r>
  <r>
    <x v="396"/>
    <x v="0"/>
    <n v="52"/>
    <n v="42"/>
    <n v="85.9"/>
    <n v="0"/>
    <s v="No"/>
    <s v="No"/>
    <n v="0"/>
    <n v="0"/>
    <n v="18"/>
    <s v="Yes"/>
    <n v="0"/>
    <s v="AL"/>
    <x v="1"/>
    <n v="26"/>
    <s v="Yes"/>
    <s v="No"/>
    <s v="No"/>
    <s v="  Month-to-Month   "/>
    <s v="Direct Debit"/>
    <n v="34"/>
    <n v="267"/>
    <x v="0"/>
    <m/>
    <x v="305"/>
    <x v="332"/>
    <n v="106"/>
    <x v="2"/>
    <n v="35.35"/>
    <x v="3"/>
    <s v="SMS"/>
    <x v="0"/>
    <n v="0"/>
    <n v="1895"/>
    <s v="Medio"/>
    <s v="Bajo"/>
    <n v="9.433962264150943E-3"/>
    <n v="1030"/>
    <n v="43"/>
    <n v="2.4651162790697674"/>
    <n v="2.4651162790697674"/>
    <s v="Primera compra"/>
    <n v="1416"/>
    <n v="46.521560574948666"/>
    <n v="3.8767967145790556"/>
    <x v="2"/>
    <x v="1"/>
    <s v="nov"/>
  </r>
  <r>
    <x v="397"/>
    <x v="0"/>
    <n v="84"/>
    <n v="19"/>
    <n v="66.5"/>
    <n v="42"/>
    <s v="Yes"/>
    <s v="No"/>
    <n v="16.5"/>
    <n v="1"/>
    <n v="0"/>
    <s v="No"/>
    <n v="0"/>
    <s v="WV"/>
    <x v="1"/>
    <n v="63"/>
    <s v="No"/>
    <s v="No"/>
    <s v="No"/>
    <s v="  Month-to-Month   "/>
    <s v="Paper Check"/>
    <n v="13"/>
    <n v="87"/>
    <x v="0"/>
    <m/>
    <x v="352"/>
    <x v="74"/>
    <n v="2"/>
    <x v="1"/>
    <n v="14.53"/>
    <x v="2"/>
    <s v="SMS"/>
    <x v="0"/>
    <n v="0.66"/>
    <n v="468"/>
    <s v="Medio"/>
    <s v="Medio"/>
    <n v="2.5"/>
    <n v="1348"/>
    <n v="66"/>
    <n v="3.0303030303030304E-2"/>
    <n v="3.0303030303030304E-2"/>
    <s v="Primera compra"/>
    <n v="1246"/>
    <n v="40.936344969199183"/>
    <n v="3.4113620807665987"/>
    <x v="1"/>
    <x v="1"/>
    <s v="may"/>
  </r>
  <r>
    <x v="398"/>
    <x v="0"/>
    <n v="67"/>
    <n v="197"/>
    <n v="402.1"/>
    <n v="0"/>
    <s v="No"/>
    <s v="No"/>
    <n v="0"/>
    <n v="0"/>
    <n v="0"/>
    <s v="No"/>
    <n v="0"/>
    <s v="VT"/>
    <x v="1"/>
    <n v="28"/>
    <s v="Yes"/>
    <s v="No"/>
    <s v="No"/>
    <s v="  Two Year   "/>
    <s v="Direct Debit"/>
    <n v="13"/>
    <n v="859"/>
    <x v="0"/>
    <m/>
    <x v="353"/>
    <x v="333"/>
    <n v="99"/>
    <x v="2"/>
    <n v="10.92"/>
    <x v="1"/>
    <s v="Phone"/>
    <x v="1"/>
    <n v="0"/>
    <n v="354"/>
    <s v="Medio"/>
    <s v="Bajo"/>
    <n v="0"/>
    <n v="1326"/>
    <n v="197"/>
    <n v="0.5025380710659898"/>
    <n v="0.5025380710659898"/>
    <s v="Primera compra"/>
    <n v="623"/>
    <n v="20.468172484599592"/>
    <n v="1.7056810403832994"/>
    <x v="0"/>
    <x v="2"/>
    <s v="ene"/>
  </r>
  <r>
    <x v="399"/>
    <x v="0"/>
    <n v="71"/>
    <n v="418"/>
    <n v="1078.0999999999999"/>
    <n v="0"/>
    <s v="No"/>
    <s v="No"/>
    <n v="0"/>
    <n v="1"/>
    <n v="0"/>
    <s v="No"/>
    <n v="0"/>
    <s v="NV"/>
    <x v="1"/>
    <n v="22"/>
    <s v="Yes"/>
    <s v="No"/>
    <s v="No"/>
    <s v="  Two Year   "/>
    <s v="Credit Card"/>
    <n v="10"/>
    <n v="736"/>
    <x v="0"/>
    <m/>
    <x v="298"/>
    <x v="214"/>
    <n v="42"/>
    <x v="0"/>
    <n v="9.89"/>
    <x v="4"/>
    <s v="SMS"/>
    <x v="0"/>
    <n v="0"/>
    <n v="5019"/>
    <s v="Medio"/>
    <s v="Bajo"/>
    <n v="7.1428571428571425E-2"/>
    <n v="384"/>
    <n v="421"/>
    <n v="9.9762470308788598E-2"/>
    <n v="9.9762470308788598E-2"/>
    <s v="Primera compra"/>
    <n v="1277"/>
    <n v="41.954825462012323"/>
    <n v="3.4962354551676937"/>
    <x v="0"/>
    <x v="2"/>
    <s v="abr"/>
  </r>
  <r>
    <x v="400"/>
    <x v="0"/>
    <n v="70"/>
    <n v="58"/>
    <n v="199.8"/>
    <n v="168"/>
    <s v="Yes"/>
    <s v="No"/>
    <n v="26.4"/>
    <n v="0"/>
    <n v="0"/>
    <s v="No"/>
    <n v="0"/>
    <s v="RI"/>
    <x v="0"/>
    <n v="28"/>
    <s v="Yes"/>
    <s v="No"/>
    <s v="No"/>
    <s v="  Month-to-Month   "/>
    <s v="Paper Check"/>
    <n v="9"/>
    <n v="119"/>
    <x v="0"/>
    <m/>
    <x v="354"/>
    <x v="322"/>
    <n v="110"/>
    <x v="0"/>
    <n v="10.59"/>
    <x v="4"/>
    <s v="SMS"/>
    <x v="1"/>
    <n v="0.53"/>
    <n v="4356"/>
    <s v="Medio"/>
    <s v="Bajo"/>
    <n v="2.7272727272727271E-2"/>
    <n v="311"/>
    <n v="229"/>
    <n v="0.48034934497816595"/>
    <n v="0.48034934497816595"/>
    <s v="Primera compra"/>
    <n v="390"/>
    <n v="12.813141683778234"/>
    <n v="1.0677618069815196"/>
    <x v="0"/>
    <x v="1"/>
    <s v="sept"/>
  </r>
  <r>
    <x v="401"/>
    <x v="0"/>
    <n v="72"/>
    <n v="146"/>
    <n v="542.1"/>
    <n v="0"/>
    <s v="No"/>
    <s v="No"/>
    <n v="0"/>
    <n v="0"/>
    <n v="25"/>
    <s v="Yes"/>
    <n v="0"/>
    <s v="GA"/>
    <x v="0"/>
    <n v="55"/>
    <s v="No"/>
    <s v="No"/>
    <s v="Yes"/>
    <s v="  Two Year   "/>
    <s v="Direct Debit"/>
    <n v="35"/>
    <n v="2379"/>
    <x v="0"/>
    <m/>
    <x v="21"/>
    <x v="334"/>
    <n v="13"/>
    <x v="0"/>
    <n v="30.29"/>
    <x v="1"/>
    <s v="SMS"/>
    <x v="1"/>
    <n v="0"/>
    <n v="3294"/>
    <s v="Medio"/>
    <s v="Bajo"/>
    <n v="0"/>
    <n v="684"/>
    <n v="146"/>
    <n v="8.9041095890410954E-2"/>
    <n v="8.9041095890410954E-2"/>
    <s v="Primera compra"/>
    <n v="499"/>
    <n v="16.394250513347021"/>
    <n v="1.3661875427789185"/>
    <x v="0"/>
    <x v="3"/>
    <s v="jun"/>
  </r>
  <r>
    <x v="402"/>
    <x v="0"/>
    <n v="68"/>
    <n v="93"/>
    <n v="272.2"/>
    <n v="0"/>
    <s v="No"/>
    <s v="No"/>
    <n v="0"/>
    <n v="1"/>
    <n v="0"/>
    <s v="No"/>
    <n v="0"/>
    <s v="MT"/>
    <x v="0"/>
    <n v="38"/>
    <s v="No"/>
    <s v="No"/>
    <s v="No"/>
    <s v="  Two Year   "/>
    <s v="Credit Card"/>
    <n v="11"/>
    <n v="766"/>
    <x v="0"/>
    <m/>
    <x v="355"/>
    <x v="335"/>
    <n v="63"/>
    <x v="2"/>
    <n v="11.87"/>
    <x v="0"/>
    <s v="Email"/>
    <x v="1"/>
    <n v="0"/>
    <n v="2132"/>
    <s v="Medio"/>
    <s v="Bajo"/>
    <n v="3.1746031746031744E-2"/>
    <n v="465"/>
    <n v="95"/>
    <n v="0.66315789473684206"/>
    <n v="0.66315789473684206"/>
    <s v="Primera compra"/>
    <n v="463"/>
    <n v="15.211498973305956"/>
    <n v="1.267624914442163"/>
    <x v="0"/>
    <x v="2"/>
    <s v="jul"/>
  </r>
  <r>
    <x v="403"/>
    <x v="0"/>
    <n v="53"/>
    <n v="335"/>
    <n v="892.6"/>
    <n v="180"/>
    <s v="Yes"/>
    <s v="No"/>
    <n v="249"/>
    <n v="0"/>
    <n v="0"/>
    <s v="Yes"/>
    <n v="0"/>
    <s v="SD"/>
    <x v="0"/>
    <n v="33"/>
    <s v="No"/>
    <s v="No"/>
    <s v="Yes"/>
    <s v="  Month-to-Month   "/>
    <s v="Direct Debit"/>
    <n v="26"/>
    <n v="1520"/>
    <x v="0"/>
    <m/>
    <x v="356"/>
    <x v="336"/>
    <n v="44"/>
    <x v="2"/>
    <n v="28.27"/>
    <x v="0"/>
    <s v="Phone"/>
    <x v="1"/>
    <n v="0.5"/>
    <n v="6454"/>
    <s v="Medio"/>
    <s v="Bajo"/>
    <n v="4.5454545454545456E-2"/>
    <n v="1011"/>
    <n v="517"/>
    <n v="8.5106382978723402E-2"/>
    <n v="8.5106382978723402E-2"/>
    <s v="Primera compra"/>
    <n v="1168"/>
    <n v="38.373716632443532"/>
    <n v="3.1978097193702943"/>
    <x v="0"/>
    <x v="0"/>
    <s v="ago"/>
  </r>
  <r>
    <x v="404"/>
    <x v="0"/>
    <n v="93"/>
    <n v="75"/>
    <n v="246.9"/>
    <n v="0"/>
    <s v="No"/>
    <s v="No"/>
    <n v="0"/>
    <n v="0"/>
    <n v="3"/>
    <s v="Yes"/>
    <n v="0"/>
    <s v="AZ"/>
    <x v="0"/>
    <n v="82"/>
    <s v="No"/>
    <s v="Yes"/>
    <s v="Yes"/>
    <s v="  One Year   "/>
    <s v="Credit Card"/>
    <n v="61"/>
    <n v="3759"/>
    <x v="0"/>
    <m/>
    <x v="357"/>
    <x v="337"/>
    <n v="70"/>
    <x v="1"/>
    <n v="49.02"/>
    <x v="4"/>
    <s v="Email"/>
    <x v="0"/>
    <n v="0"/>
    <n v="1188"/>
    <s v="Alto"/>
    <s v="Bajo"/>
    <n v="4.2857142857142858E-2"/>
    <n v="1296"/>
    <n v="78"/>
    <n v="0.89743589743589747"/>
    <n v="0.89743589743589747"/>
    <s v="Primera compra"/>
    <n v="1066"/>
    <n v="35.022587268993838"/>
    <n v="2.9185489390828199"/>
    <x v="0"/>
    <x v="3"/>
    <s v="nov"/>
  </r>
  <r>
    <x v="405"/>
    <x v="0"/>
    <n v="68"/>
    <n v="297"/>
    <n v="861.8"/>
    <n v="0"/>
    <s v="No"/>
    <s v="No"/>
    <n v="0"/>
    <n v="2"/>
    <n v="7"/>
    <s v="Yes"/>
    <n v="0"/>
    <s v="IL"/>
    <x v="1"/>
    <n v="48"/>
    <s v="No"/>
    <s v="No"/>
    <s v="Yes"/>
    <s v="  Two Year   "/>
    <s v="Paper Check"/>
    <n v="31"/>
    <n v="1914"/>
    <x v="0"/>
    <m/>
    <x v="358"/>
    <x v="338"/>
    <n v="91"/>
    <x v="2"/>
    <n v="30.22"/>
    <x v="4"/>
    <s v="Email"/>
    <x v="1"/>
    <n v="0"/>
    <n v="3778"/>
    <s v="Medio"/>
    <s v="Bajo"/>
    <n v="3.2967032967032968E-2"/>
    <n v="923"/>
    <n v="300"/>
    <n v="0.30333333333333334"/>
    <n v="0.30333333333333334"/>
    <s v="Primera compra"/>
    <n v="1446"/>
    <n v="47.507186858316224"/>
    <n v="3.9589322381930185"/>
    <x v="0"/>
    <x v="0"/>
    <s v="oct"/>
  </r>
  <r>
    <x v="406"/>
    <x v="0"/>
    <n v="54"/>
    <n v="5"/>
    <n v="12.6"/>
    <n v="0"/>
    <s v="No"/>
    <s v="No"/>
    <n v="0"/>
    <n v="0"/>
    <n v="0"/>
    <s v="No"/>
    <n v="0"/>
    <s v="NV"/>
    <x v="0"/>
    <n v="56"/>
    <s v="No"/>
    <s v="No"/>
    <s v="No"/>
    <s v="  Month-to-Month   "/>
    <s v="Credit Card"/>
    <n v="6"/>
    <n v="16"/>
    <x v="0"/>
    <m/>
    <x v="359"/>
    <x v="339"/>
    <n v="6"/>
    <x v="2"/>
    <n v="5.89"/>
    <x v="1"/>
    <s v="SMS"/>
    <x v="1"/>
    <n v="0"/>
    <n v="6590"/>
    <s v="Medio"/>
    <s v="Bajo"/>
    <n v="0"/>
    <n v="383"/>
    <n v="5"/>
    <n v="1.2"/>
    <n v="1.2"/>
    <s v="Primera compra"/>
    <n v="1445"/>
    <n v="47.474332648870636"/>
    <n v="3.9561943874058865"/>
    <x v="2"/>
    <x v="1"/>
    <s v="oct"/>
  </r>
  <r>
    <x v="407"/>
    <x v="0"/>
    <n v="70"/>
    <n v="355"/>
    <n v="850.8"/>
    <n v="0"/>
    <s v="No"/>
    <s v="No"/>
    <n v="0"/>
    <n v="0"/>
    <n v="1"/>
    <s v="Yes"/>
    <n v="0"/>
    <s v="DE"/>
    <x v="0"/>
    <n v="60"/>
    <s v="No"/>
    <s v="No"/>
    <s v="Yes"/>
    <s v="  One Year   "/>
    <s v="Credit Card"/>
    <n v="45"/>
    <n v="2752"/>
    <x v="0"/>
    <m/>
    <x v="360"/>
    <x v="340"/>
    <n v="25"/>
    <x v="2"/>
    <n v="53.78"/>
    <x v="2"/>
    <s v="Phone"/>
    <x v="0"/>
    <n v="0"/>
    <n v="6402"/>
    <s v="Alto"/>
    <s v="Medio"/>
    <n v="0.2"/>
    <n v="992"/>
    <n v="360"/>
    <n v="6.9444444444444448E-2"/>
    <n v="6.9444444444444448E-2"/>
    <s v="Primera compra"/>
    <n v="1462"/>
    <n v="48.032854209445588"/>
    <n v="4.0027378507871321"/>
    <x v="1"/>
    <x v="3"/>
    <s v="oct"/>
  </r>
  <r>
    <x v="408"/>
    <x v="0"/>
    <n v="72"/>
    <n v="31"/>
    <n v="115.1"/>
    <n v="0"/>
    <s v="No"/>
    <s v="No"/>
    <n v="0"/>
    <n v="0"/>
    <n v="15"/>
    <s v="Yes"/>
    <n v="0"/>
    <s v="PA"/>
    <x v="1"/>
    <n v="33"/>
    <s v="No"/>
    <s v="No"/>
    <s v="Yes"/>
    <s v="  Two Year   "/>
    <s v="Credit Card"/>
    <n v="25"/>
    <n v="587"/>
    <x v="0"/>
    <m/>
    <x v="361"/>
    <x v="341"/>
    <n v="86"/>
    <x v="0"/>
    <n v="26.27"/>
    <x v="3"/>
    <s v="Email"/>
    <x v="0"/>
    <n v="0"/>
    <n v="661"/>
    <s v="Medio"/>
    <s v="Bajo"/>
    <n v="1.1627906976744186E-2"/>
    <n v="1538"/>
    <n v="32"/>
    <n v="2.6875"/>
    <n v="2.6875"/>
    <s v="Primera compra"/>
    <n v="1018"/>
    <n v="33.445585215605753"/>
    <n v="2.7871321013004793"/>
    <x v="2"/>
    <x v="1"/>
    <s v="dic"/>
  </r>
  <r>
    <x v="409"/>
    <x v="0"/>
    <n v="59"/>
    <n v="130"/>
    <n v="346.9"/>
    <n v="0"/>
    <s v="No"/>
    <s v="No"/>
    <n v="0"/>
    <n v="0"/>
    <n v="9"/>
    <s v="Yes"/>
    <n v="0"/>
    <s v="FL"/>
    <x v="0"/>
    <n v="45"/>
    <s v="No"/>
    <s v="No"/>
    <s v="Yes"/>
    <s v="  Two Year   "/>
    <s v="Credit Card"/>
    <n v="19"/>
    <n v="1302"/>
    <x v="0"/>
    <m/>
    <x v="362"/>
    <x v="342"/>
    <n v="12"/>
    <x v="2"/>
    <n v="22.3"/>
    <x v="3"/>
    <s v="Phone"/>
    <x v="1"/>
    <n v="0"/>
    <n v="4880"/>
    <s v="Medio"/>
    <s v="Bajo"/>
    <n v="8.3333333333333329E-2"/>
    <n v="808"/>
    <n v="131"/>
    <n v="9.1603053435114504E-2"/>
    <n v="9.1603053435114504E-2"/>
    <s v="Primera compra"/>
    <n v="1325"/>
    <n v="43.531827515400408"/>
    <n v="3.6276522929500339"/>
    <x v="2"/>
    <x v="0"/>
    <s v="feb"/>
  </r>
  <r>
    <x v="410"/>
    <x v="0"/>
    <n v="51"/>
    <n v="13"/>
    <n v="23"/>
    <n v="0"/>
    <s v="No"/>
    <s v="No"/>
    <n v="0"/>
    <n v="0"/>
    <n v="0"/>
    <s v="No"/>
    <n v="0"/>
    <s v="MI"/>
    <x v="1"/>
    <n v="37"/>
    <s v="No"/>
    <s v="No"/>
    <s v="No"/>
    <s v="  Month-to-Month   "/>
    <s v="Credit Card"/>
    <n v="12"/>
    <n v="28"/>
    <x v="0"/>
    <m/>
    <x v="181"/>
    <x v="343"/>
    <n v="18"/>
    <x v="1"/>
    <n v="13.38"/>
    <x v="0"/>
    <s v="Email"/>
    <x v="0"/>
    <n v="0"/>
    <n v="3889"/>
    <s v="Medio"/>
    <s v="Bajo"/>
    <n v="0.1111111111111111"/>
    <n v="1343"/>
    <n v="15"/>
    <n v="1.2"/>
    <n v="1.2"/>
    <s v="Primera compra"/>
    <n v="491"/>
    <n v="16.131416837782339"/>
    <n v="1.3442847364818615"/>
    <x v="0"/>
    <x v="1"/>
    <s v="jun"/>
  </r>
  <r>
    <x v="411"/>
    <x v="0"/>
    <n v="90"/>
    <n v="320"/>
    <n v="762"/>
    <n v="207"/>
    <s v="Yes"/>
    <s v="No"/>
    <n v="103.5"/>
    <n v="1"/>
    <n v="2"/>
    <s v="Yes"/>
    <n v="0"/>
    <s v="NC"/>
    <x v="1"/>
    <n v="47"/>
    <s v="No"/>
    <s v="No"/>
    <s v="Yes"/>
    <s v="  Two Year   "/>
    <s v="Credit Card"/>
    <n v="36"/>
    <n v="2495"/>
    <x v="0"/>
    <m/>
    <x v="363"/>
    <x v="344"/>
    <n v="27"/>
    <x v="1"/>
    <n v="31.31"/>
    <x v="2"/>
    <s v="SMS"/>
    <x v="0"/>
    <n v="5.18"/>
    <n v="3122"/>
    <s v="Medio"/>
    <s v="Medio"/>
    <n v="0.18518518518518517"/>
    <n v="427"/>
    <n v="532"/>
    <n v="5.0751879699248117E-2"/>
    <n v="5.0751879699248117E-2"/>
    <s v="Primera compra"/>
    <n v="1489"/>
    <n v="48.919917864476389"/>
    <n v="4.0766598220396988"/>
    <x v="1"/>
    <x v="3"/>
    <s v="sept"/>
  </r>
  <r>
    <x v="412"/>
    <x v="0"/>
    <n v="70"/>
    <n v="45"/>
    <n v="90.8"/>
    <n v="0"/>
    <s v="No"/>
    <s v="Yes"/>
    <n v="0"/>
    <n v="2"/>
    <n v="7"/>
    <s v="Yes"/>
    <n v="0"/>
    <s v="NY"/>
    <x v="1"/>
    <n v="36"/>
    <s v="No"/>
    <s v="No"/>
    <s v="No"/>
    <s v="  One Year   "/>
    <s v="Direct Debit"/>
    <n v="25"/>
    <n v="206"/>
    <x v="0"/>
    <m/>
    <x v="328"/>
    <x v="345"/>
    <n v="61"/>
    <x v="2"/>
    <n v="28.23"/>
    <x v="0"/>
    <s v="Phone"/>
    <x v="0"/>
    <n v="0"/>
    <n v="5957"/>
    <s v="Medio"/>
    <s v="Bajo"/>
    <n v="3.2786885245901641E-2"/>
    <n v="968"/>
    <n v="47"/>
    <n v="1.2978723404255319"/>
    <n v="1.2978723404255319"/>
    <s v="Primera compra"/>
    <n v="501"/>
    <n v="16.459958932238191"/>
    <n v="1.3716632443531827"/>
    <x v="0"/>
    <x v="1"/>
    <s v="may"/>
  </r>
  <r>
    <x v="413"/>
    <x v="0"/>
    <n v="66"/>
    <n v="252"/>
    <n v="774.3"/>
    <n v="0"/>
    <s v="No"/>
    <s v="No"/>
    <n v="0"/>
    <n v="2"/>
    <n v="25"/>
    <s v="Yes"/>
    <n v="0"/>
    <s v="IN"/>
    <x v="1"/>
    <n v="40"/>
    <s v="No"/>
    <s v="No"/>
    <s v="No"/>
    <s v="  Month-to-Month   "/>
    <s v="Direct Debit"/>
    <n v="28"/>
    <n v="1371"/>
    <x v="0"/>
    <m/>
    <x v="364"/>
    <x v="346"/>
    <n v="50"/>
    <x v="2"/>
    <n v="28.14"/>
    <x v="3"/>
    <s v="Email"/>
    <x v="1"/>
    <n v="0"/>
    <n v="5027"/>
    <s v="Medio"/>
    <s v="Bajo"/>
    <n v="0.02"/>
    <n v="1017"/>
    <n v="253"/>
    <n v="0.19762845849802371"/>
    <n v="0.19762845849802371"/>
    <s v="Primera compra"/>
    <n v="558"/>
    <n v="18.33264887063655"/>
    <n v="1.5277207392197125"/>
    <x v="0"/>
    <x v="0"/>
    <s v="abr"/>
  </r>
  <r>
    <x v="414"/>
    <x v="0"/>
    <n v="71"/>
    <n v="4"/>
    <n v="8"/>
    <n v="0"/>
    <s v="No"/>
    <s v="No"/>
    <n v="0"/>
    <n v="0"/>
    <n v="13"/>
    <s v="Yes"/>
    <n v="0"/>
    <s v="DC"/>
    <x v="0"/>
    <n v="19"/>
    <s v="Yes"/>
    <s v="No"/>
    <s v="No"/>
    <s v="  Month-to-Month   "/>
    <s v="Credit Card"/>
    <n v="31"/>
    <n v="31"/>
    <x v="0"/>
    <m/>
    <x v="365"/>
    <x v="347"/>
    <n v="4"/>
    <x v="2"/>
    <n v="31.14"/>
    <x v="4"/>
    <s v="SMS"/>
    <x v="1"/>
    <n v="0"/>
    <n v="6638"/>
    <s v="Medio"/>
    <s v="Bajo"/>
    <n v="0.75"/>
    <n v="390"/>
    <n v="7"/>
    <n v="0.5714285714285714"/>
    <n v="0.5714285714285714"/>
    <s v="Primera compra"/>
    <n v="997"/>
    <n v="32.755646817248461"/>
    <n v="2.729637234770705"/>
    <x v="0"/>
    <x v="1"/>
    <s v="ene"/>
  </r>
  <r>
    <x v="415"/>
    <x v="0"/>
    <n v="57"/>
    <n v="120"/>
    <n v="309.5"/>
    <n v="0"/>
    <s v="No"/>
    <s v="No"/>
    <n v="0"/>
    <n v="1"/>
    <n v="0"/>
    <s v="No"/>
    <n v="0"/>
    <s v="TN"/>
    <x v="0"/>
    <n v="45"/>
    <s v="No"/>
    <s v="No"/>
    <s v="No"/>
    <s v="  Two Year   "/>
    <s v="Credit Card"/>
    <n v="16"/>
    <n v="988"/>
    <x v="0"/>
    <m/>
    <x v="366"/>
    <x v="348"/>
    <n v="72"/>
    <x v="2"/>
    <n v="14.57"/>
    <x v="2"/>
    <s v="Phone"/>
    <x v="1"/>
    <n v="0"/>
    <n v="2299"/>
    <s v="Medio"/>
    <s v="Medio"/>
    <n v="6.9444444444444448E-2"/>
    <n v="746"/>
    <n v="125"/>
    <n v="0.57599999999999996"/>
    <n v="0.57599999999999996"/>
    <s v="Primera compra"/>
    <n v="1238"/>
    <n v="40.673511293634498"/>
    <n v="3.3894592744695413"/>
    <x v="1"/>
    <x v="2"/>
    <s v="may"/>
  </r>
  <r>
    <x v="416"/>
    <x v="0"/>
    <n v="67"/>
    <n v="171"/>
    <n v="395.9"/>
    <n v="0"/>
    <s v="No"/>
    <s v="No"/>
    <n v="0"/>
    <n v="1"/>
    <n v="0"/>
    <s v="No"/>
    <n v="0"/>
    <s v="KS"/>
    <x v="0"/>
    <n v="29"/>
    <s v="Yes"/>
    <s v="No"/>
    <s v="No"/>
    <s v="  Two Year   "/>
    <s v="Credit Card"/>
    <n v="16"/>
    <n v="622"/>
    <x v="0"/>
    <m/>
    <x v="5"/>
    <x v="349"/>
    <n v="70"/>
    <x v="0"/>
    <n v="16.579999999999998"/>
    <x v="0"/>
    <s v="SMS"/>
    <x v="0"/>
    <n v="0"/>
    <n v="2480"/>
    <s v="Medio"/>
    <s v="Bajo"/>
    <n v="2.8571428571428571E-2"/>
    <n v="1192"/>
    <n v="173"/>
    <n v="0.40462427745664742"/>
    <n v="0.40462427745664742"/>
    <s v="Primera compra"/>
    <n v="755"/>
    <n v="24.804928131416837"/>
    <n v="2.0670773442847366"/>
    <x v="0"/>
    <x v="1"/>
    <s v="sept"/>
  </r>
  <r>
    <x v="417"/>
    <x v="0"/>
    <n v="99"/>
    <n v="21"/>
    <n v="48.6"/>
    <n v="8"/>
    <s v="Yes"/>
    <s v="Yes"/>
    <n v="0"/>
    <n v="0"/>
    <n v="13"/>
    <s v="Yes"/>
    <n v="0"/>
    <s v="MN"/>
    <x v="0"/>
    <n v="60"/>
    <s v="No"/>
    <s v="No"/>
    <s v="No"/>
    <s v="  Month-to-Month   "/>
    <s v="Credit Card"/>
    <n v="16"/>
    <n v="64"/>
    <x v="0"/>
    <m/>
    <x v="367"/>
    <x v="53"/>
    <n v="57"/>
    <x v="1"/>
    <n v="18.420000000000002"/>
    <x v="0"/>
    <s v="Email"/>
    <x v="0"/>
    <n v="0.46"/>
    <n v="2624"/>
    <s v="Medio"/>
    <s v="Bajo"/>
    <n v="3.5087719298245612E-2"/>
    <n v="1144"/>
    <n v="31"/>
    <n v="1.8387096774193548"/>
    <n v="1.8387096774193548"/>
    <s v="Primera compra"/>
    <n v="1477"/>
    <n v="48.525667351129371"/>
    <n v="4.043805612594114"/>
    <x v="0"/>
    <x v="1"/>
    <s v="sept"/>
  </r>
  <r>
    <x v="418"/>
    <x v="0"/>
    <n v="73"/>
    <n v="135"/>
    <n v="276.2"/>
    <n v="0"/>
    <s v="No"/>
    <s v="No"/>
    <n v="0"/>
    <n v="0"/>
    <n v="1"/>
    <s v="Yes"/>
    <n v="0"/>
    <s v="SD"/>
    <x v="1"/>
    <n v="62"/>
    <s v="No"/>
    <s v="No"/>
    <s v="No"/>
    <s v="  Two Year   "/>
    <s v="Direct Debit"/>
    <n v="32"/>
    <n v="987"/>
    <x v="0"/>
    <m/>
    <x v="368"/>
    <x v="350"/>
    <n v="118"/>
    <x v="0"/>
    <n v="33.630000000000003"/>
    <x v="0"/>
    <s v="Email"/>
    <x v="0"/>
    <n v="0"/>
    <n v="6822"/>
    <s v="Medio"/>
    <s v="Bajo"/>
    <n v="1.6949152542372881E-2"/>
    <n v="1151"/>
    <n v="137"/>
    <n v="0.86131386861313863"/>
    <n v="0.86131386861313863"/>
    <s v="Primera compra"/>
    <n v="291"/>
    <n v="9.5605749486652982"/>
    <n v="0.79671457905544152"/>
    <x v="0"/>
    <x v="2"/>
    <s v="dic"/>
  </r>
  <r>
    <x v="419"/>
    <x v="0"/>
    <n v="71"/>
    <n v="20"/>
    <n v="51.1"/>
    <n v="0"/>
    <s v="No"/>
    <s v="No"/>
    <n v="0"/>
    <n v="0"/>
    <n v="4"/>
    <s v="Yes"/>
    <n v="0"/>
    <s v="DC"/>
    <x v="0"/>
    <n v="42"/>
    <s v="No"/>
    <s v="No"/>
    <s v="No"/>
    <s v="  Month-to-Month   "/>
    <s v="Direct Debit"/>
    <n v="18"/>
    <n v="90"/>
    <x v="0"/>
    <m/>
    <x v="369"/>
    <x v="2"/>
    <n v="47"/>
    <x v="0"/>
    <n v="17.579999999999998"/>
    <x v="2"/>
    <s v="Phone"/>
    <x v="1"/>
    <n v="0"/>
    <n v="346"/>
    <s v="Medio"/>
    <s v="Medio"/>
    <n v="0.10638297872340426"/>
    <n v="422"/>
    <n v="25"/>
    <n v="1.88"/>
    <n v="1.88"/>
    <s v="Primera compra"/>
    <n v="1300"/>
    <n v="42.710472279260784"/>
    <n v="3.5592060232717322"/>
    <x v="1"/>
    <x v="1"/>
    <s v="mar"/>
  </r>
  <r>
    <x v="420"/>
    <x v="0"/>
    <n v="58"/>
    <n v="145"/>
    <n v="374.1"/>
    <n v="0"/>
    <s v="No"/>
    <s v="No"/>
    <n v="0"/>
    <n v="0"/>
    <n v="2"/>
    <s v="No"/>
    <n v="23"/>
    <s v="SD"/>
    <x v="0"/>
    <n v="49"/>
    <s v="No"/>
    <s v="No"/>
    <s v="Yes"/>
    <s v="  One Year   "/>
    <s v="Credit Card"/>
    <n v="30"/>
    <n v="1425"/>
    <x v="0"/>
    <m/>
    <x v="370"/>
    <x v="351"/>
    <n v="72"/>
    <x v="2"/>
    <n v="24.53"/>
    <x v="4"/>
    <s v="Email"/>
    <x v="1"/>
    <n v="0"/>
    <n v="6358"/>
    <s v="Medio"/>
    <s v="Bajo"/>
    <n v="4.1666666666666664E-2"/>
    <n v="740"/>
    <n v="148"/>
    <n v="0.48648648648648651"/>
    <n v="0.48648648648648651"/>
    <s v="Primera compra"/>
    <n v="1706"/>
    <n v="56.049281314168375"/>
    <n v="4.6707734428473646"/>
    <x v="0"/>
    <x v="0"/>
    <s v="feb"/>
  </r>
  <r>
    <x v="421"/>
    <x v="0"/>
    <n v="74"/>
    <n v="99"/>
    <n v="234.4"/>
    <n v="0"/>
    <s v="No"/>
    <s v="No"/>
    <n v="0"/>
    <n v="0"/>
    <n v="3"/>
    <s v="Yes"/>
    <n v="0"/>
    <s v="WY"/>
    <x v="1"/>
    <n v="33"/>
    <s v="No"/>
    <s v="No"/>
    <s v="No"/>
    <s v="  One Year   "/>
    <s v="Direct Debit"/>
    <n v="35"/>
    <n v="2079"/>
    <x v="0"/>
    <m/>
    <x v="371"/>
    <x v="352"/>
    <n v="10"/>
    <x v="0"/>
    <n v="32.01"/>
    <x v="1"/>
    <s v="SMS"/>
    <x v="1"/>
    <n v="0"/>
    <n v="1681"/>
    <s v="Medio"/>
    <s v="Bajo"/>
    <n v="0"/>
    <n v="1569"/>
    <n v="99"/>
    <n v="0.10101010101010101"/>
    <n v="0.10101010101010101"/>
    <s v="Primera compra"/>
    <n v="859"/>
    <n v="28.2217659137577"/>
    <n v="2.3518138261464752"/>
    <x v="2"/>
    <x v="0"/>
    <s v="jun"/>
  </r>
  <r>
    <x v="422"/>
    <x v="0"/>
    <n v="74"/>
    <n v="243"/>
    <n v="582.1"/>
    <n v="292"/>
    <s v="Yes"/>
    <s v="No"/>
    <n v="141.6"/>
    <n v="2"/>
    <n v="5"/>
    <s v="Yes"/>
    <n v="0"/>
    <s v="DE"/>
    <x v="0"/>
    <n v="72"/>
    <s v="No"/>
    <s v="Yes"/>
    <s v="Yes"/>
    <s v="  Two Year   "/>
    <s v="Paper Check"/>
    <n v="69"/>
    <n v="5057"/>
    <x v="0"/>
    <m/>
    <x v="372"/>
    <x v="353"/>
    <n v="95"/>
    <x v="0"/>
    <n v="76.64"/>
    <x v="5"/>
    <s v="Email"/>
    <x v="1"/>
    <n v="7.08"/>
    <n v="2274"/>
    <s v="Alto"/>
    <s v="Bajo"/>
    <n v="4.2105263157894736E-2"/>
    <n v="1527"/>
    <n v="539"/>
    <n v="0.17625231910946196"/>
    <n v="0.17625231910946196"/>
    <s v="Primera compra"/>
    <n v="1253"/>
    <n v="41.166324435318273"/>
    <n v="3.4305270362765228"/>
    <x v="0"/>
    <x v="3"/>
    <s v="may"/>
  </r>
  <r>
    <x v="423"/>
    <x v="0"/>
    <n v="83"/>
    <n v="196"/>
    <n v="517.5"/>
    <n v="140"/>
    <s v="Yes"/>
    <s v="No"/>
    <n v="96.3"/>
    <n v="1"/>
    <n v="9"/>
    <s v="Yes"/>
    <n v="0"/>
    <s v="VA"/>
    <x v="0"/>
    <n v="81"/>
    <s v="No"/>
    <s v="Yes"/>
    <s v="Yes"/>
    <s v="  One Year   "/>
    <s v="Direct Debit"/>
    <n v="29"/>
    <n v="990"/>
    <x v="0"/>
    <m/>
    <x v="373"/>
    <x v="296"/>
    <n v="55"/>
    <x v="1"/>
    <n v="33.869999999999997"/>
    <x v="5"/>
    <s v="Email"/>
    <x v="1"/>
    <n v="0.38"/>
    <n v="1281"/>
    <s v="Medio"/>
    <s v="Bajo"/>
    <n v="7.2727272727272724E-2"/>
    <n v="1481"/>
    <n v="340"/>
    <n v="0.16176470588235295"/>
    <n v="0.16176470588235295"/>
    <s v="Primera compra"/>
    <n v="399"/>
    <n v="13.108829568788501"/>
    <n v="1.0924024640657084"/>
    <x v="0"/>
    <x v="2"/>
    <s v="sept"/>
  </r>
  <r>
    <x v="424"/>
    <x v="0"/>
    <n v="64"/>
    <n v="496"/>
    <n v="809.4"/>
    <n v="296"/>
    <s v="Yes"/>
    <s v="No"/>
    <n v="323.10000000000002"/>
    <n v="0"/>
    <n v="4"/>
    <s v="Yes"/>
    <n v="0"/>
    <s v="WI"/>
    <x v="1"/>
    <n v="78"/>
    <s v="No"/>
    <s v="Yes"/>
    <s v="Yes"/>
    <s v="  Two Year   "/>
    <s v="Paper Check"/>
    <n v="37"/>
    <n v="2737"/>
    <x v="0"/>
    <m/>
    <x v="374"/>
    <x v="66"/>
    <n v="63"/>
    <x v="2"/>
    <n v="43.87"/>
    <x v="5"/>
    <s v="SMS"/>
    <x v="1"/>
    <n v="9.69"/>
    <n v="2737"/>
    <s v="Medio"/>
    <s v="Bajo"/>
    <n v="6.3492063492063489E-2"/>
    <n v="1152"/>
    <n v="796"/>
    <n v="7.9145728643216076E-2"/>
    <n v="7.9145728643216076E-2"/>
    <s v="Primera compra"/>
    <n v="578"/>
    <n v="18.989733059548254"/>
    <n v="1.5824777549623545"/>
    <x v="0"/>
    <x v="3"/>
    <s v="mar"/>
  </r>
  <r>
    <x v="425"/>
    <x v="0"/>
    <n v="74"/>
    <n v="93"/>
    <n v="214.6"/>
    <n v="0"/>
    <s v="No"/>
    <s v="No"/>
    <n v="0"/>
    <n v="0"/>
    <n v="0"/>
    <s v="No"/>
    <n v="0"/>
    <s v="KS"/>
    <x v="1"/>
    <n v="43"/>
    <s v="No"/>
    <s v="No"/>
    <s v="No"/>
    <s v="  One Year   "/>
    <s v="Credit Card"/>
    <n v="10"/>
    <n v="160"/>
    <x v="0"/>
    <m/>
    <x v="375"/>
    <x v="354"/>
    <n v="47"/>
    <x v="2"/>
    <n v="8.24"/>
    <x v="3"/>
    <s v="SMS"/>
    <x v="1"/>
    <n v="0"/>
    <n v="2472"/>
    <s v="Medio"/>
    <s v="Bajo"/>
    <n v="2.1276595744680851E-2"/>
    <n v="888"/>
    <n v="94"/>
    <n v="0.5"/>
    <n v="0.5"/>
    <s v="Primera compra"/>
    <n v="1276"/>
    <n v="41.921971252566735"/>
    <n v="3.4934976043805612"/>
    <x v="2"/>
    <x v="1"/>
    <s v="abr"/>
  </r>
  <r>
    <x v="426"/>
    <x v="0"/>
    <n v="73"/>
    <n v="5"/>
    <n v="14"/>
    <n v="0"/>
    <s v="No"/>
    <s v="No"/>
    <n v="0"/>
    <n v="0"/>
    <n v="0"/>
    <s v="No"/>
    <n v="0"/>
    <s v="DC"/>
    <x v="0"/>
    <n v="29"/>
    <s v="Yes"/>
    <s v="No"/>
    <s v="No"/>
    <s v="  Month-to-Month   "/>
    <s v="Credit Card"/>
    <n v="9"/>
    <m/>
    <x v="0"/>
    <m/>
    <x v="113"/>
    <x v="183"/>
    <n v="102"/>
    <x v="0"/>
    <n v="8.91"/>
    <x v="3"/>
    <s v="SMS"/>
    <x v="1"/>
    <n v="0"/>
    <n v="27"/>
    <s v="Medio"/>
    <s v="Bajo"/>
    <n v="9.8039215686274508E-3"/>
    <n v="1012"/>
    <n v="6"/>
    <n v="17"/>
    <n v="17"/>
    <s v="Primera compra"/>
    <n v="693"/>
    <n v="22.767967145790553"/>
    <n v="1.8973305954825461"/>
    <x v="0"/>
    <x v="1"/>
    <s v="nov"/>
  </r>
  <r>
    <x v="427"/>
    <x v="0"/>
    <n v="75"/>
    <n v="33"/>
    <n v="68.5"/>
    <n v="0"/>
    <s v="No"/>
    <s v="No"/>
    <n v="0"/>
    <n v="2"/>
    <n v="8"/>
    <s v="Yes"/>
    <n v="0"/>
    <s v="MI"/>
    <x v="1"/>
    <n v="25"/>
    <s v="Yes"/>
    <s v="No"/>
    <s v="No"/>
    <s v="  Month-to-Month   "/>
    <s v="Credit Card"/>
    <n v="35"/>
    <n v="346"/>
    <x v="0"/>
    <m/>
    <x v="215"/>
    <x v="355"/>
    <n v="102"/>
    <x v="2"/>
    <n v="30.46"/>
    <x v="2"/>
    <s v="Email"/>
    <x v="1"/>
    <n v="0"/>
    <n v="1664"/>
    <s v="Medio"/>
    <s v="Medio"/>
    <n v="4.9019607843137254E-2"/>
    <n v="833"/>
    <n v="38"/>
    <n v="2.6842105263157894"/>
    <n v="2.6842105263157894"/>
    <s v="Primera compra"/>
    <n v="1306"/>
    <n v="42.907597535934286"/>
    <n v="3.5756331279945237"/>
    <x v="1"/>
    <x v="1"/>
    <s v="mar"/>
  </r>
  <r>
    <x v="428"/>
    <x v="0"/>
    <n v="68"/>
    <n v="220"/>
    <n v="581.9"/>
    <n v="0"/>
    <s v="No"/>
    <s v="No"/>
    <n v="0"/>
    <n v="0"/>
    <n v="1"/>
    <s v="No"/>
    <n v="25"/>
    <s v="IA"/>
    <x v="1"/>
    <n v="53"/>
    <s v="No"/>
    <s v="No"/>
    <s v="Yes"/>
    <s v="  One Year   "/>
    <s v="Direct Debit"/>
    <n v="28"/>
    <n v="1374"/>
    <x v="0"/>
    <m/>
    <x v="376"/>
    <x v="356"/>
    <n v="98"/>
    <x v="0"/>
    <n v="33.03"/>
    <x v="3"/>
    <s v="Email"/>
    <x v="0"/>
    <n v="0"/>
    <n v="4352"/>
    <s v="Medio"/>
    <s v="Bajo"/>
    <n v="1.020408163265306E-2"/>
    <n v="498"/>
    <n v="221"/>
    <n v="0.4434389140271493"/>
    <n v="0.4434389140271493"/>
    <s v="Primera compra"/>
    <n v="1609"/>
    <n v="52.862422997946616"/>
    <n v="4.4052019164955514"/>
    <x v="2"/>
    <x v="0"/>
    <s v="may"/>
  </r>
  <r>
    <x v="429"/>
    <x v="0"/>
    <n v="73"/>
    <n v="6"/>
    <n v="11"/>
    <n v="0"/>
    <s v="No"/>
    <s v="No"/>
    <n v="0"/>
    <n v="2"/>
    <n v="4"/>
    <s v="Yes"/>
    <n v="0"/>
    <s v="KS"/>
    <x v="0"/>
    <n v="45"/>
    <s v="No"/>
    <s v="No"/>
    <s v="No"/>
    <s v="  Month-to-Month   "/>
    <s v="Credit Card"/>
    <n v="36"/>
    <n v="36"/>
    <x v="0"/>
    <m/>
    <x v="377"/>
    <x v="176"/>
    <n v="87"/>
    <x v="0"/>
    <n v="33.08"/>
    <x v="5"/>
    <s v="Phone"/>
    <x v="0"/>
    <n v="0"/>
    <n v="2724"/>
    <s v="Medio"/>
    <s v="Bajo"/>
    <n v="4.5977011494252873E-2"/>
    <n v="1120"/>
    <n v="10"/>
    <n v="8.6999999999999993"/>
    <n v="8.6999999999999993"/>
    <s v="Primera compra"/>
    <n v="1385"/>
    <n v="45.503080082135526"/>
    <n v="3.7919233401779606"/>
    <x v="0"/>
    <x v="1"/>
    <s v="dic"/>
  </r>
  <r>
    <x v="430"/>
    <x v="0"/>
    <n v="100"/>
    <n v="25"/>
    <n v="103.5"/>
    <n v="0"/>
    <s v="No"/>
    <s v="No"/>
    <n v="0"/>
    <n v="0"/>
    <n v="5"/>
    <s v="Yes"/>
    <n v="0"/>
    <s v="MA"/>
    <x v="1"/>
    <n v="65"/>
    <s v="No"/>
    <s v="Yes"/>
    <s v="No"/>
    <s v="  One Year   "/>
    <s v="Credit Card"/>
    <n v="30"/>
    <n v="340"/>
    <x v="0"/>
    <m/>
    <x v="378"/>
    <x v="188"/>
    <n v="56"/>
    <x v="1"/>
    <n v="35.96"/>
    <x v="1"/>
    <s v="SMS"/>
    <x v="1"/>
    <n v="0"/>
    <n v="5538"/>
    <s v="Medio"/>
    <s v="Bajo"/>
    <n v="0"/>
    <n v="555"/>
    <n v="25"/>
    <n v="2.2400000000000002"/>
    <n v="2.2400000000000002"/>
    <s v="Primera compra"/>
    <n v="361"/>
    <n v="11.860369609856264"/>
    <n v="0.9883641341546886"/>
    <x v="0"/>
    <x v="1"/>
    <s v="oct"/>
  </r>
  <r>
    <x v="431"/>
    <x v="0"/>
    <n v="74"/>
    <n v="16"/>
    <n v="44.4"/>
    <n v="0"/>
    <s v="No"/>
    <s v="No"/>
    <n v="0"/>
    <n v="0"/>
    <n v="8"/>
    <s v="No"/>
    <n v="4"/>
    <s v="NE"/>
    <x v="1"/>
    <n v="40"/>
    <s v="No"/>
    <s v="No"/>
    <s v="No"/>
    <s v="  Month-to-Month   "/>
    <s v="Credit Card"/>
    <n v="30"/>
    <n v="148"/>
    <x v="0"/>
    <m/>
    <x v="379"/>
    <x v="304"/>
    <n v="59"/>
    <x v="0"/>
    <n v="28.84"/>
    <x v="2"/>
    <s v="Phone"/>
    <x v="0"/>
    <n v="0"/>
    <n v="1059"/>
    <s v="Medio"/>
    <s v="Medio"/>
    <n v="8.4745762711864403E-2"/>
    <n v="482"/>
    <n v="21"/>
    <n v="2.8095238095238093"/>
    <n v="2.8095238095238093"/>
    <s v="Primera compra"/>
    <n v="763"/>
    <n v="25.067761806981515"/>
    <n v="2.0889801505817931"/>
    <x v="1"/>
    <x v="1"/>
    <s v="sept"/>
  </r>
  <r>
    <x v="432"/>
    <x v="0"/>
    <n v="62"/>
    <n v="29"/>
    <n v="79.400000000000006"/>
    <n v="0"/>
    <s v="No"/>
    <s v="No"/>
    <n v="0"/>
    <n v="0"/>
    <n v="0"/>
    <s v="No"/>
    <n v="0"/>
    <s v="KS"/>
    <x v="1"/>
    <n v="31"/>
    <s v="No"/>
    <s v="No"/>
    <s v="No"/>
    <s v="  Month-to-Month   "/>
    <s v="Credit Card"/>
    <n v="12"/>
    <n v="89"/>
    <x v="0"/>
    <m/>
    <x v="380"/>
    <x v="357"/>
    <n v="17"/>
    <x v="2"/>
    <n v="12.98"/>
    <x v="0"/>
    <s v="Phone"/>
    <x v="0"/>
    <n v="0"/>
    <n v="2215"/>
    <s v="Medio"/>
    <s v="Bajo"/>
    <n v="0.11764705882352941"/>
    <n v="1278"/>
    <n v="31"/>
    <n v="0.54838709677419351"/>
    <n v="0.54838709677419351"/>
    <s v="Primera compra"/>
    <n v="691"/>
    <n v="22.702258726899384"/>
    <n v="1.891854893908282"/>
    <x v="0"/>
    <x v="1"/>
    <s v="nov"/>
  </r>
  <r>
    <x v="433"/>
    <x v="0"/>
    <n v="86"/>
    <n v="48"/>
    <n v="139.5"/>
    <n v="168"/>
    <s v="Yes"/>
    <s v="No"/>
    <n v="63"/>
    <n v="0"/>
    <n v="30"/>
    <s v="No"/>
    <n v="19"/>
    <s v="AR"/>
    <x v="0"/>
    <n v="21"/>
    <s v="Yes"/>
    <s v="No"/>
    <s v="No"/>
    <s v="  One Year   "/>
    <s v="Credit Card"/>
    <n v="29"/>
    <n v="808"/>
    <x v="0"/>
    <m/>
    <x v="246"/>
    <x v="358"/>
    <n v="90"/>
    <x v="1"/>
    <n v="29"/>
    <x v="2"/>
    <s v="Email"/>
    <x v="1"/>
    <n v="0.25"/>
    <n v="1227"/>
    <s v="Medio"/>
    <s v="Medio"/>
    <n v="5.5555555555555552E-2"/>
    <n v="388"/>
    <n v="221"/>
    <n v="0.40723981900452488"/>
    <n v="0.40723981900452488"/>
    <s v="Primera compra"/>
    <n v="1645"/>
    <n v="54.045174537987677"/>
    <n v="4.5037645448323067"/>
    <x v="1"/>
    <x v="2"/>
    <s v="abr"/>
  </r>
  <r>
    <x v="434"/>
    <x v="0"/>
    <n v="62"/>
    <n v="406"/>
    <n v="1099.4000000000001"/>
    <n v="0"/>
    <s v="No"/>
    <s v="No"/>
    <n v="0"/>
    <n v="0"/>
    <n v="0"/>
    <s v="No"/>
    <n v="0"/>
    <s v="HI"/>
    <x v="0"/>
    <n v="59"/>
    <s v="No"/>
    <s v="No"/>
    <s v="No"/>
    <s v="  Two Year   "/>
    <s v="Credit Card"/>
    <n v="8"/>
    <n v="543"/>
    <x v="0"/>
    <m/>
    <x v="381"/>
    <x v="359"/>
    <n v="44"/>
    <x v="2"/>
    <n v="8.68"/>
    <x v="5"/>
    <s v="Email"/>
    <x v="1"/>
    <n v="0"/>
    <n v="108"/>
    <s v="Medio"/>
    <s v="Bajo"/>
    <n v="9.0909090909090912E-2"/>
    <n v="794"/>
    <n v="410"/>
    <n v="0.10731707317073171"/>
    <n v="0.10731707317073171"/>
    <s v="Primera compra"/>
    <n v="1288"/>
    <n v="42.31622176591376"/>
    <n v="3.5263518138261465"/>
    <x v="0"/>
    <x v="1"/>
    <s v="abr"/>
  </r>
  <r>
    <x v="435"/>
    <x v="0"/>
    <n v="74"/>
    <n v="314"/>
    <n v="636.1"/>
    <n v="142"/>
    <s v="Yes"/>
    <s v="No"/>
    <n v="246.7"/>
    <n v="1"/>
    <n v="10"/>
    <s v="Yes"/>
    <n v="0"/>
    <s v="MT"/>
    <x v="0"/>
    <n v="25"/>
    <s v="Yes"/>
    <s v="No"/>
    <s v="Yes"/>
    <s v="  Two Year   "/>
    <s v="Credit Card"/>
    <n v="33"/>
    <n v="2358"/>
    <x v="0"/>
    <m/>
    <x v="1"/>
    <x v="261"/>
    <n v="62"/>
    <x v="1"/>
    <n v="30.78"/>
    <x v="3"/>
    <s v="Phone"/>
    <x v="1"/>
    <n v="9.8699999999999992"/>
    <n v="1027"/>
    <s v="Medio"/>
    <s v="Bajo"/>
    <n v="1.6129032258064516E-2"/>
    <n v="1649"/>
    <n v="457"/>
    <n v="0.13566739606126915"/>
    <n v="0.13566739606126915"/>
    <s v="Primera compra"/>
    <n v="350"/>
    <n v="11.498973305954825"/>
    <n v="0.95824777549623541"/>
    <x v="0"/>
    <x v="3"/>
    <s v="oct"/>
  </r>
  <r>
    <x v="436"/>
    <x v="0"/>
    <n v="90"/>
    <n v="61"/>
    <n v="165.3"/>
    <n v="0"/>
    <s v="No"/>
    <s v="No"/>
    <n v="0"/>
    <n v="0"/>
    <n v="0"/>
    <s v="No"/>
    <n v="0"/>
    <s v="AZ"/>
    <x v="1"/>
    <n v="29"/>
    <s v="Yes"/>
    <s v="No"/>
    <s v="No"/>
    <s v="  Two Year   "/>
    <s v="Credit Card"/>
    <n v="9"/>
    <n v="384"/>
    <x v="0"/>
    <m/>
    <x v="382"/>
    <x v="360"/>
    <n v="11"/>
    <x v="1"/>
    <n v="9.44"/>
    <x v="0"/>
    <s v="Email"/>
    <x v="0"/>
    <n v="0"/>
    <n v="4160"/>
    <s v="Medio"/>
    <s v="Bajo"/>
    <n v="0.18181818181818182"/>
    <n v="965"/>
    <n v="63"/>
    <n v="0.17460317460317459"/>
    <n v="0.17460317460317459"/>
    <s v="Primera compra"/>
    <n v="1216"/>
    <n v="39.950718685831625"/>
    <n v="3.3292265571526354"/>
    <x v="0"/>
    <x v="1"/>
    <s v="jun"/>
  </r>
  <r>
    <x v="437"/>
    <x v="0"/>
    <n v="51"/>
    <n v="156"/>
    <n v="420.6"/>
    <n v="0"/>
    <s v="No"/>
    <s v="No"/>
    <n v="0"/>
    <n v="1"/>
    <n v="1"/>
    <s v="Yes"/>
    <n v="0"/>
    <s v="AK"/>
    <x v="1"/>
    <n v="34"/>
    <s v="No"/>
    <s v="No"/>
    <s v="Yes"/>
    <s v="  One Year   "/>
    <s v="Credit Card"/>
    <n v="34"/>
    <n v="957"/>
    <x v="0"/>
    <m/>
    <x v="383"/>
    <x v="194"/>
    <n v="93"/>
    <x v="2"/>
    <n v="38.020000000000003"/>
    <x v="3"/>
    <s v="SMS"/>
    <x v="0"/>
    <n v="0"/>
    <n v="4589"/>
    <s v="Medio"/>
    <s v="Bajo"/>
    <n v="1.0752688172043012E-2"/>
    <n v="1499"/>
    <n v="157"/>
    <n v="0.59235668789808915"/>
    <n v="0.59235668789808915"/>
    <s v="Primera compra"/>
    <n v="1406"/>
    <n v="46.19301848049281"/>
    <n v="3.849418206707734"/>
    <x v="2"/>
    <x v="2"/>
    <s v="dic"/>
  </r>
  <r>
    <x v="438"/>
    <x v="0"/>
    <n v="77"/>
    <n v="116"/>
    <n v="326.3"/>
    <n v="0"/>
    <s v="No"/>
    <s v="No"/>
    <n v="0"/>
    <n v="0"/>
    <n v="10"/>
    <s v="Yes"/>
    <n v="0"/>
    <s v="AL"/>
    <x v="0"/>
    <n v="60"/>
    <s v="No"/>
    <s v="No"/>
    <s v="Yes"/>
    <s v="  One Year   "/>
    <m/>
    <n v="30"/>
    <m/>
    <x v="0"/>
    <m/>
    <x v="384"/>
    <x v="354"/>
    <n v="71"/>
    <x v="1"/>
    <n v="28.39"/>
    <x v="4"/>
    <s v="Email"/>
    <x v="1"/>
    <n v="0"/>
    <n v="15"/>
    <s v="Medio"/>
    <s v="Bajo"/>
    <n v="4.2253521126760563E-2"/>
    <n v="888"/>
    <n v="119"/>
    <n v="0.59663865546218486"/>
    <n v="0.59663865546218486"/>
    <s v="Primera compra"/>
    <n v="1283"/>
    <n v="42.151950718685832"/>
    <n v="3.5126625598904861"/>
    <x v="0"/>
    <x v="1"/>
    <s v="abr"/>
  </r>
  <r>
    <x v="439"/>
    <x v="0"/>
    <n v="62"/>
    <n v="55"/>
    <n v="140.9"/>
    <n v="36"/>
    <s v="Yes"/>
    <s v="No"/>
    <n v="32.4"/>
    <n v="0"/>
    <n v="0"/>
    <s v="No"/>
    <n v="0"/>
    <s v="OR"/>
    <x v="1"/>
    <n v="24"/>
    <s v="Yes"/>
    <s v="No"/>
    <s v="No"/>
    <s v="  Two Year   "/>
    <s v="Credit Card"/>
    <n v="10"/>
    <n v="97"/>
    <x v="0"/>
    <m/>
    <x v="385"/>
    <x v="361"/>
    <n v="81"/>
    <x v="2"/>
    <n v="10.74"/>
    <x v="4"/>
    <s v="Phone"/>
    <x v="0"/>
    <n v="0.97"/>
    <n v="3292"/>
    <s v="Medio"/>
    <s v="Bajo"/>
    <n v="3.7037037037037035E-2"/>
    <n v="646"/>
    <n v="94"/>
    <n v="0.86170212765957444"/>
    <n v="0.86170212765957444"/>
    <s v="Primera compra"/>
    <n v="1556"/>
    <n v="51.121149897330596"/>
    <n v="4.26009582477755"/>
    <x v="0"/>
    <x v="1"/>
    <s v="jul"/>
  </r>
  <r>
    <x v="440"/>
    <x v="0"/>
    <n v="64"/>
    <n v="1"/>
    <n v="4"/>
    <n v="0"/>
    <s v="No"/>
    <s v="No"/>
    <n v="0"/>
    <n v="0"/>
    <n v="10"/>
    <s v="No"/>
    <n v="5"/>
    <s v="AZ"/>
    <x v="1"/>
    <n v="20"/>
    <s v="Yes"/>
    <s v="No"/>
    <s v="No"/>
    <s v="  Month-to-Month   "/>
    <s v="Direct Debit"/>
    <n v="24"/>
    <n v="24"/>
    <x v="0"/>
    <m/>
    <x v="386"/>
    <x v="362"/>
    <n v="57"/>
    <x v="2"/>
    <n v="24.18"/>
    <x v="3"/>
    <s v="SMS"/>
    <x v="1"/>
    <n v="0"/>
    <n v="4891"/>
    <s v="Medio"/>
    <s v="Bajo"/>
    <n v="1.7543859649122806E-2"/>
    <n v="760"/>
    <n v="2"/>
    <n v="28.5"/>
    <n v="28.5"/>
    <s v="Primera compra"/>
    <n v="1483"/>
    <n v="48.722792607802873"/>
    <n v="4.0602327173169064"/>
    <x v="2"/>
    <x v="1"/>
    <s v="sept"/>
  </r>
  <r>
    <x v="441"/>
    <x v="0"/>
    <n v="57"/>
    <n v="26"/>
    <n v="60.1"/>
    <n v="0"/>
    <s v="No"/>
    <s v="No"/>
    <n v="0"/>
    <n v="0"/>
    <n v="0"/>
    <s v="No"/>
    <n v="0"/>
    <s v="AL"/>
    <x v="1"/>
    <n v="26"/>
    <s v="Yes"/>
    <s v="No"/>
    <s v="No"/>
    <s v="  Two Year   "/>
    <s v="Credit Card"/>
    <n v="9"/>
    <n v="44"/>
    <x v="0"/>
    <m/>
    <x v="387"/>
    <x v="363"/>
    <n v="30"/>
    <x v="2"/>
    <n v="9.6"/>
    <x v="5"/>
    <s v="Email"/>
    <x v="0"/>
    <n v="0"/>
    <n v="5041"/>
    <s v="Medio"/>
    <s v="Bajo"/>
    <n v="0.13333333333333333"/>
    <n v="1582"/>
    <n v="30"/>
    <n v="1"/>
    <n v="1"/>
    <s v="Primera compra"/>
    <n v="1256"/>
    <n v="41.264887063655031"/>
    <n v="3.4387405886379194"/>
    <x v="0"/>
    <x v="1"/>
    <s v="may"/>
  </r>
  <r>
    <x v="441"/>
    <x v="0"/>
    <n v="75"/>
    <n v="26"/>
    <n v="60.1"/>
    <n v="0"/>
    <s v="No"/>
    <s v="No"/>
    <n v="0"/>
    <n v="0"/>
    <n v="0"/>
    <s v="No"/>
    <n v="0"/>
    <s v="AL"/>
    <x v="1"/>
    <n v="26"/>
    <s v="Yes"/>
    <s v="No"/>
    <s v="No"/>
    <s v="  Two Year   "/>
    <s v="Credit Card"/>
    <n v="9"/>
    <n v="44"/>
    <x v="0"/>
    <m/>
    <x v="387"/>
    <x v="363"/>
    <n v="30"/>
    <x v="2"/>
    <n v="9.6"/>
    <x v="3"/>
    <s v="Email"/>
    <x v="0"/>
    <n v="0"/>
    <n v="5924"/>
    <s v="Medio"/>
    <s v="Bajo"/>
    <n v="3.3333333333333333E-2"/>
    <n v="1582"/>
    <n v="27"/>
    <n v="1.1111111111111112"/>
    <n v="1.1111111111111112"/>
    <s v="Compra posterior"/>
    <n v="1256"/>
    <n v="41.264887063655031"/>
    <n v="3.4387405886379194"/>
    <x v="2"/>
    <x v="1"/>
    <s v="may"/>
  </r>
  <r>
    <x v="442"/>
    <x v="0"/>
    <n v="75"/>
    <n v="108"/>
    <n v="378.2"/>
    <n v="0"/>
    <s v="No"/>
    <s v="No"/>
    <n v="0"/>
    <n v="0"/>
    <n v="0"/>
    <s v="No"/>
    <n v="0"/>
    <s v="KS"/>
    <x v="0"/>
    <n v="50"/>
    <s v="No"/>
    <s v="No"/>
    <s v="No"/>
    <s v="  One Year   "/>
    <s v="Direct Debit"/>
    <n v="7"/>
    <n v="168"/>
    <x v="0"/>
    <m/>
    <x v="114"/>
    <x v="198"/>
    <n v="79"/>
    <x v="0"/>
    <n v="8.15"/>
    <x v="3"/>
    <s v="Phone"/>
    <x v="0"/>
    <n v="0"/>
    <n v="4190"/>
    <s v="Medio"/>
    <s v="Bajo"/>
    <n v="1.2658227848101266E-2"/>
    <n v="741"/>
    <n v="109"/>
    <n v="0.72477064220183485"/>
    <n v="0.72477064220183485"/>
    <s v="Primera compra"/>
    <n v="935"/>
    <n v="30.718685831622174"/>
    <n v="2.5598904859685145"/>
    <x v="2"/>
    <x v="1"/>
    <s v="mar"/>
  </r>
  <r>
    <x v="443"/>
    <x v="0"/>
    <n v="69"/>
    <n v="266"/>
    <n v="767.1"/>
    <n v="0"/>
    <s v="No"/>
    <s v="No"/>
    <n v="0"/>
    <n v="0"/>
    <n v="23"/>
    <s v="Yes"/>
    <n v="0"/>
    <s v="NV"/>
    <x v="1"/>
    <n v="30"/>
    <s v="No"/>
    <s v="No"/>
    <s v="No"/>
    <s v="  Two Year   "/>
    <s v="Credit Card"/>
    <n v="30"/>
    <n v="1656"/>
    <x v="0"/>
    <m/>
    <x v="388"/>
    <x v="364"/>
    <n v="117"/>
    <x v="0"/>
    <n v="26.13"/>
    <x v="2"/>
    <s v="Phone"/>
    <x v="0"/>
    <n v="0"/>
    <n v="3489"/>
    <s v="Medio"/>
    <s v="Medio"/>
    <n v="4.2735042735042736E-2"/>
    <n v="738"/>
    <n v="271"/>
    <n v="0.43173431734317341"/>
    <n v="0.43173431734317341"/>
    <s v="Primera compra"/>
    <n v="1494"/>
    <n v="49.08418891170431"/>
    <n v="4.0903490759753591"/>
    <x v="1"/>
    <x v="0"/>
    <s v="sept"/>
  </r>
  <r>
    <x v="444"/>
    <x v="0"/>
    <n v="71"/>
    <n v="329"/>
    <n v="894.2"/>
    <n v="0"/>
    <s v="No"/>
    <s v="No"/>
    <n v="0"/>
    <n v="0"/>
    <n v="0"/>
    <s v="No"/>
    <n v="0"/>
    <s v="MT"/>
    <x v="0"/>
    <n v="23"/>
    <s v="Yes"/>
    <s v="No"/>
    <s v="No"/>
    <s v="  Two Year   "/>
    <s v="Credit Card"/>
    <n v="11"/>
    <n v="689"/>
    <x v="0"/>
    <m/>
    <x v="389"/>
    <x v="365"/>
    <n v="33"/>
    <x v="0"/>
    <n v="9.65"/>
    <x v="5"/>
    <s v="Email"/>
    <x v="0"/>
    <n v="0"/>
    <n v="6143"/>
    <s v="Medio"/>
    <s v="Bajo"/>
    <n v="0.12121212121212122"/>
    <n v="1194"/>
    <n v="333"/>
    <n v="9.90990990990991E-2"/>
    <n v="9.90990990990991E-2"/>
    <s v="Primera compra"/>
    <n v="1635"/>
    <n v="53.716632443531836"/>
    <n v="4.476386036960986"/>
    <x v="0"/>
    <x v="2"/>
    <s v="abr"/>
  </r>
  <r>
    <x v="445"/>
    <x v="0"/>
    <n v="59"/>
    <n v="93"/>
    <n v="306.8"/>
    <n v="0"/>
    <s v="No"/>
    <s v="No"/>
    <n v="0"/>
    <n v="0"/>
    <n v="25"/>
    <s v="Yes"/>
    <n v="0"/>
    <s v="NY"/>
    <x v="0"/>
    <n v="66"/>
    <s v="No"/>
    <s v="Yes"/>
    <s v="Yes"/>
    <s v="  One Year   "/>
    <s v="Direct Debit"/>
    <n v="39"/>
    <n v="1507"/>
    <x v="0"/>
    <m/>
    <x v="390"/>
    <x v="284"/>
    <n v="113"/>
    <x v="1"/>
    <n v="34.24"/>
    <x v="0"/>
    <s v="Phone"/>
    <x v="1"/>
    <n v="0"/>
    <n v="322"/>
    <s v="Medio"/>
    <s v="Bajo"/>
    <n v="1.7699115044247787E-2"/>
    <n v="1662"/>
    <n v="95"/>
    <n v="1.1894736842105262"/>
    <n v="1.1894736842105262"/>
    <s v="Primera compra"/>
    <n v="666"/>
    <n v="21.880903490759753"/>
    <n v="1.8234086242299794"/>
    <x v="0"/>
    <x v="0"/>
    <s v="dic"/>
  </r>
  <r>
    <x v="445"/>
    <x v="0"/>
    <n v="98"/>
    <n v="93"/>
    <n v="306.8"/>
    <n v="0"/>
    <s v="No"/>
    <s v="No"/>
    <n v="0"/>
    <n v="0"/>
    <n v="25"/>
    <s v="Yes"/>
    <n v="0"/>
    <s v="NY"/>
    <x v="0"/>
    <n v="66"/>
    <s v="No"/>
    <s v="Yes"/>
    <s v="Yes"/>
    <s v="  One Year   "/>
    <s v="Direct Debit"/>
    <n v="39"/>
    <n v="1507"/>
    <x v="0"/>
    <m/>
    <x v="390"/>
    <x v="284"/>
    <n v="113"/>
    <x v="1"/>
    <n v="34.24"/>
    <x v="3"/>
    <s v="Phone"/>
    <x v="1"/>
    <n v="0"/>
    <n v="2655"/>
    <s v="Medio"/>
    <s v="Bajo"/>
    <n v="8.8495575221238937E-3"/>
    <n v="1662"/>
    <n v="94"/>
    <n v="1.2021276595744681"/>
    <n v="1.2021276595744681"/>
    <s v="Compra posterior"/>
    <n v="666"/>
    <n v="21.880903490759753"/>
    <n v="1.8234086242299794"/>
    <x v="0"/>
    <x v="0"/>
    <s v="dic"/>
  </r>
  <r>
    <x v="446"/>
    <x v="0"/>
    <n v="92"/>
    <n v="233"/>
    <n v="718.5"/>
    <n v="144"/>
    <s v="Yes"/>
    <s v="Yes"/>
    <n v="0"/>
    <n v="2"/>
    <n v="17"/>
    <s v="Yes"/>
    <n v="0"/>
    <s v="PA"/>
    <x v="0"/>
    <n v="22"/>
    <s v="Yes"/>
    <s v="No"/>
    <s v="Yes"/>
    <s v="  One Year   "/>
    <s v="Credit Card"/>
    <n v="38"/>
    <n v="2717"/>
    <x v="0"/>
    <m/>
    <x v="391"/>
    <x v="58"/>
    <n v="101"/>
    <x v="1"/>
    <n v="32.78"/>
    <x v="2"/>
    <s v="SMS"/>
    <x v="1"/>
    <n v="0.79"/>
    <n v="5228"/>
    <s v="Medio"/>
    <s v="Medio"/>
    <n v="4.9504950495049507E-2"/>
    <n v="867"/>
    <n v="382"/>
    <n v="0.26439790575916228"/>
    <n v="0.26439790575916228"/>
    <s v="Primera compra"/>
    <n v="1404"/>
    <n v="46.127310061601648"/>
    <n v="3.8439425051334708"/>
    <x v="1"/>
    <x v="3"/>
    <s v="dic"/>
  </r>
  <r>
    <x v="447"/>
    <x v="0"/>
    <n v="65"/>
    <n v="381"/>
    <n v="1009.5"/>
    <n v="0"/>
    <s v="No"/>
    <s v="No"/>
    <n v="0"/>
    <n v="1"/>
    <n v="1"/>
    <s v="Yes"/>
    <n v="0"/>
    <s v="DE"/>
    <x v="1"/>
    <n v="32"/>
    <s v="No"/>
    <s v="No"/>
    <s v="Yes"/>
    <s v="  Two Year   "/>
    <s v="Paper Check"/>
    <n v="28"/>
    <n v="1787"/>
    <x v="0"/>
    <m/>
    <x v="117"/>
    <x v="366"/>
    <n v="13"/>
    <x v="2"/>
    <n v="29.48"/>
    <x v="0"/>
    <s v="Phone"/>
    <x v="0"/>
    <n v="0"/>
    <n v="5421"/>
    <s v="Medio"/>
    <s v="Bajo"/>
    <n v="0.15384615384615385"/>
    <n v="1687"/>
    <n v="383"/>
    <n v="3.3942558746736295E-2"/>
    <n v="3.3942558746736295E-2"/>
    <s v="Primera compra"/>
    <n v="1665"/>
    <n v="54.702258726899387"/>
    <n v="4.5585215605749489"/>
    <x v="0"/>
    <x v="0"/>
    <s v="mar"/>
  </r>
  <r>
    <x v="448"/>
    <x v="0"/>
    <n v="74"/>
    <n v="38"/>
    <n v="127.3"/>
    <n v="0"/>
    <s v="No"/>
    <s v="No"/>
    <n v="0"/>
    <n v="0"/>
    <n v="5"/>
    <s v="Yes"/>
    <n v="0"/>
    <s v="LA"/>
    <x v="0"/>
    <n v="64"/>
    <s v="No"/>
    <s v="No"/>
    <s v="No"/>
    <s v="  Month-to-Month   "/>
    <s v="Direct Debit"/>
    <n v="34"/>
    <n v="877"/>
    <x v="0"/>
    <m/>
    <x v="392"/>
    <x v="367"/>
    <n v="112"/>
    <x v="0"/>
    <n v="33.450000000000003"/>
    <x v="5"/>
    <s v="SMS"/>
    <x v="1"/>
    <n v="0"/>
    <n v="6163"/>
    <s v="Medio"/>
    <s v="Bajo"/>
    <n v="3.5714285714285712E-2"/>
    <n v="1576"/>
    <n v="42"/>
    <n v="2.6666666666666665"/>
    <n v="2.6666666666666665"/>
    <s v="Primera compra"/>
    <n v="1204"/>
    <n v="39.5564681724846"/>
    <n v="3.2963723477070501"/>
    <x v="0"/>
    <x v="2"/>
    <s v="jun"/>
  </r>
  <r>
    <x v="449"/>
    <x v="0"/>
    <n v="70"/>
    <n v="329"/>
    <n v="802"/>
    <n v="0"/>
    <s v="No"/>
    <s v="No"/>
    <n v="0"/>
    <n v="1"/>
    <n v="4"/>
    <s v="Yes"/>
    <n v="0"/>
    <s v="CT"/>
    <x v="1"/>
    <n v="55"/>
    <s v="No"/>
    <s v="No"/>
    <s v="Yes"/>
    <s v="  One Year   "/>
    <s v="Paper Check"/>
    <n v="63"/>
    <n v="3169"/>
    <x v="0"/>
    <m/>
    <x v="94"/>
    <x v="179"/>
    <n v="95"/>
    <x v="0"/>
    <n v="50.66"/>
    <x v="0"/>
    <s v="Email"/>
    <x v="0"/>
    <n v="0"/>
    <n v="1840"/>
    <s v="Alto"/>
    <s v="Bajo"/>
    <n v="2.1052631578947368E-2"/>
    <n v="1454"/>
    <n v="331"/>
    <n v="0.28700906344410876"/>
    <n v="0.28700906344410876"/>
    <s v="Primera compra"/>
    <n v="289"/>
    <n v="9.4948665297741268"/>
    <n v="0.79123887748117727"/>
    <x v="0"/>
    <x v="3"/>
    <s v="dic"/>
  </r>
  <r>
    <x v="450"/>
    <x v="0"/>
    <n v="73"/>
    <n v="336"/>
    <n v="844.1"/>
    <n v="0"/>
    <s v="No"/>
    <s v="No"/>
    <n v="0"/>
    <n v="0"/>
    <n v="4"/>
    <s v="Yes"/>
    <n v="0"/>
    <s v="HI"/>
    <x v="0"/>
    <n v="77"/>
    <s v="No"/>
    <s v="Yes"/>
    <s v="No"/>
    <s v="  One Year   "/>
    <s v="Direct Debit"/>
    <n v="51"/>
    <n v="3062"/>
    <x v="0"/>
    <m/>
    <x v="393"/>
    <x v="368"/>
    <n v="66"/>
    <x v="2"/>
    <n v="41.32"/>
    <x v="1"/>
    <s v="Phone"/>
    <x v="0"/>
    <n v="0"/>
    <n v="1928"/>
    <s v="Medio"/>
    <s v="Bajo"/>
    <n v="0"/>
    <n v="1042"/>
    <n v="336"/>
    <n v="0.19642857142857142"/>
    <n v="0.19642857142857142"/>
    <s v="Primera compra"/>
    <n v="1718"/>
    <n v="56.4435318275154"/>
    <n v="4.7036276522929503"/>
    <x v="2"/>
    <x v="3"/>
    <s v="ene"/>
  </r>
  <r>
    <x v="451"/>
    <x v="0"/>
    <n v="73"/>
    <n v="294"/>
    <n v="665.6"/>
    <n v="192"/>
    <s v="Yes"/>
    <s v="Yes"/>
    <n v="0"/>
    <n v="0"/>
    <n v="0"/>
    <s v="No"/>
    <n v="0"/>
    <s v="VT"/>
    <x v="0"/>
    <n v="76"/>
    <s v="No"/>
    <s v="Yes"/>
    <s v="No"/>
    <s v="  One Year   "/>
    <s v="Credit Card"/>
    <n v="9"/>
    <n v="429"/>
    <x v="0"/>
    <m/>
    <x v="394"/>
    <x v="369"/>
    <n v="42"/>
    <x v="0"/>
    <n v="10.06"/>
    <x v="5"/>
    <s v="SMS"/>
    <x v="1"/>
    <n v="4.66"/>
    <n v="3859"/>
    <s v="Medio"/>
    <s v="Bajo"/>
    <n v="9.5238095238095233E-2"/>
    <n v="558"/>
    <n v="490"/>
    <n v="8.5714285714285715E-2"/>
    <n v="8.5714285714285715E-2"/>
    <s v="Primera compra"/>
    <n v="478"/>
    <n v="15.704312114989733"/>
    <n v="1.3086926762491444"/>
    <x v="0"/>
    <x v="1"/>
    <s v="jun"/>
  </r>
  <r>
    <x v="451"/>
    <x v="0"/>
    <n v="73"/>
    <n v="294"/>
    <n v="665.6"/>
    <n v="192"/>
    <s v="Yes"/>
    <s v="Yes"/>
    <n v="0"/>
    <n v="0"/>
    <n v="0"/>
    <s v="No"/>
    <n v="0"/>
    <s v="VT"/>
    <x v="0"/>
    <n v="76"/>
    <s v="No"/>
    <s v="Yes"/>
    <s v="No"/>
    <s v="  One Year   "/>
    <s v="Credit Card"/>
    <n v="9"/>
    <n v="429"/>
    <x v="0"/>
    <m/>
    <x v="394"/>
    <x v="369"/>
    <n v="42"/>
    <x v="0"/>
    <n v="10.06"/>
    <x v="5"/>
    <s v="SMS"/>
    <x v="1"/>
    <n v="4.66"/>
    <n v="6258"/>
    <s v="Medio"/>
    <s v="Bajo"/>
    <n v="9.5238095238095233E-2"/>
    <n v="558"/>
    <n v="490"/>
    <n v="8.5714285714285715E-2"/>
    <n v="8.5714285714285715E-2"/>
    <s v="Compra posterior"/>
    <n v="478"/>
    <n v="15.704312114989733"/>
    <n v="1.3086926762491444"/>
    <x v="0"/>
    <x v="1"/>
    <s v="jun"/>
  </r>
  <r>
    <x v="452"/>
    <x v="0"/>
    <n v="74"/>
    <n v="241"/>
    <n v="520.20000000000005"/>
    <n v="188"/>
    <s v="Yes"/>
    <s v="No"/>
    <n v="329"/>
    <n v="0"/>
    <n v="13"/>
    <s v="Yes"/>
    <n v="0"/>
    <s v="VA"/>
    <x v="0"/>
    <n v="40"/>
    <s v="No"/>
    <s v="No"/>
    <s v="Yes"/>
    <s v="  Month-to-Month   "/>
    <s v="Direct Debit"/>
    <n v="21"/>
    <n v="990"/>
    <x v="0"/>
    <m/>
    <x v="395"/>
    <x v="370"/>
    <n v="45"/>
    <x v="0"/>
    <n v="18.13"/>
    <x v="0"/>
    <s v="Phone"/>
    <x v="1"/>
    <n v="0.66"/>
    <n v="3607"/>
    <s v="Medio"/>
    <s v="Bajo"/>
    <n v="4.4444444444444446E-2"/>
    <n v="438"/>
    <n v="431"/>
    <n v="0.10440835266821345"/>
    <n v="0.10440835266821345"/>
    <s v="Primera compra"/>
    <n v="1185"/>
    <n v="38.932238193018478"/>
    <n v="3.2443531827515399"/>
    <x v="0"/>
    <x v="2"/>
    <s v="jul"/>
  </r>
  <r>
    <x v="453"/>
    <x v="0"/>
    <n v="65"/>
    <n v="137"/>
    <n v="294.7"/>
    <n v="0"/>
    <s v="No"/>
    <s v="No"/>
    <n v="0"/>
    <n v="1"/>
    <n v="2"/>
    <s v="Yes"/>
    <n v="0"/>
    <s v="WA"/>
    <x v="0"/>
    <n v="45"/>
    <s v="No"/>
    <s v="No"/>
    <s v="Yes"/>
    <s v="  Two Year   "/>
    <s v="Direct Debit"/>
    <n v="73"/>
    <n v="5375"/>
    <x v="0"/>
    <m/>
    <x v="113"/>
    <x v="371"/>
    <n v="74"/>
    <x v="2"/>
    <n v="64.69"/>
    <x v="1"/>
    <s v="SMS"/>
    <x v="0"/>
    <n v="0"/>
    <n v="2425"/>
    <s v="Alto"/>
    <s v="Bajo"/>
    <n v="0"/>
    <n v="778"/>
    <n v="137"/>
    <n v="0.54014598540145986"/>
    <n v="0.54014598540145986"/>
    <s v="Primera compra"/>
    <n v="693"/>
    <n v="22.767967145790553"/>
    <n v="1.8973305954825461"/>
    <x v="0"/>
    <x v="3"/>
    <s v="nov"/>
  </r>
  <r>
    <x v="454"/>
    <x v="0"/>
    <n v="58"/>
    <n v="292"/>
    <n v="553.5"/>
    <n v="0"/>
    <s v="No"/>
    <s v="No"/>
    <n v="0"/>
    <n v="2"/>
    <n v="0"/>
    <s v="No"/>
    <n v="0"/>
    <s v="MO"/>
    <x v="1"/>
    <n v="23"/>
    <s v="Yes"/>
    <s v="No"/>
    <s v="No"/>
    <s v="  Two Year   "/>
    <s v="Credit Card"/>
    <n v="10"/>
    <n v="616"/>
    <x v="0"/>
    <m/>
    <x v="396"/>
    <x v="372"/>
    <n v="19"/>
    <x v="1"/>
    <n v="8.76"/>
    <x v="0"/>
    <s v="SMS"/>
    <x v="1"/>
    <n v="0"/>
    <n v="734"/>
    <s v="Medio"/>
    <s v="Bajo"/>
    <n v="0.10526315789473684"/>
    <n v="1461"/>
    <n v="294"/>
    <n v="6.4625850340136057E-2"/>
    <n v="6.4625850340136057E-2"/>
    <s v="Primera compra"/>
    <n v="565"/>
    <n v="18.562628336755647"/>
    <n v="1.5468856947296372"/>
    <x v="0"/>
    <x v="1"/>
    <s v="mar"/>
  </r>
  <r>
    <x v="455"/>
    <x v="0"/>
    <n v="52"/>
    <n v="120"/>
    <n v="293.3"/>
    <n v="292"/>
    <s v="Yes"/>
    <s v="No"/>
    <n v="525.6"/>
    <n v="2"/>
    <n v="6"/>
    <s v="Yes"/>
    <n v="0"/>
    <s v="MS"/>
    <x v="1"/>
    <n v="56"/>
    <s v="No"/>
    <s v="No"/>
    <s v="Yes"/>
    <s v="  Two Year   "/>
    <s v="Direct Debit"/>
    <n v="23"/>
    <n v="1666"/>
    <x v="0"/>
    <m/>
    <x v="397"/>
    <x v="373"/>
    <n v="90"/>
    <x v="1"/>
    <n v="20.420000000000002"/>
    <x v="3"/>
    <s v="Email"/>
    <x v="0"/>
    <n v="10.51"/>
    <n v="2213"/>
    <s v="Medio"/>
    <s v="Bajo"/>
    <n v="1.1111111111111112E-2"/>
    <n v="649"/>
    <n v="413"/>
    <n v="0.21791767554479419"/>
    <n v="0.21791767554479419"/>
    <s v="Primera compra"/>
    <n v="1070"/>
    <n v="35.154004106776185"/>
    <n v="2.9295003422313486"/>
    <x v="2"/>
    <x v="0"/>
    <s v="nov"/>
  </r>
  <r>
    <x v="456"/>
    <x v="0"/>
    <n v="67"/>
    <n v="58"/>
    <n v="138.1"/>
    <n v="0"/>
    <s v="No"/>
    <s v="No"/>
    <n v="0"/>
    <n v="0"/>
    <n v="17"/>
    <s v="Yes"/>
    <n v="0"/>
    <s v="MN"/>
    <x v="1"/>
    <n v="24"/>
    <s v="Yes"/>
    <s v="No"/>
    <s v="No"/>
    <s v="  Month-to-Month   "/>
    <s v="Direct Debit"/>
    <n v="59"/>
    <n v="1165"/>
    <x v="0"/>
    <m/>
    <x v="339"/>
    <x v="374"/>
    <n v="43"/>
    <x v="2"/>
    <n v="61.47"/>
    <x v="1"/>
    <s v="SMS"/>
    <x v="1"/>
    <n v="0"/>
    <n v="6053"/>
    <s v="Alto"/>
    <s v="Bajo"/>
    <n v="0"/>
    <n v="1006"/>
    <n v="58"/>
    <n v="0.74137931034482762"/>
    <n v="0.74137931034482762"/>
    <s v="Primera compra"/>
    <n v="1540"/>
    <n v="50.595482546201232"/>
    <n v="4.216290212183436"/>
    <x v="2"/>
    <x v="0"/>
    <s v="jul"/>
  </r>
  <r>
    <x v="457"/>
    <x v="0"/>
    <n v="98"/>
    <n v="258"/>
    <n v="646.79999999999995"/>
    <n v="0"/>
    <s v="No"/>
    <s v="No"/>
    <n v="0"/>
    <n v="0"/>
    <n v="7"/>
    <s v="No"/>
    <n v="19"/>
    <s v="MS"/>
    <x v="1"/>
    <n v="67"/>
    <s v="No"/>
    <s v="Yes"/>
    <s v="No"/>
    <s v="  Two Year   "/>
    <s v="Credit Card"/>
    <n v="25"/>
    <n v="1447"/>
    <x v="0"/>
    <m/>
    <x v="398"/>
    <x v="375"/>
    <n v="44"/>
    <x v="1"/>
    <n v="21.48"/>
    <x v="3"/>
    <s v="SMS"/>
    <x v="1"/>
    <n v="0"/>
    <n v="5565"/>
    <s v="Medio"/>
    <s v="Bajo"/>
    <n v="2.2727272727272728E-2"/>
    <n v="1595"/>
    <n v="259"/>
    <n v="0.16988416988416988"/>
    <n v="0.16988416988416988"/>
    <s v="Primera compra"/>
    <n v="662"/>
    <n v="21.749486652977414"/>
    <n v="1.8124572210814511"/>
    <x v="0"/>
    <x v="0"/>
    <s v="dic"/>
  </r>
  <r>
    <x v="458"/>
    <x v="0"/>
    <n v="71"/>
    <n v="20"/>
    <n v="51.1"/>
    <n v="12"/>
    <s v="Yes"/>
    <s v="No"/>
    <n v="6.8"/>
    <n v="0"/>
    <n v="9"/>
    <s v="Yes"/>
    <n v="0"/>
    <s v="AZ"/>
    <x v="0"/>
    <n v="47"/>
    <s v="No"/>
    <s v="No"/>
    <s v="No"/>
    <s v="  Month-to-Month   "/>
    <s v="Credit Card"/>
    <n v="36"/>
    <n v="115"/>
    <x v="0"/>
    <m/>
    <x v="399"/>
    <x v="295"/>
    <n v="91"/>
    <x v="2"/>
    <n v="43.07"/>
    <x v="0"/>
    <s v="SMS"/>
    <x v="1"/>
    <n v="0.03"/>
    <n v="3902"/>
    <s v="Medio"/>
    <s v="Bajo"/>
    <n v="2.197802197802198E-2"/>
    <n v="1251"/>
    <n v="34"/>
    <n v="2.6764705882352939"/>
    <n v="2.6764705882352939"/>
    <s v="Primera compra"/>
    <n v="676"/>
    <n v="22.209445585215605"/>
    <n v="1.8507871321013003"/>
    <x v="0"/>
    <x v="1"/>
    <s v="dic"/>
  </r>
  <r>
    <x v="459"/>
    <x v="0"/>
    <n v="60"/>
    <n v="89"/>
    <n v="276.3"/>
    <n v="0"/>
    <s v="No"/>
    <s v="No"/>
    <n v="0"/>
    <n v="0"/>
    <n v="24"/>
    <s v="Yes"/>
    <n v="0"/>
    <s v="NE"/>
    <x v="1"/>
    <n v="27"/>
    <s v="Yes"/>
    <s v="No"/>
    <s v="Yes"/>
    <s v="  One Year   "/>
    <s v="Credit Card"/>
    <n v="39"/>
    <n v="2146"/>
    <x v="0"/>
    <m/>
    <x v="331"/>
    <x v="376"/>
    <n v="9"/>
    <x v="1"/>
    <n v="44.91"/>
    <x v="1"/>
    <s v="Phone"/>
    <x v="0"/>
    <n v="0"/>
    <n v="1225"/>
    <s v="Medio"/>
    <s v="Bajo"/>
    <n v="0"/>
    <n v="541"/>
    <n v="89"/>
    <n v="0.10112359550561797"/>
    <n v="0.10112359550561797"/>
    <s v="Primera compra"/>
    <n v="417"/>
    <n v="13.700205338809035"/>
    <n v="1.1416837782340863"/>
    <x v="0"/>
    <x v="0"/>
    <s v="ago"/>
  </r>
  <r>
    <x v="460"/>
    <x v="0"/>
    <n v="85"/>
    <n v="246"/>
    <n v="643.20000000000005"/>
    <n v="0"/>
    <s v="No"/>
    <s v="No"/>
    <n v="0"/>
    <n v="0"/>
    <n v="3"/>
    <s v="No"/>
    <n v="33"/>
    <s v="UT"/>
    <x v="0"/>
    <n v="62"/>
    <s v="No"/>
    <s v="No"/>
    <s v="No"/>
    <s v="  Two Year   "/>
    <s v="Direct Debit"/>
    <n v="62"/>
    <n v="3085"/>
    <x v="0"/>
    <m/>
    <x v="400"/>
    <x v="377"/>
    <n v="24"/>
    <x v="1"/>
    <n v="67.47"/>
    <x v="4"/>
    <s v="Email"/>
    <x v="0"/>
    <n v="0"/>
    <n v="2781"/>
    <s v="Alto"/>
    <s v="Bajo"/>
    <n v="0.125"/>
    <n v="1572"/>
    <n v="249"/>
    <n v="9.6385542168674704E-2"/>
    <n v="9.6385542168674704E-2"/>
    <s v="Primera compra"/>
    <n v="1646"/>
    <n v="54.078028747433265"/>
    <n v="4.5065023956194388"/>
    <x v="0"/>
    <x v="3"/>
    <s v="abr"/>
  </r>
  <r>
    <x v="461"/>
    <x v="0"/>
    <n v="65"/>
    <n v="76"/>
    <n v="163"/>
    <n v="33"/>
    <s v="Yes"/>
    <s v="No"/>
    <n v="101.2"/>
    <n v="1"/>
    <n v="0"/>
    <s v="No"/>
    <n v="0"/>
    <s v="AR"/>
    <x v="0"/>
    <n v="36"/>
    <s v="No"/>
    <s v="No"/>
    <s v="No"/>
    <s v="  Two Year   "/>
    <s v="Credit Card"/>
    <n v="10"/>
    <n v="318"/>
    <x v="0"/>
    <m/>
    <x v="401"/>
    <x v="378"/>
    <n v="106"/>
    <x v="0"/>
    <n v="9.3000000000000007"/>
    <x v="1"/>
    <s v="SMS"/>
    <x v="1"/>
    <n v="3.04"/>
    <n v="1479"/>
    <s v="Medio"/>
    <s v="Bajo"/>
    <n v="0"/>
    <n v="378"/>
    <n v="109"/>
    <n v="0.97247706422018354"/>
    <n v="0.97247706422018354"/>
    <s v="Primera compra"/>
    <n v="1378"/>
    <n v="45.273100616016428"/>
    <n v="3.7727583846680357"/>
    <x v="2"/>
    <x v="1"/>
    <s v="ene"/>
  </r>
  <r>
    <x v="462"/>
    <x v="0"/>
    <n v="70"/>
    <n v="157"/>
    <n v="392.2"/>
    <n v="112"/>
    <s v="Yes"/>
    <s v="No"/>
    <n v="70.7"/>
    <n v="0"/>
    <n v="35"/>
    <s v="Yes"/>
    <n v="0"/>
    <s v="OH"/>
    <x v="1"/>
    <n v="33"/>
    <s v="No"/>
    <s v="No"/>
    <s v="No"/>
    <s v="  One Year   "/>
    <s v="Direct Debit"/>
    <n v="34"/>
    <n v="956"/>
    <x v="0"/>
    <m/>
    <x v="131"/>
    <x v="233"/>
    <n v="11"/>
    <x v="0"/>
    <n v="31.33"/>
    <x v="1"/>
    <s v="Phone"/>
    <x v="1"/>
    <n v="2.83"/>
    <n v="4122"/>
    <s v="Medio"/>
    <s v="Bajo"/>
    <n v="0"/>
    <n v="1306"/>
    <n v="269"/>
    <n v="4.0892193308550186E-2"/>
    <n v="4.0892193308550186E-2"/>
    <s v="Primera compra"/>
    <n v="1450"/>
    <n v="47.638603696098563"/>
    <n v="3.9698836413415468"/>
    <x v="2"/>
    <x v="2"/>
    <s v="oct"/>
  </r>
  <r>
    <x v="463"/>
    <x v="0"/>
    <n v="86"/>
    <n v="138"/>
    <n v="298.5"/>
    <n v="240"/>
    <s v="Yes"/>
    <s v="Yes"/>
    <n v="0"/>
    <n v="0"/>
    <n v="1"/>
    <s v="Yes"/>
    <n v="0"/>
    <s v="VA"/>
    <x v="0"/>
    <n v="64"/>
    <s v="No"/>
    <s v="No"/>
    <s v="No"/>
    <s v="  One Year   "/>
    <s v="Direct Debit"/>
    <n v="28"/>
    <n v="1655"/>
    <x v="0"/>
    <m/>
    <x v="402"/>
    <x v="379"/>
    <n v="117"/>
    <x v="1"/>
    <n v="23.77"/>
    <x v="5"/>
    <s v="Phone"/>
    <x v="1"/>
    <n v="0.52"/>
    <n v="475"/>
    <s v="Medio"/>
    <s v="Bajo"/>
    <n v="3.4188034188034191E-2"/>
    <n v="1442"/>
    <n v="382"/>
    <n v="0.30628272251308902"/>
    <n v="0.30628272251308902"/>
    <s v="Primera compra"/>
    <n v="1441"/>
    <n v="47.34291581108829"/>
    <n v="3.9452429842573573"/>
    <x v="0"/>
    <x v="0"/>
    <s v="nov"/>
  </r>
  <r>
    <x v="464"/>
    <x v="0"/>
    <n v="72"/>
    <n v="232"/>
    <n v="846.7"/>
    <n v="260"/>
    <s v="Yes"/>
    <s v="No"/>
    <n v="144.30000000000001"/>
    <n v="1"/>
    <n v="7"/>
    <s v="Yes"/>
    <n v="0"/>
    <s v="NH"/>
    <x v="1"/>
    <n v="81"/>
    <s v="No"/>
    <s v="Yes"/>
    <s v="Yes"/>
    <s v="  One Year   "/>
    <s v="Direct Debit"/>
    <n v="53"/>
    <n v="3477"/>
    <x v="0"/>
    <m/>
    <x v="403"/>
    <x v="380"/>
    <n v="76"/>
    <x v="1"/>
    <n v="48.46"/>
    <x v="2"/>
    <s v="Phone"/>
    <x v="0"/>
    <n v="7.22"/>
    <n v="624"/>
    <s v="Alto"/>
    <s v="Medio"/>
    <n v="6.5789473684210523E-2"/>
    <n v="314"/>
    <n v="497"/>
    <n v="0.15291750503018109"/>
    <n v="0.15291750503018109"/>
    <s v="Primera compra"/>
    <n v="1743"/>
    <n v="57.264887063655038"/>
    <n v="4.7720739219712529"/>
    <x v="1"/>
    <x v="3"/>
    <s v="ene"/>
  </r>
  <r>
    <x v="465"/>
    <x v="0"/>
    <n v="73"/>
    <n v="123"/>
    <n v="268.2"/>
    <n v="0"/>
    <s v="No"/>
    <s v="No"/>
    <n v="0"/>
    <n v="0"/>
    <n v="5"/>
    <s v="No"/>
    <n v="33"/>
    <s v="WA"/>
    <x v="1"/>
    <n v="34"/>
    <s v="No"/>
    <s v="No"/>
    <s v="No"/>
    <s v="  Month-to-Month   "/>
    <s v="Direct Debit"/>
    <n v="37"/>
    <n v="981"/>
    <x v="0"/>
    <m/>
    <x v="404"/>
    <x v="159"/>
    <n v="71"/>
    <x v="0"/>
    <n v="41.38"/>
    <x v="4"/>
    <s v="SMS"/>
    <x v="1"/>
    <n v="0"/>
    <n v="6048"/>
    <s v="Medio"/>
    <s v="Bajo"/>
    <n v="4.2253521126760563E-2"/>
    <n v="583"/>
    <n v="126"/>
    <n v="0.56349206349206349"/>
    <n v="0.56349206349206349"/>
    <s v="Primera compra"/>
    <n v="762"/>
    <n v="25.034907597535934"/>
    <n v="2.086242299794661"/>
    <x v="0"/>
    <x v="2"/>
    <s v="sept"/>
  </r>
  <r>
    <x v="466"/>
    <x v="0"/>
    <n v="53"/>
    <n v="33"/>
    <n v="103.6"/>
    <n v="0"/>
    <s v="No"/>
    <s v="No"/>
    <n v="0"/>
    <n v="2"/>
    <n v="2"/>
    <s v="Yes"/>
    <n v="0"/>
    <s v="NE"/>
    <x v="0"/>
    <n v="38"/>
    <s v="No"/>
    <s v="No"/>
    <s v="No"/>
    <s v="  Month-to-Month   "/>
    <s v="Direct Debit"/>
    <n v="22"/>
    <n v="574"/>
    <x v="0"/>
    <m/>
    <x v="405"/>
    <x v="381"/>
    <n v="69"/>
    <x v="1"/>
    <n v="20.94"/>
    <x v="1"/>
    <s v="Email"/>
    <x v="1"/>
    <n v="0"/>
    <n v="5205"/>
    <s v="Medio"/>
    <s v="Bajo"/>
    <n v="0"/>
    <n v="1213"/>
    <n v="33"/>
    <n v="2.0909090909090908"/>
    <n v="2.0909090909090908"/>
    <s v="Primera compra"/>
    <n v="436"/>
    <n v="14.324435318275155"/>
    <n v="1.1937029431895962"/>
    <x v="0"/>
    <x v="1"/>
    <s v="ago"/>
  </r>
  <r>
    <x v="467"/>
    <x v="0"/>
    <n v="71"/>
    <n v="87"/>
    <n v="277.89999999999998"/>
    <n v="0"/>
    <s v="No"/>
    <s v="No"/>
    <n v="0"/>
    <n v="0"/>
    <n v="0"/>
    <s v="No"/>
    <n v="0"/>
    <s v="OK"/>
    <x v="0"/>
    <n v="21"/>
    <s v="Yes"/>
    <s v="No"/>
    <s v="No"/>
    <s v="  One Year   "/>
    <s v="Credit Card"/>
    <n v="11"/>
    <n v="345"/>
    <x v="0"/>
    <m/>
    <x v="406"/>
    <x v="382"/>
    <n v="36"/>
    <x v="0"/>
    <n v="10.29"/>
    <x v="1"/>
    <s v="SMS"/>
    <x v="0"/>
    <n v="0"/>
    <n v="4113"/>
    <s v="Medio"/>
    <s v="Bajo"/>
    <n v="0"/>
    <n v="767"/>
    <n v="87"/>
    <n v="0.41379310344827586"/>
    <n v="0.41379310344827586"/>
    <s v="Primera compra"/>
    <n v="753"/>
    <n v="24.739219712525667"/>
    <n v="2.0616016427104724"/>
    <x v="2"/>
    <x v="1"/>
    <s v="sept"/>
  </r>
  <r>
    <x v="468"/>
    <x v="0"/>
    <n v="75"/>
    <n v="112"/>
    <n v="348.4"/>
    <n v="0"/>
    <s v="No"/>
    <s v="No"/>
    <n v="0"/>
    <n v="0"/>
    <n v="27"/>
    <s v="Yes"/>
    <n v="0"/>
    <s v="UT"/>
    <x v="1"/>
    <n v="24"/>
    <s v="Yes"/>
    <s v="No"/>
    <s v="No"/>
    <s v="  One Year   "/>
    <s v="Direct Debit"/>
    <n v="32"/>
    <n v="1831"/>
    <x v="0"/>
    <m/>
    <x v="407"/>
    <x v="383"/>
    <n v="10"/>
    <x v="2"/>
    <n v="33.46"/>
    <x v="0"/>
    <s v="Email"/>
    <x v="0"/>
    <n v="0"/>
    <n v="3475"/>
    <s v="Medio"/>
    <s v="Bajo"/>
    <n v="0.2"/>
    <n v="443"/>
    <n v="114"/>
    <n v="8.771929824561403E-2"/>
    <n v="8.771929824561403E-2"/>
    <s v="Primera compra"/>
    <n v="1061"/>
    <n v="34.858316221765918"/>
    <n v="2.90485968514716"/>
    <x v="0"/>
    <x v="0"/>
    <s v="nov"/>
  </r>
  <r>
    <x v="469"/>
    <x v="0"/>
    <n v="67"/>
    <n v="137"/>
    <n v="374.6"/>
    <n v="0"/>
    <s v="No"/>
    <s v="No"/>
    <n v="0"/>
    <n v="0"/>
    <n v="0"/>
    <s v="No"/>
    <n v="0"/>
    <s v="NC"/>
    <x v="1"/>
    <n v="44"/>
    <s v="No"/>
    <s v="No"/>
    <s v="No"/>
    <s v="  Two Year   "/>
    <s v="Credit Card"/>
    <n v="8"/>
    <n v="523"/>
    <x v="0"/>
    <m/>
    <x v="408"/>
    <x v="345"/>
    <n v="103"/>
    <x v="0"/>
    <n v="9.24"/>
    <x v="5"/>
    <s v="SMS"/>
    <x v="1"/>
    <n v="0"/>
    <n v="1344"/>
    <s v="Medio"/>
    <s v="Bajo"/>
    <n v="3.8834951456310676E-2"/>
    <n v="968"/>
    <n v="141"/>
    <n v="0.73049645390070927"/>
    <n v="0.73049645390070927"/>
    <s v="Primera compra"/>
    <n v="984"/>
    <n v="32.328542094455855"/>
    <n v="2.6940451745379881"/>
    <x v="0"/>
    <x v="1"/>
    <s v="feb"/>
  </r>
  <r>
    <x v="470"/>
    <x v="0"/>
    <n v="82"/>
    <n v="283"/>
    <n v="906.6"/>
    <n v="0"/>
    <s v="No"/>
    <s v="No"/>
    <n v="0"/>
    <n v="0"/>
    <n v="9"/>
    <s v="Yes"/>
    <n v="0"/>
    <s v="NV"/>
    <x v="0"/>
    <n v="70"/>
    <s v="No"/>
    <s v="Yes"/>
    <s v="Yes"/>
    <s v="  One Year   "/>
    <s v="Direct Debit"/>
    <n v="47"/>
    <n v="3306"/>
    <x v="0"/>
    <m/>
    <x v="409"/>
    <x v="384"/>
    <n v="13"/>
    <x v="1"/>
    <n v="43.29"/>
    <x v="5"/>
    <s v="Email"/>
    <x v="0"/>
    <n v="0"/>
    <n v="2804"/>
    <s v="Medio"/>
    <s v="Bajo"/>
    <n v="0.30769230769230771"/>
    <n v="1279"/>
    <n v="287"/>
    <n v="4.5296167247386762E-2"/>
    <n v="4.5296167247386762E-2"/>
    <s v="Primera compra"/>
    <n v="858"/>
    <n v="28.188911704312119"/>
    <n v="2.3490759753593431"/>
    <x v="0"/>
    <x v="3"/>
    <s v="jun"/>
  </r>
  <r>
    <x v="471"/>
    <x v="0"/>
    <n v="54"/>
    <n v="82"/>
    <n v="199"/>
    <n v="0"/>
    <s v="No"/>
    <s v="No"/>
    <n v="0"/>
    <n v="0"/>
    <n v="4"/>
    <s v="Yes"/>
    <n v="0"/>
    <s v="OK"/>
    <x v="0"/>
    <n v="49"/>
    <s v="No"/>
    <s v="No"/>
    <s v="No"/>
    <s v="  Month-to-Month   "/>
    <s v="Direct Debit"/>
    <n v="26"/>
    <n v="477"/>
    <x v="0"/>
    <m/>
    <x v="410"/>
    <x v="385"/>
    <n v="35"/>
    <x v="2"/>
    <n v="21.48"/>
    <x v="5"/>
    <s v="SMS"/>
    <x v="1"/>
    <n v="0"/>
    <n v="3752"/>
    <s v="Medio"/>
    <s v="Bajo"/>
    <n v="0.11428571428571428"/>
    <n v="1276"/>
    <n v="86"/>
    <n v="0.40697674418604651"/>
    <n v="0.40697674418604651"/>
    <s v="Primera compra"/>
    <n v="939"/>
    <n v="30.850102669404521"/>
    <n v="2.5708418891170433"/>
    <x v="0"/>
    <x v="1"/>
    <s v="mar"/>
  </r>
  <r>
    <x v="472"/>
    <x v="0"/>
    <n v="74"/>
    <n v="337"/>
    <n v="814.3"/>
    <n v="0"/>
    <s v="No"/>
    <s v="No"/>
    <n v="0"/>
    <n v="0"/>
    <n v="2"/>
    <s v="Yes"/>
    <n v="0"/>
    <s v="MA"/>
    <x v="0"/>
    <n v="59"/>
    <s v="No"/>
    <s v="No"/>
    <s v="No"/>
    <s v="  Month-to-Month   "/>
    <s v="Credit Card"/>
    <n v="19"/>
    <n v="977"/>
    <x v="0"/>
    <m/>
    <x v="353"/>
    <x v="386"/>
    <n v="42"/>
    <x v="0"/>
    <n v="15.77"/>
    <x v="2"/>
    <s v="SMS"/>
    <x v="0"/>
    <n v="0"/>
    <n v="735"/>
    <s v="Medio"/>
    <s v="Medio"/>
    <n v="0.11904761904761904"/>
    <n v="979"/>
    <n v="342"/>
    <n v="0.12280701754385964"/>
    <n v="0.12280701754385964"/>
    <s v="Primera compra"/>
    <n v="623"/>
    <n v="20.468172484599592"/>
    <n v="1.7056810403832994"/>
    <x v="1"/>
    <x v="2"/>
    <s v="ene"/>
  </r>
  <r>
    <x v="473"/>
    <x v="0"/>
    <n v="76"/>
    <n v="326"/>
    <n v="778.3"/>
    <n v="0"/>
    <s v="No"/>
    <s v="No"/>
    <n v="0"/>
    <n v="0"/>
    <n v="0"/>
    <s v="No"/>
    <n v="0"/>
    <s v="OR"/>
    <x v="0"/>
    <n v="43"/>
    <s v="No"/>
    <s v="No"/>
    <s v="No"/>
    <s v="  Two Year   "/>
    <s v="Credit Card"/>
    <n v="14"/>
    <n v="1004"/>
    <x v="0"/>
    <m/>
    <x v="411"/>
    <x v="387"/>
    <n v="46"/>
    <x v="1"/>
    <n v="13.96"/>
    <x v="5"/>
    <s v="Email"/>
    <x v="0"/>
    <n v="0"/>
    <n v="5151"/>
    <s v="Medio"/>
    <s v="Bajo"/>
    <n v="8.6956521739130432E-2"/>
    <n v="1447"/>
    <n v="330"/>
    <n v="0.1393939393939394"/>
    <n v="0.1393939393939394"/>
    <s v="Primera compra"/>
    <n v="1550"/>
    <n v="50.92402464065708"/>
    <n v="4.2436687200547567"/>
    <x v="0"/>
    <x v="2"/>
    <s v="jul"/>
  </r>
  <r>
    <x v="474"/>
    <x v="0"/>
    <n v="70"/>
    <n v="110"/>
    <n v="266.2"/>
    <n v="737"/>
    <s v="Yes"/>
    <s v="No"/>
    <n v="107.2"/>
    <n v="0"/>
    <n v="12"/>
    <s v="No"/>
    <n v="62"/>
    <s v="KS"/>
    <x v="0"/>
    <n v="32"/>
    <s v="No"/>
    <s v="No"/>
    <s v="No"/>
    <s v="  Two Year   "/>
    <s v="Direct Debit"/>
    <n v="25"/>
    <n v="1651"/>
    <x v="0"/>
    <m/>
    <x v="412"/>
    <x v="388"/>
    <n v="73"/>
    <x v="0"/>
    <n v="25.71"/>
    <x v="1"/>
    <s v="SMS"/>
    <x v="1"/>
    <n v="0.54"/>
    <n v="2814"/>
    <s v="Medio"/>
    <s v="Bajo"/>
    <n v="0"/>
    <n v="868"/>
    <n v="847"/>
    <n v="8.6186540731995276E-2"/>
    <n v="8.6186540731995276E-2"/>
    <s v="Primera compra"/>
    <n v="599"/>
    <n v="19.679671457905542"/>
    <n v="1.6399726214921284"/>
    <x v="0"/>
    <x v="0"/>
    <s v="feb"/>
  </r>
  <r>
    <x v="475"/>
    <x v="0"/>
    <n v="86"/>
    <n v="59"/>
    <n v="184.7"/>
    <n v="0"/>
    <s v="No"/>
    <s v="No"/>
    <n v="0"/>
    <n v="0"/>
    <n v="1"/>
    <s v="Yes"/>
    <n v="0"/>
    <s v="NJ"/>
    <x v="1"/>
    <n v="56"/>
    <s v="No"/>
    <s v="No"/>
    <s v="Yes"/>
    <s v="  One Year   "/>
    <s v="Direct Debit"/>
    <n v="21"/>
    <n v="992"/>
    <x v="0"/>
    <m/>
    <x v="413"/>
    <x v="389"/>
    <n v="7"/>
    <x v="1"/>
    <n v="17.25"/>
    <x v="3"/>
    <s v="Phone"/>
    <x v="0"/>
    <n v="0"/>
    <n v="4587"/>
    <s v="Medio"/>
    <s v="Bajo"/>
    <n v="0.14285714285714285"/>
    <n v="1362"/>
    <n v="60"/>
    <n v="0.11666666666666667"/>
    <n v="0.11666666666666667"/>
    <s v="Primera compra"/>
    <n v="441"/>
    <n v="14.488706365503079"/>
    <n v="1.2073921971252566"/>
    <x v="0"/>
    <x v="2"/>
    <s v="jul"/>
  </r>
  <r>
    <x v="476"/>
    <x v="0"/>
    <n v="82"/>
    <n v="133"/>
    <n v="344.3"/>
    <n v="0"/>
    <s v="No"/>
    <s v="No"/>
    <n v="0"/>
    <n v="0"/>
    <n v="11"/>
    <s v="Yes"/>
    <n v="0"/>
    <s v="CT"/>
    <x v="1"/>
    <n v="59"/>
    <s v="No"/>
    <s v="No"/>
    <s v="Yes"/>
    <s v="  Two Year   "/>
    <s v="Direct Debit"/>
    <n v="43"/>
    <n v="2945"/>
    <x v="0"/>
    <m/>
    <x v="414"/>
    <x v="4"/>
    <n v="51"/>
    <x v="1"/>
    <n v="37.450000000000003"/>
    <x v="2"/>
    <s v="SMS"/>
    <x v="0"/>
    <n v="0"/>
    <n v="6571"/>
    <s v="Medio"/>
    <s v="Medio"/>
    <n v="9.8039215686274508E-2"/>
    <n v="1295"/>
    <n v="138"/>
    <n v="0.36956521739130432"/>
    <n v="0.36956521739130432"/>
    <s v="Primera compra"/>
    <n v="1156"/>
    <n v="37.979466119096507"/>
    <n v="3.1649555099247091"/>
    <x v="1"/>
    <x v="3"/>
    <s v="ago"/>
  </r>
  <r>
    <x v="477"/>
    <x v="0"/>
    <n v="69"/>
    <n v="335"/>
    <n v="747.6"/>
    <n v="0"/>
    <s v="No"/>
    <s v="No"/>
    <n v="0"/>
    <n v="0"/>
    <n v="20"/>
    <s v="Yes"/>
    <n v="0"/>
    <s v="MD"/>
    <x v="1"/>
    <n v="19"/>
    <s v="Yes"/>
    <s v="No"/>
    <s v="No"/>
    <s v="  One Year   "/>
    <s v="Direct Debit"/>
    <n v="50"/>
    <n v="3404"/>
    <x v="0"/>
    <m/>
    <x v="415"/>
    <x v="390"/>
    <n v="49"/>
    <x v="0"/>
    <n v="56.75"/>
    <x v="3"/>
    <s v="Email"/>
    <x v="0"/>
    <n v="0"/>
    <n v="2250"/>
    <s v="Alto"/>
    <s v="Bajo"/>
    <n v="2.0408163265306121E-2"/>
    <n v="1046"/>
    <n v="336"/>
    <n v="0.14583333333333334"/>
    <n v="0.14583333333333334"/>
    <s v="Primera compra"/>
    <n v="835"/>
    <n v="27.433264887063658"/>
    <n v="2.2861054072553046"/>
    <x v="2"/>
    <x v="3"/>
    <s v="jul"/>
  </r>
  <r>
    <x v="478"/>
    <x v="0"/>
    <n v="73"/>
    <n v="92"/>
    <n v="274.39999999999998"/>
    <n v="0"/>
    <s v="No"/>
    <s v="No"/>
    <n v="0"/>
    <n v="0"/>
    <n v="3"/>
    <s v="Yes"/>
    <n v="0"/>
    <s v="SC"/>
    <x v="1"/>
    <n v="34"/>
    <s v="No"/>
    <s v="No"/>
    <s v="No"/>
    <s v="  Two Year   "/>
    <s v="Direct Debit"/>
    <n v="32"/>
    <n v="968"/>
    <x v="0"/>
    <m/>
    <x v="416"/>
    <x v="391"/>
    <n v="93"/>
    <x v="0"/>
    <n v="35.659999999999997"/>
    <x v="1"/>
    <s v="SMS"/>
    <x v="1"/>
    <n v="0"/>
    <n v="4142"/>
    <s v="Medio"/>
    <s v="Bajo"/>
    <n v="0"/>
    <n v="1657"/>
    <n v="92"/>
    <n v="1.0108695652173914"/>
    <n v="1.0108695652173914"/>
    <s v="Primera compra"/>
    <n v="373"/>
    <n v="12.254620123203285"/>
    <n v="1.0212183436002737"/>
    <x v="0"/>
    <x v="2"/>
    <s v="oct"/>
  </r>
  <r>
    <x v="479"/>
    <x v="0"/>
    <n v="99"/>
    <n v="141"/>
    <n v="380.7"/>
    <n v="0"/>
    <s v="No"/>
    <s v="No"/>
    <n v="0"/>
    <n v="0"/>
    <n v="2"/>
    <s v="Yes"/>
    <n v="0"/>
    <s v="IN"/>
    <x v="0"/>
    <n v="58"/>
    <s v="No"/>
    <s v="No"/>
    <s v="Yes"/>
    <s v="  Two Year   "/>
    <s v="Credit Card"/>
    <n v="44"/>
    <n v="1198"/>
    <x v="0"/>
    <m/>
    <x v="417"/>
    <x v="257"/>
    <n v="41"/>
    <x v="1"/>
    <n v="48.79"/>
    <x v="3"/>
    <s v="Email"/>
    <x v="1"/>
    <n v="0"/>
    <n v="3928"/>
    <s v="Alto"/>
    <s v="Bajo"/>
    <n v="2.4390243902439025E-2"/>
    <n v="1003"/>
    <n v="142"/>
    <n v="0.28873239436619719"/>
    <n v="0.28873239436619719"/>
    <s v="Primera compra"/>
    <n v="1252"/>
    <n v="41.133470225872685"/>
    <n v="3.4277891854893903"/>
    <x v="2"/>
    <x v="0"/>
    <s v="may"/>
  </r>
  <r>
    <x v="480"/>
    <x v="0"/>
    <n v="53"/>
    <n v="114"/>
    <n v="310.3"/>
    <n v="0"/>
    <s v="No"/>
    <s v="No"/>
    <n v="0"/>
    <n v="0"/>
    <n v="0"/>
    <s v="No"/>
    <n v="0"/>
    <s v="ID"/>
    <x v="0"/>
    <n v="28"/>
    <s v="Yes"/>
    <s v="No"/>
    <s v="No"/>
    <s v="  Two Year   "/>
    <s v="Credit Card"/>
    <n v="8"/>
    <n v="323"/>
    <x v="0"/>
    <m/>
    <x v="418"/>
    <x v="392"/>
    <n v="27"/>
    <x v="2"/>
    <n v="7.16"/>
    <x v="5"/>
    <s v="SMS"/>
    <x v="0"/>
    <n v="0"/>
    <n v="6026"/>
    <s v="Medio"/>
    <s v="Bajo"/>
    <n v="0.14814814814814814"/>
    <n v="1395"/>
    <n v="118"/>
    <n v="0.2288135593220339"/>
    <n v="0.2288135593220339"/>
    <s v="Primera compra"/>
    <n v="1104"/>
    <n v="36.271047227926076"/>
    <n v="3.0225872689938398"/>
    <x v="0"/>
    <x v="1"/>
    <s v="oct"/>
  </r>
  <r>
    <x v="481"/>
    <x v="0"/>
    <n v="67"/>
    <n v="63"/>
    <n v="202.5"/>
    <n v="145"/>
    <s v="Yes"/>
    <s v="No"/>
    <n v="86"/>
    <n v="0"/>
    <n v="9"/>
    <s v="Yes"/>
    <n v="0"/>
    <s v="CT"/>
    <x v="1"/>
    <n v="35"/>
    <s v="No"/>
    <s v="No"/>
    <s v="No"/>
    <s v="  Month-to-Month   "/>
    <s v="Direct Debit"/>
    <n v="27"/>
    <n v="778"/>
    <x v="0"/>
    <m/>
    <x v="419"/>
    <x v="393"/>
    <n v="74"/>
    <x v="2"/>
    <n v="25.23"/>
    <x v="3"/>
    <s v="Phone"/>
    <x v="1"/>
    <n v="2.58"/>
    <n v="575"/>
    <s v="Medio"/>
    <s v="Bajo"/>
    <n v="1.3513513513513514E-2"/>
    <n v="951"/>
    <n v="209"/>
    <n v="0.35406698564593303"/>
    <n v="0.35406698564593303"/>
    <s v="Primera compra"/>
    <n v="1330"/>
    <n v="43.696098562628336"/>
    <n v="3.6413415468856947"/>
    <x v="2"/>
    <x v="2"/>
    <s v="feb"/>
  </r>
  <r>
    <x v="482"/>
    <x v="0"/>
    <n v="96"/>
    <n v="74"/>
    <n v="216.2"/>
    <n v="72"/>
    <s v="Yes"/>
    <s v="No"/>
    <n v="172.8"/>
    <n v="0"/>
    <n v="4"/>
    <s v="Yes"/>
    <n v="0"/>
    <s v="IL"/>
    <x v="1"/>
    <n v="33"/>
    <s v="No"/>
    <s v="No"/>
    <s v="No"/>
    <s v="  Month-to-Month   "/>
    <s v="Direct Debit"/>
    <n v="40"/>
    <n v="718"/>
    <x v="0"/>
    <m/>
    <x v="420"/>
    <x v="394"/>
    <n v="8"/>
    <x v="1"/>
    <n v="45.01"/>
    <x v="3"/>
    <s v="Email"/>
    <x v="0"/>
    <n v="3.46"/>
    <n v="6884"/>
    <s v="Alto"/>
    <s v="Bajo"/>
    <n v="0.125"/>
    <n v="1397"/>
    <n v="147"/>
    <n v="5.4421768707482991E-2"/>
    <n v="5.4421768707482991E-2"/>
    <s v="Primera compra"/>
    <n v="953"/>
    <n v="31.310061601642712"/>
    <n v="2.6091718001368926"/>
    <x v="2"/>
    <x v="2"/>
    <s v="mar"/>
  </r>
  <r>
    <x v="483"/>
    <x v="0"/>
    <n v="66"/>
    <n v="411"/>
    <n v="1109.5"/>
    <n v="0"/>
    <s v="No"/>
    <s v="No"/>
    <n v="0"/>
    <n v="0"/>
    <n v="0"/>
    <s v="No"/>
    <n v="0"/>
    <s v="CO"/>
    <x v="1"/>
    <n v="60"/>
    <s v="No"/>
    <s v="No"/>
    <s v="No"/>
    <s v="  Two Year   "/>
    <s v="Credit Card"/>
    <n v="11"/>
    <n v="825"/>
    <x v="0"/>
    <m/>
    <x v="421"/>
    <x v="301"/>
    <n v="57"/>
    <x v="0"/>
    <n v="9.43"/>
    <x v="3"/>
    <s v="Email"/>
    <x v="1"/>
    <n v="0"/>
    <n v="4705"/>
    <s v="Medio"/>
    <s v="Bajo"/>
    <n v="1.7543859649122806E-2"/>
    <n v="1170"/>
    <n v="412"/>
    <n v="0.13834951456310679"/>
    <n v="0.13834951456310679"/>
    <s v="Primera compra"/>
    <n v="496"/>
    <n v="16.295687885010267"/>
    <n v="1.3579739904175223"/>
    <x v="0"/>
    <x v="2"/>
    <s v="jun"/>
  </r>
  <r>
    <x v="484"/>
    <x v="0"/>
    <n v="66"/>
    <n v="289"/>
    <n v="583.5"/>
    <n v="0"/>
    <s v="No"/>
    <s v="No"/>
    <n v="0"/>
    <n v="0"/>
    <n v="8"/>
    <s v="Yes"/>
    <n v="0"/>
    <s v="NM"/>
    <x v="0"/>
    <n v="29"/>
    <s v="Yes"/>
    <s v="No"/>
    <s v="No"/>
    <s v="  Two Year   "/>
    <s v="Direct Debit"/>
    <n v="57"/>
    <n v="3687"/>
    <x v="0"/>
    <m/>
    <x v="422"/>
    <x v="395"/>
    <n v="10"/>
    <x v="0"/>
    <n v="66.290000000000006"/>
    <x v="1"/>
    <s v="Phone"/>
    <x v="1"/>
    <n v="0"/>
    <n v="3772"/>
    <s v="Alto"/>
    <s v="Bajo"/>
    <n v="0"/>
    <n v="1437"/>
    <n v="289"/>
    <n v="3.4602076124567477E-2"/>
    <n v="3.4602076124567477E-2"/>
    <s v="Primera compra"/>
    <n v="1029"/>
    <n v="33.806981519507183"/>
    <n v="2.817248459958932"/>
    <x v="2"/>
    <x v="3"/>
    <s v="dic"/>
  </r>
  <r>
    <x v="485"/>
    <x v="0"/>
    <n v="64"/>
    <n v="2"/>
    <n v="7"/>
    <n v="0"/>
    <s v="No"/>
    <s v="No"/>
    <n v="0"/>
    <n v="2"/>
    <n v="0"/>
    <s v="No"/>
    <n v="0"/>
    <s v="WA"/>
    <x v="0"/>
    <n v="49"/>
    <s v="No"/>
    <s v="No"/>
    <s v="No"/>
    <s v="  Month-to-Month   "/>
    <s v="Credit Card"/>
    <n v="7"/>
    <n v="7"/>
    <x v="0"/>
    <m/>
    <x v="423"/>
    <x v="396"/>
    <n v="81"/>
    <x v="2"/>
    <n v="6.97"/>
    <x v="5"/>
    <s v="Email"/>
    <x v="0"/>
    <n v="0"/>
    <n v="3465"/>
    <s v="Medio"/>
    <s v="Bajo"/>
    <n v="4.9382716049382713E-2"/>
    <n v="455"/>
    <n v="6"/>
    <n v="13.5"/>
    <n v="13.5"/>
    <s v="Primera compra"/>
    <n v="1329"/>
    <n v="43.663244353182748"/>
    <n v="3.6386036960985622"/>
    <x v="0"/>
    <x v="1"/>
    <s v="feb"/>
  </r>
  <r>
    <x v="486"/>
    <x v="0"/>
    <n v="61"/>
    <n v="159"/>
    <n v="385.3"/>
    <n v="0"/>
    <s v="No"/>
    <s v="No"/>
    <n v="0"/>
    <n v="0"/>
    <n v="3"/>
    <s v="Yes"/>
    <n v="0"/>
    <s v="OR"/>
    <x v="0"/>
    <n v="79"/>
    <s v="No"/>
    <s v="Yes"/>
    <s v="No"/>
    <s v="  Two Year   "/>
    <s v="Credit Card"/>
    <n v="31"/>
    <n v="1502"/>
    <x v="0"/>
    <m/>
    <x v="424"/>
    <x v="397"/>
    <n v="45"/>
    <x v="1"/>
    <n v="29.06"/>
    <x v="1"/>
    <s v="Email"/>
    <x v="1"/>
    <n v="0"/>
    <n v="4269"/>
    <s v="Medio"/>
    <s v="Bajo"/>
    <n v="0"/>
    <n v="361"/>
    <n v="159"/>
    <n v="0.28301886792452829"/>
    <n v="0.28301886792452829"/>
    <s v="Primera compra"/>
    <n v="298"/>
    <n v="9.7905544147843955"/>
    <n v="0.81587953456536633"/>
    <x v="0"/>
    <x v="0"/>
    <s v="dic"/>
  </r>
  <r>
    <x v="487"/>
    <x v="0"/>
    <n v="62"/>
    <n v="270"/>
    <n v="750.1"/>
    <n v="252"/>
    <s v="Yes"/>
    <s v="No"/>
    <n v="178.9"/>
    <n v="0"/>
    <n v="0"/>
    <s v="No"/>
    <n v="0"/>
    <s v="NJ"/>
    <x v="0"/>
    <n v="47"/>
    <s v="No"/>
    <s v="No"/>
    <s v="No"/>
    <s v="  Two Year   "/>
    <s v="Direct Debit"/>
    <n v="8"/>
    <n v="522"/>
    <x v="0"/>
    <m/>
    <x v="425"/>
    <x v="398"/>
    <n v="19"/>
    <x v="1"/>
    <n v="7.45"/>
    <x v="1"/>
    <s v="Email"/>
    <x v="1"/>
    <n v="8.9499999999999993"/>
    <n v="2891"/>
    <s v="Medio"/>
    <s v="Bajo"/>
    <n v="0"/>
    <n v="917"/>
    <n v="522"/>
    <n v="3.6398467432950193E-2"/>
    <n v="3.6398467432950193E-2"/>
    <s v="Primera compra"/>
    <n v="404"/>
    <n v="13.273100616016428"/>
    <n v="1.106091718001369"/>
    <x v="0"/>
    <x v="1"/>
    <s v="sept"/>
  </r>
  <r>
    <x v="488"/>
    <x v="0"/>
    <n v="72"/>
    <n v="44"/>
    <n v="94.3"/>
    <n v="0"/>
    <s v="No"/>
    <s v="No"/>
    <n v="0"/>
    <n v="2"/>
    <n v="9"/>
    <s v="No"/>
    <n v="39"/>
    <s v="NE"/>
    <x v="0"/>
    <n v="71"/>
    <s v="No"/>
    <s v="Yes"/>
    <s v="No"/>
    <s v="  Two Year   "/>
    <s v="Credit Card"/>
    <n v="19"/>
    <n v="443"/>
    <x v="0"/>
    <m/>
    <x v="426"/>
    <x v="399"/>
    <n v="112"/>
    <x v="0"/>
    <n v="16.989999999999998"/>
    <x v="2"/>
    <s v="Phone"/>
    <x v="1"/>
    <n v="0"/>
    <n v="5528"/>
    <s v="Medio"/>
    <s v="Medio"/>
    <n v="4.4642857142857144E-2"/>
    <n v="751"/>
    <n v="49"/>
    <n v="2.2857142857142856"/>
    <n v="2.2857142857142856"/>
    <s v="Primera compra"/>
    <n v="782"/>
    <n v="25.691991786447637"/>
    <n v="2.1409993155373033"/>
    <x v="1"/>
    <x v="1"/>
    <s v="ago"/>
  </r>
  <r>
    <x v="488"/>
    <x v="0"/>
    <n v="75"/>
    <n v="44"/>
    <n v="94.3"/>
    <n v="0"/>
    <s v="No"/>
    <s v="No"/>
    <n v="0"/>
    <n v="2"/>
    <n v="9"/>
    <s v="No"/>
    <n v="39"/>
    <s v="NE"/>
    <x v="0"/>
    <n v="71"/>
    <s v="No"/>
    <s v="Yes"/>
    <s v="No"/>
    <s v="  Two Year   "/>
    <s v="Credit Card"/>
    <n v="19"/>
    <n v="443"/>
    <x v="0"/>
    <m/>
    <x v="426"/>
    <x v="399"/>
    <n v="112"/>
    <x v="0"/>
    <n v="16.989999999999998"/>
    <x v="3"/>
    <s v="Phone"/>
    <x v="1"/>
    <n v="0"/>
    <n v="618"/>
    <s v="Medio"/>
    <s v="Bajo"/>
    <n v="8.9285714285714281E-3"/>
    <n v="751"/>
    <n v="45"/>
    <n v="2.4888888888888889"/>
    <n v="2.4888888888888889"/>
    <s v="Compra posterior"/>
    <n v="782"/>
    <n v="25.691991786447637"/>
    <n v="2.1409993155373033"/>
    <x v="2"/>
    <x v="1"/>
    <s v="ago"/>
  </r>
  <r>
    <x v="489"/>
    <x v="0"/>
    <n v="60"/>
    <n v="256"/>
    <n v="485"/>
    <n v="276"/>
    <s v="Yes"/>
    <s v="No"/>
    <n v="147.69999999999999"/>
    <n v="0"/>
    <n v="4"/>
    <s v="Yes"/>
    <n v="0"/>
    <s v="IA"/>
    <x v="0"/>
    <n v="58"/>
    <s v="No"/>
    <s v="No"/>
    <s v="Yes"/>
    <s v="  Two Year   "/>
    <s v="Direct Debit"/>
    <n v="64"/>
    <n v="4436"/>
    <x v="0"/>
    <m/>
    <x v="427"/>
    <x v="228"/>
    <n v="107"/>
    <x v="2"/>
    <n v="71.11"/>
    <x v="3"/>
    <s v="Email"/>
    <x v="0"/>
    <n v="7.38"/>
    <n v="5997"/>
    <s v="Alto"/>
    <s v="Bajo"/>
    <n v="9.3457943925233638E-3"/>
    <n v="536"/>
    <n v="533"/>
    <n v="0.20075046904315197"/>
    <n v="0.20075046904315197"/>
    <s v="Primera compra"/>
    <n v="602"/>
    <n v="19.7782340862423"/>
    <n v="1.6481861738535251"/>
    <x v="0"/>
    <x v="3"/>
    <s v="feb"/>
  </r>
  <r>
    <x v="490"/>
    <x v="0"/>
    <n v="72"/>
    <n v="511"/>
    <n v="1142.5999999999999"/>
    <n v="284"/>
    <s v="Yes"/>
    <s v="Yes"/>
    <n v="0"/>
    <n v="0"/>
    <n v="4"/>
    <s v="No"/>
    <n v="57"/>
    <s v="WI"/>
    <x v="0"/>
    <n v="38"/>
    <s v="No"/>
    <s v="No"/>
    <s v="Yes"/>
    <s v="  One Year   "/>
    <s v="Credit Card"/>
    <n v="31"/>
    <n v="2242"/>
    <x v="0"/>
    <m/>
    <x v="207"/>
    <x v="400"/>
    <n v="38"/>
    <x v="0"/>
    <n v="33.28"/>
    <x v="4"/>
    <s v="SMS"/>
    <x v="1"/>
    <n v="7.74"/>
    <n v="3461"/>
    <s v="Medio"/>
    <s v="Bajo"/>
    <n v="7.8947368421052627E-2"/>
    <n v="1266"/>
    <n v="798"/>
    <n v="4.7619047619047616E-2"/>
    <n v="4.7619047619047616E-2"/>
    <s v="Primera compra"/>
    <n v="524"/>
    <n v="17.215605749486652"/>
    <n v="1.4346338124572211"/>
    <x v="0"/>
    <x v="3"/>
    <s v="may"/>
  </r>
  <r>
    <x v="491"/>
    <x v="0"/>
    <n v="59"/>
    <n v="7"/>
    <n v="17.8"/>
    <n v="0"/>
    <s v="No"/>
    <s v="No"/>
    <n v="0"/>
    <n v="0"/>
    <n v="6"/>
    <s v="Yes"/>
    <n v="0"/>
    <s v="SC"/>
    <x v="0"/>
    <n v="77"/>
    <s v="No"/>
    <s v="Yes"/>
    <s v="Yes"/>
    <s v="  Two Year   "/>
    <s v="Direct Debit"/>
    <n v="60"/>
    <n v="268"/>
    <x v="0"/>
    <m/>
    <x v="428"/>
    <x v="41"/>
    <n v="97"/>
    <x v="2"/>
    <n v="54.12"/>
    <x v="0"/>
    <s v="SMS"/>
    <x v="0"/>
    <n v="0"/>
    <n v="4675"/>
    <s v="Alto"/>
    <s v="Bajo"/>
    <n v="2.0618556701030927E-2"/>
    <n v="341"/>
    <n v="9"/>
    <n v="10.777777777777779"/>
    <n v="10.777777777777779"/>
    <s v="Primera compra"/>
    <n v="774"/>
    <n v="25.429158110882955"/>
    <n v="2.1190965092402463"/>
    <x v="0"/>
    <x v="1"/>
    <s v="ago"/>
  </r>
  <r>
    <x v="492"/>
    <x v="0"/>
    <n v="67"/>
    <n v="76"/>
    <n v="242.7"/>
    <n v="0"/>
    <s v="No"/>
    <s v="No"/>
    <n v="0"/>
    <n v="1"/>
    <n v="2"/>
    <s v="Yes"/>
    <n v="0"/>
    <s v="TN"/>
    <x v="0"/>
    <n v="74"/>
    <s v="No"/>
    <s v="Yes"/>
    <s v="Yes"/>
    <s v="  Two Year   "/>
    <s v="Credit Card"/>
    <n v="32"/>
    <n v="1925"/>
    <x v="0"/>
    <m/>
    <x v="429"/>
    <x v="401"/>
    <n v="108"/>
    <x v="0"/>
    <n v="31.13"/>
    <x v="1"/>
    <s v="Phone"/>
    <x v="0"/>
    <n v="0"/>
    <n v="5801"/>
    <s v="Medio"/>
    <s v="Bajo"/>
    <n v="0"/>
    <n v="1063"/>
    <n v="76"/>
    <n v="1.4210526315789473"/>
    <n v="1.4210526315789473"/>
    <s v="Primera compra"/>
    <n v="1315"/>
    <n v="43.20328542094456"/>
    <n v="3.6002737850787132"/>
    <x v="2"/>
    <x v="0"/>
    <s v="mar"/>
  </r>
  <r>
    <x v="493"/>
    <x v="0"/>
    <n v="72"/>
    <n v="128"/>
    <n v="331.4"/>
    <n v="0"/>
    <s v="No"/>
    <s v="No"/>
    <n v="0"/>
    <n v="0"/>
    <n v="3"/>
    <s v="Yes"/>
    <n v="0"/>
    <s v="WA"/>
    <x v="0"/>
    <n v="45"/>
    <s v="No"/>
    <s v="No"/>
    <s v="No"/>
    <s v="  One Year   "/>
    <s v="Paper Check"/>
    <n v="21"/>
    <n v="632"/>
    <x v="0"/>
    <m/>
    <x v="430"/>
    <x v="402"/>
    <n v="42"/>
    <x v="2"/>
    <n v="17.600000000000001"/>
    <x v="3"/>
    <s v="SMS"/>
    <x v="1"/>
    <n v="0"/>
    <n v="6877"/>
    <s v="Medio"/>
    <s v="Bajo"/>
    <n v="2.3809523809523808E-2"/>
    <n v="771"/>
    <n v="129"/>
    <n v="0.32558139534883723"/>
    <n v="0.32558139534883723"/>
    <s v="Primera compra"/>
    <n v="1263"/>
    <n v="41.494866529774129"/>
    <n v="3.4579055441478439"/>
    <x v="2"/>
    <x v="1"/>
    <s v="abr"/>
  </r>
  <r>
    <x v="494"/>
    <x v="0"/>
    <n v="59"/>
    <n v="437"/>
    <n v="867.1"/>
    <n v="0"/>
    <s v="No"/>
    <s v="No"/>
    <n v="0"/>
    <n v="0"/>
    <n v="5"/>
    <s v="Yes"/>
    <n v="0"/>
    <s v="IA"/>
    <x v="1"/>
    <n v="53"/>
    <s v="No"/>
    <s v="No"/>
    <s v="Yes"/>
    <s v="  One Year   "/>
    <s v="Direct Debit"/>
    <n v="63"/>
    <n v="4531"/>
    <x v="0"/>
    <m/>
    <x v="295"/>
    <x v="403"/>
    <n v="115"/>
    <x v="2"/>
    <n v="55.44"/>
    <x v="3"/>
    <s v="Email"/>
    <x v="0"/>
    <n v="0"/>
    <n v="2245"/>
    <s v="Alto"/>
    <s v="Bajo"/>
    <n v="8.6956521739130436E-3"/>
    <n v="1467"/>
    <n v="438"/>
    <n v="0.26255707762557079"/>
    <n v="0.26255707762557079"/>
    <s v="Primera compra"/>
    <n v="569"/>
    <n v="18.69404517453799"/>
    <n v="1.5578370978781659"/>
    <x v="0"/>
    <x v="3"/>
    <s v="mar"/>
  </r>
  <r>
    <x v="495"/>
    <x v="0"/>
    <n v="66"/>
    <n v="172"/>
    <n v="343.2"/>
    <n v="0"/>
    <s v="No"/>
    <s v="No"/>
    <n v="0"/>
    <n v="0"/>
    <n v="4"/>
    <s v="Yes"/>
    <n v="0"/>
    <s v="LA"/>
    <x v="0"/>
    <n v="60"/>
    <s v="No"/>
    <s v="No"/>
    <s v="Yes"/>
    <s v="  One Year   "/>
    <s v="Direct Debit"/>
    <n v="31"/>
    <n v="981"/>
    <x v="0"/>
    <m/>
    <x v="431"/>
    <x v="404"/>
    <n v="57"/>
    <x v="0"/>
    <n v="29.4"/>
    <x v="5"/>
    <s v="Email"/>
    <x v="1"/>
    <n v="0"/>
    <n v="2409"/>
    <s v="Medio"/>
    <s v="Bajo"/>
    <n v="7.0175438596491224E-2"/>
    <n v="525"/>
    <n v="176"/>
    <n v="0.32386363636363635"/>
    <n v="0.32386363636363635"/>
    <s v="Primera compra"/>
    <n v="1290"/>
    <n v="42.381930184804929"/>
    <n v="3.5318275154004106"/>
    <x v="0"/>
    <x v="2"/>
    <s v="abr"/>
  </r>
  <r>
    <x v="496"/>
    <x v="0"/>
    <n v="59"/>
    <n v="20"/>
    <n v="54.4"/>
    <n v="18"/>
    <s v="Yes"/>
    <s v="No"/>
    <n v="13.9"/>
    <n v="1"/>
    <n v="8"/>
    <s v="Yes"/>
    <n v="0"/>
    <s v="NJ"/>
    <x v="0"/>
    <n v="73"/>
    <s v="No"/>
    <s v="Yes"/>
    <s v="No"/>
    <s v="  One Year   "/>
    <s v="Direct Debit"/>
    <n v="23"/>
    <n v="211"/>
    <x v="0"/>
    <m/>
    <x v="34"/>
    <x v="405"/>
    <n v="76"/>
    <x v="2"/>
    <n v="22.23"/>
    <x v="1"/>
    <s v="Phone"/>
    <x v="1"/>
    <n v="0.69"/>
    <n v="603"/>
    <s v="Medio"/>
    <s v="Bajo"/>
    <n v="0"/>
    <n v="613"/>
    <n v="38"/>
    <n v="2"/>
    <n v="2"/>
    <s v="Primera compra"/>
    <n v="420"/>
    <n v="13.798767967145789"/>
    <n v="1.1498973305954825"/>
    <x v="0"/>
    <x v="1"/>
    <s v="ago"/>
  </r>
  <r>
    <x v="497"/>
    <x v="0"/>
    <n v="74"/>
    <n v="67"/>
    <n v="179.4"/>
    <n v="0"/>
    <s v="No"/>
    <s v="No"/>
    <n v="0"/>
    <n v="0"/>
    <n v="4"/>
    <s v="Yes"/>
    <n v="0"/>
    <s v="NJ"/>
    <x v="0"/>
    <n v="46"/>
    <s v="No"/>
    <s v="No"/>
    <s v="No"/>
    <s v="  Month-to-Month   "/>
    <s v="Credit Card"/>
    <n v="19"/>
    <n v="577"/>
    <x v="0"/>
    <m/>
    <x v="432"/>
    <x v="406"/>
    <n v="111"/>
    <x v="0"/>
    <n v="19.2"/>
    <x v="4"/>
    <s v="Phone"/>
    <x v="1"/>
    <n v="0"/>
    <n v="4674"/>
    <s v="Medio"/>
    <s v="Bajo"/>
    <n v="2.7027027027027029E-2"/>
    <n v="466"/>
    <n v="70"/>
    <n v="1.5857142857142856"/>
    <n v="1.5857142857142856"/>
    <s v="Primera compra"/>
    <n v="1572"/>
    <n v="51.646817248459953"/>
    <n v="4.3039014373716631"/>
    <x v="0"/>
    <x v="1"/>
    <s v="jun"/>
  </r>
  <r>
    <x v="498"/>
    <x v="0"/>
    <n v="98"/>
    <n v="101"/>
    <n v="343.7"/>
    <n v="0"/>
    <s v="No"/>
    <s v="No"/>
    <n v="0"/>
    <n v="0"/>
    <n v="6"/>
    <s v="No"/>
    <n v="64"/>
    <s v="VT"/>
    <x v="0"/>
    <n v="74"/>
    <s v="No"/>
    <s v="Yes"/>
    <s v="No"/>
    <s v="  Month-to-Month   "/>
    <s v="Direct Debit"/>
    <n v="24"/>
    <n v="1182"/>
    <x v="0"/>
    <m/>
    <x v="433"/>
    <x v="407"/>
    <n v="60"/>
    <x v="1"/>
    <n v="26.46"/>
    <x v="4"/>
    <s v="SMS"/>
    <x v="1"/>
    <n v="0"/>
    <n v="2677"/>
    <s v="Medio"/>
    <s v="Bajo"/>
    <n v="0.05"/>
    <n v="627"/>
    <n v="104"/>
    <n v="0.57692307692307687"/>
    <n v="0.57692307692307687"/>
    <s v="Primera compra"/>
    <n v="971"/>
    <n v="31.901437371663242"/>
    <n v="2.6584531143052703"/>
    <x v="0"/>
    <x v="0"/>
    <s v="feb"/>
  </r>
  <r>
    <x v="499"/>
    <x v="0"/>
    <n v="97"/>
    <n v="209"/>
    <n v="479.1"/>
    <n v="0"/>
    <s v="No"/>
    <s v="No"/>
    <n v="0"/>
    <n v="4"/>
    <n v="5"/>
    <s v="Yes"/>
    <n v="0"/>
    <s v="MO"/>
    <x v="0"/>
    <n v="65"/>
    <s v="No"/>
    <s v="Yes"/>
    <s v="Yes"/>
    <s v="  Two Year   "/>
    <s v="Direct Debit"/>
    <n v="31"/>
    <n v="2111"/>
    <x v="0"/>
    <m/>
    <x v="226"/>
    <x v="397"/>
    <n v="53"/>
    <x v="1"/>
    <n v="35.67"/>
    <x v="2"/>
    <s v="Phone"/>
    <x v="1"/>
    <n v="0"/>
    <n v="5408"/>
    <s v="Medio"/>
    <s v="Medio"/>
    <n v="9.4339622641509441E-2"/>
    <n v="361"/>
    <n v="214"/>
    <n v="0.24766355140186916"/>
    <n v="0.24766355140186916"/>
    <s v="Primera compra"/>
    <n v="1347"/>
    <n v="44.254620123203281"/>
    <n v="3.6878850102669403"/>
    <x v="1"/>
    <x v="0"/>
    <s v="feb"/>
  </r>
  <r>
    <x v="500"/>
    <x v="0"/>
    <n v="69"/>
    <n v="185"/>
    <n v="434.9"/>
    <n v="216"/>
    <s v="Yes"/>
    <s v="No"/>
    <n v="283.5"/>
    <n v="0"/>
    <n v="13"/>
    <s v="No"/>
    <n v="47"/>
    <s v="UT"/>
    <x v="0"/>
    <n v="58"/>
    <s v="No"/>
    <s v="No"/>
    <s v="Yes"/>
    <s v="  Two Year   "/>
    <s v="Direct Debit"/>
    <n v="52"/>
    <n v="2842"/>
    <x v="0"/>
    <m/>
    <x v="434"/>
    <x v="408"/>
    <n v="36"/>
    <x v="1"/>
    <n v="59.37"/>
    <x v="2"/>
    <s v="Phone"/>
    <x v="1"/>
    <n v="0.56999999999999995"/>
    <n v="5443"/>
    <s v="Alto"/>
    <s v="Medio"/>
    <n v="0.1388888888888889"/>
    <n v="743"/>
    <n v="406"/>
    <n v="8.8669950738916259E-2"/>
    <n v="8.8669950738916259E-2"/>
    <s v="Primera compra"/>
    <n v="320"/>
    <n v="10.513347022587268"/>
    <n v="0.87611225188227237"/>
    <x v="1"/>
    <x v="3"/>
    <s v="nov"/>
  </r>
  <r>
    <x v="501"/>
    <x v="0"/>
    <n v="64"/>
    <n v="67"/>
    <n v="152.80000000000001"/>
    <n v="0"/>
    <s v="No"/>
    <s v="No"/>
    <n v="0"/>
    <n v="0"/>
    <n v="24"/>
    <s v="Yes"/>
    <n v="0"/>
    <s v="ND"/>
    <x v="1"/>
    <n v="25"/>
    <s v="Yes"/>
    <s v="No"/>
    <s v="No"/>
    <s v="  Month-to-Month   "/>
    <s v="Direct Debit"/>
    <n v="44"/>
    <n v="955"/>
    <x v="0"/>
    <m/>
    <x v="129"/>
    <x v="409"/>
    <n v="70"/>
    <x v="2"/>
    <n v="49.36"/>
    <x v="5"/>
    <s v="SMS"/>
    <x v="0"/>
    <n v="0"/>
    <n v="3232"/>
    <s v="Alto"/>
    <s v="Bajo"/>
    <n v="5.7142857142857141E-2"/>
    <n v="1333"/>
    <n v="71"/>
    <n v="0.9859154929577465"/>
    <n v="0.9859154929577465"/>
    <s v="Primera compra"/>
    <n v="919"/>
    <n v="30.19301848049281"/>
    <n v="2.516084873374401"/>
    <x v="0"/>
    <x v="2"/>
    <s v="abr"/>
  </r>
  <r>
    <x v="502"/>
    <x v="0"/>
    <n v="77"/>
    <n v="87"/>
    <n v="198.7"/>
    <n v="26"/>
    <s v="Yes"/>
    <s v="No"/>
    <n v="78"/>
    <n v="0"/>
    <n v="0"/>
    <s v="No"/>
    <n v="0"/>
    <s v="NV"/>
    <x v="1"/>
    <n v="55"/>
    <s v="No"/>
    <s v="No"/>
    <s v="No"/>
    <s v="  One Year   "/>
    <s v="Credit Card"/>
    <n v="7"/>
    <n v="98"/>
    <x v="0"/>
    <m/>
    <x v="232"/>
    <x v="410"/>
    <n v="17"/>
    <x v="1"/>
    <n v="5.92"/>
    <x v="4"/>
    <s v="Phone"/>
    <x v="1"/>
    <n v="0.16"/>
    <n v="4301"/>
    <s v="Medio"/>
    <s v="Bajo"/>
    <n v="0.17647058823529413"/>
    <n v="834"/>
    <n v="116"/>
    <n v="0.14655172413793102"/>
    <n v="0.14655172413793102"/>
    <s v="Primera compra"/>
    <n v="540"/>
    <n v="17.741273100616016"/>
    <n v="1.4784394250513346"/>
    <x v="0"/>
    <x v="1"/>
    <s v="abr"/>
  </r>
  <r>
    <x v="503"/>
    <x v="0"/>
    <n v="54"/>
    <n v="43"/>
    <n v="110.1"/>
    <n v="0"/>
    <s v="No"/>
    <s v="No"/>
    <n v="0"/>
    <n v="0"/>
    <n v="0"/>
    <s v="No"/>
    <n v="0"/>
    <s v="MS"/>
    <x v="1"/>
    <n v="23"/>
    <s v="Yes"/>
    <s v="No"/>
    <s v="No"/>
    <s v="  One Year   "/>
    <s v="Credit Card"/>
    <n v="8"/>
    <n v="69"/>
    <x v="0"/>
    <m/>
    <x v="435"/>
    <x v="411"/>
    <n v="57"/>
    <x v="2"/>
    <n v="8.2799999999999994"/>
    <x v="4"/>
    <s v="Phone"/>
    <x v="1"/>
    <n v="0"/>
    <n v="3641"/>
    <s v="Medio"/>
    <s v="Bajo"/>
    <n v="5.2631578947368418E-2"/>
    <n v="1076"/>
    <n v="46"/>
    <n v="1.2391304347826086"/>
    <n v="1.2391304347826086"/>
    <s v="Primera compra"/>
    <n v="1533"/>
    <n v="50.365503080082135"/>
    <n v="4.1971252566735116"/>
    <x v="0"/>
    <x v="1"/>
    <s v="ago"/>
  </r>
  <r>
    <x v="504"/>
    <x v="0"/>
    <n v="52"/>
    <n v="458"/>
    <n v="889.3"/>
    <n v="0"/>
    <s v="No"/>
    <s v="No"/>
    <n v="0"/>
    <n v="0"/>
    <n v="13"/>
    <s v="Yes"/>
    <n v="0"/>
    <s v="PA"/>
    <x v="0"/>
    <n v="29"/>
    <s v="Yes"/>
    <s v="No"/>
    <s v="No"/>
    <s v="  One Year   "/>
    <s v="Credit Card"/>
    <n v="27"/>
    <n v="1591"/>
    <x v="0"/>
    <m/>
    <x v="436"/>
    <x v="33"/>
    <n v="79"/>
    <x v="1"/>
    <n v="28.55"/>
    <x v="1"/>
    <s v="Phone"/>
    <x v="1"/>
    <n v="0"/>
    <n v="6982"/>
    <s v="Medio"/>
    <s v="Bajo"/>
    <n v="0"/>
    <n v="447"/>
    <n v="458"/>
    <n v="0.17248908296943233"/>
    <n v="0.17248908296943233"/>
    <s v="Primera compra"/>
    <n v="1438"/>
    <n v="47.244353182751539"/>
    <n v="3.9370294318959616"/>
    <x v="2"/>
    <x v="0"/>
    <s v="nov"/>
  </r>
  <r>
    <x v="505"/>
    <x v="0"/>
    <n v="52"/>
    <n v="227"/>
    <n v="526.20000000000005"/>
    <n v="0"/>
    <s v="No"/>
    <s v="No"/>
    <n v="0"/>
    <n v="0"/>
    <n v="0"/>
    <s v="No"/>
    <n v="0"/>
    <s v="NJ"/>
    <x v="0"/>
    <n v="46"/>
    <s v="No"/>
    <s v="No"/>
    <s v="No"/>
    <s v="  Two Year   "/>
    <s v="Direct Debit"/>
    <n v="10"/>
    <n v="320"/>
    <x v="0"/>
    <m/>
    <x v="437"/>
    <x v="412"/>
    <n v="19"/>
    <x v="1"/>
    <n v="10"/>
    <x v="3"/>
    <s v="Phone"/>
    <x v="0"/>
    <n v="0"/>
    <n v="3237"/>
    <s v="Medio"/>
    <s v="Bajo"/>
    <n v="5.2631578947368418E-2"/>
    <n v="1501"/>
    <n v="228"/>
    <n v="8.3333333333333329E-2"/>
    <n v="8.3333333333333329E-2"/>
    <s v="Primera compra"/>
    <n v="1608"/>
    <n v="52.829568788501035"/>
    <n v="4.4024640657084193"/>
    <x v="2"/>
    <x v="1"/>
    <s v="may"/>
  </r>
  <r>
    <x v="506"/>
    <x v="0"/>
    <n v="68"/>
    <n v="40"/>
    <n v="112.2"/>
    <n v="0"/>
    <s v="No"/>
    <s v="No"/>
    <n v="0"/>
    <n v="0"/>
    <n v="27"/>
    <s v="Yes"/>
    <n v="0"/>
    <s v="KS"/>
    <x v="1"/>
    <n v="66"/>
    <s v="No"/>
    <s v="Yes"/>
    <s v="No"/>
    <s v="  Month-to-Month   "/>
    <s v="Direct Debit"/>
    <n v="16"/>
    <n v="128"/>
    <x v="0"/>
    <m/>
    <x v="229"/>
    <x v="395"/>
    <n v="29"/>
    <x v="0"/>
    <n v="16.829999999999998"/>
    <x v="3"/>
    <s v="Email"/>
    <x v="1"/>
    <n v="0"/>
    <n v="5347"/>
    <s v="Medio"/>
    <s v="Bajo"/>
    <n v="3.4482758620689655E-2"/>
    <n v="1437"/>
    <n v="41"/>
    <n v="0.70731707317073167"/>
    <n v="0.70731707317073167"/>
    <s v="Primera compra"/>
    <n v="830"/>
    <n v="27.268993839835726"/>
    <n v="2.2724161533196439"/>
    <x v="2"/>
    <x v="1"/>
    <s v="jul"/>
  </r>
  <r>
    <x v="507"/>
    <x v="0"/>
    <n v="85"/>
    <n v="152"/>
    <n v="454.4"/>
    <n v="0"/>
    <s v="No"/>
    <s v="Yes"/>
    <n v="0"/>
    <n v="0"/>
    <n v="4"/>
    <s v="Yes"/>
    <n v="0"/>
    <s v="WY"/>
    <x v="0"/>
    <n v="37"/>
    <s v="No"/>
    <s v="No"/>
    <s v="Yes"/>
    <s v="  One Year   "/>
    <s v="Credit Card"/>
    <n v="42"/>
    <n v="2099"/>
    <x v="0"/>
    <m/>
    <x v="438"/>
    <x v="413"/>
    <n v="120"/>
    <x v="1"/>
    <n v="39.03"/>
    <x v="4"/>
    <s v="Email"/>
    <x v="0"/>
    <n v="0"/>
    <n v="6827"/>
    <s v="Medio"/>
    <s v="Bajo"/>
    <n v="2.5000000000000001E-2"/>
    <n v="616"/>
    <n v="155"/>
    <n v="0.77419354838709675"/>
    <n v="0.77419354838709675"/>
    <s v="Primera compra"/>
    <n v="1521"/>
    <n v="49.97125256673511"/>
    <n v="4.1642710472279258"/>
    <x v="0"/>
    <x v="0"/>
    <s v="ago"/>
  </r>
  <r>
    <x v="508"/>
    <x v="0"/>
    <n v="72"/>
    <n v="3"/>
    <n v="7"/>
    <n v="0"/>
    <s v="No"/>
    <s v="No"/>
    <n v="0"/>
    <n v="0"/>
    <n v="4"/>
    <s v="Yes"/>
    <n v="0"/>
    <s v="ID"/>
    <x v="0"/>
    <n v="65"/>
    <s v="No"/>
    <s v="Yes"/>
    <s v="No"/>
    <s v="  Month-to-Month   "/>
    <s v="Paper Check"/>
    <n v="22"/>
    <n v="22"/>
    <x v="0"/>
    <m/>
    <x v="439"/>
    <x v="414"/>
    <n v="38"/>
    <x v="2"/>
    <n v="20.41"/>
    <x v="4"/>
    <s v="Phone"/>
    <x v="0"/>
    <n v="0"/>
    <n v="6770"/>
    <s v="Medio"/>
    <s v="Bajo"/>
    <n v="7.8947368421052627E-2"/>
    <n v="1341"/>
    <n v="6"/>
    <n v="6.333333333333333"/>
    <n v="6.333333333333333"/>
    <s v="Primera compra"/>
    <n v="606"/>
    <n v="19.909650924024639"/>
    <n v="1.6591375770020533"/>
    <x v="0"/>
    <x v="1"/>
    <s v="feb"/>
  </r>
  <r>
    <x v="509"/>
    <x v="0"/>
    <n v="93"/>
    <n v="308"/>
    <n v="721.9"/>
    <n v="0"/>
    <s v="No"/>
    <s v="No"/>
    <n v="0"/>
    <n v="0"/>
    <n v="9"/>
    <s v="Yes"/>
    <n v="0"/>
    <s v="WY"/>
    <x v="0"/>
    <n v="68"/>
    <s v="No"/>
    <s v="Yes"/>
    <s v="No"/>
    <s v="  One Year   "/>
    <s v="Credit Card"/>
    <n v="37"/>
    <n v="2055"/>
    <x v="0"/>
    <m/>
    <x v="309"/>
    <x v="415"/>
    <n v="120"/>
    <x v="1"/>
    <n v="41.37"/>
    <x v="4"/>
    <s v="Email"/>
    <x v="1"/>
    <n v="0"/>
    <n v="231"/>
    <s v="Medio"/>
    <s v="Bajo"/>
    <n v="2.5000000000000001E-2"/>
    <n v="1178"/>
    <n v="311"/>
    <n v="0.38585209003215432"/>
    <n v="0.38585209003215432"/>
    <s v="Primera compra"/>
    <n v="750"/>
    <n v="24.640657084188909"/>
    <n v="2.0533880903490758"/>
    <x v="0"/>
    <x v="0"/>
    <s v="sept"/>
  </r>
  <r>
    <x v="510"/>
    <x v="0"/>
    <n v="69"/>
    <n v="113"/>
    <n v="280.3"/>
    <n v="0"/>
    <s v="No"/>
    <s v="Yes"/>
    <n v="0"/>
    <n v="2"/>
    <n v="10"/>
    <s v="Yes"/>
    <n v="0"/>
    <s v="NJ"/>
    <x v="0"/>
    <n v="28"/>
    <s v="Yes"/>
    <s v="No"/>
    <s v="Yes"/>
    <s v="  Month-to-Month   "/>
    <s v="Direct Debit"/>
    <n v="51"/>
    <n v="1198"/>
    <x v="0"/>
    <m/>
    <x v="440"/>
    <x v="416"/>
    <n v="75"/>
    <x v="0"/>
    <n v="51.56"/>
    <x v="5"/>
    <s v="SMS"/>
    <x v="0"/>
    <n v="0"/>
    <n v="1499"/>
    <s v="Alto"/>
    <s v="Bajo"/>
    <n v="5.3333333333333337E-2"/>
    <n v="969"/>
    <n v="117"/>
    <n v="0.64102564102564108"/>
    <n v="0.64102564102564108"/>
    <s v="Primera compra"/>
    <n v="530"/>
    <n v="17.412731006160165"/>
    <n v="1.4510609171800137"/>
    <x v="0"/>
    <x v="0"/>
    <s v="may"/>
  </r>
  <r>
    <x v="511"/>
    <x v="0"/>
    <n v="72"/>
    <n v="283"/>
    <n v="808.4"/>
    <n v="0"/>
    <s v="No"/>
    <s v="No"/>
    <n v="0"/>
    <n v="2"/>
    <n v="27"/>
    <s v="Yes"/>
    <n v="0"/>
    <s v="NH"/>
    <x v="1"/>
    <n v="34"/>
    <s v="No"/>
    <s v="No"/>
    <s v="No"/>
    <s v="  Month-to-Month   "/>
    <s v="Direct Debit"/>
    <n v="45"/>
    <n v="2617"/>
    <x v="0"/>
    <m/>
    <x v="441"/>
    <x v="417"/>
    <n v="111"/>
    <x v="2"/>
    <n v="38.340000000000003"/>
    <x v="4"/>
    <s v="SMS"/>
    <x v="1"/>
    <n v="0"/>
    <n v="6630"/>
    <s v="Medio"/>
    <s v="Bajo"/>
    <n v="2.7027027027027029E-2"/>
    <n v="385"/>
    <n v="286"/>
    <n v="0.38811188811188813"/>
    <n v="0.38811188811188813"/>
    <s v="Primera compra"/>
    <n v="605"/>
    <n v="19.876796714579054"/>
    <n v="1.6563997262149213"/>
    <x v="0"/>
    <x v="3"/>
    <s v="feb"/>
  </r>
  <r>
    <x v="512"/>
    <x v="0"/>
    <n v="71"/>
    <n v="63"/>
    <n v="162.30000000000001"/>
    <n v="92"/>
    <s v="Yes"/>
    <s v="No"/>
    <n v="73.599999999999994"/>
    <n v="0"/>
    <n v="0"/>
    <s v="No"/>
    <n v="0"/>
    <s v="ND"/>
    <x v="1"/>
    <n v="37"/>
    <s v="No"/>
    <s v="No"/>
    <s v="No"/>
    <s v="  Month-to-Month   "/>
    <s v="Direct Debit"/>
    <n v="8"/>
    <n v="178"/>
    <x v="0"/>
    <m/>
    <x v="128"/>
    <x v="418"/>
    <n v="56"/>
    <x v="0"/>
    <n v="7.6"/>
    <x v="4"/>
    <s v="SMS"/>
    <x v="1"/>
    <n v="2.94"/>
    <n v="631"/>
    <s v="Medio"/>
    <s v="Bajo"/>
    <n v="5.3571428571428568E-2"/>
    <n v="1431"/>
    <n v="158"/>
    <n v="0.35443037974683544"/>
    <n v="0.35443037974683544"/>
    <s v="Primera compra"/>
    <n v="882"/>
    <n v="28.977412731006158"/>
    <n v="2.4147843942505132"/>
    <x v="0"/>
    <x v="1"/>
    <s v="may"/>
  </r>
  <r>
    <x v="513"/>
    <x v="0"/>
    <n v="62"/>
    <n v="9"/>
    <n v="20.8"/>
    <n v="6"/>
    <s v="Yes"/>
    <s v="No"/>
    <n v="6"/>
    <n v="0"/>
    <n v="2"/>
    <s v="Yes"/>
    <n v="0"/>
    <s v="WV"/>
    <x v="1"/>
    <n v="37"/>
    <s v="No"/>
    <s v="No"/>
    <s v="No"/>
    <s v="  Month-to-Month   "/>
    <s v="Direct Debit"/>
    <n v="12"/>
    <n v="22"/>
    <x v="0"/>
    <m/>
    <x v="442"/>
    <x v="419"/>
    <n v="93"/>
    <x v="2"/>
    <n v="10.84"/>
    <x v="4"/>
    <s v="SMS"/>
    <x v="1"/>
    <n v="0.02"/>
    <n v="1354"/>
    <s v="Medio"/>
    <s v="Bajo"/>
    <n v="3.2258064516129031E-2"/>
    <n v="1647"/>
    <n v="18"/>
    <n v="5.166666666666667"/>
    <n v="5.166666666666667"/>
    <s v="Primera compra"/>
    <n v="1638"/>
    <n v="53.815195071868587"/>
    <n v="4.4845995893223822"/>
    <x v="0"/>
    <x v="1"/>
    <s v="abr"/>
  </r>
  <r>
    <x v="514"/>
    <x v="0"/>
    <n v="61"/>
    <n v="145"/>
    <n v="350.4"/>
    <n v="0"/>
    <s v="No"/>
    <s v="No"/>
    <n v="0"/>
    <n v="0"/>
    <n v="0"/>
    <s v="No"/>
    <n v="0"/>
    <s v="LA"/>
    <x v="1"/>
    <n v="59"/>
    <s v="No"/>
    <s v="No"/>
    <s v="No"/>
    <s v="  One Year   "/>
    <s v="Direct Debit"/>
    <n v="12"/>
    <n v="372"/>
    <x v="0"/>
    <m/>
    <x v="10"/>
    <x v="135"/>
    <n v="103"/>
    <x v="2"/>
    <n v="11.3"/>
    <x v="3"/>
    <s v="SMS"/>
    <x v="0"/>
    <n v="0"/>
    <n v="5566"/>
    <s v="Medio"/>
    <s v="Bajo"/>
    <n v="9.7087378640776691E-3"/>
    <n v="1642"/>
    <n v="146"/>
    <n v="0.70547945205479456"/>
    <n v="0.70547945205479456"/>
    <s v="Primera compra"/>
    <n v="622"/>
    <n v="20.435318275154003"/>
    <n v="1.7029431895961669"/>
    <x v="0"/>
    <x v="1"/>
    <s v="ene"/>
  </r>
  <r>
    <x v="515"/>
    <x v="0"/>
    <n v="73"/>
    <n v="61"/>
    <n v="148.80000000000001"/>
    <n v="154"/>
    <s v="Yes"/>
    <s v="No"/>
    <n v="47.6"/>
    <n v="2"/>
    <n v="1"/>
    <s v="Yes"/>
    <n v="0"/>
    <s v="SD"/>
    <x v="1"/>
    <n v="33"/>
    <s v="No"/>
    <s v="No"/>
    <s v="No"/>
    <s v="  One Year   "/>
    <s v="Direct Debit"/>
    <n v="21"/>
    <n v="278"/>
    <x v="0"/>
    <m/>
    <x v="51"/>
    <x v="420"/>
    <n v="39"/>
    <x v="2"/>
    <n v="22.65"/>
    <x v="5"/>
    <s v="Phone"/>
    <x v="0"/>
    <n v="1.43"/>
    <n v="1236"/>
    <s v="Medio"/>
    <s v="Bajo"/>
    <n v="0.10256410256410256"/>
    <n v="832"/>
    <n v="219"/>
    <n v="0.17808219178082191"/>
    <n v="0.17808219178082191"/>
    <s v="Primera compra"/>
    <n v="948"/>
    <n v="31.145790554414781"/>
    <n v="2.5954825462012319"/>
    <x v="0"/>
    <x v="1"/>
    <s v="mar"/>
  </r>
  <r>
    <x v="516"/>
    <x v="0"/>
    <n v="82"/>
    <n v="85"/>
    <n v="234.7"/>
    <n v="0"/>
    <s v="No"/>
    <s v="No"/>
    <n v="0"/>
    <n v="0"/>
    <n v="0"/>
    <s v="No"/>
    <n v="0"/>
    <s v="NE"/>
    <x v="1"/>
    <n v="47"/>
    <s v="No"/>
    <s v="No"/>
    <s v="No"/>
    <s v="  Two Year   "/>
    <s v="Direct Debit"/>
    <n v="8"/>
    <n v="192"/>
    <x v="0"/>
    <m/>
    <x v="337"/>
    <x v="421"/>
    <n v="71"/>
    <x v="1"/>
    <n v="7.81"/>
    <x v="0"/>
    <s v="SMS"/>
    <x v="0"/>
    <n v="0"/>
    <n v="2697"/>
    <s v="Medio"/>
    <s v="Bajo"/>
    <n v="2.8169014084507043E-2"/>
    <n v="1574"/>
    <n v="87"/>
    <n v="0.81609195402298851"/>
    <n v="0.81609195402298851"/>
    <s v="Primera compra"/>
    <n v="516"/>
    <n v="16.95277207392197"/>
    <n v="1.4127310061601641"/>
    <x v="0"/>
    <x v="1"/>
    <s v="may"/>
  </r>
  <r>
    <x v="516"/>
    <x v="0"/>
    <n v="64"/>
    <n v="85"/>
    <n v="234.7"/>
    <n v="0"/>
    <s v="No"/>
    <s v="No"/>
    <n v="0"/>
    <n v="0"/>
    <n v="0"/>
    <s v="No"/>
    <n v="0"/>
    <s v="NE"/>
    <x v="1"/>
    <n v="47"/>
    <s v="No"/>
    <s v="No"/>
    <s v="No"/>
    <s v="  Two Year   "/>
    <s v="Direct Debit"/>
    <n v="8"/>
    <n v="192"/>
    <x v="0"/>
    <m/>
    <x v="337"/>
    <x v="421"/>
    <n v="71"/>
    <x v="1"/>
    <n v="7.81"/>
    <x v="3"/>
    <s v="SMS"/>
    <x v="0"/>
    <n v="0"/>
    <n v="2067"/>
    <s v="Medio"/>
    <s v="Bajo"/>
    <n v="1.4084507042253521E-2"/>
    <n v="1574"/>
    <n v="86"/>
    <n v="0.82558139534883723"/>
    <n v="0.82558139534883723"/>
    <s v="Compra posterior"/>
    <n v="516"/>
    <n v="16.95277207392197"/>
    <n v="1.4127310061601641"/>
    <x v="0"/>
    <x v="1"/>
    <s v="may"/>
  </r>
  <r>
    <x v="517"/>
    <x v="0"/>
    <n v="66"/>
    <n v="126"/>
    <n v="314.89999999999998"/>
    <n v="116"/>
    <s v="Yes"/>
    <s v="No"/>
    <n v="153.69999999999999"/>
    <n v="0"/>
    <n v="2"/>
    <s v="Yes"/>
    <n v="0"/>
    <s v="MD"/>
    <x v="1"/>
    <n v="36"/>
    <s v="No"/>
    <s v="No"/>
    <s v="Yes"/>
    <s v="  Month-to-Month   "/>
    <s v="Direct Debit"/>
    <n v="56"/>
    <n v="1603"/>
    <x v="0"/>
    <m/>
    <x v="443"/>
    <x v="422"/>
    <n v="69"/>
    <x v="0"/>
    <n v="63.48"/>
    <x v="4"/>
    <s v="SMS"/>
    <x v="0"/>
    <n v="4.6100000000000003"/>
    <n v="4450"/>
    <s v="Alto"/>
    <s v="Bajo"/>
    <n v="4.3478260869565216E-2"/>
    <n v="371"/>
    <n v="245"/>
    <n v="0.28163265306122448"/>
    <n v="0.28163265306122448"/>
    <s v="Primera compra"/>
    <n v="328"/>
    <n v="10.776180698151951"/>
    <n v="0.89801505817932925"/>
    <x v="0"/>
    <x v="0"/>
    <s v="nov"/>
  </r>
  <r>
    <x v="518"/>
    <x v="0"/>
    <n v="66"/>
    <n v="23"/>
    <n v="58.3"/>
    <n v="0"/>
    <s v="No"/>
    <s v="No"/>
    <n v="0"/>
    <n v="0"/>
    <n v="3"/>
    <s v="Yes"/>
    <n v="0"/>
    <s v="LA"/>
    <x v="1"/>
    <n v="46"/>
    <s v="No"/>
    <s v="No"/>
    <s v="No"/>
    <s v="  Month-to-Month   "/>
    <s v="Direct Debit"/>
    <n v="18"/>
    <n v="209"/>
    <x v="0"/>
    <m/>
    <x v="444"/>
    <x v="423"/>
    <n v="5"/>
    <x v="2"/>
    <n v="21.43"/>
    <x v="2"/>
    <s v="SMS"/>
    <x v="0"/>
    <n v="0"/>
    <n v="2266"/>
    <s v="Medio"/>
    <s v="Medio"/>
    <n v="1"/>
    <n v="942"/>
    <n v="28"/>
    <n v="0.17857142857142858"/>
    <n v="0.17857142857142858"/>
    <s v="Primera compra"/>
    <n v="367"/>
    <n v="12.057494866529773"/>
    <n v="1.0047912388774811"/>
    <x v="1"/>
    <x v="1"/>
    <s v="oct"/>
  </r>
  <r>
    <x v="519"/>
    <x v="0"/>
    <n v="86"/>
    <n v="104"/>
    <n v="308.2"/>
    <n v="0"/>
    <s v="No"/>
    <s v="No"/>
    <n v="0"/>
    <n v="3"/>
    <n v="8"/>
    <s v="Yes"/>
    <n v="0"/>
    <s v="VT"/>
    <x v="0"/>
    <n v="20"/>
    <s v="Yes"/>
    <s v="No"/>
    <s v="Yes"/>
    <s v="  Two Year   "/>
    <s v="Credit Card"/>
    <n v="32"/>
    <n v="1648"/>
    <x v="0"/>
    <m/>
    <x v="445"/>
    <x v="355"/>
    <n v="19"/>
    <x v="1"/>
    <n v="37.6"/>
    <x v="3"/>
    <s v="SMS"/>
    <x v="1"/>
    <n v="0"/>
    <n v="3544"/>
    <s v="Medio"/>
    <s v="Bajo"/>
    <n v="5.2631578947368418E-2"/>
    <n v="833"/>
    <n v="105"/>
    <n v="0.18095238095238095"/>
    <n v="0.18095238095238095"/>
    <s v="Primera compra"/>
    <n v="829"/>
    <n v="27.236139630390142"/>
    <n v="2.2696783025325118"/>
    <x v="2"/>
    <x v="0"/>
    <s v="jul"/>
  </r>
  <r>
    <x v="519"/>
    <x v="0"/>
    <n v="92"/>
    <n v="104"/>
    <n v="308.2"/>
    <n v="0"/>
    <s v="No"/>
    <s v="No"/>
    <n v="0"/>
    <n v="3"/>
    <n v="8"/>
    <s v="Yes"/>
    <n v="0"/>
    <s v="VT"/>
    <x v="0"/>
    <n v="20"/>
    <s v="Yes"/>
    <s v="No"/>
    <s v="Yes"/>
    <s v="  Two Year   "/>
    <s v="Credit Card"/>
    <n v="32"/>
    <n v="1648"/>
    <x v="0"/>
    <m/>
    <x v="445"/>
    <x v="355"/>
    <n v="19"/>
    <x v="1"/>
    <n v="37.6"/>
    <x v="1"/>
    <s v="SMS"/>
    <x v="1"/>
    <n v="0"/>
    <n v="639"/>
    <s v="Medio"/>
    <s v="Bajo"/>
    <n v="0"/>
    <n v="833"/>
    <n v="104"/>
    <n v="0.18269230769230768"/>
    <n v="0.18269230769230768"/>
    <s v="Compra posterior"/>
    <n v="829"/>
    <n v="27.236139630390142"/>
    <n v="2.2696783025325118"/>
    <x v="2"/>
    <x v="0"/>
    <s v="jul"/>
  </r>
  <r>
    <x v="520"/>
    <x v="0"/>
    <n v="57"/>
    <n v="167"/>
    <n v="382.3"/>
    <n v="0"/>
    <s v="No"/>
    <s v="No"/>
    <n v="0"/>
    <n v="0"/>
    <n v="6"/>
    <s v="No"/>
    <n v="37"/>
    <s v="VT"/>
    <x v="0"/>
    <n v="59"/>
    <s v="No"/>
    <s v="No"/>
    <s v="Yes"/>
    <s v="  One Year   "/>
    <s v="Credit Card"/>
    <n v="17"/>
    <n v="945"/>
    <x v="0"/>
    <m/>
    <x v="223"/>
    <x v="124"/>
    <n v="41"/>
    <x v="2"/>
    <n v="16.489999999999998"/>
    <x v="5"/>
    <s v="SMS"/>
    <x v="0"/>
    <n v="0"/>
    <n v="6339"/>
    <s v="Medio"/>
    <s v="Bajo"/>
    <n v="9.7560975609756101E-2"/>
    <n v="1261"/>
    <n v="171"/>
    <n v="0.23976608187134502"/>
    <n v="0.23976608187134502"/>
    <s v="Primera compra"/>
    <n v="1566"/>
    <n v="51.449691991786452"/>
    <n v="4.2874743326488707"/>
    <x v="0"/>
    <x v="2"/>
    <s v="jun"/>
  </r>
  <r>
    <x v="521"/>
    <x v="0"/>
    <n v="73"/>
    <n v="421"/>
    <n v="1056.3"/>
    <n v="0"/>
    <s v="No"/>
    <s v="No"/>
    <n v="0"/>
    <n v="0"/>
    <n v="6"/>
    <s v="Yes"/>
    <n v="0"/>
    <s v="SD"/>
    <x v="0"/>
    <n v="36"/>
    <s v="No"/>
    <s v="No"/>
    <s v="Yes"/>
    <s v="  One Year   "/>
    <s v="Direct Debit"/>
    <n v="43"/>
    <n v="3004"/>
    <x v="0"/>
    <m/>
    <x v="446"/>
    <x v="35"/>
    <n v="19"/>
    <x v="0"/>
    <n v="47.12"/>
    <x v="3"/>
    <s v="SMS"/>
    <x v="0"/>
    <n v="0"/>
    <n v="4363"/>
    <s v="Alto"/>
    <s v="Bajo"/>
    <n v="5.2631578947368418E-2"/>
    <n v="1182"/>
    <n v="422"/>
    <n v="4.5023696682464455E-2"/>
    <n v="4.5023696682464455E-2"/>
    <s v="Primera compra"/>
    <n v="1702"/>
    <n v="55.917864476386036"/>
    <n v="4.6598220396988363"/>
    <x v="2"/>
    <x v="3"/>
    <s v="feb"/>
  </r>
  <r>
    <x v="522"/>
    <x v="0"/>
    <n v="76"/>
    <n v="371"/>
    <n v="820.4"/>
    <n v="0"/>
    <s v="No"/>
    <s v="No"/>
    <n v="0"/>
    <n v="0"/>
    <n v="27"/>
    <s v="Yes"/>
    <n v="0"/>
    <s v="PA"/>
    <x v="0"/>
    <n v="66"/>
    <s v="No"/>
    <s v="Yes"/>
    <s v="No"/>
    <s v="  Month-to-Month   "/>
    <s v="Credit Card"/>
    <n v="50"/>
    <n v="3408"/>
    <x v="0"/>
    <m/>
    <x v="142"/>
    <x v="424"/>
    <n v="63"/>
    <x v="1"/>
    <n v="42.67"/>
    <x v="4"/>
    <s v="Email"/>
    <x v="1"/>
    <n v="0"/>
    <n v="6517"/>
    <s v="Medio"/>
    <s v="Bajo"/>
    <n v="4.7619047619047616E-2"/>
    <n v="505"/>
    <n v="374"/>
    <n v="0.16844919786096257"/>
    <n v="0.16844919786096257"/>
    <s v="Primera compra"/>
    <n v="1387"/>
    <n v="45.568788501026688"/>
    <n v="3.7973990417522239"/>
    <x v="0"/>
    <x v="3"/>
    <s v="dic"/>
  </r>
  <r>
    <x v="522"/>
    <x v="0"/>
    <n v="97"/>
    <n v="371"/>
    <n v="820.4"/>
    <n v="0"/>
    <s v="No"/>
    <s v="No"/>
    <n v="0"/>
    <n v="0"/>
    <n v="27"/>
    <s v="Yes"/>
    <n v="0"/>
    <s v="PA"/>
    <x v="0"/>
    <n v="66"/>
    <s v="No"/>
    <s v="Yes"/>
    <s v="No"/>
    <s v="  Month-to-Month   "/>
    <s v="Credit Card"/>
    <n v="50"/>
    <n v="3408"/>
    <x v="0"/>
    <m/>
    <x v="142"/>
    <x v="424"/>
    <n v="63"/>
    <x v="1"/>
    <n v="42.67"/>
    <x v="4"/>
    <s v="Email"/>
    <x v="1"/>
    <n v="0"/>
    <n v="6712"/>
    <s v="Medio"/>
    <s v="Bajo"/>
    <n v="4.7619047619047616E-2"/>
    <n v="505"/>
    <n v="374"/>
    <n v="0.16844919786096257"/>
    <n v="0.16844919786096257"/>
    <s v="Compra posterior"/>
    <n v="1387"/>
    <n v="45.568788501026688"/>
    <n v="3.7973990417522239"/>
    <x v="0"/>
    <x v="3"/>
    <s v="dic"/>
  </r>
  <r>
    <x v="523"/>
    <x v="0"/>
    <n v="66"/>
    <n v="205"/>
    <n v="384.9"/>
    <n v="144"/>
    <s v="Yes"/>
    <s v="No"/>
    <n v="220.8"/>
    <n v="1"/>
    <n v="12"/>
    <s v="Yes"/>
    <n v="0"/>
    <s v="MT"/>
    <x v="0"/>
    <n v="24"/>
    <s v="Yes"/>
    <s v="No"/>
    <s v="Yes"/>
    <s v="  Month-to-Month   "/>
    <s v="Direct Debit"/>
    <n v="16"/>
    <n v="767"/>
    <x v="0"/>
    <m/>
    <x v="124"/>
    <x v="249"/>
    <n v="80"/>
    <x v="1"/>
    <n v="13.23"/>
    <x v="3"/>
    <s v="Phone"/>
    <x v="1"/>
    <n v="4.42"/>
    <n v="5067"/>
    <s v="Medio"/>
    <s v="Bajo"/>
    <n v="1.2500000000000001E-2"/>
    <n v="1270"/>
    <n v="350"/>
    <n v="0.22857142857142856"/>
    <n v="0.22857142857142856"/>
    <s v="Primera compra"/>
    <n v="1681"/>
    <n v="55.227926078028744"/>
    <n v="4.602327173169062"/>
    <x v="2"/>
    <x v="2"/>
    <s v="mar"/>
  </r>
  <r>
    <x v="524"/>
    <x v="0"/>
    <n v="95"/>
    <n v="103"/>
    <n v="347.6"/>
    <n v="0"/>
    <s v="No"/>
    <s v="No"/>
    <n v="0"/>
    <n v="1"/>
    <n v="11"/>
    <s v="No"/>
    <n v="57"/>
    <s v="NE"/>
    <x v="0"/>
    <n v="52"/>
    <s v="No"/>
    <s v="No"/>
    <s v="Yes"/>
    <s v="  One Year   "/>
    <s v="Direct Debit"/>
    <n v="30"/>
    <n v="1314"/>
    <x v="0"/>
    <m/>
    <x v="447"/>
    <x v="425"/>
    <n v="25"/>
    <x v="1"/>
    <n v="30.41"/>
    <x v="1"/>
    <s v="SMS"/>
    <x v="1"/>
    <n v="0"/>
    <n v="355"/>
    <s v="Medio"/>
    <s v="Bajo"/>
    <n v="0"/>
    <n v="1530"/>
    <n v="103"/>
    <n v="0.24271844660194175"/>
    <n v="0.24271844660194175"/>
    <s v="Primera compra"/>
    <n v="1518"/>
    <n v="49.872689938398352"/>
    <n v="4.1560574948665296"/>
    <x v="2"/>
    <x v="0"/>
    <s v="ago"/>
  </r>
  <r>
    <x v="525"/>
    <x v="0"/>
    <n v="100"/>
    <n v="327"/>
    <n v="729.9"/>
    <n v="0"/>
    <s v="No"/>
    <s v="No"/>
    <n v="0"/>
    <n v="0"/>
    <n v="0"/>
    <s v="No"/>
    <n v="0"/>
    <s v="NJ"/>
    <x v="1"/>
    <n v="41"/>
    <s v="No"/>
    <s v="No"/>
    <s v="No"/>
    <s v="  Two Year   "/>
    <s v="Credit Card"/>
    <n v="7"/>
    <n v="540"/>
    <x v="0"/>
    <m/>
    <x v="448"/>
    <x v="426"/>
    <n v="38"/>
    <x v="1"/>
    <n v="6.79"/>
    <x v="4"/>
    <s v="SMS"/>
    <x v="0"/>
    <n v="0"/>
    <n v="210"/>
    <s v="Medio"/>
    <s v="Bajo"/>
    <n v="7.8947368421052627E-2"/>
    <n v="798"/>
    <n v="330"/>
    <n v="0.11515151515151516"/>
    <n v="0.11515151515151516"/>
    <s v="Primera compra"/>
    <n v="1088"/>
    <n v="35.745379876796719"/>
    <n v="2.9787816563997267"/>
    <x v="0"/>
    <x v="1"/>
    <s v="oct"/>
  </r>
  <r>
    <x v="526"/>
    <x v="0"/>
    <n v="66"/>
    <n v="123"/>
    <n v="372.5"/>
    <n v="0"/>
    <s v="No"/>
    <s v="No"/>
    <n v="0"/>
    <n v="0"/>
    <n v="8"/>
    <s v="Yes"/>
    <n v="0"/>
    <s v="WV"/>
    <x v="1"/>
    <n v="63"/>
    <s v="No"/>
    <s v="No"/>
    <s v="Yes"/>
    <s v="  Two Year   "/>
    <s v="Direct Debit"/>
    <n v="36"/>
    <n v="1663"/>
    <x v="0"/>
    <m/>
    <x v="449"/>
    <x v="427"/>
    <n v="78"/>
    <x v="0"/>
    <n v="32.25"/>
    <x v="4"/>
    <s v="Email"/>
    <x v="0"/>
    <n v="0"/>
    <n v="4250"/>
    <s v="Medio"/>
    <s v="Bajo"/>
    <n v="3.8461538461538464E-2"/>
    <n v="1547"/>
    <n v="126"/>
    <n v="0.61904761904761907"/>
    <n v="0.61904761904761907"/>
    <s v="Primera compra"/>
    <n v="1059"/>
    <n v="34.792607802874741"/>
    <n v="2.899383983572895"/>
    <x v="0"/>
    <x v="0"/>
    <s v="nov"/>
  </r>
  <r>
    <x v="527"/>
    <x v="0"/>
    <n v="69"/>
    <n v="83"/>
    <n v="170.9"/>
    <n v="136"/>
    <s v="Yes"/>
    <s v="No"/>
    <n v="78.2"/>
    <n v="2"/>
    <n v="5"/>
    <s v="Yes"/>
    <n v="0"/>
    <s v="MA"/>
    <x v="1"/>
    <n v="41"/>
    <s v="No"/>
    <s v="No"/>
    <s v="No"/>
    <s v="  One Year   "/>
    <s v="Credit Card"/>
    <n v="26"/>
    <n v="888"/>
    <x v="0"/>
    <m/>
    <x v="450"/>
    <x v="428"/>
    <n v="48"/>
    <x v="0"/>
    <n v="23.85"/>
    <x v="4"/>
    <s v="Phone"/>
    <x v="0"/>
    <n v="0.39"/>
    <n v="5887"/>
    <s v="Medio"/>
    <s v="Bajo"/>
    <n v="6.25E-2"/>
    <n v="906"/>
    <n v="222"/>
    <n v="0.21621621621621623"/>
    <n v="0.21621621621621623"/>
    <s v="Primera compra"/>
    <n v="1134"/>
    <n v="37.256673511293634"/>
    <n v="3.1047227926078027"/>
    <x v="0"/>
    <x v="2"/>
    <s v="sept"/>
  </r>
  <r>
    <x v="528"/>
    <x v="0"/>
    <n v="63"/>
    <n v="75"/>
    <n v="213.5"/>
    <n v="0"/>
    <s v="No"/>
    <s v="No"/>
    <n v="0"/>
    <n v="0"/>
    <n v="1"/>
    <s v="Yes"/>
    <n v="0"/>
    <s v="CT"/>
    <x v="1"/>
    <n v="56"/>
    <s v="No"/>
    <s v="No"/>
    <s v="Yes"/>
    <s v="  Month-to-Month   "/>
    <s v="Paper Check"/>
    <n v="53"/>
    <n v="806"/>
    <x v="0"/>
    <m/>
    <x v="451"/>
    <x v="429"/>
    <n v="35"/>
    <x v="2"/>
    <n v="54.72"/>
    <x v="1"/>
    <s v="SMS"/>
    <x v="0"/>
    <n v="0"/>
    <n v="3736"/>
    <s v="Alto"/>
    <s v="Bajo"/>
    <n v="0"/>
    <n v="791"/>
    <n v="75"/>
    <n v="0.46666666666666667"/>
    <n v="0.46666666666666667"/>
    <s v="Primera compra"/>
    <n v="1679"/>
    <n v="55.162217659137575"/>
    <n v="4.5968514715947979"/>
    <x v="2"/>
    <x v="2"/>
    <s v="mar"/>
  </r>
  <r>
    <x v="529"/>
    <x v="0"/>
    <n v="74"/>
    <n v="32"/>
    <n v="78.2"/>
    <n v="0"/>
    <s v="No"/>
    <s v="No"/>
    <n v="0"/>
    <n v="0"/>
    <n v="6"/>
    <s v="Yes"/>
    <n v="0"/>
    <s v="OR"/>
    <x v="1"/>
    <n v="30"/>
    <s v="No"/>
    <s v="No"/>
    <s v="No"/>
    <s v="  One Year   "/>
    <s v="Credit Card"/>
    <n v="19"/>
    <n v="167"/>
    <x v="0"/>
    <m/>
    <x v="452"/>
    <x v="430"/>
    <n v="26"/>
    <x v="0"/>
    <n v="20.77"/>
    <x v="5"/>
    <s v="Email"/>
    <x v="0"/>
    <n v="0"/>
    <n v="4253"/>
    <s v="Medio"/>
    <s v="Bajo"/>
    <n v="0.15384615384615385"/>
    <n v="1102"/>
    <n v="36"/>
    <n v="0.72222222222222221"/>
    <n v="0.72222222222222221"/>
    <s v="Primera compra"/>
    <n v="385"/>
    <n v="12.648870636550308"/>
    <n v="1.054072553045859"/>
    <x v="0"/>
    <x v="1"/>
    <s v="sept"/>
  </r>
  <r>
    <x v="530"/>
    <x v="0"/>
    <n v="69"/>
    <n v="323"/>
    <n v="798"/>
    <n v="0"/>
    <s v="No"/>
    <s v="No"/>
    <n v="0"/>
    <n v="0"/>
    <n v="35"/>
    <s v="No"/>
    <n v="38"/>
    <s v="TN"/>
    <x v="1"/>
    <n v="28"/>
    <s v="Yes"/>
    <s v="No"/>
    <s v="Yes"/>
    <s v="  Two Year   "/>
    <s v="Direct Debit"/>
    <n v="23"/>
    <n v="1672"/>
    <x v="0"/>
    <m/>
    <x v="453"/>
    <x v="431"/>
    <n v="42"/>
    <x v="2"/>
    <n v="18.82"/>
    <x v="0"/>
    <s v="SMS"/>
    <x v="0"/>
    <n v="0"/>
    <n v="597"/>
    <s v="Medio"/>
    <s v="Bajo"/>
    <n v="4.7619047619047616E-2"/>
    <n v="1502"/>
    <n v="325"/>
    <n v="0.12923076923076923"/>
    <n v="0.12923076923076923"/>
    <s v="Primera compra"/>
    <n v="1605"/>
    <n v="52.73100616016427"/>
    <n v="4.3942505133470222"/>
    <x v="0"/>
    <x v="0"/>
    <s v="may"/>
  </r>
  <r>
    <x v="531"/>
    <x v="0"/>
    <n v="71"/>
    <n v="249"/>
    <n v="638"/>
    <n v="0"/>
    <s v="No"/>
    <s v="No"/>
    <n v="0"/>
    <n v="0"/>
    <n v="0"/>
    <s v="No"/>
    <n v="0"/>
    <s v="AK"/>
    <x v="1"/>
    <n v="26"/>
    <s v="Yes"/>
    <s v="No"/>
    <s v="No"/>
    <s v="  One Year   "/>
    <s v="Credit Card"/>
    <n v="8"/>
    <n v="592"/>
    <x v="0"/>
    <m/>
    <x v="454"/>
    <x v="432"/>
    <n v="9"/>
    <x v="2"/>
    <n v="7.23"/>
    <x v="4"/>
    <s v="Phone"/>
    <x v="1"/>
    <n v="0"/>
    <n v="4922"/>
    <s v="Medio"/>
    <s v="Bajo"/>
    <n v="0.33333333333333331"/>
    <n v="1587"/>
    <n v="252"/>
    <n v="3.5714285714285712E-2"/>
    <n v="3.5714285714285712E-2"/>
    <s v="Primera compra"/>
    <n v="1197"/>
    <n v="39.326488706365502"/>
    <n v="3.2772073921971252"/>
    <x v="0"/>
    <x v="1"/>
    <s v="jul"/>
  </r>
  <r>
    <x v="532"/>
    <x v="0"/>
    <n v="71"/>
    <n v="118"/>
    <n v="380.2"/>
    <n v="216"/>
    <s v="Yes"/>
    <s v="No"/>
    <n v="171"/>
    <n v="0"/>
    <n v="3"/>
    <s v="Yes"/>
    <n v="0"/>
    <s v="WA"/>
    <x v="1"/>
    <n v="35"/>
    <s v="No"/>
    <s v="No"/>
    <s v="Yes"/>
    <s v="  Month-to-Month   "/>
    <s v="Credit Card"/>
    <n v="45"/>
    <n v="2463"/>
    <x v="0"/>
    <m/>
    <x v="455"/>
    <x v="305"/>
    <n v="36"/>
    <x v="0"/>
    <n v="42.36"/>
    <x v="0"/>
    <s v="SMS"/>
    <x v="0"/>
    <n v="0.51"/>
    <n v="5172"/>
    <s v="Medio"/>
    <s v="Bajo"/>
    <n v="5.5555555555555552E-2"/>
    <n v="1656"/>
    <n v="336"/>
    <n v="0.10714285714285714"/>
    <n v="0.10714285714285714"/>
    <s v="Primera compra"/>
    <n v="1668"/>
    <n v="54.800821355236138"/>
    <n v="4.5667351129363452"/>
    <x v="0"/>
    <x v="3"/>
    <s v="mar"/>
  </r>
  <r>
    <x v="533"/>
    <x v="0"/>
    <n v="52"/>
    <n v="59"/>
    <n v="128.5"/>
    <n v="84"/>
    <s v="Yes"/>
    <s v="No"/>
    <n v="46.2"/>
    <n v="2"/>
    <n v="5"/>
    <s v="Yes"/>
    <n v="0"/>
    <s v="TX"/>
    <x v="1"/>
    <n v="51"/>
    <s v="No"/>
    <s v="No"/>
    <s v="Yes"/>
    <s v="  One Year   "/>
    <s v="Credit Card"/>
    <n v="53"/>
    <n v="1145"/>
    <x v="0"/>
    <m/>
    <x v="222"/>
    <x v="433"/>
    <n v="43"/>
    <x v="2"/>
    <n v="55.55"/>
    <x v="2"/>
    <s v="SMS"/>
    <x v="0"/>
    <n v="0.23"/>
    <n v="2136"/>
    <s v="Alto"/>
    <s v="Medio"/>
    <n v="0.11627906976744186"/>
    <n v="700"/>
    <n v="148"/>
    <n v="0.29054054054054052"/>
    <n v="0.29054054054054052"/>
    <s v="Primera compra"/>
    <n v="534"/>
    <n v="17.544147843942504"/>
    <n v="1.462012320328542"/>
    <x v="1"/>
    <x v="0"/>
    <s v="abr"/>
  </r>
  <r>
    <x v="534"/>
    <x v="0"/>
    <n v="96"/>
    <n v="4"/>
    <n v="12"/>
    <n v="0"/>
    <s v="No"/>
    <s v="No"/>
    <n v="0"/>
    <n v="0"/>
    <n v="1"/>
    <s v="Yes"/>
    <n v="0"/>
    <s v="RI"/>
    <x v="1"/>
    <n v="44"/>
    <s v="No"/>
    <s v="No"/>
    <s v="No"/>
    <s v="  Month-to-Month   "/>
    <s v="Direct Debit"/>
    <n v="36"/>
    <n v="36"/>
    <x v="0"/>
    <m/>
    <x v="429"/>
    <x v="35"/>
    <n v="120"/>
    <x v="1"/>
    <n v="42.69"/>
    <x v="4"/>
    <s v="SMS"/>
    <x v="0"/>
    <n v="0"/>
    <n v="4067"/>
    <s v="Medio"/>
    <s v="Bajo"/>
    <n v="2.5000000000000001E-2"/>
    <n v="1182"/>
    <n v="7"/>
    <n v="17.142857142857142"/>
    <n v="17.142857142857142"/>
    <s v="Primera compra"/>
    <n v="1315"/>
    <n v="43.20328542094456"/>
    <n v="3.6002737850787132"/>
    <x v="0"/>
    <x v="1"/>
    <s v="mar"/>
  </r>
  <r>
    <x v="535"/>
    <x v="0"/>
    <n v="74"/>
    <n v="89"/>
    <n v="233.1"/>
    <n v="0"/>
    <s v="No"/>
    <s v="No"/>
    <n v="0"/>
    <n v="0"/>
    <n v="2"/>
    <s v="Yes"/>
    <n v="0"/>
    <s v="WV"/>
    <x v="1"/>
    <n v="58"/>
    <s v="No"/>
    <s v="No"/>
    <s v="No"/>
    <s v="  Month-to-Month   "/>
    <s v="Direct Debit"/>
    <n v="24"/>
    <n v="627"/>
    <x v="0"/>
    <m/>
    <x v="456"/>
    <x v="434"/>
    <n v="16"/>
    <x v="2"/>
    <n v="20.49"/>
    <x v="3"/>
    <s v="Phone"/>
    <x v="0"/>
    <n v="0"/>
    <n v="5389"/>
    <s v="Medio"/>
    <s v="Bajo"/>
    <n v="6.25E-2"/>
    <n v="1349"/>
    <n v="90"/>
    <n v="0.17777777777777778"/>
    <n v="0.17777777777777778"/>
    <s v="Primera compra"/>
    <n v="433"/>
    <n v="14.225872689938399"/>
    <n v="1.1854893908281998"/>
    <x v="0"/>
    <x v="1"/>
    <s v="ago"/>
  </r>
  <r>
    <x v="536"/>
    <x v="0"/>
    <n v="69"/>
    <n v="287"/>
    <n v="698.3"/>
    <n v="0"/>
    <s v="No"/>
    <s v="No"/>
    <n v="0"/>
    <n v="3"/>
    <n v="5"/>
    <s v="Yes"/>
    <n v="0"/>
    <s v="MA"/>
    <x v="1"/>
    <n v="68"/>
    <s v="No"/>
    <s v="Yes"/>
    <s v="Yes"/>
    <s v="  Month-to-Month   "/>
    <s v="Credit Card"/>
    <n v="48"/>
    <n v="2593"/>
    <x v="0"/>
    <m/>
    <x v="457"/>
    <x v="435"/>
    <n v="52"/>
    <x v="2"/>
    <n v="48.58"/>
    <x v="5"/>
    <s v="SMS"/>
    <x v="0"/>
    <n v="0"/>
    <n v="3002"/>
    <s v="Alto"/>
    <s v="Bajo"/>
    <n v="7.6923076923076927E-2"/>
    <n v="1407"/>
    <n v="291"/>
    <n v="0.17869415807560138"/>
    <n v="0.17869415807560138"/>
    <s v="Primera compra"/>
    <n v="1601"/>
    <n v="52.599589322381931"/>
    <n v="4.3832991101984939"/>
    <x v="0"/>
    <x v="3"/>
    <s v="may"/>
  </r>
  <r>
    <x v="537"/>
    <x v="0"/>
    <n v="67"/>
    <n v="113"/>
    <n v="278.2"/>
    <n v="0"/>
    <s v="No"/>
    <s v="No"/>
    <n v="0"/>
    <n v="0"/>
    <n v="9"/>
    <s v="Yes"/>
    <n v="0"/>
    <s v="VA"/>
    <x v="0"/>
    <n v="66"/>
    <s v="No"/>
    <s v="Yes"/>
    <s v="No"/>
    <s v="  Two Year   "/>
    <s v="Direct Debit"/>
    <n v="33"/>
    <n v="2319"/>
    <x v="0"/>
    <m/>
    <x v="83"/>
    <x v="436"/>
    <n v="9"/>
    <x v="0"/>
    <n v="29.76"/>
    <x v="2"/>
    <s v="Email"/>
    <x v="0"/>
    <n v="0"/>
    <n v="5966"/>
    <s v="Medio"/>
    <s v="Medio"/>
    <n v="0.55555555555555558"/>
    <n v="373"/>
    <n v="118"/>
    <n v="7.6271186440677971E-2"/>
    <n v="7.6271186440677971E-2"/>
    <s v="Primera compra"/>
    <n v="1372"/>
    <n v="45.075975359342912"/>
    <n v="3.7563312799452429"/>
    <x v="1"/>
    <x v="3"/>
    <s v="ene"/>
  </r>
  <r>
    <x v="538"/>
    <x v="0"/>
    <n v="87"/>
    <n v="487"/>
    <n v="950.3"/>
    <n v="0"/>
    <s v="No"/>
    <s v="No"/>
    <n v="0"/>
    <n v="0"/>
    <n v="0"/>
    <s v="No"/>
    <n v="0"/>
    <s v="WY"/>
    <x v="0"/>
    <n v="57"/>
    <s v="No"/>
    <s v="No"/>
    <s v="No"/>
    <s v="  Two Year   "/>
    <s v="Credit Card"/>
    <n v="13"/>
    <n v="984"/>
    <x v="0"/>
    <m/>
    <x v="458"/>
    <x v="179"/>
    <n v="91"/>
    <x v="1"/>
    <n v="11.29"/>
    <x v="0"/>
    <s v="Phone"/>
    <x v="0"/>
    <n v="0"/>
    <n v="6248"/>
    <s v="Medio"/>
    <s v="Bajo"/>
    <n v="2.197802197802198E-2"/>
    <n v="1454"/>
    <n v="489"/>
    <n v="0.18609406952965235"/>
    <n v="0.18609406952965235"/>
    <s v="Primera compra"/>
    <n v="1333"/>
    <n v="43.794661190965087"/>
    <n v="3.6495550992470904"/>
    <x v="0"/>
    <x v="2"/>
    <s v="feb"/>
  </r>
  <r>
    <x v="539"/>
    <x v="0"/>
    <n v="71"/>
    <n v="118"/>
    <n v="305.3"/>
    <n v="244"/>
    <s v="Yes"/>
    <s v="No"/>
    <n v="156.6"/>
    <n v="0"/>
    <n v="6"/>
    <s v="Yes"/>
    <n v="0"/>
    <s v="CA"/>
    <x v="0"/>
    <n v="36"/>
    <s v="No"/>
    <s v="No"/>
    <s v="Yes"/>
    <s v="  Two Year   "/>
    <s v="Direct Debit"/>
    <n v="24"/>
    <n v="1482"/>
    <x v="0"/>
    <m/>
    <x v="400"/>
    <x v="437"/>
    <n v="67"/>
    <x v="2"/>
    <n v="24.11"/>
    <x v="4"/>
    <s v="Email"/>
    <x v="1"/>
    <n v="4.7"/>
    <n v="4454"/>
    <s v="Medio"/>
    <s v="Bajo"/>
    <n v="4.4776119402985072E-2"/>
    <n v="1485"/>
    <n v="365"/>
    <n v="0.18356164383561643"/>
    <n v="0.18356164383561643"/>
    <s v="Primera compra"/>
    <n v="1646"/>
    <n v="54.078028747433265"/>
    <n v="4.5065023956194388"/>
    <x v="0"/>
    <x v="0"/>
    <s v="abr"/>
  </r>
  <r>
    <x v="540"/>
    <x v="0"/>
    <n v="70"/>
    <n v="52"/>
    <n v="158.19999999999999"/>
    <n v="92"/>
    <s v="Yes"/>
    <s v="No"/>
    <n v="35.700000000000003"/>
    <n v="0"/>
    <n v="13"/>
    <s v="Yes"/>
    <n v="0"/>
    <s v="SD"/>
    <x v="0"/>
    <n v="25"/>
    <s v="Yes"/>
    <s v="No"/>
    <s v="Yes"/>
    <s v="  Month-to-Month   "/>
    <s v="Credit Card"/>
    <n v="31"/>
    <n v="709"/>
    <x v="0"/>
    <m/>
    <x v="177"/>
    <x v="21"/>
    <n v="1"/>
    <x v="2"/>
    <n v="29.92"/>
    <x v="2"/>
    <s v="Email"/>
    <x v="1"/>
    <n v="1.43"/>
    <n v="5592"/>
    <s v="Medio"/>
    <s v="Medio"/>
    <n v="5"/>
    <n v="849"/>
    <n v="149"/>
    <n v="6.7114093959731542E-3"/>
    <n v="6.7114093959731542E-3"/>
    <s v="Primera compra"/>
    <n v="654"/>
    <n v="21.486652977412732"/>
    <n v="1.7905544147843944"/>
    <x v="1"/>
    <x v="2"/>
    <s v="dic"/>
  </r>
  <r>
    <x v="541"/>
    <x v="0"/>
    <n v="57"/>
    <n v="545"/>
    <n v="1156.3"/>
    <n v="0"/>
    <s v="No"/>
    <s v="No"/>
    <n v="0"/>
    <n v="0"/>
    <n v="0"/>
    <s v="No"/>
    <n v="0"/>
    <s v="AZ"/>
    <x v="1"/>
    <n v="45"/>
    <s v="No"/>
    <s v="No"/>
    <s v="No"/>
    <s v="  Two Year   "/>
    <s v="Credit Card"/>
    <n v="13"/>
    <n v="939"/>
    <x v="0"/>
    <m/>
    <x v="459"/>
    <x v="438"/>
    <n v="3"/>
    <x v="2"/>
    <n v="14.18"/>
    <x v="1"/>
    <s v="Phone"/>
    <x v="0"/>
    <n v="0"/>
    <n v="6082"/>
    <s v="Medio"/>
    <s v="Bajo"/>
    <n v="0"/>
    <n v="560"/>
    <n v="545"/>
    <n v="5.5045871559633031E-3"/>
    <n v="5.5045871559633031E-3"/>
    <s v="Primera compra"/>
    <n v="907"/>
    <n v="29.798767967145789"/>
    <n v="2.4832306639288158"/>
    <x v="2"/>
    <x v="2"/>
    <s v="abr"/>
  </r>
  <r>
    <x v="542"/>
    <x v="0"/>
    <n v="55"/>
    <n v="23"/>
    <n v="58.9"/>
    <n v="0"/>
    <s v="No"/>
    <s v="No"/>
    <n v="0"/>
    <n v="0"/>
    <n v="0"/>
    <s v="No"/>
    <n v="0"/>
    <s v="LA"/>
    <x v="0"/>
    <n v="58"/>
    <s v="No"/>
    <s v="No"/>
    <s v="No"/>
    <s v="  Month-to-Month   "/>
    <s v="Credit Card"/>
    <n v="9"/>
    <n v="66"/>
    <x v="0"/>
    <m/>
    <x v="460"/>
    <x v="439"/>
    <n v="32"/>
    <x v="2"/>
    <n v="9.99"/>
    <x v="4"/>
    <s v="SMS"/>
    <x v="0"/>
    <n v="0"/>
    <n v="6976"/>
    <s v="Medio"/>
    <s v="Bajo"/>
    <n v="9.375E-2"/>
    <n v="416"/>
    <n v="26"/>
    <n v="1.2307692307692308"/>
    <n v="1.2307692307692308"/>
    <s v="Primera compra"/>
    <n v="977"/>
    <n v="32.098562628336758"/>
    <n v="2.6748802190280632"/>
    <x v="0"/>
    <x v="1"/>
    <s v="feb"/>
  </r>
  <r>
    <x v="543"/>
    <x v="0"/>
    <n v="73"/>
    <n v="45"/>
    <n v="134.30000000000001"/>
    <n v="0"/>
    <s v="No"/>
    <s v="No"/>
    <n v="0"/>
    <n v="1"/>
    <n v="0"/>
    <s v="No"/>
    <n v="0"/>
    <s v="NV"/>
    <x v="0"/>
    <n v="26"/>
    <s v="Yes"/>
    <s v="No"/>
    <s v="No"/>
    <s v="  One Year   "/>
    <s v="Paper Check"/>
    <n v="8"/>
    <n v="137"/>
    <x v="0"/>
    <m/>
    <x v="461"/>
    <x v="440"/>
    <n v="99"/>
    <x v="2"/>
    <n v="7.26"/>
    <x v="4"/>
    <s v="SMS"/>
    <x v="1"/>
    <n v="0"/>
    <n v="2863"/>
    <s v="Medio"/>
    <s v="Bajo"/>
    <n v="3.0303030303030304E-2"/>
    <n v="1300"/>
    <n v="48"/>
    <n v="2.0625"/>
    <n v="2.0625"/>
    <s v="Primera compra"/>
    <n v="1736"/>
    <n v="57.034907597535934"/>
    <n v="4.7529089664613275"/>
    <x v="0"/>
    <x v="1"/>
    <s v="ene"/>
  </r>
  <r>
    <x v="544"/>
    <x v="0"/>
    <n v="65"/>
    <n v="8"/>
    <n v="15"/>
    <n v="4"/>
    <s v="Yes"/>
    <s v="No"/>
    <n v="2.8"/>
    <n v="0"/>
    <n v="0"/>
    <s v="No"/>
    <n v="0"/>
    <s v="WV"/>
    <x v="0"/>
    <n v="54"/>
    <s v="No"/>
    <s v="No"/>
    <s v="No"/>
    <s v="  Month-to-Month   "/>
    <s v="Credit Card"/>
    <n v="7"/>
    <n v="7"/>
    <x v="0"/>
    <m/>
    <x v="462"/>
    <x v="441"/>
    <n v="119"/>
    <x v="0"/>
    <n v="5.92"/>
    <x v="1"/>
    <s v="SMS"/>
    <x v="1"/>
    <n v="0.01"/>
    <n v="6266"/>
    <s v="Medio"/>
    <s v="Bajo"/>
    <n v="0"/>
    <n v="816"/>
    <n v="12"/>
    <n v="9.9166666666666661"/>
    <n v="9.9166666666666661"/>
    <s v="Primera compra"/>
    <n v="685"/>
    <n v="22.505133470225871"/>
    <n v="1.8754277891854894"/>
    <x v="0"/>
    <x v="1"/>
    <s v="nov"/>
  </r>
  <r>
    <x v="545"/>
    <x v="0"/>
    <n v="63"/>
    <n v="372"/>
    <n v="754.9"/>
    <n v="94"/>
    <s v="Yes"/>
    <s v="No"/>
    <n v="121.3"/>
    <n v="2"/>
    <n v="0"/>
    <s v="No"/>
    <n v="0"/>
    <s v="PA"/>
    <x v="0"/>
    <n v="54"/>
    <s v="No"/>
    <s v="No"/>
    <s v="No"/>
    <s v="  One Year   "/>
    <s v="Direct Debit"/>
    <n v="12"/>
    <n v="580"/>
    <x v="0"/>
    <m/>
    <x v="450"/>
    <x v="442"/>
    <n v="27"/>
    <x v="2"/>
    <n v="14.33"/>
    <x v="3"/>
    <s v="SMS"/>
    <x v="1"/>
    <n v="6.06"/>
    <n v="4180"/>
    <s v="Medio"/>
    <s v="Bajo"/>
    <n v="3.7037037037037035E-2"/>
    <n v="1007"/>
    <n v="467"/>
    <n v="5.7815845824411134E-2"/>
    <n v="5.7815845824411134E-2"/>
    <s v="Primera compra"/>
    <n v="1134"/>
    <n v="37.256673511293634"/>
    <n v="3.1047227926078027"/>
    <x v="2"/>
    <x v="1"/>
    <s v="sept"/>
  </r>
  <r>
    <x v="546"/>
    <x v="0"/>
    <n v="74"/>
    <n v="70"/>
    <n v="190.9"/>
    <n v="0"/>
    <s v="No"/>
    <s v="No"/>
    <n v="0"/>
    <n v="1"/>
    <n v="10"/>
    <s v="Yes"/>
    <n v="0"/>
    <s v="MA"/>
    <x v="1"/>
    <n v="58"/>
    <s v="No"/>
    <s v="No"/>
    <s v="No"/>
    <s v="  Month-to-Month   "/>
    <s v="Direct Debit"/>
    <n v="55"/>
    <n v="878"/>
    <x v="0"/>
    <m/>
    <x v="463"/>
    <x v="443"/>
    <n v="12"/>
    <x v="0"/>
    <n v="54.91"/>
    <x v="2"/>
    <s v="Phone"/>
    <x v="1"/>
    <n v="0"/>
    <n v="6854"/>
    <s v="Alto"/>
    <s v="Medio"/>
    <n v="0.41666666666666669"/>
    <n v="1119"/>
    <n v="75"/>
    <n v="0.16"/>
    <n v="0.16"/>
    <s v="Primera compra"/>
    <n v="1458"/>
    <n v="47.901437371663249"/>
    <n v="3.9917864476386042"/>
    <x v="1"/>
    <x v="2"/>
    <s v="oct"/>
  </r>
  <r>
    <x v="547"/>
    <x v="0"/>
    <n v="58"/>
    <n v="63"/>
    <n v="159"/>
    <n v="0"/>
    <s v="No"/>
    <s v="No"/>
    <n v="0"/>
    <n v="1"/>
    <n v="0"/>
    <s v="No"/>
    <n v="0"/>
    <s v="OH"/>
    <x v="1"/>
    <n v="34"/>
    <s v="No"/>
    <s v="No"/>
    <s v="No"/>
    <s v="  One Year   "/>
    <s v="Credit Card"/>
    <n v="12"/>
    <n v="132"/>
    <x v="0"/>
    <m/>
    <x v="464"/>
    <x v="346"/>
    <n v="28"/>
    <x v="2"/>
    <n v="12.11"/>
    <x v="0"/>
    <s v="SMS"/>
    <x v="1"/>
    <n v="0"/>
    <n v="389"/>
    <s v="Medio"/>
    <s v="Bajo"/>
    <n v="7.1428571428571425E-2"/>
    <n v="1017"/>
    <n v="65"/>
    <n v="0.43076923076923079"/>
    <n v="0.43076923076923079"/>
    <s v="Primera compra"/>
    <n v="300"/>
    <n v="9.8562628336755651"/>
    <n v="0.82135523613963046"/>
    <x v="0"/>
    <x v="1"/>
    <s v="dic"/>
  </r>
  <r>
    <x v="548"/>
    <x v="0"/>
    <n v="66"/>
    <n v="128"/>
    <n v="308.60000000000002"/>
    <n v="0"/>
    <s v="No"/>
    <s v="No"/>
    <n v="0"/>
    <n v="0"/>
    <n v="25"/>
    <s v="Yes"/>
    <n v="0"/>
    <s v="AL"/>
    <x v="1"/>
    <n v="38"/>
    <s v="No"/>
    <s v="No"/>
    <s v="No"/>
    <s v="  One Year   "/>
    <s v="Direct Debit"/>
    <n v="46"/>
    <n v="2870"/>
    <x v="0"/>
    <m/>
    <x v="465"/>
    <x v="146"/>
    <n v="54"/>
    <x v="1"/>
    <n v="49.26"/>
    <x v="0"/>
    <s v="SMS"/>
    <x v="1"/>
    <n v="0"/>
    <n v="6014"/>
    <s v="Alto"/>
    <s v="Bajo"/>
    <n v="3.7037037037037035E-2"/>
    <n v="1328"/>
    <n v="130"/>
    <n v="0.41538461538461541"/>
    <n v="0.41538461538461541"/>
    <s v="Primera compra"/>
    <n v="423"/>
    <n v="13.897330595482547"/>
    <n v="1.1581108829568789"/>
    <x v="0"/>
    <x v="3"/>
    <s v="ago"/>
  </r>
  <r>
    <x v="549"/>
    <x v="0"/>
    <n v="56"/>
    <n v="54"/>
    <n v="110.4"/>
    <n v="0"/>
    <s v="No"/>
    <s v="No"/>
    <n v="0"/>
    <n v="0"/>
    <n v="5"/>
    <s v="Yes"/>
    <n v="0"/>
    <s v="DC"/>
    <x v="1"/>
    <n v="30"/>
    <s v="No"/>
    <s v="No"/>
    <s v="Yes"/>
    <s v="  Month-to-Month   "/>
    <s v="Direct Debit"/>
    <n v="24"/>
    <n v="260"/>
    <x v="0"/>
    <m/>
    <x v="466"/>
    <x v="444"/>
    <n v="94"/>
    <x v="2"/>
    <n v="21.21"/>
    <x v="1"/>
    <s v="Phone"/>
    <x v="1"/>
    <n v="0"/>
    <n v="1507"/>
    <s v="Medio"/>
    <s v="Bajo"/>
    <n v="0"/>
    <n v="710"/>
    <n v="54"/>
    <n v="1.7407407407407407"/>
    <n v="1.7407407407407407"/>
    <s v="Primera compra"/>
    <n v="391"/>
    <n v="12.845995893223819"/>
    <n v="1.0704996577686516"/>
    <x v="0"/>
    <x v="1"/>
    <s v="sept"/>
  </r>
  <r>
    <x v="550"/>
    <x v="0"/>
    <n v="59"/>
    <n v="60"/>
    <n v="88.2"/>
    <n v="0"/>
    <s v="No"/>
    <s v="No"/>
    <n v="0"/>
    <n v="0"/>
    <n v="4"/>
    <s v="Yes"/>
    <n v="0"/>
    <s v="NY"/>
    <x v="1"/>
    <n v="60"/>
    <s v="No"/>
    <s v="No"/>
    <s v="No"/>
    <s v="  Month-to-Month   "/>
    <s v="Credit Card"/>
    <n v="21"/>
    <n v="187"/>
    <x v="0"/>
    <m/>
    <x v="467"/>
    <x v="445"/>
    <n v="26"/>
    <x v="2"/>
    <n v="24.78"/>
    <x v="2"/>
    <s v="Email"/>
    <x v="1"/>
    <n v="0"/>
    <n v="2503"/>
    <s v="Medio"/>
    <s v="Medio"/>
    <n v="0.19230769230769232"/>
    <n v="1717"/>
    <n v="65"/>
    <n v="0.4"/>
    <n v="0.4"/>
    <s v="Primera compra"/>
    <n v="1368"/>
    <n v="44.944558521560573"/>
    <n v="3.7453798767967146"/>
    <x v="1"/>
    <x v="1"/>
    <s v="ene"/>
  </r>
  <r>
    <x v="551"/>
    <x v="0"/>
    <n v="67"/>
    <n v="247"/>
    <n v="641.20000000000005"/>
    <n v="196"/>
    <s v="Yes"/>
    <s v="No"/>
    <n v="263"/>
    <n v="0"/>
    <n v="6"/>
    <s v="Yes"/>
    <n v="0"/>
    <s v="TX"/>
    <x v="1"/>
    <n v="69"/>
    <s v="No"/>
    <s v="Yes"/>
    <s v="No"/>
    <s v="  Month-to-Month   "/>
    <s v="Direct Debit"/>
    <n v="44"/>
    <n v="2166"/>
    <x v="0"/>
    <m/>
    <x v="468"/>
    <x v="446"/>
    <n v="39"/>
    <x v="0"/>
    <n v="43.73"/>
    <x v="1"/>
    <s v="Email"/>
    <x v="0"/>
    <n v="7.89"/>
    <n v="6283"/>
    <s v="Medio"/>
    <s v="Bajo"/>
    <n v="0"/>
    <n v="298"/>
    <n v="443"/>
    <n v="8.8036117381489837E-2"/>
    <n v="8.8036117381489837E-2"/>
    <s v="Primera compra"/>
    <n v="584"/>
    <n v="19.186858316221766"/>
    <n v="1.5989048596851472"/>
    <x v="0"/>
    <x v="0"/>
    <s v="mar"/>
  </r>
  <r>
    <x v="552"/>
    <x v="0"/>
    <n v="64"/>
    <n v="62"/>
    <n v="198.6"/>
    <n v="60"/>
    <s v="Yes"/>
    <s v="No"/>
    <n v="74.7"/>
    <n v="1"/>
    <n v="0"/>
    <s v="No"/>
    <n v="0"/>
    <s v="CO"/>
    <x v="0"/>
    <n v="53"/>
    <s v="No"/>
    <s v="No"/>
    <s v="No"/>
    <s v="  Month-to-Month   "/>
    <s v="Credit Card"/>
    <n v="12"/>
    <n v="238"/>
    <x v="0"/>
    <m/>
    <x v="469"/>
    <x v="447"/>
    <n v="22"/>
    <x v="1"/>
    <n v="12.83"/>
    <x v="1"/>
    <s v="Phone"/>
    <x v="0"/>
    <n v="0.22"/>
    <n v="1031"/>
    <s v="Medio"/>
    <s v="Bajo"/>
    <n v="0"/>
    <n v="841"/>
    <n v="122"/>
    <n v="0.18032786885245902"/>
    <n v="0.18032786885245902"/>
    <s v="Primera compra"/>
    <n v="1625"/>
    <n v="53.388090349075974"/>
    <n v="4.4490075290896645"/>
    <x v="2"/>
    <x v="1"/>
    <s v="may"/>
  </r>
  <r>
    <x v="553"/>
    <x v="0"/>
    <n v="84"/>
    <n v="107"/>
    <n v="265.60000000000002"/>
    <n v="80"/>
    <s v="Yes"/>
    <s v="No"/>
    <n v="45.6"/>
    <n v="1"/>
    <n v="1"/>
    <s v="Yes"/>
    <n v="0"/>
    <s v="NM"/>
    <x v="1"/>
    <n v="63"/>
    <s v="No"/>
    <s v="No"/>
    <s v="No"/>
    <s v="  One Year   "/>
    <s v="Direct Debit"/>
    <n v="60"/>
    <n v="1219"/>
    <x v="0"/>
    <m/>
    <x v="470"/>
    <x v="448"/>
    <n v="49"/>
    <x v="1"/>
    <n v="60.18"/>
    <x v="2"/>
    <s v="Phone"/>
    <x v="1"/>
    <n v="0.23"/>
    <n v="1670"/>
    <s v="Alto"/>
    <s v="Medio"/>
    <n v="0.10204081632653061"/>
    <n v="1564"/>
    <n v="192"/>
    <n v="0.25520833333333331"/>
    <n v="0.25520833333333331"/>
    <s v="Primera compra"/>
    <n v="864"/>
    <n v="28.386036960985628"/>
    <n v="2.3655030800821355"/>
    <x v="1"/>
    <x v="0"/>
    <s v="jun"/>
  </r>
  <r>
    <x v="554"/>
    <x v="0"/>
    <n v="72"/>
    <n v="161"/>
    <n v="357.8"/>
    <n v="0"/>
    <s v="No"/>
    <s v="No"/>
    <n v="0"/>
    <n v="1"/>
    <n v="0"/>
    <s v="No"/>
    <n v="0"/>
    <s v="WV"/>
    <x v="1"/>
    <n v="34"/>
    <s v="No"/>
    <s v="No"/>
    <s v="No"/>
    <s v="  Two Year   "/>
    <s v="Credit Card"/>
    <n v="12"/>
    <n v="346"/>
    <x v="0"/>
    <m/>
    <x v="471"/>
    <x v="449"/>
    <n v="120"/>
    <x v="0"/>
    <n v="9.81"/>
    <x v="5"/>
    <s v="SMS"/>
    <x v="0"/>
    <n v="0"/>
    <n v="1770"/>
    <s v="Medio"/>
    <s v="Bajo"/>
    <n v="3.3333333333333333E-2"/>
    <n v="437"/>
    <n v="165"/>
    <n v="0.72727272727272729"/>
    <n v="0.72727272727272729"/>
    <s v="Primera compra"/>
    <n v="1320"/>
    <n v="43.367556468172481"/>
    <n v="3.6139630390143735"/>
    <x v="0"/>
    <x v="1"/>
    <s v="mar"/>
  </r>
  <r>
    <x v="555"/>
    <x v="0"/>
    <n v="50"/>
    <n v="86"/>
    <n v="293"/>
    <n v="0"/>
    <s v="No"/>
    <s v="No"/>
    <n v="0"/>
    <n v="0"/>
    <n v="7"/>
    <s v="Yes"/>
    <n v="0"/>
    <s v="TN"/>
    <x v="1"/>
    <n v="47"/>
    <s v="No"/>
    <s v="No"/>
    <s v="Yes"/>
    <s v="  Month-to-Month   "/>
    <s v="Direct Debit"/>
    <n v="31"/>
    <n v="645"/>
    <x v="0"/>
    <m/>
    <x v="87"/>
    <x v="254"/>
    <n v="64"/>
    <x v="2"/>
    <n v="25.43"/>
    <x v="0"/>
    <s v="SMS"/>
    <x v="0"/>
    <n v="0"/>
    <n v="4796"/>
    <s v="Medio"/>
    <s v="Bajo"/>
    <n v="3.125E-2"/>
    <n v="1305"/>
    <n v="88"/>
    <n v="0.72727272727272729"/>
    <n v="0.72727272727272729"/>
    <s v="Primera compra"/>
    <n v="992"/>
    <n v="32.591375770020534"/>
    <n v="2.7159479808350446"/>
    <x v="0"/>
    <x v="1"/>
    <s v="ene"/>
  </r>
  <r>
    <x v="556"/>
    <x v="0"/>
    <n v="65"/>
    <n v="157"/>
    <n v="455.5"/>
    <n v="0"/>
    <s v="No"/>
    <s v="No"/>
    <n v="0"/>
    <n v="0"/>
    <n v="2"/>
    <s v="Yes"/>
    <n v="0"/>
    <s v="MN"/>
    <x v="0"/>
    <n v="58"/>
    <s v="No"/>
    <s v="No"/>
    <s v="No"/>
    <s v="  Month-to-Month   "/>
    <s v="Direct Debit"/>
    <n v="41"/>
    <n v="1321"/>
    <x v="0"/>
    <m/>
    <x v="472"/>
    <x v="176"/>
    <n v="18"/>
    <x v="0"/>
    <n v="35.25"/>
    <x v="5"/>
    <s v="SMS"/>
    <x v="1"/>
    <n v="0"/>
    <n v="2014"/>
    <s v="Medio"/>
    <s v="Bajo"/>
    <n v="0.22222222222222221"/>
    <n v="1120"/>
    <n v="161"/>
    <n v="0.11180124223602485"/>
    <n v="0.11180124223602485"/>
    <s v="Primera compra"/>
    <n v="1460"/>
    <n v="47.967145790554412"/>
    <n v="3.9972621492128675"/>
    <x v="0"/>
    <x v="0"/>
    <s v="oct"/>
  </r>
  <r>
    <x v="557"/>
    <x v="0"/>
    <n v="56"/>
    <n v="3"/>
    <n v="9"/>
    <n v="0"/>
    <s v="No"/>
    <s v="No"/>
    <n v="0"/>
    <n v="0"/>
    <n v="0"/>
    <s v="No"/>
    <n v="0"/>
    <s v="AL"/>
    <x v="0"/>
    <n v="59"/>
    <s v="No"/>
    <s v="No"/>
    <s v="No"/>
    <s v="  Month-to-Month   "/>
    <s v="Credit Card"/>
    <n v="13"/>
    <n v="13"/>
    <x v="0"/>
    <m/>
    <x v="473"/>
    <x v="450"/>
    <n v="64"/>
    <x v="1"/>
    <n v="14.58"/>
    <x v="2"/>
    <s v="SMS"/>
    <x v="0"/>
    <n v="0"/>
    <n v="2979"/>
    <s v="Medio"/>
    <s v="Medio"/>
    <n v="7.8125E-2"/>
    <n v="345"/>
    <n v="8"/>
    <n v="8"/>
    <n v="8"/>
    <s v="Primera compra"/>
    <n v="701"/>
    <n v="23.030800821355236"/>
    <n v="1.9192334017796029"/>
    <x v="1"/>
    <x v="1"/>
    <s v="nov"/>
  </r>
  <r>
    <x v="558"/>
    <x v="0"/>
    <n v="57"/>
    <n v="98"/>
    <n v="272.7"/>
    <n v="175"/>
    <s v="Yes"/>
    <s v="No"/>
    <n v="77.5"/>
    <n v="0"/>
    <n v="1"/>
    <s v="Yes"/>
    <n v="0"/>
    <s v="NE"/>
    <x v="1"/>
    <n v="77"/>
    <s v="No"/>
    <s v="Yes"/>
    <s v="Yes"/>
    <s v="  Two Year   "/>
    <s v="Direct Debit"/>
    <n v="52"/>
    <n v="1296"/>
    <x v="0"/>
    <m/>
    <x v="474"/>
    <x v="451"/>
    <n v="36"/>
    <x v="2"/>
    <n v="55.33"/>
    <x v="4"/>
    <s v="SMS"/>
    <x v="0"/>
    <n v="2.3199999999999998"/>
    <n v="2201"/>
    <s v="Alto"/>
    <s v="Bajo"/>
    <n v="8.3333333333333329E-2"/>
    <n v="1240"/>
    <n v="276"/>
    <n v="0.13043478260869565"/>
    <n v="0.13043478260869565"/>
    <s v="Primera compra"/>
    <n v="1502"/>
    <n v="49.347022587268995"/>
    <n v="4.1122518822724166"/>
    <x v="0"/>
    <x v="0"/>
    <s v="sept"/>
  </r>
  <r>
    <x v="559"/>
    <x v="0"/>
    <n v="53"/>
    <n v="124"/>
    <n v="266.10000000000002"/>
    <n v="0"/>
    <s v="No"/>
    <s v="No"/>
    <n v="0"/>
    <n v="0"/>
    <n v="0"/>
    <s v="Yes"/>
    <n v="0"/>
    <s v="GA"/>
    <x v="0"/>
    <n v="75"/>
    <s v="No"/>
    <s v="Yes"/>
    <s v="No"/>
    <s v="  Month-to-Month   "/>
    <s v="Direct Debit"/>
    <n v="18"/>
    <n v="392"/>
    <x v="0"/>
    <m/>
    <x v="438"/>
    <x v="452"/>
    <n v="95"/>
    <x v="2"/>
    <n v="18.27"/>
    <x v="5"/>
    <s v="Email"/>
    <x v="1"/>
    <n v="0"/>
    <n v="5163"/>
    <s v="Medio"/>
    <s v="Bajo"/>
    <n v="4.2105263157894736E-2"/>
    <n v="1635"/>
    <n v="128"/>
    <n v="0.7421875"/>
    <n v="0.7421875"/>
    <s v="Primera compra"/>
    <n v="1521"/>
    <n v="49.97125256673511"/>
    <n v="4.1642710472279258"/>
    <x v="0"/>
    <x v="1"/>
    <s v="ago"/>
  </r>
  <r>
    <x v="560"/>
    <x v="0"/>
    <n v="65"/>
    <n v="226"/>
    <n v="586.4"/>
    <n v="219"/>
    <s v="Yes"/>
    <s v="No"/>
    <n v="106.6"/>
    <n v="0"/>
    <n v="0"/>
    <s v="No"/>
    <n v="0"/>
    <s v="UT"/>
    <x v="0"/>
    <n v="55"/>
    <s v="No"/>
    <s v="No"/>
    <s v="No"/>
    <s v="  Two Year   "/>
    <s v="Direct Debit"/>
    <n v="9"/>
    <n v="671"/>
    <x v="0"/>
    <m/>
    <x v="40"/>
    <x v="453"/>
    <n v="64"/>
    <x v="2"/>
    <n v="7.77"/>
    <x v="0"/>
    <s v="Phone"/>
    <x v="1"/>
    <n v="5.33"/>
    <n v="2832"/>
    <s v="Medio"/>
    <s v="Bajo"/>
    <n v="3.125E-2"/>
    <n v="364"/>
    <n v="447"/>
    <n v="0.14317673378076062"/>
    <n v="0.14317673378076062"/>
    <s v="Primera compra"/>
    <n v="550"/>
    <n v="18.069815195071868"/>
    <n v="1.5058179329226558"/>
    <x v="0"/>
    <x v="2"/>
    <s v="abr"/>
  </r>
  <r>
    <x v="560"/>
    <x v="0"/>
    <n v="54"/>
    <n v="226"/>
    <n v="586.4"/>
    <n v="219"/>
    <s v="Yes"/>
    <s v="No"/>
    <n v="106.6"/>
    <n v="0"/>
    <n v="0"/>
    <s v="No"/>
    <n v="0"/>
    <s v="UT"/>
    <x v="0"/>
    <n v="55"/>
    <s v="No"/>
    <s v="No"/>
    <s v="No"/>
    <s v="  Two Year   "/>
    <s v="Direct Debit"/>
    <n v="9"/>
    <n v="671"/>
    <x v="0"/>
    <m/>
    <x v="40"/>
    <x v="453"/>
    <n v="64"/>
    <x v="2"/>
    <n v="7.77"/>
    <x v="5"/>
    <s v="Phone"/>
    <x v="1"/>
    <n v="5.33"/>
    <n v="5653"/>
    <s v="Medio"/>
    <s v="Bajo"/>
    <n v="6.25E-2"/>
    <n v="364"/>
    <n v="449"/>
    <n v="0.14253897550111358"/>
    <n v="0.14253897550111358"/>
    <s v="Compra posterior"/>
    <n v="550"/>
    <n v="18.069815195071868"/>
    <n v="1.5058179329226558"/>
    <x v="0"/>
    <x v="2"/>
    <s v="abr"/>
  </r>
  <r>
    <x v="561"/>
    <x v="0"/>
    <n v="66"/>
    <n v="133"/>
    <n v="336.5"/>
    <n v="0"/>
    <s v="No"/>
    <s v="No"/>
    <n v="0"/>
    <n v="0"/>
    <n v="0"/>
    <s v="No"/>
    <n v="0"/>
    <s v="WV"/>
    <x v="1"/>
    <n v="51"/>
    <s v="No"/>
    <s v="No"/>
    <s v="No"/>
    <s v="  Two Year   "/>
    <s v="Credit Card"/>
    <n v="12"/>
    <n v="432"/>
    <x v="0"/>
    <m/>
    <x v="475"/>
    <x v="454"/>
    <n v="11"/>
    <x v="2"/>
    <n v="11.24"/>
    <x v="5"/>
    <s v="Email"/>
    <x v="1"/>
    <n v="0"/>
    <n v="5993"/>
    <s v="Medio"/>
    <s v="Bajo"/>
    <n v="0.36363636363636365"/>
    <n v="1325"/>
    <n v="137"/>
    <n v="8.0291970802919707E-2"/>
    <n v="8.0291970802919707E-2"/>
    <s v="Primera compra"/>
    <n v="1024"/>
    <n v="33.642710472279262"/>
    <n v="2.8035592060232717"/>
    <x v="0"/>
    <x v="1"/>
    <s v="dic"/>
  </r>
  <r>
    <x v="561"/>
    <x v="0"/>
    <n v="69"/>
    <n v="133"/>
    <n v="336.5"/>
    <n v="0"/>
    <s v="No"/>
    <s v="No"/>
    <n v="0"/>
    <n v="0"/>
    <n v="0"/>
    <s v="No"/>
    <n v="0"/>
    <s v="WV"/>
    <x v="1"/>
    <n v="51"/>
    <s v="No"/>
    <s v="No"/>
    <s v="No"/>
    <s v="  Two Year   "/>
    <s v="Credit Card"/>
    <n v="12"/>
    <n v="432"/>
    <x v="0"/>
    <m/>
    <x v="475"/>
    <x v="454"/>
    <n v="11"/>
    <x v="2"/>
    <n v="11.24"/>
    <x v="0"/>
    <s v="Email"/>
    <x v="1"/>
    <n v="0"/>
    <n v="2379"/>
    <s v="Medio"/>
    <s v="Bajo"/>
    <n v="0.18181818181818182"/>
    <n v="1325"/>
    <n v="135"/>
    <n v="8.1481481481481488E-2"/>
    <n v="8.1481481481481488E-2"/>
    <s v="Compra posterior"/>
    <n v="1024"/>
    <n v="33.642710472279262"/>
    <n v="2.8035592060232717"/>
    <x v="0"/>
    <x v="1"/>
    <s v="dic"/>
  </r>
  <r>
    <x v="562"/>
    <x v="0"/>
    <n v="71"/>
    <n v="55"/>
    <n v="120.7"/>
    <n v="0"/>
    <s v="No"/>
    <s v="No"/>
    <n v="0"/>
    <n v="0"/>
    <n v="0"/>
    <s v="No"/>
    <n v="0"/>
    <s v="IA"/>
    <x v="1"/>
    <n v="29"/>
    <s v="Yes"/>
    <s v="No"/>
    <s v="No"/>
    <s v="  Month-to-Month   "/>
    <s v="Credit Card"/>
    <n v="8"/>
    <n v="153"/>
    <x v="0"/>
    <m/>
    <x v="476"/>
    <x v="455"/>
    <n v="89"/>
    <x v="0"/>
    <n v="7.6"/>
    <x v="4"/>
    <s v="SMS"/>
    <x v="0"/>
    <n v="0"/>
    <n v="2784"/>
    <s v="Medio"/>
    <s v="Bajo"/>
    <n v="3.3707865168539325E-2"/>
    <n v="877"/>
    <n v="58"/>
    <n v="1.5344827586206897"/>
    <n v="1.5344827586206897"/>
    <s v="Primera compra"/>
    <n v="375"/>
    <n v="12.320328542094455"/>
    <n v="1.0266940451745379"/>
    <x v="0"/>
    <x v="1"/>
    <s v="oct"/>
  </r>
  <r>
    <x v="563"/>
    <x v="0"/>
    <n v="95"/>
    <n v="183"/>
    <n v="400.1"/>
    <n v="0"/>
    <s v="No"/>
    <s v="No"/>
    <n v="0"/>
    <n v="0"/>
    <n v="3"/>
    <s v="Yes"/>
    <n v="0"/>
    <s v="CT"/>
    <x v="0"/>
    <n v="63"/>
    <s v="No"/>
    <s v="No"/>
    <s v="Yes"/>
    <s v="  One Year   "/>
    <s v="Direct Debit"/>
    <n v="42"/>
    <n v="1696"/>
    <x v="0"/>
    <m/>
    <x v="477"/>
    <x v="456"/>
    <n v="34"/>
    <x v="1"/>
    <n v="44.66"/>
    <x v="0"/>
    <s v="SMS"/>
    <x v="1"/>
    <n v="0"/>
    <n v="4476"/>
    <s v="Medio"/>
    <s v="Bajo"/>
    <n v="5.8823529411764705E-2"/>
    <n v="573"/>
    <n v="185"/>
    <n v="0.18378378378378379"/>
    <n v="0.18378378378378379"/>
    <s v="Primera compra"/>
    <n v="1528"/>
    <n v="50.201232032854215"/>
    <n v="4.1834360027378512"/>
    <x v="0"/>
    <x v="0"/>
    <s v="ago"/>
  </r>
  <r>
    <x v="564"/>
    <x v="0"/>
    <n v="53"/>
    <n v="158"/>
    <n v="436.2"/>
    <n v="0"/>
    <s v="No"/>
    <s v="No"/>
    <n v="0"/>
    <n v="0"/>
    <n v="0"/>
    <s v="No"/>
    <n v="0"/>
    <s v="MA"/>
    <x v="1"/>
    <n v="51"/>
    <s v="No"/>
    <s v="No"/>
    <s v="No"/>
    <s v="  Two Year   "/>
    <s v="Credit Card"/>
    <n v="5"/>
    <n v="333"/>
    <x v="0"/>
    <m/>
    <x v="478"/>
    <x v="457"/>
    <n v="98"/>
    <x v="1"/>
    <n v="4.3899999999999997"/>
    <x v="5"/>
    <s v="Email"/>
    <x v="0"/>
    <n v="0"/>
    <n v="3032"/>
    <s v="Medio"/>
    <s v="Bajo"/>
    <n v="4.0816326530612242E-2"/>
    <n v="1588"/>
    <n v="162"/>
    <n v="0.60493827160493829"/>
    <n v="0.60493827160493829"/>
    <s v="Primera compra"/>
    <n v="379"/>
    <n v="12.451745379876797"/>
    <n v="1.0376454483230664"/>
    <x v="0"/>
    <x v="1"/>
    <s v="sept"/>
  </r>
  <r>
    <x v="565"/>
    <x v="0"/>
    <n v="52"/>
    <n v="72"/>
    <n v="236.8"/>
    <n v="312"/>
    <s v="Yes"/>
    <s v="No"/>
    <n v="119"/>
    <n v="0"/>
    <n v="0"/>
    <s v="No"/>
    <n v="0"/>
    <s v="NH"/>
    <x v="0"/>
    <n v="25"/>
    <s v="Yes"/>
    <s v="No"/>
    <s v="No"/>
    <s v="  Month-to-Month   "/>
    <s v="Direct Debit"/>
    <n v="11"/>
    <n v="441"/>
    <x v="0"/>
    <m/>
    <x v="479"/>
    <x v="458"/>
    <n v="66"/>
    <x v="2"/>
    <n v="13.02"/>
    <x v="2"/>
    <s v="Email"/>
    <x v="1"/>
    <n v="2.38"/>
    <n v="5454"/>
    <s v="Medio"/>
    <s v="Medio"/>
    <n v="7.575757575757576E-2"/>
    <n v="880"/>
    <n v="389"/>
    <n v="0.16966580976863754"/>
    <n v="0.16966580976863754"/>
    <s v="Primera compra"/>
    <n v="312"/>
    <n v="10.250513347022586"/>
    <n v="0.8542094455852155"/>
    <x v="1"/>
    <x v="1"/>
    <s v="dic"/>
  </r>
  <r>
    <x v="566"/>
    <x v="0"/>
    <n v="81"/>
    <n v="385"/>
    <n v="1032.7"/>
    <n v="962"/>
    <s v="Yes"/>
    <s v="No"/>
    <n v="328.1"/>
    <n v="0"/>
    <n v="3"/>
    <s v="Yes"/>
    <n v="0"/>
    <s v="GA"/>
    <x v="1"/>
    <n v="54"/>
    <s v="No"/>
    <s v="No"/>
    <s v="Yes"/>
    <s v="  One Year   "/>
    <s v="Direct Debit"/>
    <n v="52"/>
    <n v="3869"/>
    <x v="0"/>
    <m/>
    <x v="220"/>
    <x v="459"/>
    <n v="83"/>
    <x v="1"/>
    <n v="44.46"/>
    <x v="5"/>
    <s v="Phone"/>
    <x v="1"/>
    <n v="9.84"/>
    <n v="680"/>
    <s v="Medio"/>
    <s v="Bajo"/>
    <n v="4.8192771084337352E-2"/>
    <n v="317"/>
    <n v="1351"/>
    <n v="6.1435973353071799E-2"/>
    <n v="6.1435973353071799E-2"/>
    <s v="Primera compra"/>
    <n v="672"/>
    <n v="22.078028747433265"/>
    <n v="1.839835728952772"/>
    <x v="0"/>
    <x v="3"/>
    <s v="dic"/>
  </r>
  <r>
    <x v="567"/>
    <x v="0"/>
    <n v="58"/>
    <n v="119"/>
    <n v="353.5"/>
    <n v="284"/>
    <s v="Yes"/>
    <s v="Yes"/>
    <n v="0"/>
    <n v="0"/>
    <n v="7"/>
    <s v="Yes"/>
    <n v="0"/>
    <s v="OK"/>
    <x v="0"/>
    <n v="84"/>
    <s v="No"/>
    <s v="Yes"/>
    <s v="Yes"/>
    <s v="  Two Year   "/>
    <s v="Direct Debit"/>
    <n v="20"/>
    <n v="1437"/>
    <x v="0"/>
    <m/>
    <x v="480"/>
    <x v="460"/>
    <n v="113"/>
    <x v="2"/>
    <n v="18.260000000000002"/>
    <x v="4"/>
    <s v="Phone"/>
    <x v="1"/>
    <n v="6.96"/>
    <n v="4954"/>
    <s v="Medio"/>
    <s v="Bajo"/>
    <n v="2.6548672566371681E-2"/>
    <n v="1273"/>
    <n v="406"/>
    <n v="0.27832512315270935"/>
    <n v="0.27832512315270935"/>
    <s v="Primera compra"/>
    <n v="1094"/>
    <n v="35.94250513347022"/>
    <n v="2.9952087611225182"/>
    <x v="0"/>
    <x v="0"/>
    <s v="oct"/>
  </r>
  <r>
    <x v="568"/>
    <x v="0"/>
    <n v="98"/>
    <n v="311"/>
    <n v="864.9"/>
    <n v="372"/>
    <s v="Yes"/>
    <s v="No"/>
    <n v="165.9"/>
    <n v="2"/>
    <n v="13"/>
    <s v="No"/>
    <n v="62"/>
    <s v="NH"/>
    <x v="1"/>
    <n v="31"/>
    <s v="No"/>
    <s v="No"/>
    <s v="No"/>
    <s v="  Two Year   "/>
    <s v="Direct Debit"/>
    <n v="15"/>
    <n v="934"/>
    <x v="0"/>
    <m/>
    <x v="481"/>
    <x v="435"/>
    <n v="57"/>
    <x v="1"/>
    <n v="16.5"/>
    <x v="3"/>
    <s v="Email"/>
    <x v="1"/>
    <n v="6.63"/>
    <n v="4415"/>
    <s v="Medio"/>
    <s v="Bajo"/>
    <n v="1.7543859649122806E-2"/>
    <n v="1407"/>
    <n v="684"/>
    <n v="8.3333333333333329E-2"/>
    <n v="8.3333333333333329E-2"/>
    <s v="Primera compra"/>
    <n v="1354"/>
    <n v="44.484599589322386"/>
    <n v="3.7070499657768656"/>
    <x v="2"/>
    <x v="2"/>
    <s v="ene"/>
  </r>
  <r>
    <x v="569"/>
    <x v="0"/>
    <n v="75"/>
    <n v="143"/>
    <n v="353.1"/>
    <n v="0"/>
    <s v="No"/>
    <s v="No"/>
    <n v="0"/>
    <n v="2"/>
    <n v="2"/>
    <s v="No"/>
    <n v="6"/>
    <s v="VT"/>
    <x v="0"/>
    <n v="52"/>
    <s v="No"/>
    <s v="No"/>
    <s v="No"/>
    <s v="  Month-to-Month   "/>
    <s v="Direct Debit"/>
    <n v="39"/>
    <n v="1977"/>
    <x v="0"/>
    <m/>
    <x v="482"/>
    <x v="444"/>
    <n v="89"/>
    <x v="0"/>
    <n v="38.630000000000003"/>
    <x v="0"/>
    <s v="Email"/>
    <x v="1"/>
    <n v="0"/>
    <n v="4895"/>
    <s v="Medio"/>
    <s v="Bajo"/>
    <n v="2.247191011235955E-2"/>
    <n v="710"/>
    <n v="145"/>
    <n v="0.61379310344827587"/>
    <n v="0.61379310344827587"/>
    <s v="Primera compra"/>
    <n v="527"/>
    <n v="17.314168377823407"/>
    <n v="1.4428473648186173"/>
    <x v="0"/>
    <x v="0"/>
    <s v="may"/>
  </r>
  <r>
    <x v="570"/>
    <x v="0"/>
    <n v="68"/>
    <n v="313"/>
    <n v="775.8"/>
    <n v="0"/>
    <s v="No"/>
    <s v="No"/>
    <n v="0"/>
    <n v="0"/>
    <n v="6"/>
    <s v="Yes"/>
    <n v="0"/>
    <s v="ND"/>
    <x v="1"/>
    <n v="43"/>
    <s v="No"/>
    <s v="No"/>
    <s v="Yes"/>
    <s v="  Two Year   "/>
    <s v="Direct Debit"/>
    <n v="31"/>
    <n v="1585"/>
    <x v="0"/>
    <m/>
    <x v="357"/>
    <x v="20"/>
    <n v="119"/>
    <x v="2"/>
    <n v="29.52"/>
    <x v="1"/>
    <s v="SMS"/>
    <x v="1"/>
    <n v="0"/>
    <n v="544"/>
    <s v="Medio"/>
    <s v="Bajo"/>
    <n v="0"/>
    <n v="1519"/>
    <n v="313"/>
    <n v="0.38019169329073482"/>
    <n v="0.38019169329073482"/>
    <s v="Primera compra"/>
    <n v="1066"/>
    <n v="35.022587268993838"/>
    <n v="2.9185489390828199"/>
    <x v="2"/>
    <x v="0"/>
    <s v="nov"/>
  </r>
  <r>
    <x v="571"/>
    <x v="0"/>
    <n v="96"/>
    <n v="85"/>
    <n v="227.6"/>
    <n v="0"/>
    <s v="No"/>
    <s v="No"/>
    <n v="0"/>
    <n v="0"/>
    <n v="18"/>
    <s v="No"/>
    <n v="20"/>
    <s v="TX"/>
    <x v="1"/>
    <n v="33"/>
    <s v="No"/>
    <s v="No"/>
    <s v="Yes"/>
    <s v="  Month-to-Month   "/>
    <s v="Direct Debit"/>
    <n v="56"/>
    <n v="1161"/>
    <x v="0"/>
    <m/>
    <x v="483"/>
    <x v="461"/>
    <n v="48"/>
    <x v="1"/>
    <n v="60.15"/>
    <x v="0"/>
    <s v="Email"/>
    <x v="0"/>
    <n v="0"/>
    <n v="2353"/>
    <s v="Alto"/>
    <s v="Bajo"/>
    <n v="4.1666666666666664E-2"/>
    <n v="1463"/>
    <n v="87"/>
    <n v="0.55172413793103448"/>
    <n v="0.55172413793103448"/>
    <s v="Primera compra"/>
    <n v="1082"/>
    <n v="35.548254620123203"/>
    <n v="2.9623545516769334"/>
    <x v="0"/>
    <x v="0"/>
    <s v="oct"/>
  </r>
  <r>
    <x v="572"/>
    <x v="0"/>
    <n v="54"/>
    <n v="38"/>
    <n v="90"/>
    <n v="0"/>
    <s v="No"/>
    <s v="No"/>
    <n v="0"/>
    <n v="0"/>
    <n v="13"/>
    <s v="Yes"/>
    <n v="0"/>
    <s v="UT"/>
    <x v="0"/>
    <n v="27"/>
    <s v="Yes"/>
    <s v="No"/>
    <s v="No"/>
    <s v="  Month-to-Month   "/>
    <s v="Direct Debit"/>
    <n v="39"/>
    <n v="289"/>
    <x v="0"/>
    <m/>
    <x v="484"/>
    <x v="143"/>
    <n v="40"/>
    <x v="2"/>
    <n v="31.62"/>
    <x v="4"/>
    <s v="SMS"/>
    <x v="1"/>
    <n v="0"/>
    <n v="3558"/>
    <s v="Medio"/>
    <s v="Bajo"/>
    <n v="7.4999999999999997E-2"/>
    <n v="331"/>
    <n v="41"/>
    <n v="0.97560975609756095"/>
    <n v="0.97560975609756095"/>
    <s v="Primera compra"/>
    <n v="1430"/>
    <n v="46.98151950718686"/>
    <n v="3.915126625598905"/>
    <x v="0"/>
    <x v="1"/>
    <s v="nov"/>
  </r>
  <r>
    <x v="573"/>
    <x v="0"/>
    <n v="67"/>
    <n v="60"/>
    <n v="140.80000000000001"/>
    <n v="0"/>
    <s v="No"/>
    <s v="No"/>
    <n v="0"/>
    <n v="0"/>
    <n v="12"/>
    <s v="Yes"/>
    <n v="0"/>
    <s v="GA"/>
    <x v="0"/>
    <n v="45"/>
    <s v="No"/>
    <s v="No"/>
    <s v="No"/>
    <s v="  Month-to-Month   "/>
    <s v="Credit Card"/>
    <n v="42"/>
    <n v="395"/>
    <x v="0"/>
    <m/>
    <x v="485"/>
    <x v="462"/>
    <n v="16"/>
    <x v="2"/>
    <n v="43.81"/>
    <x v="4"/>
    <s v="Email"/>
    <x v="0"/>
    <n v="0"/>
    <n v="6094"/>
    <s v="Medio"/>
    <s v="Bajo"/>
    <n v="0.1875"/>
    <n v="1165"/>
    <n v="63"/>
    <n v="0.25396825396825395"/>
    <n v="0.25396825396825395"/>
    <s v="Primera compra"/>
    <n v="381"/>
    <n v="12.517453798767967"/>
    <n v="1.0431211498973305"/>
    <x v="0"/>
    <x v="1"/>
    <s v="sept"/>
  </r>
  <r>
    <x v="574"/>
    <x v="0"/>
    <n v="70"/>
    <n v="136"/>
    <n v="234.7"/>
    <n v="0"/>
    <s v="No"/>
    <s v="No"/>
    <n v="0"/>
    <n v="0"/>
    <n v="0"/>
    <s v="No"/>
    <n v="0"/>
    <s v="VT"/>
    <x v="0"/>
    <n v="39"/>
    <s v="No"/>
    <s v="No"/>
    <s v="No"/>
    <s v="  Two Year   "/>
    <s v="Credit Card"/>
    <n v="9"/>
    <n v="216"/>
    <x v="0"/>
    <m/>
    <x v="486"/>
    <x v="463"/>
    <n v="25"/>
    <x v="0"/>
    <n v="9.16"/>
    <x v="4"/>
    <s v="Email"/>
    <x v="1"/>
    <n v="0"/>
    <n v="6018"/>
    <s v="Medio"/>
    <s v="Bajo"/>
    <n v="0.12"/>
    <n v="1645"/>
    <n v="139"/>
    <n v="0.17985611510791366"/>
    <n v="0.17985611510791366"/>
    <s v="Primera compra"/>
    <n v="486"/>
    <n v="15.967145790554415"/>
    <n v="1.3305954825462012"/>
    <x v="0"/>
    <x v="1"/>
    <s v="jun"/>
  </r>
  <r>
    <x v="575"/>
    <x v="0"/>
    <n v="80"/>
    <n v="158"/>
    <n v="374.3"/>
    <n v="0"/>
    <s v="No"/>
    <s v="No"/>
    <n v="0"/>
    <n v="0"/>
    <n v="0"/>
    <s v="No"/>
    <n v="0"/>
    <s v="MD"/>
    <x v="1"/>
    <n v="62"/>
    <s v="No"/>
    <s v="No"/>
    <s v="No"/>
    <s v="  Two Year   "/>
    <s v="Direct Debit"/>
    <n v="9"/>
    <n v="637"/>
    <x v="0"/>
    <m/>
    <x v="68"/>
    <x v="464"/>
    <n v="86"/>
    <x v="1"/>
    <n v="8.84"/>
    <x v="4"/>
    <s v="SMS"/>
    <x v="0"/>
    <n v="0"/>
    <n v="5410"/>
    <s v="Medio"/>
    <s v="Bajo"/>
    <n v="3.4883720930232558E-2"/>
    <n v="630"/>
    <n v="161"/>
    <n v="0.53416149068322982"/>
    <n v="0.53416149068322982"/>
    <s v="Primera compra"/>
    <n v="354"/>
    <n v="11.630390143737166"/>
    <n v="0.9691991786447639"/>
    <x v="0"/>
    <x v="1"/>
    <s v="oct"/>
  </r>
  <r>
    <x v="576"/>
    <x v="0"/>
    <n v="90"/>
    <n v="437"/>
    <n v="1012.1"/>
    <n v="0"/>
    <s v="No"/>
    <s v="No"/>
    <n v="0"/>
    <n v="2"/>
    <n v="21"/>
    <s v="Yes"/>
    <n v="0"/>
    <s v="ND"/>
    <x v="1"/>
    <n v="29"/>
    <s v="Yes"/>
    <s v="No"/>
    <s v="Yes"/>
    <s v="  Two Year   "/>
    <s v="Direct Debit"/>
    <n v="57"/>
    <n v="3862"/>
    <x v="0"/>
    <m/>
    <x v="279"/>
    <x v="465"/>
    <n v="18"/>
    <x v="1"/>
    <n v="45.73"/>
    <x v="1"/>
    <s v="SMS"/>
    <x v="0"/>
    <n v="0"/>
    <n v="3762"/>
    <s v="Alto"/>
    <s v="Bajo"/>
    <n v="0"/>
    <n v="352"/>
    <n v="437"/>
    <n v="4.1189931350114416E-2"/>
    <n v="4.1189931350114416E-2"/>
    <s v="Primera compra"/>
    <n v="321"/>
    <n v="10.546201232032855"/>
    <n v="0.87885010266940455"/>
    <x v="0"/>
    <x v="3"/>
    <s v="nov"/>
  </r>
  <r>
    <x v="577"/>
    <x v="0"/>
    <n v="71"/>
    <n v="116"/>
    <n v="358.1"/>
    <n v="0"/>
    <s v="No"/>
    <s v="No"/>
    <n v="0"/>
    <n v="1"/>
    <n v="2"/>
    <s v="Yes"/>
    <n v="0"/>
    <s v="AK"/>
    <x v="1"/>
    <n v="49"/>
    <s v="No"/>
    <s v="No"/>
    <s v="Yes"/>
    <s v="  Two Year   "/>
    <s v="Credit Card"/>
    <n v="33"/>
    <n v="1195"/>
    <x v="0"/>
    <m/>
    <x v="184"/>
    <x v="405"/>
    <n v="52"/>
    <x v="2"/>
    <n v="31.4"/>
    <x v="4"/>
    <s v="SMS"/>
    <x v="1"/>
    <n v="0"/>
    <n v="586"/>
    <s v="Medio"/>
    <s v="Bajo"/>
    <n v="5.7692307692307696E-2"/>
    <n v="613"/>
    <n v="119"/>
    <n v="0.43697478991596639"/>
    <n v="0.43697478991596639"/>
    <s v="Primera compra"/>
    <n v="1508"/>
    <n v="49.544147843942511"/>
    <n v="4.128678986995209"/>
    <x v="0"/>
    <x v="0"/>
    <s v="ago"/>
  </r>
  <r>
    <x v="578"/>
    <x v="0"/>
    <n v="73"/>
    <n v="238"/>
    <n v="569.9"/>
    <n v="0"/>
    <s v="No"/>
    <s v="No"/>
    <n v="0"/>
    <n v="0"/>
    <n v="6"/>
    <s v="No"/>
    <n v="55"/>
    <s v="KY"/>
    <x v="0"/>
    <n v="55"/>
    <s v="No"/>
    <s v="No"/>
    <s v="Yes"/>
    <s v="  Month-to-Month   "/>
    <s v="Direct Debit"/>
    <n v="31"/>
    <n v="1174"/>
    <x v="0"/>
    <m/>
    <x v="487"/>
    <x v="238"/>
    <n v="62"/>
    <x v="2"/>
    <n v="34.11"/>
    <x v="1"/>
    <s v="Phone"/>
    <x v="0"/>
    <n v="0"/>
    <n v="4657"/>
    <s v="Medio"/>
    <s v="Bajo"/>
    <n v="0"/>
    <n v="1095"/>
    <n v="238"/>
    <n v="0.26050420168067229"/>
    <n v="0.26050420168067229"/>
    <s v="Primera compra"/>
    <n v="1270"/>
    <n v="41.724845995893226"/>
    <n v="3.4770704996577688"/>
    <x v="2"/>
    <x v="0"/>
    <s v="abr"/>
  </r>
  <r>
    <x v="579"/>
    <x v="0"/>
    <n v="55"/>
    <n v="109"/>
    <n v="249.1"/>
    <n v="0"/>
    <s v="No"/>
    <s v="Yes"/>
    <n v="0"/>
    <n v="0"/>
    <n v="9"/>
    <s v="No"/>
    <n v="7"/>
    <s v="VA"/>
    <x v="0"/>
    <n v="48"/>
    <s v="No"/>
    <s v="No"/>
    <s v="No"/>
    <s v="  Month-to-Month   "/>
    <s v="Direct Debit"/>
    <n v="42"/>
    <n v="1158"/>
    <x v="0"/>
    <m/>
    <x v="488"/>
    <x v="466"/>
    <n v="2"/>
    <x v="2"/>
    <n v="39.68"/>
    <x v="5"/>
    <s v="SMS"/>
    <x v="1"/>
    <n v="0"/>
    <n v="2918"/>
    <s v="Medio"/>
    <s v="Bajo"/>
    <n v="2"/>
    <n v="518"/>
    <n v="113"/>
    <n v="1.7699115044247787E-2"/>
    <n v="1.7699115044247787E-2"/>
    <s v="Primera compra"/>
    <n v="1692"/>
    <n v="55.589322381930188"/>
    <n v="4.6324435318275157"/>
    <x v="0"/>
    <x v="0"/>
    <s v="feb"/>
  </r>
  <r>
    <x v="580"/>
    <x v="0"/>
    <n v="54"/>
    <n v="3"/>
    <n v="7"/>
    <n v="0"/>
    <s v="No"/>
    <s v="No"/>
    <n v="0"/>
    <n v="0"/>
    <n v="0"/>
    <s v="No"/>
    <n v="0"/>
    <s v="WI"/>
    <x v="1"/>
    <n v="56"/>
    <s v="No"/>
    <s v="No"/>
    <s v="No"/>
    <s v="  Month-to-Month   "/>
    <s v="Credit Card"/>
    <n v="7"/>
    <n v="7"/>
    <x v="0"/>
    <m/>
    <x v="489"/>
    <x v="467"/>
    <n v="27"/>
    <x v="1"/>
    <n v="6.04"/>
    <x v="5"/>
    <s v="Email"/>
    <x v="0"/>
    <n v="0"/>
    <n v="2244"/>
    <s v="Medio"/>
    <s v="Bajo"/>
    <n v="0.14814814814814814"/>
    <n v="948"/>
    <n v="7"/>
    <n v="3.8571428571428572"/>
    <n v="3.8571428571428572"/>
    <s v="Primera compra"/>
    <n v="528"/>
    <n v="17.347022587268995"/>
    <n v="1.4455852156057496"/>
    <x v="0"/>
    <x v="1"/>
    <s v="may"/>
  </r>
  <r>
    <x v="580"/>
    <x v="0"/>
    <n v="85"/>
    <n v="3"/>
    <n v="7"/>
    <n v="0"/>
    <s v="No"/>
    <s v="No"/>
    <n v="0"/>
    <n v="0"/>
    <n v="0"/>
    <s v="No"/>
    <n v="0"/>
    <s v="WI"/>
    <x v="1"/>
    <n v="56"/>
    <s v="No"/>
    <s v="No"/>
    <s v="No"/>
    <s v="  Month-to-Month   "/>
    <s v="Credit Card"/>
    <n v="7"/>
    <n v="7"/>
    <x v="0"/>
    <m/>
    <x v="489"/>
    <x v="467"/>
    <n v="27"/>
    <x v="1"/>
    <n v="6.04"/>
    <x v="0"/>
    <s v="Email"/>
    <x v="0"/>
    <n v="0"/>
    <n v="4920"/>
    <s v="Medio"/>
    <s v="Bajo"/>
    <n v="7.407407407407407E-2"/>
    <n v="948"/>
    <n v="5"/>
    <n v="5.4"/>
    <n v="5.4"/>
    <s v="Compra posterior"/>
    <n v="528"/>
    <n v="17.347022587268995"/>
    <n v="1.4455852156057496"/>
    <x v="0"/>
    <x v="1"/>
    <s v="may"/>
  </r>
  <r>
    <x v="581"/>
    <x v="0"/>
    <n v="68"/>
    <n v="17"/>
    <n v="40.4"/>
    <n v="0"/>
    <s v="No"/>
    <s v="No"/>
    <n v="0"/>
    <n v="0"/>
    <n v="0"/>
    <s v="No"/>
    <n v="0"/>
    <s v="IA"/>
    <x v="1"/>
    <n v="56"/>
    <s v="No"/>
    <s v="No"/>
    <s v="No"/>
    <s v="  Month-to-Month   "/>
    <s v="Direct Debit"/>
    <n v="10"/>
    <n v="28"/>
    <x v="0"/>
    <m/>
    <x v="490"/>
    <x v="468"/>
    <n v="83"/>
    <x v="0"/>
    <n v="9.0299999999999994"/>
    <x v="2"/>
    <s v="Phone"/>
    <x v="1"/>
    <n v="0"/>
    <n v="4215"/>
    <s v="Medio"/>
    <s v="Medio"/>
    <n v="6.0240963855421686E-2"/>
    <n v="1714"/>
    <n v="22"/>
    <n v="3.7727272727272729"/>
    <n v="3.7727272727272729"/>
    <s v="Primera compra"/>
    <n v="319"/>
    <n v="10.480492813141684"/>
    <n v="0.87337440109514031"/>
    <x v="1"/>
    <x v="1"/>
    <s v="nov"/>
  </r>
  <r>
    <x v="582"/>
    <x v="0"/>
    <n v="66"/>
    <n v="61"/>
    <n v="148.19999999999999"/>
    <n v="90"/>
    <s v="Yes"/>
    <s v="No"/>
    <n v="211.5"/>
    <n v="0"/>
    <n v="5"/>
    <s v="Yes"/>
    <n v="0"/>
    <s v="KS"/>
    <x v="0"/>
    <n v="54"/>
    <s v="No"/>
    <s v="No"/>
    <s v="No"/>
    <s v="  Month-to-Month   "/>
    <s v="Direct Debit"/>
    <n v="50"/>
    <n v="1468"/>
    <x v="0"/>
    <m/>
    <x v="491"/>
    <x v="469"/>
    <n v="76"/>
    <x v="2"/>
    <n v="45.55"/>
    <x v="4"/>
    <s v="Phone"/>
    <x v="1"/>
    <n v="0.42"/>
    <n v="5362"/>
    <s v="Alto"/>
    <s v="Bajo"/>
    <n v="3.9473684210526314E-2"/>
    <n v="565"/>
    <n v="154"/>
    <n v="0.4935064935064935"/>
    <n v="0.4935064935064935"/>
    <s v="Primera compra"/>
    <n v="1274"/>
    <n v="41.856262833675565"/>
    <n v="3.4880219028062971"/>
    <x v="0"/>
    <x v="0"/>
    <s v="abr"/>
  </r>
  <r>
    <x v="583"/>
    <x v="0"/>
    <n v="76"/>
    <n v="74"/>
    <n v="155.19999999999999"/>
    <n v="0"/>
    <s v="No"/>
    <s v="No"/>
    <n v="0"/>
    <n v="1"/>
    <n v="37"/>
    <s v="Yes"/>
    <n v="0"/>
    <s v="AZ"/>
    <x v="1"/>
    <n v="25"/>
    <s v="Yes"/>
    <s v="No"/>
    <s v="No"/>
    <s v="  Month-to-Month   "/>
    <s v="Credit Card"/>
    <n v="43"/>
    <n v="1113"/>
    <x v="0"/>
    <m/>
    <x v="492"/>
    <x v="470"/>
    <n v="59"/>
    <x v="1"/>
    <n v="38.9"/>
    <x v="3"/>
    <s v="Email"/>
    <x v="0"/>
    <n v="0"/>
    <n v="6866"/>
    <s v="Medio"/>
    <s v="Bajo"/>
    <n v="1.6949152542372881E-2"/>
    <n v="386"/>
    <n v="75"/>
    <n v="0.78666666666666663"/>
    <n v="0.78666666666666663"/>
    <s v="Primera compra"/>
    <n v="1111"/>
    <n v="36.50102669404518"/>
    <n v="3.0417522245037651"/>
    <x v="2"/>
    <x v="0"/>
    <s v="sept"/>
  </r>
  <r>
    <x v="583"/>
    <x v="0"/>
    <n v="57"/>
    <n v="74"/>
    <n v="155.19999999999999"/>
    <n v="0"/>
    <s v="No"/>
    <s v="No"/>
    <n v="0"/>
    <n v="1"/>
    <n v="37"/>
    <s v="Yes"/>
    <n v="0"/>
    <s v="AZ"/>
    <x v="1"/>
    <n v="25"/>
    <s v="Yes"/>
    <s v="No"/>
    <s v="No"/>
    <s v="  Month-to-Month   "/>
    <s v="Credit Card"/>
    <n v="43"/>
    <n v="1113"/>
    <x v="0"/>
    <m/>
    <x v="492"/>
    <x v="470"/>
    <n v="59"/>
    <x v="1"/>
    <n v="38.9"/>
    <x v="5"/>
    <s v="Email"/>
    <x v="0"/>
    <n v="0"/>
    <n v="3988"/>
    <s v="Medio"/>
    <s v="Bajo"/>
    <n v="6.7796610169491525E-2"/>
    <n v="386"/>
    <n v="78"/>
    <n v="0.75641025641025639"/>
    <n v="0.75641025641025639"/>
    <s v="Compra posterior"/>
    <n v="1111"/>
    <n v="36.50102669404518"/>
    <n v="3.0417522245037651"/>
    <x v="0"/>
    <x v="0"/>
    <s v="sept"/>
  </r>
  <r>
    <x v="584"/>
    <x v="0"/>
    <n v="65"/>
    <n v="379"/>
    <n v="1067.0999999999999"/>
    <n v="0"/>
    <s v="No"/>
    <s v="No"/>
    <n v="0"/>
    <n v="0"/>
    <n v="12"/>
    <s v="Yes"/>
    <n v="0"/>
    <s v="TN"/>
    <x v="1"/>
    <n v="42"/>
    <s v="No"/>
    <s v="No"/>
    <s v="Yes"/>
    <s v="  Two Year   "/>
    <s v="Credit Card"/>
    <n v="55"/>
    <n v="3917"/>
    <x v="0"/>
    <m/>
    <x v="493"/>
    <x v="471"/>
    <n v="115"/>
    <x v="0"/>
    <n v="55.55"/>
    <x v="3"/>
    <s v="Email"/>
    <x v="1"/>
    <n v="0"/>
    <n v="5722"/>
    <s v="Alto"/>
    <s v="Bajo"/>
    <n v="8.6956521739130436E-3"/>
    <n v="424"/>
    <n v="380"/>
    <n v="0.30263157894736842"/>
    <n v="0.30263157894736842"/>
    <s v="Primera compra"/>
    <n v="339"/>
    <n v="11.137577002053387"/>
    <n v="0.92813141683778222"/>
    <x v="0"/>
    <x v="3"/>
    <s v="nov"/>
  </r>
  <r>
    <x v="585"/>
    <x v="0"/>
    <n v="87"/>
    <n v="207"/>
    <n v="568"/>
    <n v="0"/>
    <s v="No"/>
    <s v="No"/>
    <n v="0"/>
    <n v="0"/>
    <n v="23"/>
    <s v="No"/>
    <n v="78"/>
    <s v="IL"/>
    <x v="0"/>
    <n v="29"/>
    <s v="Yes"/>
    <s v="No"/>
    <s v="Yes"/>
    <s v="  Two Year   "/>
    <s v="Direct Debit"/>
    <n v="30"/>
    <n v="1688"/>
    <x v="0"/>
    <m/>
    <x v="494"/>
    <x v="193"/>
    <n v="23"/>
    <x v="1"/>
    <n v="26.06"/>
    <x v="0"/>
    <s v="Email"/>
    <x v="0"/>
    <n v="0"/>
    <n v="1370"/>
    <s v="Medio"/>
    <s v="Bajo"/>
    <n v="8.6956521739130432E-2"/>
    <n v="762"/>
    <n v="209"/>
    <n v="0.11004784688995216"/>
    <n v="0.11004784688995216"/>
    <s v="Primera compra"/>
    <n v="1026"/>
    <n v="33.708418891170432"/>
    <n v="2.8090349075975358"/>
    <x v="0"/>
    <x v="0"/>
    <s v="dic"/>
  </r>
  <r>
    <x v="585"/>
    <x v="0"/>
    <n v="75"/>
    <n v="207"/>
    <n v="568"/>
    <n v="0"/>
    <s v="No"/>
    <s v="No"/>
    <n v="0"/>
    <n v="0"/>
    <n v="23"/>
    <s v="No"/>
    <n v="78"/>
    <s v="IL"/>
    <x v="0"/>
    <n v="29"/>
    <s v="Yes"/>
    <s v="No"/>
    <s v="Yes"/>
    <s v="  Two Year   "/>
    <s v="Direct Debit"/>
    <n v="30"/>
    <n v="1688"/>
    <x v="0"/>
    <m/>
    <x v="494"/>
    <x v="193"/>
    <n v="23"/>
    <x v="1"/>
    <n v="26.06"/>
    <x v="5"/>
    <s v="Email"/>
    <x v="0"/>
    <n v="0"/>
    <n v="2500"/>
    <s v="Medio"/>
    <s v="Bajo"/>
    <n v="0.17391304347826086"/>
    <n v="762"/>
    <n v="211"/>
    <n v="0.10900473933649289"/>
    <n v="0.10900473933649289"/>
    <s v="Compra posterior"/>
    <n v="1026"/>
    <n v="33.708418891170432"/>
    <n v="2.8090349075975358"/>
    <x v="0"/>
    <x v="0"/>
    <s v="dic"/>
  </r>
  <r>
    <x v="586"/>
    <x v="0"/>
    <n v="61"/>
    <n v="9"/>
    <n v="30.8"/>
    <n v="20"/>
    <s v="Yes"/>
    <s v="No"/>
    <n v="11.3"/>
    <n v="2"/>
    <n v="5"/>
    <s v="Yes"/>
    <n v="0"/>
    <s v="FL"/>
    <x v="0"/>
    <n v="62"/>
    <s v="No"/>
    <s v="No"/>
    <s v="No"/>
    <s v="  Month-to-Month   "/>
    <s v="Direct Debit"/>
    <n v="47"/>
    <n v="240"/>
    <x v="0"/>
    <m/>
    <x v="495"/>
    <x v="472"/>
    <n v="70"/>
    <x v="2"/>
    <n v="44.74"/>
    <x v="2"/>
    <s v="Email"/>
    <x v="0"/>
    <n v="0.03"/>
    <n v="5879"/>
    <s v="Medio"/>
    <s v="Medio"/>
    <n v="7.1428571428571425E-2"/>
    <n v="821"/>
    <n v="34"/>
    <n v="2.0588235294117645"/>
    <n v="2.0588235294117645"/>
    <s v="Primera compra"/>
    <n v="1160"/>
    <n v="38.110882956878847"/>
    <n v="3.1759069130732374"/>
    <x v="1"/>
    <x v="1"/>
    <s v="ago"/>
  </r>
  <r>
    <x v="587"/>
    <x v="0"/>
    <n v="78"/>
    <n v="453"/>
    <n v="729.8"/>
    <n v="0"/>
    <s v="No"/>
    <s v="No"/>
    <n v="0"/>
    <n v="0"/>
    <n v="0"/>
    <s v="No"/>
    <n v="0"/>
    <s v="HI"/>
    <x v="0"/>
    <n v="26"/>
    <s v="Yes"/>
    <s v="No"/>
    <s v="No"/>
    <s v="  Two Year   "/>
    <s v="Credit Card"/>
    <n v="9"/>
    <n v="452"/>
    <x v="0"/>
    <m/>
    <x v="496"/>
    <x v="260"/>
    <n v="1"/>
    <x v="1"/>
    <n v="7.39"/>
    <x v="4"/>
    <s v="Phone"/>
    <x v="1"/>
    <n v="0"/>
    <n v="1450"/>
    <s v="Medio"/>
    <s v="Bajo"/>
    <n v="3"/>
    <n v="1608"/>
    <n v="456"/>
    <n v="2.1929824561403508E-3"/>
    <n v="2.1929824561403508E-3"/>
    <s v="Primera compra"/>
    <n v="1612"/>
    <n v="52.960985626283374"/>
    <n v="4.4134154688569476"/>
    <x v="0"/>
    <x v="1"/>
    <s v="may"/>
  </r>
  <r>
    <x v="588"/>
    <x v="0"/>
    <n v="99"/>
    <n v="66"/>
    <n v="169.3"/>
    <n v="0"/>
    <s v="No"/>
    <s v="No"/>
    <n v="0"/>
    <n v="0"/>
    <n v="6"/>
    <s v="Yes"/>
    <n v="0"/>
    <s v="NY"/>
    <x v="0"/>
    <n v="62"/>
    <s v="No"/>
    <s v="No"/>
    <s v="No"/>
    <s v="  Month-to-Month   "/>
    <s v="Direct Debit"/>
    <n v="19"/>
    <n v="230"/>
    <x v="0"/>
    <m/>
    <x v="307"/>
    <x v="473"/>
    <n v="80"/>
    <x v="1"/>
    <n v="18.809999999999999"/>
    <x v="5"/>
    <s v="Phone"/>
    <x v="1"/>
    <n v="0"/>
    <n v="4417"/>
    <s v="Medio"/>
    <s v="Bajo"/>
    <n v="0.05"/>
    <n v="502"/>
    <n v="70"/>
    <n v="1.1428571428571428"/>
    <n v="1.1428571428571428"/>
    <s v="Primera compra"/>
    <n v="856"/>
    <n v="28.123203285420942"/>
    <n v="2.3436002737850785"/>
    <x v="0"/>
    <x v="1"/>
    <s v="jun"/>
  </r>
  <r>
    <x v="589"/>
    <x v="0"/>
    <n v="63"/>
    <n v="146"/>
    <n v="388.1"/>
    <n v="65"/>
    <s v="Yes"/>
    <s v="No"/>
    <n v="231.8"/>
    <n v="0"/>
    <n v="5"/>
    <s v="Yes"/>
    <n v="0"/>
    <s v="WV"/>
    <x v="0"/>
    <n v="62"/>
    <s v="No"/>
    <s v="No"/>
    <s v="Yes"/>
    <s v="  Two Year   "/>
    <s v="Direct Debit"/>
    <n v="45"/>
    <n v="2902"/>
    <x v="0"/>
    <m/>
    <x v="497"/>
    <x v="474"/>
    <n v="95"/>
    <x v="1"/>
    <n v="39.549999999999997"/>
    <x v="4"/>
    <s v="SMS"/>
    <x v="1"/>
    <n v="6.96"/>
    <n v="1992"/>
    <s v="Medio"/>
    <s v="Bajo"/>
    <n v="3.1578947368421054E-2"/>
    <n v="1285"/>
    <n v="214"/>
    <n v="0.44392523364485981"/>
    <n v="0.44392523364485981"/>
    <s v="Primera compra"/>
    <n v="916"/>
    <n v="30.094455852156059"/>
    <n v="2.5078713210130048"/>
    <x v="0"/>
    <x v="3"/>
    <s v="abr"/>
  </r>
  <r>
    <x v="590"/>
    <x v="0"/>
    <n v="73"/>
    <n v="21"/>
    <n v="38.700000000000003"/>
    <n v="16"/>
    <s v="Yes"/>
    <s v="Yes"/>
    <n v="0"/>
    <n v="0"/>
    <n v="0"/>
    <s v="No"/>
    <n v="0"/>
    <s v="MN"/>
    <x v="0"/>
    <n v="57"/>
    <s v="No"/>
    <s v="No"/>
    <s v="No"/>
    <s v="  Two Year   "/>
    <s v="Credit Card"/>
    <n v="6"/>
    <n v="22"/>
    <x v="0"/>
    <m/>
    <x v="498"/>
    <x v="475"/>
    <n v="69"/>
    <x v="0"/>
    <n v="5.86"/>
    <x v="2"/>
    <s v="SMS"/>
    <x v="0"/>
    <n v="0.04"/>
    <n v="5322"/>
    <s v="Medio"/>
    <s v="Medio"/>
    <n v="7.2463768115942032E-2"/>
    <n v="904"/>
    <n v="42"/>
    <n v="1.6428571428571428"/>
    <n v="1.6428571428571428"/>
    <s v="Primera compra"/>
    <n v="927"/>
    <n v="30.455852156057496"/>
    <n v="2.537987679671458"/>
    <x v="1"/>
    <x v="1"/>
    <s v="mar"/>
  </r>
  <r>
    <x v="591"/>
    <x v="0"/>
    <n v="75"/>
    <n v="94"/>
    <n v="258.60000000000002"/>
    <n v="88"/>
    <s v="Yes"/>
    <s v="No"/>
    <n v="137.5"/>
    <n v="1"/>
    <n v="5"/>
    <s v="Yes"/>
    <n v="0"/>
    <s v="WV"/>
    <x v="1"/>
    <n v="58"/>
    <s v="No"/>
    <s v="No"/>
    <s v="Yes"/>
    <s v="  Month-to-Month   "/>
    <s v="Credit Card"/>
    <n v="28"/>
    <n v="608"/>
    <x v="0"/>
    <m/>
    <x v="499"/>
    <x v="476"/>
    <n v="24"/>
    <x v="2"/>
    <n v="22.76"/>
    <x v="1"/>
    <s v="Email"/>
    <x v="1"/>
    <n v="0.28000000000000003"/>
    <n v="1532"/>
    <s v="Medio"/>
    <s v="Bajo"/>
    <n v="0"/>
    <n v="799"/>
    <n v="182"/>
    <n v="0.13186813186813187"/>
    <n v="0.13186813186813187"/>
    <s v="Primera compra"/>
    <n v="1604"/>
    <n v="52.698151950718682"/>
    <n v="4.3915126625598901"/>
    <x v="2"/>
    <x v="1"/>
    <s v="may"/>
  </r>
  <r>
    <x v="592"/>
    <x v="0"/>
    <n v="52"/>
    <n v="180"/>
    <n v="486.3"/>
    <n v="0"/>
    <s v="No"/>
    <s v="No"/>
    <n v="0"/>
    <n v="0"/>
    <n v="7"/>
    <s v="Yes"/>
    <n v="0"/>
    <s v="WY"/>
    <x v="1"/>
    <n v="19"/>
    <s v="Yes"/>
    <s v="No"/>
    <s v="Yes"/>
    <s v="  One Year   "/>
    <s v="Direct Debit"/>
    <n v="63"/>
    <n v="4386"/>
    <x v="0"/>
    <m/>
    <x v="155"/>
    <x v="477"/>
    <n v="22"/>
    <x v="2"/>
    <n v="72.19"/>
    <x v="2"/>
    <s v="SMS"/>
    <x v="0"/>
    <n v="0"/>
    <n v="2906"/>
    <s v="Alto"/>
    <s v="Medio"/>
    <n v="0.22727272727272727"/>
    <n v="1071"/>
    <n v="185"/>
    <n v="0.11891891891891893"/>
    <n v="0.11891891891891893"/>
    <s v="Primera compra"/>
    <n v="1004"/>
    <n v="32.985626283367559"/>
    <n v="2.7488021902806299"/>
    <x v="1"/>
    <x v="3"/>
    <s v="ene"/>
  </r>
  <r>
    <x v="593"/>
    <x v="0"/>
    <n v="64"/>
    <n v="57"/>
    <n v="152.5"/>
    <n v="124"/>
    <s v="Yes"/>
    <s v="Yes"/>
    <n v="0"/>
    <n v="0"/>
    <n v="0"/>
    <s v="No"/>
    <n v="0"/>
    <s v="KY"/>
    <x v="0"/>
    <n v="58"/>
    <s v="No"/>
    <s v="No"/>
    <s v="No"/>
    <s v="  Two Year   "/>
    <s v="Credit Card"/>
    <n v="8"/>
    <n v="236"/>
    <x v="0"/>
    <m/>
    <x v="500"/>
    <x v="285"/>
    <n v="77"/>
    <x v="2"/>
    <n v="7.44"/>
    <x v="2"/>
    <s v="SMS"/>
    <x v="1"/>
    <n v="4.18"/>
    <n v="5987"/>
    <s v="Medio"/>
    <s v="Medio"/>
    <n v="6.4935064935064929E-2"/>
    <n v="365"/>
    <n v="186"/>
    <n v="0.41397849462365593"/>
    <n v="0.41397849462365593"/>
    <s v="Primera compra"/>
    <n v="679"/>
    <n v="22.308008213552363"/>
    <n v="1.859000684462697"/>
    <x v="1"/>
    <x v="1"/>
    <s v="dic"/>
  </r>
  <r>
    <x v="593"/>
    <x v="0"/>
    <n v="64"/>
    <n v="57"/>
    <n v="152.5"/>
    <n v="124"/>
    <s v="Yes"/>
    <s v="Yes"/>
    <n v="0"/>
    <n v="0"/>
    <n v="0"/>
    <s v="No"/>
    <n v="0"/>
    <s v="KY"/>
    <x v="0"/>
    <n v="58"/>
    <s v="No"/>
    <s v="No"/>
    <s v="No"/>
    <s v="  Two Year   "/>
    <s v="Credit Card"/>
    <n v="8"/>
    <n v="236"/>
    <x v="0"/>
    <m/>
    <x v="500"/>
    <x v="285"/>
    <n v="77"/>
    <x v="2"/>
    <n v="7.44"/>
    <x v="0"/>
    <s v="SMS"/>
    <x v="1"/>
    <n v="4.18"/>
    <n v="4134"/>
    <s v="Medio"/>
    <s v="Bajo"/>
    <n v="2.5974025974025976E-2"/>
    <n v="365"/>
    <n v="183"/>
    <n v="0.42076502732240439"/>
    <n v="0.42076502732240439"/>
    <s v="Compra posterior"/>
    <n v="679"/>
    <n v="22.308008213552363"/>
    <n v="1.859000684462697"/>
    <x v="0"/>
    <x v="1"/>
    <s v="dic"/>
  </r>
  <r>
    <x v="594"/>
    <x v="0"/>
    <n v="53"/>
    <n v="323"/>
    <n v="728.1"/>
    <n v="0"/>
    <s v="No"/>
    <s v="No"/>
    <n v="0"/>
    <n v="1"/>
    <n v="7"/>
    <s v="Yes"/>
    <n v="0"/>
    <s v="UT"/>
    <x v="0"/>
    <n v="22"/>
    <s v="Yes"/>
    <s v="No"/>
    <s v="No"/>
    <s v="  Two Year   "/>
    <s v="Credit Card"/>
    <n v="26"/>
    <n v="1239"/>
    <x v="0"/>
    <m/>
    <x v="501"/>
    <x v="478"/>
    <n v="38"/>
    <x v="2"/>
    <n v="23.53"/>
    <x v="0"/>
    <s v="Email"/>
    <x v="1"/>
    <n v="0"/>
    <n v="3649"/>
    <s v="Medio"/>
    <s v="Bajo"/>
    <n v="5.2631578947368418E-2"/>
    <n v="1676"/>
    <n v="325"/>
    <n v="0.11692307692307692"/>
    <n v="0.11692307692307692"/>
    <s v="Primera compra"/>
    <n v="1691"/>
    <n v="55.5564681724846"/>
    <n v="4.6297056810403836"/>
    <x v="0"/>
    <x v="0"/>
    <s v="feb"/>
  </r>
  <r>
    <x v="594"/>
    <x v="0"/>
    <n v="53"/>
    <n v="323"/>
    <n v="728.1"/>
    <n v="0"/>
    <s v="No"/>
    <s v="No"/>
    <n v="0"/>
    <n v="1"/>
    <n v="7"/>
    <s v="Yes"/>
    <n v="0"/>
    <s v="UT"/>
    <x v="0"/>
    <n v="22"/>
    <s v="Yes"/>
    <s v="No"/>
    <s v="No"/>
    <s v="  Two Year   "/>
    <s v="Credit Card"/>
    <n v="26"/>
    <n v="1239"/>
    <x v="0"/>
    <m/>
    <x v="501"/>
    <x v="478"/>
    <n v="38"/>
    <x v="2"/>
    <n v="23.53"/>
    <x v="5"/>
    <s v="Email"/>
    <x v="1"/>
    <n v="0"/>
    <n v="5954"/>
    <s v="Medio"/>
    <s v="Bajo"/>
    <n v="0.10526315789473684"/>
    <n v="1676"/>
    <n v="327"/>
    <n v="0.11620795107033639"/>
    <n v="0.11620795107033639"/>
    <s v="Compra posterior"/>
    <n v="1691"/>
    <n v="55.5564681724846"/>
    <n v="4.6297056810403836"/>
    <x v="0"/>
    <x v="0"/>
    <s v="feb"/>
  </r>
  <r>
    <x v="595"/>
    <x v="0"/>
    <n v="56"/>
    <n v="1"/>
    <n v="4"/>
    <n v="0"/>
    <s v="No"/>
    <s v="No"/>
    <n v="0"/>
    <n v="2"/>
    <n v="7"/>
    <s v="Yes"/>
    <n v="0"/>
    <s v="TN"/>
    <x v="0"/>
    <n v="60"/>
    <s v="No"/>
    <s v="No"/>
    <s v="No"/>
    <s v="  Month-to-Month   "/>
    <s v="Credit Card"/>
    <n v="32"/>
    <n v="32"/>
    <x v="0"/>
    <m/>
    <x v="502"/>
    <x v="479"/>
    <n v="22"/>
    <x v="1"/>
    <n v="32.81"/>
    <x v="0"/>
    <s v="Email"/>
    <x v="1"/>
    <n v="0"/>
    <n v="738"/>
    <s v="Medio"/>
    <s v="Bajo"/>
    <n v="9.0909090909090912E-2"/>
    <n v="1085"/>
    <n v="3"/>
    <n v="7.333333333333333"/>
    <n v="7.333333333333333"/>
    <s v="Primera compra"/>
    <n v="652"/>
    <n v="21.420944558521562"/>
    <n v="1.7850787132101302"/>
    <x v="0"/>
    <x v="1"/>
    <s v="dic"/>
  </r>
  <r>
    <x v="596"/>
    <x v="0"/>
    <n v="97"/>
    <n v="132"/>
    <n v="344"/>
    <n v="75"/>
    <s v="Yes"/>
    <s v="No"/>
    <n v="85"/>
    <n v="0"/>
    <n v="6"/>
    <s v="Yes"/>
    <n v="0"/>
    <s v="AZ"/>
    <x v="1"/>
    <n v="41"/>
    <s v="No"/>
    <s v="No"/>
    <s v="Yes"/>
    <s v="  One Year   "/>
    <s v="Direct Debit"/>
    <n v="37"/>
    <n v="905"/>
    <x v="0"/>
    <m/>
    <x v="204"/>
    <x v="480"/>
    <n v="99"/>
    <x v="1"/>
    <n v="42.06"/>
    <x v="5"/>
    <s v="SMS"/>
    <x v="1"/>
    <n v="0.26"/>
    <n v="3422"/>
    <s v="Medio"/>
    <s v="Bajo"/>
    <n v="4.0404040404040407E-2"/>
    <n v="592"/>
    <n v="211"/>
    <n v="0.46919431279620855"/>
    <n v="0.46919431279620855"/>
    <s v="Primera compra"/>
    <n v="351"/>
    <n v="11.531827515400412"/>
    <n v="0.9609856262833677"/>
    <x v="0"/>
    <x v="2"/>
    <s v="oct"/>
  </r>
  <r>
    <x v="597"/>
    <x v="0"/>
    <n v="65"/>
    <n v="308"/>
    <n v="712.1"/>
    <n v="0"/>
    <s v="No"/>
    <s v="No"/>
    <n v="0"/>
    <n v="0"/>
    <n v="3"/>
    <s v="Yes"/>
    <n v="0"/>
    <s v="MN"/>
    <x v="0"/>
    <n v="44"/>
    <s v="No"/>
    <s v="No"/>
    <s v="Yes"/>
    <s v="  Two Year   "/>
    <s v="Direct Debit"/>
    <n v="28"/>
    <n v="1821"/>
    <x v="0"/>
    <m/>
    <x v="503"/>
    <x v="338"/>
    <n v="16"/>
    <x v="2"/>
    <n v="31.72"/>
    <x v="1"/>
    <s v="SMS"/>
    <x v="1"/>
    <n v="0"/>
    <n v="7006"/>
    <s v="Medio"/>
    <s v="Bajo"/>
    <n v="0"/>
    <n v="923"/>
    <n v="308"/>
    <n v="5.1948051948051951E-2"/>
    <n v="5.1948051948051951E-2"/>
    <s v="Primera compra"/>
    <n v="302"/>
    <n v="9.9219712525667347"/>
    <n v="0.8268309377138946"/>
    <x v="0"/>
    <x v="0"/>
    <s v="dic"/>
  </r>
  <r>
    <x v="598"/>
    <x v="0"/>
    <n v="51"/>
    <n v="134"/>
    <n v="359.1"/>
    <n v="0"/>
    <s v="No"/>
    <s v="No"/>
    <n v="0"/>
    <n v="1"/>
    <n v="7"/>
    <s v="Yes"/>
    <n v="0"/>
    <s v="HI"/>
    <x v="0"/>
    <n v="61"/>
    <s v="No"/>
    <s v="No"/>
    <s v="Yes"/>
    <s v="  Two Year   "/>
    <s v="Credit Card"/>
    <n v="26"/>
    <n v="1878"/>
    <x v="0"/>
    <m/>
    <x v="504"/>
    <x v="481"/>
    <n v="115"/>
    <x v="2"/>
    <n v="28.51"/>
    <x v="1"/>
    <s v="Email"/>
    <x v="1"/>
    <n v="0"/>
    <n v="872"/>
    <s v="Medio"/>
    <s v="Bajo"/>
    <n v="0"/>
    <n v="1339"/>
    <n v="134"/>
    <n v="0.85820895522388063"/>
    <n v="0.85820895522388063"/>
    <s v="Primera compra"/>
    <n v="876"/>
    <n v="28.780287474332649"/>
    <n v="2.3983572895277208"/>
    <x v="2"/>
    <x v="0"/>
    <s v="may"/>
  </r>
  <r>
    <x v="599"/>
    <x v="0"/>
    <n v="67"/>
    <n v="532"/>
    <n v="1092.4000000000001"/>
    <n v="0"/>
    <s v="No"/>
    <s v="No"/>
    <n v="0"/>
    <n v="0"/>
    <n v="13"/>
    <s v="Yes"/>
    <n v="0"/>
    <s v="AL"/>
    <x v="1"/>
    <n v="57"/>
    <s v="No"/>
    <s v="No"/>
    <s v="Yes"/>
    <s v="  Two Year   "/>
    <s v="Direct Debit"/>
    <n v="38"/>
    <n v="2760"/>
    <x v="0"/>
    <m/>
    <x v="249"/>
    <x v="482"/>
    <n v="117"/>
    <x v="0"/>
    <n v="37.17"/>
    <x v="5"/>
    <s v="SMS"/>
    <x v="0"/>
    <n v="0"/>
    <n v="4300"/>
    <s v="Medio"/>
    <s v="Bajo"/>
    <n v="3.4188034188034191E-2"/>
    <n v="1624"/>
    <n v="536"/>
    <n v="0.21828358208955223"/>
    <n v="0.21828358208955223"/>
    <s v="Primera compra"/>
    <n v="769"/>
    <n v="25.264887063655031"/>
    <n v="2.1054072553045859"/>
    <x v="0"/>
    <x v="3"/>
    <s v="sept"/>
  </r>
  <r>
    <x v="600"/>
    <x v="0"/>
    <n v="97"/>
    <n v="266"/>
    <n v="705.9"/>
    <n v="0"/>
    <s v="No"/>
    <s v="No"/>
    <n v="0"/>
    <n v="0"/>
    <n v="5"/>
    <s v="Yes"/>
    <n v="0"/>
    <s v="CO"/>
    <x v="0"/>
    <n v="74"/>
    <s v="No"/>
    <s v="Yes"/>
    <s v="No"/>
    <s v="  One Year   "/>
    <s v="Direct Debit"/>
    <n v="45"/>
    <n v="3161"/>
    <x v="0"/>
    <m/>
    <x v="505"/>
    <x v="483"/>
    <n v="61"/>
    <x v="1"/>
    <n v="40.9"/>
    <x v="0"/>
    <s v="SMS"/>
    <x v="1"/>
    <n v="0"/>
    <n v="863"/>
    <s v="Medio"/>
    <s v="Bajo"/>
    <n v="3.2786885245901641E-2"/>
    <n v="1376"/>
    <n v="268"/>
    <n v="0.22761194029850745"/>
    <n v="0.22761194029850745"/>
    <s v="Primera compra"/>
    <n v="1656"/>
    <n v="54.406570841889113"/>
    <n v="4.5338809034907595"/>
    <x v="0"/>
    <x v="3"/>
    <s v="abr"/>
  </r>
  <r>
    <x v="600"/>
    <x v="0"/>
    <n v="61"/>
    <n v="266"/>
    <n v="705.9"/>
    <n v="0"/>
    <s v="No"/>
    <s v="No"/>
    <n v="0"/>
    <n v="0"/>
    <n v="5"/>
    <s v="Yes"/>
    <n v="0"/>
    <s v="CO"/>
    <x v="0"/>
    <n v="74"/>
    <s v="No"/>
    <s v="Yes"/>
    <s v="No"/>
    <s v="  One Year   "/>
    <s v="Direct Debit"/>
    <n v="45"/>
    <n v="3161"/>
    <x v="0"/>
    <m/>
    <x v="505"/>
    <x v="483"/>
    <n v="61"/>
    <x v="1"/>
    <n v="40.9"/>
    <x v="2"/>
    <s v="SMS"/>
    <x v="1"/>
    <n v="0"/>
    <n v="1787"/>
    <s v="Medio"/>
    <s v="Medio"/>
    <n v="8.1967213114754092E-2"/>
    <n v="1376"/>
    <n v="271"/>
    <n v="0.22509225092250923"/>
    <n v="0.22509225092250923"/>
    <s v="Compra posterior"/>
    <n v="1656"/>
    <n v="54.406570841889113"/>
    <n v="4.5338809034907595"/>
    <x v="1"/>
    <x v="3"/>
    <s v="abr"/>
  </r>
  <r>
    <x v="601"/>
    <x v="0"/>
    <n v="77"/>
    <n v="66"/>
    <n v="183.1"/>
    <n v="0"/>
    <s v="No"/>
    <s v="No"/>
    <n v="0"/>
    <n v="0"/>
    <n v="5"/>
    <s v="Yes"/>
    <n v="0"/>
    <s v="VA"/>
    <x v="0"/>
    <n v="45"/>
    <s v="No"/>
    <s v="No"/>
    <s v="Yes"/>
    <s v="  One Year   "/>
    <s v="Direct Debit"/>
    <n v="30"/>
    <n v="781"/>
    <x v="0"/>
    <m/>
    <x v="506"/>
    <x v="274"/>
    <n v="63"/>
    <x v="1"/>
    <n v="33.81"/>
    <x v="4"/>
    <s v="Phone"/>
    <x v="1"/>
    <n v="0"/>
    <n v="3587"/>
    <s v="Medio"/>
    <s v="Bajo"/>
    <n v="4.7619047619047616E-2"/>
    <n v="1425"/>
    <n v="69"/>
    <n v="0.91304347826086951"/>
    <n v="0.91304347826086951"/>
    <s v="Primera compra"/>
    <n v="657"/>
    <n v="21.585215605749486"/>
    <n v="1.7987679671457906"/>
    <x v="0"/>
    <x v="2"/>
    <s v="dic"/>
  </r>
  <r>
    <x v="602"/>
    <x v="0"/>
    <n v="71"/>
    <n v="80"/>
    <n v="229.8"/>
    <n v="0"/>
    <s v="No"/>
    <s v="No"/>
    <n v="0"/>
    <n v="0"/>
    <n v="1"/>
    <s v="Yes"/>
    <n v="0"/>
    <s v="TX"/>
    <x v="1"/>
    <n v="43"/>
    <s v="No"/>
    <s v="No"/>
    <s v="No"/>
    <s v="  Month-to-Month   "/>
    <s v="Direct Debit"/>
    <n v="44"/>
    <n v="1010"/>
    <x v="0"/>
    <m/>
    <x v="507"/>
    <x v="475"/>
    <n v="110"/>
    <x v="2"/>
    <n v="46.38"/>
    <x v="3"/>
    <s v="SMS"/>
    <x v="0"/>
    <n v="0"/>
    <n v="269"/>
    <s v="Alto"/>
    <s v="Bajo"/>
    <n v="9.0909090909090905E-3"/>
    <n v="904"/>
    <n v="81"/>
    <n v="1.3580246913580247"/>
    <n v="1.3580246913580247"/>
    <s v="Primera compra"/>
    <n v="1030"/>
    <n v="33.839835728952778"/>
    <n v="2.819986310746065"/>
    <x v="2"/>
    <x v="2"/>
    <s v="dic"/>
  </r>
  <r>
    <x v="603"/>
    <x v="0"/>
    <n v="69"/>
    <n v="167"/>
    <n v="456.2"/>
    <n v="140"/>
    <s v="Yes"/>
    <s v="No"/>
    <n v="141.19999999999999"/>
    <n v="0"/>
    <n v="5"/>
    <s v="Yes"/>
    <n v="0"/>
    <s v="NY"/>
    <x v="1"/>
    <n v="25"/>
    <s v="Yes"/>
    <s v="No"/>
    <s v="No"/>
    <s v="  Two Year   "/>
    <s v="Direct Debit"/>
    <n v="21"/>
    <n v="733"/>
    <x v="0"/>
    <m/>
    <x v="297"/>
    <x v="132"/>
    <n v="12"/>
    <x v="1"/>
    <n v="24.05"/>
    <x v="1"/>
    <s v="Email"/>
    <x v="1"/>
    <n v="4.24"/>
    <n v="3144"/>
    <s v="Medio"/>
    <s v="Bajo"/>
    <n v="0"/>
    <n v="787"/>
    <n v="307"/>
    <n v="3.9087947882736153E-2"/>
    <n v="3.9087947882736153E-2"/>
    <s v="Primera compra"/>
    <n v="636"/>
    <n v="20.895277207392198"/>
    <n v="1.7412731006160165"/>
    <x v="0"/>
    <x v="2"/>
    <s v="ene"/>
  </r>
  <r>
    <x v="604"/>
    <x v="0"/>
    <n v="94"/>
    <n v="64"/>
    <n v="148.80000000000001"/>
    <n v="0"/>
    <s v="No"/>
    <s v="No"/>
    <n v="0"/>
    <n v="1"/>
    <n v="0"/>
    <s v="No"/>
    <n v="0"/>
    <s v="MO"/>
    <x v="1"/>
    <n v="50"/>
    <s v="No"/>
    <s v="No"/>
    <s v="No"/>
    <s v="  One Year   "/>
    <s v="Paper Check"/>
    <n v="7"/>
    <n v="95"/>
    <x v="0"/>
    <m/>
    <x v="159"/>
    <x v="93"/>
    <n v="116"/>
    <x v="1"/>
    <n v="8"/>
    <x v="3"/>
    <s v="Phone"/>
    <x v="0"/>
    <n v="0"/>
    <n v="2208"/>
    <s v="Medio"/>
    <s v="Bajo"/>
    <n v="8.6206896551724137E-3"/>
    <n v="325"/>
    <n v="65"/>
    <n v="1.7846153846153847"/>
    <n v="1.7846153846153847"/>
    <s v="Primera compra"/>
    <n v="330"/>
    <n v="10.84188911704312"/>
    <n v="0.90349075975359339"/>
    <x v="0"/>
    <x v="1"/>
    <s v="nov"/>
  </r>
  <r>
    <x v="605"/>
    <x v="0"/>
    <n v="70"/>
    <n v="61"/>
    <n v="176.6"/>
    <n v="0"/>
    <s v="No"/>
    <s v="No"/>
    <n v="0"/>
    <n v="0"/>
    <n v="3"/>
    <s v="Yes"/>
    <n v="0"/>
    <s v="TX"/>
    <x v="1"/>
    <n v="51"/>
    <s v="No"/>
    <s v="No"/>
    <s v="Yes"/>
    <s v="  Month-to-Month   "/>
    <s v="Credit Card"/>
    <n v="35"/>
    <n v="562"/>
    <x v="0"/>
    <m/>
    <x v="508"/>
    <x v="484"/>
    <n v="72"/>
    <x v="0"/>
    <n v="39.94"/>
    <x v="2"/>
    <s v="SMS"/>
    <x v="1"/>
    <n v="0"/>
    <n v="5325"/>
    <s v="Medio"/>
    <s v="Medio"/>
    <n v="6.9444444444444448E-2"/>
    <n v="1147"/>
    <n v="66"/>
    <n v="1.0909090909090908"/>
    <n v="1.0909090909090908"/>
    <s v="Primera compra"/>
    <n v="1037"/>
    <n v="34.069815195071868"/>
    <n v="2.839151266255989"/>
    <x v="1"/>
    <x v="1"/>
    <s v="dic"/>
  </r>
  <r>
    <x v="606"/>
    <x v="0"/>
    <n v="67"/>
    <n v="9"/>
    <n v="19"/>
    <n v="8"/>
    <s v="Yes"/>
    <s v="No"/>
    <n v="5.0999999999999996"/>
    <n v="0"/>
    <n v="0"/>
    <s v="No"/>
    <n v="0"/>
    <s v="DE"/>
    <x v="1"/>
    <n v="61"/>
    <s v="No"/>
    <s v="No"/>
    <s v="No"/>
    <s v="  Month-to-Month   "/>
    <s v="Credit Card"/>
    <n v="8"/>
    <n v="13"/>
    <x v="0"/>
    <m/>
    <x v="509"/>
    <x v="485"/>
    <n v="117"/>
    <x v="0"/>
    <n v="8.51"/>
    <x v="3"/>
    <s v="SMS"/>
    <x v="1"/>
    <n v="0.26"/>
    <n v="3418"/>
    <s v="Medio"/>
    <s v="Bajo"/>
    <n v="8.5470085470085479E-3"/>
    <n v="1549"/>
    <n v="18"/>
    <n v="6.5"/>
    <n v="6.5"/>
    <s v="Primera compra"/>
    <n v="520"/>
    <n v="17.08418891170431"/>
    <n v="1.4236824093086924"/>
    <x v="0"/>
    <x v="1"/>
    <s v="may"/>
  </r>
  <r>
    <x v="607"/>
    <x v="0"/>
    <n v="61"/>
    <n v="32"/>
    <n v="60"/>
    <n v="50"/>
    <s v="Yes"/>
    <s v="No"/>
    <n v="55"/>
    <n v="2"/>
    <n v="0"/>
    <s v="No"/>
    <n v="0"/>
    <s v="TX"/>
    <x v="0"/>
    <n v="26"/>
    <s v="Yes"/>
    <s v="No"/>
    <s v="No"/>
    <s v="  Two Year   "/>
    <s v="Credit Card"/>
    <n v="10"/>
    <n v="100"/>
    <x v="0"/>
    <m/>
    <x v="339"/>
    <x v="486"/>
    <n v="120"/>
    <x v="2"/>
    <n v="8.6300000000000008"/>
    <x v="2"/>
    <s v="SMS"/>
    <x v="0"/>
    <n v="0.11"/>
    <n v="4710"/>
    <s v="Medio"/>
    <s v="Medio"/>
    <n v="4.1666666666666664E-2"/>
    <n v="807"/>
    <n v="87"/>
    <n v="1.3793103448275863"/>
    <n v="1.3793103448275863"/>
    <s v="Primera compra"/>
    <n v="1540"/>
    <n v="50.595482546201232"/>
    <n v="4.216290212183436"/>
    <x v="1"/>
    <x v="1"/>
    <s v="jul"/>
  </r>
  <r>
    <x v="608"/>
    <x v="0"/>
    <n v="69"/>
    <n v="32"/>
    <n v="66.3"/>
    <n v="24"/>
    <s v="Yes"/>
    <s v="No"/>
    <n v="13.4"/>
    <n v="0"/>
    <n v="10"/>
    <s v="Yes"/>
    <n v="0"/>
    <s v="WI"/>
    <x v="0"/>
    <n v="22"/>
    <s v="Yes"/>
    <s v="No"/>
    <s v="No"/>
    <s v="  Month-to-Month   "/>
    <s v="Direct Debit"/>
    <n v="36"/>
    <n v="218"/>
    <x v="0"/>
    <m/>
    <x v="510"/>
    <x v="31"/>
    <n v="43"/>
    <x v="0"/>
    <n v="39.42"/>
    <x v="2"/>
    <s v="Email"/>
    <x v="1"/>
    <n v="0.67"/>
    <n v="3463"/>
    <s v="Medio"/>
    <s v="Medio"/>
    <n v="0.11627906976744186"/>
    <n v="1472"/>
    <n v="61"/>
    <n v="0.70491803278688525"/>
    <n v="0.70491803278688525"/>
    <s v="Primera compra"/>
    <n v="1089"/>
    <n v="35.7782340862423"/>
    <n v="2.9815195071868583"/>
    <x v="1"/>
    <x v="1"/>
    <s v="oct"/>
  </r>
  <r>
    <x v="609"/>
    <x v="0"/>
    <n v="54"/>
    <n v="46"/>
    <n v="134"/>
    <n v="0"/>
    <s v="No"/>
    <s v="No"/>
    <n v="0"/>
    <n v="0"/>
    <n v="4"/>
    <s v="No"/>
    <n v="56"/>
    <s v="VA"/>
    <x v="1"/>
    <n v="58"/>
    <s v="No"/>
    <s v="No"/>
    <s v="No"/>
    <s v="  One Year   "/>
    <s v="Credit Card"/>
    <n v="14"/>
    <n v="160"/>
    <x v="0"/>
    <m/>
    <x v="511"/>
    <x v="487"/>
    <n v="29"/>
    <x v="1"/>
    <n v="13.39"/>
    <x v="3"/>
    <s v="Phone"/>
    <x v="0"/>
    <n v="0"/>
    <n v="4893"/>
    <s v="Medio"/>
    <s v="Bajo"/>
    <n v="3.4482758620689655E-2"/>
    <n v="910"/>
    <n v="47"/>
    <n v="0.61702127659574468"/>
    <n v="0.61702127659574468"/>
    <s v="Primera compra"/>
    <n v="398"/>
    <n v="13.075975359342916"/>
    <n v="1.0896646132785763"/>
    <x v="0"/>
    <x v="1"/>
    <s v="sept"/>
  </r>
  <r>
    <x v="610"/>
    <x v="0"/>
    <n v="80"/>
    <n v="9"/>
    <n v="24.6"/>
    <n v="0"/>
    <s v="No"/>
    <s v="No"/>
    <n v="0"/>
    <n v="1"/>
    <n v="0"/>
    <s v="No"/>
    <n v="0"/>
    <s v="OR"/>
    <x v="1"/>
    <n v="64"/>
    <s v="No"/>
    <s v="No"/>
    <s v="No"/>
    <s v="  One Year   "/>
    <s v="Paper Check"/>
    <n v="10"/>
    <n v="34"/>
    <x v="0"/>
    <m/>
    <x v="512"/>
    <x v="488"/>
    <n v="82"/>
    <x v="1"/>
    <n v="11.8"/>
    <x v="1"/>
    <s v="SMS"/>
    <x v="0"/>
    <n v="0"/>
    <n v="3447"/>
    <s v="Medio"/>
    <s v="Bajo"/>
    <n v="0"/>
    <n v="1239"/>
    <n v="9"/>
    <n v="9.1111111111111107"/>
    <n v="9.1111111111111107"/>
    <s v="Primera compra"/>
    <n v="1403"/>
    <n v="46.094455852156059"/>
    <n v="3.8412046543463383"/>
    <x v="2"/>
    <x v="1"/>
    <s v="dic"/>
  </r>
  <r>
    <x v="611"/>
    <x v="0"/>
    <n v="76"/>
    <n v="68"/>
    <n v="154"/>
    <n v="0"/>
    <s v="No"/>
    <s v="No"/>
    <n v="0"/>
    <n v="0"/>
    <n v="5"/>
    <s v="Yes"/>
    <n v="0"/>
    <s v="MN"/>
    <x v="1"/>
    <n v="53"/>
    <s v="No"/>
    <s v="No"/>
    <s v="Yes"/>
    <s v="  One Year   "/>
    <s v="Direct Debit"/>
    <n v="40"/>
    <n v="889"/>
    <x v="0"/>
    <m/>
    <x v="513"/>
    <x v="489"/>
    <n v="63"/>
    <x v="1"/>
    <n v="47.79"/>
    <x v="2"/>
    <s v="SMS"/>
    <x v="0"/>
    <n v="0"/>
    <n v="1795"/>
    <s v="Alto"/>
    <s v="Medio"/>
    <n v="7.9365079365079361E-2"/>
    <n v="1663"/>
    <n v="73"/>
    <n v="0.86301369863013699"/>
    <n v="0.86301369863013699"/>
    <s v="Primera compra"/>
    <n v="1598"/>
    <n v="52.501026694045173"/>
    <n v="4.3750855578370977"/>
    <x v="1"/>
    <x v="2"/>
    <s v="may"/>
  </r>
  <r>
    <x v="612"/>
    <x v="0"/>
    <n v="70"/>
    <n v="11"/>
    <n v="26.4"/>
    <n v="0"/>
    <s v="No"/>
    <s v="No"/>
    <n v="0"/>
    <n v="0"/>
    <n v="0"/>
    <s v="No"/>
    <n v="0"/>
    <s v="AZ"/>
    <x v="0"/>
    <n v="29"/>
    <s v="Yes"/>
    <s v="No"/>
    <s v="No"/>
    <s v="  Two Year   "/>
    <s v="Credit Card"/>
    <n v="9"/>
    <n v="62"/>
    <x v="0"/>
    <m/>
    <x v="514"/>
    <x v="283"/>
    <n v="44"/>
    <x v="0"/>
    <n v="7.21"/>
    <x v="0"/>
    <s v="Email"/>
    <x v="0"/>
    <n v="0"/>
    <n v="6522"/>
    <s v="Medio"/>
    <s v="Bajo"/>
    <n v="4.5454545454545456E-2"/>
    <n v="562"/>
    <n v="13"/>
    <n v="3.3846153846153846"/>
    <n v="3.3846153846153846"/>
    <s v="Primera compra"/>
    <n v="1586"/>
    <n v="52.106776180698155"/>
    <n v="4.3422313483915129"/>
    <x v="0"/>
    <x v="1"/>
    <s v="jun"/>
  </r>
  <r>
    <x v="613"/>
    <x v="0"/>
    <n v="70"/>
    <n v="182"/>
    <n v="544.9"/>
    <n v="0"/>
    <s v="No"/>
    <s v="No"/>
    <n v="0"/>
    <n v="0"/>
    <n v="5"/>
    <s v="Yes"/>
    <n v="0"/>
    <s v="VA"/>
    <x v="1"/>
    <n v="70"/>
    <s v="No"/>
    <s v="Yes"/>
    <s v="Yes"/>
    <s v="  One Year   "/>
    <s v="Direct Debit"/>
    <n v="34"/>
    <n v="1858"/>
    <x v="0"/>
    <m/>
    <x v="468"/>
    <x v="490"/>
    <n v="104"/>
    <x v="0"/>
    <n v="36.200000000000003"/>
    <x v="1"/>
    <s v="Phone"/>
    <x v="0"/>
    <n v="0"/>
    <n v="809"/>
    <s v="Medio"/>
    <s v="Bajo"/>
    <n v="0"/>
    <n v="1277"/>
    <n v="182"/>
    <n v="0.5714285714285714"/>
    <n v="0.5714285714285714"/>
    <s v="Primera compra"/>
    <n v="584"/>
    <n v="19.186858316221766"/>
    <n v="1.5989048596851472"/>
    <x v="0"/>
    <x v="0"/>
    <s v="mar"/>
  </r>
  <r>
    <x v="614"/>
    <x v="0"/>
    <n v="72"/>
    <n v="40"/>
    <n v="124.5"/>
    <n v="0"/>
    <s v="No"/>
    <s v="No"/>
    <n v="0"/>
    <n v="0"/>
    <n v="0"/>
    <s v="No"/>
    <n v="0"/>
    <s v="NE"/>
    <x v="0"/>
    <n v="24"/>
    <s v="Yes"/>
    <s v="No"/>
    <s v="No"/>
    <s v="  Two Year   "/>
    <s v="Direct Debit"/>
    <n v="11"/>
    <n v="139"/>
    <x v="0"/>
    <m/>
    <x v="260"/>
    <x v="491"/>
    <n v="74"/>
    <x v="2"/>
    <n v="11.98"/>
    <x v="5"/>
    <s v="Phone"/>
    <x v="1"/>
    <n v="0"/>
    <n v="3785"/>
    <s v="Medio"/>
    <s v="Bajo"/>
    <n v="5.4054054054054057E-2"/>
    <n v="998"/>
    <n v="44"/>
    <n v="1.6818181818181819"/>
    <n v="1.6818181818181819"/>
    <s v="Primera compra"/>
    <n v="1618"/>
    <n v="53.158110882956876"/>
    <n v="4.42984257357974"/>
    <x v="0"/>
    <x v="1"/>
    <s v="may"/>
  </r>
  <r>
    <x v="615"/>
    <x v="0"/>
    <n v="70"/>
    <n v="4"/>
    <n v="10"/>
    <n v="4"/>
    <s v="Yes"/>
    <s v="No"/>
    <n v="1.7"/>
    <n v="0"/>
    <n v="0"/>
    <s v="No"/>
    <n v="0"/>
    <s v="OR"/>
    <x v="0"/>
    <n v="48"/>
    <s v="No"/>
    <s v="No"/>
    <s v="No"/>
    <s v="  Month-to-Month   "/>
    <s v="Direct Debit"/>
    <n v="9"/>
    <n v="9"/>
    <x v="0"/>
    <m/>
    <x v="89"/>
    <x v="93"/>
    <n v="108"/>
    <x v="2"/>
    <n v="7.67"/>
    <x v="5"/>
    <s v="SMS"/>
    <x v="0"/>
    <n v="0.09"/>
    <n v="4551"/>
    <s v="Medio"/>
    <s v="Bajo"/>
    <n v="3.7037037037037035E-2"/>
    <n v="325"/>
    <n v="12"/>
    <n v="9"/>
    <n v="9"/>
    <s v="Primera compra"/>
    <n v="1129"/>
    <n v="37.092402464065707"/>
    <n v="3.0910335386721424"/>
    <x v="0"/>
    <x v="1"/>
    <s v="sept"/>
  </r>
  <r>
    <x v="616"/>
    <x v="0"/>
    <n v="72"/>
    <n v="43"/>
    <n v="97"/>
    <n v="0"/>
    <s v="No"/>
    <s v="No"/>
    <n v="0"/>
    <n v="0"/>
    <n v="4"/>
    <s v="No"/>
    <n v="13"/>
    <s v="IL"/>
    <x v="1"/>
    <n v="44"/>
    <s v="No"/>
    <s v="No"/>
    <s v="No"/>
    <s v="  Month-to-Month   "/>
    <s v="Direct Debit"/>
    <n v="24"/>
    <n v="212"/>
    <x v="0"/>
    <m/>
    <x v="186"/>
    <x v="492"/>
    <n v="116"/>
    <x v="1"/>
    <n v="26.49"/>
    <x v="2"/>
    <s v="Email"/>
    <x v="1"/>
    <n v="0"/>
    <n v="369"/>
    <s v="Medio"/>
    <s v="Medio"/>
    <n v="4.3103448275862072E-2"/>
    <n v="1718"/>
    <n v="48"/>
    <n v="2.4166666666666665"/>
    <n v="2.4166666666666665"/>
    <s v="Primera compra"/>
    <n v="1650"/>
    <n v="54.209445585215605"/>
    <n v="4.517453798767967"/>
    <x v="1"/>
    <x v="1"/>
    <s v="abr"/>
  </r>
  <r>
    <x v="617"/>
    <x v="0"/>
    <n v="72"/>
    <n v="189"/>
    <n v="324.3"/>
    <n v="174"/>
    <s v="Yes"/>
    <s v="No"/>
    <n v="69.599999999999994"/>
    <n v="0"/>
    <n v="8"/>
    <s v="Yes"/>
    <n v="0"/>
    <s v="OH"/>
    <x v="0"/>
    <n v="70"/>
    <s v="No"/>
    <s v="Yes"/>
    <s v="Yes"/>
    <s v="  One Year   "/>
    <s v="Direct Debit"/>
    <n v="48"/>
    <n v="1422"/>
    <x v="0"/>
    <m/>
    <x v="418"/>
    <x v="493"/>
    <n v="54"/>
    <x v="0"/>
    <n v="54"/>
    <x v="5"/>
    <s v="Phone"/>
    <x v="0"/>
    <n v="2.09"/>
    <n v="1306"/>
    <s v="Alto"/>
    <s v="Bajo"/>
    <n v="7.407407407407407E-2"/>
    <n v="1409"/>
    <n v="367"/>
    <n v="0.14713896457765668"/>
    <n v="0.14713896457765668"/>
    <s v="Primera compra"/>
    <n v="1104"/>
    <n v="36.271047227926076"/>
    <n v="3.0225872689938398"/>
    <x v="0"/>
    <x v="0"/>
    <s v="oct"/>
  </r>
  <r>
    <x v="618"/>
    <x v="0"/>
    <n v="71"/>
    <n v="178"/>
    <n v="477.8"/>
    <n v="0"/>
    <s v="No"/>
    <s v="No"/>
    <n v="0"/>
    <n v="0"/>
    <n v="0"/>
    <s v="No"/>
    <n v="0"/>
    <s v="MN"/>
    <x v="0"/>
    <n v="45"/>
    <s v="No"/>
    <s v="No"/>
    <s v="No"/>
    <s v="  Two Year   "/>
    <s v="Credit Card"/>
    <n v="10"/>
    <n v="416"/>
    <x v="0"/>
    <m/>
    <x v="515"/>
    <x v="494"/>
    <n v="4"/>
    <x v="2"/>
    <n v="9.2200000000000006"/>
    <x v="2"/>
    <s v="Email"/>
    <x v="1"/>
    <n v="0"/>
    <n v="6325"/>
    <s v="Medio"/>
    <s v="Medio"/>
    <n v="1.25"/>
    <n v="785"/>
    <n v="183"/>
    <n v="2.185792349726776E-2"/>
    <n v="2.185792349726776E-2"/>
    <s v="Primera compra"/>
    <n v="1525"/>
    <n v="50.102669404517449"/>
    <n v="4.1752224503764541"/>
    <x v="1"/>
    <x v="1"/>
    <s v="ago"/>
  </r>
  <r>
    <x v="619"/>
    <x v="0"/>
    <n v="67"/>
    <n v="41"/>
    <n v="100.7"/>
    <n v="0"/>
    <s v="No"/>
    <s v="No"/>
    <n v="0"/>
    <n v="0"/>
    <n v="0"/>
    <s v="No"/>
    <n v="0"/>
    <s v="WI"/>
    <x v="1"/>
    <n v="42"/>
    <s v="No"/>
    <s v="No"/>
    <s v="No"/>
    <s v="  Month-to-Month   "/>
    <s v="Credit Card"/>
    <n v="10"/>
    <n v="107"/>
    <x v="0"/>
    <m/>
    <x v="516"/>
    <x v="495"/>
    <n v="119"/>
    <x v="0"/>
    <n v="9.18"/>
    <x v="4"/>
    <s v="Phone"/>
    <x v="1"/>
    <n v="0"/>
    <n v="5805"/>
    <s v="Medio"/>
    <s v="Bajo"/>
    <n v="2.5210084033613446E-2"/>
    <n v="493"/>
    <n v="44"/>
    <n v="2.7045454545454546"/>
    <n v="2.7045454545454546"/>
    <s v="Primera compra"/>
    <n v="1028"/>
    <n v="33.774127310061601"/>
    <n v="2.8145106091718"/>
    <x v="0"/>
    <x v="1"/>
    <s v="dic"/>
  </r>
  <r>
    <x v="620"/>
    <x v="0"/>
    <n v="55"/>
    <n v="235"/>
    <n v="351.9"/>
    <n v="200"/>
    <s v="Yes"/>
    <s v="No"/>
    <n v="137"/>
    <n v="0"/>
    <n v="26"/>
    <s v="Yes"/>
    <n v="0"/>
    <s v="NC"/>
    <x v="1"/>
    <n v="22"/>
    <s v="Yes"/>
    <s v="No"/>
    <s v="Yes"/>
    <s v="  Two Year   "/>
    <s v="Credit Card"/>
    <n v="37"/>
    <n v="1873"/>
    <x v="0"/>
    <m/>
    <x v="517"/>
    <x v="496"/>
    <n v="109"/>
    <x v="2"/>
    <n v="42.1"/>
    <x v="0"/>
    <s v="Phone"/>
    <x v="1"/>
    <n v="0.68"/>
    <n v="4787"/>
    <s v="Medio"/>
    <s v="Bajo"/>
    <n v="1.834862385321101E-2"/>
    <n v="855"/>
    <n v="437"/>
    <n v="0.2494279176201373"/>
    <n v="0.2494279176201373"/>
    <s v="Primera compra"/>
    <n v="331"/>
    <n v="10.874743326488707"/>
    <n v="0.90622861054072557"/>
    <x v="0"/>
    <x v="0"/>
    <s v="nov"/>
  </r>
  <r>
    <x v="621"/>
    <x v="0"/>
    <n v="70"/>
    <n v="64"/>
    <n v="152.30000000000001"/>
    <n v="0"/>
    <s v="No"/>
    <s v="No"/>
    <n v="0"/>
    <n v="2"/>
    <n v="2"/>
    <s v="Yes"/>
    <n v="0"/>
    <s v="CO"/>
    <x v="1"/>
    <n v="64"/>
    <s v="No"/>
    <s v="No"/>
    <s v="No"/>
    <s v="  Month-to-Month   "/>
    <s v="Direct Debit"/>
    <n v="37"/>
    <n v="812"/>
    <x v="0"/>
    <m/>
    <x v="518"/>
    <x v="497"/>
    <n v="29"/>
    <x v="1"/>
    <n v="34.909999999999997"/>
    <x v="0"/>
    <s v="Email"/>
    <x v="0"/>
    <n v="0"/>
    <n v="2840"/>
    <s v="Medio"/>
    <s v="Bajo"/>
    <n v="6.8965517241379309E-2"/>
    <n v="1597"/>
    <n v="66"/>
    <n v="0.43939393939393939"/>
    <n v="0.43939393939393939"/>
    <s v="Primera compra"/>
    <n v="410"/>
    <n v="13.470225872689939"/>
    <n v="1.1225188227241616"/>
    <x v="0"/>
    <x v="2"/>
    <s v="ago"/>
  </r>
  <r>
    <x v="622"/>
    <x v="0"/>
    <n v="53"/>
    <n v="95"/>
    <n v="169.5"/>
    <n v="76"/>
    <s v="Yes"/>
    <s v="No"/>
    <n v="39.5"/>
    <n v="1"/>
    <n v="5"/>
    <s v="Yes"/>
    <n v="0"/>
    <s v="OR"/>
    <x v="0"/>
    <n v="41"/>
    <s v="No"/>
    <s v="No"/>
    <s v="No"/>
    <s v="  Month-to-Month   "/>
    <s v="Credit Card"/>
    <n v="48"/>
    <n v="899"/>
    <x v="0"/>
    <m/>
    <x v="519"/>
    <x v="498"/>
    <n v="105"/>
    <x v="1"/>
    <n v="38.86"/>
    <x v="4"/>
    <s v="Email"/>
    <x v="0"/>
    <n v="1.98"/>
    <n v="772"/>
    <s v="Medio"/>
    <s v="Bajo"/>
    <n v="2.8571428571428571E-2"/>
    <n v="650"/>
    <n v="174"/>
    <n v="0.60344827586206895"/>
    <n v="0.60344827586206895"/>
    <s v="Primera compra"/>
    <n v="1213"/>
    <n v="39.852156057494867"/>
    <n v="3.3210130047912387"/>
    <x v="0"/>
    <x v="2"/>
    <s v="jun"/>
  </r>
  <r>
    <x v="623"/>
    <x v="0"/>
    <n v="70"/>
    <n v="269"/>
    <n v="862.6"/>
    <n v="232"/>
    <s v="Yes"/>
    <s v="No"/>
    <n v="120.4"/>
    <n v="0"/>
    <n v="3"/>
    <s v="Yes"/>
    <n v="0"/>
    <s v="SD"/>
    <x v="0"/>
    <n v="39"/>
    <s v="No"/>
    <s v="No"/>
    <s v="Yes"/>
    <s v="  Month-to-Month   "/>
    <s v="Direct Debit"/>
    <n v="41"/>
    <n v="2360"/>
    <x v="0"/>
    <m/>
    <x v="520"/>
    <x v="499"/>
    <n v="17"/>
    <x v="0"/>
    <n v="47.42"/>
    <x v="0"/>
    <s v="Phone"/>
    <x v="1"/>
    <n v="4.8099999999999996"/>
    <n v="3301"/>
    <s v="Alto"/>
    <s v="Bajo"/>
    <n v="0.11764705882352941"/>
    <n v="354"/>
    <n v="503"/>
    <n v="3.3797216699801194E-2"/>
    <n v="3.3797216699801194E-2"/>
    <s v="Primera compra"/>
    <n v="976"/>
    <n v="32.06570841889117"/>
    <n v="2.6721423682409307"/>
    <x v="0"/>
    <x v="3"/>
    <s v="feb"/>
  </r>
  <r>
    <x v="624"/>
    <x v="0"/>
    <n v="70"/>
    <n v="117"/>
    <n v="260.3"/>
    <n v="145"/>
    <s v="Yes"/>
    <s v="No"/>
    <n v="91.8"/>
    <n v="2"/>
    <n v="7"/>
    <s v="No"/>
    <n v="76"/>
    <s v="ME"/>
    <x v="0"/>
    <n v="50"/>
    <s v="No"/>
    <s v="No"/>
    <s v="Yes"/>
    <s v="  Month-to-Month   "/>
    <s v="Credit Card"/>
    <n v="37"/>
    <n v="1064"/>
    <x v="0"/>
    <m/>
    <x v="521"/>
    <x v="500"/>
    <n v="73"/>
    <x v="2"/>
    <n v="43.79"/>
    <x v="5"/>
    <s v="SMS"/>
    <x v="1"/>
    <n v="2.76"/>
    <n v="4809"/>
    <s v="Medio"/>
    <s v="Bajo"/>
    <n v="5.4794520547945202E-2"/>
    <n v="1542"/>
    <n v="266"/>
    <n v="0.27443609022556392"/>
    <n v="0.27443609022556392"/>
    <s v="Primera compra"/>
    <n v="1099"/>
    <n v="36.106776180698155"/>
    <n v="3.0088980150581794"/>
    <x v="0"/>
    <x v="2"/>
    <s v="oct"/>
  </r>
  <r>
    <x v="625"/>
    <x v="0"/>
    <n v="67"/>
    <n v="154"/>
    <n v="400.7"/>
    <n v="0"/>
    <s v="No"/>
    <s v="No"/>
    <n v="0"/>
    <n v="0"/>
    <n v="8"/>
    <s v="Yes"/>
    <n v="0"/>
    <s v="TX"/>
    <x v="1"/>
    <n v="45"/>
    <s v="No"/>
    <s v="No"/>
    <s v="No"/>
    <s v="  Month-to-Month   "/>
    <s v="Direct Debit"/>
    <n v="45"/>
    <n v="1137"/>
    <x v="0"/>
    <m/>
    <x v="205"/>
    <x v="501"/>
    <n v="91"/>
    <x v="0"/>
    <n v="41.62"/>
    <x v="1"/>
    <s v="SMS"/>
    <x v="0"/>
    <n v="0"/>
    <n v="3938"/>
    <s v="Medio"/>
    <s v="Bajo"/>
    <n v="0"/>
    <n v="830"/>
    <n v="154"/>
    <n v="0.59090909090909094"/>
    <n v="0.59090909090909094"/>
    <s v="Primera compra"/>
    <n v="791"/>
    <n v="25.987679671457908"/>
    <n v="2.1656399726214923"/>
    <x v="2"/>
    <x v="0"/>
    <s v="ago"/>
  </r>
  <r>
    <x v="626"/>
    <x v="0"/>
    <n v="74"/>
    <n v="36"/>
    <n v="110.7"/>
    <n v="0"/>
    <s v="No"/>
    <s v="No"/>
    <n v="0"/>
    <n v="0"/>
    <n v="7"/>
    <s v="Yes"/>
    <n v="0"/>
    <s v="NE"/>
    <x v="1"/>
    <n v="27"/>
    <s v="Yes"/>
    <s v="No"/>
    <s v="No"/>
    <s v="  Month-to-Month   "/>
    <s v="Direct Debit"/>
    <n v="22"/>
    <n v="602"/>
    <x v="0"/>
    <m/>
    <x v="522"/>
    <x v="112"/>
    <n v="69"/>
    <x v="0"/>
    <n v="25.67"/>
    <x v="5"/>
    <s v="Email"/>
    <x v="0"/>
    <n v="0"/>
    <n v="4304"/>
    <s v="Medio"/>
    <s v="Bajo"/>
    <n v="5.7971014492753624E-2"/>
    <n v="838"/>
    <n v="40"/>
    <n v="1.7250000000000001"/>
    <n v="1.7250000000000001"/>
    <s v="Primera compra"/>
    <n v="1642"/>
    <n v="53.946611909650926"/>
    <n v="4.4955509924709105"/>
    <x v="0"/>
    <x v="1"/>
    <s v="abr"/>
  </r>
  <r>
    <x v="627"/>
    <x v="0"/>
    <n v="67"/>
    <n v="460"/>
    <n v="1022.8"/>
    <n v="0"/>
    <s v="No"/>
    <s v="No"/>
    <n v="0"/>
    <n v="0"/>
    <n v="7"/>
    <s v="No"/>
    <n v="33"/>
    <s v="OK"/>
    <x v="1"/>
    <n v="43"/>
    <s v="No"/>
    <s v="No"/>
    <s v="Yes"/>
    <s v="  Two Year   "/>
    <s v="Credit Card"/>
    <n v="37"/>
    <n v="2702"/>
    <x v="0"/>
    <m/>
    <x v="523"/>
    <x v="502"/>
    <n v="31"/>
    <x v="1"/>
    <n v="30.8"/>
    <x v="2"/>
    <s v="SMS"/>
    <x v="0"/>
    <n v="0"/>
    <n v="5141"/>
    <s v="Medio"/>
    <s v="Medio"/>
    <n v="0.16129032258064516"/>
    <n v="952"/>
    <n v="465"/>
    <n v="6.6666666666666666E-2"/>
    <n v="6.6666666666666666E-2"/>
    <s v="Primera compra"/>
    <n v="596"/>
    <n v="19.581108829568791"/>
    <n v="1.6317590691307327"/>
    <x v="1"/>
    <x v="3"/>
    <s v="feb"/>
  </r>
  <r>
    <x v="628"/>
    <x v="0"/>
    <n v="65"/>
    <n v="8"/>
    <n v="16"/>
    <n v="0"/>
    <s v="No"/>
    <s v="No"/>
    <n v="0"/>
    <n v="0"/>
    <n v="4"/>
    <s v="Yes"/>
    <n v="0"/>
    <s v="GA"/>
    <x v="0"/>
    <n v="47"/>
    <s v="No"/>
    <s v="No"/>
    <s v="No"/>
    <s v="  Month-to-Month   "/>
    <s v="Direct Debit"/>
    <n v="12"/>
    <n v="12"/>
    <x v="0"/>
    <m/>
    <x v="524"/>
    <x v="503"/>
    <n v="120"/>
    <x v="2"/>
    <n v="13.14"/>
    <x v="3"/>
    <s v="Phone"/>
    <x v="0"/>
    <n v="0"/>
    <n v="606"/>
    <s v="Medio"/>
    <s v="Bajo"/>
    <n v="8.3333333333333332E-3"/>
    <n v="1203"/>
    <n v="9"/>
    <n v="13.333333333333334"/>
    <n v="13.333333333333334"/>
    <s v="Primera compra"/>
    <n v="999"/>
    <n v="32.821355236139631"/>
    <n v="2.7351129363449691"/>
    <x v="2"/>
    <x v="1"/>
    <s v="ene"/>
  </r>
  <r>
    <x v="629"/>
    <x v="0"/>
    <n v="73"/>
    <n v="77"/>
    <n v="232.2"/>
    <n v="0"/>
    <s v="No"/>
    <s v="No"/>
    <n v="0"/>
    <n v="0"/>
    <n v="6"/>
    <s v="Yes"/>
    <n v="0"/>
    <s v="PA"/>
    <x v="0"/>
    <n v="58"/>
    <s v="No"/>
    <s v="No"/>
    <s v="Yes"/>
    <s v="  Month-to-Month   "/>
    <s v="Direct Debit"/>
    <n v="33"/>
    <n v="1542"/>
    <x v="0"/>
    <m/>
    <x v="315"/>
    <x v="391"/>
    <n v="102"/>
    <x v="0"/>
    <n v="33"/>
    <x v="4"/>
    <s v="Phone"/>
    <x v="0"/>
    <n v="0"/>
    <n v="5830"/>
    <s v="Medio"/>
    <s v="Bajo"/>
    <n v="2.9411764705882353E-2"/>
    <n v="1657"/>
    <n v="80"/>
    <n v="1.2749999999999999"/>
    <n v="1.2749999999999999"/>
    <s v="Primera compra"/>
    <n v="401"/>
    <n v="13.17453798767967"/>
    <n v="1.0978781656399725"/>
    <x v="0"/>
    <x v="0"/>
    <s v="sept"/>
  </r>
  <r>
    <x v="630"/>
    <x v="0"/>
    <n v="72"/>
    <n v="193"/>
    <n v="439.1"/>
    <n v="176"/>
    <s v="Yes"/>
    <s v="No"/>
    <n v="148.5"/>
    <n v="0"/>
    <n v="5"/>
    <s v="Yes"/>
    <n v="0"/>
    <s v="ND"/>
    <x v="1"/>
    <n v="41"/>
    <s v="No"/>
    <s v="No"/>
    <s v="Yes"/>
    <s v="  Two Year   "/>
    <s v="Direct Debit"/>
    <n v="47"/>
    <n v="2085"/>
    <x v="0"/>
    <m/>
    <x v="525"/>
    <x v="366"/>
    <n v="113"/>
    <x v="0"/>
    <n v="56.16"/>
    <x v="1"/>
    <s v="Email"/>
    <x v="1"/>
    <n v="0.59"/>
    <n v="4217"/>
    <s v="Alto"/>
    <s v="Bajo"/>
    <n v="0"/>
    <n v="1687"/>
    <n v="369"/>
    <n v="0.30623306233062331"/>
    <n v="0.30623306233062331"/>
    <s v="Primera compra"/>
    <n v="1558"/>
    <n v="51.186858316221773"/>
    <n v="4.2655715263518141"/>
    <x v="2"/>
    <x v="0"/>
    <s v="jul"/>
  </r>
  <r>
    <x v="631"/>
    <x v="0"/>
    <n v="88"/>
    <n v="105"/>
    <n v="239.5"/>
    <n v="80"/>
    <s v="Yes"/>
    <s v="No"/>
    <n v="66.7"/>
    <n v="1"/>
    <n v="12"/>
    <s v="Yes"/>
    <n v="0"/>
    <s v="DC"/>
    <x v="1"/>
    <n v="26"/>
    <s v="Yes"/>
    <s v="No"/>
    <s v="No"/>
    <s v="  Month-to-Month   "/>
    <s v="Credit Card"/>
    <n v="41"/>
    <n v="823"/>
    <x v="0"/>
    <m/>
    <x v="526"/>
    <x v="504"/>
    <n v="39"/>
    <x v="1"/>
    <n v="40.11"/>
    <x v="5"/>
    <s v="SMS"/>
    <x v="0"/>
    <n v="0.2"/>
    <n v="2910"/>
    <s v="Medio"/>
    <s v="Bajo"/>
    <n v="0.10256410256410256"/>
    <n v="349"/>
    <n v="189"/>
    <n v="0.20634920634920634"/>
    <n v="0.20634920634920634"/>
    <s v="Primera compra"/>
    <n v="1717"/>
    <n v="56.410677618069819"/>
    <n v="4.7008898015058183"/>
    <x v="0"/>
    <x v="2"/>
    <s v="ene"/>
  </r>
  <r>
    <x v="632"/>
    <x v="0"/>
    <n v="66"/>
    <n v="18"/>
    <n v="47.7"/>
    <n v="0"/>
    <s v="No"/>
    <s v="No"/>
    <n v="0"/>
    <n v="0"/>
    <n v="3"/>
    <s v="No"/>
    <n v="8"/>
    <s v="AZ"/>
    <x v="1"/>
    <n v="78"/>
    <s v="No"/>
    <s v="Yes"/>
    <s v="Yes"/>
    <s v="  One Year   "/>
    <s v="Direct Debit"/>
    <n v="33"/>
    <n v="390"/>
    <x v="0"/>
    <m/>
    <x v="527"/>
    <x v="505"/>
    <n v="49"/>
    <x v="1"/>
    <n v="35.340000000000003"/>
    <x v="2"/>
    <s v="Email"/>
    <x v="1"/>
    <n v="0"/>
    <n v="1198"/>
    <s v="Medio"/>
    <s v="Medio"/>
    <n v="0.10204081632653061"/>
    <n v="1673"/>
    <n v="23"/>
    <n v="2.1304347826086958"/>
    <n v="2.1304347826086958"/>
    <s v="Primera compra"/>
    <n v="1077"/>
    <n v="35.383983572895275"/>
    <n v="2.9486652977412731"/>
    <x v="1"/>
    <x v="1"/>
    <s v="nov"/>
  </r>
  <r>
    <x v="633"/>
    <x v="0"/>
    <n v="70"/>
    <n v="6"/>
    <n v="15"/>
    <n v="0"/>
    <s v="No"/>
    <s v="No"/>
    <n v="0"/>
    <n v="0"/>
    <n v="0"/>
    <s v="No"/>
    <n v="0"/>
    <s v="MA"/>
    <x v="1"/>
    <n v="29"/>
    <s v="Yes"/>
    <s v="No"/>
    <s v="No"/>
    <s v="  Month-to-Month   "/>
    <s v="Direct Debit"/>
    <n v="6"/>
    <n v="6"/>
    <x v="0"/>
    <m/>
    <x v="178"/>
    <x v="506"/>
    <n v="71"/>
    <x v="0"/>
    <n v="5.09"/>
    <x v="1"/>
    <s v="Phone"/>
    <x v="1"/>
    <n v="0"/>
    <n v="1465"/>
    <s v="Medio"/>
    <s v="Bajo"/>
    <n v="0"/>
    <n v="1039"/>
    <n v="6"/>
    <n v="11.833333333333334"/>
    <n v="11.833333333333334"/>
    <s v="Primera compra"/>
    <n v="1660"/>
    <n v="54.537987679671453"/>
    <n v="4.5448323066392877"/>
    <x v="2"/>
    <x v="1"/>
    <s v="mar"/>
  </r>
  <r>
    <x v="634"/>
    <x v="0"/>
    <n v="94"/>
    <n v="211"/>
    <n v="546.79999999999995"/>
    <n v="136"/>
    <s v="Yes"/>
    <s v="No"/>
    <n v="123.5"/>
    <n v="0"/>
    <n v="5"/>
    <s v="No"/>
    <n v="25"/>
    <s v="DC"/>
    <x v="1"/>
    <n v="46"/>
    <s v="No"/>
    <s v="No"/>
    <s v="No"/>
    <s v="  Month-to-Month   "/>
    <s v="Direct Debit"/>
    <n v="25"/>
    <n v="869"/>
    <x v="0"/>
    <m/>
    <x v="528"/>
    <x v="427"/>
    <n v="77"/>
    <x v="1"/>
    <n v="20.82"/>
    <x v="2"/>
    <s v="SMS"/>
    <x v="1"/>
    <n v="3.71"/>
    <n v="3656"/>
    <s v="Medio"/>
    <s v="Medio"/>
    <n v="6.4935064935064929E-2"/>
    <n v="1547"/>
    <n v="352"/>
    <n v="0.21875"/>
    <n v="0.21875"/>
    <s v="Primera compra"/>
    <n v="733"/>
    <n v="24.082135523613964"/>
    <n v="2.0068446269678302"/>
    <x v="1"/>
    <x v="2"/>
    <s v="oct"/>
  </r>
  <r>
    <x v="635"/>
    <x v="0"/>
    <n v="68"/>
    <n v="107"/>
    <n v="221.1"/>
    <n v="0"/>
    <s v="No"/>
    <s v="No"/>
    <n v="0"/>
    <n v="0"/>
    <n v="0"/>
    <s v="No"/>
    <n v="0"/>
    <s v="OR"/>
    <x v="1"/>
    <n v="35"/>
    <s v="No"/>
    <s v="No"/>
    <s v="No"/>
    <s v="  Two Year   "/>
    <s v="Credit Card"/>
    <n v="6"/>
    <n v="163"/>
    <x v="0"/>
    <m/>
    <x v="54"/>
    <x v="237"/>
    <n v="14"/>
    <x v="2"/>
    <n v="7"/>
    <x v="4"/>
    <s v="SMS"/>
    <x v="0"/>
    <n v="0"/>
    <n v="3804"/>
    <s v="Medio"/>
    <s v="Bajo"/>
    <n v="0.21428571428571427"/>
    <n v="1670"/>
    <n v="110"/>
    <n v="0.12727272727272726"/>
    <n v="0.12727272727272726"/>
    <s v="Primera compra"/>
    <n v="1002"/>
    <n v="32.919917864476382"/>
    <n v="2.7433264887063653"/>
    <x v="0"/>
    <x v="1"/>
    <s v="ene"/>
  </r>
  <r>
    <x v="636"/>
    <x v="0"/>
    <n v="69"/>
    <n v="135"/>
    <n v="297.3"/>
    <n v="0"/>
    <s v="No"/>
    <s v="No"/>
    <n v="0"/>
    <n v="0"/>
    <n v="8"/>
    <s v="Yes"/>
    <n v="0"/>
    <s v="MD"/>
    <x v="0"/>
    <n v="54"/>
    <s v="No"/>
    <s v="No"/>
    <s v="Yes"/>
    <s v="  Month-to-Month   "/>
    <s v="Direct Debit"/>
    <n v="23"/>
    <n v="1352"/>
    <x v="0"/>
    <m/>
    <x v="529"/>
    <x v="148"/>
    <n v="101"/>
    <x v="0"/>
    <n v="24.9"/>
    <x v="4"/>
    <s v="SMS"/>
    <x v="0"/>
    <n v="0"/>
    <n v="502"/>
    <s v="Medio"/>
    <s v="Bajo"/>
    <n v="2.9702970297029702E-2"/>
    <n v="1473"/>
    <n v="138"/>
    <n v="0.73188405797101452"/>
    <n v="0.73188405797101452"/>
    <s v="Primera compra"/>
    <n v="1690"/>
    <n v="55.523613963039018"/>
    <n v="4.6269678302532515"/>
    <x v="0"/>
    <x v="0"/>
    <s v="feb"/>
  </r>
  <r>
    <x v="637"/>
    <x v="0"/>
    <n v="59"/>
    <n v="166"/>
    <n v="784.3"/>
    <n v="284"/>
    <s v="Yes"/>
    <s v="No"/>
    <n v="585.79999999999995"/>
    <n v="3"/>
    <n v="1"/>
    <s v="Yes"/>
    <n v="0"/>
    <s v="AR"/>
    <x v="0"/>
    <n v="75"/>
    <s v="No"/>
    <s v="Yes"/>
    <s v="Yes"/>
    <s v="  Two Year   "/>
    <s v="Credit Card"/>
    <n v="64"/>
    <n v="4554"/>
    <x v="0"/>
    <m/>
    <x v="36"/>
    <x v="507"/>
    <n v="53"/>
    <x v="2"/>
    <n v="62.95"/>
    <x v="4"/>
    <s v="Email"/>
    <x v="1"/>
    <n v="11.72"/>
    <n v="3396"/>
    <s v="Alto"/>
    <s v="Bajo"/>
    <n v="5.6603773584905662E-2"/>
    <n v="1236"/>
    <n v="453"/>
    <n v="0.11699779249448124"/>
    <n v="0.11699779249448124"/>
    <s v="Primera compra"/>
    <n v="765"/>
    <n v="25.133470225872692"/>
    <n v="2.0944558521560577"/>
    <x v="0"/>
    <x v="3"/>
    <s v="sept"/>
  </r>
  <r>
    <x v="638"/>
    <x v="0"/>
    <n v="67"/>
    <n v="55"/>
    <n v="169"/>
    <n v="0"/>
    <s v="No"/>
    <s v="No"/>
    <n v="0"/>
    <n v="0"/>
    <n v="0"/>
    <s v="No"/>
    <n v="0"/>
    <s v="WI"/>
    <x v="1"/>
    <n v="20"/>
    <s v="Yes"/>
    <s v="No"/>
    <s v="No"/>
    <s v="  Two Year   "/>
    <s v="Direct Debit"/>
    <n v="12"/>
    <n v="228"/>
    <x v="0"/>
    <m/>
    <x v="516"/>
    <x v="74"/>
    <n v="73"/>
    <x v="0"/>
    <n v="12.3"/>
    <x v="1"/>
    <s v="Email"/>
    <x v="0"/>
    <n v="0"/>
    <n v="284"/>
    <s v="Medio"/>
    <s v="Bajo"/>
    <n v="0"/>
    <n v="1348"/>
    <n v="55"/>
    <n v="1.3272727272727274"/>
    <n v="1.3272727272727274"/>
    <s v="Primera compra"/>
    <n v="1028"/>
    <n v="33.774127310061601"/>
    <n v="2.8145106091718"/>
    <x v="2"/>
    <x v="1"/>
    <s v="dic"/>
  </r>
  <r>
    <x v="639"/>
    <x v="0"/>
    <n v="69"/>
    <n v="219"/>
    <n v="503.2"/>
    <n v="184"/>
    <s v="Yes"/>
    <s v="No"/>
    <n v="96.6"/>
    <n v="0"/>
    <n v="6"/>
    <s v="No"/>
    <n v="26"/>
    <s v="FL"/>
    <x v="1"/>
    <n v="48"/>
    <s v="No"/>
    <s v="No"/>
    <s v="Yes"/>
    <s v="  One Year   "/>
    <s v="Credit Card"/>
    <n v="32"/>
    <n v="1476"/>
    <x v="0"/>
    <m/>
    <x v="128"/>
    <x v="465"/>
    <n v="66"/>
    <x v="2"/>
    <n v="27.18"/>
    <x v="2"/>
    <s v="Email"/>
    <x v="1"/>
    <n v="0.48"/>
    <n v="4842"/>
    <s v="Medio"/>
    <s v="Medio"/>
    <n v="7.575757575757576E-2"/>
    <n v="352"/>
    <n v="408"/>
    <n v="0.16176470588235295"/>
    <n v="0.16176470588235295"/>
    <s v="Primera compra"/>
    <n v="882"/>
    <n v="28.977412731006158"/>
    <n v="2.4147843942505132"/>
    <x v="1"/>
    <x v="0"/>
    <s v="may"/>
  </r>
  <r>
    <x v="640"/>
    <x v="0"/>
    <n v="69"/>
    <n v="8"/>
    <n v="25.3"/>
    <n v="12"/>
    <s v="Yes"/>
    <s v="Yes"/>
    <n v="0"/>
    <n v="0"/>
    <n v="9"/>
    <s v="Yes"/>
    <n v="0"/>
    <s v="MO"/>
    <x v="0"/>
    <n v="58"/>
    <s v="No"/>
    <s v="No"/>
    <s v="No"/>
    <s v="  Month-to-Month   "/>
    <s v="Direct Debit"/>
    <n v="50"/>
    <n v="158"/>
    <x v="0"/>
    <m/>
    <x v="530"/>
    <x v="508"/>
    <n v="96"/>
    <x v="2"/>
    <n v="40.020000000000003"/>
    <x v="4"/>
    <s v="Phone"/>
    <x v="1"/>
    <n v="0.35"/>
    <n v="4008"/>
    <s v="Medio"/>
    <s v="Bajo"/>
    <n v="3.125E-2"/>
    <n v="1557"/>
    <n v="23"/>
    <n v="4.1739130434782608"/>
    <n v="4.1739130434782608"/>
    <s v="Primera compra"/>
    <n v="422"/>
    <n v="13.864476386036962"/>
    <n v="1.1553730321697468"/>
    <x v="0"/>
    <x v="1"/>
    <s v="ago"/>
  </r>
  <r>
    <x v="641"/>
    <x v="0"/>
    <n v="74"/>
    <n v="288"/>
    <n v="803.4"/>
    <n v="342"/>
    <s v="Yes"/>
    <s v="No"/>
    <n v="316.39999999999998"/>
    <n v="0"/>
    <n v="37"/>
    <s v="Yes"/>
    <n v="0"/>
    <s v="MA"/>
    <x v="0"/>
    <n v="26"/>
    <s v="Yes"/>
    <s v="No"/>
    <s v="Yes"/>
    <s v="  One Year   "/>
    <s v="Credit Card"/>
    <n v="51"/>
    <n v="2903"/>
    <x v="0"/>
    <m/>
    <x v="228"/>
    <x v="509"/>
    <n v="3"/>
    <x v="0"/>
    <n v="41.47"/>
    <x v="5"/>
    <s v="SMS"/>
    <x v="1"/>
    <n v="6.33"/>
    <n v="2514"/>
    <s v="Medio"/>
    <s v="Bajo"/>
    <n v="1.3333333333333333"/>
    <n v="534"/>
    <n v="634"/>
    <n v="4.7318611987381704E-3"/>
    <n v="4.7318611987381704E-3"/>
    <s v="Primera compra"/>
    <n v="389"/>
    <n v="12.780287474332649"/>
    <n v="1.0650239561943875"/>
    <x v="0"/>
    <x v="3"/>
    <s v="sept"/>
  </r>
  <r>
    <x v="642"/>
    <x v="0"/>
    <n v="54"/>
    <n v="226"/>
    <n v="585.6"/>
    <n v="0"/>
    <s v="No"/>
    <s v="No"/>
    <n v="0"/>
    <n v="2"/>
    <n v="0"/>
    <s v="No"/>
    <n v="0"/>
    <s v="VA"/>
    <x v="0"/>
    <n v="24"/>
    <s v="Yes"/>
    <s v="No"/>
    <s v="No"/>
    <s v="  One Year   "/>
    <s v="Direct Debit"/>
    <n v="13"/>
    <n v="469"/>
    <x v="0"/>
    <m/>
    <x v="531"/>
    <x v="510"/>
    <n v="16"/>
    <x v="2"/>
    <n v="11.35"/>
    <x v="0"/>
    <s v="Phone"/>
    <x v="0"/>
    <n v="0"/>
    <n v="3858"/>
    <s v="Medio"/>
    <s v="Bajo"/>
    <n v="0.125"/>
    <n v="1711"/>
    <n v="228"/>
    <n v="7.0175438596491224E-2"/>
    <n v="7.0175438596491224E-2"/>
    <s v="Primera compra"/>
    <n v="308"/>
    <n v="10.119096509240247"/>
    <n v="0.84325804243668723"/>
    <x v="0"/>
    <x v="1"/>
    <s v="dic"/>
  </r>
  <r>
    <x v="643"/>
    <x v="0"/>
    <n v="69"/>
    <n v="67"/>
    <n v="150.9"/>
    <n v="0"/>
    <s v="No"/>
    <s v="No"/>
    <n v="0"/>
    <n v="0"/>
    <n v="11"/>
    <s v="No"/>
    <n v="45"/>
    <s v="UT"/>
    <x v="0"/>
    <n v="38"/>
    <s v="No"/>
    <s v="No"/>
    <s v="No"/>
    <s v="  Month-to-Month   "/>
    <s v="Direct Debit"/>
    <n v="25"/>
    <n v="295"/>
    <x v="0"/>
    <m/>
    <x v="532"/>
    <x v="332"/>
    <n v="81"/>
    <x v="0"/>
    <n v="26.53"/>
    <x v="1"/>
    <s v="Phone"/>
    <x v="1"/>
    <n v="0"/>
    <n v="701"/>
    <s v="Medio"/>
    <s v="Bajo"/>
    <n v="0"/>
    <n v="1030"/>
    <n v="67"/>
    <n v="1.208955223880597"/>
    <n v="1.208955223880597"/>
    <s v="Primera compra"/>
    <n v="816"/>
    <n v="26.809034907597535"/>
    <n v="2.2340862422997945"/>
    <x v="2"/>
    <x v="1"/>
    <s v="jul"/>
  </r>
  <r>
    <x v="644"/>
    <x v="0"/>
    <n v="67"/>
    <n v="135"/>
    <n v="364.6"/>
    <n v="146"/>
    <s v="Yes"/>
    <s v="No"/>
    <n v="279.8"/>
    <n v="0"/>
    <n v="5"/>
    <s v="Yes"/>
    <n v="0"/>
    <s v="DC"/>
    <x v="0"/>
    <n v="45"/>
    <s v="No"/>
    <s v="No"/>
    <s v="Yes"/>
    <s v="  Two Year   "/>
    <s v="Direct Debit"/>
    <n v="57"/>
    <n v="4120"/>
    <x v="0"/>
    <m/>
    <x v="533"/>
    <x v="295"/>
    <n v="47"/>
    <x v="2"/>
    <n v="51.93"/>
    <x v="1"/>
    <s v="SMS"/>
    <x v="0"/>
    <n v="8.4"/>
    <n v="5435"/>
    <s v="Alto"/>
    <s v="Bajo"/>
    <n v="0"/>
    <n v="1251"/>
    <n v="281"/>
    <n v="0.16725978647686832"/>
    <n v="0.16725978647686832"/>
    <s v="Primera compra"/>
    <n v="851"/>
    <n v="27.958932238193018"/>
    <n v="2.3299110198494182"/>
    <x v="2"/>
    <x v="3"/>
    <s v="jun"/>
  </r>
  <r>
    <x v="645"/>
    <x v="0"/>
    <n v="85"/>
    <n v="168"/>
    <n v="500"/>
    <n v="0"/>
    <s v="No"/>
    <s v="No"/>
    <n v="0"/>
    <n v="0"/>
    <n v="10"/>
    <s v="Yes"/>
    <n v="0"/>
    <s v="MN"/>
    <x v="1"/>
    <n v="70"/>
    <s v="No"/>
    <s v="Yes"/>
    <s v="Yes"/>
    <s v="  One Year   "/>
    <s v="Direct Debit"/>
    <n v="61"/>
    <n v="3397"/>
    <x v="0"/>
    <m/>
    <x v="374"/>
    <x v="511"/>
    <n v="116"/>
    <x v="1"/>
    <n v="58.3"/>
    <x v="4"/>
    <s v="Email"/>
    <x v="1"/>
    <n v="0"/>
    <n v="2896"/>
    <s v="Alto"/>
    <s v="Bajo"/>
    <n v="2.5862068965517241E-2"/>
    <n v="864"/>
    <n v="171"/>
    <n v="0.67836257309941517"/>
    <n v="0.67836257309941517"/>
    <s v="Primera compra"/>
    <n v="578"/>
    <n v="18.989733059548254"/>
    <n v="1.5824777549623545"/>
    <x v="0"/>
    <x v="3"/>
    <s v="mar"/>
  </r>
  <r>
    <x v="646"/>
    <x v="0"/>
    <n v="97"/>
    <n v="445"/>
    <n v="1049.2"/>
    <n v="0"/>
    <s v="No"/>
    <s v="No"/>
    <n v="0"/>
    <n v="0"/>
    <n v="36"/>
    <s v="Yes"/>
    <n v="0"/>
    <s v="OK"/>
    <x v="0"/>
    <n v="23"/>
    <s v="Yes"/>
    <s v="No"/>
    <s v="Yes"/>
    <s v="  Two Year   "/>
    <s v="Credit Card"/>
    <n v="62"/>
    <n v="4326"/>
    <x v="0"/>
    <m/>
    <x v="534"/>
    <x v="139"/>
    <n v="77"/>
    <x v="1"/>
    <n v="67.180000000000007"/>
    <x v="5"/>
    <s v="Email"/>
    <x v="1"/>
    <n v="0"/>
    <n v="372"/>
    <s v="Alto"/>
    <s v="Bajo"/>
    <n v="5.1948051948051951E-2"/>
    <n v="1111"/>
    <n v="449"/>
    <n v="0.17149220489977729"/>
    <n v="0.17149220489977729"/>
    <s v="Primera compra"/>
    <n v="1547"/>
    <n v="50.82546201232033"/>
    <n v="4.2354551676933605"/>
    <x v="0"/>
    <x v="3"/>
    <s v="jul"/>
  </r>
  <r>
    <x v="647"/>
    <x v="0"/>
    <n v="71"/>
    <n v="18"/>
    <n v="44.7"/>
    <n v="0"/>
    <s v="No"/>
    <s v="No"/>
    <n v="0"/>
    <n v="0"/>
    <n v="15"/>
    <s v="Yes"/>
    <n v="0"/>
    <s v="NY"/>
    <x v="0"/>
    <n v="53"/>
    <s v="No"/>
    <s v="No"/>
    <s v="No"/>
    <s v="  Month-to-Month   "/>
    <s v="Paper Check"/>
    <n v="28"/>
    <n v="308"/>
    <x v="0"/>
    <m/>
    <x v="535"/>
    <x v="512"/>
    <n v="82"/>
    <x v="0"/>
    <n v="32.25"/>
    <x v="0"/>
    <s v="Phone"/>
    <x v="0"/>
    <n v="0"/>
    <n v="6409"/>
    <s v="Medio"/>
    <s v="Bajo"/>
    <n v="2.4390243902439025E-2"/>
    <n v="1594"/>
    <n v="20"/>
    <n v="4.0999999999999996"/>
    <n v="4.0999999999999996"/>
    <s v="Primera compra"/>
    <n v="713"/>
    <n v="23.425051334702257"/>
    <n v="1.9520876112251881"/>
    <x v="0"/>
    <x v="1"/>
    <s v="oct"/>
  </r>
  <r>
    <x v="647"/>
    <x v="0"/>
    <n v="72"/>
    <n v="18"/>
    <n v="44.7"/>
    <n v="0"/>
    <s v="No"/>
    <s v="No"/>
    <n v="0"/>
    <n v="0"/>
    <n v="15"/>
    <s v="Yes"/>
    <n v="0"/>
    <s v="NY"/>
    <x v="0"/>
    <n v="53"/>
    <s v="No"/>
    <s v="No"/>
    <s v="No"/>
    <s v="  Month-to-Month   "/>
    <s v="Paper Check"/>
    <n v="28"/>
    <n v="308"/>
    <x v="0"/>
    <m/>
    <x v="535"/>
    <x v="512"/>
    <n v="82"/>
    <x v="0"/>
    <n v="32.25"/>
    <x v="0"/>
    <s v="Phone"/>
    <x v="0"/>
    <n v="0"/>
    <n v="3096"/>
    <s v="Medio"/>
    <s v="Bajo"/>
    <n v="2.4390243902439025E-2"/>
    <n v="1594"/>
    <n v="20"/>
    <n v="4.0999999999999996"/>
    <n v="4.0999999999999996"/>
    <s v="Compra posterior"/>
    <n v="713"/>
    <n v="23.425051334702257"/>
    <n v="1.9520876112251881"/>
    <x v="0"/>
    <x v="1"/>
    <s v="oct"/>
  </r>
  <r>
    <x v="648"/>
    <x v="0"/>
    <n v="84"/>
    <n v="65"/>
    <n v="184.7"/>
    <n v="84"/>
    <s v="Yes"/>
    <s v="No"/>
    <n v="85.1"/>
    <n v="0"/>
    <n v="5"/>
    <s v="Yes"/>
    <n v="0"/>
    <s v="MD"/>
    <x v="1"/>
    <n v="71"/>
    <s v="No"/>
    <s v="Yes"/>
    <s v="No"/>
    <s v="  One Year   "/>
    <s v="Direct Debit"/>
    <n v="53"/>
    <n v="1090"/>
    <x v="0"/>
    <m/>
    <x v="536"/>
    <x v="513"/>
    <n v="96"/>
    <x v="1"/>
    <n v="55.57"/>
    <x v="2"/>
    <s v="Phone"/>
    <x v="0"/>
    <n v="1.7"/>
    <n v="1549"/>
    <s v="Alto"/>
    <s v="Medio"/>
    <n v="5.2083333333333336E-2"/>
    <n v="1434"/>
    <n v="154"/>
    <n v="0.62337662337662336"/>
    <n v="0.62337662337662336"/>
    <s v="Primera compra"/>
    <n v="1653"/>
    <n v="54.308008213552355"/>
    <n v="4.5256673511293632"/>
    <x v="1"/>
    <x v="0"/>
    <s v="abr"/>
  </r>
  <r>
    <x v="649"/>
    <x v="0"/>
    <n v="63"/>
    <n v="46"/>
    <n v="110.1"/>
    <n v="0"/>
    <s v="No"/>
    <s v="No"/>
    <n v="0"/>
    <n v="0"/>
    <n v="4"/>
    <s v="Yes"/>
    <n v="0"/>
    <s v="MT"/>
    <x v="0"/>
    <n v="64"/>
    <s v="No"/>
    <s v="No"/>
    <s v="Yes"/>
    <s v="  Month-to-Month   "/>
    <s v="Direct Debit"/>
    <n v="42"/>
    <n v="582"/>
    <x v="0"/>
    <m/>
    <x v="537"/>
    <x v="514"/>
    <n v="73"/>
    <x v="2"/>
    <n v="37.869999999999997"/>
    <x v="2"/>
    <s v="SMS"/>
    <x v="0"/>
    <n v="0"/>
    <n v="5775"/>
    <s v="Medio"/>
    <s v="Medio"/>
    <n v="6.8493150684931503E-2"/>
    <n v="643"/>
    <n v="51"/>
    <n v="1.4313725490196079"/>
    <n v="1.4313725490196079"/>
    <s v="Primera compra"/>
    <n v="841"/>
    <n v="27.630390143737166"/>
    <n v="2.3025325119780971"/>
    <x v="1"/>
    <x v="1"/>
    <s v="jun"/>
  </r>
  <r>
    <x v="650"/>
    <x v="0"/>
    <n v="53"/>
    <n v="275"/>
    <n v="900.8"/>
    <n v="0"/>
    <s v="No"/>
    <s v="No"/>
    <n v="0"/>
    <n v="0"/>
    <n v="2"/>
    <s v="Yes"/>
    <n v="0"/>
    <s v="SD"/>
    <x v="0"/>
    <n v="35"/>
    <s v="No"/>
    <s v="No"/>
    <s v="Yes"/>
    <s v="  Month-to-Month   "/>
    <s v="Direct Debit"/>
    <n v="70"/>
    <n v="4211"/>
    <x v="0"/>
    <m/>
    <x v="538"/>
    <x v="515"/>
    <n v="65"/>
    <x v="1"/>
    <n v="71.709999999999994"/>
    <x v="1"/>
    <s v="SMS"/>
    <x v="1"/>
    <n v="0"/>
    <n v="6187"/>
    <s v="Alto"/>
    <s v="Bajo"/>
    <n v="0"/>
    <n v="1408"/>
    <n v="275"/>
    <n v="0.23636363636363636"/>
    <n v="0.23636363636363636"/>
    <s v="Primera compra"/>
    <n v="1121"/>
    <n v="36.829568788501021"/>
    <n v="3.0691307323750849"/>
    <x v="2"/>
    <x v="3"/>
    <s v="sept"/>
  </r>
  <r>
    <x v="651"/>
    <x v="0"/>
    <n v="66"/>
    <n v="35"/>
    <n v="101.1"/>
    <n v="0"/>
    <s v="No"/>
    <s v="No"/>
    <n v="0"/>
    <n v="0"/>
    <n v="27"/>
    <s v="Yes"/>
    <n v="0"/>
    <s v="WA"/>
    <x v="0"/>
    <n v="67"/>
    <s v="No"/>
    <s v="Yes"/>
    <s v="Yes"/>
    <s v="  One Year   "/>
    <s v="Credit Card"/>
    <n v="21"/>
    <n v="529"/>
    <x v="0"/>
    <m/>
    <x v="539"/>
    <x v="396"/>
    <n v="18"/>
    <x v="2"/>
    <n v="21.77"/>
    <x v="4"/>
    <s v="SMS"/>
    <x v="0"/>
    <n v="0"/>
    <n v="5911"/>
    <s v="Medio"/>
    <s v="Bajo"/>
    <n v="0.16666666666666666"/>
    <n v="455"/>
    <n v="38"/>
    <n v="0.47368421052631576"/>
    <n v="0.47368421052631576"/>
    <s v="Primera compra"/>
    <n v="1199"/>
    <n v="39.392197125256672"/>
    <n v="3.2826830937713893"/>
    <x v="0"/>
    <x v="1"/>
    <s v="jul"/>
  </r>
  <r>
    <x v="652"/>
    <x v="0"/>
    <n v="73"/>
    <n v="51"/>
    <n v="152.69999999999999"/>
    <n v="0"/>
    <s v="No"/>
    <s v="Yes"/>
    <n v="0"/>
    <n v="0"/>
    <n v="0"/>
    <s v="No"/>
    <n v="0"/>
    <s v="ME"/>
    <x v="1"/>
    <n v="67"/>
    <s v="No"/>
    <s v="Yes"/>
    <s v="No"/>
    <s v="  One Year   "/>
    <s v="Credit Card"/>
    <n v="7"/>
    <n v="103"/>
    <x v="0"/>
    <m/>
    <x v="444"/>
    <x v="451"/>
    <n v="37"/>
    <x v="0"/>
    <n v="6.65"/>
    <x v="4"/>
    <s v="Email"/>
    <x v="1"/>
    <n v="0"/>
    <n v="7011"/>
    <s v="Medio"/>
    <s v="Bajo"/>
    <n v="8.1081081081081086E-2"/>
    <n v="1240"/>
    <n v="54"/>
    <n v="0.68518518518518523"/>
    <n v="0.68518518518518523"/>
    <s v="Primera compra"/>
    <n v="367"/>
    <n v="12.057494866529773"/>
    <n v="1.0047912388774811"/>
    <x v="0"/>
    <x v="1"/>
    <s v="oct"/>
  </r>
  <r>
    <x v="653"/>
    <x v="0"/>
    <n v="69"/>
    <n v="47"/>
    <n v="111.6"/>
    <n v="60"/>
    <s v="Yes"/>
    <s v="Yes"/>
    <n v="0"/>
    <n v="0"/>
    <n v="2"/>
    <s v="Yes"/>
    <n v="0"/>
    <s v="MO"/>
    <x v="1"/>
    <n v="41"/>
    <s v="No"/>
    <s v="No"/>
    <s v="No"/>
    <s v="  Month-to-Month   "/>
    <s v="Paper Check"/>
    <n v="17"/>
    <n v="177"/>
    <x v="0"/>
    <m/>
    <x v="540"/>
    <x v="516"/>
    <n v="45"/>
    <x v="2"/>
    <n v="17.38"/>
    <x v="2"/>
    <s v="Phone"/>
    <x v="1"/>
    <n v="7.0000000000000007E-2"/>
    <n v="6898"/>
    <s v="Medio"/>
    <s v="Medio"/>
    <n v="0.1111111111111111"/>
    <n v="693"/>
    <n v="112"/>
    <n v="0.4017857142857143"/>
    <n v="0.4017857142857143"/>
    <s v="Primera compra"/>
    <n v="813"/>
    <n v="26.710472279260777"/>
    <n v="2.2258726899383983"/>
    <x v="1"/>
    <x v="1"/>
    <s v="jul"/>
  </r>
  <r>
    <x v="654"/>
    <x v="0"/>
    <n v="74"/>
    <n v="204"/>
    <n v="569.70000000000005"/>
    <n v="0"/>
    <s v="No"/>
    <s v="No"/>
    <n v="0"/>
    <n v="0"/>
    <n v="6"/>
    <s v="Yes"/>
    <n v="0"/>
    <s v="TX"/>
    <x v="1"/>
    <n v="66"/>
    <s v="No"/>
    <s v="Yes"/>
    <s v="No"/>
    <s v="  Two Year   "/>
    <s v="Direct Debit"/>
    <n v="34"/>
    <n v="2415"/>
    <x v="0"/>
    <m/>
    <x v="541"/>
    <x v="517"/>
    <n v="28"/>
    <x v="0"/>
    <n v="36.39"/>
    <x v="5"/>
    <s v="Phone"/>
    <x v="1"/>
    <n v="0"/>
    <n v="2064"/>
    <s v="Medio"/>
    <s v="Bajo"/>
    <n v="0.14285714285714285"/>
    <n v="803"/>
    <n v="208"/>
    <n v="0.13461538461538461"/>
    <n v="0.13461538461538461"/>
    <s v="Primera compra"/>
    <n v="396"/>
    <n v="13.010266940451746"/>
    <n v="1.0841889117043122"/>
    <x v="0"/>
    <x v="3"/>
    <s v="sept"/>
  </r>
  <r>
    <x v="655"/>
    <x v="0"/>
    <n v="58"/>
    <n v="89"/>
    <n v="201.5"/>
    <n v="0"/>
    <s v="No"/>
    <s v="No"/>
    <n v="0"/>
    <n v="0"/>
    <n v="14"/>
    <s v="No"/>
    <n v="0"/>
    <s v="NM"/>
    <x v="1"/>
    <n v="43"/>
    <s v="No"/>
    <s v="No"/>
    <s v="Yes"/>
    <s v="  Month-to-Month   "/>
    <s v="Credit Card"/>
    <n v="24"/>
    <n v="321"/>
    <x v="0"/>
    <m/>
    <x v="542"/>
    <x v="186"/>
    <n v="24"/>
    <x v="2"/>
    <n v="28.06"/>
    <x v="5"/>
    <s v="Email"/>
    <x v="0"/>
    <n v="0"/>
    <n v="1970"/>
    <s v="Medio"/>
    <s v="Bajo"/>
    <n v="0.16666666666666666"/>
    <n v="1114"/>
    <n v="93"/>
    <n v="0.25806451612903225"/>
    <n v="0.25806451612903225"/>
    <s v="Primera compra"/>
    <n v="1389"/>
    <n v="45.634496919917865"/>
    <n v="3.8028747433264889"/>
    <x v="0"/>
    <x v="1"/>
    <s v="dic"/>
  </r>
  <r>
    <x v="656"/>
    <x v="0"/>
    <n v="55"/>
    <n v="64"/>
    <n v="261"/>
    <n v="0"/>
    <s v="No"/>
    <s v="No"/>
    <n v="0"/>
    <n v="0"/>
    <n v="0"/>
    <s v="No"/>
    <n v="0"/>
    <s v="NV"/>
    <x v="0"/>
    <n v="32"/>
    <s v="No"/>
    <s v="No"/>
    <s v="No"/>
    <s v="  One Year   "/>
    <s v="Credit Card"/>
    <n v="7"/>
    <n v="126"/>
    <x v="0"/>
    <m/>
    <x v="543"/>
    <x v="164"/>
    <n v="72"/>
    <x v="2"/>
    <n v="7.94"/>
    <x v="0"/>
    <s v="SMS"/>
    <x v="1"/>
    <n v="0"/>
    <n v="3334"/>
    <s v="Medio"/>
    <s v="Bajo"/>
    <n v="2.7777777777777776E-2"/>
    <n v="473"/>
    <n v="66"/>
    <n v="1.0909090909090908"/>
    <n v="1.0909090909090908"/>
    <s v="Primera compra"/>
    <n v="1465"/>
    <n v="48.131416837782339"/>
    <n v="4.0109514031485283"/>
    <x v="0"/>
    <x v="1"/>
    <s v="oct"/>
  </r>
  <r>
    <x v="657"/>
    <x v="0"/>
    <n v="88"/>
    <n v="35"/>
    <n v="45.5"/>
    <n v="20"/>
    <s v="Yes"/>
    <s v="No"/>
    <n v="14.5"/>
    <n v="0"/>
    <n v="28"/>
    <s v="Yes"/>
    <n v="0"/>
    <s v="PA"/>
    <x v="1"/>
    <n v="32"/>
    <s v="No"/>
    <s v="No"/>
    <s v="No"/>
    <s v="  Month-to-Month   "/>
    <s v="Direct Debit"/>
    <n v="50"/>
    <n v="254"/>
    <x v="0"/>
    <m/>
    <x v="119"/>
    <x v="240"/>
    <n v="91"/>
    <x v="1"/>
    <n v="58.33"/>
    <x v="3"/>
    <s v="Phone"/>
    <x v="0"/>
    <n v="0.44"/>
    <n v="4223"/>
    <s v="Alto"/>
    <s v="Bajo"/>
    <n v="1.098901098901099E-2"/>
    <n v="1455"/>
    <n v="56"/>
    <n v="1.625"/>
    <n v="1.625"/>
    <s v="Primera compra"/>
    <n v="1526"/>
    <n v="50.135523613963031"/>
    <n v="4.1779603011635862"/>
    <x v="2"/>
    <x v="1"/>
    <s v="ago"/>
  </r>
  <r>
    <x v="658"/>
    <x v="0"/>
    <n v="65"/>
    <n v="102"/>
    <n v="268.89999999999998"/>
    <n v="0"/>
    <s v="No"/>
    <s v="No"/>
    <n v="0"/>
    <n v="0"/>
    <n v="29"/>
    <s v="Yes"/>
    <n v="0"/>
    <s v="MT"/>
    <x v="1"/>
    <n v="43"/>
    <s v="No"/>
    <s v="No"/>
    <s v="Yes"/>
    <s v="  Two Year   "/>
    <s v="Credit Card"/>
    <n v="56"/>
    <n v="3796"/>
    <x v="0"/>
    <m/>
    <x v="544"/>
    <x v="393"/>
    <n v="38"/>
    <x v="0"/>
    <n v="64.11"/>
    <x v="2"/>
    <s v="Email"/>
    <x v="0"/>
    <n v="0"/>
    <n v="870"/>
    <s v="Alto"/>
    <s v="Medio"/>
    <n v="0.13157894736842105"/>
    <n v="951"/>
    <n v="107"/>
    <n v="0.35514018691588783"/>
    <n v="0.35514018691588783"/>
    <s v="Primera compra"/>
    <n v="1557"/>
    <n v="51.154004106776185"/>
    <n v="4.2628336755646821"/>
    <x v="1"/>
    <x v="3"/>
    <s v="jul"/>
  </r>
  <r>
    <x v="659"/>
    <x v="0"/>
    <n v="65"/>
    <n v="135"/>
    <n v="342"/>
    <n v="0"/>
    <s v="No"/>
    <s v="No"/>
    <n v="0"/>
    <n v="2"/>
    <n v="0"/>
    <s v="No"/>
    <n v="0"/>
    <s v="MS"/>
    <x v="1"/>
    <n v="24"/>
    <s v="Yes"/>
    <s v="No"/>
    <s v="No"/>
    <s v="  One Year   "/>
    <s v="Paper Check"/>
    <n v="10"/>
    <n v="269"/>
    <x v="0"/>
    <m/>
    <x v="545"/>
    <x v="518"/>
    <n v="4"/>
    <x v="2"/>
    <n v="10.26"/>
    <x v="2"/>
    <s v="Email"/>
    <x v="0"/>
    <n v="0"/>
    <n v="6205"/>
    <s v="Medio"/>
    <s v="Medio"/>
    <n v="1.25"/>
    <n v="697"/>
    <n v="140"/>
    <n v="2.8571428571428571E-2"/>
    <n v="2.8571428571428571E-2"/>
    <s v="Primera compra"/>
    <n v="814"/>
    <n v="26.743326488706366"/>
    <n v="2.2286105407255303"/>
    <x v="1"/>
    <x v="1"/>
    <s v="jul"/>
  </r>
  <r>
    <x v="660"/>
    <x v="0"/>
    <n v="62"/>
    <n v="7"/>
    <n v="14"/>
    <n v="0"/>
    <s v="No"/>
    <s v="No"/>
    <n v="0"/>
    <n v="0"/>
    <n v="25"/>
    <s v="No"/>
    <n v="3"/>
    <s v="VA"/>
    <x v="1"/>
    <n v="21"/>
    <s v="Yes"/>
    <s v="No"/>
    <s v="No"/>
    <s v="  Month-to-Month   "/>
    <s v="Credit Card"/>
    <n v="14"/>
    <n v="14"/>
    <x v="0"/>
    <m/>
    <x v="273"/>
    <x v="519"/>
    <n v="109"/>
    <x v="1"/>
    <n v="13.04"/>
    <x v="2"/>
    <s v="SMS"/>
    <x v="1"/>
    <n v="0"/>
    <n v="2850"/>
    <s v="Medio"/>
    <s v="Medio"/>
    <n v="4.5871559633027525E-2"/>
    <n v="993"/>
    <n v="12"/>
    <n v="9.0833333333333339"/>
    <n v="9.0833333333333339"/>
    <s v="Primera compra"/>
    <n v="638"/>
    <n v="20.960985626283367"/>
    <n v="1.7467488021902806"/>
    <x v="1"/>
    <x v="1"/>
    <s v="ene"/>
  </r>
  <r>
    <x v="661"/>
    <x v="0"/>
    <n v="71"/>
    <n v="204"/>
    <n v="546.9"/>
    <n v="244"/>
    <s v="Yes"/>
    <s v="No"/>
    <n v="276.5"/>
    <n v="0"/>
    <n v="4"/>
    <s v="Yes"/>
    <n v="0"/>
    <s v="MS"/>
    <x v="1"/>
    <n v="62"/>
    <s v="No"/>
    <s v="No"/>
    <s v="Yes"/>
    <s v="  One Year   "/>
    <s v="Credit Card"/>
    <n v="51"/>
    <n v="3107"/>
    <x v="0"/>
    <m/>
    <x v="546"/>
    <x v="520"/>
    <n v="5"/>
    <x v="0"/>
    <n v="51.89"/>
    <x v="0"/>
    <s v="Phone"/>
    <x v="0"/>
    <n v="8.3000000000000007"/>
    <n v="5726"/>
    <s v="Alto"/>
    <s v="Bajo"/>
    <n v="0.4"/>
    <n v="765"/>
    <n v="450"/>
    <n v="1.1111111111111112E-2"/>
    <n v="1.1111111111111112E-2"/>
    <s v="Primera compra"/>
    <n v="1643"/>
    <n v="53.979466119096514"/>
    <n v="4.4982888432580426"/>
    <x v="0"/>
    <x v="3"/>
    <s v="abr"/>
  </r>
  <r>
    <x v="662"/>
    <x v="0"/>
    <n v="66"/>
    <n v="70"/>
    <n v="231.3"/>
    <n v="145"/>
    <s v="Yes"/>
    <s v="No"/>
    <n v="71.8"/>
    <n v="0"/>
    <n v="2"/>
    <s v="Yes"/>
    <n v="0"/>
    <s v="WV"/>
    <x v="1"/>
    <n v="81"/>
    <s v="No"/>
    <s v="Yes"/>
    <s v="Yes"/>
    <s v="  One Year   "/>
    <s v="Direct Debit"/>
    <n v="38"/>
    <n v="1103"/>
    <x v="0"/>
    <m/>
    <x v="245"/>
    <x v="521"/>
    <n v="44"/>
    <x v="0"/>
    <n v="43.52"/>
    <x v="0"/>
    <s v="Phone"/>
    <x v="1"/>
    <n v="2.87"/>
    <n v="2851"/>
    <s v="Medio"/>
    <s v="Bajo"/>
    <n v="4.5454545454545456E-2"/>
    <n v="872"/>
    <n v="217"/>
    <n v="0.20276497695852536"/>
    <n v="0.20276497695852536"/>
    <s v="Primera compra"/>
    <n v="1297"/>
    <n v="42.611909650924026"/>
    <n v="3.5509924709103355"/>
    <x v="0"/>
    <x v="0"/>
    <s v="mar"/>
  </r>
  <r>
    <x v="663"/>
    <x v="0"/>
    <n v="61"/>
    <n v="75"/>
    <n v="172.9"/>
    <n v="105"/>
    <s v="Yes"/>
    <s v="No"/>
    <n v="78.8"/>
    <n v="0"/>
    <n v="7"/>
    <s v="Yes"/>
    <n v="0"/>
    <s v="WI"/>
    <x v="1"/>
    <n v="24"/>
    <s v="Yes"/>
    <s v="No"/>
    <s v="Yes"/>
    <s v="  Two Year   "/>
    <s v="Credit Card"/>
    <n v="29"/>
    <n v="1016"/>
    <x v="0"/>
    <m/>
    <x v="547"/>
    <x v="489"/>
    <n v="46"/>
    <x v="1"/>
    <n v="34.619999999999997"/>
    <x v="0"/>
    <s v="Email"/>
    <x v="0"/>
    <n v="0.32"/>
    <n v="6318"/>
    <s v="Medio"/>
    <s v="Bajo"/>
    <n v="4.3478260869565216E-2"/>
    <n v="1663"/>
    <n v="182"/>
    <n v="0.25274725274725274"/>
    <n v="0.25274725274725274"/>
    <s v="Primera compra"/>
    <n v="1335"/>
    <n v="43.860369609856264"/>
    <n v="3.6550308008213555"/>
    <x v="0"/>
    <x v="2"/>
    <s v="feb"/>
  </r>
  <r>
    <x v="663"/>
    <x v="0"/>
    <n v="84"/>
    <n v="75"/>
    <n v="172.9"/>
    <n v="105"/>
    <s v="Yes"/>
    <s v="No"/>
    <n v="78.8"/>
    <n v="0"/>
    <n v="7"/>
    <s v="Yes"/>
    <n v="0"/>
    <s v="WI"/>
    <x v="1"/>
    <n v="24"/>
    <s v="Yes"/>
    <s v="No"/>
    <s v="Yes"/>
    <s v="  Two Year   "/>
    <s v="Credit Card"/>
    <n v="29"/>
    <n v="1016"/>
    <x v="0"/>
    <m/>
    <x v="547"/>
    <x v="489"/>
    <n v="46"/>
    <x v="1"/>
    <n v="34.619999999999997"/>
    <x v="3"/>
    <s v="Email"/>
    <x v="0"/>
    <n v="0.32"/>
    <n v="4660"/>
    <s v="Medio"/>
    <s v="Bajo"/>
    <n v="2.1739130434782608E-2"/>
    <n v="1663"/>
    <n v="181"/>
    <n v="0.2541436464088398"/>
    <n v="0.2541436464088398"/>
    <s v="Compra posterior"/>
    <n v="1335"/>
    <n v="43.860369609856264"/>
    <n v="3.6550308008213555"/>
    <x v="2"/>
    <x v="2"/>
    <s v="feb"/>
  </r>
  <r>
    <x v="664"/>
    <x v="0"/>
    <n v="71"/>
    <n v="374"/>
    <n v="890.1"/>
    <n v="222"/>
    <s v="Yes"/>
    <s v="No"/>
    <n v="111"/>
    <n v="0"/>
    <n v="13"/>
    <s v="Yes"/>
    <n v="0"/>
    <s v="AR"/>
    <x v="0"/>
    <n v="21"/>
    <s v="Yes"/>
    <s v="No"/>
    <s v="Yes"/>
    <s v="  Two Year   "/>
    <s v="Direct Debit"/>
    <n v="50"/>
    <n v="3727"/>
    <x v="0"/>
    <m/>
    <x v="548"/>
    <x v="341"/>
    <n v="107"/>
    <x v="1"/>
    <n v="54.73"/>
    <x v="2"/>
    <s v="Phone"/>
    <x v="0"/>
    <n v="0.56000000000000005"/>
    <n v="6059"/>
    <s v="Alto"/>
    <s v="Medio"/>
    <n v="4.6728971962616821E-2"/>
    <n v="1538"/>
    <n v="601"/>
    <n v="0.17803660565723795"/>
    <n v="0.17803660565723795"/>
    <s v="Primera compra"/>
    <n v="892"/>
    <n v="29.30595482546201"/>
    <n v="2.4421629021218343"/>
    <x v="1"/>
    <x v="3"/>
    <s v="may"/>
  </r>
  <r>
    <x v="665"/>
    <x v="0"/>
    <n v="69"/>
    <n v="55"/>
    <n v="109.5"/>
    <n v="72"/>
    <s v="Yes"/>
    <s v="Yes"/>
    <n v="0"/>
    <n v="0"/>
    <n v="24"/>
    <s v="Yes"/>
    <n v="0"/>
    <s v="MN"/>
    <x v="0"/>
    <n v="19"/>
    <s v="Yes"/>
    <s v="No"/>
    <s v="No"/>
    <s v="  Month-to-Month   "/>
    <s v="Direct Debit"/>
    <n v="34"/>
    <n v="618"/>
    <x v="0"/>
    <m/>
    <x v="549"/>
    <x v="522"/>
    <n v="84"/>
    <x v="0"/>
    <n v="34.47"/>
    <x v="3"/>
    <s v="Email"/>
    <x v="1"/>
    <n v="1.67"/>
    <n v="5211"/>
    <s v="Medio"/>
    <s v="Bajo"/>
    <n v="1.1904761904761904E-2"/>
    <n v="1015"/>
    <n v="128"/>
    <n v="0.65625"/>
    <n v="0.65625"/>
    <s v="Primera compra"/>
    <n v="461"/>
    <n v="15.145790554414784"/>
    <n v="1.2621492128678986"/>
    <x v="0"/>
    <x v="1"/>
    <s v="jul"/>
  </r>
  <r>
    <x v="666"/>
    <x v="0"/>
    <n v="70"/>
    <n v="310"/>
    <n v="900.7"/>
    <n v="224"/>
    <s v="Yes"/>
    <s v="Yes"/>
    <n v="0"/>
    <n v="0"/>
    <n v="10"/>
    <s v="Yes"/>
    <n v="0"/>
    <s v="MO"/>
    <x v="1"/>
    <n v="40"/>
    <s v="No"/>
    <s v="No"/>
    <s v="No"/>
    <s v="  One Year   "/>
    <s v="Direct Debit"/>
    <n v="27"/>
    <n v="1511"/>
    <x v="0"/>
    <m/>
    <x v="105"/>
    <x v="523"/>
    <n v="101"/>
    <x v="0"/>
    <n v="24.95"/>
    <x v="5"/>
    <s v="SMS"/>
    <x v="1"/>
    <n v="0.7"/>
    <n v="3365"/>
    <s v="Medio"/>
    <s v="Bajo"/>
    <n v="3.9603960396039604E-2"/>
    <n v="861"/>
    <n v="538"/>
    <n v="0.18773234200743494"/>
    <n v="0.18773234200743494"/>
    <s v="Primera compra"/>
    <n v="1731"/>
    <n v="56.870636550308006"/>
    <n v="4.7392197125256672"/>
    <x v="0"/>
    <x v="0"/>
    <s v="ene"/>
  </r>
  <r>
    <x v="667"/>
    <x v="0"/>
    <n v="62"/>
    <n v="237"/>
    <n v="863.2"/>
    <n v="264"/>
    <s v="Yes"/>
    <s v="No"/>
    <n v="134.6"/>
    <n v="3"/>
    <n v="0"/>
    <s v="Yes"/>
    <n v="0"/>
    <s v="NM"/>
    <x v="0"/>
    <n v="43"/>
    <s v="No"/>
    <s v="No"/>
    <s v="No"/>
    <s v="  One Year   "/>
    <s v="Credit Card"/>
    <n v="29"/>
    <n v="1897"/>
    <x v="0"/>
    <m/>
    <x v="389"/>
    <x v="524"/>
    <n v="110"/>
    <x v="2"/>
    <n v="25.15"/>
    <x v="0"/>
    <s v="Email"/>
    <x v="1"/>
    <n v="6.73"/>
    <n v="4063"/>
    <s v="Medio"/>
    <s v="Bajo"/>
    <n v="1.8181818181818181E-2"/>
    <n v="638"/>
    <n v="503"/>
    <n v="0.21868787276341947"/>
    <n v="0.21868787276341947"/>
    <s v="Primera compra"/>
    <n v="1635"/>
    <n v="53.716632443531836"/>
    <n v="4.476386036960986"/>
    <x v="0"/>
    <x v="0"/>
    <s v="abr"/>
  </r>
  <r>
    <x v="668"/>
    <x v="0"/>
    <n v="75"/>
    <n v="280"/>
    <n v="735.7"/>
    <n v="518"/>
    <s v="Yes"/>
    <s v="No"/>
    <n v="239.3"/>
    <n v="0"/>
    <n v="0"/>
    <s v="No"/>
    <n v="0"/>
    <s v="HI"/>
    <x v="1"/>
    <n v="40"/>
    <s v="No"/>
    <s v="No"/>
    <s v="No"/>
    <s v="  Two Year   "/>
    <s v="Direct Debit"/>
    <n v="12"/>
    <n v="850"/>
    <x v="0"/>
    <m/>
    <x v="550"/>
    <x v="525"/>
    <n v="81"/>
    <x v="0"/>
    <n v="10.79"/>
    <x v="5"/>
    <s v="Email"/>
    <x v="0"/>
    <n v="7.18"/>
    <n v="6713"/>
    <s v="Medio"/>
    <s v="Bajo"/>
    <n v="4.9382716049382713E-2"/>
    <n v="749"/>
    <n v="802"/>
    <n v="0.10099750623441396"/>
    <n v="0.10099750623441396"/>
    <s v="Primera compra"/>
    <n v="439"/>
    <n v="14.422997946611909"/>
    <n v="1.2019164955509924"/>
    <x v="0"/>
    <x v="2"/>
    <s v="ago"/>
  </r>
  <r>
    <x v="669"/>
    <x v="0"/>
    <n v="62"/>
    <n v="304"/>
    <n v="1024"/>
    <n v="0"/>
    <s v="No"/>
    <s v="No"/>
    <n v="0"/>
    <n v="0"/>
    <n v="9"/>
    <s v="Yes"/>
    <n v="0"/>
    <s v="OK"/>
    <x v="1"/>
    <n v="22"/>
    <s v="Yes"/>
    <s v="No"/>
    <s v="Yes"/>
    <s v="  Two Year   "/>
    <s v="Credit Card"/>
    <n v="43"/>
    <n v="3147"/>
    <x v="0"/>
    <m/>
    <x v="551"/>
    <x v="526"/>
    <n v="32"/>
    <x v="2"/>
    <n v="39.07"/>
    <x v="5"/>
    <s v="Phone"/>
    <x v="0"/>
    <n v="0"/>
    <n v="5540"/>
    <s v="Medio"/>
    <s v="Bajo"/>
    <n v="0.125"/>
    <n v="1069"/>
    <n v="308"/>
    <n v="0.1038961038961039"/>
    <n v="0.1038961038961039"/>
    <s v="Primera compra"/>
    <n v="1519"/>
    <n v="49.905544147843941"/>
    <n v="4.1587953456536617"/>
    <x v="0"/>
    <x v="3"/>
    <s v="ago"/>
  </r>
  <r>
    <x v="670"/>
    <x v="0"/>
    <n v="70"/>
    <n v="36"/>
    <n v="129.19999999999999"/>
    <n v="0"/>
    <s v="No"/>
    <s v="No"/>
    <n v="0"/>
    <n v="0"/>
    <n v="0"/>
    <s v="No"/>
    <n v="0"/>
    <s v="NJ"/>
    <x v="0"/>
    <n v="65"/>
    <s v="No"/>
    <s v="Yes"/>
    <s v="No"/>
    <s v="  Month-to-Month   "/>
    <s v="Direct Debit"/>
    <n v="10"/>
    <n v="226"/>
    <x v="0"/>
    <m/>
    <x v="552"/>
    <x v="527"/>
    <n v="102"/>
    <x v="2"/>
    <n v="9.5299999999999994"/>
    <x v="2"/>
    <s v="SMS"/>
    <x v="1"/>
    <n v="0"/>
    <n v="807"/>
    <s v="Medio"/>
    <s v="Medio"/>
    <n v="4.9019607843137254E-2"/>
    <n v="632"/>
    <n v="41"/>
    <n v="2.4878048780487805"/>
    <n v="2.4878048780487805"/>
    <s v="Primera compra"/>
    <n v="651"/>
    <n v="21.388090349075974"/>
    <n v="1.7823408624229977"/>
    <x v="1"/>
    <x v="1"/>
    <s v="ene"/>
  </r>
  <r>
    <x v="671"/>
    <x v="0"/>
    <n v="56"/>
    <n v="280"/>
    <n v="706.6"/>
    <n v="0"/>
    <s v="No"/>
    <s v="No"/>
    <n v="0"/>
    <n v="0"/>
    <n v="10"/>
    <s v="Yes"/>
    <n v="0"/>
    <s v="SD"/>
    <x v="0"/>
    <n v="37"/>
    <s v="No"/>
    <s v="No"/>
    <s v="Yes"/>
    <s v="  Two Year   "/>
    <s v="Direct Debit"/>
    <n v="41"/>
    <n v="2890"/>
    <x v="0"/>
    <m/>
    <x v="381"/>
    <x v="528"/>
    <n v="76"/>
    <x v="2"/>
    <n v="43.49"/>
    <x v="1"/>
    <s v="Phone"/>
    <x v="0"/>
    <n v="0"/>
    <n v="3771"/>
    <s v="Medio"/>
    <s v="Bajo"/>
    <n v="0"/>
    <n v="514"/>
    <n v="280"/>
    <n v="0.27142857142857141"/>
    <n v="0.27142857142857141"/>
    <s v="Primera compra"/>
    <n v="1288"/>
    <n v="42.31622176591376"/>
    <n v="3.5263518138261465"/>
    <x v="2"/>
    <x v="3"/>
    <s v="abr"/>
  </r>
  <r>
    <x v="672"/>
    <x v="0"/>
    <n v="74"/>
    <n v="143"/>
    <n v="287.39999999999998"/>
    <n v="123"/>
    <s v="Yes"/>
    <s v="No"/>
    <n v="95.9"/>
    <n v="0"/>
    <n v="2"/>
    <s v="Yes"/>
    <n v="0"/>
    <s v="ME"/>
    <x v="0"/>
    <n v="63"/>
    <s v="No"/>
    <s v="No"/>
    <s v="Yes"/>
    <s v="  Two Year   "/>
    <s v="Direct Debit"/>
    <n v="25"/>
    <n v="1019"/>
    <x v="0"/>
    <m/>
    <x v="553"/>
    <x v="207"/>
    <n v="114"/>
    <x v="2"/>
    <n v="28.21"/>
    <x v="0"/>
    <s v="Email"/>
    <x v="1"/>
    <n v="4.8"/>
    <n v="5160"/>
    <s v="Medio"/>
    <s v="Bajo"/>
    <n v="1.7543859649122806E-2"/>
    <n v="1602"/>
    <n v="268"/>
    <n v="0.42537313432835822"/>
    <n v="0.42537313432835822"/>
    <s v="Primera compra"/>
    <n v="1135"/>
    <n v="37.289527720739216"/>
    <n v="3.1074606433949348"/>
    <x v="0"/>
    <x v="2"/>
    <s v="sept"/>
  </r>
  <r>
    <x v="673"/>
    <x v="0"/>
    <n v="71"/>
    <n v="164"/>
    <n v="460.5"/>
    <n v="0"/>
    <s v="No"/>
    <s v="No"/>
    <n v="0"/>
    <n v="0"/>
    <n v="0"/>
    <s v="No"/>
    <n v="0"/>
    <s v="CA"/>
    <x v="0"/>
    <n v="43"/>
    <s v="No"/>
    <s v="No"/>
    <s v="No"/>
    <s v="  One Year   "/>
    <s v="Direct Debit"/>
    <n v="8"/>
    <n v="353"/>
    <x v="0"/>
    <m/>
    <x v="554"/>
    <x v="529"/>
    <n v="91"/>
    <x v="0"/>
    <n v="7.75"/>
    <x v="2"/>
    <s v="SMS"/>
    <x v="1"/>
    <n v="0"/>
    <n v="2985"/>
    <s v="Medio"/>
    <s v="Medio"/>
    <n v="5.4945054945054944E-2"/>
    <n v="342"/>
    <n v="169"/>
    <n v="0.53846153846153844"/>
    <n v="0.53846153846153844"/>
    <s v="Primera compra"/>
    <n v="1158"/>
    <n v="38.045174537987677"/>
    <n v="3.1704312114989732"/>
    <x v="1"/>
    <x v="1"/>
    <s v="ago"/>
  </r>
  <r>
    <x v="674"/>
    <x v="0"/>
    <n v="72"/>
    <n v="118"/>
    <n v="314.89999999999998"/>
    <n v="208"/>
    <s v="Yes"/>
    <s v="No"/>
    <n v="244.4"/>
    <n v="0"/>
    <n v="2"/>
    <s v="Yes"/>
    <n v="0"/>
    <s v="RI"/>
    <x v="1"/>
    <n v="39"/>
    <s v="No"/>
    <s v="No"/>
    <s v="Yes"/>
    <s v="  Month-to-Month   "/>
    <s v="Direct Debit"/>
    <n v="42"/>
    <n v="2178"/>
    <x v="0"/>
    <m/>
    <x v="555"/>
    <x v="222"/>
    <n v="18"/>
    <x v="0"/>
    <n v="44.46"/>
    <x v="4"/>
    <s v="Phone"/>
    <x v="0"/>
    <n v="7.33"/>
    <n v="3216"/>
    <s v="Medio"/>
    <s v="Bajo"/>
    <n v="0.16666666666666666"/>
    <n v="1089"/>
    <n v="329"/>
    <n v="5.4711246200607903E-2"/>
    <n v="5.4711246200607903E-2"/>
    <s v="Primera compra"/>
    <n v="1531"/>
    <n v="50.299794661190973"/>
    <n v="4.1916495550992474"/>
    <x v="0"/>
    <x v="0"/>
    <s v="ago"/>
  </r>
  <r>
    <x v="675"/>
    <x v="0"/>
    <n v="70"/>
    <n v="307"/>
    <n v="612.1"/>
    <n v="0"/>
    <s v="No"/>
    <s v="No"/>
    <n v="0"/>
    <n v="0"/>
    <n v="0"/>
    <s v="No"/>
    <n v="0"/>
    <s v="TN"/>
    <x v="0"/>
    <n v="78"/>
    <s v="No"/>
    <s v="Yes"/>
    <s v="No"/>
    <s v="  One Year   "/>
    <s v="Direct Debit"/>
    <n v="8"/>
    <n v="486"/>
    <x v="0"/>
    <m/>
    <x v="556"/>
    <x v="530"/>
    <n v="52"/>
    <x v="1"/>
    <n v="7.18"/>
    <x v="4"/>
    <s v="Email"/>
    <x v="1"/>
    <n v="0"/>
    <n v="1166"/>
    <s v="Medio"/>
    <s v="Bajo"/>
    <n v="5.7692307692307696E-2"/>
    <n v="1250"/>
    <n v="310"/>
    <n v="0.16774193548387098"/>
    <n v="0.16774193548387098"/>
    <s v="Primera compra"/>
    <n v="1075"/>
    <n v="35.318275154004105"/>
    <n v="2.9431895961670089"/>
    <x v="0"/>
    <x v="1"/>
    <s v="nov"/>
  </r>
  <r>
    <x v="676"/>
    <x v="0"/>
    <n v="74"/>
    <n v="32"/>
    <n v="80.2"/>
    <n v="66"/>
    <s v="Yes"/>
    <s v="No"/>
    <n v="41.8"/>
    <n v="0"/>
    <n v="12"/>
    <s v="Yes"/>
    <n v="0"/>
    <s v="ID"/>
    <x v="0"/>
    <n v="27"/>
    <s v="Yes"/>
    <s v="No"/>
    <s v="Yes"/>
    <s v="  Month-to-Month   "/>
    <s v="Direct Debit"/>
    <n v="21"/>
    <n v="237"/>
    <x v="0"/>
    <m/>
    <x v="557"/>
    <x v="531"/>
    <n v="62"/>
    <x v="1"/>
    <n v="23.17"/>
    <x v="3"/>
    <s v="Phone"/>
    <x v="1"/>
    <n v="0.84"/>
    <n v="1740"/>
    <s v="Medio"/>
    <s v="Bajo"/>
    <n v="1.6129032258064516E-2"/>
    <n v="1014"/>
    <n v="99"/>
    <n v="0.6262626262626263"/>
    <n v="0.6262626262626263"/>
    <s v="Primera compra"/>
    <n v="462"/>
    <n v="15.178644763860371"/>
    <n v="1.2648870636550309"/>
    <x v="0"/>
    <x v="1"/>
    <s v="jul"/>
  </r>
  <r>
    <x v="677"/>
    <x v="0"/>
    <n v="75"/>
    <n v="250"/>
    <n v="707"/>
    <n v="94"/>
    <s v="Yes"/>
    <s v="No"/>
    <n v="87.7"/>
    <n v="1"/>
    <n v="11"/>
    <s v="No"/>
    <n v="35"/>
    <s v="NY"/>
    <x v="1"/>
    <n v="35"/>
    <s v="No"/>
    <s v="No"/>
    <s v="No"/>
    <s v="  Two Year   "/>
    <s v="Direct Debit"/>
    <n v="23"/>
    <n v="1064"/>
    <x v="0"/>
    <m/>
    <x v="558"/>
    <x v="532"/>
    <n v="5"/>
    <x v="0"/>
    <n v="20.100000000000001"/>
    <x v="4"/>
    <s v="Email"/>
    <x v="0"/>
    <n v="2.63"/>
    <n v="1115"/>
    <s v="Medio"/>
    <s v="Bajo"/>
    <n v="0.6"/>
    <n v="1432"/>
    <n v="347"/>
    <n v="1.4409221902017291E-2"/>
    <n v="1.4409221902017291E-2"/>
    <s v="Primera compra"/>
    <n v="885"/>
    <n v="29.07597535934292"/>
    <n v="2.4229979466119098"/>
    <x v="0"/>
    <x v="2"/>
    <s v="may"/>
  </r>
  <r>
    <x v="678"/>
    <x v="0"/>
    <n v="67"/>
    <n v="264"/>
    <n v="759"/>
    <n v="0"/>
    <s v="No"/>
    <s v="No"/>
    <n v="0"/>
    <n v="0"/>
    <n v="23"/>
    <s v="Yes"/>
    <n v="0"/>
    <s v="MA"/>
    <x v="1"/>
    <n v="21"/>
    <s v="Yes"/>
    <s v="No"/>
    <s v="Yes"/>
    <s v="  Month-to-Month   "/>
    <s v="Credit Card"/>
    <n v="41"/>
    <n v="1926"/>
    <x v="0"/>
    <m/>
    <x v="559"/>
    <x v="533"/>
    <n v="38"/>
    <x v="1"/>
    <n v="41.36"/>
    <x v="2"/>
    <s v="Email"/>
    <x v="0"/>
    <n v="0"/>
    <n v="200"/>
    <s v="Medio"/>
    <s v="Medio"/>
    <n v="0.13157894736842105"/>
    <n v="1329"/>
    <n v="269"/>
    <n v="0.14126394052044611"/>
    <n v="0.14126394052044611"/>
    <s v="Primera compra"/>
    <n v="1418"/>
    <n v="46.587268993839835"/>
    <n v="3.8822724161533197"/>
    <x v="1"/>
    <x v="0"/>
    <s v="nov"/>
  </r>
  <r>
    <x v="679"/>
    <x v="0"/>
    <n v="51"/>
    <n v="66"/>
    <n v="149.1"/>
    <n v="0"/>
    <s v="No"/>
    <s v="No"/>
    <n v="0"/>
    <n v="1"/>
    <n v="0"/>
    <s v="No"/>
    <n v="0"/>
    <s v="UT"/>
    <x v="1"/>
    <n v="45"/>
    <s v="No"/>
    <s v="No"/>
    <s v="No"/>
    <s v="  Month-to-Month   "/>
    <s v="Direct Debit"/>
    <n v="9"/>
    <n v="89"/>
    <x v="0"/>
    <m/>
    <x v="303"/>
    <x v="16"/>
    <n v="102"/>
    <x v="2"/>
    <n v="9.44"/>
    <x v="5"/>
    <s v="Phone"/>
    <x v="1"/>
    <n v="0"/>
    <n v="880"/>
    <s v="Medio"/>
    <s v="Bajo"/>
    <n v="3.9215686274509803E-2"/>
    <n v="1360"/>
    <n v="70"/>
    <n v="1.4571428571428571"/>
    <n v="1.4571428571428571"/>
    <s v="Primera compra"/>
    <n v="1607"/>
    <n v="52.796714579055433"/>
    <n v="4.3997262149212863"/>
    <x v="0"/>
    <x v="1"/>
    <s v="may"/>
  </r>
  <r>
    <x v="680"/>
    <x v="0"/>
    <n v="68"/>
    <n v="21"/>
    <n v="47.7"/>
    <n v="0"/>
    <s v="No"/>
    <s v="No"/>
    <n v="0"/>
    <n v="0"/>
    <n v="5"/>
    <s v="Yes"/>
    <n v="0"/>
    <s v="AK"/>
    <x v="0"/>
    <n v="51"/>
    <s v="No"/>
    <s v="No"/>
    <s v="No"/>
    <s v="  One Year   "/>
    <s v="Credit Card"/>
    <n v="21"/>
    <n v="171"/>
    <x v="0"/>
    <m/>
    <x v="560"/>
    <x v="534"/>
    <n v="58"/>
    <x v="0"/>
    <n v="19.28"/>
    <x v="3"/>
    <s v="SMS"/>
    <x v="1"/>
    <n v="0"/>
    <n v="6530"/>
    <s v="Medio"/>
    <s v="Bajo"/>
    <n v="1.7241379310344827E-2"/>
    <n v="1639"/>
    <n v="22"/>
    <n v="2.6363636363636362"/>
    <n v="2.6363636363636362"/>
    <s v="Primera compra"/>
    <n v="471"/>
    <n v="15.474332648870636"/>
    <n v="1.2895277207392197"/>
    <x v="0"/>
    <x v="1"/>
    <s v="jun"/>
  </r>
  <r>
    <x v="681"/>
    <x v="0"/>
    <n v="65"/>
    <n v="342"/>
    <n v="946.8"/>
    <n v="236"/>
    <s v="Yes"/>
    <s v="No"/>
    <n v="395.3"/>
    <n v="0"/>
    <n v="6"/>
    <s v="Yes"/>
    <n v="0"/>
    <s v="DE"/>
    <x v="1"/>
    <n v="65"/>
    <s v="No"/>
    <s v="Yes"/>
    <s v="Yes"/>
    <s v="  One Year   "/>
    <s v="Credit Card"/>
    <n v="36"/>
    <n v="2112"/>
    <x v="0"/>
    <m/>
    <x v="413"/>
    <x v="10"/>
    <n v="101"/>
    <x v="0"/>
    <n v="34.090000000000003"/>
    <x v="1"/>
    <s v="SMS"/>
    <x v="1"/>
    <n v="7.91"/>
    <n v="5833"/>
    <s v="Medio"/>
    <s v="Bajo"/>
    <n v="0"/>
    <n v="911"/>
    <n v="578"/>
    <n v="0.17474048442906576"/>
    <n v="0.17474048442906576"/>
    <s v="Primera compra"/>
    <n v="441"/>
    <n v="14.488706365503079"/>
    <n v="1.2073921971252566"/>
    <x v="0"/>
    <x v="0"/>
    <s v="jul"/>
  </r>
  <r>
    <x v="682"/>
    <x v="0"/>
    <n v="74"/>
    <n v="158"/>
    <n v="572.79999999999995"/>
    <n v="0"/>
    <s v="No"/>
    <s v="No"/>
    <n v="0"/>
    <n v="0"/>
    <n v="26"/>
    <s v="No"/>
    <n v="12"/>
    <s v="NC"/>
    <x v="1"/>
    <n v="22"/>
    <s v="Yes"/>
    <s v="No"/>
    <s v="No"/>
    <s v="  One Year   "/>
    <s v="Direct Debit"/>
    <n v="42"/>
    <n v="2652"/>
    <x v="0"/>
    <m/>
    <x v="561"/>
    <x v="535"/>
    <n v="37"/>
    <x v="0"/>
    <n v="34.770000000000003"/>
    <x v="4"/>
    <s v="Phone"/>
    <x v="1"/>
    <n v="0"/>
    <n v="2422"/>
    <s v="Medio"/>
    <s v="Bajo"/>
    <n v="8.1081081081081086E-2"/>
    <n v="1543"/>
    <n v="161"/>
    <n v="0.22981366459627328"/>
    <n v="0.22981366459627328"/>
    <s v="Primera compra"/>
    <n v="990"/>
    <n v="32.525667351129364"/>
    <n v="2.7104722792607805"/>
    <x v="0"/>
    <x v="3"/>
    <s v="ene"/>
  </r>
  <r>
    <x v="683"/>
    <x v="0"/>
    <n v="79"/>
    <n v="171"/>
    <n v="509.1"/>
    <n v="0"/>
    <s v="No"/>
    <s v="No"/>
    <n v="0"/>
    <n v="1"/>
    <n v="19"/>
    <s v="No"/>
    <n v="0"/>
    <s v="NJ"/>
    <x v="1"/>
    <n v="28"/>
    <s v="Yes"/>
    <s v="No"/>
    <s v="No"/>
    <s v="  Month-to-Month   "/>
    <s v="Direct Debit"/>
    <n v="31"/>
    <n v="1039"/>
    <x v="0"/>
    <m/>
    <x v="392"/>
    <x v="536"/>
    <n v="60"/>
    <x v="1"/>
    <n v="28.12"/>
    <x v="2"/>
    <s v="SMS"/>
    <x v="1"/>
    <n v="0"/>
    <n v="2782"/>
    <s v="Medio"/>
    <s v="Medio"/>
    <n v="8.3333333333333329E-2"/>
    <n v="1229"/>
    <n v="176"/>
    <n v="0.34090909090909088"/>
    <n v="0.34090909090909088"/>
    <s v="Primera compra"/>
    <n v="1204"/>
    <n v="39.5564681724846"/>
    <n v="3.2963723477070501"/>
    <x v="1"/>
    <x v="2"/>
    <s v="jun"/>
  </r>
  <r>
    <x v="684"/>
    <x v="0"/>
    <n v="79"/>
    <n v="119"/>
    <n v="316.10000000000002"/>
    <n v="0"/>
    <s v="No"/>
    <s v="No"/>
    <n v="0"/>
    <n v="1"/>
    <n v="0"/>
    <s v="No"/>
    <n v="0"/>
    <s v="OK"/>
    <x v="1"/>
    <n v="30"/>
    <s v="No"/>
    <s v="No"/>
    <s v="No"/>
    <s v="  Two Year   "/>
    <s v="Credit Card"/>
    <n v="13"/>
    <n v="509"/>
    <x v="0"/>
    <m/>
    <x v="562"/>
    <x v="537"/>
    <n v="106"/>
    <x v="1"/>
    <n v="12.81"/>
    <x v="4"/>
    <s v="Email"/>
    <x v="1"/>
    <n v="0"/>
    <n v="4471"/>
    <s v="Medio"/>
    <s v="Bajo"/>
    <n v="2.8301886792452831E-2"/>
    <n v="1413"/>
    <n v="122"/>
    <n v="0.86885245901639341"/>
    <n v="0.86885245901639341"/>
    <s v="Primera compra"/>
    <n v="981"/>
    <n v="32.229979466119097"/>
    <n v="2.6858316221765914"/>
    <x v="0"/>
    <x v="1"/>
    <s v="feb"/>
  </r>
  <r>
    <x v="685"/>
    <x v="0"/>
    <n v="75"/>
    <n v="111"/>
    <n v="305.2"/>
    <n v="88"/>
    <s v="Yes"/>
    <s v="No"/>
    <n v="107.8"/>
    <n v="0"/>
    <n v="0"/>
    <s v="No"/>
    <n v="0"/>
    <s v="WY"/>
    <x v="1"/>
    <n v="48"/>
    <s v="No"/>
    <s v="No"/>
    <s v="No"/>
    <s v="  One Year   "/>
    <s v="Direct Debit"/>
    <n v="10"/>
    <n v="227"/>
    <x v="0"/>
    <m/>
    <x v="18"/>
    <x v="538"/>
    <n v="55"/>
    <x v="0"/>
    <n v="9.65"/>
    <x v="3"/>
    <s v="Phone"/>
    <x v="0"/>
    <n v="2.16"/>
    <n v="401"/>
    <s v="Medio"/>
    <s v="Bajo"/>
    <n v="1.8181818181818181E-2"/>
    <n v="315"/>
    <n v="200"/>
    <n v="0.27500000000000002"/>
    <n v="0.27500000000000002"/>
    <s v="Primera compra"/>
    <n v="1223"/>
    <n v="40.180698151950722"/>
    <n v="3.3483915126625603"/>
    <x v="2"/>
    <x v="1"/>
    <s v="jun"/>
  </r>
  <r>
    <x v="686"/>
    <x v="0"/>
    <n v="70"/>
    <n v="22"/>
    <n v="51.9"/>
    <n v="0"/>
    <s v="No"/>
    <s v="No"/>
    <n v="0"/>
    <n v="0"/>
    <n v="18"/>
    <s v="Yes"/>
    <n v="0"/>
    <s v="WA"/>
    <x v="1"/>
    <n v="27"/>
    <s v="Yes"/>
    <s v="No"/>
    <s v="No"/>
    <s v="  Month-to-Month   "/>
    <s v="Direct Debit"/>
    <n v="50"/>
    <n v="199"/>
    <x v="0"/>
    <m/>
    <x v="563"/>
    <x v="387"/>
    <n v="15"/>
    <x v="0"/>
    <n v="58.42"/>
    <x v="5"/>
    <s v="Email"/>
    <x v="0"/>
    <n v="0"/>
    <n v="5184"/>
    <s v="Alto"/>
    <s v="Bajo"/>
    <n v="0.26666666666666666"/>
    <n v="1447"/>
    <n v="26"/>
    <n v="0.57692307692307687"/>
    <n v="0.57692307692307687"/>
    <s v="Primera compra"/>
    <n v="1326"/>
    <n v="43.564681724845997"/>
    <n v="3.6303901437371664"/>
    <x v="0"/>
    <x v="1"/>
    <s v="feb"/>
  </r>
  <r>
    <x v="687"/>
    <x v="0"/>
    <n v="74"/>
    <n v="117"/>
    <n v="290.39999999999998"/>
    <n v="22"/>
    <s v="Yes"/>
    <s v="Yes"/>
    <n v="0"/>
    <n v="0"/>
    <n v="7"/>
    <s v="Yes"/>
    <n v="0"/>
    <s v="TX"/>
    <x v="1"/>
    <n v="63"/>
    <s v="No"/>
    <s v="No"/>
    <s v="No"/>
    <s v="  Month-to-Month   "/>
    <s v="Direct Debit"/>
    <n v="40"/>
    <n v="895"/>
    <x v="0"/>
    <m/>
    <x v="564"/>
    <x v="539"/>
    <n v="49"/>
    <x v="0"/>
    <n v="41.78"/>
    <x v="1"/>
    <s v="SMS"/>
    <x v="1"/>
    <n v="2.16"/>
    <n v="2902"/>
    <s v="Medio"/>
    <s v="Bajo"/>
    <n v="0"/>
    <n v="1736"/>
    <n v="139"/>
    <n v="0.35251798561151076"/>
    <n v="0.35251798561151076"/>
    <s v="Primera compra"/>
    <n v="1393"/>
    <n v="45.765913757700204"/>
    <n v="3.8138261464750172"/>
    <x v="2"/>
    <x v="2"/>
    <s v="dic"/>
  </r>
  <r>
    <x v="688"/>
    <x v="0"/>
    <n v="53"/>
    <n v="13"/>
    <n v="33"/>
    <n v="24"/>
    <s v="Yes"/>
    <s v="Yes"/>
    <n v="0"/>
    <n v="0"/>
    <n v="0"/>
    <s v="No"/>
    <n v="0"/>
    <s v="OR"/>
    <x v="0"/>
    <n v="37"/>
    <s v="No"/>
    <s v="No"/>
    <s v="No"/>
    <s v="  Month-to-Month   "/>
    <s v="Direct Debit"/>
    <n v="9"/>
    <n v="70"/>
    <x v="0"/>
    <m/>
    <x v="565"/>
    <x v="179"/>
    <n v="30"/>
    <x v="1"/>
    <n v="7.98"/>
    <x v="0"/>
    <s v="Phone"/>
    <x v="0"/>
    <n v="0.54"/>
    <n v="695"/>
    <s v="Medio"/>
    <s v="Bajo"/>
    <n v="6.6666666666666666E-2"/>
    <n v="1454"/>
    <n v="39"/>
    <n v="0.76923076923076927"/>
    <n v="0.76923076923076927"/>
    <s v="Primera compra"/>
    <n v="498"/>
    <n v="16.361396303901437"/>
    <n v="1.3634496919917864"/>
    <x v="0"/>
    <x v="1"/>
    <s v="jun"/>
  </r>
  <r>
    <x v="689"/>
    <x v="0"/>
    <n v="66"/>
    <n v="55"/>
    <n v="175.4"/>
    <n v="36"/>
    <s v="Yes"/>
    <s v="No"/>
    <n v="43.6"/>
    <n v="0"/>
    <n v="0"/>
    <s v="No"/>
    <n v="0"/>
    <s v="MD"/>
    <x v="1"/>
    <n v="27"/>
    <s v="Yes"/>
    <s v="No"/>
    <s v="No"/>
    <s v="  Month-to-Month   "/>
    <s v="Direct Debit"/>
    <n v="8"/>
    <n v="92"/>
    <x v="0"/>
    <m/>
    <x v="566"/>
    <x v="540"/>
    <n v="85"/>
    <x v="0"/>
    <n v="9"/>
    <x v="0"/>
    <s v="Email"/>
    <x v="0"/>
    <n v="1.31"/>
    <n v="605"/>
    <s v="Medio"/>
    <s v="Bajo"/>
    <n v="2.3529411764705882E-2"/>
    <n v="1265"/>
    <n v="93"/>
    <n v="0.91397849462365588"/>
    <n v="0.91397849462365588"/>
    <s v="Primera compra"/>
    <n v="1386"/>
    <n v="45.535934291581107"/>
    <n v="3.7946611909650922"/>
    <x v="0"/>
    <x v="1"/>
    <s v="dic"/>
  </r>
  <r>
    <x v="690"/>
    <x v="0"/>
    <n v="56"/>
    <n v="12"/>
    <n v="34.9"/>
    <n v="0"/>
    <s v="No"/>
    <s v="No"/>
    <n v="0"/>
    <n v="1"/>
    <n v="0"/>
    <s v="No"/>
    <n v="0"/>
    <s v="MA"/>
    <x v="1"/>
    <n v="56"/>
    <s v="No"/>
    <s v="No"/>
    <s v="No"/>
    <s v="  Two Year   "/>
    <s v="Credit Card"/>
    <n v="8"/>
    <n v="41"/>
    <x v="0"/>
    <m/>
    <x v="567"/>
    <x v="541"/>
    <n v="34"/>
    <x v="2"/>
    <n v="8.92"/>
    <x v="4"/>
    <s v="Phone"/>
    <x v="0"/>
    <n v="0"/>
    <n v="2015"/>
    <s v="Medio"/>
    <s v="Bajo"/>
    <n v="8.8235294117647065E-2"/>
    <n v="729"/>
    <n v="15"/>
    <n v="2.2666666666666666"/>
    <n v="2.2666666666666666"/>
    <s v="Primera compra"/>
    <n v="1694"/>
    <n v="55.655030800821358"/>
    <n v="4.6379192334017798"/>
    <x v="0"/>
    <x v="1"/>
    <s v="feb"/>
  </r>
  <r>
    <x v="691"/>
    <x v="0"/>
    <n v="76"/>
    <n v="372"/>
    <n v="914.5"/>
    <n v="114"/>
    <s v="Yes"/>
    <s v="Yes"/>
    <n v="0"/>
    <n v="0"/>
    <n v="0"/>
    <s v="No"/>
    <n v="0"/>
    <s v="MD"/>
    <x v="0"/>
    <n v="34"/>
    <s v="No"/>
    <s v="No"/>
    <s v="No"/>
    <s v="  Two Year   "/>
    <s v="Credit Card"/>
    <n v="12"/>
    <n v="675"/>
    <x v="0"/>
    <m/>
    <x v="568"/>
    <x v="542"/>
    <n v="66"/>
    <x v="1"/>
    <n v="11.88"/>
    <x v="0"/>
    <s v="Phone"/>
    <x v="0"/>
    <n v="6.33"/>
    <n v="1861"/>
    <s v="Medio"/>
    <s v="Bajo"/>
    <n v="3.0303030303030304E-2"/>
    <n v="1402"/>
    <n v="488"/>
    <n v="0.13524590163934427"/>
    <n v="0.13524590163934427"/>
    <s v="Primera compra"/>
    <n v="440"/>
    <n v="14.455852156057494"/>
    <n v="1.2046543463381245"/>
    <x v="0"/>
    <x v="2"/>
    <s v="jul"/>
  </r>
  <r>
    <x v="692"/>
    <x v="0"/>
    <n v="61"/>
    <n v="359"/>
    <n v="800.7"/>
    <n v="0"/>
    <s v="No"/>
    <s v="No"/>
    <n v="0"/>
    <n v="0"/>
    <n v="15"/>
    <s v="Yes"/>
    <n v="0"/>
    <s v="MN"/>
    <x v="1"/>
    <n v="50"/>
    <s v="No"/>
    <s v="No"/>
    <s v="Yes"/>
    <s v="  One Year   "/>
    <s v="Direct Debit"/>
    <n v="29"/>
    <n v="1917"/>
    <x v="0"/>
    <m/>
    <x v="569"/>
    <x v="523"/>
    <n v="81"/>
    <x v="2"/>
    <n v="32.14"/>
    <x v="2"/>
    <s v="Phone"/>
    <x v="1"/>
    <n v="0"/>
    <n v="382"/>
    <s v="Medio"/>
    <s v="Medio"/>
    <n v="6.1728395061728392E-2"/>
    <n v="861"/>
    <n v="364"/>
    <n v="0.22252747252747251"/>
    <n v="0.22252747252747251"/>
    <s v="Primera compra"/>
    <n v="1371"/>
    <n v="45.043121149897331"/>
    <n v="3.7535934291581108"/>
    <x v="1"/>
    <x v="0"/>
    <s v="ene"/>
  </r>
  <r>
    <x v="693"/>
    <x v="0"/>
    <n v="68"/>
    <n v="5"/>
    <n v="14"/>
    <n v="4"/>
    <s v="Yes"/>
    <s v="Yes"/>
    <n v="0"/>
    <n v="0"/>
    <n v="0"/>
    <s v="No"/>
    <n v="0"/>
    <s v="TN"/>
    <x v="0"/>
    <n v="30"/>
    <s v="No"/>
    <s v="No"/>
    <s v="No"/>
    <s v="  Month-to-Month   "/>
    <s v="Direct Debit"/>
    <n v="6"/>
    <n v="6"/>
    <x v="0"/>
    <m/>
    <x v="570"/>
    <x v="543"/>
    <n v="49"/>
    <x v="2"/>
    <n v="5.36"/>
    <x v="4"/>
    <s v="Phone"/>
    <x v="1"/>
    <n v="0.15"/>
    <n v="3563"/>
    <s v="Medio"/>
    <s v="Bajo"/>
    <n v="6.1224489795918366E-2"/>
    <n v="931"/>
    <n v="12"/>
    <n v="4.083333333333333"/>
    <n v="4.083333333333333"/>
    <s v="Primera compra"/>
    <n v="748"/>
    <n v="24.57494866529774"/>
    <n v="2.0479123887748116"/>
    <x v="0"/>
    <x v="1"/>
    <s v="sept"/>
  </r>
  <r>
    <x v="694"/>
    <x v="0"/>
    <n v="74"/>
    <n v="81"/>
    <n v="213.4"/>
    <n v="0"/>
    <s v="No"/>
    <s v="No"/>
    <n v="0"/>
    <n v="0"/>
    <n v="4"/>
    <s v="Yes"/>
    <n v="0"/>
    <s v="IN"/>
    <x v="1"/>
    <n v="37"/>
    <s v="No"/>
    <s v="No"/>
    <s v="No"/>
    <s v="  One Year   "/>
    <s v="Credit Card"/>
    <n v="31"/>
    <n v="1306"/>
    <x v="0"/>
    <m/>
    <x v="571"/>
    <x v="544"/>
    <n v="70"/>
    <x v="0"/>
    <n v="34.71"/>
    <x v="2"/>
    <s v="Email"/>
    <x v="0"/>
    <n v="0"/>
    <n v="3992"/>
    <s v="Medio"/>
    <s v="Medio"/>
    <n v="7.1428571428571425E-2"/>
    <n v="955"/>
    <n v="86"/>
    <n v="0.81395348837209303"/>
    <n v="0.81395348837209303"/>
    <s v="Primera compra"/>
    <n v="1537"/>
    <n v="50.496919917864474"/>
    <n v="4.2080766598220398"/>
    <x v="1"/>
    <x v="0"/>
    <s v="jul"/>
  </r>
  <r>
    <x v="695"/>
    <x v="0"/>
    <n v="64"/>
    <n v="207"/>
    <n v="554.6"/>
    <n v="0"/>
    <s v="No"/>
    <s v="No"/>
    <n v="0"/>
    <n v="0"/>
    <n v="30"/>
    <s v="Yes"/>
    <n v="0"/>
    <s v="AK"/>
    <x v="0"/>
    <n v="21"/>
    <s v="Yes"/>
    <s v="No"/>
    <s v="No"/>
    <s v="  Two Year   "/>
    <s v="Direct Debit"/>
    <n v="23"/>
    <n v="1626"/>
    <x v="0"/>
    <m/>
    <x v="300"/>
    <x v="545"/>
    <n v="103"/>
    <x v="2"/>
    <n v="21.89"/>
    <x v="2"/>
    <s v="SMS"/>
    <x v="1"/>
    <n v="0"/>
    <n v="5315"/>
    <s v="Medio"/>
    <s v="Medio"/>
    <n v="4.8543689320388349E-2"/>
    <n v="507"/>
    <n v="212"/>
    <n v="0.48584905660377359"/>
    <n v="0.48584905660377359"/>
    <s v="Primera compra"/>
    <n v="383"/>
    <n v="12.583162217659138"/>
    <n v="1.0485968514715949"/>
    <x v="1"/>
    <x v="0"/>
    <s v="sept"/>
  </r>
  <r>
    <x v="696"/>
    <x v="0"/>
    <n v="51"/>
    <n v="39"/>
    <n v="118.1"/>
    <n v="0"/>
    <s v="No"/>
    <s v="No"/>
    <n v="0"/>
    <n v="0"/>
    <n v="3"/>
    <s v="Yes"/>
    <n v="0"/>
    <s v="AL"/>
    <x v="0"/>
    <n v="39"/>
    <s v="No"/>
    <s v="No"/>
    <s v="No"/>
    <s v="  Month-to-Month   "/>
    <s v="Credit Card"/>
    <n v="23"/>
    <n v="198"/>
    <x v="0"/>
    <m/>
    <x v="158"/>
    <x v="546"/>
    <n v="104"/>
    <x v="2"/>
    <n v="27"/>
    <x v="5"/>
    <s v="Phone"/>
    <x v="0"/>
    <n v="0"/>
    <n v="758"/>
    <s v="Medio"/>
    <s v="Bajo"/>
    <n v="3.8461538461538464E-2"/>
    <n v="1136"/>
    <n v="43"/>
    <n v="2.4186046511627906"/>
    <n v="2.4186046511627906"/>
    <s v="Primera compra"/>
    <n v="1425"/>
    <n v="46.817248459958932"/>
    <n v="3.9014373716632442"/>
    <x v="0"/>
    <x v="1"/>
    <s v="nov"/>
  </r>
  <r>
    <x v="697"/>
    <x v="0"/>
    <n v="73"/>
    <n v="163"/>
    <n v="518.1"/>
    <n v="0"/>
    <s v="No"/>
    <s v="No"/>
    <n v="0"/>
    <n v="2"/>
    <n v="0"/>
    <s v="No"/>
    <n v="0"/>
    <s v="CT"/>
    <x v="1"/>
    <n v="42"/>
    <s v="No"/>
    <s v="No"/>
    <s v="No"/>
    <s v="  Two Year   "/>
    <s v="Direct Debit"/>
    <n v="7"/>
    <n v="509"/>
    <x v="0"/>
    <m/>
    <x v="572"/>
    <x v="51"/>
    <n v="51"/>
    <x v="0"/>
    <n v="6.94"/>
    <x v="1"/>
    <s v="Email"/>
    <x v="1"/>
    <n v="0"/>
    <n v="740"/>
    <s v="Medio"/>
    <s v="Bajo"/>
    <n v="0"/>
    <n v="426"/>
    <n v="163"/>
    <n v="0.31288343558282211"/>
    <n v="0.31288343558282211"/>
    <s v="Primera compra"/>
    <n v="1033"/>
    <n v="33.938398357289529"/>
    <n v="2.8281998631074607"/>
    <x v="2"/>
    <x v="1"/>
    <s v="dic"/>
  </r>
  <r>
    <x v="698"/>
    <x v="0"/>
    <n v="65"/>
    <n v="316"/>
    <n v="744.5"/>
    <n v="0"/>
    <s v="No"/>
    <s v="No"/>
    <n v="0"/>
    <n v="0"/>
    <n v="30"/>
    <s v="Yes"/>
    <n v="0"/>
    <s v="IL"/>
    <x v="1"/>
    <n v="28"/>
    <s v="Yes"/>
    <s v="No"/>
    <s v="No"/>
    <s v="  Two Year   "/>
    <s v="Direct Debit"/>
    <n v="29"/>
    <n v="1931"/>
    <x v="0"/>
    <m/>
    <x v="573"/>
    <x v="464"/>
    <n v="96"/>
    <x v="0"/>
    <n v="30.63"/>
    <x v="1"/>
    <s v="Email"/>
    <x v="0"/>
    <n v="0"/>
    <n v="6795"/>
    <s v="Medio"/>
    <s v="Bajo"/>
    <n v="0"/>
    <n v="630"/>
    <n v="316"/>
    <n v="0.30379746835443039"/>
    <n v="0.30379746835443039"/>
    <s v="Primera compra"/>
    <n v="1358"/>
    <n v="44.616016427104725"/>
    <n v="3.7180013689253939"/>
    <x v="2"/>
    <x v="0"/>
    <s v="ene"/>
  </r>
  <r>
    <x v="699"/>
    <x v="0"/>
    <n v="67"/>
    <n v="209"/>
    <n v="260"/>
    <n v="0"/>
    <s v="No"/>
    <s v="No"/>
    <n v="0"/>
    <n v="0"/>
    <n v="6"/>
    <s v="No"/>
    <n v="9"/>
    <s v="WV"/>
    <x v="1"/>
    <n v="75"/>
    <s v="No"/>
    <s v="Yes"/>
    <s v="No"/>
    <s v="  Month-to-Month   "/>
    <s v="Direct Debit"/>
    <n v="43"/>
    <n v="753"/>
    <x v="0"/>
    <m/>
    <x v="115"/>
    <x v="547"/>
    <n v="75"/>
    <x v="1"/>
    <n v="47.4"/>
    <x v="2"/>
    <s v="SMS"/>
    <x v="1"/>
    <n v="0"/>
    <n v="1270"/>
    <s v="Alto"/>
    <s v="Medio"/>
    <n v="6.6666666666666666E-2"/>
    <n v="1462"/>
    <n v="214"/>
    <n v="0.35046728971962615"/>
    <n v="0.35046728971962615"/>
    <s v="Primera compra"/>
    <n v="1737"/>
    <n v="57.067761806981515"/>
    <n v="4.7556468172484596"/>
    <x v="1"/>
    <x v="2"/>
    <s v="ene"/>
  </r>
  <r>
    <x v="700"/>
    <x v="0"/>
    <n v="76"/>
    <n v="77"/>
    <n v="155.5"/>
    <n v="0"/>
    <s v="No"/>
    <s v="No"/>
    <n v="0"/>
    <n v="2"/>
    <n v="13"/>
    <s v="Yes"/>
    <n v="0"/>
    <s v="MS"/>
    <x v="1"/>
    <n v="21"/>
    <s v="Yes"/>
    <s v="No"/>
    <s v="No"/>
    <s v="  Month-to-Month   "/>
    <s v="Credit Card"/>
    <n v="38"/>
    <n v="990"/>
    <x v="0"/>
    <m/>
    <x v="574"/>
    <x v="548"/>
    <n v="47"/>
    <x v="1"/>
    <n v="30.52"/>
    <x v="0"/>
    <s v="Email"/>
    <x v="0"/>
    <n v="0"/>
    <n v="376"/>
    <s v="Medio"/>
    <s v="Bajo"/>
    <n v="4.2553191489361701E-2"/>
    <n v="472"/>
    <n v="79"/>
    <n v="0.59493670886075944"/>
    <n v="0.59493670886075944"/>
    <s v="Primera compra"/>
    <n v="1043"/>
    <n v="34.266940451745384"/>
    <n v="2.8555783709787819"/>
    <x v="0"/>
    <x v="2"/>
    <s v="dic"/>
  </r>
  <r>
    <x v="701"/>
    <x v="0"/>
    <n v="89"/>
    <n v="3"/>
    <n v="8"/>
    <n v="0"/>
    <s v="No"/>
    <s v="No"/>
    <n v="0"/>
    <n v="0"/>
    <n v="0"/>
    <s v="No"/>
    <n v="0"/>
    <s v="RI"/>
    <x v="0"/>
    <n v="29"/>
    <s v="Yes"/>
    <s v="No"/>
    <s v="No"/>
    <s v="  Month-to-Month   "/>
    <s v="Paper Check"/>
    <n v="11"/>
    <n v="11"/>
    <x v="0"/>
    <m/>
    <x v="499"/>
    <x v="296"/>
    <n v="84"/>
    <x v="1"/>
    <n v="10.32"/>
    <x v="0"/>
    <s v="Email"/>
    <x v="1"/>
    <n v="0"/>
    <n v="6442"/>
    <s v="Medio"/>
    <s v="Bajo"/>
    <n v="2.3809523809523808E-2"/>
    <n v="1481"/>
    <n v="5"/>
    <n v="16.8"/>
    <n v="16.8"/>
    <s v="Primera compra"/>
    <n v="1604"/>
    <n v="52.698151950718682"/>
    <n v="4.3915126625598901"/>
    <x v="0"/>
    <x v="1"/>
    <s v="may"/>
  </r>
  <r>
    <x v="702"/>
    <x v="0"/>
    <n v="70"/>
    <n v="53"/>
    <n v="240.9"/>
    <n v="0"/>
    <s v="No"/>
    <s v="No"/>
    <n v="0"/>
    <n v="2"/>
    <n v="28"/>
    <s v="Yes"/>
    <n v="0"/>
    <s v="WV"/>
    <x v="0"/>
    <n v="25"/>
    <s v="Yes"/>
    <s v="No"/>
    <s v="Yes"/>
    <s v="  Month-to-Month   "/>
    <s v="Direct Debit"/>
    <n v="41"/>
    <n v="1409"/>
    <x v="0"/>
    <m/>
    <x v="575"/>
    <x v="549"/>
    <n v="93"/>
    <x v="0"/>
    <n v="42.88"/>
    <x v="3"/>
    <s v="SMS"/>
    <x v="0"/>
    <n v="0"/>
    <n v="4403"/>
    <s v="Medio"/>
    <s v="Bajo"/>
    <n v="1.0752688172043012E-2"/>
    <n v="1234"/>
    <n v="54"/>
    <n v="1.7222222222222223"/>
    <n v="1.7222222222222223"/>
    <s v="Primera compra"/>
    <n v="1257"/>
    <n v="41.29774127310062"/>
    <n v="3.4414784394250515"/>
    <x v="2"/>
    <x v="0"/>
    <s v="may"/>
  </r>
  <r>
    <x v="703"/>
    <x v="0"/>
    <n v="65"/>
    <n v="141"/>
    <n v="277.39999999999998"/>
    <n v="210"/>
    <s v="Yes"/>
    <s v="No"/>
    <n v="49"/>
    <n v="0"/>
    <n v="0"/>
    <s v="No"/>
    <n v="0"/>
    <s v="NM"/>
    <x v="0"/>
    <n v="22"/>
    <s v="Yes"/>
    <s v="No"/>
    <s v="No"/>
    <s v="  Month-to-Month   "/>
    <s v="Credit Card"/>
    <n v="7"/>
    <n v="250"/>
    <x v="0"/>
    <m/>
    <x v="271"/>
    <x v="57"/>
    <n v="22"/>
    <x v="0"/>
    <n v="6.24"/>
    <x v="3"/>
    <s v="SMS"/>
    <x v="1"/>
    <n v="0.24"/>
    <n v="3430"/>
    <s v="Medio"/>
    <s v="Bajo"/>
    <n v="4.5454545454545456E-2"/>
    <n v="553"/>
    <n v="352"/>
    <n v="6.25E-2"/>
    <n v="6.25E-2"/>
    <s v="Primera compra"/>
    <n v="996"/>
    <n v="32.722792607802873"/>
    <n v="2.7268993839835729"/>
    <x v="2"/>
    <x v="1"/>
    <s v="ene"/>
  </r>
  <r>
    <x v="704"/>
    <x v="0"/>
    <n v="57"/>
    <n v="58"/>
    <n v="94.9"/>
    <n v="133"/>
    <s v="Yes"/>
    <s v="No"/>
    <n v="29.6"/>
    <n v="0"/>
    <n v="0"/>
    <s v="No"/>
    <n v="0"/>
    <s v="WV"/>
    <x v="0"/>
    <n v="48"/>
    <s v="No"/>
    <s v="No"/>
    <s v="No"/>
    <s v="  Two Year   "/>
    <s v="Credit Card"/>
    <n v="10"/>
    <n v="196"/>
    <x v="0"/>
    <m/>
    <x v="269"/>
    <x v="463"/>
    <n v="18"/>
    <x v="2"/>
    <n v="10.1"/>
    <x v="5"/>
    <s v="Email"/>
    <x v="1"/>
    <n v="1.48"/>
    <n v="2982"/>
    <s v="Medio"/>
    <s v="Bajo"/>
    <n v="0.22222222222222221"/>
    <n v="1645"/>
    <n v="195"/>
    <n v="9.2307692307692313E-2"/>
    <n v="9.2307692307692313E-2"/>
    <s v="Primera compra"/>
    <n v="1243"/>
    <n v="40.837782340862425"/>
    <n v="3.4031485284052021"/>
    <x v="0"/>
    <x v="1"/>
    <s v="may"/>
  </r>
  <r>
    <x v="705"/>
    <x v="0"/>
    <n v="66"/>
    <n v="272"/>
    <n v="710.7"/>
    <n v="0"/>
    <s v="No"/>
    <s v="No"/>
    <n v="0"/>
    <n v="0"/>
    <n v="4"/>
    <s v="Yes"/>
    <n v="0"/>
    <s v="WY"/>
    <x v="1"/>
    <n v="61"/>
    <s v="No"/>
    <s v="No"/>
    <s v="Yes"/>
    <s v="  Two Year   "/>
    <s v="Direct Debit"/>
    <n v="25"/>
    <n v="1805"/>
    <x v="0"/>
    <m/>
    <x v="576"/>
    <x v="283"/>
    <n v="61"/>
    <x v="0"/>
    <n v="27.04"/>
    <x v="0"/>
    <s v="Email"/>
    <x v="1"/>
    <n v="0"/>
    <n v="3929"/>
    <s v="Medio"/>
    <s v="Bajo"/>
    <n v="3.2786885245901641E-2"/>
    <n v="562"/>
    <n v="274"/>
    <n v="0.22262773722627738"/>
    <n v="0.22262773722627738"/>
    <s v="Primera compra"/>
    <n v="1254"/>
    <n v="41.199178644763862"/>
    <n v="3.4332648870636553"/>
    <x v="0"/>
    <x v="0"/>
    <s v="may"/>
  </r>
  <r>
    <x v="706"/>
    <x v="0"/>
    <n v="66"/>
    <n v="34"/>
    <n v="93.2"/>
    <n v="0"/>
    <s v="No"/>
    <s v="No"/>
    <n v="0"/>
    <n v="0"/>
    <n v="9"/>
    <s v="Yes"/>
    <n v="0"/>
    <s v="DE"/>
    <x v="1"/>
    <n v="43"/>
    <s v="No"/>
    <s v="No"/>
    <s v="No"/>
    <s v="  Month-to-Month   "/>
    <s v="Direct Debit"/>
    <n v="49"/>
    <n v="757"/>
    <x v="0"/>
    <m/>
    <x v="577"/>
    <x v="550"/>
    <n v="92"/>
    <x v="1"/>
    <n v="41.73"/>
    <x v="1"/>
    <s v="Email"/>
    <x v="0"/>
    <n v="0"/>
    <n v="4384"/>
    <s v="Medio"/>
    <s v="Bajo"/>
    <n v="0"/>
    <n v="663"/>
    <n v="34"/>
    <n v="2.7058823529411766"/>
    <n v="2.7058823529411766"/>
    <s v="Primera compra"/>
    <n v="537"/>
    <n v="17.642710472279262"/>
    <n v="1.4702258726899384"/>
    <x v="0"/>
    <x v="2"/>
    <s v="abr"/>
  </r>
  <r>
    <x v="707"/>
    <x v="0"/>
    <n v="65"/>
    <n v="20"/>
    <n v="58.1"/>
    <n v="16"/>
    <s v="Yes"/>
    <s v="No"/>
    <n v="26.8"/>
    <n v="0"/>
    <n v="0"/>
    <s v="No"/>
    <n v="0"/>
    <s v="NH"/>
    <x v="0"/>
    <n v="35"/>
    <s v="No"/>
    <s v="No"/>
    <s v="No"/>
    <s v="  Month-to-Month   "/>
    <s v="Credit Card"/>
    <n v="9"/>
    <n v="41"/>
    <x v="0"/>
    <m/>
    <x v="117"/>
    <x v="551"/>
    <n v="66"/>
    <x v="0"/>
    <n v="9.11"/>
    <x v="4"/>
    <s v="SMS"/>
    <x v="1"/>
    <n v="0.54"/>
    <n v="4928"/>
    <s v="Medio"/>
    <s v="Bajo"/>
    <n v="4.5454545454545456E-2"/>
    <n v="1627"/>
    <n v="39"/>
    <n v="1.6923076923076923"/>
    <n v="1.6923076923076923"/>
    <s v="Primera compra"/>
    <n v="1665"/>
    <n v="54.702258726899387"/>
    <n v="4.5585215605749489"/>
    <x v="0"/>
    <x v="1"/>
    <s v="mar"/>
  </r>
  <r>
    <x v="708"/>
    <x v="0"/>
    <n v="53"/>
    <n v="299"/>
    <n v="678.4"/>
    <n v="372"/>
    <s v="Yes"/>
    <s v="No"/>
    <n v="289.3"/>
    <n v="0"/>
    <n v="8"/>
    <s v="Yes"/>
    <n v="0"/>
    <s v="TX"/>
    <x v="1"/>
    <n v="58"/>
    <s v="No"/>
    <s v="No"/>
    <s v="No"/>
    <s v="  Month-to-Month   "/>
    <s v="Direct Debit"/>
    <n v="36"/>
    <n v="2208"/>
    <x v="0"/>
    <m/>
    <x v="578"/>
    <x v="552"/>
    <n v="45"/>
    <x v="2"/>
    <n v="33.21"/>
    <x v="3"/>
    <s v="Email"/>
    <x v="1"/>
    <n v="0.87"/>
    <n v="5286"/>
    <s v="Medio"/>
    <s v="Bajo"/>
    <n v="2.2222222222222223E-2"/>
    <n v="1066"/>
    <n v="672"/>
    <n v="6.6964285714285712E-2"/>
    <n v="6.6964285714285712E-2"/>
    <s v="Primera compra"/>
    <n v="1544"/>
    <n v="50.726899383983572"/>
    <n v="4.2272416153319643"/>
    <x v="2"/>
    <x v="0"/>
    <s v="jul"/>
  </r>
  <r>
    <x v="709"/>
    <x v="0"/>
    <n v="52"/>
    <n v="194"/>
    <n v="747.5"/>
    <n v="0"/>
    <s v="No"/>
    <s v="No"/>
    <n v="0"/>
    <n v="2"/>
    <n v="0"/>
    <s v="No"/>
    <n v="0"/>
    <s v="MO"/>
    <x v="0"/>
    <n v="39"/>
    <s v="No"/>
    <s v="No"/>
    <s v="No"/>
    <s v="  Two Year   "/>
    <s v="Credit Card"/>
    <n v="11"/>
    <n v="780"/>
    <x v="0"/>
    <m/>
    <x v="579"/>
    <x v="384"/>
    <n v="77"/>
    <x v="1"/>
    <n v="11.33"/>
    <x v="5"/>
    <s v="Email"/>
    <x v="1"/>
    <n v="0"/>
    <n v="4634"/>
    <s v="Medio"/>
    <s v="Bajo"/>
    <n v="5.1948051948051951E-2"/>
    <n v="1279"/>
    <n v="198"/>
    <n v="0.3888888888888889"/>
    <n v="0.3888888888888889"/>
    <s v="Primera compra"/>
    <n v="840"/>
    <n v="27.597535934291578"/>
    <n v="2.299794661190965"/>
    <x v="0"/>
    <x v="2"/>
    <s v="jun"/>
  </r>
  <r>
    <x v="710"/>
    <x v="0"/>
    <n v="50"/>
    <n v="213"/>
    <n v="400"/>
    <n v="0"/>
    <s v="No"/>
    <s v="No"/>
    <n v="0"/>
    <n v="0"/>
    <n v="4"/>
    <s v="Yes"/>
    <n v="0"/>
    <s v="NM"/>
    <x v="1"/>
    <n v="58"/>
    <s v="No"/>
    <s v="No"/>
    <s v="No"/>
    <s v="  One Year   "/>
    <s v="Credit Card"/>
    <n v="13"/>
    <n v="407"/>
    <x v="0"/>
    <m/>
    <x v="257"/>
    <x v="510"/>
    <n v="102"/>
    <x v="1"/>
    <n v="12.03"/>
    <x v="2"/>
    <s v="SMS"/>
    <x v="0"/>
    <n v="0"/>
    <n v="1449"/>
    <s v="Medio"/>
    <s v="Medio"/>
    <n v="4.9019607843137254E-2"/>
    <n v="1711"/>
    <n v="218"/>
    <n v="0.46788990825688076"/>
    <n v="0.46788990825688076"/>
    <s v="Primera compra"/>
    <n v="1098"/>
    <n v="36.073921971252567"/>
    <n v="3.0061601642710474"/>
    <x v="1"/>
    <x v="1"/>
    <s v="oct"/>
  </r>
  <r>
    <x v="711"/>
    <x v="0"/>
    <n v="66"/>
    <n v="44"/>
    <n v="115.1"/>
    <n v="0"/>
    <s v="No"/>
    <s v="No"/>
    <n v="0"/>
    <n v="0"/>
    <n v="0"/>
    <s v="No"/>
    <n v="0"/>
    <s v="LA"/>
    <x v="0"/>
    <n v="24"/>
    <s v="Yes"/>
    <s v="No"/>
    <s v="No"/>
    <s v="  One Year   "/>
    <s v="Credit Card"/>
    <n v="13"/>
    <n v="308"/>
    <x v="0"/>
    <m/>
    <x v="580"/>
    <x v="366"/>
    <n v="17"/>
    <x v="1"/>
    <n v="12.28"/>
    <x v="5"/>
    <s v="Email"/>
    <x v="1"/>
    <n v="0"/>
    <n v="1650"/>
    <s v="Medio"/>
    <s v="Bajo"/>
    <n v="0.23529411764705882"/>
    <n v="1687"/>
    <n v="48"/>
    <n v="0.35416666666666669"/>
    <n v="0.35416666666666669"/>
    <s v="Primera compra"/>
    <n v="739"/>
    <n v="24.279260780287476"/>
    <n v="2.023271731690623"/>
    <x v="0"/>
    <x v="1"/>
    <s v="oct"/>
  </r>
  <r>
    <x v="712"/>
    <x v="0"/>
    <n v="53"/>
    <n v="378"/>
    <n v="754.2"/>
    <n v="0"/>
    <s v="No"/>
    <s v="No"/>
    <n v="0"/>
    <n v="0"/>
    <n v="1"/>
    <s v="Yes"/>
    <n v="0"/>
    <s v="NC"/>
    <x v="0"/>
    <n v="38"/>
    <s v="No"/>
    <s v="No"/>
    <s v="Yes"/>
    <s v="  One Year   "/>
    <s v="Credit Card"/>
    <n v="50"/>
    <n v="3426"/>
    <x v="0"/>
    <m/>
    <x v="581"/>
    <x v="553"/>
    <n v="72"/>
    <x v="1"/>
    <n v="55.91"/>
    <x v="1"/>
    <s v="Phone"/>
    <x v="1"/>
    <n v="0"/>
    <n v="4874"/>
    <s v="Alto"/>
    <s v="Bajo"/>
    <n v="0"/>
    <n v="346"/>
    <n v="378"/>
    <n v="0.19047619047619047"/>
    <n v="0.19047619047619047"/>
    <s v="Primera compra"/>
    <n v="747"/>
    <n v="24.542094455852155"/>
    <n v="2.0451745379876796"/>
    <x v="2"/>
    <x v="3"/>
    <s v="sept"/>
  </r>
  <r>
    <x v="713"/>
    <x v="0"/>
    <n v="69"/>
    <n v="17"/>
    <n v="31.8"/>
    <n v="16"/>
    <s v="Yes"/>
    <s v="No"/>
    <n v="6.5"/>
    <n v="1"/>
    <n v="15"/>
    <s v="Yes"/>
    <n v="0"/>
    <s v="TN"/>
    <x v="1"/>
    <n v="53"/>
    <s v="No"/>
    <s v="No"/>
    <s v="No"/>
    <s v="  Month-to-Month   "/>
    <s v="Direct Debit"/>
    <n v="14"/>
    <n v="54"/>
    <x v="0"/>
    <m/>
    <x v="416"/>
    <x v="554"/>
    <n v="120"/>
    <x v="2"/>
    <n v="15.56"/>
    <x v="2"/>
    <s v="SMS"/>
    <x v="0"/>
    <n v="0.32"/>
    <n v="5068"/>
    <s v="Medio"/>
    <s v="Medio"/>
    <n v="4.1666666666666664E-2"/>
    <n v="680"/>
    <n v="38"/>
    <n v="3.1578947368421053"/>
    <n v="3.1578947368421053"/>
    <s v="Primera compra"/>
    <n v="373"/>
    <n v="12.254620123203285"/>
    <n v="1.0212183436002737"/>
    <x v="1"/>
    <x v="1"/>
    <s v="oct"/>
  </r>
  <r>
    <x v="714"/>
    <x v="0"/>
    <n v="66"/>
    <n v="156"/>
    <n v="286.3"/>
    <n v="504"/>
    <s v="Yes"/>
    <s v="No"/>
    <n v="259.2"/>
    <n v="2"/>
    <n v="5"/>
    <s v="No"/>
    <n v="74"/>
    <s v="VT"/>
    <x v="0"/>
    <n v="29"/>
    <s v="Yes"/>
    <s v="No"/>
    <s v="Yes"/>
    <s v="  Two Year   "/>
    <s v="Direct Debit"/>
    <n v="75"/>
    <n v="5347"/>
    <x v="0"/>
    <m/>
    <x v="582"/>
    <x v="555"/>
    <n v="81"/>
    <x v="2"/>
    <n v="73.91"/>
    <x v="5"/>
    <s v="SMS"/>
    <x v="0"/>
    <n v="10.37"/>
    <n v="490"/>
    <s v="Alto"/>
    <s v="Bajo"/>
    <n v="4.9382716049382713E-2"/>
    <n v="1579"/>
    <n v="664"/>
    <n v="0.12198795180722892"/>
    <n v="0.12198795180722892"/>
    <s v="Primera compra"/>
    <n v="955"/>
    <n v="31.375770020533881"/>
    <n v="2.6146475017111568"/>
    <x v="0"/>
    <x v="3"/>
    <s v="mar"/>
  </r>
  <r>
    <x v="715"/>
    <x v="0"/>
    <n v="58"/>
    <n v="15"/>
    <n v="40"/>
    <n v="0"/>
    <s v="No"/>
    <s v="No"/>
    <n v="0"/>
    <n v="1"/>
    <n v="13"/>
    <s v="Yes"/>
    <n v="0"/>
    <s v="ME"/>
    <x v="0"/>
    <n v="67"/>
    <s v="No"/>
    <s v="Yes"/>
    <s v="No"/>
    <s v="  Month-to-Month   "/>
    <s v="Credit Card"/>
    <n v="24"/>
    <n v="188"/>
    <x v="0"/>
    <m/>
    <x v="583"/>
    <x v="556"/>
    <n v="39"/>
    <x v="2"/>
    <n v="26.6"/>
    <x v="2"/>
    <s v="Phone"/>
    <x v="0"/>
    <n v="0"/>
    <n v="4832"/>
    <s v="Medio"/>
    <s v="Medio"/>
    <n v="0.12820512820512819"/>
    <n v="788"/>
    <n v="20"/>
    <n v="1.95"/>
    <n v="1.95"/>
    <s v="Primera compra"/>
    <n v="781"/>
    <n v="25.659137577002056"/>
    <n v="2.1382614647501712"/>
    <x v="1"/>
    <x v="1"/>
    <s v="ago"/>
  </r>
  <r>
    <x v="716"/>
    <x v="0"/>
    <n v="73"/>
    <n v="156"/>
    <n v="472.5"/>
    <n v="0"/>
    <s v="No"/>
    <s v="No"/>
    <n v="0"/>
    <n v="0"/>
    <n v="19"/>
    <s v="Yes"/>
    <n v="0"/>
    <s v="AZ"/>
    <x v="0"/>
    <n v="41"/>
    <s v="No"/>
    <s v="No"/>
    <s v="Yes"/>
    <s v="  One Year   "/>
    <s v="Direct Debit"/>
    <n v="47"/>
    <n v="2487"/>
    <x v="0"/>
    <m/>
    <x v="584"/>
    <x v="557"/>
    <n v="18"/>
    <x v="0"/>
    <n v="56.26"/>
    <x v="0"/>
    <s v="Email"/>
    <x v="1"/>
    <n v="0"/>
    <n v="3908"/>
    <s v="Alto"/>
    <s v="Bajo"/>
    <n v="0.1111111111111111"/>
    <n v="456"/>
    <n v="158"/>
    <n v="0.11392405063291139"/>
    <n v="0.11392405063291139"/>
    <s v="Primera compra"/>
    <n v="1563"/>
    <n v="51.351129363449694"/>
    <n v="4.2792607802874745"/>
    <x v="0"/>
    <x v="3"/>
    <s v="jul"/>
  </r>
  <r>
    <x v="717"/>
    <x v="0"/>
    <n v="80"/>
    <n v="52"/>
    <n v="169.2"/>
    <n v="68"/>
    <s v="Yes"/>
    <s v="Yes"/>
    <n v="0"/>
    <n v="0"/>
    <n v="12"/>
    <s v="No"/>
    <n v="4"/>
    <s v="WY"/>
    <x v="1"/>
    <n v="60"/>
    <s v="No"/>
    <s v="No"/>
    <s v="No"/>
    <s v="  Month-to-Month   "/>
    <s v="Direct Debit"/>
    <n v="38"/>
    <n v="647"/>
    <x v="0"/>
    <m/>
    <x v="462"/>
    <x v="558"/>
    <n v="41"/>
    <x v="1"/>
    <n v="37.299999999999997"/>
    <x v="1"/>
    <s v="Phone"/>
    <x v="1"/>
    <n v="2.5299999999999998"/>
    <n v="995"/>
    <s v="Medio"/>
    <s v="Bajo"/>
    <n v="0"/>
    <n v="1172"/>
    <n v="120"/>
    <n v="0.34166666666666667"/>
    <n v="0.34166666666666667"/>
    <s v="Primera compra"/>
    <n v="685"/>
    <n v="22.505133470225871"/>
    <n v="1.8754277891854894"/>
    <x v="0"/>
    <x v="1"/>
    <s v="nov"/>
  </r>
  <r>
    <x v="718"/>
    <x v="0"/>
    <n v="75"/>
    <n v="77"/>
    <n v="137.1"/>
    <n v="0"/>
    <s v="No"/>
    <s v="No"/>
    <n v="0"/>
    <n v="0"/>
    <n v="0"/>
    <s v="No"/>
    <n v="0"/>
    <s v="FL"/>
    <x v="0"/>
    <n v="43"/>
    <s v="No"/>
    <s v="No"/>
    <s v="No"/>
    <s v="  Two Year   "/>
    <s v="Direct Debit"/>
    <n v="15"/>
    <n v="142"/>
    <x v="0"/>
    <m/>
    <x v="585"/>
    <x v="559"/>
    <n v="93"/>
    <x v="2"/>
    <n v="14.25"/>
    <x v="0"/>
    <s v="SMS"/>
    <x v="1"/>
    <n v="0"/>
    <n v="6284"/>
    <s v="Medio"/>
    <s v="Bajo"/>
    <n v="2.1505376344086023E-2"/>
    <n v="1740"/>
    <n v="79"/>
    <n v="1.1772151898734178"/>
    <n v="1.1772151898734178"/>
    <s v="Primera compra"/>
    <n v="720"/>
    <n v="23.655030800821354"/>
    <n v="1.9712525667351128"/>
    <x v="0"/>
    <x v="1"/>
    <s v="oct"/>
  </r>
  <r>
    <x v="719"/>
    <x v="0"/>
    <n v="70"/>
    <n v="307"/>
    <n v="692.9"/>
    <n v="276"/>
    <s v="Yes"/>
    <s v="Yes"/>
    <n v="0"/>
    <n v="2"/>
    <n v="5"/>
    <s v="Yes"/>
    <n v="0"/>
    <s v="NJ"/>
    <x v="1"/>
    <n v="37"/>
    <s v="No"/>
    <s v="No"/>
    <s v="No"/>
    <s v="  Two Year   "/>
    <s v="Direct Debit"/>
    <n v="38"/>
    <n v="2609"/>
    <x v="0"/>
    <m/>
    <x v="586"/>
    <x v="560"/>
    <n v="101"/>
    <x v="0"/>
    <n v="35.4"/>
    <x v="5"/>
    <s v="Phone"/>
    <x v="0"/>
    <n v="9.0399999999999991"/>
    <n v="5005"/>
    <s v="Medio"/>
    <s v="Bajo"/>
    <n v="3.9603960396039604E-2"/>
    <n v="1002"/>
    <n v="587"/>
    <n v="0.17206132879045996"/>
    <n v="0.17206132879045996"/>
    <s v="Primera compra"/>
    <n v="904"/>
    <n v="29.700205338809035"/>
    <n v="2.4750171115674195"/>
    <x v="0"/>
    <x v="3"/>
    <s v="abr"/>
  </r>
  <r>
    <x v="720"/>
    <x v="0"/>
    <n v="96"/>
    <n v="63"/>
    <n v="150.1"/>
    <n v="0"/>
    <s v="No"/>
    <s v="No"/>
    <n v="0"/>
    <n v="0"/>
    <n v="0"/>
    <s v="No"/>
    <n v="0"/>
    <s v="MO"/>
    <x v="1"/>
    <n v="67"/>
    <s v="No"/>
    <s v="Yes"/>
    <s v="No"/>
    <s v="  One Year   "/>
    <s v="Direct Debit"/>
    <n v="10"/>
    <n v="223"/>
    <x v="0"/>
    <m/>
    <x v="182"/>
    <x v="463"/>
    <n v="33"/>
    <x v="1"/>
    <n v="9.27"/>
    <x v="3"/>
    <s v="SMS"/>
    <x v="0"/>
    <n v="0"/>
    <n v="3608"/>
    <s v="Medio"/>
    <s v="Bajo"/>
    <n v="3.0303030303030304E-2"/>
    <n v="1645"/>
    <n v="64"/>
    <n v="0.515625"/>
    <n v="0.515625"/>
    <s v="Primera compra"/>
    <n v="1633"/>
    <n v="53.650924024640652"/>
    <n v="4.470910335386721"/>
    <x v="2"/>
    <x v="1"/>
    <s v="abr"/>
  </r>
  <r>
    <x v="721"/>
    <x v="0"/>
    <n v="65"/>
    <n v="163"/>
    <n v="354.1"/>
    <n v="0"/>
    <s v="No"/>
    <s v="No"/>
    <n v="0"/>
    <n v="0"/>
    <n v="5"/>
    <s v="Yes"/>
    <n v="0"/>
    <s v="WY"/>
    <x v="0"/>
    <n v="49"/>
    <s v="No"/>
    <s v="No"/>
    <s v="Yes"/>
    <s v="  Two Year   "/>
    <s v="Direct Debit"/>
    <n v="41"/>
    <n v="2904"/>
    <x v="0"/>
    <m/>
    <x v="341"/>
    <x v="561"/>
    <n v="88"/>
    <x v="0"/>
    <n v="39.61"/>
    <x v="4"/>
    <s v="Email"/>
    <x v="0"/>
    <n v="0"/>
    <n v="6946"/>
    <s v="Medio"/>
    <s v="Bajo"/>
    <n v="3.4090909090909088E-2"/>
    <n v="1248"/>
    <n v="166"/>
    <n v="0.53012048192771088"/>
    <n v="0.53012048192771088"/>
    <s v="Primera compra"/>
    <n v="1725"/>
    <n v="56.673511293634498"/>
    <n v="4.7227926078028748"/>
    <x v="0"/>
    <x v="3"/>
    <s v="ene"/>
  </r>
  <r>
    <x v="722"/>
    <x v="0"/>
    <n v="56"/>
    <n v="17"/>
    <n v="52.8"/>
    <n v="32"/>
    <s v="Yes"/>
    <s v="No"/>
    <n v="19.7"/>
    <n v="0"/>
    <n v="6"/>
    <s v="Yes"/>
    <n v="0"/>
    <s v="OH"/>
    <x v="1"/>
    <n v="49"/>
    <s v="No"/>
    <s v="No"/>
    <s v="No"/>
    <s v="  Month-to-Month   "/>
    <s v="Direct Debit"/>
    <n v="34"/>
    <n v="258"/>
    <x v="0"/>
    <m/>
    <x v="201"/>
    <x v="562"/>
    <n v="106"/>
    <x v="2"/>
    <n v="37.65"/>
    <x v="3"/>
    <s v="Email"/>
    <x v="1"/>
    <n v="0.98"/>
    <n v="258"/>
    <s v="Medio"/>
    <s v="Bajo"/>
    <n v="9.433962264150943E-3"/>
    <n v="886"/>
    <n v="50"/>
    <n v="2.12"/>
    <n v="2.12"/>
    <s v="Primera compra"/>
    <n v="583"/>
    <n v="19.154004106776181"/>
    <n v="1.5961670088980151"/>
    <x v="0"/>
    <x v="1"/>
    <s v="mar"/>
  </r>
  <r>
    <x v="723"/>
    <x v="0"/>
    <n v="68"/>
    <n v="85"/>
    <n v="264"/>
    <n v="0"/>
    <s v="No"/>
    <s v="No"/>
    <n v="0"/>
    <n v="0"/>
    <n v="0"/>
    <s v="No"/>
    <n v="0"/>
    <s v="IL"/>
    <x v="1"/>
    <n v="35"/>
    <s v="No"/>
    <s v="No"/>
    <s v="No"/>
    <s v="  One Year   "/>
    <s v="Direct Debit"/>
    <n v="13"/>
    <n v="505"/>
    <x v="0"/>
    <m/>
    <x v="85"/>
    <x v="34"/>
    <n v="27"/>
    <x v="2"/>
    <n v="11.22"/>
    <x v="5"/>
    <s v="SMS"/>
    <x v="0"/>
    <n v="0"/>
    <n v="2717"/>
    <s v="Medio"/>
    <s v="Bajo"/>
    <n v="0.14814814814814814"/>
    <n v="736"/>
    <n v="89"/>
    <n v="0.30337078651685395"/>
    <n v="0.30337078651685395"/>
    <s v="Primera compra"/>
    <n v="1363"/>
    <n v="44.780287474332653"/>
    <n v="3.7316906228610542"/>
    <x v="0"/>
    <x v="1"/>
    <s v="ene"/>
  </r>
  <r>
    <x v="724"/>
    <x v="0"/>
    <n v="70"/>
    <n v="126"/>
    <n v="321.5"/>
    <n v="0"/>
    <s v="No"/>
    <s v="No"/>
    <n v="0"/>
    <n v="0"/>
    <n v="0"/>
    <s v="No"/>
    <n v="0"/>
    <s v="NH"/>
    <x v="0"/>
    <n v="30"/>
    <s v="No"/>
    <s v="No"/>
    <s v="No"/>
    <s v="  Two Year   "/>
    <s v="Credit Card"/>
    <n v="10"/>
    <n v="256"/>
    <x v="0"/>
    <m/>
    <x v="587"/>
    <x v="563"/>
    <n v="104"/>
    <x v="2"/>
    <n v="9.15"/>
    <x v="2"/>
    <s v="SMS"/>
    <x v="1"/>
    <n v="0"/>
    <n v="3584"/>
    <s v="Medio"/>
    <s v="Medio"/>
    <n v="4.807692307692308E-2"/>
    <n v="333"/>
    <n v="131"/>
    <n v="0.79389312977099236"/>
    <n v="0.79389312977099236"/>
    <s v="Primera compra"/>
    <n v="455"/>
    <n v="14.948665297741275"/>
    <n v="1.2457221081451062"/>
    <x v="1"/>
    <x v="1"/>
    <s v="jul"/>
  </r>
  <r>
    <x v="725"/>
    <x v="0"/>
    <n v="69"/>
    <n v="9"/>
    <n v="21.5"/>
    <n v="0"/>
    <s v="No"/>
    <s v="No"/>
    <n v="0"/>
    <n v="1"/>
    <n v="13"/>
    <s v="Yes"/>
    <n v="0"/>
    <s v="DC"/>
    <x v="1"/>
    <n v="45"/>
    <s v="No"/>
    <s v="No"/>
    <s v="Yes"/>
    <s v="  Month-to-Month   "/>
    <s v="Credit Card"/>
    <n v="21"/>
    <n v="115"/>
    <x v="0"/>
    <m/>
    <x v="588"/>
    <x v="564"/>
    <n v="13"/>
    <x v="0"/>
    <n v="21.44"/>
    <x v="0"/>
    <s v="Email"/>
    <x v="1"/>
    <n v="0"/>
    <n v="704"/>
    <s v="Medio"/>
    <s v="Bajo"/>
    <n v="0.15384615384615385"/>
    <n v="294"/>
    <n v="11"/>
    <n v="1.1818181818181819"/>
    <n v="1.1818181818181819"/>
    <s v="Primera compra"/>
    <n v="1630"/>
    <n v="53.552361396303894"/>
    <n v="4.4626967830253248"/>
    <x v="0"/>
    <x v="1"/>
    <s v="abr"/>
  </r>
  <r>
    <x v="726"/>
    <x v="0"/>
    <n v="57"/>
    <n v="141"/>
    <n v="409.9"/>
    <n v="0"/>
    <s v="No"/>
    <s v="No"/>
    <n v="0"/>
    <n v="0"/>
    <n v="26"/>
    <s v="Yes"/>
    <n v="0"/>
    <s v="TX"/>
    <x v="0"/>
    <n v="19"/>
    <s v="Yes"/>
    <s v="No"/>
    <s v="Yes"/>
    <s v="  Month-to-Month   "/>
    <s v="Direct Debit"/>
    <n v="60"/>
    <n v="3487"/>
    <x v="0"/>
    <m/>
    <x v="589"/>
    <x v="250"/>
    <n v="79"/>
    <x v="2"/>
    <n v="65.19"/>
    <x v="1"/>
    <s v="Phone"/>
    <x v="0"/>
    <n v="0"/>
    <n v="4259"/>
    <s v="Alto"/>
    <s v="Bajo"/>
    <n v="0"/>
    <n v="659"/>
    <n v="141"/>
    <n v="0.56028368794326244"/>
    <n v="0.56028368794326244"/>
    <s v="Primera compra"/>
    <n v="709"/>
    <n v="23.293634496919918"/>
    <n v="1.9411362080766599"/>
    <x v="0"/>
    <x v="3"/>
    <s v="nov"/>
  </r>
  <r>
    <x v="727"/>
    <x v="0"/>
    <n v="57"/>
    <n v="124"/>
    <n v="366.6"/>
    <n v="511"/>
    <s v="Yes"/>
    <s v="Yes"/>
    <n v="0"/>
    <n v="0"/>
    <n v="0"/>
    <s v="No"/>
    <n v="0"/>
    <s v="VT"/>
    <x v="0"/>
    <n v="70"/>
    <s v="No"/>
    <s v="Yes"/>
    <s v="No"/>
    <s v="  Two Year   "/>
    <s v="Direct Debit"/>
    <n v="8"/>
    <n v="621"/>
    <x v="0"/>
    <m/>
    <x v="19"/>
    <x v="313"/>
    <n v="109"/>
    <x v="2"/>
    <n v="8.8800000000000008"/>
    <x v="1"/>
    <s v="Phone"/>
    <x v="1"/>
    <n v="10.29"/>
    <n v="5178"/>
    <s v="Medio"/>
    <s v="Bajo"/>
    <n v="0"/>
    <n v="479"/>
    <n v="635"/>
    <n v="0.17165354330708663"/>
    <n v="0.17165354330708663"/>
    <s v="Primera compra"/>
    <n v="738"/>
    <n v="24.246406570841891"/>
    <n v="2.020533880903491"/>
    <x v="2"/>
    <x v="1"/>
    <s v="oct"/>
  </r>
  <r>
    <x v="728"/>
    <x v="0"/>
    <n v="65"/>
    <n v="3"/>
    <n v="9"/>
    <n v="0"/>
    <s v="No"/>
    <s v="No"/>
    <n v="0"/>
    <n v="2"/>
    <n v="0"/>
    <s v="No"/>
    <n v="0"/>
    <s v="OR"/>
    <x v="0"/>
    <n v="27"/>
    <s v="Yes"/>
    <s v="No"/>
    <s v="No"/>
    <s v="  One Year   "/>
    <s v="Credit Card"/>
    <n v="8"/>
    <n v="8"/>
    <x v="0"/>
    <m/>
    <x v="73"/>
    <x v="565"/>
    <n v="3"/>
    <x v="1"/>
    <n v="7.91"/>
    <x v="1"/>
    <s v="Email"/>
    <x v="0"/>
    <n v="0"/>
    <n v="5855"/>
    <s v="Medio"/>
    <s v="Bajo"/>
    <n v="0"/>
    <n v="1652"/>
    <n v="3"/>
    <n v="1"/>
    <n v="1"/>
    <s v="Primera compra"/>
    <n v="1383"/>
    <n v="45.437371663244349"/>
    <n v="3.7864476386036956"/>
    <x v="2"/>
    <x v="1"/>
    <s v="dic"/>
  </r>
  <r>
    <x v="729"/>
    <x v="0"/>
    <n v="50"/>
    <n v="74"/>
    <n v="134.4"/>
    <n v="0"/>
    <s v="No"/>
    <s v="No"/>
    <n v="0"/>
    <n v="0"/>
    <n v="9"/>
    <s v="Yes"/>
    <n v="0"/>
    <s v="IA"/>
    <x v="0"/>
    <n v="55"/>
    <s v="No"/>
    <s v="No"/>
    <s v="No"/>
    <s v="  Month-to-Month   "/>
    <s v="Direct Debit"/>
    <n v="50"/>
    <n v="1664"/>
    <x v="0"/>
    <m/>
    <x v="590"/>
    <x v="64"/>
    <n v="1"/>
    <x v="2"/>
    <n v="50.79"/>
    <x v="4"/>
    <s v="SMS"/>
    <x v="0"/>
    <n v="0"/>
    <n v="3729"/>
    <s v="Alto"/>
    <s v="Bajo"/>
    <n v="3"/>
    <n v="863"/>
    <n v="77"/>
    <n v="1.2987012987012988E-2"/>
    <n v="1.2987012987012988E-2"/>
    <s v="Primera compra"/>
    <n v="1436"/>
    <n v="47.178644763860369"/>
    <n v="3.9315537303216974"/>
    <x v="0"/>
    <x v="0"/>
    <s v="nov"/>
  </r>
  <r>
    <x v="730"/>
    <x v="0"/>
    <n v="63"/>
    <n v="84"/>
    <n v="280.10000000000002"/>
    <n v="0"/>
    <s v="No"/>
    <s v="No"/>
    <n v="0"/>
    <n v="0"/>
    <n v="6"/>
    <s v="No"/>
    <n v="26"/>
    <s v="MA"/>
    <x v="1"/>
    <n v="53"/>
    <s v="No"/>
    <s v="No"/>
    <s v="Yes"/>
    <s v="  Two Year   "/>
    <s v="Credit Card"/>
    <n v="36"/>
    <n v="2526"/>
    <x v="0"/>
    <m/>
    <x v="373"/>
    <x v="91"/>
    <n v="25"/>
    <x v="1"/>
    <n v="29.31"/>
    <x v="2"/>
    <s v="Phone"/>
    <x v="1"/>
    <n v="0"/>
    <n v="827"/>
    <s v="Medio"/>
    <s v="Medio"/>
    <n v="0.2"/>
    <n v="417"/>
    <n v="89"/>
    <n v="0.2808988764044944"/>
    <n v="0.2808988764044944"/>
    <s v="Primera compra"/>
    <n v="399"/>
    <n v="13.108829568788501"/>
    <n v="1.0924024640657084"/>
    <x v="1"/>
    <x v="3"/>
    <s v="sept"/>
  </r>
  <r>
    <x v="731"/>
    <x v="0"/>
    <n v="77"/>
    <n v="4"/>
    <n v="11.9"/>
    <n v="0"/>
    <s v="No"/>
    <s v="No"/>
    <n v="0"/>
    <n v="0"/>
    <n v="0"/>
    <s v="No"/>
    <n v="0"/>
    <s v="GA"/>
    <x v="0"/>
    <n v="59"/>
    <s v="No"/>
    <s v="No"/>
    <s v="No"/>
    <s v="  Month-to-Month   "/>
    <s v="Credit Card"/>
    <n v="9"/>
    <n v="27"/>
    <x v="0"/>
    <m/>
    <x v="591"/>
    <x v="566"/>
    <n v="8"/>
    <x v="1"/>
    <n v="9.27"/>
    <x v="1"/>
    <s v="Email"/>
    <x v="1"/>
    <n v="0"/>
    <n v="836"/>
    <s v="Medio"/>
    <s v="Bajo"/>
    <n v="0"/>
    <n v="580"/>
    <n v="4"/>
    <n v="2"/>
    <n v="2"/>
    <s v="Primera compra"/>
    <n v="1698"/>
    <n v="55.786447638603697"/>
    <n v="4.6488706365503081"/>
    <x v="2"/>
    <x v="1"/>
    <s v="feb"/>
  </r>
  <r>
    <x v="732"/>
    <x v="0"/>
    <n v="66"/>
    <n v="206"/>
    <n v="412.7"/>
    <n v="136"/>
    <s v="Yes"/>
    <s v="No"/>
    <n v="103.1"/>
    <n v="0"/>
    <n v="29"/>
    <s v="Yes"/>
    <n v="0"/>
    <s v="AL"/>
    <x v="0"/>
    <n v="59"/>
    <s v="No"/>
    <s v="No"/>
    <s v="Yes"/>
    <s v="  Month-to-Month   "/>
    <s v="Credit Card"/>
    <n v="33"/>
    <n v="1134"/>
    <x v="0"/>
    <m/>
    <x v="248"/>
    <x v="567"/>
    <n v="2"/>
    <x v="0"/>
    <n v="26.66"/>
    <x v="4"/>
    <s v="Email"/>
    <x v="1"/>
    <n v="3.09"/>
    <n v="271"/>
    <s v="Medio"/>
    <s v="Bajo"/>
    <n v="1.5"/>
    <n v="726"/>
    <n v="345"/>
    <n v="5.7971014492753624E-3"/>
    <n v="5.7971014492753624E-3"/>
    <s v="Primera compra"/>
    <n v="1152"/>
    <n v="37.848049281314168"/>
    <n v="3.1540041067761808"/>
    <x v="0"/>
    <x v="0"/>
    <s v="ago"/>
  </r>
  <r>
    <x v="733"/>
    <x v="0"/>
    <n v="50"/>
    <n v="269"/>
    <n v="764.5"/>
    <n v="0"/>
    <s v="No"/>
    <s v="No"/>
    <n v="0"/>
    <n v="0"/>
    <n v="2"/>
    <s v="Yes"/>
    <n v="0"/>
    <s v="HI"/>
    <x v="0"/>
    <n v="50"/>
    <s v="No"/>
    <s v="No"/>
    <s v="Yes"/>
    <s v="  Two Year   "/>
    <s v="Direct Debit"/>
    <n v="32"/>
    <n v="2203"/>
    <x v="0"/>
    <m/>
    <x v="592"/>
    <x v="568"/>
    <n v="21"/>
    <x v="2"/>
    <n v="31.09"/>
    <x v="1"/>
    <s v="SMS"/>
    <x v="1"/>
    <n v="0"/>
    <n v="5422"/>
    <s v="Medio"/>
    <s v="Bajo"/>
    <n v="0"/>
    <n v="734"/>
    <n v="269"/>
    <n v="7.8066914498141265E-2"/>
    <n v="7.8066914498141265E-2"/>
    <s v="Primera compra"/>
    <n v="732"/>
    <n v="24.049281314168375"/>
    <n v="2.0041067761806981"/>
    <x v="2"/>
    <x v="0"/>
    <s v="oct"/>
  </r>
  <r>
    <x v="734"/>
    <x v="0"/>
    <n v="79"/>
    <n v="185"/>
    <n v="540.79999999999995"/>
    <n v="136"/>
    <s v="Yes"/>
    <s v="No"/>
    <n v="340"/>
    <n v="0"/>
    <n v="0"/>
    <s v="No"/>
    <n v="0"/>
    <s v="OK"/>
    <x v="0"/>
    <n v="52"/>
    <s v="No"/>
    <s v="No"/>
    <s v="No"/>
    <s v="  Two Year   "/>
    <s v="Credit Card"/>
    <n v="11"/>
    <n v="770"/>
    <x v="0"/>
    <m/>
    <x v="593"/>
    <x v="569"/>
    <n v="40"/>
    <x v="1"/>
    <n v="12.62"/>
    <x v="2"/>
    <s v="SMS"/>
    <x v="1"/>
    <n v="0.68"/>
    <n v="1721"/>
    <s v="Medio"/>
    <s v="Medio"/>
    <n v="0.125"/>
    <n v="1541"/>
    <n v="326"/>
    <n v="0.12269938650306748"/>
    <n v="0.12269938650306748"/>
    <s v="Primera compra"/>
    <n v="368"/>
    <n v="12.090349075975357"/>
    <n v="1.0075290896646132"/>
    <x v="1"/>
    <x v="2"/>
    <s v="oct"/>
  </r>
  <r>
    <x v="735"/>
    <x v="0"/>
    <n v="53"/>
    <n v="242"/>
    <n v="627.5"/>
    <n v="315"/>
    <s v="Yes"/>
    <s v="No"/>
    <n v="56.7"/>
    <n v="2"/>
    <n v="38"/>
    <s v="No"/>
    <n v="64"/>
    <s v="CO"/>
    <x v="1"/>
    <n v="21"/>
    <s v="Yes"/>
    <s v="No"/>
    <s v="No"/>
    <s v="  Two Year   "/>
    <s v="Paper Check"/>
    <n v="34"/>
    <n v="2162"/>
    <x v="0"/>
    <m/>
    <x v="594"/>
    <x v="570"/>
    <n v="30"/>
    <x v="1"/>
    <n v="31.23"/>
    <x v="1"/>
    <s v="Phone"/>
    <x v="0"/>
    <n v="2.27"/>
    <n v="6309"/>
    <s v="Medio"/>
    <s v="Bajo"/>
    <n v="0"/>
    <n v="874"/>
    <n v="557"/>
    <n v="5.385996409335727E-2"/>
    <n v="5.385996409335727E-2"/>
    <s v="Primera compra"/>
    <n v="1370"/>
    <n v="45.010266940451743"/>
    <n v="3.7508555783709787"/>
    <x v="2"/>
    <x v="0"/>
    <s v="ene"/>
  </r>
  <r>
    <x v="736"/>
    <x v="0"/>
    <n v="69"/>
    <n v="18"/>
    <n v="28.6"/>
    <n v="12"/>
    <s v="Yes"/>
    <s v="Yes"/>
    <n v="0"/>
    <n v="0"/>
    <n v="0"/>
    <s v="No"/>
    <n v="0"/>
    <s v="AL"/>
    <x v="1"/>
    <n v="41"/>
    <s v="No"/>
    <s v="No"/>
    <s v="No"/>
    <s v="  Month-to-Month   "/>
    <s v="Paper Check"/>
    <n v="8"/>
    <n v="27"/>
    <x v="0"/>
    <m/>
    <x v="595"/>
    <x v="571"/>
    <n v="91"/>
    <x v="0"/>
    <n v="7.91"/>
    <x v="0"/>
    <s v="SMS"/>
    <x v="1"/>
    <n v="0.37"/>
    <n v="4314"/>
    <s v="Medio"/>
    <s v="Bajo"/>
    <n v="2.197802197802198E-2"/>
    <n v="1646"/>
    <n v="32"/>
    <n v="2.84375"/>
    <n v="2.84375"/>
    <s v="Primera compra"/>
    <n v="1454"/>
    <n v="47.770020533880903"/>
    <n v="3.9808350444900751"/>
    <x v="0"/>
    <x v="1"/>
    <s v="oct"/>
  </r>
  <r>
    <x v="737"/>
    <x v="0"/>
    <n v="69"/>
    <n v="32"/>
    <n v="99.3"/>
    <n v="0"/>
    <s v="No"/>
    <s v="No"/>
    <n v="0"/>
    <n v="0"/>
    <n v="0"/>
    <s v="No"/>
    <n v="0"/>
    <s v="WV"/>
    <x v="1"/>
    <n v="21"/>
    <s v="Yes"/>
    <s v="No"/>
    <s v="No"/>
    <s v="  One Year   "/>
    <s v="Credit Card"/>
    <n v="10"/>
    <n v="251"/>
    <x v="0"/>
    <m/>
    <x v="596"/>
    <x v="572"/>
    <n v="102"/>
    <x v="0"/>
    <n v="11.03"/>
    <x v="1"/>
    <s v="SMS"/>
    <x v="0"/>
    <n v="0"/>
    <n v="4680"/>
    <s v="Medio"/>
    <s v="Bajo"/>
    <n v="0"/>
    <n v="1417"/>
    <n v="32"/>
    <n v="3.1875"/>
    <n v="3.1875"/>
    <s v="Primera compra"/>
    <n v="740"/>
    <n v="24.312114989733061"/>
    <n v="2.0260095824777551"/>
    <x v="2"/>
    <x v="1"/>
    <s v="oct"/>
  </r>
  <r>
    <x v="738"/>
    <x v="0"/>
    <n v="65"/>
    <n v="244"/>
    <n v="602"/>
    <n v="172"/>
    <s v="Yes"/>
    <s v="Yes"/>
    <n v="0"/>
    <n v="0"/>
    <n v="4"/>
    <s v="Yes"/>
    <n v="0"/>
    <s v="WY"/>
    <x v="1"/>
    <n v="60"/>
    <s v="No"/>
    <s v="No"/>
    <s v="Yes"/>
    <s v="  Two Year   "/>
    <s v="Credit Card"/>
    <n v="40"/>
    <n v="1732"/>
    <x v="0"/>
    <m/>
    <x v="320"/>
    <x v="573"/>
    <n v="118"/>
    <x v="0"/>
    <n v="46.53"/>
    <x v="3"/>
    <s v="SMS"/>
    <x v="1"/>
    <n v="4.43"/>
    <n v="4303"/>
    <s v="Alto"/>
    <s v="Bajo"/>
    <n v="8.4745762711864406E-3"/>
    <n v="764"/>
    <n v="417"/>
    <n v="0.28297362110311752"/>
    <n v="0.28297362110311752"/>
    <s v="Primera compra"/>
    <n v="723"/>
    <n v="23.753593429158112"/>
    <n v="1.9794661190965093"/>
    <x v="0"/>
    <x v="0"/>
    <s v="oct"/>
  </r>
  <r>
    <x v="739"/>
    <x v="0"/>
    <n v="65"/>
    <n v="45"/>
    <n v="152.6"/>
    <n v="0"/>
    <s v="No"/>
    <s v="No"/>
    <n v="0"/>
    <n v="0"/>
    <n v="4"/>
    <s v="Yes"/>
    <n v="0"/>
    <s v="LA"/>
    <x v="0"/>
    <n v="37"/>
    <s v="No"/>
    <s v="No"/>
    <s v="No"/>
    <s v="  Month-to-Month   "/>
    <s v="Credit Card"/>
    <n v="44"/>
    <n v="1116"/>
    <x v="0"/>
    <m/>
    <x v="53"/>
    <x v="574"/>
    <n v="45"/>
    <x v="0"/>
    <n v="44.8"/>
    <x v="4"/>
    <s v="Phone"/>
    <x v="1"/>
    <n v="0"/>
    <n v="6614"/>
    <s v="Medio"/>
    <s v="Bajo"/>
    <n v="6.6666666666666666E-2"/>
    <n v="1322"/>
    <n v="48"/>
    <n v="0.9375"/>
    <n v="0.9375"/>
    <s v="Primera compra"/>
    <n v="680"/>
    <n v="22.340862422997944"/>
    <n v="1.8617385352498286"/>
    <x v="0"/>
    <x v="0"/>
    <s v="dic"/>
  </r>
  <r>
    <x v="740"/>
    <x v="0"/>
    <n v="56"/>
    <n v="18"/>
    <n v="51.6"/>
    <n v="0"/>
    <s v="No"/>
    <s v="No"/>
    <n v="0"/>
    <n v="0"/>
    <n v="8"/>
    <s v="Yes"/>
    <n v="0"/>
    <s v="OK"/>
    <x v="1"/>
    <n v="63"/>
    <s v="No"/>
    <s v="No"/>
    <s v="No"/>
    <s v="  Two Year   "/>
    <s v="Paper Check"/>
    <n v="17"/>
    <n v="65"/>
    <x v="0"/>
    <m/>
    <x v="397"/>
    <x v="98"/>
    <n v="75"/>
    <x v="2"/>
    <n v="18.13"/>
    <x v="1"/>
    <s v="Phone"/>
    <x v="1"/>
    <n v="0"/>
    <n v="1322"/>
    <s v="Medio"/>
    <s v="Bajo"/>
    <n v="0"/>
    <n v="1117"/>
    <n v="18"/>
    <n v="4.166666666666667"/>
    <n v="4.166666666666667"/>
    <s v="Primera compra"/>
    <n v="1070"/>
    <n v="35.154004106776185"/>
    <n v="2.9295003422313486"/>
    <x v="2"/>
    <x v="1"/>
    <s v="nov"/>
  </r>
  <r>
    <x v="740"/>
    <x v="0"/>
    <n v="54"/>
    <n v="18"/>
    <n v="51.6"/>
    <n v="0"/>
    <s v="No"/>
    <s v="No"/>
    <n v="0"/>
    <n v="0"/>
    <n v="8"/>
    <s v="Yes"/>
    <n v="0"/>
    <s v="OK"/>
    <x v="1"/>
    <n v="63"/>
    <s v="No"/>
    <s v="No"/>
    <s v="No"/>
    <s v="  Two Year   "/>
    <s v="Paper Check"/>
    <n v="17"/>
    <n v="65"/>
    <x v="0"/>
    <m/>
    <x v="397"/>
    <x v="98"/>
    <n v="75"/>
    <x v="2"/>
    <n v="18.13"/>
    <x v="5"/>
    <s v="Phone"/>
    <x v="1"/>
    <n v="0"/>
    <n v="6111"/>
    <s v="Medio"/>
    <s v="Bajo"/>
    <n v="5.3333333333333337E-2"/>
    <n v="1117"/>
    <n v="22"/>
    <n v="3.4090909090909092"/>
    <n v="3.4090909090909092"/>
    <s v="Compra posterior"/>
    <n v="1070"/>
    <n v="35.154004106776185"/>
    <n v="2.9295003422313486"/>
    <x v="0"/>
    <x v="1"/>
    <s v="nov"/>
  </r>
  <r>
    <x v="741"/>
    <x v="0"/>
    <n v="74"/>
    <n v="484"/>
    <n v="1110"/>
    <n v="0"/>
    <s v="No"/>
    <s v="No"/>
    <n v="0"/>
    <n v="0"/>
    <n v="0"/>
    <s v="No"/>
    <n v="0"/>
    <s v="NH"/>
    <x v="1"/>
    <n v="36"/>
    <s v="No"/>
    <s v="No"/>
    <s v="No"/>
    <s v="  Two Year   "/>
    <s v="Direct Debit"/>
    <n v="14"/>
    <n v="1001"/>
    <x v="0"/>
    <m/>
    <x v="597"/>
    <x v="575"/>
    <n v="6"/>
    <x v="0"/>
    <n v="16.28"/>
    <x v="4"/>
    <s v="SMS"/>
    <x v="0"/>
    <n v="0"/>
    <n v="1859"/>
    <s v="Medio"/>
    <s v="Bajo"/>
    <n v="0.5"/>
    <n v="400"/>
    <n v="487"/>
    <n v="1.2320328542094456E-2"/>
    <n v="1.2320328542094456E-2"/>
    <s v="Primera compra"/>
    <n v="444"/>
    <n v="14.587268993839835"/>
    <n v="1.215605749486653"/>
    <x v="0"/>
    <x v="2"/>
    <s v="jul"/>
  </r>
  <r>
    <x v="742"/>
    <x v="0"/>
    <n v="70"/>
    <n v="244"/>
    <n v="768"/>
    <n v="204"/>
    <s v="Yes"/>
    <s v="Yes"/>
    <n v="0"/>
    <n v="0"/>
    <n v="30"/>
    <s v="Yes"/>
    <n v="0"/>
    <s v="ND"/>
    <x v="1"/>
    <n v="33"/>
    <s v="No"/>
    <s v="No"/>
    <s v="Yes"/>
    <s v="  Month-to-Month   "/>
    <s v="Direct Debit"/>
    <n v="32"/>
    <n v="1655"/>
    <x v="0"/>
    <m/>
    <x v="598"/>
    <x v="352"/>
    <n v="86"/>
    <x v="2"/>
    <n v="37.340000000000003"/>
    <x v="3"/>
    <s v="Phone"/>
    <x v="0"/>
    <n v="6.38"/>
    <n v="143"/>
    <s v="Medio"/>
    <s v="Bajo"/>
    <n v="1.1627906976744186E-2"/>
    <n v="1569"/>
    <n v="449"/>
    <n v="0.19153674832962139"/>
    <n v="0.19153674832962139"/>
    <s v="Primera compra"/>
    <n v="909"/>
    <n v="29.864476386036959"/>
    <n v="2.4887063655030799"/>
    <x v="2"/>
    <x v="0"/>
    <s v="abr"/>
  </r>
  <r>
    <x v="743"/>
    <x v="0"/>
    <n v="70"/>
    <n v="106"/>
    <n v="254.3"/>
    <n v="0"/>
    <s v="No"/>
    <s v="No"/>
    <n v="0"/>
    <n v="0"/>
    <n v="0"/>
    <s v="No"/>
    <n v="0"/>
    <s v="FL"/>
    <x v="0"/>
    <n v="41"/>
    <s v="No"/>
    <s v="No"/>
    <s v="No"/>
    <s v="  One Year   "/>
    <s v="Credit Card"/>
    <n v="8"/>
    <n v="283"/>
    <x v="0"/>
    <m/>
    <x v="599"/>
    <x v="576"/>
    <n v="28"/>
    <x v="0"/>
    <n v="7.74"/>
    <x v="5"/>
    <s v="Email"/>
    <x v="1"/>
    <n v="0"/>
    <n v="952"/>
    <s v="Medio"/>
    <s v="Bajo"/>
    <n v="0.14285714285714285"/>
    <n v="988"/>
    <n v="110"/>
    <n v="0.25454545454545452"/>
    <n v="0.25454545454545452"/>
    <s v="Primera compra"/>
    <n v="573"/>
    <n v="18.82546201232033"/>
    <n v="1.5687885010266942"/>
    <x v="0"/>
    <x v="1"/>
    <s v="mar"/>
  </r>
  <r>
    <x v="744"/>
    <x v="0"/>
    <n v="70"/>
    <n v="200"/>
    <n v="514.70000000000005"/>
    <n v="0"/>
    <s v="No"/>
    <s v="No"/>
    <n v="0"/>
    <n v="0"/>
    <n v="5"/>
    <s v="Yes"/>
    <n v="0"/>
    <s v="SD"/>
    <x v="0"/>
    <n v="28"/>
    <s v="Yes"/>
    <s v="No"/>
    <s v="No"/>
    <s v="  Month-to-Month   "/>
    <s v="Direct Debit"/>
    <n v="21"/>
    <n v="991"/>
    <x v="0"/>
    <m/>
    <x v="600"/>
    <x v="577"/>
    <n v="72"/>
    <x v="0"/>
    <n v="25.05"/>
    <x v="4"/>
    <s v="SMS"/>
    <x v="0"/>
    <n v="0"/>
    <n v="1704"/>
    <s v="Medio"/>
    <s v="Bajo"/>
    <n v="4.1666666666666664E-2"/>
    <n v="1469"/>
    <n v="203"/>
    <n v="0.35467980295566504"/>
    <n v="0.35467980295566504"/>
    <s v="Primera compra"/>
    <n v="323"/>
    <n v="10.611909650924025"/>
    <n v="0.88432580424366869"/>
    <x v="0"/>
    <x v="2"/>
    <s v="nov"/>
  </r>
  <r>
    <x v="745"/>
    <x v="0"/>
    <n v="65"/>
    <n v="130"/>
    <n v="278.89999999999998"/>
    <n v="0"/>
    <s v="No"/>
    <s v="No"/>
    <n v="0"/>
    <n v="1"/>
    <n v="5"/>
    <s v="Yes"/>
    <n v="0"/>
    <s v="ID"/>
    <x v="1"/>
    <n v="72"/>
    <s v="No"/>
    <s v="Yes"/>
    <s v="Yes"/>
    <s v="  Two Year   "/>
    <s v="Direct Debit"/>
    <n v="56"/>
    <n v="3138"/>
    <x v="0"/>
    <m/>
    <x v="133"/>
    <x v="578"/>
    <n v="69"/>
    <x v="0"/>
    <n v="66.61"/>
    <x v="2"/>
    <s v="SMS"/>
    <x v="0"/>
    <n v="0"/>
    <n v="917"/>
    <s v="Alto"/>
    <s v="Medio"/>
    <n v="7.2463768115942032E-2"/>
    <n v="772"/>
    <n v="135"/>
    <n v="0.51111111111111107"/>
    <n v="0.51111111111111107"/>
    <s v="Primera compra"/>
    <n v="1162"/>
    <n v="38.176591375770016"/>
    <n v="3.1813826146475015"/>
    <x v="1"/>
    <x v="3"/>
    <s v="ago"/>
  </r>
  <r>
    <x v="746"/>
    <x v="0"/>
    <n v="51"/>
    <n v="30"/>
    <n v="94.6"/>
    <n v="36"/>
    <s v="Yes"/>
    <s v="No"/>
    <n v="33"/>
    <n v="0"/>
    <n v="14"/>
    <s v="Yes"/>
    <n v="0"/>
    <s v="OR"/>
    <x v="1"/>
    <n v="24"/>
    <s v="Yes"/>
    <s v="No"/>
    <s v="No"/>
    <s v="  Month-to-Month   "/>
    <s v="Direct Debit"/>
    <n v="30"/>
    <n v="261"/>
    <x v="0"/>
    <m/>
    <x v="134"/>
    <x v="579"/>
    <n v="107"/>
    <x v="2"/>
    <n v="24.77"/>
    <x v="4"/>
    <s v="SMS"/>
    <x v="0"/>
    <n v="0.1"/>
    <n v="2018"/>
    <s v="Medio"/>
    <s v="Bajo"/>
    <n v="2.8037383177570093E-2"/>
    <n v="449"/>
    <n v="69"/>
    <n v="1.5507246376811594"/>
    <n v="1.5507246376811594"/>
    <s v="Primera compra"/>
    <n v="795"/>
    <n v="26.119096509240247"/>
    <n v="2.1765913757700206"/>
    <x v="0"/>
    <x v="1"/>
    <s v="ago"/>
  </r>
  <r>
    <x v="747"/>
    <x v="0"/>
    <n v="72"/>
    <n v="162"/>
    <n v="408"/>
    <n v="232"/>
    <s v="Yes"/>
    <s v="Yes"/>
    <n v="0"/>
    <n v="0"/>
    <n v="0"/>
    <s v="No"/>
    <n v="0"/>
    <s v="PA"/>
    <x v="0"/>
    <n v="29"/>
    <s v="Yes"/>
    <s v="No"/>
    <s v="No"/>
    <s v="  Two Year   "/>
    <s v="Credit Card"/>
    <n v="10"/>
    <n v="607"/>
    <x v="0"/>
    <m/>
    <x v="601"/>
    <x v="552"/>
    <n v="118"/>
    <x v="2"/>
    <n v="11.83"/>
    <x v="5"/>
    <s v="Phone"/>
    <x v="1"/>
    <n v="7.31"/>
    <n v="3561"/>
    <s v="Medio"/>
    <s v="Bajo"/>
    <n v="3.3898305084745763E-2"/>
    <n v="1066"/>
    <n v="398"/>
    <n v="0.29648241206030151"/>
    <n v="0.29648241206030151"/>
    <s v="Primera compra"/>
    <n v="1101"/>
    <n v="36.172484599589325"/>
    <n v="3.0143737166324436"/>
    <x v="0"/>
    <x v="1"/>
    <s v="oct"/>
  </r>
  <r>
    <x v="748"/>
    <x v="0"/>
    <n v="65"/>
    <n v="103"/>
    <n v="354.7"/>
    <n v="426"/>
    <s v="Yes"/>
    <s v="No"/>
    <n v="153.4"/>
    <n v="0"/>
    <n v="0"/>
    <s v="No"/>
    <n v="0"/>
    <s v="MS"/>
    <x v="0"/>
    <n v="59"/>
    <s v="No"/>
    <s v="No"/>
    <s v="No"/>
    <s v="  Two Year   "/>
    <s v="Credit Card"/>
    <n v="12"/>
    <n v="837"/>
    <x v="0"/>
    <m/>
    <x v="602"/>
    <x v="580"/>
    <n v="4"/>
    <x v="1"/>
    <n v="12.97"/>
    <x v="1"/>
    <s v="SMS"/>
    <x v="0"/>
    <n v="7.67"/>
    <n v="6581"/>
    <s v="Medio"/>
    <s v="Bajo"/>
    <n v="0"/>
    <n v="846"/>
    <n v="529"/>
    <n v="7.5614366729678641E-3"/>
    <n v="7.5614366729678641E-3"/>
    <s v="Primera compra"/>
    <n v="928"/>
    <n v="30.488706365503081"/>
    <n v="2.5407255304585901"/>
    <x v="2"/>
    <x v="2"/>
    <s v="mar"/>
  </r>
  <r>
    <x v="749"/>
    <x v="0"/>
    <n v="90"/>
    <n v="97"/>
    <n v="355.1"/>
    <n v="0"/>
    <s v="No"/>
    <s v="No"/>
    <n v="0"/>
    <n v="0"/>
    <n v="12"/>
    <s v="No"/>
    <n v="43"/>
    <s v="NY"/>
    <x v="1"/>
    <n v="63"/>
    <s v="No"/>
    <s v="No"/>
    <s v="Yes"/>
    <s v="  One Year   "/>
    <s v="Direct Debit"/>
    <m/>
    <n v="4297"/>
    <x v="0"/>
    <m/>
    <x v="603"/>
    <x v="240"/>
    <n v="8"/>
    <x v="1"/>
    <n v="54.81"/>
    <x v="5"/>
    <s v="Email"/>
    <x v="1"/>
    <n v="0"/>
    <n v="66"/>
    <s v="Alto"/>
    <s v="Bajo"/>
    <n v="0.5"/>
    <n v="1455"/>
    <n v="101"/>
    <n v="7.9207920792079209E-2"/>
    <n v="7.9207920792079209E-2"/>
    <s v="Primera compra"/>
    <n v="567"/>
    <n v="18.628336755646817"/>
    <n v="1.5523613963039014"/>
    <x v="0"/>
    <x v="3"/>
    <s v="mar"/>
  </r>
  <r>
    <x v="750"/>
    <x v="0"/>
    <n v="59"/>
    <n v="258"/>
    <n v="642.9"/>
    <n v="0"/>
    <s v="No"/>
    <s v="No"/>
    <n v="0"/>
    <n v="0"/>
    <n v="15"/>
    <s v="Yes"/>
    <n v="0"/>
    <s v="AK"/>
    <x v="1"/>
    <n v="62"/>
    <s v="No"/>
    <s v="No"/>
    <s v="No"/>
    <s v="  One Year   "/>
    <s v="Direct Debit"/>
    <n v="47"/>
    <n v="2148"/>
    <x v="0"/>
    <m/>
    <x v="428"/>
    <x v="581"/>
    <n v="75"/>
    <x v="2"/>
    <n v="46.47"/>
    <x v="2"/>
    <s v="Email"/>
    <x v="1"/>
    <n v="0"/>
    <n v="426"/>
    <s v="Alto"/>
    <s v="Medio"/>
    <n v="6.6666666666666666E-2"/>
    <n v="1088"/>
    <n v="263"/>
    <n v="0.28517110266159695"/>
    <n v="0.28517110266159695"/>
    <s v="Primera compra"/>
    <n v="774"/>
    <n v="25.429158110882955"/>
    <n v="2.1190965092402463"/>
    <x v="1"/>
    <x v="0"/>
    <s v="ago"/>
  </r>
  <r>
    <x v="751"/>
    <x v="0"/>
    <n v="56"/>
    <n v="312"/>
    <n v="703.4"/>
    <n v="0"/>
    <s v="No"/>
    <s v="No"/>
    <n v="0"/>
    <n v="0"/>
    <n v="0"/>
    <s v="No"/>
    <n v="0"/>
    <s v="VT"/>
    <x v="1"/>
    <n v="38"/>
    <s v="No"/>
    <s v="No"/>
    <s v="No"/>
    <s v="  Two Year   "/>
    <s v="Credit Card"/>
    <n v="12"/>
    <n v="530"/>
    <x v="0"/>
    <m/>
    <x v="417"/>
    <x v="582"/>
    <n v="46"/>
    <x v="1"/>
    <n v="12.32"/>
    <x v="5"/>
    <s v="Email"/>
    <x v="1"/>
    <n v="0"/>
    <n v="6523"/>
    <s v="Medio"/>
    <s v="Bajo"/>
    <n v="8.6956521739130432E-2"/>
    <n v="1516"/>
    <n v="316"/>
    <n v="0.14556962025316456"/>
    <n v="0.14556962025316456"/>
    <s v="Primera compra"/>
    <n v="1252"/>
    <n v="41.133470225872685"/>
    <n v="3.4277891854893903"/>
    <x v="0"/>
    <x v="1"/>
    <s v="may"/>
  </r>
  <r>
    <x v="752"/>
    <x v="0"/>
    <n v="69"/>
    <n v="17"/>
    <n v="44.7"/>
    <n v="0"/>
    <s v="No"/>
    <s v="No"/>
    <n v="0"/>
    <n v="0"/>
    <n v="3"/>
    <s v="Yes"/>
    <n v="0"/>
    <s v="CO"/>
    <x v="0"/>
    <n v="53"/>
    <s v="No"/>
    <s v="No"/>
    <s v="No"/>
    <s v="  Month-to-Month   "/>
    <s v="Direct Debit"/>
    <n v="47"/>
    <n v="354"/>
    <x v="0"/>
    <m/>
    <x v="604"/>
    <x v="113"/>
    <n v="113"/>
    <x v="0"/>
    <n v="47.08"/>
    <x v="3"/>
    <s v="Phone"/>
    <x v="0"/>
    <n v="0"/>
    <n v="4345"/>
    <s v="Alto"/>
    <s v="Bajo"/>
    <n v="8.8495575221238937E-3"/>
    <n v="1252"/>
    <n v="18"/>
    <n v="6.2777777777777777"/>
    <n v="6.2777777777777777"/>
    <s v="Primera compra"/>
    <n v="415"/>
    <n v="13.634496919917863"/>
    <n v="1.1362080766598219"/>
    <x v="0"/>
    <x v="1"/>
    <s v="ago"/>
  </r>
  <r>
    <x v="753"/>
    <x v="0"/>
    <n v="90"/>
    <n v="269"/>
    <n v="649.29999999999995"/>
    <n v="200"/>
    <s v="Yes"/>
    <s v="No"/>
    <n v="142.5"/>
    <n v="0"/>
    <n v="1"/>
    <s v="Yes"/>
    <n v="0"/>
    <s v="NM"/>
    <x v="1"/>
    <n v="75"/>
    <s v="No"/>
    <s v="Yes"/>
    <s v="Yes"/>
    <s v="  Month-to-Month   "/>
    <s v="Direct Debit"/>
    <n v="37"/>
    <n v="1836"/>
    <x v="0"/>
    <m/>
    <x v="605"/>
    <x v="583"/>
    <n v="109"/>
    <x v="1"/>
    <n v="40.090000000000003"/>
    <x v="2"/>
    <s v="SMS"/>
    <x v="0"/>
    <n v="0.56999999999999995"/>
    <n v="310"/>
    <s v="Medio"/>
    <s v="Medio"/>
    <n v="4.5871559633027525E-2"/>
    <n v="440"/>
    <n v="474"/>
    <n v="0.22995780590717299"/>
    <n v="0.22995780590717299"/>
    <s v="Primera compra"/>
    <n v="1225"/>
    <n v="40.246406570841884"/>
    <n v="3.3538672142368235"/>
    <x v="1"/>
    <x v="0"/>
    <s v="jun"/>
  </r>
  <r>
    <x v="754"/>
    <x v="0"/>
    <n v="68"/>
    <n v="234"/>
    <n v="517.5"/>
    <n v="0"/>
    <s v="No"/>
    <s v="No"/>
    <n v="0"/>
    <n v="0"/>
    <n v="14"/>
    <s v="No"/>
    <n v="31"/>
    <s v="NE"/>
    <x v="0"/>
    <n v="32"/>
    <s v="No"/>
    <s v="No"/>
    <s v="No"/>
    <s v="  Month-to-Month   "/>
    <s v="Direct Debit"/>
    <n v="55"/>
    <n v="2038"/>
    <x v="0"/>
    <m/>
    <x v="557"/>
    <x v="61"/>
    <n v="41"/>
    <x v="0"/>
    <n v="62.89"/>
    <x v="4"/>
    <s v="Email"/>
    <x v="0"/>
    <n v="0"/>
    <n v="5699"/>
    <s v="Alto"/>
    <s v="Bajo"/>
    <n v="7.3170731707317069E-2"/>
    <n v="1258"/>
    <n v="237"/>
    <n v="0.1729957805907173"/>
    <n v="0.1729957805907173"/>
    <s v="Primera compra"/>
    <n v="462"/>
    <n v="15.178644763860371"/>
    <n v="1.2648870636550309"/>
    <x v="0"/>
    <x v="0"/>
    <s v="jul"/>
  </r>
  <r>
    <x v="755"/>
    <x v="0"/>
    <n v="66"/>
    <n v="178"/>
    <n v="664.1"/>
    <n v="0"/>
    <s v="No"/>
    <s v="No"/>
    <n v="0"/>
    <n v="0"/>
    <n v="0"/>
    <s v="No"/>
    <n v="0"/>
    <s v="AL"/>
    <x v="1"/>
    <n v="43"/>
    <s v="No"/>
    <s v="No"/>
    <s v="No"/>
    <s v="  Two Year   "/>
    <s v="Credit Card"/>
    <n v="7"/>
    <n v="458"/>
    <x v="0"/>
    <m/>
    <x v="120"/>
    <x v="584"/>
    <n v="105"/>
    <x v="0"/>
    <n v="6.34"/>
    <x v="4"/>
    <s v="SMS"/>
    <x v="0"/>
    <n v="0"/>
    <n v="4365"/>
    <s v="Medio"/>
    <s v="Bajo"/>
    <n v="2.8571428571428571E-2"/>
    <n v="905"/>
    <n v="181"/>
    <n v="0.58011049723756902"/>
    <n v="0.58011049723756902"/>
    <s v="Primera compra"/>
    <n v="1052"/>
    <n v="34.562628336755644"/>
    <n v="2.8802190280629705"/>
    <x v="0"/>
    <x v="1"/>
    <s v="nov"/>
  </r>
  <r>
    <x v="756"/>
    <x v="0"/>
    <n v="69"/>
    <n v="157"/>
    <n v="375.9"/>
    <n v="50"/>
    <s v="Yes"/>
    <s v="No"/>
    <n v="80"/>
    <n v="2"/>
    <n v="8"/>
    <s v="Yes"/>
    <n v="0"/>
    <s v="VT"/>
    <x v="0"/>
    <n v="23"/>
    <s v="Yes"/>
    <s v="No"/>
    <s v="No"/>
    <s v="  Month-to-Month   "/>
    <s v="Credit Card"/>
    <n v="38"/>
    <n v="960"/>
    <x v="0"/>
    <m/>
    <x v="606"/>
    <x v="585"/>
    <n v="99"/>
    <x v="0"/>
    <n v="37.020000000000003"/>
    <x v="1"/>
    <s v="SMS"/>
    <x v="0"/>
    <n v="0.16"/>
    <n v="4607"/>
    <s v="Medio"/>
    <s v="Bajo"/>
    <n v="0"/>
    <n v="1032"/>
    <n v="207"/>
    <n v="0.47826086956521741"/>
    <n v="0.47826086956521741"/>
    <s v="Primera compra"/>
    <n v="1554"/>
    <n v="51.055441478439434"/>
    <n v="4.2546201232032859"/>
    <x v="2"/>
    <x v="2"/>
    <s v="jul"/>
  </r>
  <r>
    <x v="757"/>
    <x v="0"/>
    <n v="66"/>
    <n v="59"/>
    <n v="126.5"/>
    <n v="0"/>
    <s v="No"/>
    <s v="No"/>
    <n v="0"/>
    <n v="0"/>
    <n v="0"/>
    <s v="No"/>
    <n v="0"/>
    <s v="HI"/>
    <x v="0"/>
    <n v="24"/>
    <s v="Yes"/>
    <s v="No"/>
    <s v="No"/>
    <s v="  Month-to-Month   "/>
    <s v="Credit Card"/>
    <n v="10"/>
    <n v="101"/>
    <x v="0"/>
    <m/>
    <x v="477"/>
    <x v="312"/>
    <n v="67"/>
    <x v="1"/>
    <n v="10.45"/>
    <x v="5"/>
    <s v="Phone"/>
    <x v="0"/>
    <n v="0"/>
    <n v="3530"/>
    <s v="Medio"/>
    <s v="Bajo"/>
    <n v="5.9701492537313432E-2"/>
    <n v="1185"/>
    <n v="63"/>
    <n v="1.0634920634920635"/>
    <n v="1.0634920634920635"/>
    <s v="Primera compra"/>
    <n v="1528"/>
    <n v="50.201232032854215"/>
    <n v="4.1834360027378512"/>
    <x v="0"/>
    <x v="1"/>
    <s v="ago"/>
  </r>
  <r>
    <x v="758"/>
    <x v="0"/>
    <n v="57"/>
    <n v="192"/>
    <n v="461.2"/>
    <n v="0"/>
    <s v="No"/>
    <s v="No"/>
    <n v="0"/>
    <n v="0"/>
    <n v="6"/>
    <s v="Yes"/>
    <n v="0"/>
    <s v="IA"/>
    <x v="1"/>
    <n v="63"/>
    <s v="No"/>
    <s v="No"/>
    <s v="Yes"/>
    <s v="  One Year   "/>
    <s v="Direct Debit"/>
    <n v="17"/>
    <n v="870"/>
    <x v="0"/>
    <m/>
    <x v="607"/>
    <x v="586"/>
    <n v="7"/>
    <x v="2"/>
    <n v="18.579999999999998"/>
    <x v="0"/>
    <s v="Email"/>
    <x v="1"/>
    <n v="0"/>
    <n v="5130"/>
    <s v="Medio"/>
    <s v="Bajo"/>
    <n v="0.2857142857142857"/>
    <n v="439"/>
    <n v="194"/>
    <n v="3.608247422680412E-2"/>
    <n v="3.608247422680412E-2"/>
    <s v="Primera compra"/>
    <n v="1529"/>
    <n v="50.234086242299796"/>
    <n v="4.1861738535249833"/>
    <x v="0"/>
    <x v="2"/>
    <s v="ago"/>
  </r>
  <r>
    <x v="759"/>
    <x v="0"/>
    <n v="57"/>
    <n v="51"/>
    <n v="154.4"/>
    <n v="0"/>
    <s v="No"/>
    <s v="No"/>
    <n v="0"/>
    <n v="0"/>
    <n v="1"/>
    <s v="Yes"/>
    <n v="0"/>
    <s v="AL"/>
    <x v="0"/>
    <n v="50"/>
    <s v="No"/>
    <s v="No"/>
    <s v="Yes"/>
    <s v="  Month-to-Month   "/>
    <s v="Direct Debit"/>
    <n v="25"/>
    <n v="348"/>
    <x v="0"/>
    <m/>
    <x v="608"/>
    <x v="587"/>
    <n v="7"/>
    <x v="1"/>
    <n v="29.12"/>
    <x v="1"/>
    <s v="SMS"/>
    <x v="1"/>
    <n v="0"/>
    <n v="2674"/>
    <s v="Medio"/>
    <s v="Bajo"/>
    <n v="0"/>
    <n v="1219"/>
    <n v="51"/>
    <n v="0.13725490196078433"/>
    <n v="0.13725490196078433"/>
    <s v="Primera compra"/>
    <n v="1251"/>
    <n v="41.100616016427104"/>
    <n v="3.4250513347022586"/>
    <x v="2"/>
    <x v="1"/>
    <s v="may"/>
  </r>
  <r>
    <x v="760"/>
    <x v="0"/>
    <n v="50"/>
    <n v="180"/>
    <n v="350.2"/>
    <n v="0"/>
    <s v="No"/>
    <s v="No"/>
    <n v="0"/>
    <n v="0"/>
    <n v="36"/>
    <s v="Yes"/>
    <n v="0"/>
    <s v="ME"/>
    <x v="1"/>
    <n v="29"/>
    <s v="Yes"/>
    <s v="No"/>
    <s v="No"/>
    <s v="  Month-to-Month   "/>
    <s v="Credit Card"/>
    <n v="49"/>
    <n v="2468"/>
    <x v="0"/>
    <m/>
    <x v="288"/>
    <x v="588"/>
    <n v="37"/>
    <x v="2"/>
    <n v="48.21"/>
    <x v="1"/>
    <s v="Phone"/>
    <x v="1"/>
    <n v="0"/>
    <n v="4172"/>
    <s v="Alto"/>
    <s v="Bajo"/>
    <n v="0"/>
    <n v="1307"/>
    <n v="180"/>
    <n v="0.20555555555555555"/>
    <n v="0.20555555555555555"/>
    <s v="Primera compra"/>
    <n v="1337"/>
    <n v="43.926078028747433"/>
    <n v="3.6605065023956196"/>
    <x v="2"/>
    <x v="3"/>
    <s v="feb"/>
  </r>
  <r>
    <x v="761"/>
    <x v="0"/>
    <n v="61"/>
    <n v="450"/>
    <n v="829.8"/>
    <n v="448"/>
    <s v="Yes"/>
    <s v="Yes"/>
    <n v="0"/>
    <n v="0"/>
    <n v="0"/>
    <s v="No"/>
    <n v="0"/>
    <s v="MI"/>
    <x v="0"/>
    <n v="53"/>
    <s v="No"/>
    <s v="No"/>
    <s v="No"/>
    <s v="  Two Year   "/>
    <s v="Credit Card"/>
    <n v="7"/>
    <n v="448"/>
    <x v="0"/>
    <m/>
    <x v="609"/>
    <x v="589"/>
    <n v="110"/>
    <x v="2"/>
    <n v="7.4"/>
    <x v="5"/>
    <s v="Phone"/>
    <x v="0"/>
    <n v="6.98"/>
    <n v="1944"/>
    <s v="Medio"/>
    <s v="Bajo"/>
    <n v="3.6363636363636362E-2"/>
    <n v="1732"/>
    <n v="902"/>
    <n v="0.12195121951219512"/>
    <n v="0.12195121951219512"/>
    <s v="Primera compra"/>
    <n v="1616"/>
    <n v="53.092402464065714"/>
    <n v="4.4243668720054758"/>
    <x v="0"/>
    <x v="1"/>
    <s v="may"/>
  </r>
  <r>
    <x v="762"/>
    <x v="0"/>
    <n v="70"/>
    <n v="409"/>
    <n v="846.2"/>
    <n v="0"/>
    <s v="No"/>
    <s v="No"/>
    <n v="0"/>
    <n v="0"/>
    <n v="37"/>
    <s v="Yes"/>
    <n v="0"/>
    <s v="ID"/>
    <x v="0"/>
    <n v="25"/>
    <s v="Yes"/>
    <s v="No"/>
    <s v="No"/>
    <s v="  Two Year   "/>
    <s v="Credit Card"/>
    <n v="51"/>
    <n v="2680"/>
    <x v="0"/>
    <m/>
    <x v="455"/>
    <x v="590"/>
    <n v="82"/>
    <x v="0"/>
    <n v="59.31"/>
    <x v="5"/>
    <s v="Phone"/>
    <x v="0"/>
    <n v="0"/>
    <n v="5582"/>
    <s v="Alto"/>
    <s v="Bajo"/>
    <n v="4.878048780487805E-2"/>
    <n v="797"/>
    <n v="413"/>
    <n v="0.19854721549636803"/>
    <n v="0.19854721549636803"/>
    <s v="Primera compra"/>
    <n v="1668"/>
    <n v="54.800821355236138"/>
    <n v="4.5667351129363452"/>
    <x v="0"/>
    <x v="3"/>
    <s v="mar"/>
  </r>
  <r>
    <x v="763"/>
    <x v="0"/>
    <n v="65"/>
    <n v="228"/>
    <n v="554.4"/>
    <n v="160"/>
    <s v="Yes"/>
    <s v="No"/>
    <n v="130"/>
    <n v="0"/>
    <n v="5"/>
    <s v="Yes"/>
    <n v="0"/>
    <s v="DE"/>
    <x v="1"/>
    <n v="83"/>
    <s v="No"/>
    <s v="Yes"/>
    <s v="Yes"/>
    <s v="  Month-to-Month   "/>
    <s v="Direct Debit"/>
    <n v="56"/>
    <n v="2219"/>
    <x v="0"/>
    <m/>
    <x v="610"/>
    <x v="591"/>
    <n v="28"/>
    <x v="0"/>
    <n v="53.73"/>
    <x v="1"/>
    <s v="SMS"/>
    <x v="1"/>
    <n v="0.26"/>
    <n v="507"/>
    <s v="Alto"/>
    <s v="Bajo"/>
    <n v="0"/>
    <n v="1274"/>
    <n v="388"/>
    <n v="7.2164948453608241E-2"/>
    <n v="7.2164948453608241E-2"/>
    <s v="Primera compra"/>
    <n v="1260"/>
    <n v="41.396303901437371"/>
    <n v="3.4496919917864477"/>
    <x v="2"/>
    <x v="3"/>
    <s v="may"/>
  </r>
  <r>
    <x v="764"/>
    <x v="0"/>
    <n v="75"/>
    <n v="64"/>
    <n v="103.6"/>
    <n v="0"/>
    <s v="No"/>
    <s v="No"/>
    <n v="0"/>
    <n v="0"/>
    <n v="2"/>
    <s v="Yes"/>
    <n v="0"/>
    <s v="FL"/>
    <x v="1"/>
    <n v="49"/>
    <s v="No"/>
    <s v="No"/>
    <s v="No"/>
    <s v="  Month-to-Month   "/>
    <s v="Direct Debit"/>
    <n v="30"/>
    <n v="256"/>
    <x v="0"/>
    <m/>
    <x v="611"/>
    <x v="592"/>
    <n v="20"/>
    <x v="0"/>
    <n v="34.43"/>
    <x v="0"/>
    <s v="Email"/>
    <x v="1"/>
    <n v="0"/>
    <n v="6771"/>
    <s v="Medio"/>
    <s v="Bajo"/>
    <n v="0.1"/>
    <n v="1422"/>
    <n v="66"/>
    <n v="0.30303030303030304"/>
    <n v="0.30303030303030304"/>
    <s v="Primera compra"/>
    <n v="687"/>
    <n v="22.570841889117041"/>
    <n v="1.8809034907597535"/>
    <x v="0"/>
    <x v="1"/>
    <s v="nov"/>
  </r>
  <r>
    <x v="765"/>
    <x v="0"/>
    <n v="63"/>
    <n v="326"/>
    <n v="904.8"/>
    <n v="228"/>
    <s v="Yes"/>
    <s v="Yes"/>
    <n v="0"/>
    <n v="1"/>
    <n v="6"/>
    <s v="No"/>
    <n v="18"/>
    <s v="ND"/>
    <x v="1"/>
    <n v="58"/>
    <s v="No"/>
    <s v="No"/>
    <s v="Yes"/>
    <s v="  Month-to-Month   "/>
    <s v="Direct Debit"/>
    <n v="49"/>
    <n v="2770"/>
    <x v="0"/>
    <m/>
    <x v="612"/>
    <x v="402"/>
    <n v="26"/>
    <x v="2"/>
    <n v="47.97"/>
    <x v="4"/>
    <s v="SMS"/>
    <x v="1"/>
    <n v="6.33"/>
    <n v="1105"/>
    <s v="Alto"/>
    <s v="Bajo"/>
    <n v="0.11538461538461539"/>
    <n v="771"/>
    <n v="557"/>
    <n v="4.66786355475763E-2"/>
    <n v="4.66786355475763E-2"/>
    <s v="Primera compra"/>
    <n v="344"/>
    <n v="11.301848049281315"/>
    <n v="0.94182067077344289"/>
    <x v="0"/>
    <x v="3"/>
    <s v="nov"/>
  </r>
  <r>
    <x v="766"/>
    <x v="0"/>
    <n v="77"/>
    <n v="117"/>
    <n v="329"/>
    <n v="0"/>
    <s v="No"/>
    <s v="No"/>
    <n v="0"/>
    <n v="0"/>
    <n v="0"/>
    <s v="No"/>
    <n v="0"/>
    <s v="NM"/>
    <x v="1"/>
    <n v="53"/>
    <s v="No"/>
    <s v="No"/>
    <s v="No"/>
    <s v="  Month-to-Month   "/>
    <s v="Direct Debit"/>
    <n v="13"/>
    <n v="528"/>
    <x v="0"/>
    <m/>
    <x v="613"/>
    <x v="593"/>
    <n v="81"/>
    <x v="1"/>
    <n v="15.33"/>
    <x v="0"/>
    <s v="SMS"/>
    <x v="0"/>
    <n v="0"/>
    <n v="2593"/>
    <s v="Medio"/>
    <s v="Bajo"/>
    <n v="2.4691358024691357E-2"/>
    <n v="1399"/>
    <n v="119"/>
    <n v="0.68067226890756305"/>
    <n v="0.68067226890756305"/>
    <s v="Primera compra"/>
    <n v="414"/>
    <n v="13.601642710472278"/>
    <n v="1.1334702258726899"/>
    <x v="0"/>
    <x v="1"/>
    <s v="ago"/>
  </r>
  <r>
    <x v="767"/>
    <x v="0"/>
    <n v="87"/>
    <n v="228"/>
    <n v="516.79999999999995"/>
    <n v="0"/>
    <s v="No"/>
    <s v="No"/>
    <n v="0"/>
    <n v="0"/>
    <n v="11"/>
    <s v="Yes"/>
    <n v="0"/>
    <s v="IN"/>
    <x v="0"/>
    <n v="63"/>
    <s v="No"/>
    <s v="No"/>
    <s v="Yes"/>
    <s v="  Two Year   "/>
    <s v="Direct Debit"/>
    <n v="26"/>
    <n v="1890"/>
    <x v="0"/>
    <m/>
    <x v="614"/>
    <x v="366"/>
    <n v="64"/>
    <x v="1"/>
    <n v="21.58"/>
    <x v="1"/>
    <s v="Email"/>
    <x v="0"/>
    <n v="0"/>
    <n v="2607"/>
    <s v="Medio"/>
    <s v="Bajo"/>
    <n v="0"/>
    <n v="1687"/>
    <n v="228"/>
    <n v="0.2807017543859649"/>
    <n v="0.2807017543859649"/>
    <s v="Primera compra"/>
    <n v="572"/>
    <n v="18.792607802874741"/>
    <n v="1.5660506502395617"/>
    <x v="0"/>
    <x v="0"/>
    <s v="mar"/>
  </r>
  <r>
    <x v="768"/>
    <x v="0"/>
    <n v="90"/>
    <n v="417"/>
    <n v="1003.5"/>
    <n v="0"/>
    <s v="No"/>
    <s v="No"/>
    <n v="0"/>
    <n v="0"/>
    <n v="0"/>
    <s v="No"/>
    <n v="0"/>
    <s v="MS"/>
    <x v="1"/>
    <n v="47"/>
    <s v="No"/>
    <s v="No"/>
    <s v="No"/>
    <s v="  Two Year   "/>
    <s v="Direct Debit"/>
    <n v="10"/>
    <n v="777"/>
    <x v="0"/>
    <m/>
    <x v="615"/>
    <x v="330"/>
    <n v="58"/>
    <x v="1"/>
    <n v="9.0500000000000007"/>
    <x v="5"/>
    <s v="SMS"/>
    <x v="0"/>
    <n v="0"/>
    <n v="3601"/>
    <s v="Medio"/>
    <s v="Bajo"/>
    <n v="6.8965517241379309E-2"/>
    <n v="669"/>
    <n v="421"/>
    <n v="0.13776722090261281"/>
    <n v="0.13776722090261281"/>
    <s v="Primera compra"/>
    <n v="1499"/>
    <n v="49.24845995893223"/>
    <n v="4.1040383299110195"/>
    <x v="0"/>
    <x v="2"/>
    <s v="sept"/>
  </r>
  <r>
    <x v="769"/>
    <x v="0"/>
    <n v="65"/>
    <n v="48"/>
    <n v="129.19999999999999"/>
    <n v="64"/>
    <s v="Yes"/>
    <s v="No"/>
    <n v="52.3"/>
    <n v="1"/>
    <n v="8"/>
    <s v="Yes"/>
    <n v="0"/>
    <s v="OH"/>
    <x v="1"/>
    <n v="43"/>
    <s v="No"/>
    <s v="No"/>
    <s v="No"/>
    <s v="  Month-to-Month   "/>
    <s v="Direct Debit"/>
    <n v="40"/>
    <n v="639"/>
    <x v="0"/>
    <m/>
    <x v="616"/>
    <x v="420"/>
    <n v="75"/>
    <x v="1"/>
    <n v="35.840000000000003"/>
    <x v="5"/>
    <s v="Email"/>
    <x v="1"/>
    <n v="1.57"/>
    <n v="6208"/>
    <s v="Medio"/>
    <s v="Bajo"/>
    <n v="5.3333333333333337E-2"/>
    <n v="832"/>
    <n v="116"/>
    <n v="0.64655172413793105"/>
    <n v="0.64655172413793105"/>
    <s v="Primera compra"/>
    <n v="901"/>
    <n v="29.60164271047228"/>
    <n v="2.4668035592060233"/>
    <x v="0"/>
    <x v="1"/>
    <s v="abr"/>
  </r>
  <r>
    <x v="770"/>
    <x v="0"/>
    <n v="71"/>
    <n v="60"/>
    <n v="161.5"/>
    <n v="52"/>
    <s v="Yes"/>
    <s v="No"/>
    <n v="28.9"/>
    <n v="0"/>
    <n v="0"/>
    <s v="No"/>
    <n v="0"/>
    <s v="NC"/>
    <x v="0"/>
    <n v="60"/>
    <s v="No"/>
    <s v="No"/>
    <s v="No"/>
    <s v="  Two Year   "/>
    <s v="Credit Card"/>
    <n v="7"/>
    <n v="101"/>
    <x v="0"/>
    <m/>
    <x v="617"/>
    <x v="594"/>
    <n v="84"/>
    <x v="0"/>
    <n v="6"/>
    <x v="2"/>
    <s v="Email"/>
    <x v="1"/>
    <n v="1.44"/>
    <n v="1310"/>
    <s v="Medio"/>
    <s v="Medio"/>
    <n v="5.9523809523809521E-2"/>
    <n v="822"/>
    <n v="117"/>
    <n v="0.71794871794871795"/>
    <n v="0.71794871794871795"/>
    <s v="Primera compra"/>
    <n v="1227"/>
    <n v="40.312114989733061"/>
    <n v="3.3593429158110886"/>
    <x v="1"/>
    <x v="1"/>
    <s v="jun"/>
  </r>
  <r>
    <x v="770"/>
    <x v="0"/>
    <n v="68"/>
    <n v="60"/>
    <n v="161.5"/>
    <n v="52"/>
    <s v="Yes"/>
    <s v="No"/>
    <n v="28.9"/>
    <n v="0"/>
    <n v="0"/>
    <s v="No"/>
    <n v="0"/>
    <s v="NC"/>
    <x v="0"/>
    <n v="60"/>
    <s v="No"/>
    <s v="No"/>
    <s v="No"/>
    <s v="  Two Year   "/>
    <s v="Credit Card"/>
    <n v="7"/>
    <n v="101"/>
    <x v="0"/>
    <m/>
    <x v="617"/>
    <x v="594"/>
    <n v="84"/>
    <x v="0"/>
    <n v="6"/>
    <x v="0"/>
    <s v="Email"/>
    <x v="1"/>
    <n v="1.44"/>
    <n v="4427"/>
    <s v="Medio"/>
    <s v="Bajo"/>
    <n v="2.3809523809523808E-2"/>
    <n v="822"/>
    <n v="114"/>
    <n v="0.73684210526315785"/>
    <n v="0.73684210526315785"/>
    <s v="Compra posterior"/>
    <n v="1227"/>
    <n v="40.312114989733061"/>
    <n v="3.3593429158110886"/>
    <x v="0"/>
    <x v="1"/>
    <s v="jun"/>
  </r>
  <r>
    <x v="771"/>
    <x v="0"/>
    <n v="72"/>
    <n v="204"/>
    <n v="510.7"/>
    <n v="0"/>
    <s v="No"/>
    <s v="No"/>
    <n v="0"/>
    <n v="0"/>
    <n v="0"/>
    <s v="No"/>
    <n v="0"/>
    <s v="HI"/>
    <x v="0"/>
    <n v="70"/>
    <s v="No"/>
    <s v="Yes"/>
    <s v="No"/>
    <s v="  One Year   "/>
    <s v="Direct Debit"/>
    <n v="17"/>
    <n v="565"/>
    <x v="0"/>
    <m/>
    <x v="593"/>
    <x v="595"/>
    <n v="19"/>
    <x v="2"/>
    <n v="14.91"/>
    <x v="5"/>
    <s v="Email"/>
    <x v="1"/>
    <n v="0"/>
    <n v="138"/>
    <s v="Medio"/>
    <s v="Bajo"/>
    <n v="0.21052631578947367"/>
    <n v="805"/>
    <n v="208"/>
    <n v="9.1346153846153841E-2"/>
    <n v="9.1346153846153841E-2"/>
    <s v="Primera compra"/>
    <n v="368"/>
    <n v="12.090349075975357"/>
    <n v="1.0075290896646132"/>
    <x v="0"/>
    <x v="1"/>
    <s v="oct"/>
  </r>
  <r>
    <x v="772"/>
    <x v="0"/>
    <n v="85"/>
    <n v="582"/>
    <n v="1140.8"/>
    <n v="497"/>
    <s v="Yes"/>
    <s v="No"/>
    <n v="307.7"/>
    <n v="0"/>
    <n v="1"/>
    <s v="Yes"/>
    <n v="0"/>
    <s v="WV"/>
    <x v="1"/>
    <n v="54"/>
    <s v="No"/>
    <s v="No"/>
    <s v="Yes"/>
    <s v="  One Year   "/>
    <s v="Direct Debit"/>
    <n v="52"/>
    <n v="3718"/>
    <x v="0"/>
    <m/>
    <x v="258"/>
    <x v="596"/>
    <n v="58"/>
    <x v="1"/>
    <n v="52.19"/>
    <x v="2"/>
    <s v="SMS"/>
    <x v="1"/>
    <n v="0.92"/>
    <n v="6643"/>
    <s v="Alto"/>
    <s v="Medio"/>
    <n v="8.6206896551724144E-2"/>
    <n v="1692"/>
    <n v="1084"/>
    <n v="5.350553505535055E-2"/>
    <n v="5.350553505535055E-2"/>
    <s v="Primera compra"/>
    <n v="1311"/>
    <n v="43.071868583162221"/>
    <n v="3.5893223819301849"/>
    <x v="1"/>
    <x v="3"/>
    <s v="mar"/>
  </r>
  <r>
    <x v="773"/>
    <x v="0"/>
    <n v="50"/>
    <n v="127"/>
    <n v="321"/>
    <n v="0"/>
    <s v="No"/>
    <s v="No"/>
    <n v="0"/>
    <n v="2"/>
    <n v="12"/>
    <s v="Yes"/>
    <n v="0"/>
    <s v="NC"/>
    <x v="1"/>
    <n v="30"/>
    <s v="No"/>
    <s v="No"/>
    <s v="Yes"/>
    <s v="  Month-to-Month   "/>
    <s v="Direct Debit"/>
    <n v="30"/>
    <n v="600"/>
    <x v="0"/>
    <m/>
    <x v="618"/>
    <x v="597"/>
    <n v="34"/>
    <x v="2"/>
    <n v="31.78"/>
    <x v="2"/>
    <s v="Email"/>
    <x v="0"/>
    <n v="0"/>
    <n v="4972"/>
    <s v="Medio"/>
    <s v="Medio"/>
    <n v="0.14705882352941177"/>
    <n v="1690"/>
    <n v="132"/>
    <n v="0.25757575757575757"/>
    <n v="0.25757575757575757"/>
    <s v="Primera compra"/>
    <n v="568"/>
    <n v="18.661190965092402"/>
    <n v="1.5550992470910334"/>
    <x v="1"/>
    <x v="1"/>
    <s v="mar"/>
  </r>
  <r>
    <x v="774"/>
    <x v="0"/>
    <n v="70"/>
    <n v="86"/>
    <n v="290.3"/>
    <n v="0"/>
    <s v="No"/>
    <s v="Yes"/>
    <n v="0"/>
    <n v="1"/>
    <n v="8"/>
    <s v="Yes"/>
    <n v="0"/>
    <s v="AK"/>
    <x v="0"/>
    <n v="66"/>
    <s v="No"/>
    <s v="Yes"/>
    <s v="No"/>
    <s v="  Month-to-Month   "/>
    <s v="Credit Card"/>
    <n v="31"/>
    <n v="1140"/>
    <x v="0"/>
    <m/>
    <x v="619"/>
    <x v="253"/>
    <n v="49"/>
    <x v="2"/>
    <n v="25.24"/>
    <x v="4"/>
    <s v="SMS"/>
    <x v="0"/>
    <n v="0"/>
    <n v="3200"/>
    <s v="Medio"/>
    <s v="Bajo"/>
    <n v="6.1224489795918366E-2"/>
    <n v="811"/>
    <n v="89"/>
    <n v="0.550561797752809"/>
    <n v="0.550561797752809"/>
    <s v="Primera compra"/>
    <n v="506"/>
    <n v="16.624229979466119"/>
    <n v="1.3853524982888432"/>
    <x v="0"/>
    <x v="0"/>
    <s v="may"/>
  </r>
  <r>
    <x v="775"/>
    <x v="0"/>
    <n v="69"/>
    <n v="165"/>
    <n v="321.7"/>
    <n v="0"/>
    <s v="No"/>
    <s v="No"/>
    <n v="0"/>
    <n v="0"/>
    <n v="6"/>
    <s v="Yes"/>
    <n v="0"/>
    <s v="KS"/>
    <x v="0"/>
    <n v="48"/>
    <s v="No"/>
    <s v="No"/>
    <s v="No"/>
    <s v="  Month-to-Month   "/>
    <s v="Direct Debit"/>
    <n v="41"/>
    <n v="1196"/>
    <x v="0"/>
    <m/>
    <x v="620"/>
    <x v="426"/>
    <n v="44"/>
    <x v="0"/>
    <n v="41.12"/>
    <x v="0"/>
    <s v="SMS"/>
    <x v="0"/>
    <n v="0"/>
    <n v="2524"/>
    <s v="Medio"/>
    <s v="Bajo"/>
    <n v="4.5454545454545456E-2"/>
    <n v="798"/>
    <n v="167"/>
    <n v="0.26347305389221559"/>
    <n v="0.26347305389221559"/>
    <s v="Primera compra"/>
    <n v="1068"/>
    <n v="35.088295687885008"/>
    <n v="2.924024640657084"/>
    <x v="0"/>
    <x v="0"/>
    <s v="nov"/>
  </r>
  <r>
    <x v="776"/>
    <x v="0"/>
    <n v="72"/>
    <n v="138"/>
    <n v="294.89999999999998"/>
    <n v="72"/>
    <s v="Yes"/>
    <s v="No"/>
    <n v="82.2"/>
    <n v="0"/>
    <n v="0"/>
    <s v="No"/>
    <n v="0"/>
    <s v="ND"/>
    <x v="1"/>
    <n v="57"/>
    <s v="No"/>
    <s v="No"/>
    <s v="No"/>
    <s v="  Two Year   "/>
    <s v="Credit Card"/>
    <n v="8"/>
    <n v="155"/>
    <x v="0"/>
    <m/>
    <x v="621"/>
    <x v="165"/>
    <n v="75"/>
    <x v="1"/>
    <n v="7.83"/>
    <x v="4"/>
    <s v="Email"/>
    <x v="1"/>
    <n v="2.4700000000000002"/>
    <n v="6347"/>
    <s v="Medio"/>
    <s v="Bajo"/>
    <n v="0.04"/>
    <n v="475"/>
    <n v="213"/>
    <n v="0.352112676056338"/>
    <n v="0.352112676056338"/>
    <s v="Primera compra"/>
    <n v="1396"/>
    <n v="45.864476386036962"/>
    <n v="3.8220396988364134"/>
    <x v="0"/>
    <x v="1"/>
    <s v="dic"/>
  </r>
  <r>
    <x v="777"/>
    <x v="0"/>
    <n v="51"/>
    <n v="74"/>
    <n v="213.3"/>
    <n v="0"/>
    <s v="No"/>
    <s v="No"/>
    <n v="0"/>
    <n v="0"/>
    <n v="0"/>
    <s v="No"/>
    <n v="0"/>
    <s v="DC"/>
    <x v="0"/>
    <n v="32"/>
    <s v="No"/>
    <s v="No"/>
    <s v="No"/>
    <s v="  Two Year   "/>
    <s v="Credit Card"/>
    <n v="12"/>
    <n v="203"/>
    <x v="0"/>
    <m/>
    <x v="622"/>
    <x v="598"/>
    <n v="34"/>
    <x v="2"/>
    <n v="12.86"/>
    <x v="1"/>
    <s v="Email"/>
    <x v="0"/>
    <n v="0"/>
    <n v="3850"/>
    <s v="Medio"/>
    <s v="Bajo"/>
    <n v="0"/>
    <n v="694"/>
    <n v="74"/>
    <n v="0.45945945945945948"/>
    <n v="0.45945945945945948"/>
    <s v="Primera compra"/>
    <n v="595"/>
    <n v="19.548254620123203"/>
    <n v="1.6290212183436001"/>
    <x v="0"/>
    <x v="1"/>
    <s v="feb"/>
  </r>
  <r>
    <x v="778"/>
    <x v="0"/>
    <n v="65"/>
    <n v="175"/>
    <n v="521.29999999999995"/>
    <n v="0"/>
    <s v="No"/>
    <s v="No"/>
    <n v="0"/>
    <n v="0"/>
    <n v="6"/>
    <s v="No"/>
    <n v="42"/>
    <s v="CO"/>
    <x v="0"/>
    <n v="36"/>
    <s v="No"/>
    <s v="No"/>
    <s v="Yes"/>
    <s v="  Two Year   "/>
    <s v="Credit Card"/>
    <n v="26"/>
    <n v="1519"/>
    <x v="0"/>
    <m/>
    <x v="307"/>
    <x v="234"/>
    <n v="23"/>
    <x v="0"/>
    <n v="24.91"/>
    <x v="0"/>
    <s v="SMS"/>
    <x v="1"/>
    <n v="0"/>
    <n v="6030"/>
    <s v="Medio"/>
    <s v="Bajo"/>
    <n v="8.6956521739130432E-2"/>
    <n v="1310"/>
    <n v="177"/>
    <n v="0.12994350282485875"/>
    <n v="0.12994350282485875"/>
    <s v="Primera compra"/>
    <n v="856"/>
    <n v="28.123203285420942"/>
    <n v="2.3436002737850785"/>
    <x v="0"/>
    <x v="0"/>
    <s v="jun"/>
  </r>
  <r>
    <x v="779"/>
    <x v="0"/>
    <n v="75"/>
    <n v="125"/>
    <n v="282.2"/>
    <n v="284"/>
    <s v="Yes"/>
    <s v="No"/>
    <n v="319.5"/>
    <n v="0"/>
    <n v="7"/>
    <s v="No"/>
    <n v="71"/>
    <s v="WY"/>
    <x v="1"/>
    <n v="37"/>
    <s v="No"/>
    <s v="No"/>
    <s v="Yes"/>
    <s v="  Two Year   "/>
    <s v="Credit Card"/>
    <n v="26"/>
    <n v="1810"/>
    <x v="0"/>
    <m/>
    <x v="195"/>
    <x v="425"/>
    <n v="11"/>
    <x v="0"/>
    <n v="28.53"/>
    <x v="0"/>
    <s v="SMS"/>
    <x v="0"/>
    <n v="9.58"/>
    <n v="94"/>
    <s v="Medio"/>
    <s v="Bajo"/>
    <n v="0.18181818181818182"/>
    <n v="1530"/>
    <n v="411"/>
    <n v="2.6763990267639901E-2"/>
    <n v="2.6763990267639901E-2"/>
    <s v="Primera compra"/>
    <n v="1374"/>
    <n v="45.141683778234082"/>
    <n v="3.761806981519507"/>
    <x v="0"/>
    <x v="0"/>
    <s v="ene"/>
  </r>
  <r>
    <x v="780"/>
    <x v="0"/>
    <n v="70"/>
    <n v="263"/>
    <n v="776.1"/>
    <n v="0"/>
    <s v="No"/>
    <s v="No"/>
    <n v="0"/>
    <n v="0"/>
    <n v="0"/>
    <s v="No"/>
    <n v="0"/>
    <s v="MN"/>
    <x v="0"/>
    <n v="28"/>
    <s v="Yes"/>
    <s v="No"/>
    <s v="No"/>
    <s v="  Two Year   "/>
    <s v="Direct Debit"/>
    <n v="10"/>
    <n v="659"/>
    <x v="0"/>
    <m/>
    <x v="623"/>
    <x v="599"/>
    <n v="36"/>
    <x v="0"/>
    <n v="9.3800000000000008"/>
    <x v="0"/>
    <s v="SMS"/>
    <x v="0"/>
    <n v="0"/>
    <n v="1769"/>
    <s v="Medio"/>
    <s v="Bajo"/>
    <n v="5.5555555555555552E-2"/>
    <n v="658"/>
    <n v="265"/>
    <n v="0.13584905660377358"/>
    <n v="0.13584905660377358"/>
    <s v="Primera compra"/>
    <n v="1127"/>
    <n v="37.026694045174537"/>
    <n v="3.0855578370978782"/>
    <x v="0"/>
    <x v="2"/>
    <s v="sept"/>
  </r>
  <r>
    <x v="781"/>
    <x v="0"/>
    <n v="84"/>
    <n v="229"/>
    <n v="462.5"/>
    <n v="0"/>
    <s v="No"/>
    <s v="No"/>
    <n v="0"/>
    <n v="0"/>
    <n v="38"/>
    <s v="No"/>
    <n v="22"/>
    <s v="AR"/>
    <x v="0"/>
    <n v="41"/>
    <s v="No"/>
    <s v="No"/>
    <s v="Yes"/>
    <s v="  One Year   "/>
    <s v="Credit Card"/>
    <n v="46"/>
    <n v="1532"/>
    <x v="0"/>
    <m/>
    <x v="447"/>
    <x v="600"/>
    <n v="62"/>
    <x v="1"/>
    <n v="52.38"/>
    <x v="5"/>
    <s v="Phone"/>
    <x v="0"/>
    <n v="0"/>
    <n v="1662"/>
    <s v="Alto"/>
    <s v="Bajo"/>
    <n v="6.4516129032258063E-2"/>
    <n v="476"/>
    <n v="233"/>
    <n v="0.26609442060085836"/>
    <n v="0.26609442060085836"/>
    <s v="Primera compra"/>
    <n v="1518"/>
    <n v="49.872689938398352"/>
    <n v="4.1560574948665296"/>
    <x v="0"/>
    <x v="0"/>
    <s v="ago"/>
  </r>
  <r>
    <x v="782"/>
    <x v="0"/>
    <n v="74"/>
    <n v="118"/>
    <n v="305.3"/>
    <n v="0"/>
    <s v="No"/>
    <s v="No"/>
    <n v="0"/>
    <n v="0"/>
    <n v="0"/>
    <s v="No"/>
    <n v="0"/>
    <s v="WA"/>
    <x v="1"/>
    <n v="68"/>
    <s v="No"/>
    <s v="Yes"/>
    <s v="No"/>
    <s v="  Two Year   "/>
    <s v="Direct Debit"/>
    <n v="11"/>
    <n v="643"/>
    <x v="0"/>
    <m/>
    <x v="553"/>
    <x v="601"/>
    <n v="30"/>
    <x v="1"/>
    <n v="9.4499999999999993"/>
    <x v="5"/>
    <s v="Phone"/>
    <x v="0"/>
    <n v="0"/>
    <n v="1524"/>
    <s v="Medio"/>
    <s v="Bajo"/>
    <n v="0.13333333333333333"/>
    <n v="990"/>
    <n v="122"/>
    <n v="0.24590163934426229"/>
    <n v="0.24590163934426229"/>
    <s v="Primera compra"/>
    <n v="1135"/>
    <n v="37.289527720739216"/>
    <n v="3.1074606433949348"/>
    <x v="0"/>
    <x v="1"/>
    <s v="sept"/>
  </r>
  <r>
    <x v="783"/>
    <x v="0"/>
    <n v="61"/>
    <n v="46"/>
    <n v="115.8"/>
    <n v="0"/>
    <s v="No"/>
    <s v="No"/>
    <n v="0"/>
    <n v="0"/>
    <n v="0"/>
    <s v="No"/>
    <n v="0"/>
    <s v="ME"/>
    <x v="1"/>
    <n v="54"/>
    <s v="No"/>
    <s v="No"/>
    <s v="No"/>
    <s v="  Month-to-Month   "/>
    <s v="Credit Card"/>
    <n v="10"/>
    <n v="146"/>
    <x v="0"/>
    <m/>
    <x v="624"/>
    <x v="57"/>
    <n v="40"/>
    <x v="1"/>
    <n v="9.93"/>
    <x v="4"/>
    <s v="Phone"/>
    <x v="1"/>
    <n v="0"/>
    <n v="4993"/>
    <s v="Medio"/>
    <s v="Bajo"/>
    <n v="7.4999999999999997E-2"/>
    <n v="553"/>
    <n v="49"/>
    <n v="0.81632653061224492"/>
    <n v="0.81632653061224492"/>
    <s v="Primera compra"/>
    <n v="627"/>
    <n v="20.599589322381931"/>
    <n v="1.7166324435318276"/>
    <x v="0"/>
    <x v="1"/>
    <s v="ene"/>
  </r>
  <r>
    <x v="784"/>
    <x v="0"/>
    <n v="74"/>
    <n v="356"/>
    <n v="680.7"/>
    <n v="0"/>
    <s v="No"/>
    <s v="No"/>
    <n v="0"/>
    <n v="0"/>
    <n v="3"/>
    <s v="Yes"/>
    <n v="0"/>
    <s v="AZ"/>
    <x v="1"/>
    <n v="46"/>
    <s v="No"/>
    <s v="No"/>
    <s v="No"/>
    <s v="  Month-to-Month   "/>
    <s v="Direct Debit"/>
    <n v="34"/>
    <n v="1935"/>
    <x v="0"/>
    <m/>
    <x v="16"/>
    <x v="602"/>
    <n v="93"/>
    <x v="0"/>
    <n v="30.72"/>
    <x v="5"/>
    <s v="Phone"/>
    <x v="1"/>
    <n v="0"/>
    <n v="4006"/>
    <s v="Medio"/>
    <s v="Bajo"/>
    <n v="4.3010752688172046E-2"/>
    <n v="597"/>
    <n v="360"/>
    <n v="0.25833333333333336"/>
    <n v="0.25833333333333336"/>
    <s v="Primera compra"/>
    <n v="1651"/>
    <n v="54.242299794661193"/>
    <n v="4.5201916495550991"/>
    <x v="0"/>
    <x v="0"/>
    <s v="abr"/>
  </r>
  <r>
    <x v="785"/>
    <x v="0"/>
    <n v="97"/>
    <n v="23"/>
    <n v="62.5"/>
    <n v="25"/>
    <s v="Yes"/>
    <s v="Yes"/>
    <n v="0"/>
    <n v="0"/>
    <n v="14"/>
    <s v="No"/>
    <n v="10"/>
    <s v="DC"/>
    <x v="1"/>
    <n v="84"/>
    <s v="No"/>
    <s v="Yes"/>
    <s v="No"/>
    <s v="  Two Year   "/>
    <s v="Credit Card"/>
    <n v="26"/>
    <n v="123"/>
    <x v="0"/>
    <m/>
    <x v="625"/>
    <x v="603"/>
    <n v="59"/>
    <x v="1"/>
    <n v="30.18"/>
    <x v="5"/>
    <s v="SMS"/>
    <x v="1"/>
    <n v="0.56000000000000005"/>
    <n v="2858"/>
    <s v="Medio"/>
    <s v="Bajo"/>
    <n v="6.7796610169491525E-2"/>
    <n v="1176"/>
    <n v="52"/>
    <n v="1.1346153846153846"/>
    <n v="1.1346153846153846"/>
    <s v="Primera compra"/>
    <n v="554"/>
    <n v="18.201232032854207"/>
    <n v="1.516769336071184"/>
    <x v="0"/>
    <x v="1"/>
    <s v="abr"/>
  </r>
  <r>
    <x v="786"/>
    <x v="0"/>
    <n v="56"/>
    <n v="40"/>
    <n v="135.4"/>
    <n v="0"/>
    <s v="No"/>
    <s v="No"/>
    <n v="0"/>
    <n v="2"/>
    <n v="0"/>
    <s v="No"/>
    <n v="0"/>
    <s v="WA"/>
    <x v="0"/>
    <n v="59"/>
    <s v="No"/>
    <s v="No"/>
    <s v="No"/>
    <s v="  Month-to-Month   "/>
    <s v="Credit Card"/>
    <n v="11"/>
    <n v="99"/>
    <x v="0"/>
    <m/>
    <x v="626"/>
    <x v="604"/>
    <n v="109"/>
    <x v="1"/>
    <n v="9.02"/>
    <x v="0"/>
    <s v="SMS"/>
    <x v="0"/>
    <n v="0"/>
    <n v="3001"/>
    <s v="Medio"/>
    <s v="Bajo"/>
    <n v="1.834862385321101E-2"/>
    <n v="909"/>
    <n v="42"/>
    <n v="2.5952380952380953"/>
    <n v="2.5952380952380953"/>
    <s v="Primera compra"/>
    <n v="756"/>
    <n v="24.837782340862425"/>
    <n v="2.0698151950718686"/>
    <x v="0"/>
    <x v="1"/>
    <s v="sept"/>
  </r>
  <r>
    <x v="787"/>
    <x v="0"/>
    <n v="55"/>
    <n v="244"/>
    <n v="574.79999999999995"/>
    <n v="228"/>
    <s v="Yes"/>
    <s v="No"/>
    <n v="161.9"/>
    <n v="0"/>
    <n v="0"/>
    <s v="No"/>
    <n v="0"/>
    <s v="AL"/>
    <x v="0"/>
    <n v="51"/>
    <s v="No"/>
    <s v="No"/>
    <s v="No"/>
    <s v="  Two Year   "/>
    <s v="Credit Card"/>
    <n v="13"/>
    <n v="743"/>
    <x v="0"/>
    <m/>
    <x v="58"/>
    <x v="171"/>
    <n v="52"/>
    <x v="1"/>
    <n v="11.77"/>
    <x v="1"/>
    <s v="Email"/>
    <x v="1"/>
    <n v="8.09"/>
    <n v="1079"/>
    <s v="Medio"/>
    <s v="Bajo"/>
    <n v="0"/>
    <n v="1267"/>
    <n v="472"/>
    <n v="0.11016949152542373"/>
    <n v="0.11016949152542373"/>
    <s v="Primera compra"/>
    <n v="1622"/>
    <n v="53.289527720739216"/>
    <n v="4.4407939767282683"/>
    <x v="2"/>
    <x v="2"/>
    <s v="may"/>
  </r>
  <r>
    <x v="788"/>
    <x v="0"/>
    <n v="74"/>
    <n v="142"/>
    <n v="289.10000000000002"/>
    <n v="144"/>
    <s v="Yes"/>
    <s v="No"/>
    <n v="370.8"/>
    <n v="1"/>
    <n v="1"/>
    <s v="Yes"/>
    <n v="0"/>
    <s v="NV"/>
    <x v="1"/>
    <n v="47"/>
    <s v="No"/>
    <s v="No"/>
    <s v="Yes"/>
    <s v="  Two Year   "/>
    <s v="Credit Card"/>
    <n v="67"/>
    <n v="4848"/>
    <x v="0"/>
    <m/>
    <x v="627"/>
    <x v="605"/>
    <n v="60"/>
    <x v="2"/>
    <n v="65.790000000000006"/>
    <x v="1"/>
    <s v="Phone"/>
    <x v="1"/>
    <n v="7.42"/>
    <n v="1593"/>
    <s v="Alto"/>
    <s v="Bajo"/>
    <n v="0"/>
    <n v="1506"/>
    <n v="286"/>
    <n v="0.20979020979020979"/>
    <n v="0.20979020979020979"/>
    <s v="Primera compra"/>
    <n v="759"/>
    <n v="24.936344969199176"/>
    <n v="2.0780287474332648"/>
    <x v="2"/>
    <x v="3"/>
    <s v="sept"/>
  </r>
  <r>
    <x v="789"/>
    <x v="0"/>
    <n v="52"/>
    <n v="10"/>
    <n v="25.9"/>
    <n v="0"/>
    <s v="No"/>
    <s v="No"/>
    <n v="0"/>
    <n v="0"/>
    <n v="8"/>
    <s v="Yes"/>
    <n v="0"/>
    <s v="MT"/>
    <x v="0"/>
    <n v="36"/>
    <s v="No"/>
    <s v="No"/>
    <s v="No"/>
    <s v="  Month-to-Month   "/>
    <s v="Credit Card"/>
    <n v="22"/>
    <n v="62"/>
    <x v="0"/>
    <m/>
    <x v="189"/>
    <x v="606"/>
    <n v="25"/>
    <x v="1"/>
    <n v="20.55"/>
    <x v="3"/>
    <s v="Email"/>
    <x v="1"/>
    <n v="0"/>
    <n v="4923"/>
    <s v="Medio"/>
    <s v="Bajo"/>
    <n v="0.04"/>
    <n v="754"/>
    <n v="11"/>
    <n v="2.2727272727272729"/>
    <n v="2.2727272727272729"/>
    <s v="Primera compra"/>
    <n v="1408"/>
    <n v="46.258726899383987"/>
    <n v="3.8548939082819991"/>
    <x v="2"/>
    <x v="1"/>
    <s v="dic"/>
  </r>
  <r>
    <x v="790"/>
    <x v="0"/>
    <n v="68"/>
    <n v="72"/>
    <n v="272.2"/>
    <n v="0"/>
    <s v="No"/>
    <s v="No"/>
    <n v="0"/>
    <n v="0"/>
    <n v="1"/>
    <s v="Yes"/>
    <n v="0"/>
    <s v="WV"/>
    <x v="1"/>
    <n v="55"/>
    <s v="No"/>
    <s v="No"/>
    <s v="No"/>
    <s v="  One Year   "/>
    <s v="Credit Card"/>
    <n v="20"/>
    <n v="917"/>
    <x v="0"/>
    <m/>
    <x v="385"/>
    <x v="314"/>
    <n v="16"/>
    <x v="2"/>
    <n v="18.07"/>
    <x v="0"/>
    <s v="Email"/>
    <x v="1"/>
    <n v="0"/>
    <n v="1568"/>
    <s v="Medio"/>
    <s v="Bajo"/>
    <n v="0.125"/>
    <n v="1722"/>
    <n v="74"/>
    <n v="0.21621621621621623"/>
    <n v="0.21621621621621623"/>
    <s v="Primera compra"/>
    <n v="1556"/>
    <n v="51.121149897330596"/>
    <n v="4.26009582477755"/>
    <x v="0"/>
    <x v="2"/>
    <s v="jul"/>
  </r>
  <r>
    <x v="791"/>
    <x v="0"/>
    <n v="80"/>
    <n v="4"/>
    <n v="9"/>
    <n v="0"/>
    <s v="No"/>
    <s v="No"/>
    <n v="0"/>
    <n v="0"/>
    <n v="2"/>
    <s v="Yes"/>
    <n v="0"/>
    <s v="PA"/>
    <x v="0"/>
    <n v="74"/>
    <s v="No"/>
    <s v="Yes"/>
    <s v="No"/>
    <s v="  Two Year   "/>
    <s v="Direct Debit"/>
    <n v="16"/>
    <n v="16"/>
    <x v="0"/>
    <m/>
    <x v="268"/>
    <x v="607"/>
    <n v="117"/>
    <x v="1"/>
    <n v="16.47"/>
    <x v="0"/>
    <s v="Email"/>
    <x v="0"/>
    <n v="0"/>
    <n v="3542"/>
    <s v="Medio"/>
    <s v="Bajo"/>
    <n v="1.7094017094017096E-2"/>
    <n v="1175"/>
    <n v="6"/>
    <n v="19.5"/>
    <n v="19.5"/>
    <s v="Primera compra"/>
    <n v="1237"/>
    <n v="40.640657084188909"/>
    <n v="3.3867214236824092"/>
    <x v="0"/>
    <x v="1"/>
    <s v="may"/>
  </r>
  <r>
    <x v="792"/>
    <x v="0"/>
    <n v="68"/>
    <n v="19"/>
    <n v="54.8"/>
    <n v="0"/>
    <s v="No"/>
    <s v="No"/>
    <n v="0"/>
    <n v="0"/>
    <n v="0"/>
    <s v="No"/>
    <n v="0"/>
    <s v="TN"/>
    <x v="1"/>
    <n v="55"/>
    <s v="No"/>
    <s v="No"/>
    <s v="No"/>
    <s v="  Two Year   "/>
    <s v="Credit Card"/>
    <n v="9"/>
    <n v="95"/>
    <x v="0"/>
    <m/>
    <x v="371"/>
    <x v="562"/>
    <n v="53"/>
    <x v="0"/>
    <n v="8.39"/>
    <x v="3"/>
    <s v="Email"/>
    <x v="0"/>
    <n v="0"/>
    <n v="5627"/>
    <s v="Medio"/>
    <s v="Bajo"/>
    <n v="1.8867924528301886E-2"/>
    <n v="886"/>
    <n v="20"/>
    <n v="2.65"/>
    <n v="2.65"/>
    <s v="Primera compra"/>
    <n v="859"/>
    <n v="28.2217659137577"/>
    <n v="2.3518138261464752"/>
    <x v="2"/>
    <x v="1"/>
    <s v="jun"/>
  </r>
  <r>
    <x v="793"/>
    <x v="0"/>
    <n v="100"/>
    <n v="60"/>
    <n v="128.30000000000001"/>
    <n v="64"/>
    <s v="Yes"/>
    <s v="No"/>
    <n v="49.2"/>
    <n v="2"/>
    <n v="0"/>
    <s v="No"/>
    <n v="0"/>
    <s v="VA"/>
    <x v="0"/>
    <n v="39"/>
    <s v="No"/>
    <s v="No"/>
    <s v="No"/>
    <s v="  Month-to-Month   "/>
    <s v="Credit Card"/>
    <n v="12"/>
    <n v="188"/>
    <x v="0"/>
    <m/>
    <x v="78"/>
    <x v="608"/>
    <n v="64"/>
    <x v="1"/>
    <n v="13.41"/>
    <x v="5"/>
    <s v="Phone"/>
    <x v="0"/>
    <n v="1.97"/>
    <n v="5346"/>
    <s v="Medio"/>
    <s v="Bajo"/>
    <n v="6.25E-2"/>
    <n v="402"/>
    <n v="128"/>
    <n v="0.5"/>
    <n v="0.5"/>
    <s v="Primera compra"/>
    <n v="582"/>
    <n v="19.121149897330596"/>
    <n v="1.593429158110883"/>
    <x v="0"/>
    <x v="1"/>
    <s v="mar"/>
  </r>
  <r>
    <x v="794"/>
    <x v="0"/>
    <n v="56"/>
    <n v="115"/>
    <n v="264.39999999999998"/>
    <n v="0"/>
    <s v="No"/>
    <s v="No"/>
    <n v="0"/>
    <n v="0"/>
    <n v="4"/>
    <s v="Yes"/>
    <n v="0"/>
    <s v="NC"/>
    <x v="0"/>
    <n v="70"/>
    <s v="No"/>
    <s v="Yes"/>
    <s v="No"/>
    <s v="  Two Year   "/>
    <s v="Credit Card"/>
    <n v="36"/>
    <n v="588"/>
    <x v="0"/>
    <m/>
    <x v="628"/>
    <x v="609"/>
    <n v="65"/>
    <x v="2"/>
    <n v="39.65"/>
    <x v="3"/>
    <s v="Email"/>
    <x v="1"/>
    <n v="0"/>
    <n v="5798"/>
    <s v="Medio"/>
    <s v="Bajo"/>
    <n v="1.5384615384615385E-2"/>
    <n v="600"/>
    <n v="116"/>
    <n v="0.56034482758620685"/>
    <n v="0.56034482758620685"/>
    <s v="Primera compra"/>
    <n v="589"/>
    <n v="19.351129363449694"/>
    <n v="1.6125941136208077"/>
    <x v="0"/>
    <x v="1"/>
    <s v="mar"/>
  </r>
  <r>
    <x v="795"/>
    <x v="0"/>
    <n v="80"/>
    <n v="127"/>
    <n v="354.5"/>
    <n v="0"/>
    <s v="No"/>
    <s v="No"/>
    <n v="0"/>
    <n v="0"/>
    <n v="3"/>
    <s v="Yes"/>
    <n v="0"/>
    <s v="WI"/>
    <x v="1"/>
    <n v="64"/>
    <s v="No"/>
    <s v="No"/>
    <s v="No"/>
    <s v="  Month-to-Month   "/>
    <s v="Direct Debit"/>
    <n v="51"/>
    <n v="3012"/>
    <x v="0"/>
    <m/>
    <x v="411"/>
    <x v="50"/>
    <n v="79"/>
    <x v="1"/>
    <n v="45.65"/>
    <x v="0"/>
    <s v="Phone"/>
    <x v="1"/>
    <n v="0"/>
    <n v="4825"/>
    <s v="Alto"/>
    <s v="Bajo"/>
    <n v="2.5316455696202531E-2"/>
    <n v="1596"/>
    <n v="129"/>
    <n v="0.61240310077519378"/>
    <n v="0.61240310077519378"/>
    <s v="Primera compra"/>
    <n v="1550"/>
    <n v="50.92402464065708"/>
    <n v="4.2436687200547567"/>
    <x v="0"/>
    <x v="3"/>
    <s v="jul"/>
  </r>
  <r>
    <x v="796"/>
    <x v="0"/>
    <n v="67"/>
    <n v="86"/>
    <n v="174.4"/>
    <n v="57"/>
    <s v="Yes"/>
    <s v="No"/>
    <n v="37.1"/>
    <n v="0"/>
    <n v="0"/>
    <s v="No"/>
    <n v="0"/>
    <s v="MT"/>
    <x v="0"/>
    <n v="68"/>
    <s v="No"/>
    <s v="Yes"/>
    <s v="No"/>
    <s v="  Two Year   "/>
    <s v="Credit Card"/>
    <n v="11"/>
    <n v="208"/>
    <x v="0"/>
    <m/>
    <x v="359"/>
    <x v="610"/>
    <n v="97"/>
    <x v="1"/>
    <n v="12.29"/>
    <x v="3"/>
    <s v="SMS"/>
    <x v="0"/>
    <n v="1.48"/>
    <n v="667"/>
    <s v="Medio"/>
    <s v="Bajo"/>
    <n v="1.0309278350515464E-2"/>
    <n v="501"/>
    <n v="144"/>
    <n v="0.67361111111111116"/>
    <n v="0.67361111111111116"/>
    <s v="Primera compra"/>
    <n v="1445"/>
    <n v="47.474332648870636"/>
    <n v="3.9561943874058865"/>
    <x v="2"/>
    <x v="1"/>
    <s v="oct"/>
  </r>
  <r>
    <x v="796"/>
    <x v="0"/>
    <n v="96"/>
    <n v="86"/>
    <n v="174.4"/>
    <n v="57"/>
    <s v="Yes"/>
    <s v="No"/>
    <n v="37.1"/>
    <n v="0"/>
    <n v="0"/>
    <s v="No"/>
    <n v="0"/>
    <s v="MT"/>
    <x v="0"/>
    <n v="68"/>
    <s v="No"/>
    <s v="Yes"/>
    <s v="No"/>
    <s v="  Two Year   "/>
    <s v="Credit Card"/>
    <n v="11"/>
    <n v="208"/>
    <x v="0"/>
    <m/>
    <x v="359"/>
    <x v="610"/>
    <n v="97"/>
    <x v="1"/>
    <n v="12.29"/>
    <x v="3"/>
    <s v="SMS"/>
    <x v="0"/>
    <n v="1.48"/>
    <n v="2200"/>
    <s v="Medio"/>
    <s v="Bajo"/>
    <n v="1.0309278350515464E-2"/>
    <n v="501"/>
    <n v="144"/>
    <n v="0.67361111111111116"/>
    <n v="0.67361111111111116"/>
    <s v="Compra posterior"/>
    <n v="1445"/>
    <n v="47.474332648870636"/>
    <n v="3.9561943874058865"/>
    <x v="2"/>
    <x v="1"/>
    <s v="oct"/>
  </r>
  <r>
    <x v="797"/>
    <x v="0"/>
    <n v="83"/>
    <n v="126"/>
    <n v="254.1"/>
    <n v="0"/>
    <s v="No"/>
    <s v="No"/>
    <n v="0"/>
    <n v="0"/>
    <n v="0"/>
    <s v="No"/>
    <n v="0"/>
    <s v="MS"/>
    <x v="1"/>
    <n v="76"/>
    <s v="No"/>
    <s v="Yes"/>
    <s v="No"/>
    <s v="  Two Year   "/>
    <s v="Credit Card"/>
    <n v="9"/>
    <n v="439"/>
    <x v="0"/>
    <m/>
    <x v="457"/>
    <x v="611"/>
    <n v="34"/>
    <x v="1"/>
    <n v="9.43"/>
    <x v="0"/>
    <s v="Phone"/>
    <x v="0"/>
    <n v="0"/>
    <n v="5642"/>
    <s v="Medio"/>
    <s v="Bajo"/>
    <n v="5.8823529411764705E-2"/>
    <n v="397"/>
    <n v="128"/>
    <n v="0.265625"/>
    <n v="0.265625"/>
    <s v="Primera compra"/>
    <n v="1601"/>
    <n v="52.599589322381931"/>
    <n v="4.3832991101984939"/>
    <x v="0"/>
    <x v="1"/>
    <s v="may"/>
  </r>
  <r>
    <x v="798"/>
    <x v="0"/>
    <n v="69"/>
    <n v="229"/>
    <n v="482.8"/>
    <n v="176"/>
    <s v="Yes"/>
    <s v="No"/>
    <n v="115.3"/>
    <n v="1"/>
    <n v="0"/>
    <s v="No"/>
    <n v="0"/>
    <s v="AK"/>
    <x v="1"/>
    <n v="59"/>
    <s v="No"/>
    <s v="No"/>
    <s v="No"/>
    <s v="  Two Year   "/>
    <s v="Direct Debit"/>
    <n v="10"/>
    <n v="432"/>
    <x v="0"/>
    <m/>
    <x v="629"/>
    <x v="612"/>
    <n v="33"/>
    <x v="2"/>
    <n v="8.7200000000000006"/>
    <x v="4"/>
    <s v="SMS"/>
    <x v="1"/>
    <n v="5.76"/>
    <n v="3314"/>
    <s v="Medio"/>
    <s v="Bajo"/>
    <n v="9.0909090909090912E-2"/>
    <n v="467"/>
    <n v="408"/>
    <n v="8.0882352941176475E-2"/>
    <n v="8.0882352941176475E-2"/>
    <s v="Primera compra"/>
    <n v="1496"/>
    <n v="49.149897330595479"/>
    <n v="4.0958247775496233"/>
    <x v="0"/>
    <x v="1"/>
    <s v="sept"/>
  </r>
  <r>
    <x v="799"/>
    <x v="0"/>
    <n v="81"/>
    <n v="101"/>
    <n v="170.5"/>
    <n v="0"/>
    <s v="No"/>
    <s v="No"/>
    <n v="0"/>
    <n v="1"/>
    <n v="0"/>
    <s v="No"/>
    <n v="0"/>
    <s v="ND"/>
    <x v="1"/>
    <n v="48"/>
    <s v="No"/>
    <s v="No"/>
    <s v="No"/>
    <s v="  One Year   "/>
    <s v="Credit Card"/>
    <n v="10"/>
    <n v="194"/>
    <x v="0"/>
    <m/>
    <x v="630"/>
    <x v="613"/>
    <n v="7"/>
    <x v="1"/>
    <n v="8.26"/>
    <x v="4"/>
    <s v="Email"/>
    <x v="0"/>
    <n v="0"/>
    <n v="6706"/>
    <s v="Medio"/>
    <s v="Bajo"/>
    <n v="0.42857142857142855"/>
    <n v="856"/>
    <n v="104"/>
    <n v="6.7307692307692304E-2"/>
    <n v="6.7307692307692304E-2"/>
    <s v="Primera compra"/>
    <n v="1684"/>
    <n v="55.326488706365495"/>
    <n v="4.6105407255304582"/>
    <x v="0"/>
    <x v="1"/>
    <s v="mar"/>
  </r>
  <r>
    <x v="800"/>
    <x v="0"/>
    <n v="65"/>
    <n v="12"/>
    <n v="47.3"/>
    <n v="0"/>
    <s v="No"/>
    <s v="No"/>
    <n v="0"/>
    <n v="0"/>
    <n v="1"/>
    <s v="Yes"/>
    <n v="0"/>
    <s v="RI"/>
    <x v="0"/>
    <n v="53"/>
    <s v="No"/>
    <s v="No"/>
    <s v="Yes"/>
    <s v="  Month-to-Month   "/>
    <s v="Direct Debit"/>
    <n v="42"/>
    <n v="166"/>
    <x v="0"/>
    <m/>
    <x v="441"/>
    <x v="614"/>
    <n v="70"/>
    <x v="1"/>
    <n v="34.78"/>
    <x v="3"/>
    <s v="Email"/>
    <x v="0"/>
    <n v="0"/>
    <n v="3026"/>
    <s v="Medio"/>
    <s v="Bajo"/>
    <n v="1.4285714285714285E-2"/>
    <n v="1518"/>
    <n v="13"/>
    <n v="5.384615384615385"/>
    <n v="5.384615384615385"/>
    <s v="Primera compra"/>
    <n v="605"/>
    <n v="19.876796714579054"/>
    <n v="1.6563997262149213"/>
    <x v="0"/>
    <x v="1"/>
    <s v="feb"/>
  </r>
  <r>
    <x v="801"/>
    <x v="0"/>
    <n v="77"/>
    <n v="59"/>
    <n v="164.6"/>
    <n v="0"/>
    <s v="No"/>
    <s v="No"/>
    <n v="0"/>
    <n v="0"/>
    <n v="0"/>
    <s v="No"/>
    <n v="0"/>
    <s v="IA"/>
    <x v="1"/>
    <n v="61"/>
    <s v="No"/>
    <s v="No"/>
    <s v="No"/>
    <s v="  Month-to-Month   "/>
    <s v="Credit Card"/>
    <n v="7"/>
    <n v="75"/>
    <x v="0"/>
    <m/>
    <x v="77"/>
    <x v="615"/>
    <n v="119"/>
    <x v="1"/>
    <n v="8.02"/>
    <x v="0"/>
    <s v="SMS"/>
    <x v="1"/>
    <n v="0"/>
    <n v="2702"/>
    <s v="Medio"/>
    <s v="Bajo"/>
    <n v="1.680672268907563E-2"/>
    <n v="1131"/>
    <n v="61"/>
    <n v="1.9508196721311475"/>
    <n v="1.9508196721311475"/>
    <s v="Primera compra"/>
    <n v="700"/>
    <n v="22.997946611909651"/>
    <n v="1.9164955509924708"/>
    <x v="0"/>
    <x v="1"/>
    <s v="nov"/>
  </r>
  <r>
    <x v="802"/>
    <x v="0"/>
    <n v="61"/>
    <n v="209"/>
    <n v="389.6"/>
    <n v="0"/>
    <s v="No"/>
    <s v="No"/>
    <n v="0"/>
    <n v="0"/>
    <n v="7"/>
    <s v="Yes"/>
    <n v="0"/>
    <s v="NV"/>
    <x v="1"/>
    <n v="58"/>
    <s v="No"/>
    <s v="No"/>
    <s v="Yes"/>
    <s v="  Two Year   "/>
    <s v="Direct Debit"/>
    <n v="42"/>
    <n v="2324"/>
    <x v="0"/>
    <m/>
    <x v="180"/>
    <x v="445"/>
    <n v="33"/>
    <x v="2"/>
    <n v="50.4"/>
    <x v="0"/>
    <s v="Phone"/>
    <x v="1"/>
    <n v="0"/>
    <n v="3689"/>
    <s v="Alto"/>
    <s v="Bajo"/>
    <n v="6.0606060606060608E-2"/>
    <n v="1717"/>
    <n v="211"/>
    <n v="0.15639810426540285"/>
    <n v="0.15639810426540285"/>
    <s v="Primera compra"/>
    <n v="1093"/>
    <n v="35.909650924024639"/>
    <n v="2.9924709103353866"/>
    <x v="0"/>
    <x v="3"/>
    <s v="oct"/>
  </r>
  <r>
    <x v="802"/>
    <x v="0"/>
    <n v="74"/>
    <n v="209"/>
    <n v="389.6"/>
    <n v="0"/>
    <s v="No"/>
    <s v="No"/>
    <n v="0"/>
    <n v="0"/>
    <n v="7"/>
    <s v="Yes"/>
    <n v="0"/>
    <s v="NV"/>
    <x v="1"/>
    <n v="58"/>
    <s v="No"/>
    <s v="No"/>
    <s v="Yes"/>
    <s v="  Two Year   "/>
    <s v="Direct Debit"/>
    <n v="42"/>
    <n v="2324"/>
    <x v="0"/>
    <m/>
    <x v="180"/>
    <x v="445"/>
    <n v="33"/>
    <x v="2"/>
    <n v="50.4"/>
    <x v="4"/>
    <s v="Phone"/>
    <x v="1"/>
    <n v="0"/>
    <n v="91"/>
    <s v="Alto"/>
    <s v="Bajo"/>
    <n v="9.0909090909090912E-2"/>
    <n v="1717"/>
    <n v="212"/>
    <n v="0.15566037735849056"/>
    <n v="0.15566037735849056"/>
    <s v="Compra posterior"/>
    <n v="1093"/>
    <n v="35.909650924024639"/>
    <n v="2.9924709103353866"/>
    <x v="0"/>
    <x v="3"/>
    <s v="oct"/>
  </r>
  <r>
    <x v="803"/>
    <x v="0"/>
    <n v="55"/>
    <n v="5"/>
    <n v="8"/>
    <n v="4"/>
    <s v="Yes"/>
    <s v="Yes"/>
    <n v="0"/>
    <n v="0"/>
    <n v="5"/>
    <s v="Yes"/>
    <n v="0"/>
    <s v="HI"/>
    <x v="0"/>
    <n v="40"/>
    <s v="No"/>
    <s v="No"/>
    <s v="No"/>
    <s v="  Month-to-Month   "/>
    <s v="Credit Card"/>
    <n v="27"/>
    <n v="27"/>
    <x v="0"/>
    <m/>
    <x v="631"/>
    <x v="616"/>
    <n v="55"/>
    <x v="2"/>
    <n v="31.57"/>
    <x v="3"/>
    <s v="SMS"/>
    <x v="1"/>
    <n v="0.12"/>
    <n v="1651"/>
    <s v="Medio"/>
    <s v="Bajo"/>
    <n v="1.8181818181818181E-2"/>
    <n v="1563"/>
    <n v="10"/>
    <n v="5.5"/>
    <n v="5.5"/>
    <s v="Primera compra"/>
    <n v="292"/>
    <n v="9.593429158110883"/>
    <n v="0.79945242984257359"/>
    <x v="0"/>
    <x v="1"/>
    <s v="dic"/>
  </r>
  <r>
    <x v="804"/>
    <x v="0"/>
    <n v="68"/>
    <n v="3"/>
    <n v="8.5"/>
    <n v="0"/>
    <s v="No"/>
    <s v="No"/>
    <n v="0"/>
    <n v="1"/>
    <n v="0"/>
    <s v="No"/>
    <n v="0"/>
    <s v="MD"/>
    <x v="1"/>
    <n v="25"/>
    <s v="Yes"/>
    <s v="No"/>
    <s v="No"/>
    <s v="  One Year   "/>
    <s v="Credit Card"/>
    <n v="9"/>
    <n v="16"/>
    <x v="0"/>
    <m/>
    <x v="632"/>
    <x v="332"/>
    <n v="106"/>
    <x v="0"/>
    <n v="10.199999999999999"/>
    <x v="4"/>
    <s v="Phone"/>
    <x v="0"/>
    <n v="0"/>
    <n v="89"/>
    <s v="Medio"/>
    <s v="Bajo"/>
    <n v="2.8301886792452831E-2"/>
    <n v="1030"/>
    <n v="6"/>
    <n v="17.666666666666668"/>
    <n v="17.666666666666668"/>
    <s v="Primera compra"/>
    <n v="857"/>
    <n v="28.156057494866531"/>
    <n v="2.346338124572211"/>
    <x v="0"/>
    <x v="1"/>
    <s v="jun"/>
  </r>
  <r>
    <x v="805"/>
    <x v="0"/>
    <n v="74"/>
    <n v="421"/>
    <n v="714.3"/>
    <n v="220"/>
    <s v="Yes"/>
    <s v="No"/>
    <n v="122.1"/>
    <n v="0"/>
    <n v="12"/>
    <s v="Yes"/>
    <n v="0"/>
    <s v="RI"/>
    <x v="1"/>
    <n v="43"/>
    <s v="No"/>
    <s v="No"/>
    <s v="Yes"/>
    <s v="  One Year   "/>
    <s v="Credit Card"/>
    <n v="14"/>
    <n v="793"/>
    <x v="0"/>
    <m/>
    <x v="379"/>
    <x v="617"/>
    <n v="60"/>
    <x v="2"/>
    <n v="14.51"/>
    <x v="3"/>
    <s v="Email"/>
    <x v="1"/>
    <n v="6.1"/>
    <n v="919"/>
    <s v="Medio"/>
    <s v="Bajo"/>
    <n v="1.6666666666666666E-2"/>
    <n v="1698"/>
    <n v="642"/>
    <n v="9.3457943925233641E-2"/>
    <n v="9.3457943925233641E-2"/>
    <s v="Primera compra"/>
    <n v="763"/>
    <n v="25.067761806981515"/>
    <n v="2.0889801505817931"/>
    <x v="2"/>
    <x v="2"/>
    <s v="sept"/>
  </r>
  <r>
    <x v="806"/>
    <x v="0"/>
    <n v="50"/>
    <n v="19"/>
    <n v="41.2"/>
    <n v="0"/>
    <s v="No"/>
    <s v="No"/>
    <n v="0"/>
    <n v="0"/>
    <n v="12"/>
    <s v="Yes"/>
    <n v="0"/>
    <s v="KY"/>
    <x v="0"/>
    <n v="43"/>
    <s v="No"/>
    <s v="No"/>
    <s v="No"/>
    <s v="  Month-to-Month   "/>
    <s v="Direct Debit"/>
    <n v="27"/>
    <n v="221"/>
    <x v="0"/>
    <m/>
    <x v="633"/>
    <x v="618"/>
    <n v="48"/>
    <x v="1"/>
    <n v="27.06"/>
    <x v="1"/>
    <s v="Phone"/>
    <x v="1"/>
    <n v="0"/>
    <n v="4774"/>
    <s v="Medio"/>
    <s v="Bajo"/>
    <n v="0"/>
    <n v="628"/>
    <n v="19"/>
    <n v="2.5263157894736841"/>
    <n v="2.5263157894736841"/>
    <s v="Primera compra"/>
    <n v="371"/>
    <n v="12.188911704312115"/>
    <n v="1.0157426420260096"/>
    <x v="0"/>
    <x v="1"/>
    <s v="oct"/>
  </r>
  <r>
    <x v="807"/>
    <x v="0"/>
    <n v="59"/>
    <n v="3"/>
    <n v="7"/>
    <n v="0"/>
    <s v="No"/>
    <s v="No"/>
    <n v="0"/>
    <n v="0"/>
    <n v="0"/>
    <s v="Yes"/>
    <n v="0"/>
    <s v="LA"/>
    <x v="0"/>
    <n v="76"/>
    <s v="No"/>
    <s v="Yes"/>
    <s v="No"/>
    <s v="  One Year   "/>
    <s v="Direct Debit"/>
    <n v="42"/>
    <n v="42"/>
    <x v="0"/>
    <m/>
    <x v="634"/>
    <x v="619"/>
    <n v="14"/>
    <x v="1"/>
    <n v="39.950000000000003"/>
    <x v="0"/>
    <s v="SMS"/>
    <x v="0"/>
    <n v="0"/>
    <n v="5571"/>
    <s v="Medio"/>
    <s v="Bajo"/>
    <n v="0.14285714285714285"/>
    <n v="723"/>
    <n v="5"/>
    <n v="2.8"/>
    <n v="2.8"/>
    <s v="Primera compra"/>
    <n v="601"/>
    <n v="19.745379876796711"/>
    <n v="1.6454483230663925"/>
    <x v="0"/>
    <x v="1"/>
    <s v="feb"/>
  </r>
  <r>
    <x v="808"/>
    <x v="0"/>
    <n v="96"/>
    <n v="8"/>
    <n v="16"/>
    <n v="0"/>
    <s v="No"/>
    <s v="No"/>
    <n v="0"/>
    <n v="2"/>
    <n v="4"/>
    <s v="Yes"/>
    <n v="0"/>
    <s v="TN"/>
    <x v="1"/>
    <n v="64"/>
    <s v="No"/>
    <s v="No"/>
    <s v="Yes"/>
    <s v="  Month-to-Month   "/>
    <s v="Credit Card"/>
    <n v="16"/>
    <n v="16"/>
    <x v="0"/>
    <m/>
    <x v="635"/>
    <x v="620"/>
    <n v="114"/>
    <x v="1"/>
    <n v="19.059999999999999"/>
    <x v="1"/>
    <s v="SMS"/>
    <x v="0"/>
    <n v="0"/>
    <n v="6003"/>
    <s v="Medio"/>
    <s v="Bajo"/>
    <n v="0"/>
    <n v="435"/>
    <n v="8"/>
    <n v="14.25"/>
    <n v="14.25"/>
    <s v="Primera compra"/>
    <n v="449"/>
    <n v="14.751540041067763"/>
    <n v="1.2292950034223136"/>
    <x v="0"/>
    <x v="1"/>
    <s v="jul"/>
  </r>
  <r>
    <x v="809"/>
    <x v="0"/>
    <n v="75"/>
    <n v="110"/>
    <n v="271.60000000000002"/>
    <n v="0"/>
    <s v="No"/>
    <s v="No"/>
    <n v="0"/>
    <n v="0"/>
    <n v="3"/>
    <s v="Yes"/>
    <n v="0"/>
    <s v="TX"/>
    <x v="0"/>
    <n v="76"/>
    <s v="No"/>
    <s v="Yes"/>
    <s v="Yes"/>
    <s v="  Two Year   "/>
    <s v="Credit Card"/>
    <n v="38"/>
    <n v="2553"/>
    <x v="0"/>
    <m/>
    <x v="636"/>
    <x v="621"/>
    <n v="74"/>
    <x v="0"/>
    <n v="43.37"/>
    <x v="5"/>
    <s v="Phone"/>
    <x v="1"/>
    <n v="0"/>
    <n v="251"/>
    <s v="Medio"/>
    <s v="Bajo"/>
    <n v="5.4054054054054057E-2"/>
    <n v="1727"/>
    <n v="114"/>
    <n v="0.64912280701754388"/>
    <n v="0.64912280701754388"/>
    <s v="Primera compra"/>
    <n v="625"/>
    <n v="20.533880903490761"/>
    <n v="1.7111567419575635"/>
    <x v="0"/>
    <x v="3"/>
    <s v="ene"/>
  </r>
  <r>
    <x v="810"/>
    <x v="0"/>
    <n v="66"/>
    <n v="300"/>
    <n v="587.5"/>
    <n v="0"/>
    <s v="No"/>
    <s v="No"/>
    <n v="0"/>
    <n v="0"/>
    <n v="0"/>
    <s v="No"/>
    <n v="0"/>
    <s v="NV"/>
    <x v="0"/>
    <n v="39"/>
    <s v="No"/>
    <s v="No"/>
    <s v="No"/>
    <s v="  Two Year   "/>
    <s v="Direct Debit"/>
    <n v="11"/>
    <n v="674"/>
    <x v="0"/>
    <m/>
    <x v="637"/>
    <x v="622"/>
    <n v="17"/>
    <x v="0"/>
    <n v="11.73"/>
    <x v="4"/>
    <s v="Email"/>
    <x v="1"/>
    <n v="0"/>
    <n v="3473"/>
    <s v="Medio"/>
    <s v="Bajo"/>
    <n v="0.17647058823529413"/>
    <n v="462"/>
    <n v="303"/>
    <n v="5.6105610561056105E-2"/>
    <n v="5.6105610561056105E-2"/>
    <s v="Primera compra"/>
    <n v="529"/>
    <n v="17.37987679671458"/>
    <n v="1.4483230663928817"/>
    <x v="0"/>
    <x v="2"/>
    <s v="may"/>
  </r>
  <r>
    <x v="811"/>
    <x v="0"/>
    <n v="75"/>
    <n v="18"/>
    <n v="60.8"/>
    <n v="0"/>
    <s v="No"/>
    <s v="No"/>
    <n v="0"/>
    <n v="1"/>
    <n v="21"/>
    <s v="Yes"/>
    <n v="0"/>
    <s v="MI"/>
    <x v="0"/>
    <n v="27"/>
    <s v="Yes"/>
    <s v="No"/>
    <s v="No"/>
    <s v="  Month-to-Month   "/>
    <s v="Credit Card"/>
    <n v="45"/>
    <n v="170"/>
    <x v="0"/>
    <m/>
    <x v="477"/>
    <x v="623"/>
    <n v="73"/>
    <x v="0"/>
    <n v="42.03"/>
    <x v="0"/>
    <s v="Email"/>
    <x v="0"/>
    <n v="0"/>
    <n v="5328"/>
    <s v="Medio"/>
    <s v="Bajo"/>
    <n v="2.7397260273972601E-2"/>
    <n v="1558"/>
    <n v="20"/>
    <n v="3.65"/>
    <n v="3.65"/>
    <s v="Primera compra"/>
    <n v="1528"/>
    <n v="50.201232032854215"/>
    <n v="4.1834360027378512"/>
    <x v="0"/>
    <x v="1"/>
    <s v="ago"/>
  </r>
  <r>
    <x v="812"/>
    <x v="0"/>
    <n v="66"/>
    <n v="92"/>
    <n v="241.4"/>
    <n v="0"/>
    <s v="No"/>
    <s v="No"/>
    <n v="0"/>
    <n v="0"/>
    <n v="12"/>
    <s v="No"/>
    <n v="4"/>
    <s v="HI"/>
    <x v="0"/>
    <n v="20"/>
    <s v="Yes"/>
    <s v="No"/>
    <s v="Yes"/>
    <s v="  Month-to-Month   "/>
    <s v="Credit Card"/>
    <n v="23"/>
    <n v="498"/>
    <x v="0"/>
    <m/>
    <x v="24"/>
    <x v="446"/>
    <n v="94"/>
    <x v="0"/>
    <n v="20.48"/>
    <x v="5"/>
    <s v="Phone"/>
    <x v="1"/>
    <n v="0"/>
    <n v="4594"/>
    <s v="Medio"/>
    <s v="Bajo"/>
    <n v="4.2553191489361701E-2"/>
    <n v="298"/>
    <n v="96"/>
    <n v="0.97916666666666663"/>
    <n v="0.97916666666666663"/>
    <s v="Primera compra"/>
    <n v="1321"/>
    <n v="43.400410677618069"/>
    <n v="3.6167008898015056"/>
    <x v="0"/>
    <x v="1"/>
    <s v="mar"/>
  </r>
  <r>
    <x v="813"/>
    <x v="0"/>
    <n v="74"/>
    <n v="110"/>
    <n v="324.39999999999998"/>
    <n v="0"/>
    <s v="No"/>
    <s v="No"/>
    <n v="0"/>
    <n v="0"/>
    <n v="30"/>
    <s v="Yes"/>
    <n v="0"/>
    <s v="WV"/>
    <x v="0"/>
    <n v="32"/>
    <s v="No"/>
    <s v="No"/>
    <s v="Yes"/>
    <s v="  Two Year   "/>
    <s v="Direct Debit"/>
    <n v="42"/>
    <n v="1685"/>
    <x v="0"/>
    <m/>
    <x v="452"/>
    <x v="624"/>
    <n v="29"/>
    <x v="0"/>
    <n v="44.97"/>
    <x v="0"/>
    <s v="Email"/>
    <x v="0"/>
    <n v="0"/>
    <n v="5359"/>
    <s v="Medio"/>
    <s v="Bajo"/>
    <n v="6.8965517241379309E-2"/>
    <n v="1183"/>
    <n v="112"/>
    <n v="0.25892857142857145"/>
    <n v="0.25892857142857145"/>
    <s v="Primera compra"/>
    <n v="385"/>
    <n v="12.648870636550308"/>
    <n v="1.054072553045859"/>
    <x v="0"/>
    <x v="0"/>
    <s v="sept"/>
  </r>
  <r>
    <x v="814"/>
    <x v="0"/>
    <n v="60"/>
    <n v="349"/>
    <n v="1039.3"/>
    <n v="260"/>
    <s v="Yes"/>
    <s v="No"/>
    <n v="370.5"/>
    <n v="1"/>
    <n v="0"/>
    <s v="No"/>
    <n v="0"/>
    <s v="FL"/>
    <x v="0"/>
    <n v="29"/>
    <s v="Yes"/>
    <s v="No"/>
    <s v="No"/>
    <s v="  Two Year   "/>
    <s v="Credit Card"/>
    <n v="11"/>
    <n v="704"/>
    <x v="0"/>
    <m/>
    <x v="638"/>
    <x v="625"/>
    <n v="40"/>
    <x v="2"/>
    <n v="9.34"/>
    <x v="1"/>
    <s v="Phone"/>
    <x v="1"/>
    <n v="0.74"/>
    <n v="2190"/>
    <s v="Medio"/>
    <s v="Bajo"/>
    <n v="0"/>
    <n v="1201"/>
    <n v="609"/>
    <n v="6.5681444991789822E-2"/>
    <n v="6.5681444991789822E-2"/>
    <s v="Primera compra"/>
    <n v="472"/>
    <n v="15.507186858316221"/>
    <n v="1.2922655715263518"/>
    <x v="0"/>
    <x v="2"/>
    <s v="jun"/>
  </r>
  <r>
    <x v="815"/>
    <x v="0"/>
    <n v="69"/>
    <n v="451"/>
    <n v="963.4"/>
    <n v="0"/>
    <s v="No"/>
    <s v="No"/>
    <n v="0"/>
    <n v="0"/>
    <n v="6"/>
    <s v="Yes"/>
    <n v="0"/>
    <s v="WI"/>
    <x v="0"/>
    <n v="76"/>
    <s v="No"/>
    <s v="Yes"/>
    <s v="No"/>
    <s v="  Two Year   "/>
    <s v="Credit Card"/>
    <n v="37"/>
    <n v="2385"/>
    <x v="0"/>
    <m/>
    <x v="639"/>
    <x v="13"/>
    <n v="60"/>
    <x v="1"/>
    <n v="30.32"/>
    <x v="3"/>
    <s v="SMS"/>
    <x v="0"/>
    <n v="0"/>
    <n v="5043"/>
    <s v="Medio"/>
    <s v="Bajo"/>
    <n v="1.6666666666666666E-2"/>
    <n v="433"/>
    <n v="452"/>
    <n v="0.13274336283185842"/>
    <n v="0.13274336283185842"/>
    <s v="Primera compra"/>
    <n v="1040"/>
    <n v="34.168377823408619"/>
    <n v="2.8473648186173848"/>
    <x v="2"/>
    <x v="3"/>
    <s v="dic"/>
  </r>
  <r>
    <x v="816"/>
    <x v="0"/>
    <n v="58"/>
    <n v="41"/>
    <n v="111.7"/>
    <n v="0"/>
    <s v="No"/>
    <s v="No"/>
    <n v="0"/>
    <n v="0"/>
    <n v="8"/>
    <s v="Yes"/>
    <n v="0"/>
    <s v="DC"/>
    <x v="0"/>
    <n v="37"/>
    <s v="No"/>
    <s v="No"/>
    <s v="No"/>
    <s v="  Month-to-Month   "/>
    <s v="Credit Card"/>
    <n v="20"/>
    <n v="206"/>
    <x v="0"/>
    <m/>
    <x v="218"/>
    <x v="626"/>
    <n v="98"/>
    <x v="1"/>
    <n v="16.23"/>
    <x v="4"/>
    <s v="SMS"/>
    <x v="0"/>
    <n v="0"/>
    <n v="2112"/>
    <s v="Medio"/>
    <s v="Bajo"/>
    <n v="3.0612244897959183E-2"/>
    <n v="568"/>
    <n v="44"/>
    <n v="2.2272727272727271"/>
    <n v="2.2272727272727271"/>
    <s v="Primera compra"/>
    <n v="642"/>
    <n v="21.09240246406571"/>
    <n v="1.7577002053388091"/>
    <x v="0"/>
    <x v="1"/>
    <s v="ene"/>
  </r>
  <r>
    <x v="817"/>
    <x v="0"/>
    <n v="61"/>
    <n v="798"/>
    <n v="1149.5999999999999"/>
    <n v="288"/>
    <s v="Yes"/>
    <s v="Yes"/>
    <n v="0"/>
    <n v="0"/>
    <n v="4"/>
    <s v="No"/>
    <n v="45"/>
    <s v="UT"/>
    <x v="1"/>
    <n v="67"/>
    <s v="No"/>
    <s v="Yes"/>
    <s v="No"/>
    <s v="  One Year   "/>
    <s v="Direct Debit"/>
    <n v="43"/>
    <n v="3067"/>
    <x v="0"/>
    <m/>
    <x v="640"/>
    <x v="106"/>
    <n v="28"/>
    <x v="2"/>
    <n v="42.91"/>
    <x v="2"/>
    <s v="Email"/>
    <x v="1"/>
    <n v="7.99"/>
    <n v="5915"/>
    <s v="Medio"/>
    <s v="Medio"/>
    <n v="0.17857142857142858"/>
    <n v="309"/>
    <n v="1091"/>
    <n v="2.5664527956003668E-2"/>
    <n v="2.5664527956003668E-2"/>
    <s v="Primera compra"/>
    <n v="793"/>
    <n v="26.053388090349078"/>
    <n v="2.1711156741957565"/>
    <x v="1"/>
    <x v="3"/>
    <s v="ago"/>
  </r>
  <r>
    <x v="818"/>
    <x v="0"/>
    <n v="100"/>
    <n v="389"/>
    <n v="1112.0999999999999"/>
    <n v="280"/>
    <s v="Yes"/>
    <s v="No"/>
    <n v="173.6"/>
    <n v="0"/>
    <n v="12"/>
    <s v="Yes"/>
    <n v="0"/>
    <s v="CO"/>
    <x v="0"/>
    <n v="27"/>
    <s v="Yes"/>
    <s v="No"/>
    <s v="Yes"/>
    <s v="  One Year   "/>
    <s v="Direct Debit"/>
    <n v="21"/>
    <n v="1478"/>
    <x v="0"/>
    <m/>
    <x v="641"/>
    <x v="627"/>
    <n v="58"/>
    <x v="1"/>
    <n v="24.13"/>
    <x v="3"/>
    <s v="SMS"/>
    <x v="1"/>
    <n v="0.87"/>
    <n v="883"/>
    <s v="Medio"/>
    <s v="Bajo"/>
    <n v="1.7241379310344827E-2"/>
    <n v="1254"/>
    <n v="670"/>
    <n v="8.6567164179104483E-2"/>
    <n v="8.6567164179104483E-2"/>
    <s v="Primera compra"/>
    <n v="559"/>
    <n v="18.365503080082135"/>
    <n v="1.5304585900068446"/>
    <x v="0"/>
    <x v="0"/>
    <s v="abr"/>
  </r>
  <r>
    <x v="819"/>
    <x v="0"/>
    <n v="53"/>
    <n v="56"/>
    <n v="161.6"/>
    <n v="0"/>
    <s v="No"/>
    <s v="No"/>
    <n v="0"/>
    <n v="0"/>
    <n v="15"/>
    <s v="Yes"/>
    <n v="0"/>
    <s v="SD"/>
    <x v="0"/>
    <n v="29"/>
    <s v="Yes"/>
    <s v="No"/>
    <s v="No"/>
    <s v="  Month-to-Month   "/>
    <s v="Credit Card"/>
    <n v="17"/>
    <n v="272"/>
    <x v="0"/>
    <m/>
    <x v="642"/>
    <x v="628"/>
    <n v="56"/>
    <x v="1"/>
    <n v="16.86"/>
    <x v="5"/>
    <s v="SMS"/>
    <x v="1"/>
    <n v="0"/>
    <n v="3398"/>
    <s v="Medio"/>
    <s v="Bajo"/>
    <n v="7.1428571428571425E-2"/>
    <n v="901"/>
    <n v="60"/>
    <n v="0.93333333333333335"/>
    <n v="0.93333333333333335"/>
    <s v="Primera compra"/>
    <n v="445"/>
    <n v="14.62012320328542"/>
    <n v="1.2183436002737851"/>
    <x v="0"/>
    <x v="1"/>
    <s v="jul"/>
  </r>
  <r>
    <x v="820"/>
    <x v="0"/>
    <n v="52"/>
    <n v="153"/>
    <n v="510.3"/>
    <n v="0"/>
    <s v="No"/>
    <s v="Yes"/>
    <n v="0"/>
    <n v="2"/>
    <n v="10"/>
    <s v="Yes"/>
    <n v="0"/>
    <s v="TX"/>
    <x v="0"/>
    <n v="68"/>
    <s v="No"/>
    <s v="Yes"/>
    <s v="No"/>
    <s v="  Month-to-Month   "/>
    <s v="Direct Debit"/>
    <n v="47"/>
    <n v="2186"/>
    <x v="0"/>
    <m/>
    <x v="578"/>
    <x v="629"/>
    <n v="81"/>
    <x v="2"/>
    <n v="45.23"/>
    <x v="4"/>
    <s v="Email"/>
    <x v="0"/>
    <n v="0"/>
    <n v="3127"/>
    <s v="Alto"/>
    <s v="Bajo"/>
    <n v="3.7037037037037035E-2"/>
    <n v="396"/>
    <n v="156"/>
    <n v="0.51923076923076927"/>
    <n v="0.51923076923076927"/>
    <s v="Primera compra"/>
    <n v="1544"/>
    <n v="50.726899383983572"/>
    <n v="4.2272416153319643"/>
    <x v="0"/>
    <x v="0"/>
    <s v="jul"/>
  </r>
  <r>
    <x v="821"/>
    <x v="0"/>
    <n v="65"/>
    <n v="141"/>
    <n v="350.7"/>
    <n v="0"/>
    <s v="No"/>
    <s v="No"/>
    <n v="0"/>
    <n v="1"/>
    <n v="5"/>
    <s v="Yes"/>
    <n v="0"/>
    <s v="OH"/>
    <x v="0"/>
    <n v="36"/>
    <s v="No"/>
    <s v="No"/>
    <s v="No"/>
    <s v="  Month-to-Month   "/>
    <s v="Credit Card"/>
    <n v="35"/>
    <n v="1128"/>
    <x v="0"/>
    <m/>
    <x v="643"/>
    <x v="330"/>
    <n v="38"/>
    <x v="0"/>
    <n v="39.01"/>
    <x v="5"/>
    <s v="Phone"/>
    <x v="1"/>
    <n v="0"/>
    <n v="2671"/>
    <s v="Medio"/>
    <s v="Bajo"/>
    <n v="0.10526315789473684"/>
    <n v="669"/>
    <n v="145"/>
    <n v="0.2620689655172414"/>
    <n v="0.2620689655172414"/>
    <s v="Primera compra"/>
    <n v="712"/>
    <n v="23.392197125256672"/>
    <n v="1.9493497604380561"/>
    <x v="0"/>
    <x v="0"/>
    <s v="nov"/>
  </r>
  <r>
    <x v="822"/>
    <x v="0"/>
    <n v="66"/>
    <n v="7"/>
    <n v="14"/>
    <n v="3"/>
    <s v="Yes"/>
    <s v="No"/>
    <n v="3"/>
    <n v="0"/>
    <n v="0"/>
    <s v="No"/>
    <n v="0"/>
    <s v="NH"/>
    <x v="0"/>
    <n v="30"/>
    <s v="No"/>
    <s v="No"/>
    <s v="No"/>
    <s v="  Month-to-Month   "/>
    <s v="Credit Card"/>
    <n v="8"/>
    <n v="8"/>
    <x v="0"/>
    <m/>
    <x v="644"/>
    <x v="550"/>
    <n v="114"/>
    <x v="2"/>
    <n v="8.9"/>
    <x v="3"/>
    <s v="Phone"/>
    <x v="0"/>
    <n v="0.01"/>
    <n v="2219"/>
    <s v="Medio"/>
    <s v="Bajo"/>
    <n v="8.771929824561403E-3"/>
    <n v="663"/>
    <n v="11"/>
    <n v="10.363636363636363"/>
    <n v="10.363636363636363"/>
    <s v="Primera compra"/>
    <n v="1658"/>
    <n v="54.472279260780283"/>
    <n v="4.5393566050650236"/>
    <x v="2"/>
    <x v="1"/>
    <s v="mar"/>
  </r>
  <r>
    <x v="822"/>
    <x v="0"/>
    <n v="58"/>
    <n v="7"/>
    <n v="14"/>
    <n v="3"/>
    <s v="Yes"/>
    <s v="No"/>
    <n v="3"/>
    <n v="0"/>
    <n v="0"/>
    <s v="No"/>
    <n v="0"/>
    <s v="NH"/>
    <x v="0"/>
    <n v="30"/>
    <s v="No"/>
    <s v="No"/>
    <s v="No"/>
    <s v="  Month-to-Month   "/>
    <s v="Credit Card"/>
    <n v="8"/>
    <n v="8"/>
    <x v="0"/>
    <m/>
    <x v="644"/>
    <x v="550"/>
    <n v="114"/>
    <x v="2"/>
    <n v="8.9"/>
    <x v="1"/>
    <s v="Phone"/>
    <x v="0"/>
    <n v="0.01"/>
    <n v="4144"/>
    <s v="Medio"/>
    <s v="Bajo"/>
    <n v="0"/>
    <n v="663"/>
    <n v="10"/>
    <n v="11.4"/>
    <n v="11.4"/>
    <s v="Compra posterior"/>
    <n v="1658"/>
    <n v="54.472279260780283"/>
    <n v="4.5393566050650236"/>
    <x v="2"/>
    <x v="1"/>
    <s v="mar"/>
  </r>
  <r>
    <x v="823"/>
    <x v="0"/>
    <n v="75"/>
    <n v="74"/>
    <n v="215.6"/>
    <n v="0"/>
    <s v="No"/>
    <s v="No"/>
    <n v="0"/>
    <n v="0"/>
    <n v="1"/>
    <s v="Yes"/>
    <n v="0"/>
    <s v="NJ"/>
    <x v="1"/>
    <n v="66"/>
    <s v="No"/>
    <s v="Yes"/>
    <s v="No"/>
    <s v="  One Year   "/>
    <s v="Credit Card"/>
    <n v="47"/>
    <n v="2515"/>
    <x v="0"/>
    <m/>
    <x v="645"/>
    <x v="630"/>
    <n v="36"/>
    <x v="0"/>
    <n v="51.66"/>
    <x v="4"/>
    <s v="Email"/>
    <x v="0"/>
    <n v="0"/>
    <n v="3783"/>
    <s v="Alto"/>
    <s v="Bajo"/>
    <n v="8.3333333333333329E-2"/>
    <n v="1084"/>
    <n v="77"/>
    <n v="0.46753246753246752"/>
    <n v="0.46753246753246752"/>
    <s v="Primera compra"/>
    <n v="438"/>
    <n v="14.390143737166325"/>
    <n v="1.1991786447638604"/>
    <x v="0"/>
    <x v="3"/>
    <s v="ago"/>
  </r>
  <r>
    <x v="824"/>
    <x v="0"/>
    <n v="90"/>
    <n v="368"/>
    <n v="1048.5"/>
    <n v="280"/>
    <s v="Yes"/>
    <s v="No"/>
    <n v="133"/>
    <n v="1"/>
    <n v="0"/>
    <s v="No"/>
    <n v="0"/>
    <s v="NE"/>
    <x v="1"/>
    <n v="39"/>
    <s v="No"/>
    <s v="No"/>
    <s v="No"/>
    <s v="  Two Year   "/>
    <s v="Direct Debit"/>
    <n v="13"/>
    <n v="911"/>
    <x v="0"/>
    <m/>
    <x v="646"/>
    <x v="631"/>
    <n v="65"/>
    <x v="1"/>
    <n v="15.58"/>
    <x v="3"/>
    <s v="Email"/>
    <x v="1"/>
    <n v="0.66"/>
    <n v="2930"/>
    <s v="Medio"/>
    <s v="Bajo"/>
    <n v="1.5384615384615385E-2"/>
    <n v="1684"/>
    <n v="649"/>
    <n v="0.10015408320493066"/>
    <n v="0.10015408320493066"/>
    <s v="Primera compra"/>
    <n v="867"/>
    <n v="28.484599589322379"/>
    <n v="2.3737166324435317"/>
    <x v="2"/>
    <x v="2"/>
    <s v="may"/>
  </r>
  <r>
    <x v="825"/>
    <x v="0"/>
    <n v="66"/>
    <n v="453"/>
    <n v="1072.4000000000001"/>
    <n v="0"/>
    <s v="No"/>
    <s v="No"/>
    <n v="0"/>
    <n v="0"/>
    <n v="4"/>
    <s v="Yes"/>
    <n v="0"/>
    <s v="WV"/>
    <x v="1"/>
    <n v="59"/>
    <s v="No"/>
    <s v="No"/>
    <s v="Yes"/>
    <s v="  Month-to-Month   "/>
    <s v="Credit Card"/>
    <n v="22"/>
    <n v="1452"/>
    <x v="0"/>
    <m/>
    <x v="455"/>
    <x v="632"/>
    <n v="6"/>
    <x v="0"/>
    <n v="20.43"/>
    <x v="1"/>
    <s v="SMS"/>
    <x v="1"/>
    <n v="0"/>
    <n v="6276"/>
    <s v="Medio"/>
    <s v="Bajo"/>
    <n v="0"/>
    <n v="1086"/>
    <n v="453"/>
    <n v="1.3245033112582781E-2"/>
    <n v="1.3245033112582781E-2"/>
    <s v="Primera compra"/>
    <n v="1668"/>
    <n v="54.800821355236138"/>
    <n v="4.5667351129363452"/>
    <x v="2"/>
    <x v="0"/>
    <s v="mar"/>
  </r>
  <r>
    <x v="826"/>
    <x v="0"/>
    <n v="53"/>
    <n v="13"/>
    <n v="39.5"/>
    <n v="0"/>
    <s v="No"/>
    <s v="No"/>
    <n v="0"/>
    <n v="1"/>
    <n v="0"/>
    <s v="No"/>
    <n v="0"/>
    <s v="WY"/>
    <x v="0"/>
    <n v="22"/>
    <s v="Yes"/>
    <s v="No"/>
    <s v="No"/>
    <s v="  Month-to-Month   "/>
    <s v="Credit Card"/>
    <n v="9"/>
    <n v="62"/>
    <x v="0"/>
    <m/>
    <x v="647"/>
    <x v="633"/>
    <n v="22"/>
    <x v="2"/>
    <n v="8.6999999999999993"/>
    <x v="5"/>
    <s v="Email"/>
    <x v="0"/>
    <n v="0"/>
    <n v="299"/>
    <s v="Medio"/>
    <s v="Bajo"/>
    <n v="0.18181818181818182"/>
    <n v="350"/>
    <n v="17"/>
    <n v="1.2941176470588236"/>
    <n v="1.2941176470588236"/>
    <s v="Primera compra"/>
    <n v="1647"/>
    <n v="54.110882956878854"/>
    <n v="4.5092402464065708"/>
    <x v="0"/>
    <x v="1"/>
    <s v="abr"/>
  </r>
  <r>
    <x v="827"/>
    <x v="0"/>
    <n v="63"/>
    <n v="238"/>
    <n v="586.70000000000005"/>
    <n v="438"/>
    <s v="Yes"/>
    <s v="No"/>
    <n v="151.5"/>
    <n v="2"/>
    <n v="2"/>
    <s v="Yes"/>
    <n v="0"/>
    <s v="HI"/>
    <x v="0"/>
    <n v="48"/>
    <s v="No"/>
    <s v="No"/>
    <s v="Yes"/>
    <s v="  Two Year   "/>
    <s v="Direct Debit"/>
    <n v="43"/>
    <n v="3121"/>
    <x v="0"/>
    <m/>
    <x v="45"/>
    <x v="634"/>
    <n v="80"/>
    <x v="1"/>
    <n v="35.51"/>
    <x v="3"/>
    <s v="Email"/>
    <x v="0"/>
    <n v="6.06"/>
    <n v="1145"/>
    <s v="Medio"/>
    <s v="Bajo"/>
    <n v="1.2500000000000001E-2"/>
    <n v="1029"/>
    <n v="677"/>
    <n v="0.11816838995568685"/>
    <n v="0.11816838995568685"/>
    <s v="Primera compra"/>
    <n v="400"/>
    <n v="13.141683778234086"/>
    <n v="1.0951403148528405"/>
    <x v="0"/>
    <x v="3"/>
    <s v="sept"/>
  </r>
  <r>
    <x v="828"/>
    <x v="0"/>
    <n v="68"/>
    <n v="240"/>
    <n v="531.9"/>
    <n v="0"/>
    <s v="No"/>
    <s v="No"/>
    <n v="0"/>
    <n v="0"/>
    <n v="5"/>
    <s v="Yes"/>
    <n v="0"/>
    <s v="ID"/>
    <x v="1"/>
    <n v="44"/>
    <s v="No"/>
    <s v="No"/>
    <s v="Yes"/>
    <s v="  One Year   "/>
    <s v="Credit Card"/>
    <n v="51"/>
    <n v="2076"/>
    <x v="0"/>
    <m/>
    <x v="648"/>
    <x v="635"/>
    <n v="82"/>
    <x v="0"/>
    <n v="46.65"/>
    <x v="4"/>
    <s v="Email"/>
    <x v="1"/>
    <n v="0"/>
    <n v="687"/>
    <s v="Alto"/>
    <s v="Bajo"/>
    <n v="3.6585365853658534E-2"/>
    <n v="615"/>
    <n v="243"/>
    <n v="0.33744855967078191"/>
    <n v="0.33744855967078191"/>
    <s v="Primera compra"/>
    <n v="1562"/>
    <n v="51.318275154004112"/>
    <n v="4.2765229295003424"/>
    <x v="0"/>
    <x v="0"/>
    <s v="jul"/>
  </r>
  <r>
    <x v="829"/>
    <x v="0"/>
    <n v="52"/>
    <n v="154"/>
    <n v="516.5"/>
    <n v="0"/>
    <s v="No"/>
    <s v="No"/>
    <n v="0"/>
    <n v="2"/>
    <n v="3"/>
    <s v="Yes"/>
    <n v="0"/>
    <s v="PA"/>
    <x v="1"/>
    <n v="54"/>
    <s v="No"/>
    <s v="No"/>
    <s v="No"/>
    <s v="  Month-to-Month   "/>
    <s v="Credit Card"/>
    <n v="41"/>
    <n v="1627"/>
    <x v="0"/>
    <m/>
    <x v="649"/>
    <x v="410"/>
    <n v="50"/>
    <x v="2"/>
    <n v="45.71"/>
    <x v="0"/>
    <s v="Phone"/>
    <x v="1"/>
    <n v="0"/>
    <n v="5842"/>
    <s v="Alto"/>
    <s v="Bajo"/>
    <n v="0.04"/>
    <n v="834"/>
    <n v="156"/>
    <n v="0.32051282051282054"/>
    <n v="0.32051282051282054"/>
    <s v="Primera compra"/>
    <n v="1034"/>
    <n v="33.971252566735117"/>
    <n v="2.8309377138945933"/>
    <x v="0"/>
    <x v="0"/>
    <s v="dic"/>
  </r>
  <r>
    <x v="830"/>
    <x v="0"/>
    <n v="60"/>
    <n v="118"/>
    <n v="439.9"/>
    <n v="0"/>
    <s v="No"/>
    <s v="No"/>
    <n v="0"/>
    <n v="0"/>
    <n v="0"/>
    <s v="No"/>
    <n v="0"/>
    <s v="WI"/>
    <x v="1"/>
    <n v="30"/>
    <s v="No"/>
    <s v="No"/>
    <s v="No"/>
    <s v="  One Year   "/>
    <s v="Direct Debit"/>
    <n v="7"/>
    <n v="290"/>
    <x v="0"/>
    <m/>
    <x v="498"/>
    <x v="19"/>
    <n v="40"/>
    <x v="2"/>
    <n v="6.72"/>
    <x v="0"/>
    <s v="Email"/>
    <x v="1"/>
    <n v="0"/>
    <n v="5353"/>
    <s v="Medio"/>
    <s v="Bajo"/>
    <n v="0.05"/>
    <n v="1581"/>
    <n v="120"/>
    <n v="0.33333333333333331"/>
    <n v="0.33333333333333331"/>
    <s v="Primera compra"/>
    <n v="927"/>
    <n v="30.455852156057496"/>
    <n v="2.537987679671458"/>
    <x v="0"/>
    <x v="1"/>
    <s v="mar"/>
  </r>
  <r>
    <x v="831"/>
    <x v="0"/>
    <n v="65"/>
    <n v="371"/>
    <n v="1158.0999999999999"/>
    <n v="288"/>
    <s v="Yes"/>
    <s v="No"/>
    <n v="151.19999999999999"/>
    <n v="0"/>
    <n v="0"/>
    <s v="No"/>
    <n v="0"/>
    <s v="WA"/>
    <x v="1"/>
    <n v="23"/>
    <s v="Yes"/>
    <s v="No"/>
    <s v="No"/>
    <s v="  Two Year   "/>
    <s v="Credit Card"/>
    <n v="9"/>
    <n v="683"/>
    <x v="0"/>
    <m/>
    <x v="650"/>
    <x v="562"/>
    <n v="106"/>
    <x v="0"/>
    <n v="9.02"/>
    <x v="2"/>
    <s v="Email"/>
    <x v="1"/>
    <n v="6.05"/>
    <n v="4614"/>
    <s v="Medio"/>
    <s v="Medio"/>
    <n v="4.716981132075472E-2"/>
    <n v="886"/>
    <n v="664"/>
    <n v="0.15963855421686746"/>
    <n v="0.15963855421686746"/>
    <s v="Primera compra"/>
    <n v="1210"/>
    <n v="39.753593429158109"/>
    <n v="3.3127994524298425"/>
    <x v="1"/>
    <x v="2"/>
    <s v="jun"/>
  </r>
  <r>
    <x v="832"/>
    <x v="0"/>
    <n v="64"/>
    <n v="252"/>
    <n v="741.1"/>
    <n v="0"/>
    <s v="No"/>
    <s v="No"/>
    <n v="0"/>
    <n v="2"/>
    <n v="14"/>
    <s v="Yes"/>
    <n v="0"/>
    <s v="RI"/>
    <x v="1"/>
    <n v="29"/>
    <s v="Yes"/>
    <s v="No"/>
    <s v="Yes"/>
    <s v="  Two Year   "/>
    <s v="Credit Card"/>
    <n v="64"/>
    <n v="4299"/>
    <x v="0"/>
    <m/>
    <x v="651"/>
    <x v="537"/>
    <n v="113"/>
    <x v="2"/>
    <n v="72.36"/>
    <x v="0"/>
    <s v="SMS"/>
    <x v="1"/>
    <n v="0"/>
    <n v="3335"/>
    <s v="Alto"/>
    <s v="Bajo"/>
    <n v="1.7699115044247787E-2"/>
    <n v="1413"/>
    <n v="254"/>
    <n v="0.44488188976377951"/>
    <n v="0.44488188976377951"/>
    <s v="Primera compra"/>
    <n v="1056"/>
    <n v="34.69404517453799"/>
    <n v="2.8911704312114992"/>
    <x v="0"/>
    <x v="3"/>
    <s v="nov"/>
  </r>
  <r>
    <x v="833"/>
    <x v="0"/>
    <n v="75"/>
    <n v="60"/>
    <n v="153.30000000000001"/>
    <n v="57"/>
    <s v="Yes"/>
    <s v="No"/>
    <n v="32.299999999999997"/>
    <n v="2"/>
    <n v="0"/>
    <s v="No"/>
    <n v="0"/>
    <s v="WY"/>
    <x v="1"/>
    <n v="68"/>
    <s v="No"/>
    <s v="Yes"/>
    <s v="No"/>
    <s v="  Month-to-Month   "/>
    <s v="Credit Card"/>
    <n v="9"/>
    <n v="170"/>
    <x v="0"/>
    <m/>
    <x v="652"/>
    <x v="636"/>
    <n v="28"/>
    <x v="0"/>
    <n v="9.5399999999999991"/>
    <x v="0"/>
    <s v="Email"/>
    <x v="1"/>
    <n v="1.62"/>
    <n v="958"/>
    <s v="Medio"/>
    <s v="Bajo"/>
    <n v="7.1428571428571425E-2"/>
    <n v="1290"/>
    <n v="119"/>
    <n v="0.23529411764705882"/>
    <n v="0.23529411764705882"/>
    <s v="Primera compra"/>
    <n v="1704"/>
    <n v="55.983572895277206"/>
    <n v="4.6652977412731005"/>
    <x v="0"/>
    <x v="1"/>
    <s v="feb"/>
  </r>
  <r>
    <x v="834"/>
    <x v="0"/>
    <n v="66"/>
    <n v="140"/>
    <n v="395.1"/>
    <n v="198"/>
    <s v="Yes"/>
    <s v="No"/>
    <n v="73.3"/>
    <n v="2"/>
    <n v="13"/>
    <s v="Yes"/>
    <n v="0"/>
    <s v="NJ"/>
    <x v="1"/>
    <n v="63"/>
    <s v="No"/>
    <s v="No"/>
    <s v="No"/>
    <s v="  Month-to-Month   "/>
    <s v="Direct Debit"/>
    <n v="30"/>
    <n v="981"/>
    <x v="0"/>
    <m/>
    <x v="653"/>
    <x v="339"/>
    <n v="114"/>
    <x v="0"/>
    <n v="35.25"/>
    <x v="4"/>
    <s v="Phone"/>
    <x v="0"/>
    <n v="3.66"/>
    <n v="2942"/>
    <s v="Medio"/>
    <s v="Bajo"/>
    <n v="2.6315789473684209E-2"/>
    <n v="383"/>
    <n v="341"/>
    <n v="0.33431085043988268"/>
    <n v="0.33431085043988268"/>
    <s v="Primera compra"/>
    <n v="1079"/>
    <n v="35.449691991786445"/>
    <n v="2.9541409993155372"/>
    <x v="0"/>
    <x v="2"/>
    <s v="oct"/>
  </r>
  <r>
    <x v="835"/>
    <x v="0"/>
    <n v="66"/>
    <n v="169"/>
    <n v="477.9"/>
    <n v="0"/>
    <s v="No"/>
    <s v="No"/>
    <n v="0"/>
    <n v="0"/>
    <n v="4"/>
    <s v="Yes"/>
    <n v="0"/>
    <s v="ME"/>
    <x v="1"/>
    <n v="32"/>
    <s v="No"/>
    <s v="No"/>
    <s v="Yes"/>
    <s v="  One Year   "/>
    <s v="Credit Card"/>
    <n v="33"/>
    <n v="1141"/>
    <x v="0"/>
    <m/>
    <x v="654"/>
    <x v="248"/>
    <n v="52"/>
    <x v="0"/>
    <n v="31.79"/>
    <x v="4"/>
    <s v="Email"/>
    <x v="0"/>
    <n v="0"/>
    <n v="2287"/>
    <s v="Medio"/>
    <s v="Bajo"/>
    <n v="5.7692307692307696E-2"/>
    <n v="1513"/>
    <n v="172"/>
    <n v="0.30232558139534882"/>
    <n v="0.30232558139534882"/>
    <s v="Primera compra"/>
    <n v="397"/>
    <n v="13.043121149897331"/>
    <n v="1.0869267624914443"/>
    <x v="0"/>
    <x v="0"/>
    <s v="sept"/>
  </r>
  <r>
    <x v="836"/>
    <x v="0"/>
    <n v="99"/>
    <n v="156"/>
    <n v="419.2"/>
    <n v="188"/>
    <s v="Yes"/>
    <s v="No"/>
    <n v="128.80000000000001"/>
    <n v="0"/>
    <n v="10"/>
    <s v="No"/>
    <n v="23"/>
    <s v="WI"/>
    <x v="1"/>
    <n v="25"/>
    <s v="Yes"/>
    <s v="No"/>
    <s v="Yes"/>
    <s v="  One Year   "/>
    <s v="Direct Debit"/>
    <n v="26"/>
    <n v="1225"/>
    <x v="0"/>
    <m/>
    <x v="655"/>
    <x v="637"/>
    <n v="90"/>
    <x v="1"/>
    <n v="22.76"/>
    <x v="3"/>
    <s v="SMS"/>
    <x v="0"/>
    <n v="6.44"/>
    <n v="2467"/>
    <s v="Medio"/>
    <s v="Bajo"/>
    <n v="1.1111111111111112E-2"/>
    <n v="1430"/>
    <n v="345"/>
    <n v="0.2608695652173913"/>
    <n v="0.2608695652173913"/>
    <s v="Primera compra"/>
    <n v="428"/>
    <n v="14.061601642710471"/>
    <n v="1.1718001368925393"/>
    <x v="0"/>
    <x v="0"/>
    <s v="ago"/>
  </r>
  <r>
    <x v="837"/>
    <x v="0"/>
    <n v="74"/>
    <n v="99"/>
    <n v="241.8"/>
    <n v="240"/>
    <s v="Yes"/>
    <s v="No"/>
    <n v="339"/>
    <n v="0"/>
    <n v="0"/>
    <s v="No"/>
    <n v="0"/>
    <s v="OH"/>
    <x v="0"/>
    <n v="51"/>
    <s v="No"/>
    <s v="No"/>
    <s v="No"/>
    <s v="  Two Year   "/>
    <s v="Direct Debit"/>
    <n v="12"/>
    <n v="738"/>
    <x v="0"/>
    <m/>
    <x v="656"/>
    <x v="638"/>
    <n v="21"/>
    <x v="1"/>
    <n v="10.24"/>
    <x v="4"/>
    <s v="SMS"/>
    <x v="1"/>
    <n v="0.68"/>
    <n v="5234"/>
    <s v="Medio"/>
    <s v="Bajo"/>
    <n v="0.14285714285714285"/>
    <n v="423"/>
    <n v="342"/>
    <n v="6.1403508771929821E-2"/>
    <n v="6.1403508771929821E-2"/>
    <s v="Primera compra"/>
    <n v="531"/>
    <n v="17.44558521560575"/>
    <n v="1.4537987679671458"/>
    <x v="0"/>
    <x v="2"/>
    <s v="may"/>
  </r>
  <r>
    <x v="837"/>
    <x v="0"/>
    <n v="56"/>
    <n v="99"/>
    <n v="241.8"/>
    <n v="240"/>
    <s v="Yes"/>
    <s v="No"/>
    <n v="339"/>
    <n v="0"/>
    <n v="0"/>
    <s v="No"/>
    <n v="0"/>
    <s v="OH"/>
    <x v="0"/>
    <n v="51"/>
    <s v="No"/>
    <s v="No"/>
    <s v="No"/>
    <s v="  Two Year   "/>
    <s v="Direct Debit"/>
    <n v="12"/>
    <n v="738"/>
    <x v="0"/>
    <m/>
    <x v="656"/>
    <x v="638"/>
    <n v="21"/>
    <x v="1"/>
    <n v="10.24"/>
    <x v="3"/>
    <s v="SMS"/>
    <x v="1"/>
    <n v="0.68"/>
    <n v="4820"/>
    <s v="Medio"/>
    <s v="Bajo"/>
    <n v="4.7619047619047616E-2"/>
    <n v="423"/>
    <n v="340"/>
    <n v="6.1764705882352944E-2"/>
    <n v="6.1764705882352944E-2"/>
    <s v="Compra posterior"/>
    <n v="531"/>
    <n v="17.44558521560575"/>
    <n v="1.4537987679671458"/>
    <x v="0"/>
    <x v="2"/>
    <s v="may"/>
  </r>
  <r>
    <x v="838"/>
    <x v="0"/>
    <n v="88"/>
    <n v="365"/>
    <n v="798.1"/>
    <n v="0"/>
    <s v="No"/>
    <s v="No"/>
    <n v="0"/>
    <n v="2"/>
    <n v="7"/>
    <s v="Yes"/>
    <n v="0"/>
    <s v="IN"/>
    <x v="1"/>
    <n v="67"/>
    <s v="No"/>
    <s v="Yes"/>
    <s v="Yes"/>
    <s v="  Two Year   "/>
    <s v="Direct Debit"/>
    <n v="52"/>
    <n v="3806"/>
    <x v="0"/>
    <m/>
    <x v="497"/>
    <x v="639"/>
    <n v="17"/>
    <x v="1"/>
    <n v="45.2"/>
    <x v="5"/>
    <s v="SMS"/>
    <x v="0"/>
    <n v="0"/>
    <n v="1296"/>
    <s v="Alto"/>
    <s v="Bajo"/>
    <n v="0.23529411764705882"/>
    <n v="770"/>
    <n v="369"/>
    <n v="4.6070460704607047E-2"/>
    <n v="4.6070460704607047E-2"/>
    <s v="Primera compra"/>
    <n v="916"/>
    <n v="30.094455852156059"/>
    <n v="2.5078713210130048"/>
    <x v="0"/>
    <x v="3"/>
    <s v="abr"/>
  </r>
  <r>
    <x v="839"/>
    <x v="0"/>
    <n v="74"/>
    <n v="118"/>
    <n v="239.8"/>
    <n v="102"/>
    <s v="Yes"/>
    <s v="No"/>
    <n v="52.4"/>
    <n v="1"/>
    <n v="1"/>
    <s v="Yes"/>
    <n v="0"/>
    <s v="RI"/>
    <x v="0"/>
    <n v="56"/>
    <s v="No"/>
    <s v="No"/>
    <s v="No"/>
    <s v="  Month-to-Month   "/>
    <s v="Direct Debit"/>
    <n v="35"/>
    <n v="1193"/>
    <x v="0"/>
    <m/>
    <x v="657"/>
    <x v="640"/>
    <n v="89"/>
    <x v="0"/>
    <n v="41.43"/>
    <x v="1"/>
    <s v="Phone"/>
    <x v="0"/>
    <n v="2.62"/>
    <n v="1371"/>
    <s v="Medio"/>
    <s v="Bajo"/>
    <n v="0"/>
    <n v="1575"/>
    <n v="220"/>
    <n v="0.40454545454545454"/>
    <n v="0.40454545454545454"/>
    <s v="Primera compra"/>
    <n v="1112"/>
    <n v="36.533880903490761"/>
    <n v="3.0444900752908968"/>
    <x v="2"/>
    <x v="0"/>
    <s v="sept"/>
  </r>
  <r>
    <x v="840"/>
    <x v="0"/>
    <n v="71"/>
    <n v="51"/>
    <n v="149.30000000000001"/>
    <n v="0"/>
    <s v="No"/>
    <s v="No"/>
    <n v="0"/>
    <n v="0"/>
    <n v="8"/>
    <s v="Yes"/>
    <n v="0"/>
    <s v="NJ"/>
    <x v="0"/>
    <n v="63"/>
    <s v="No"/>
    <s v="No"/>
    <s v="No"/>
    <s v="  One Year   "/>
    <s v="Credit Card"/>
    <n v="24"/>
    <n v="606"/>
    <x v="0"/>
    <m/>
    <x v="77"/>
    <x v="318"/>
    <n v="101"/>
    <x v="2"/>
    <n v="21.96"/>
    <x v="3"/>
    <s v="Email"/>
    <x v="1"/>
    <n v="0"/>
    <n v="6449"/>
    <s v="Medio"/>
    <s v="Bajo"/>
    <n v="9.9009900990099011E-3"/>
    <n v="1637"/>
    <n v="52"/>
    <n v="1.9423076923076923"/>
    <n v="1.9423076923076923"/>
    <s v="Primera compra"/>
    <n v="700"/>
    <n v="22.997946611909651"/>
    <n v="1.9164955509924708"/>
    <x v="0"/>
    <x v="1"/>
    <s v="nov"/>
  </r>
  <r>
    <x v="841"/>
    <x v="0"/>
    <n v="74"/>
    <n v="75"/>
    <n v="193.3"/>
    <n v="84"/>
    <s v="Yes"/>
    <s v="No"/>
    <n v="67.900000000000006"/>
    <n v="0"/>
    <n v="7"/>
    <s v="Yes"/>
    <n v="0"/>
    <s v="DC"/>
    <x v="0"/>
    <n v="58"/>
    <s v="No"/>
    <s v="No"/>
    <s v="Yes"/>
    <s v="  Month-to-Month   "/>
    <s v="Credit Card"/>
    <n v="39"/>
    <n v="1088"/>
    <x v="0"/>
    <m/>
    <x v="356"/>
    <x v="641"/>
    <n v="30"/>
    <x v="0"/>
    <n v="46.19"/>
    <x v="0"/>
    <s v="Phone"/>
    <x v="0"/>
    <n v="2.72"/>
    <n v="6579"/>
    <s v="Alto"/>
    <s v="Bajo"/>
    <n v="6.6666666666666666E-2"/>
    <n v="414"/>
    <n v="161"/>
    <n v="0.18633540372670807"/>
    <n v="0.18633540372670807"/>
    <s v="Primera compra"/>
    <n v="1168"/>
    <n v="38.373716632443532"/>
    <n v="3.1978097193702943"/>
    <x v="0"/>
    <x v="0"/>
    <s v="ago"/>
  </r>
  <r>
    <x v="842"/>
    <x v="0"/>
    <n v="70"/>
    <n v="148"/>
    <n v="320.39999999999998"/>
    <n v="0"/>
    <s v="No"/>
    <s v="No"/>
    <n v="0"/>
    <n v="2"/>
    <n v="0"/>
    <s v="No"/>
    <n v="0"/>
    <s v="NM"/>
    <x v="1"/>
    <n v="41"/>
    <s v="No"/>
    <s v="No"/>
    <s v="No"/>
    <s v="  Two Year   "/>
    <s v="Direct Debit"/>
    <n v="7"/>
    <n v="363"/>
    <x v="0"/>
    <m/>
    <x v="658"/>
    <x v="642"/>
    <n v="111"/>
    <x v="2"/>
    <n v="7.05"/>
    <x v="0"/>
    <s v="SMS"/>
    <x v="0"/>
    <n v="0"/>
    <n v="5117"/>
    <s v="Medio"/>
    <s v="Bajo"/>
    <n v="1.8018018018018018E-2"/>
    <n v="1552"/>
    <n v="150"/>
    <n v="0.74"/>
    <n v="0.74"/>
    <s v="Primera compra"/>
    <n v="299"/>
    <n v="9.8234086242299803"/>
    <n v="0.81861738535249839"/>
    <x v="0"/>
    <x v="1"/>
    <s v="dic"/>
  </r>
  <r>
    <x v="843"/>
    <x v="0"/>
    <n v="69"/>
    <n v="77"/>
    <n v="169.8"/>
    <n v="0"/>
    <s v="No"/>
    <s v="No"/>
    <n v="0"/>
    <n v="0"/>
    <n v="10"/>
    <s v="Yes"/>
    <n v="0"/>
    <s v="LA"/>
    <x v="1"/>
    <n v="33"/>
    <s v="No"/>
    <s v="No"/>
    <s v="Yes"/>
    <s v="  Two Year   "/>
    <s v="Credit Card"/>
    <n v="32"/>
    <n v="420"/>
    <x v="0"/>
    <m/>
    <x v="431"/>
    <x v="643"/>
    <n v="52"/>
    <x v="0"/>
    <n v="36.159999999999997"/>
    <x v="5"/>
    <s v="SMS"/>
    <x v="0"/>
    <n v="0"/>
    <n v="5904"/>
    <s v="Medio"/>
    <s v="Bajo"/>
    <n v="7.6923076923076927E-2"/>
    <n v="533"/>
    <n v="81"/>
    <n v="0.64197530864197527"/>
    <n v="0.64197530864197527"/>
    <s v="Primera compra"/>
    <n v="1290"/>
    <n v="42.381930184804929"/>
    <n v="3.5318275154004106"/>
    <x v="0"/>
    <x v="1"/>
    <s v="abr"/>
  </r>
  <r>
    <x v="844"/>
    <x v="0"/>
    <n v="74"/>
    <n v="130"/>
    <n v="415.6"/>
    <n v="0"/>
    <s v="No"/>
    <s v="No"/>
    <n v="0"/>
    <n v="1"/>
    <n v="27"/>
    <s v="Yes"/>
    <n v="0"/>
    <s v="RI"/>
    <x v="1"/>
    <n v="26"/>
    <s v="Yes"/>
    <s v="No"/>
    <s v="No"/>
    <s v="  Two Year   "/>
    <s v="Direct Debit"/>
    <n v="38"/>
    <n v="2628"/>
    <x v="0"/>
    <m/>
    <x v="659"/>
    <x v="250"/>
    <n v="116"/>
    <x v="0"/>
    <n v="34.79"/>
    <x v="1"/>
    <s v="Email"/>
    <x v="0"/>
    <n v="0"/>
    <n v="4099"/>
    <s v="Medio"/>
    <s v="Bajo"/>
    <n v="0"/>
    <n v="659"/>
    <n v="130"/>
    <n v="0.89230769230769236"/>
    <n v="0.89230769230769236"/>
    <s v="Primera compra"/>
    <n v="1464"/>
    <n v="48.098562628336751"/>
    <n v="4.0082135523613962"/>
    <x v="2"/>
    <x v="3"/>
    <s v="oct"/>
  </r>
  <r>
    <x v="845"/>
    <x v="0"/>
    <n v="88"/>
    <n v="15"/>
    <n v="35.700000000000003"/>
    <n v="0"/>
    <s v="No"/>
    <s v="No"/>
    <n v="0"/>
    <n v="0"/>
    <n v="0"/>
    <s v="No"/>
    <n v="0"/>
    <s v="AR"/>
    <x v="1"/>
    <n v="47"/>
    <s v="No"/>
    <s v="No"/>
    <s v="No"/>
    <s v="  Month-to-Month   "/>
    <s v="Credit Card"/>
    <n v="8"/>
    <n v="25"/>
    <x v="0"/>
    <m/>
    <x v="660"/>
    <x v="644"/>
    <n v="87"/>
    <x v="1"/>
    <n v="9.6"/>
    <x v="1"/>
    <s v="Email"/>
    <x v="1"/>
    <n v="0"/>
    <n v="6251"/>
    <s v="Medio"/>
    <s v="Bajo"/>
    <n v="0"/>
    <n v="1640"/>
    <n v="15"/>
    <n v="5.8"/>
    <n v="5.8"/>
    <s v="Primera compra"/>
    <n v="746"/>
    <n v="24.50924024640657"/>
    <n v="2.0424366872005475"/>
    <x v="2"/>
    <x v="1"/>
    <s v="sept"/>
  </r>
  <r>
    <x v="846"/>
    <x v="0"/>
    <n v="95"/>
    <n v="34"/>
    <n v="97.6"/>
    <n v="56"/>
    <s v="Yes"/>
    <s v="Yes"/>
    <n v="0"/>
    <n v="2"/>
    <n v="0"/>
    <s v="No"/>
    <n v="0"/>
    <s v="DC"/>
    <x v="1"/>
    <n v="62"/>
    <s v="No"/>
    <s v="No"/>
    <s v="No"/>
    <s v="  One Year   "/>
    <s v="Credit Card"/>
    <n v="9"/>
    <n v="122"/>
    <x v="0"/>
    <m/>
    <x v="661"/>
    <x v="419"/>
    <n v="87"/>
    <x v="1"/>
    <n v="7.93"/>
    <x v="4"/>
    <s v="Email"/>
    <x v="0"/>
    <n v="0.1"/>
    <n v="5306"/>
    <s v="Medio"/>
    <s v="Bajo"/>
    <n v="3.4482758620689655E-2"/>
    <n v="1647"/>
    <n v="93"/>
    <n v="0.93548387096774188"/>
    <n v="0.93548387096774188"/>
    <s v="Primera compra"/>
    <n v="1573"/>
    <n v="51.679671457905542"/>
    <n v="4.3066392881587952"/>
    <x v="0"/>
    <x v="1"/>
    <s v="jun"/>
  </r>
  <r>
    <x v="847"/>
    <x v="0"/>
    <n v="76"/>
    <n v="71"/>
    <n v="166.5"/>
    <n v="0"/>
    <s v="No"/>
    <s v="No"/>
    <n v="0"/>
    <n v="0"/>
    <n v="0"/>
    <s v="No"/>
    <n v="0"/>
    <s v="RI"/>
    <x v="0"/>
    <n v="27"/>
    <s v="Yes"/>
    <s v="No"/>
    <s v="No"/>
    <s v="  Month-to-Month   "/>
    <s v="Credit Card"/>
    <n v="12"/>
    <n v="120"/>
    <x v="0"/>
    <m/>
    <x v="94"/>
    <x v="356"/>
    <n v="102"/>
    <x v="1"/>
    <n v="13.86"/>
    <x v="0"/>
    <s v="SMS"/>
    <x v="0"/>
    <n v="0"/>
    <n v="4075"/>
    <s v="Medio"/>
    <s v="Bajo"/>
    <n v="1.9607843137254902E-2"/>
    <n v="498"/>
    <n v="73"/>
    <n v="1.3972602739726028"/>
    <n v="1.3972602739726028"/>
    <s v="Primera compra"/>
    <n v="289"/>
    <n v="9.4948665297741268"/>
    <n v="0.79123887748117727"/>
    <x v="0"/>
    <x v="1"/>
    <s v="dic"/>
  </r>
  <r>
    <x v="848"/>
    <x v="0"/>
    <n v="81"/>
    <n v="133"/>
    <n v="320.10000000000002"/>
    <n v="0"/>
    <s v="No"/>
    <s v="No"/>
    <n v="0"/>
    <n v="1"/>
    <n v="3"/>
    <s v="Yes"/>
    <n v="0"/>
    <s v="VA"/>
    <x v="0"/>
    <n v="36"/>
    <s v="No"/>
    <s v="No"/>
    <s v="Yes"/>
    <s v="  One Year   "/>
    <s v="Credit Card"/>
    <n v="39"/>
    <n v="1803"/>
    <x v="0"/>
    <m/>
    <x v="662"/>
    <x v="645"/>
    <n v="5"/>
    <x v="1"/>
    <n v="41.52"/>
    <x v="2"/>
    <s v="Phone"/>
    <x v="0"/>
    <n v="0"/>
    <n v="3976"/>
    <s v="Medio"/>
    <s v="Medio"/>
    <n v="1"/>
    <n v="300"/>
    <n v="138"/>
    <n v="3.6231884057971016E-2"/>
    <n v="3.6231884057971016E-2"/>
    <s v="Primera compra"/>
    <n v="714"/>
    <n v="23.457905544147845"/>
    <n v="1.9548254620123204"/>
    <x v="1"/>
    <x v="0"/>
    <s v="oct"/>
  </r>
  <r>
    <x v="849"/>
    <x v="0"/>
    <n v="86"/>
    <n v="112"/>
    <n v="282.60000000000002"/>
    <n v="40"/>
    <s v="Yes"/>
    <s v="No"/>
    <n v="130"/>
    <n v="1"/>
    <n v="8"/>
    <s v="Yes"/>
    <n v="0"/>
    <s v="ND"/>
    <x v="1"/>
    <n v="71"/>
    <s v="No"/>
    <s v="Yes"/>
    <s v="Yes"/>
    <s v="  One Year   "/>
    <s v="Credit Card"/>
    <n v="67"/>
    <n v="2706"/>
    <x v="0"/>
    <m/>
    <x v="337"/>
    <x v="646"/>
    <n v="20"/>
    <x v="1"/>
    <n v="67.13"/>
    <x v="5"/>
    <s v="Phone"/>
    <x v="1"/>
    <n v="0.26"/>
    <n v="5309"/>
    <s v="Alto"/>
    <s v="Bajo"/>
    <n v="0.2"/>
    <n v="596"/>
    <n v="156"/>
    <n v="0.12820512820512819"/>
    <n v="0.12820512820512819"/>
    <s v="Primera compra"/>
    <n v="516"/>
    <n v="16.95277207392197"/>
    <n v="1.4127310061601641"/>
    <x v="0"/>
    <x v="3"/>
    <s v="may"/>
  </r>
  <r>
    <x v="850"/>
    <x v="0"/>
    <n v="66"/>
    <n v="152"/>
    <n v="501"/>
    <n v="216"/>
    <s v="Yes"/>
    <s v="Yes"/>
    <n v="0"/>
    <n v="0"/>
    <n v="10"/>
    <s v="Yes"/>
    <n v="0"/>
    <s v="NJ"/>
    <x v="0"/>
    <n v="55"/>
    <s v="No"/>
    <s v="No"/>
    <s v="Yes"/>
    <s v="  Two Year   "/>
    <s v="Direct Debit"/>
    <n v="39"/>
    <n v="2773"/>
    <x v="0"/>
    <m/>
    <x v="663"/>
    <x v="647"/>
    <n v="96"/>
    <x v="0"/>
    <n v="39.99"/>
    <x v="2"/>
    <s v="Phone"/>
    <x v="0"/>
    <n v="6.55"/>
    <n v="1202"/>
    <s v="Medio"/>
    <s v="Medio"/>
    <n v="5.2083333333333336E-2"/>
    <n v="1503"/>
    <n v="373"/>
    <n v="0.25737265415549598"/>
    <n v="0.25737265415549598"/>
    <s v="Primera compra"/>
    <n v="594"/>
    <n v="19.515400410677618"/>
    <n v="1.6262833675564681"/>
    <x v="1"/>
    <x v="3"/>
    <s v="feb"/>
  </r>
  <r>
    <x v="851"/>
    <x v="0"/>
    <n v="51"/>
    <n v="36"/>
    <n v="94.5"/>
    <n v="0"/>
    <s v="No"/>
    <s v="No"/>
    <n v="0"/>
    <n v="0"/>
    <n v="1"/>
    <s v="Yes"/>
    <n v="0"/>
    <s v="DE"/>
    <x v="0"/>
    <n v="78"/>
    <s v="No"/>
    <s v="Yes"/>
    <s v="No"/>
    <s v="  Two Year   "/>
    <s v="Direct Debit"/>
    <n v="49"/>
    <n v="665"/>
    <x v="0"/>
    <m/>
    <x v="360"/>
    <x v="648"/>
    <n v="3"/>
    <x v="2"/>
    <n v="43.3"/>
    <x v="2"/>
    <s v="SMS"/>
    <x v="0"/>
    <n v="0"/>
    <n v="4767"/>
    <s v="Medio"/>
    <s v="Medio"/>
    <n v="1.6666666666666667"/>
    <n v="1653"/>
    <n v="41"/>
    <n v="7.3170731707317069E-2"/>
    <n v="7.3170731707317069E-2"/>
    <s v="Primera compra"/>
    <n v="1462"/>
    <n v="48.032854209445588"/>
    <n v="4.0027378507871321"/>
    <x v="1"/>
    <x v="2"/>
    <s v="oct"/>
  </r>
  <r>
    <x v="852"/>
    <x v="0"/>
    <n v="60"/>
    <n v="67"/>
    <n v="143.9"/>
    <n v="0"/>
    <s v="No"/>
    <s v="No"/>
    <n v="0"/>
    <n v="0"/>
    <n v="0"/>
    <s v="No"/>
    <n v="0"/>
    <s v="ID"/>
    <x v="1"/>
    <n v="27"/>
    <s v="Yes"/>
    <s v="No"/>
    <s v="No"/>
    <s v="  One Year   "/>
    <s v="Credit Card"/>
    <n v="7"/>
    <n v="71"/>
    <x v="0"/>
    <m/>
    <x v="664"/>
    <x v="514"/>
    <n v="84"/>
    <x v="1"/>
    <n v="8.23"/>
    <x v="3"/>
    <s v="Phone"/>
    <x v="1"/>
    <n v="0"/>
    <n v="98"/>
    <s v="Medio"/>
    <s v="Bajo"/>
    <n v="1.1904761904761904E-2"/>
    <n v="643"/>
    <n v="68"/>
    <n v="1.2352941176470589"/>
    <n v="1.2352941176470589"/>
    <s v="Primera compra"/>
    <n v="1241"/>
    <n v="40.772073921971248"/>
    <n v="3.3976728268309375"/>
    <x v="2"/>
    <x v="1"/>
    <s v="may"/>
  </r>
  <r>
    <x v="853"/>
    <x v="0"/>
    <n v="96"/>
    <n v="251"/>
    <n v="724.8"/>
    <n v="0"/>
    <s v="No"/>
    <s v="No"/>
    <n v="0"/>
    <n v="0"/>
    <n v="4"/>
    <s v="Yes"/>
    <n v="0"/>
    <s v="DC"/>
    <x v="1"/>
    <n v="54"/>
    <s v="No"/>
    <s v="No"/>
    <s v="No"/>
    <s v="  One Year   "/>
    <s v="Credit Card"/>
    <n v="30"/>
    <n v="1434"/>
    <x v="0"/>
    <m/>
    <x v="310"/>
    <x v="649"/>
    <n v="9"/>
    <x v="1"/>
    <n v="32.159999999999997"/>
    <x v="5"/>
    <s v="SMS"/>
    <x v="1"/>
    <n v="0"/>
    <n v="2456"/>
    <s v="Medio"/>
    <s v="Bajo"/>
    <n v="0.44444444444444442"/>
    <n v="1365"/>
    <n v="255"/>
    <n v="3.5294117647058823E-2"/>
    <n v="3.5294117647058823E-2"/>
    <s v="Primera compra"/>
    <n v="1380"/>
    <n v="45.338809034907598"/>
    <n v="3.7782340862422998"/>
    <x v="0"/>
    <x v="0"/>
    <s v="ene"/>
  </r>
  <r>
    <x v="854"/>
    <x v="0"/>
    <n v="88"/>
    <n v="244"/>
    <n v="661.3"/>
    <n v="240"/>
    <s v="Yes"/>
    <s v="Yes"/>
    <n v="0"/>
    <n v="0"/>
    <n v="0"/>
    <s v="No"/>
    <n v="0"/>
    <s v="OR"/>
    <x v="0"/>
    <n v="45"/>
    <s v="No"/>
    <s v="No"/>
    <s v="No"/>
    <s v="  One Year   "/>
    <s v="Credit Card"/>
    <n v="6"/>
    <n v="335"/>
    <x v="0"/>
    <m/>
    <x v="665"/>
    <x v="545"/>
    <n v="87"/>
    <x v="1"/>
    <n v="6.04"/>
    <x v="4"/>
    <s v="SMS"/>
    <x v="0"/>
    <n v="0.74"/>
    <n v="6708"/>
    <s v="Medio"/>
    <s v="Bajo"/>
    <n v="3.4482758620689655E-2"/>
    <n v="507"/>
    <n v="487"/>
    <n v="0.17864476386036962"/>
    <n v="0.17864476386036962"/>
    <s v="Primera compra"/>
    <n v="1195"/>
    <n v="39.260780287474333"/>
    <n v="3.2717316906228611"/>
    <x v="0"/>
    <x v="1"/>
    <s v="jul"/>
  </r>
  <r>
    <x v="855"/>
    <x v="0"/>
    <n v="70"/>
    <n v="272"/>
    <n v="1003.7"/>
    <n v="0"/>
    <s v="No"/>
    <s v="No"/>
    <n v="0"/>
    <n v="0"/>
    <n v="14"/>
    <s v="Yes"/>
    <n v="0"/>
    <s v="WV"/>
    <x v="1"/>
    <n v="60"/>
    <s v="No"/>
    <s v="No"/>
    <s v="Yes"/>
    <s v="  Two Year   "/>
    <s v="Paper Check"/>
    <n v="41"/>
    <n v="2574"/>
    <x v="0"/>
    <m/>
    <x v="666"/>
    <x v="650"/>
    <n v="5"/>
    <x v="0"/>
    <n v="43.44"/>
    <x v="1"/>
    <s v="SMS"/>
    <x v="0"/>
    <n v="0"/>
    <n v="1611"/>
    <s v="Medio"/>
    <s v="Bajo"/>
    <n v="0"/>
    <n v="1553"/>
    <n v="272"/>
    <n v="1.8382352941176471E-2"/>
    <n v="1.8382352941176471E-2"/>
    <s v="Primera compra"/>
    <n v="480"/>
    <n v="15.770020533880903"/>
    <n v="1.3141683778234086"/>
    <x v="0"/>
    <x v="3"/>
    <s v="jun"/>
  </r>
  <r>
    <x v="856"/>
    <x v="0"/>
    <n v="73"/>
    <n v="66"/>
    <n v="192.1"/>
    <n v="104"/>
    <s v="Yes"/>
    <s v="No"/>
    <n v="45.8"/>
    <n v="0"/>
    <n v="0"/>
    <s v="No"/>
    <n v="0"/>
    <s v="NE"/>
    <x v="1"/>
    <n v="23"/>
    <s v="Yes"/>
    <s v="No"/>
    <s v="No"/>
    <s v="  Two Year   "/>
    <s v="Credit Card"/>
    <n v="13"/>
    <n v="170"/>
    <x v="0"/>
    <m/>
    <x v="667"/>
    <x v="651"/>
    <n v="114"/>
    <x v="0"/>
    <n v="10.57"/>
    <x v="4"/>
    <s v="Phone"/>
    <x v="0"/>
    <n v="1.83"/>
    <n v="2283"/>
    <s v="Medio"/>
    <s v="Bajo"/>
    <n v="2.6315789473684209E-2"/>
    <n v="745"/>
    <n v="173"/>
    <n v="0.65895953757225434"/>
    <n v="0.65895953757225434"/>
    <s v="Primera compra"/>
    <n v="1486"/>
    <n v="48.821355236139631"/>
    <n v="4.0684462696783026"/>
    <x v="0"/>
    <x v="1"/>
    <s v="sept"/>
  </r>
  <r>
    <x v="857"/>
    <x v="0"/>
    <n v="67"/>
    <n v="417"/>
    <n v="1052.3"/>
    <n v="0"/>
    <s v="No"/>
    <s v="Yes"/>
    <n v="0"/>
    <n v="0"/>
    <n v="12"/>
    <s v="Yes"/>
    <n v="0"/>
    <s v="KY"/>
    <x v="0"/>
    <n v="26"/>
    <s v="Yes"/>
    <s v="No"/>
    <s v="Yes"/>
    <s v="  Two Year   "/>
    <s v="Credit Card"/>
    <n v="45"/>
    <n v="3147"/>
    <x v="0"/>
    <m/>
    <x v="668"/>
    <x v="652"/>
    <n v="18"/>
    <x v="0"/>
    <n v="47.23"/>
    <x v="5"/>
    <s v="SMS"/>
    <x v="1"/>
    <n v="0"/>
    <n v="2300"/>
    <s v="Alto"/>
    <s v="Bajo"/>
    <n v="0.22222222222222221"/>
    <n v="1713"/>
    <n v="421"/>
    <n v="4.2755344418052253E-2"/>
    <n v="4.2755344418052253E-2"/>
    <s v="Primera compra"/>
    <n v="419"/>
    <n v="13.765913757700204"/>
    <n v="1.1471594798083504"/>
    <x v="0"/>
    <x v="3"/>
    <s v="ago"/>
  </r>
  <r>
    <x v="858"/>
    <x v="0"/>
    <n v="83"/>
    <n v="136"/>
    <n v="251.4"/>
    <n v="0"/>
    <s v="No"/>
    <s v="No"/>
    <n v="0"/>
    <n v="0"/>
    <n v="3"/>
    <s v="Yes"/>
    <n v="0"/>
    <s v="OH"/>
    <x v="1"/>
    <n v="39"/>
    <s v="No"/>
    <s v="No"/>
    <s v="No"/>
    <s v="  Two Year   "/>
    <s v="Credit Card"/>
    <n v="61"/>
    <n v="3059"/>
    <x v="0"/>
    <m/>
    <x v="669"/>
    <x v="411"/>
    <n v="101"/>
    <x v="1"/>
    <n v="64.02"/>
    <x v="2"/>
    <s v="Email"/>
    <x v="0"/>
    <n v="0"/>
    <n v="3244"/>
    <s v="Alto"/>
    <s v="Medio"/>
    <n v="4.9504950495049507E-2"/>
    <n v="1076"/>
    <n v="141"/>
    <n v="0.71631205673758869"/>
    <n v="0.71631205673758869"/>
    <s v="Primera compra"/>
    <n v="711"/>
    <n v="23.359342915811087"/>
    <n v="1.946611909650924"/>
    <x v="1"/>
    <x v="3"/>
    <s v="nov"/>
  </r>
  <r>
    <x v="859"/>
    <x v="0"/>
    <n v="66"/>
    <n v="298"/>
    <n v="792"/>
    <n v="0"/>
    <s v="No"/>
    <s v="No"/>
    <n v="0"/>
    <n v="0"/>
    <n v="0"/>
    <s v="No"/>
    <n v="0"/>
    <s v="KS"/>
    <x v="0"/>
    <n v="24"/>
    <s v="Yes"/>
    <s v="No"/>
    <s v="No"/>
    <s v="  One Year   "/>
    <s v="Credit Card"/>
    <n v="9"/>
    <n v="543"/>
    <x v="0"/>
    <m/>
    <x v="670"/>
    <x v="653"/>
    <n v="75"/>
    <x v="0"/>
    <n v="9.0399999999999991"/>
    <x v="1"/>
    <s v="SMS"/>
    <x v="0"/>
    <n v="0"/>
    <n v="5097"/>
    <s v="Medio"/>
    <s v="Bajo"/>
    <n v="0"/>
    <n v="392"/>
    <n v="298"/>
    <n v="0.25167785234899331"/>
    <n v="0.25167785234899331"/>
    <s v="Primera compra"/>
    <n v="1053"/>
    <n v="34.595482546201232"/>
    <n v="2.8829568788501025"/>
    <x v="2"/>
    <x v="1"/>
    <s v="nov"/>
  </r>
  <r>
    <x v="860"/>
    <x v="0"/>
    <n v="57"/>
    <n v="245"/>
    <n v="429.7"/>
    <n v="0"/>
    <s v="No"/>
    <s v="No"/>
    <n v="0"/>
    <n v="0"/>
    <n v="1"/>
    <s v="Yes"/>
    <n v="0"/>
    <s v="NY"/>
    <x v="0"/>
    <n v="71"/>
    <s v="No"/>
    <s v="Yes"/>
    <s v="No"/>
    <s v="  Two Year   "/>
    <s v="Direct Debit"/>
    <n v="55"/>
    <n v="2356"/>
    <x v="0"/>
    <m/>
    <x v="671"/>
    <x v="373"/>
    <n v="112"/>
    <x v="2"/>
    <n v="45.66"/>
    <x v="3"/>
    <s v="SMS"/>
    <x v="0"/>
    <n v="0"/>
    <n v="5766"/>
    <s v="Alto"/>
    <s v="Bajo"/>
    <n v="8.9285714285714281E-3"/>
    <n v="649"/>
    <n v="246"/>
    <n v="0.45528455284552843"/>
    <n v="0.45528455284552843"/>
    <s v="Primera compra"/>
    <n v="1233"/>
    <n v="40.50924024640657"/>
    <n v="3.375770020533881"/>
    <x v="2"/>
    <x v="3"/>
    <s v="may"/>
  </r>
  <r>
    <x v="861"/>
    <x v="0"/>
    <n v="66"/>
    <n v="62"/>
    <n v="142.9"/>
    <n v="40"/>
    <s v="Yes"/>
    <s v="No"/>
    <n v="28"/>
    <n v="0"/>
    <n v="6"/>
    <s v="Yes"/>
    <n v="0"/>
    <s v="UT"/>
    <x v="0"/>
    <n v="33"/>
    <s v="No"/>
    <s v="No"/>
    <s v="No"/>
    <s v="  Month-to-Month   "/>
    <s v="Credit Card"/>
    <n v="17"/>
    <n v="166"/>
    <x v="0"/>
    <m/>
    <x v="54"/>
    <x v="39"/>
    <n v="59"/>
    <x v="0"/>
    <n v="15.55"/>
    <x v="5"/>
    <s v="Email"/>
    <x v="1"/>
    <n v="0.14000000000000001"/>
    <n v="4768"/>
    <s v="Medio"/>
    <s v="Bajo"/>
    <n v="6.7796610169491525E-2"/>
    <n v="406"/>
    <n v="106"/>
    <n v="0.55660377358490565"/>
    <n v="0.55660377358490565"/>
    <s v="Primera compra"/>
    <n v="1002"/>
    <n v="32.919917864476382"/>
    <n v="2.7433264887063653"/>
    <x v="0"/>
    <x v="1"/>
    <s v="ene"/>
  </r>
  <r>
    <x v="862"/>
    <x v="0"/>
    <n v="64"/>
    <n v="373"/>
    <n v="1113.4000000000001"/>
    <n v="0"/>
    <s v="No"/>
    <s v="No"/>
    <n v="0"/>
    <n v="0"/>
    <n v="4"/>
    <s v="Yes"/>
    <n v="0"/>
    <s v="MA"/>
    <x v="1"/>
    <n v="49"/>
    <s v="No"/>
    <s v="No"/>
    <s v="Yes"/>
    <s v="  Two Year   "/>
    <s v="Credit Card"/>
    <n v="43"/>
    <n v="3012"/>
    <x v="0"/>
    <m/>
    <x v="672"/>
    <x v="654"/>
    <n v="76"/>
    <x v="2"/>
    <n v="51.44"/>
    <x v="4"/>
    <s v="SMS"/>
    <x v="0"/>
    <n v="0"/>
    <n v="4005"/>
    <s v="Alto"/>
    <s v="Bajo"/>
    <n v="3.9473684210526314E-2"/>
    <n v="815"/>
    <n v="376"/>
    <n v="0.20212765957446807"/>
    <n v="0.20212765957446807"/>
    <s v="Primera compra"/>
    <n v="975"/>
    <n v="32.032854209445581"/>
    <n v="2.6694045174537986"/>
    <x v="0"/>
    <x v="3"/>
    <s v="feb"/>
  </r>
  <r>
    <x v="863"/>
    <x v="0"/>
    <n v="60"/>
    <n v="409"/>
    <n v="1082.2"/>
    <n v="0"/>
    <s v="No"/>
    <s v="No"/>
    <n v="0"/>
    <n v="0"/>
    <n v="6"/>
    <s v="Yes"/>
    <n v="0"/>
    <s v="ID"/>
    <x v="0"/>
    <n v="50"/>
    <s v="No"/>
    <s v="No"/>
    <s v="No"/>
    <s v="  Two Year   "/>
    <s v="Direct Debit"/>
    <n v="49"/>
    <n v="3551"/>
    <x v="0"/>
    <m/>
    <x v="659"/>
    <x v="605"/>
    <n v="105"/>
    <x v="2"/>
    <n v="42.69"/>
    <x v="1"/>
    <s v="Email"/>
    <x v="0"/>
    <n v="0"/>
    <n v="4853"/>
    <s v="Medio"/>
    <s v="Bajo"/>
    <n v="0"/>
    <n v="1506"/>
    <n v="409"/>
    <n v="0.25672371638141811"/>
    <n v="0.25672371638141811"/>
    <s v="Primera compra"/>
    <n v="1464"/>
    <n v="48.098562628336751"/>
    <n v="4.0082135523613962"/>
    <x v="2"/>
    <x v="3"/>
    <s v="oct"/>
  </r>
  <r>
    <x v="864"/>
    <x v="0"/>
    <n v="75"/>
    <n v="296"/>
    <n v="706"/>
    <n v="0"/>
    <s v="No"/>
    <s v="No"/>
    <n v="0"/>
    <n v="0"/>
    <n v="7"/>
    <s v="Yes"/>
    <n v="0"/>
    <s v="NE"/>
    <x v="0"/>
    <n v="78"/>
    <s v="No"/>
    <s v="Yes"/>
    <s v="No"/>
    <s v="  One Year   "/>
    <s v="Direct Debit"/>
    <n v="29"/>
    <n v="2045"/>
    <x v="0"/>
    <m/>
    <x v="9"/>
    <x v="655"/>
    <n v="118"/>
    <x v="1"/>
    <n v="24.82"/>
    <x v="0"/>
    <s v="Email"/>
    <x v="1"/>
    <n v="0"/>
    <n v="1470"/>
    <s v="Medio"/>
    <s v="Bajo"/>
    <n v="1.6949152542372881E-2"/>
    <n v="898"/>
    <n v="298"/>
    <n v="0.39597315436241609"/>
    <n v="0.39597315436241609"/>
    <s v="Primera compra"/>
    <n v="1509"/>
    <n v="49.577002053388092"/>
    <n v="4.131416837782341"/>
    <x v="0"/>
    <x v="0"/>
    <s v="ago"/>
  </r>
  <r>
    <x v="865"/>
    <x v="0"/>
    <n v="73"/>
    <n v="307"/>
    <n v="549.6"/>
    <n v="0"/>
    <s v="No"/>
    <s v="No"/>
    <n v="0"/>
    <n v="0"/>
    <n v="9"/>
    <s v="Yes"/>
    <n v="0"/>
    <s v="KY"/>
    <x v="1"/>
    <n v="63"/>
    <s v="No"/>
    <s v="No"/>
    <s v="No"/>
    <s v="  One Year   "/>
    <s v="Credit Card"/>
    <n v="14"/>
    <n v="540"/>
    <x v="0"/>
    <m/>
    <x v="33"/>
    <x v="656"/>
    <n v="38"/>
    <x v="2"/>
    <n v="11.9"/>
    <x v="3"/>
    <s v="Email"/>
    <x v="0"/>
    <n v="0"/>
    <n v="1484"/>
    <s v="Medio"/>
    <s v="Bajo"/>
    <n v="2.6315789473684209E-2"/>
    <n v="1610"/>
    <n v="308"/>
    <n v="0.12337662337662338"/>
    <n v="0.12337662337662338"/>
    <s v="Primera compra"/>
    <n v="727"/>
    <n v="23.885010266940451"/>
    <n v="1.9904175222450375"/>
    <x v="0"/>
    <x v="1"/>
    <s v="oct"/>
  </r>
  <r>
    <x v="866"/>
    <x v="0"/>
    <n v="73"/>
    <n v="197"/>
    <n v="640.9"/>
    <n v="343"/>
    <s v="Yes"/>
    <s v="No"/>
    <n v="69.8"/>
    <n v="2"/>
    <n v="0"/>
    <s v="No"/>
    <n v="0"/>
    <s v="NE"/>
    <x v="0"/>
    <n v="60"/>
    <s v="No"/>
    <s v="No"/>
    <s v="No"/>
    <s v="  One Year   "/>
    <s v="Credit Card"/>
    <n v="11"/>
    <n v="546"/>
    <x v="0"/>
    <m/>
    <x v="118"/>
    <x v="657"/>
    <n v="42"/>
    <x v="2"/>
    <n v="13.19"/>
    <x v="0"/>
    <s v="Email"/>
    <x v="1"/>
    <n v="2.79"/>
    <n v="6458"/>
    <s v="Medio"/>
    <s v="Bajo"/>
    <n v="4.7619047619047616E-2"/>
    <n v="1105"/>
    <n v="542"/>
    <n v="7.7490774907749083E-2"/>
    <n v="7.7490774907749083E-2"/>
    <s v="Primera compra"/>
    <n v="1579"/>
    <n v="51.876796714579051"/>
    <n v="4.3230663928815876"/>
    <x v="0"/>
    <x v="1"/>
    <s v="jun"/>
  </r>
  <r>
    <x v="867"/>
    <x v="0"/>
    <n v="63"/>
    <n v="203"/>
    <n v="505.2"/>
    <n v="0"/>
    <s v="No"/>
    <s v="No"/>
    <n v="0"/>
    <n v="2"/>
    <n v="19"/>
    <s v="Yes"/>
    <n v="0"/>
    <s v="AK"/>
    <x v="0"/>
    <n v="66"/>
    <s v="No"/>
    <s v="Yes"/>
    <s v="No"/>
    <s v="  One Year   "/>
    <s v="Credit Card"/>
    <n v="18"/>
    <n v="694"/>
    <x v="0"/>
    <m/>
    <x v="673"/>
    <x v="658"/>
    <n v="51"/>
    <x v="1"/>
    <n v="19.84"/>
    <x v="1"/>
    <s v="SMS"/>
    <x v="1"/>
    <n v="0"/>
    <n v="1104"/>
    <s v="Medio"/>
    <s v="Bajo"/>
    <n v="0"/>
    <n v="1644"/>
    <n v="203"/>
    <n v="0.25123152709359609"/>
    <n v="0.25123152709359609"/>
    <s v="Primera compra"/>
    <n v="1167"/>
    <n v="38.340862422997944"/>
    <n v="3.1950718685831618"/>
    <x v="2"/>
    <x v="2"/>
    <s v="ago"/>
  </r>
  <r>
    <x v="868"/>
    <x v="0"/>
    <n v="89"/>
    <n v="330"/>
    <n v="779.1"/>
    <n v="240"/>
    <s v="Yes"/>
    <s v="No"/>
    <n v="204"/>
    <n v="0"/>
    <n v="0"/>
    <s v="No"/>
    <n v="0"/>
    <s v="ID"/>
    <x v="1"/>
    <n v="60"/>
    <s v="No"/>
    <s v="No"/>
    <s v="No"/>
    <s v="  Two Year   "/>
    <s v="Credit Card"/>
    <n v="13"/>
    <n v="760"/>
    <x v="0"/>
    <m/>
    <x v="674"/>
    <x v="593"/>
    <n v="58"/>
    <x v="1"/>
    <n v="11.58"/>
    <x v="2"/>
    <s v="SMS"/>
    <x v="1"/>
    <n v="0.82"/>
    <n v="4924"/>
    <s v="Medio"/>
    <s v="Medio"/>
    <n v="8.6206896551724144E-2"/>
    <n v="1399"/>
    <n v="575"/>
    <n v="0.10086956521739131"/>
    <n v="0.10086956521739131"/>
    <s v="Primera compra"/>
    <n v="1535"/>
    <n v="50.431211498973312"/>
    <n v="4.2026009582477757"/>
    <x v="1"/>
    <x v="2"/>
    <s v="jul"/>
  </r>
  <r>
    <x v="869"/>
    <x v="0"/>
    <n v="75"/>
    <n v="169"/>
    <n v="374.1"/>
    <n v="0"/>
    <s v="No"/>
    <s v="No"/>
    <n v="0"/>
    <n v="0"/>
    <n v="0"/>
    <s v="No"/>
    <n v="0"/>
    <s v="FL"/>
    <x v="0"/>
    <n v="67"/>
    <s v="No"/>
    <s v="Yes"/>
    <s v="No"/>
    <s v="  One Year   "/>
    <s v="Direct Debit"/>
    <n v="9"/>
    <n v="209"/>
    <x v="0"/>
    <m/>
    <x v="234"/>
    <x v="659"/>
    <n v="58"/>
    <x v="0"/>
    <n v="10.47"/>
    <x v="3"/>
    <s v="Phone"/>
    <x v="0"/>
    <n v="0"/>
    <n v="1586"/>
    <s v="Medio"/>
    <s v="Bajo"/>
    <n v="1.7241379310344827E-2"/>
    <n v="1589"/>
    <n v="170"/>
    <n v="0.3411764705882353"/>
    <n v="0.3411764705882353"/>
    <s v="Primera compra"/>
    <n v="1352"/>
    <n v="44.418891170431209"/>
    <n v="3.7015742642026006"/>
    <x v="2"/>
    <x v="1"/>
    <s v="ene"/>
  </r>
  <r>
    <x v="870"/>
    <x v="0"/>
    <n v="67"/>
    <n v="181"/>
    <n v="430.4"/>
    <n v="0"/>
    <s v="No"/>
    <s v="No"/>
    <n v="0"/>
    <n v="0"/>
    <n v="5"/>
    <s v="Yes"/>
    <n v="0"/>
    <s v="CA"/>
    <x v="0"/>
    <n v="50"/>
    <s v="No"/>
    <s v="No"/>
    <s v="No"/>
    <s v="  Two Year   "/>
    <s v="Direct Debit"/>
    <n v="35"/>
    <n v="1903"/>
    <x v="0"/>
    <m/>
    <x v="188"/>
    <x v="444"/>
    <n v="71"/>
    <x v="0"/>
    <n v="36.54"/>
    <x v="0"/>
    <s v="SMS"/>
    <x v="1"/>
    <n v="0"/>
    <n v="6512"/>
    <s v="Medio"/>
    <s v="Bajo"/>
    <n v="2.8169014084507043E-2"/>
    <n v="710"/>
    <n v="183"/>
    <n v="0.38797814207650272"/>
    <n v="0.38797814207650272"/>
    <s v="Primera compra"/>
    <n v="833"/>
    <n v="27.367556468172488"/>
    <n v="2.2806297056810405"/>
    <x v="0"/>
    <x v="0"/>
    <s v="jul"/>
  </r>
  <r>
    <x v="871"/>
    <x v="0"/>
    <n v="66"/>
    <n v="209"/>
    <n v="452.5"/>
    <n v="228"/>
    <s v="Yes"/>
    <s v="No"/>
    <n v="116.9"/>
    <n v="0"/>
    <n v="5"/>
    <s v="Yes"/>
    <n v="0"/>
    <s v="NM"/>
    <x v="1"/>
    <n v="38"/>
    <s v="No"/>
    <s v="No"/>
    <s v="No"/>
    <s v="  Month-to-Month   "/>
    <s v="Direct Debit"/>
    <n v="30"/>
    <n v="1723"/>
    <x v="0"/>
    <m/>
    <x v="675"/>
    <x v="454"/>
    <n v="41"/>
    <x v="2"/>
    <n v="28.68"/>
    <x v="2"/>
    <s v="Phone"/>
    <x v="1"/>
    <n v="4.67"/>
    <n v="6150"/>
    <s v="Medio"/>
    <s v="Medio"/>
    <n v="0.12195121951219512"/>
    <n v="1325"/>
    <n v="442"/>
    <n v="9.2760180995475117E-2"/>
    <n v="9.2760180995475117E-2"/>
    <s v="Primera compra"/>
    <n v="980"/>
    <n v="32.197125256673516"/>
    <n v="2.6830937713894598"/>
    <x v="1"/>
    <x v="0"/>
    <s v="feb"/>
  </r>
  <r>
    <x v="872"/>
    <x v="0"/>
    <n v="67"/>
    <n v="65"/>
    <n v="163.6"/>
    <n v="40"/>
    <s v="Yes"/>
    <s v="Yes"/>
    <n v="0"/>
    <n v="2"/>
    <n v="19"/>
    <s v="No"/>
    <n v="16"/>
    <s v="MA"/>
    <x v="1"/>
    <n v="50"/>
    <s v="No"/>
    <s v="No"/>
    <s v="No"/>
    <s v="  One Year   "/>
    <s v="Credit Card"/>
    <n v="12"/>
    <n v="124"/>
    <x v="0"/>
    <m/>
    <x v="506"/>
    <x v="575"/>
    <n v="22"/>
    <x v="2"/>
    <n v="12.09"/>
    <x v="2"/>
    <s v="SMS"/>
    <x v="1"/>
    <n v="0.15"/>
    <n v="2328"/>
    <s v="Medio"/>
    <s v="Medio"/>
    <n v="0.22727272727272727"/>
    <n v="400"/>
    <n v="110"/>
    <n v="0.2"/>
    <n v="0.2"/>
    <s v="Primera compra"/>
    <n v="657"/>
    <n v="21.585215605749486"/>
    <n v="1.7987679671457906"/>
    <x v="1"/>
    <x v="1"/>
    <s v="dic"/>
  </r>
  <r>
    <x v="872"/>
    <x v="0"/>
    <n v="58"/>
    <n v="65"/>
    <n v="163.6"/>
    <n v="40"/>
    <s v="Yes"/>
    <s v="Yes"/>
    <n v="0"/>
    <n v="2"/>
    <n v="19"/>
    <s v="No"/>
    <n v="16"/>
    <s v="MA"/>
    <x v="1"/>
    <n v="50"/>
    <s v="No"/>
    <s v="No"/>
    <s v="No"/>
    <s v="  One Year   "/>
    <s v="Credit Card"/>
    <n v="12"/>
    <n v="124"/>
    <x v="0"/>
    <m/>
    <x v="506"/>
    <x v="575"/>
    <n v="22"/>
    <x v="2"/>
    <n v="12.09"/>
    <x v="4"/>
    <s v="SMS"/>
    <x v="1"/>
    <n v="0.15"/>
    <n v="4376"/>
    <s v="Medio"/>
    <s v="Bajo"/>
    <n v="0.13636363636363635"/>
    <n v="400"/>
    <n v="108"/>
    <n v="0.20370370370370369"/>
    <n v="0.20370370370370369"/>
    <s v="Compra posterior"/>
    <n v="657"/>
    <n v="21.585215605749486"/>
    <n v="1.7987679671457906"/>
    <x v="0"/>
    <x v="1"/>
    <s v="dic"/>
  </r>
  <r>
    <x v="873"/>
    <x v="0"/>
    <n v="69"/>
    <n v="140"/>
    <n v="338.5"/>
    <n v="192"/>
    <s v="Yes"/>
    <s v="No"/>
    <n v="237.6"/>
    <n v="2"/>
    <n v="8"/>
    <s v="Yes"/>
    <n v="0"/>
    <s v="WV"/>
    <x v="1"/>
    <n v="46"/>
    <s v="No"/>
    <s v="No"/>
    <s v="Yes"/>
    <s v="  One Year   "/>
    <s v="Direct Debit"/>
    <n v="45"/>
    <n v="2190"/>
    <x v="0"/>
    <m/>
    <x v="432"/>
    <x v="660"/>
    <n v="63"/>
    <x v="1"/>
    <n v="45.99"/>
    <x v="4"/>
    <s v="Phone"/>
    <x v="0"/>
    <n v="4.75"/>
    <n v="2171"/>
    <s v="Alto"/>
    <s v="Bajo"/>
    <n v="4.7619047619047616E-2"/>
    <n v="471"/>
    <n v="335"/>
    <n v="0.18805970149253731"/>
    <n v="0.18805970149253731"/>
    <s v="Primera compra"/>
    <n v="1572"/>
    <n v="51.646817248459953"/>
    <n v="4.3039014373716631"/>
    <x v="0"/>
    <x v="0"/>
    <s v="jun"/>
  </r>
  <r>
    <x v="873"/>
    <x v="0"/>
    <n v="83"/>
    <n v="140"/>
    <n v="338.5"/>
    <n v="192"/>
    <s v="Yes"/>
    <s v="No"/>
    <n v="237.6"/>
    <n v="2"/>
    <n v="8"/>
    <s v="Yes"/>
    <n v="0"/>
    <s v="WV"/>
    <x v="1"/>
    <n v="46"/>
    <s v="No"/>
    <s v="No"/>
    <s v="Yes"/>
    <s v="  One Year   "/>
    <s v="Direct Debit"/>
    <n v="45"/>
    <n v="2190"/>
    <x v="0"/>
    <m/>
    <x v="432"/>
    <x v="660"/>
    <n v="63"/>
    <x v="1"/>
    <n v="45.99"/>
    <x v="3"/>
    <s v="Phone"/>
    <x v="0"/>
    <n v="4.75"/>
    <n v="2841"/>
    <s v="Alto"/>
    <s v="Bajo"/>
    <n v="1.5873015873015872E-2"/>
    <n v="471"/>
    <n v="333"/>
    <n v="0.1891891891891892"/>
    <n v="0.1891891891891892"/>
    <s v="Compra posterior"/>
    <n v="1572"/>
    <n v="51.646817248459953"/>
    <n v="4.3039014373716631"/>
    <x v="2"/>
    <x v="0"/>
    <s v="jun"/>
  </r>
  <r>
    <x v="874"/>
    <x v="0"/>
    <n v="58"/>
    <n v="52"/>
    <n v="159.80000000000001"/>
    <n v="0"/>
    <s v="No"/>
    <s v="No"/>
    <n v="0"/>
    <n v="0"/>
    <n v="15"/>
    <s v="Yes"/>
    <n v="0"/>
    <s v="NH"/>
    <x v="1"/>
    <n v="22"/>
    <s v="Yes"/>
    <s v="No"/>
    <s v="No"/>
    <s v="  Month-to-Month   "/>
    <s v="Direct Debit"/>
    <n v="28"/>
    <n v="275"/>
    <x v="0"/>
    <m/>
    <x v="676"/>
    <x v="661"/>
    <n v="40"/>
    <x v="1"/>
    <n v="25.88"/>
    <x v="1"/>
    <s v="SMS"/>
    <x v="0"/>
    <n v="0"/>
    <n v="1500"/>
    <s v="Medio"/>
    <s v="Bajo"/>
    <n v="0"/>
    <n v="854"/>
    <n v="52"/>
    <n v="0.76923076923076927"/>
    <n v="0.76923076923076927"/>
    <s v="Primera compra"/>
    <n v="1032"/>
    <n v="33.905544147843941"/>
    <n v="2.8254620123203282"/>
    <x v="2"/>
    <x v="1"/>
    <s v="dic"/>
  </r>
  <r>
    <x v="875"/>
    <x v="0"/>
    <n v="55"/>
    <n v="122"/>
    <n v="345.8"/>
    <n v="186"/>
    <s v="Yes"/>
    <s v="No"/>
    <n v="212.4"/>
    <n v="0"/>
    <n v="30"/>
    <s v="Yes"/>
    <n v="0"/>
    <s v="FL"/>
    <x v="0"/>
    <n v="29"/>
    <s v="Yes"/>
    <s v="No"/>
    <s v="Yes"/>
    <s v="  One Year   "/>
    <s v="Direct Debit"/>
    <n v="40"/>
    <n v="1259"/>
    <x v="0"/>
    <m/>
    <x v="164"/>
    <x v="662"/>
    <n v="31"/>
    <x v="2"/>
    <n v="35.549999999999997"/>
    <x v="3"/>
    <s v="Phone"/>
    <x v="1"/>
    <n v="4.25"/>
    <n v="5512"/>
    <s v="Medio"/>
    <s v="Bajo"/>
    <n v="3.2258064516129031E-2"/>
    <n v="1139"/>
    <n v="309"/>
    <n v="0.10032362459546926"/>
    <n v="0.10032362459546926"/>
    <s v="Primera compra"/>
    <n v="1132"/>
    <n v="37.190965092402465"/>
    <n v="3.0992470910335386"/>
    <x v="2"/>
    <x v="0"/>
    <s v="sept"/>
  </r>
  <r>
    <x v="876"/>
    <x v="0"/>
    <n v="65"/>
    <n v="166"/>
    <n v="446.7"/>
    <n v="0"/>
    <s v="No"/>
    <s v="No"/>
    <n v="0"/>
    <n v="0"/>
    <n v="7"/>
    <s v="Yes"/>
    <n v="0"/>
    <s v="OR"/>
    <x v="0"/>
    <n v="19"/>
    <s v="Yes"/>
    <s v="No"/>
    <s v="Yes"/>
    <s v="  One Year   "/>
    <s v="Credit Card"/>
    <n v="25"/>
    <n v="1029"/>
    <x v="0"/>
    <m/>
    <x v="572"/>
    <x v="663"/>
    <n v="103"/>
    <x v="0"/>
    <n v="26.02"/>
    <x v="5"/>
    <s v="Phone"/>
    <x v="0"/>
    <n v="0"/>
    <n v="3763"/>
    <s v="Medio"/>
    <s v="Bajo"/>
    <n v="3.8834951456310676E-2"/>
    <n v="1420"/>
    <n v="170"/>
    <n v="0.60588235294117643"/>
    <n v="0.60588235294117643"/>
    <s v="Primera compra"/>
    <n v="1033"/>
    <n v="33.938398357289529"/>
    <n v="2.8281998631074607"/>
    <x v="0"/>
    <x v="2"/>
    <s v="dic"/>
  </r>
  <r>
    <x v="877"/>
    <x v="0"/>
    <n v="71"/>
    <n v="128"/>
    <n v="406.3"/>
    <n v="204"/>
    <s v="Yes"/>
    <s v="No"/>
    <n v="106.1"/>
    <n v="0"/>
    <n v="0"/>
    <s v="No"/>
    <n v="0"/>
    <s v="TX"/>
    <x v="0"/>
    <n v="39"/>
    <s v="No"/>
    <s v="No"/>
    <s v="No"/>
    <s v="  One Year   "/>
    <s v="Credit Card"/>
    <n v="8"/>
    <n v="386"/>
    <x v="0"/>
    <m/>
    <x v="245"/>
    <x v="664"/>
    <n v="59"/>
    <x v="0"/>
    <n v="7.69"/>
    <x v="0"/>
    <s v="Phone"/>
    <x v="1"/>
    <n v="5.3"/>
    <n v="6401"/>
    <s v="Medio"/>
    <s v="Bajo"/>
    <n v="3.3898305084745763E-2"/>
    <n v="1709"/>
    <n v="334"/>
    <n v="0.17664670658682635"/>
    <n v="0.17664670658682635"/>
    <s v="Primera compra"/>
    <n v="1297"/>
    <n v="42.611909650924026"/>
    <n v="3.5509924709103355"/>
    <x v="0"/>
    <x v="1"/>
    <s v="mar"/>
  </r>
  <r>
    <x v="878"/>
    <x v="0"/>
    <n v="72"/>
    <n v="81"/>
    <n v="254.7"/>
    <n v="0"/>
    <s v="No"/>
    <s v="No"/>
    <n v="0"/>
    <n v="0"/>
    <n v="4"/>
    <s v="Yes"/>
    <n v="0"/>
    <s v="SD"/>
    <x v="0"/>
    <n v="73"/>
    <s v="No"/>
    <s v="Yes"/>
    <s v="No"/>
    <s v="  One Year   "/>
    <s v="Direct Debit"/>
    <n v="24"/>
    <n v="1503"/>
    <x v="0"/>
    <m/>
    <x v="132"/>
    <x v="665"/>
    <n v="110"/>
    <x v="0"/>
    <n v="20.399999999999999"/>
    <x v="0"/>
    <s v="Phone"/>
    <x v="1"/>
    <n v="0"/>
    <n v="237"/>
    <s v="Medio"/>
    <s v="Bajo"/>
    <n v="1.8181818181818181E-2"/>
    <n v="1512"/>
    <n v="83"/>
    <n v="1.3253012048192772"/>
    <n v="1.3253012048192772"/>
    <s v="Primera compra"/>
    <n v="378"/>
    <n v="12.418891170431213"/>
    <n v="1.0349075975359343"/>
    <x v="0"/>
    <x v="0"/>
    <s v="oct"/>
  </r>
  <r>
    <x v="879"/>
    <x v="0"/>
    <n v="69"/>
    <n v="24"/>
    <n v="61.9"/>
    <n v="0"/>
    <s v="No"/>
    <s v="No"/>
    <n v="0"/>
    <n v="0"/>
    <n v="6"/>
    <s v="Yes"/>
    <n v="0"/>
    <s v="SC"/>
    <x v="0"/>
    <n v="55"/>
    <s v="No"/>
    <s v="No"/>
    <s v="Yes"/>
    <s v="  One Year   "/>
    <s v="Direct Debit"/>
    <n v="63"/>
    <n v="782"/>
    <x v="0"/>
    <m/>
    <x v="677"/>
    <x v="666"/>
    <n v="10"/>
    <x v="2"/>
    <n v="71.02"/>
    <x v="0"/>
    <s v="SMS"/>
    <x v="0"/>
    <n v="0"/>
    <n v="1665"/>
    <s v="Alto"/>
    <s v="Bajo"/>
    <n v="0.2"/>
    <n v="826"/>
    <n v="26"/>
    <n v="0.38461538461538464"/>
    <n v="0.38461538461538464"/>
    <s v="Primera compra"/>
    <n v="1434"/>
    <n v="47.112936344969199"/>
    <n v="3.9260780287474333"/>
    <x v="0"/>
    <x v="2"/>
    <s v="nov"/>
  </r>
  <r>
    <x v="880"/>
    <x v="0"/>
    <n v="65"/>
    <n v="284"/>
    <n v="599"/>
    <n v="200"/>
    <s v="Yes"/>
    <s v="No"/>
    <n v="185"/>
    <n v="0"/>
    <n v="3"/>
    <s v="Yes"/>
    <n v="0"/>
    <s v="NJ"/>
    <x v="0"/>
    <n v="71"/>
    <s v="No"/>
    <s v="Yes"/>
    <s v="Yes"/>
    <s v="  Two Year   "/>
    <s v="Credit Card"/>
    <n v="39"/>
    <n v="1966"/>
    <x v="0"/>
    <m/>
    <x v="678"/>
    <x v="536"/>
    <n v="100"/>
    <x v="0"/>
    <n v="31.5"/>
    <x v="4"/>
    <s v="Phone"/>
    <x v="0"/>
    <n v="0.56000000000000005"/>
    <n v="2377"/>
    <s v="Medio"/>
    <s v="Bajo"/>
    <n v="0.03"/>
    <n v="1229"/>
    <n v="487"/>
    <n v="0.20533880903490759"/>
    <n v="0.20533880903490759"/>
    <s v="Primera compra"/>
    <n v="1506"/>
    <n v="49.478439425051334"/>
    <n v="4.1232032854209448"/>
    <x v="0"/>
    <x v="0"/>
    <s v="ago"/>
  </r>
  <r>
    <x v="880"/>
    <x v="0"/>
    <n v="74"/>
    <n v="284"/>
    <n v="599"/>
    <n v="200"/>
    <s v="Yes"/>
    <s v="No"/>
    <n v="185"/>
    <n v="0"/>
    <n v="3"/>
    <s v="Yes"/>
    <n v="0"/>
    <s v="NJ"/>
    <x v="0"/>
    <n v="71"/>
    <s v="No"/>
    <s v="Yes"/>
    <s v="Yes"/>
    <s v="  Two Year   "/>
    <s v="Credit Card"/>
    <n v="39"/>
    <n v="1966"/>
    <x v="0"/>
    <m/>
    <x v="678"/>
    <x v="536"/>
    <n v="100"/>
    <x v="0"/>
    <n v="31.5"/>
    <x v="1"/>
    <s v="Phone"/>
    <x v="0"/>
    <n v="0.56000000000000005"/>
    <n v="1342"/>
    <s v="Medio"/>
    <s v="Bajo"/>
    <n v="0"/>
    <n v="1229"/>
    <n v="484"/>
    <n v="0.20661157024793389"/>
    <n v="0.20661157024793389"/>
    <s v="Compra posterior"/>
    <n v="1506"/>
    <n v="49.478439425051334"/>
    <n v="4.1232032854209448"/>
    <x v="2"/>
    <x v="0"/>
    <s v="ago"/>
  </r>
  <r>
    <x v="881"/>
    <x v="0"/>
    <n v="70"/>
    <n v="131"/>
    <n v="318.2"/>
    <n v="0"/>
    <s v="No"/>
    <s v="No"/>
    <n v="0"/>
    <n v="0"/>
    <n v="4"/>
    <s v="Yes"/>
    <n v="0"/>
    <s v="KY"/>
    <x v="1"/>
    <n v="33"/>
    <s v="No"/>
    <s v="No"/>
    <s v="Yes"/>
    <s v="  Month-to-Month   "/>
    <s v="Direct Debit"/>
    <n v="17"/>
    <n v="370"/>
    <x v="0"/>
    <m/>
    <x v="306"/>
    <x v="334"/>
    <n v="24"/>
    <x v="0"/>
    <n v="14.88"/>
    <x v="0"/>
    <s v="Phone"/>
    <x v="1"/>
    <n v="0"/>
    <n v="3834"/>
    <s v="Medio"/>
    <s v="Bajo"/>
    <n v="8.3333333333333329E-2"/>
    <n v="684"/>
    <n v="133"/>
    <n v="0.18045112781954886"/>
    <n v="0.18045112781954886"/>
    <s v="Primera compra"/>
    <n v="1379"/>
    <n v="45.30595482546201"/>
    <n v="3.7754962354551673"/>
    <x v="0"/>
    <x v="1"/>
    <s v="ene"/>
  </r>
  <r>
    <x v="882"/>
    <x v="0"/>
    <n v="86"/>
    <n v="323"/>
    <n v="848.7"/>
    <n v="0"/>
    <s v="No"/>
    <s v="No"/>
    <n v="0"/>
    <n v="0"/>
    <n v="8"/>
    <s v="Yes"/>
    <n v="0"/>
    <s v="NM"/>
    <x v="1"/>
    <n v="50"/>
    <s v="No"/>
    <s v="No"/>
    <s v="Yes"/>
    <s v="  One Year   "/>
    <s v="Credit Card"/>
    <n v="27"/>
    <n v="1889"/>
    <x v="0"/>
    <m/>
    <x v="38"/>
    <x v="400"/>
    <n v="99"/>
    <x v="1"/>
    <n v="26.07"/>
    <x v="3"/>
    <s v="Phone"/>
    <x v="0"/>
    <n v="0"/>
    <n v="1926"/>
    <s v="Medio"/>
    <s v="Bajo"/>
    <n v="1.0101010101010102E-2"/>
    <n v="1266"/>
    <n v="324"/>
    <n v="0.30555555555555558"/>
    <n v="0.30555555555555558"/>
    <s v="Primera compra"/>
    <n v="973"/>
    <n v="31.967145790554412"/>
    <n v="2.6639288158795345"/>
    <x v="2"/>
    <x v="0"/>
    <s v="feb"/>
  </r>
  <r>
    <x v="883"/>
    <x v="0"/>
    <n v="57"/>
    <n v="39"/>
    <n v="90.1"/>
    <n v="0"/>
    <s v="No"/>
    <s v="No"/>
    <n v="0"/>
    <n v="0"/>
    <n v="1"/>
    <s v="Yes"/>
    <n v="0"/>
    <s v="TN"/>
    <x v="1"/>
    <n v="50"/>
    <s v="No"/>
    <s v="No"/>
    <s v="Yes"/>
    <s v="  Month-to-Month   "/>
    <s v="Direct Debit"/>
    <n v="20"/>
    <n v="457"/>
    <x v="0"/>
    <m/>
    <x v="679"/>
    <x v="667"/>
    <n v="64"/>
    <x v="2"/>
    <n v="20.13"/>
    <x v="3"/>
    <s v="SMS"/>
    <x v="1"/>
    <n v="0"/>
    <n v="762"/>
    <s v="Medio"/>
    <s v="Bajo"/>
    <n v="1.5625E-2"/>
    <n v="825"/>
    <n v="40"/>
    <n v="1.6"/>
    <n v="1.6"/>
    <s v="Primera compra"/>
    <n v="832"/>
    <n v="27.3347022587269"/>
    <n v="2.2778918548939084"/>
    <x v="2"/>
    <x v="1"/>
    <s v="jul"/>
  </r>
  <r>
    <x v="884"/>
    <x v="0"/>
    <n v="74"/>
    <n v="25"/>
    <n v="61.9"/>
    <n v="0"/>
    <s v="No"/>
    <s v="No"/>
    <n v="0"/>
    <n v="0"/>
    <n v="0"/>
    <s v="No"/>
    <n v="0"/>
    <s v="MI"/>
    <x v="0"/>
    <n v="20"/>
    <s v="Yes"/>
    <s v="No"/>
    <s v="No"/>
    <s v="  Month-to-Month   "/>
    <s v="Credit Card"/>
    <n v="8"/>
    <n v="34"/>
    <x v="0"/>
    <m/>
    <x v="171"/>
    <x v="608"/>
    <n v="61"/>
    <x v="0"/>
    <n v="8.69"/>
    <x v="0"/>
    <s v="Phone"/>
    <x v="0"/>
    <n v="0"/>
    <n v="2228"/>
    <s v="Medio"/>
    <s v="Bajo"/>
    <n v="3.2786885245901641E-2"/>
    <n v="402"/>
    <n v="27"/>
    <n v="2.2592592592592591"/>
    <n v="2.2592592592592591"/>
    <s v="Primera compra"/>
    <n v="728"/>
    <n v="23.917864476386036"/>
    <n v="1.9931553730321696"/>
    <x v="0"/>
    <x v="1"/>
    <s v="oct"/>
  </r>
  <r>
    <x v="885"/>
    <x v="0"/>
    <n v="67"/>
    <n v="85"/>
    <n v="306.3"/>
    <n v="0"/>
    <s v="No"/>
    <s v="No"/>
    <n v="0"/>
    <n v="0"/>
    <n v="5"/>
    <s v="Yes"/>
    <n v="0"/>
    <s v="AZ"/>
    <x v="0"/>
    <n v="57"/>
    <s v="No"/>
    <s v="No"/>
    <s v="No"/>
    <s v="  Two Year   "/>
    <s v="Direct Debit"/>
    <n v="44"/>
    <n v="1497"/>
    <x v="0"/>
    <m/>
    <x v="680"/>
    <x v="668"/>
    <n v="95"/>
    <x v="0"/>
    <n v="42.66"/>
    <x v="1"/>
    <s v="Phone"/>
    <x v="0"/>
    <n v="0"/>
    <n v="79"/>
    <s v="Medio"/>
    <s v="Bajo"/>
    <n v="0"/>
    <n v="1514"/>
    <n v="85"/>
    <n v="1.1176470588235294"/>
    <n v="1.1176470588235294"/>
    <s v="Primera compra"/>
    <n v="394"/>
    <n v="12.944558521560573"/>
    <n v="1.0787132101300478"/>
    <x v="0"/>
    <x v="0"/>
    <s v="sept"/>
  </r>
  <r>
    <x v="886"/>
    <x v="0"/>
    <n v="50"/>
    <n v="82"/>
    <n v="287.2"/>
    <n v="88"/>
    <s v="Yes"/>
    <s v="No"/>
    <n v="45.8"/>
    <n v="0"/>
    <n v="6"/>
    <s v="Yes"/>
    <n v="0"/>
    <s v="IA"/>
    <x v="1"/>
    <n v="33"/>
    <s v="No"/>
    <s v="No"/>
    <s v="No"/>
    <s v="  Month-to-Month   "/>
    <s v="Direct Debit"/>
    <n v="43"/>
    <n v="953"/>
    <x v="0"/>
    <m/>
    <x v="318"/>
    <x v="92"/>
    <n v="115"/>
    <x v="2"/>
    <n v="39.44"/>
    <x v="4"/>
    <s v="Email"/>
    <x v="1"/>
    <n v="2.29"/>
    <n v="5100"/>
    <s v="Medio"/>
    <s v="Bajo"/>
    <n v="2.6086956521739129E-2"/>
    <n v="690"/>
    <n v="173"/>
    <n v="0.66473988439306353"/>
    <n v="0.66473988439306353"/>
    <s v="Primera compra"/>
    <n v="1447"/>
    <n v="47.540041067761805"/>
    <n v="3.9616700889801506"/>
    <x v="0"/>
    <x v="2"/>
    <s v="oct"/>
  </r>
  <r>
    <x v="887"/>
    <x v="0"/>
    <n v="77"/>
    <n v="125"/>
    <n v="324.10000000000002"/>
    <n v="0"/>
    <s v="No"/>
    <s v="No"/>
    <n v="0"/>
    <n v="0"/>
    <n v="4"/>
    <s v="Yes"/>
    <n v="0"/>
    <s v="NY"/>
    <x v="0"/>
    <n v="48"/>
    <s v="No"/>
    <s v="No"/>
    <s v="No"/>
    <s v="  Month-to-Month   "/>
    <s v="Credit Card"/>
    <n v="54"/>
    <n v="1255"/>
    <x v="0"/>
    <m/>
    <x v="599"/>
    <x v="203"/>
    <n v="118"/>
    <x v="1"/>
    <n v="45.01"/>
    <x v="1"/>
    <s v="Email"/>
    <x v="0"/>
    <n v="0"/>
    <n v="682"/>
    <s v="Alto"/>
    <s v="Bajo"/>
    <n v="0"/>
    <n v="925"/>
    <n v="125"/>
    <n v="0.94399999999999995"/>
    <n v="0.94399999999999995"/>
    <s v="Primera compra"/>
    <n v="573"/>
    <n v="18.82546201232033"/>
    <n v="1.5687885010266942"/>
    <x v="0"/>
    <x v="0"/>
    <s v="mar"/>
  </r>
  <r>
    <x v="888"/>
    <x v="0"/>
    <n v="50"/>
    <n v="16"/>
    <n v="57.8"/>
    <n v="0"/>
    <s v="No"/>
    <s v="No"/>
    <n v="0"/>
    <n v="0"/>
    <n v="0"/>
    <s v="No"/>
    <n v="0"/>
    <s v="MT"/>
    <x v="1"/>
    <n v="42"/>
    <s v="No"/>
    <s v="No"/>
    <s v="No"/>
    <s v="  Month-to-Month   "/>
    <s v="Credit Card"/>
    <n v="8"/>
    <n v="97"/>
    <x v="0"/>
    <m/>
    <x v="681"/>
    <x v="623"/>
    <n v="60"/>
    <x v="1"/>
    <n v="8.01"/>
    <x v="3"/>
    <s v="Phone"/>
    <x v="0"/>
    <n v="0"/>
    <n v="5398"/>
    <s v="Medio"/>
    <s v="Bajo"/>
    <n v="1.6666666666666666E-2"/>
    <n v="1558"/>
    <n v="17"/>
    <n v="3.5294117647058822"/>
    <n v="3.5294117647058822"/>
    <s v="Primera compra"/>
    <n v="475"/>
    <n v="15.605749486652979"/>
    <n v="1.3004791238877482"/>
    <x v="0"/>
    <x v="1"/>
    <s v="jun"/>
  </r>
  <r>
    <x v="889"/>
    <x v="0"/>
    <n v="84"/>
    <n v="10"/>
    <n v="19"/>
    <n v="0"/>
    <s v="No"/>
    <s v="No"/>
    <n v="0"/>
    <n v="0"/>
    <n v="30"/>
    <s v="Yes"/>
    <n v="0"/>
    <s v="MI"/>
    <x v="0"/>
    <n v="21"/>
    <s v="Yes"/>
    <s v="No"/>
    <s v="No"/>
    <s v="  Month-to-Month   "/>
    <s v="Paper Check"/>
    <n v="12"/>
    <n v="18"/>
    <x v="0"/>
    <m/>
    <x v="682"/>
    <x v="669"/>
    <n v="14"/>
    <x v="1"/>
    <n v="10.17"/>
    <x v="5"/>
    <s v="Phone"/>
    <x v="0"/>
    <n v="0"/>
    <n v="2342"/>
    <s v="Medio"/>
    <s v="Bajo"/>
    <n v="0.2857142857142857"/>
    <n v="937"/>
    <n v="14"/>
    <n v="1"/>
    <n v="1"/>
    <s v="Primera compra"/>
    <n v="844"/>
    <n v="27.728952772073924"/>
    <n v="2.3107460643394937"/>
    <x v="0"/>
    <x v="1"/>
    <s v="jun"/>
  </r>
  <r>
    <x v="890"/>
    <x v="0"/>
    <n v="75"/>
    <n v="242"/>
    <n v="504.3"/>
    <n v="0"/>
    <s v="No"/>
    <s v="No"/>
    <n v="0"/>
    <n v="1"/>
    <n v="8"/>
    <s v="No"/>
    <n v="4"/>
    <s v="OH"/>
    <x v="1"/>
    <n v="43"/>
    <s v="No"/>
    <s v="No"/>
    <s v="Yes"/>
    <s v="  Two Year   "/>
    <s v="Direct Debit"/>
    <n v="35"/>
    <n v="2501"/>
    <x v="0"/>
    <m/>
    <x v="12"/>
    <x v="368"/>
    <n v="81"/>
    <x v="0"/>
    <n v="38.5"/>
    <x v="0"/>
    <s v="Phone"/>
    <x v="1"/>
    <n v="0"/>
    <n v="1466"/>
    <s v="Medio"/>
    <s v="Bajo"/>
    <n v="2.4691358024691357E-2"/>
    <n v="1042"/>
    <n v="244"/>
    <n v="0.33196721311475408"/>
    <n v="0.33196721311475408"/>
    <s v="Primera compra"/>
    <n v="1590"/>
    <n v="52.238193018480494"/>
    <n v="4.3531827515400412"/>
    <x v="0"/>
    <x v="3"/>
    <s v="jun"/>
  </r>
  <r>
    <x v="891"/>
    <x v="0"/>
    <n v="73"/>
    <n v="402"/>
    <n v="975"/>
    <n v="0"/>
    <s v="No"/>
    <s v="No"/>
    <n v="0"/>
    <n v="2"/>
    <n v="10"/>
    <s v="Yes"/>
    <n v="0"/>
    <s v="SD"/>
    <x v="0"/>
    <n v="24"/>
    <s v="Yes"/>
    <s v="No"/>
    <s v="Yes"/>
    <s v="  Two Year   "/>
    <s v="Credit Card"/>
    <n v="30"/>
    <n v="2120"/>
    <x v="0"/>
    <m/>
    <x v="683"/>
    <x v="670"/>
    <n v="33"/>
    <x v="0"/>
    <n v="33.61"/>
    <x v="3"/>
    <s v="Email"/>
    <x v="0"/>
    <n v="0"/>
    <n v="3768"/>
    <s v="Medio"/>
    <s v="Bajo"/>
    <n v="3.0303030303030304E-2"/>
    <n v="594"/>
    <n v="403"/>
    <n v="8.1885856079404462E-2"/>
    <n v="8.1885856079404462E-2"/>
    <s v="Primera compra"/>
    <n v="497"/>
    <n v="16.328542094455852"/>
    <n v="1.3607118412046544"/>
    <x v="0"/>
    <x v="0"/>
    <s v="jun"/>
  </r>
  <r>
    <x v="892"/>
    <x v="0"/>
    <n v="70"/>
    <n v="311"/>
    <n v="801.8"/>
    <n v="268"/>
    <s v="Yes"/>
    <s v="Yes"/>
    <n v="0"/>
    <n v="1"/>
    <n v="0"/>
    <s v="No"/>
    <n v="0"/>
    <s v="SC"/>
    <x v="1"/>
    <n v="46"/>
    <s v="No"/>
    <s v="No"/>
    <s v="No"/>
    <s v="  Two Year   "/>
    <s v="Direct Debit"/>
    <n v="10"/>
    <n v="685"/>
    <x v="0"/>
    <m/>
    <x v="684"/>
    <x v="671"/>
    <n v="73"/>
    <x v="0"/>
    <n v="8.35"/>
    <x v="3"/>
    <s v="Email"/>
    <x v="1"/>
    <n v="6.3"/>
    <n v="1950"/>
    <s v="Medio"/>
    <s v="Bajo"/>
    <n v="1.3698630136986301E-2"/>
    <n v="1353"/>
    <n v="580"/>
    <n v="0.12586206896551724"/>
    <n v="0.12586206896551724"/>
    <s v="Primera compra"/>
    <n v="1239"/>
    <n v="40.706365503080079"/>
    <n v="3.3921971252566734"/>
    <x v="2"/>
    <x v="2"/>
    <s v="may"/>
  </r>
  <r>
    <x v="893"/>
    <x v="0"/>
    <n v="53"/>
    <n v="207"/>
    <n v="395.9"/>
    <n v="396"/>
    <s v="Yes"/>
    <s v="No"/>
    <n v="118.8"/>
    <n v="0"/>
    <n v="7"/>
    <s v="Yes"/>
    <n v="0"/>
    <s v="NY"/>
    <x v="0"/>
    <n v="41"/>
    <s v="No"/>
    <s v="No"/>
    <s v="Yes"/>
    <s v="  Two Year   "/>
    <s v="Credit Card"/>
    <n v="45"/>
    <n v="2968"/>
    <x v="0"/>
    <m/>
    <x v="3"/>
    <x v="229"/>
    <n v="75"/>
    <x v="1"/>
    <n v="49.22"/>
    <x v="1"/>
    <s v="Email"/>
    <x v="1"/>
    <n v="0.59"/>
    <n v="6671"/>
    <s v="Alto"/>
    <s v="Bajo"/>
    <n v="0"/>
    <n v="1351"/>
    <n v="603"/>
    <n v="0.12437810945273632"/>
    <n v="0.12437810945273632"/>
    <s v="Primera compra"/>
    <n v="891"/>
    <n v="29.273100616016428"/>
    <n v="2.4394250513347022"/>
    <x v="2"/>
    <x v="3"/>
    <s v="may"/>
  </r>
  <r>
    <x v="894"/>
    <x v="0"/>
    <n v="60"/>
    <n v="255"/>
    <n v="565.70000000000005"/>
    <n v="0"/>
    <s v="No"/>
    <s v="No"/>
    <n v="0"/>
    <n v="0"/>
    <n v="8"/>
    <s v="Yes"/>
    <n v="0"/>
    <s v="KY"/>
    <x v="1"/>
    <n v="23"/>
    <s v="Yes"/>
    <s v="No"/>
    <s v="No"/>
    <s v="  Month-to-Month   "/>
    <s v="Direct Debit"/>
    <n v="25"/>
    <n v="1271"/>
    <x v="0"/>
    <m/>
    <x v="685"/>
    <x v="672"/>
    <n v="2"/>
    <x v="1"/>
    <n v="25.58"/>
    <x v="1"/>
    <s v="SMS"/>
    <x v="1"/>
    <n v="0"/>
    <n v="4882"/>
    <s v="Medio"/>
    <s v="Bajo"/>
    <n v="0"/>
    <n v="1380"/>
    <n v="255"/>
    <n v="7.8431372549019607E-3"/>
    <n v="7.8431372549019607E-3"/>
    <s v="Primera compra"/>
    <n v="1444"/>
    <n v="47.441478439425055"/>
    <n v="3.9534565366187544"/>
    <x v="2"/>
    <x v="0"/>
    <s v="oct"/>
  </r>
  <r>
    <x v="895"/>
    <x v="0"/>
    <n v="70"/>
    <n v="166"/>
    <n v="424.1"/>
    <n v="0"/>
    <s v="No"/>
    <s v="No"/>
    <n v="0"/>
    <n v="0"/>
    <n v="3"/>
    <s v="Yes"/>
    <n v="0"/>
    <s v="IN"/>
    <x v="0"/>
    <n v="72"/>
    <s v="No"/>
    <s v="Yes"/>
    <s v="No"/>
    <s v="  Two Year   "/>
    <s v="Direct Debit"/>
    <n v="50"/>
    <n v="1934"/>
    <x v="0"/>
    <m/>
    <x v="113"/>
    <x v="386"/>
    <n v="11"/>
    <x v="0"/>
    <n v="50.54"/>
    <x v="0"/>
    <s v="Email"/>
    <x v="1"/>
    <n v="0"/>
    <n v="5641"/>
    <s v="Alto"/>
    <s v="Bajo"/>
    <n v="0.18181818181818182"/>
    <n v="979"/>
    <n v="168"/>
    <n v="6.5476190476190479E-2"/>
    <n v="6.5476190476190479E-2"/>
    <s v="Primera compra"/>
    <n v="693"/>
    <n v="22.767967145790553"/>
    <n v="1.8973305954825461"/>
    <x v="0"/>
    <x v="0"/>
    <s v="nov"/>
  </r>
  <r>
    <x v="896"/>
    <x v="0"/>
    <n v="51"/>
    <n v="100"/>
    <n v="248.3"/>
    <n v="0"/>
    <s v="No"/>
    <s v="No"/>
    <n v="0"/>
    <n v="0"/>
    <n v="0"/>
    <s v="No"/>
    <n v="0"/>
    <s v="NC"/>
    <x v="0"/>
    <n v="44"/>
    <s v="No"/>
    <s v="No"/>
    <s v="No"/>
    <s v="  Two Year   "/>
    <s v="Direct Debit"/>
    <n v="12"/>
    <n v="750"/>
    <x v="0"/>
    <m/>
    <x v="686"/>
    <x v="549"/>
    <n v="39"/>
    <x v="2"/>
    <n v="9.7899999999999991"/>
    <x v="1"/>
    <s v="Email"/>
    <x v="1"/>
    <n v="0"/>
    <n v="3863"/>
    <s v="Medio"/>
    <s v="Bajo"/>
    <n v="0"/>
    <n v="1234"/>
    <n v="100"/>
    <n v="0.39"/>
    <n v="0.39"/>
    <s v="Primera compra"/>
    <n v="1221"/>
    <n v="40.114989733059545"/>
    <n v="3.3429158110882953"/>
    <x v="2"/>
    <x v="2"/>
    <s v="jun"/>
  </r>
  <r>
    <x v="897"/>
    <x v="0"/>
    <n v="80"/>
    <n v="38"/>
    <n v="101.6"/>
    <n v="100"/>
    <s v="Yes"/>
    <s v="Yes"/>
    <n v="0"/>
    <n v="1"/>
    <n v="19"/>
    <s v="Yes"/>
    <n v="0"/>
    <s v="VT"/>
    <x v="0"/>
    <n v="49"/>
    <s v="No"/>
    <s v="No"/>
    <s v="Yes"/>
    <s v="  One Year   "/>
    <s v="Credit Card"/>
    <n v="36"/>
    <n v="919"/>
    <x v="0"/>
    <m/>
    <x v="483"/>
    <x v="257"/>
    <n v="103"/>
    <x v="1"/>
    <n v="34.18"/>
    <x v="0"/>
    <s v="SMS"/>
    <x v="0"/>
    <n v="2.82"/>
    <n v="3128"/>
    <s v="Medio"/>
    <s v="Bajo"/>
    <n v="1.9417475728155338E-2"/>
    <n v="1003"/>
    <n v="140"/>
    <n v="0.73571428571428577"/>
    <n v="0.73571428571428577"/>
    <s v="Primera compra"/>
    <n v="1082"/>
    <n v="35.548254620123203"/>
    <n v="2.9623545516769334"/>
    <x v="0"/>
    <x v="2"/>
    <s v="oct"/>
  </r>
  <r>
    <x v="898"/>
    <x v="0"/>
    <n v="95"/>
    <n v="60"/>
    <n v="157.6"/>
    <n v="52"/>
    <s v="Yes"/>
    <s v="No"/>
    <n v="80.599999999999994"/>
    <n v="0"/>
    <n v="14"/>
    <s v="Yes"/>
    <n v="0"/>
    <s v="NY"/>
    <x v="1"/>
    <n v="32"/>
    <s v="No"/>
    <s v="No"/>
    <s v="No"/>
    <s v="  Month-to-Month   "/>
    <s v="Direct Debit"/>
    <n v="30"/>
    <n v="396"/>
    <x v="0"/>
    <m/>
    <x v="371"/>
    <x v="275"/>
    <n v="33"/>
    <x v="1"/>
    <n v="32.32"/>
    <x v="3"/>
    <s v="Email"/>
    <x v="1"/>
    <n v="1.61"/>
    <n v="5787"/>
    <s v="Medio"/>
    <s v="Bajo"/>
    <n v="3.0303030303030304E-2"/>
    <n v="647"/>
    <n v="113"/>
    <n v="0.29203539823008851"/>
    <n v="0.29203539823008851"/>
    <s v="Primera compra"/>
    <n v="859"/>
    <n v="28.2217659137577"/>
    <n v="2.3518138261464752"/>
    <x v="2"/>
    <x v="1"/>
    <s v="jun"/>
  </r>
  <r>
    <x v="899"/>
    <x v="0"/>
    <n v="73"/>
    <n v="349"/>
    <n v="831.6"/>
    <n v="0"/>
    <s v="No"/>
    <s v="No"/>
    <n v="0"/>
    <n v="0"/>
    <n v="24"/>
    <s v="Yes"/>
    <n v="0"/>
    <s v="DE"/>
    <x v="1"/>
    <n v="30"/>
    <s v="No"/>
    <s v="No"/>
    <s v="No"/>
    <s v="  One Year   "/>
    <s v="Credit Card"/>
    <n v="26"/>
    <n v="1635"/>
    <x v="0"/>
    <m/>
    <x v="687"/>
    <x v="673"/>
    <n v="31"/>
    <x v="0"/>
    <n v="29.84"/>
    <x v="0"/>
    <s v="Phone"/>
    <x v="1"/>
    <n v="0"/>
    <n v="3494"/>
    <s v="Medio"/>
    <s v="Bajo"/>
    <n v="6.4516129032258063E-2"/>
    <n v="1703"/>
    <n v="351"/>
    <n v="8.8319088319088315E-2"/>
    <n v="8.8319088319088315E-2"/>
    <s v="Primera compra"/>
    <n v="1234"/>
    <n v="40.542094455852158"/>
    <n v="3.378507871321013"/>
    <x v="0"/>
    <x v="0"/>
    <s v="may"/>
  </r>
  <r>
    <x v="900"/>
    <x v="0"/>
    <n v="67"/>
    <n v="125"/>
    <n v="257.5"/>
    <n v="0"/>
    <s v="No"/>
    <s v="No"/>
    <n v="0"/>
    <n v="0"/>
    <n v="6"/>
    <s v="No"/>
    <n v="16"/>
    <s v="MN"/>
    <x v="0"/>
    <n v="81"/>
    <s v="No"/>
    <s v="Yes"/>
    <s v="No"/>
    <s v="  One Year   "/>
    <s v="Direct Debit"/>
    <n v="57"/>
    <n v="1329"/>
    <x v="0"/>
    <m/>
    <x v="424"/>
    <x v="674"/>
    <n v="93"/>
    <x v="0"/>
    <n v="55.16"/>
    <x v="1"/>
    <s v="SMS"/>
    <x v="1"/>
    <n v="0"/>
    <n v="2196"/>
    <s v="Alto"/>
    <s v="Bajo"/>
    <n v="0"/>
    <n v="1415"/>
    <n v="125"/>
    <n v="0.74399999999999999"/>
    <n v="0.74399999999999999"/>
    <s v="Primera compra"/>
    <n v="298"/>
    <n v="9.7905544147843955"/>
    <n v="0.81587953456536633"/>
    <x v="0"/>
    <x v="0"/>
    <s v="dic"/>
  </r>
  <r>
    <x v="901"/>
    <x v="0"/>
    <n v="55"/>
    <n v="289"/>
    <n v="705.4"/>
    <n v="0"/>
    <s v="No"/>
    <s v="No"/>
    <n v="0"/>
    <n v="0"/>
    <n v="0"/>
    <s v="No"/>
    <n v="0"/>
    <s v="MD"/>
    <x v="0"/>
    <n v="62"/>
    <s v="No"/>
    <s v="No"/>
    <s v="No"/>
    <s v="  Two Year   "/>
    <s v="Direct Debit"/>
    <n v="12"/>
    <n v="755"/>
    <x v="0"/>
    <m/>
    <x v="654"/>
    <x v="675"/>
    <n v="18"/>
    <x v="1"/>
    <n v="12.11"/>
    <x v="1"/>
    <s v="Email"/>
    <x v="1"/>
    <n v="0"/>
    <n v="6337"/>
    <s v="Medio"/>
    <s v="Bajo"/>
    <n v="0"/>
    <n v="461"/>
    <n v="289"/>
    <n v="6.228373702422145E-2"/>
    <n v="6.228373702422145E-2"/>
    <s v="Primera compra"/>
    <n v="397"/>
    <n v="13.043121149897331"/>
    <n v="1.0869267624914443"/>
    <x v="0"/>
    <x v="2"/>
    <s v="sept"/>
  </r>
  <r>
    <x v="902"/>
    <x v="0"/>
    <n v="70"/>
    <n v="3"/>
    <n v="6"/>
    <n v="0"/>
    <s v="No"/>
    <s v="No"/>
    <n v="0"/>
    <n v="0"/>
    <n v="0"/>
    <s v="No"/>
    <n v="0"/>
    <s v="NC"/>
    <x v="1"/>
    <n v="63"/>
    <s v="No"/>
    <s v="No"/>
    <s v="No"/>
    <s v="  Month-to-Month   "/>
    <s v="Credit Card"/>
    <n v="10"/>
    <n v="10"/>
    <x v="0"/>
    <m/>
    <x v="688"/>
    <x v="676"/>
    <n v="111"/>
    <x v="1"/>
    <n v="9.48"/>
    <x v="4"/>
    <s v="SMS"/>
    <x v="1"/>
    <n v="0"/>
    <n v="672"/>
    <s v="Medio"/>
    <s v="Bajo"/>
    <n v="2.7027027027027029E-2"/>
    <n v="324"/>
    <n v="6"/>
    <n v="18.5"/>
    <n v="18.5"/>
    <s v="Primera compra"/>
    <n v="1188"/>
    <n v="39.030800821355236"/>
    <n v="3.2525667351129361"/>
    <x v="0"/>
    <x v="1"/>
    <s v="jul"/>
  </r>
  <r>
    <x v="903"/>
    <x v="0"/>
    <n v="63"/>
    <n v="151"/>
    <n v="265.5"/>
    <n v="152"/>
    <s v="Yes"/>
    <s v="No"/>
    <n v="56.1"/>
    <n v="2"/>
    <n v="0"/>
    <s v="No"/>
    <n v="0"/>
    <s v="WA"/>
    <x v="1"/>
    <n v="50"/>
    <s v="No"/>
    <s v="No"/>
    <s v="No"/>
    <s v="  Month-to-Month   "/>
    <s v="Direct Debit"/>
    <n v="9"/>
    <n v="348"/>
    <x v="0"/>
    <m/>
    <x v="689"/>
    <x v="677"/>
    <n v="79"/>
    <x v="2"/>
    <n v="8.06"/>
    <x v="4"/>
    <s v="SMS"/>
    <x v="1"/>
    <n v="2.2400000000000002"/>
    <n v="4748"/>
    <s v="Medio"/>
    <s v="Bajo"/>
    <n v="3.7974683544303799E-2"/>
    <n v="1534"/>
    <n v="306"/>
    <n v="0.2581699346405229"/>
    <n v="0.2581699346405229"/>
    <s v="Primera compra"/>
    <n v="382"/>
    <n v="12.550308008213554"/>
    <n v="1.0458590006844628"/>
    <x v="0"/>
    <x v="1"/>
    <s v="sept"/>
  </r>
  <r>
    <x v="904"/>
    <x v="0"/>
    <n v="75"/>
    <n v="159"/>
    <n v="406.8"/>
    <n v="148"/>
    <s v="Yes"/>
    <s v="No"/>
    <n v="214.6"/>
    <n v="0"/>
    <n v="0"/>
    <s v="No"/>
    <n v="0"/>
    <s v="ND"/>
    <x v="1"/>
    <n v="36"/>
    <s v="No"/>
    <s v="No"/>
    <s v="No"/>
    <s v="  Two Year   "/>
    <s v="Credit Card"/>
    <n v="11"/>
    <n v="413"/>
    <x v="0"/>
    <m/>
    <x v="295"/>
    <x v="100"/>
    <n v="113"/>
    <x v="0"/>
    <n v="11.77"/>
    <x v="3"/>
    <s v="Phone"/>
    <x v="1"/>
    <n v="6.44"/>
    <n v="1418"/>
    <s v="Medio"/>
    <s v="Bajo"/>
    <n v="8.8495575221238937E-3"/>
    <n v="496"/>
    <n v="308"/>
    <n v="0.36688311688311687"/>
    <n v="0.36688311688311687"/>
    <s v="Primera compra"/>
    <n v="569"/>
    <n v="18.69404517453799"/>
    <n v="1.5578370978781659"/>
    <x v="0"/>
    <x v="1"/>
    <s v="mar"/>
  </r>
  <r>
    <x v="905"/>
    <x v="0"/>
    <n v="85"/>
    <n v="186"/>
    <n v="554.9"/>
    <n v="276"/>
    <s v="Yes"/>
    <s v="Yes"/>
    <n v="0"/>
    <n v="0"/>
    <n v="2"/>
    <s v="Yes"/>
    <n v="0"/>
    <s v="IL"/>
    <x v="1"/>
    <n v="63"/>
    <s v="No"/>
    <s v="No"/>
    <s v="Yes"/>
    <s v="  Two Year   "/>
    <s v="Direct Debit"/>
    <n v="25"/>
    <n v="1754"/>
    <x v="0"/>
    <m/>
    <x v="690"/>
    <x v="678"/>
    <n v="107"/>
    <x v="1"/>
    <n v="24.05"/>
    <x v="0"/>
    <s v="Email"/>
    <x v="1"/>
    <n v="10.49"/>
    <n v="601"/>
    <s v="Medio"/>
    <s v="Bajo"/>
    <n v="1.8691588785046728E-2"/>
    <n v="1122"/>
    <n v="464"/>
    <n v="0.23060344827586207"/>
    <n v="0.23060344827586207"/>
    <s v="Primera compra"/>
    <n v="802"/>
    <n v="26.349075975359341"/>
    <n v="2.1957563312799451"/>
    <x v="0"/>
    <x v="0"/>
    <s v="ago"/>
  </r>
  <r>
    <x v="905"/>
    <x v="0"/>
    <n v="72"/>
    <n v="186"/>
    <n v="554.9"/>
    <n v="276"/>
    <s v="Yes"/>
    <s v="Yes"/>
    <n v="0"/>
    <n v="0"/>
    <n v="2"/>
    <s v="Yes"/>
    <n v="0"/>
    <s v="IL"/>
    <x v="1"/>
    <n v="63"/>
    <s v="No"/>
    <s v="No"/>
    <s v="Yes"/>
    <s v="  Two Year   "/>
    <s v="Direct Debit"/>
    <n v="25"/>
    <n v="1754"/>
    <x v="0"/>
    <m/>
    <x v="690"/>
    <x v="678"/>
    <n v="107"/>
    <x v="1"/>
    <n v="24.05"/>
    <x v="0"/>
    <s v="Email"/>
    <x v="1"/>
    <n v="10.49"/>
    <n v="1437"/>
    <s v="Medio"/>
    <s v="Bajo"/>
    <n v="1.8691588785046728E-2"/>
    <n v="1122"/>
    <n v="464"/>
    <n v="0.23060344827586207"/>
    <n v="0.23060344827586207"/>
    <s v="Compra posterior"/>
    <n v="802"/>
    <n v="26.349075975359341"/>
    <n v="2.1957563312799451"/>
    <x v="0"/>
    <x v="0"/>
    <s v="ago"/>
  </r>
  <r>
    <x v="906"/>
    <x v="0"/>
    <n v="64"/>
    <n v="106"/>
    <n v="256.5"/>
    <n v="0"/>
    <s v="No"/>
    <s v="No"/>
    <n v="0"/>
    <n v="3"/>
    <n v="3"/>
    <s v="No"/>
    <n v="58"/>
    <s v="HI"/>
    <x v="1"/>
    <n v="50"/>
    <s v="No"/>
    <s v="No"/>
    <s v="No"/>
    <s v="  One Year   "/>
    <s v="Credit Card"/>
    <n v="46"/>
    <n v="1955"/>
    <x v="0"/>
    <m/>
    <x v="691"/>
    <x v="272"/>
    <n v="13"/>
    <x v="2"/>
    <n v="53.1"/>
    <x v="3"/>
    <s v="Phone"/>
    <x v="1"/>
    <n v="0"/>
    <n v="4244"/>
    <s v="Alto"/>
    <s v="Bajo"/>
    <n v="7.6923076923076927E-2"/>
    <n v="549"/>
    <n v="107"/>
    <n v="0.12149532710280374"/>
    <n v="0.12149532710280374"/>
    <s v="Primera compra"/>
    <n v="1615"/>
    <n v="53.059548254620125"/>
    <n v="4.4216290212183438"/>
    <x v="2"/>
    <x v="0"/>
    <s v="may"/>
  </r>
  <r>
    <x v="907"/>
    <x v="0"/>
    <n v="59"/>
    <n v="7"/>
    <n v="18.7"/>
    <n v="0"/>
    <s v="No"/>
    <s v="No"/>
    <n v="0"/>
    <n v="0"/>
    <n v="0"/>
    <s v="No"/>
    <n v="0"/>
    <s v="UT"/>
    <x v="1"/>
    <n v="58"/>
    <s v="No"/>
    <s v="No"/>
    <s v="No"/>
    <s v="  Month-to-Month   "/>
    <s v="Direct Debit"/>
    <n v="8"/>
    <n v="25"/>
    <x v="0"/>
    <m/>
    <x v="314"/>
    <x v="679"/>
    <n v="90"/>
    <x v="2"/>
    <n v="8.0299999999999994"/>
    <x v="5"/>
    <s v="Email"/>
    <x v="0"/>
    <n v="0"/>
    <n v="4606"/>
    <s v="Medio"/>
    <s v="Bajo"/>
    <n v="4.4444444444444446E-2"/>
    <n v="377"/>
    <n v="11"/>
    <n v="8.1818181818181817"/>
    <n v="8.1818181818181817"/>
    <s v="Primera compra"/>
    <n v="1507"/>
    <n v="49.511293634496923"/>
    <n v="4.1259411362080769"/>
    <x v="0"/>
    <x v="1"/>
    <s v="ago"/>
  </r>
  <r>
    <x v="908"/>
    <x v="0"/>
    <n v="69"/>
    <n v="272"/>
    <n v="659.1"/>
    <n v="120"/>
    <s v="Yes"/>
    <s v="No"/>
    <n v="207"/>
    <n v="0"/>
    <n v="26"/>
    <s v="Yes"/>
    <n v="0"/>
    <s v="OK"/>
    <x v="0"/>
    <n v="21"/>
    <s v="Yes"/>
    <s v="No"/>
    <s v="Yes"/>
    <s v="  Two Year   "/>
    <s v="Direct Debit"/>
    <n v="16"/>
    <n v="970"/>
    <x v="0"/>
    <m/>
    <x v="692"/>
    <x v="680"/>
    <n v="28"/>
    <x v="2"/>
    <n v="16.010000000000002"/>
    <x v="3"/>
    <s v="Phone"/>
    <x v="0"/>
    <n v="0.83"/>
    <n v="6290"/>
    <s v="Medio"/>
    <s v="Bajo"/>
    <n v="3.5714285714285712E-2"/>
    <n v="551"/>
    <n v="393"/>
    <n v="7.124681933842239E-2"/>
    <n v="7.124681933842239E-2"/>
    <s v="Primera compra"/>
    <n v="1317"/>
    <n v="43.26899383983573"/>
    <n v="3.6057494866529773"/>
    <x v="2"/>
    <x v="2"/>
    <s v="mar"/>
  </r>
  <r>
    <x v="909"/>
    <x v="0"/>
    <n v="63"/>
    <n v="2"/>
    <n v="5"/>
    <n v="0"/>
    <s v="No"/>
    <s v="No"/>
    <n v="0"/>
    <n v="2"/>
    <n v="4"/>
    <s v="No"/>
    <n v="5"/>
    <s v="AZ"/>
    <x v="1"/>
    <n v="39"/>
    <s v="No"/>
    <s v="No"/>
    <s v="No"/>
    <s v="  Month-to-Month   "/>
    <s v="Direct Debit"/>
    <n v="15"/>
    <n v="15"/>
    <x v="0"/>
    <m/>
    <x v="288"/>
    <x v="681"/>
    <n v="48"/>
    <x v="2"/>
    <n v="15.79"/>
    <x v="2"/>
    <s v="SMS"/>
    <x v="0"/>
    <n v="0"/>
    <n v="2069"/>
    <s v="Medio"/>
    <s v="Medio"/>
    <n v="0.10416666666666667"/>
    <n v="733"/>
    <n v="7"/>
    <n v="6.8571428571428568"/>
    <n v="6.8571428571428568"/>
    <s v="Primera compra"/>
    <n v="1337"/>
    <n v="43.926078028747433"/>
    <n v="3.6605065023956196"/>
    <x v="1"/>
    <x v="1"/>
    <s v="feb"/>
  </r>
  <r>
    <x v="910"/>
    <x v="0"/>
    <n v="74"/>
    <n v="84"/>
    <n v="180.6"/>
    <n v="0"/>
    <s v="No"/>
    <s v="No"/>
    <n v="0"/>
    <n v="1"/>
    <n v="3"/>
    <s v="Yes"/>
    <n v="0"/>
    <s v="DE"/>
    <x v="0"/>
    <n v="44"/>
    <s v="No"/>
    <s v="No"/>
    <s v="No"/>
    <s v="  Month-to-Month   "/>
    <s v="Direct Debit"/>
    <n v="27"/>
    <n v="1212"/>
    <x v="0"/>
    <m/>
    <x v="686"/>
    <x v="682"/>
    <n v="13"/>
    <x v="0"/>
    <n v="25.58"/>
    <x v="4"/>
    <s v="SMS"/>
    <x v="1"/>
    <n v="0"/>
    <n v="6847"/>
    <s v="Medio"/>
    <s v="Bajo"/>
    <n v="0.23076923076923078"/>
    <n v="780"/>
    <n v="87"/>
    <n v="0.14942528735632185"/>
    <n v="0.14942528735632185"/>
    <s v="Primera compra"/>
    <n v="1221"/>
    <n v="40.114989733059545"/>
    <n v="3.3429158110882953"/>
    <x v="0"/>
    <x v="0"/>
    <s v="jun"/>
  </r>
  <r>
    <x v="911"/>
    <x v="0"/>
    <n v="93"/>
    <n v="101"/>
    <n v="369.3"/>
    <n v="0"/>
    <s v="No"/>
    <s v="No"/>
    <n v="0"/>
    <n v="2"/>
    <n v="2"/>
    <s v="Yes"/>
    <n v="0"/>
    <s v="OR"/>
    <x v="0"/>
    <n v="48"/>
    <s v="No"/>
    <s v="No"/>
    <s v="No"/>
    <s v="  One Year   "/>
    <s v="Direct Debit"/>
    <n v="34"/>
    <n v="783"/>
    <x v="0"/>
    <m/>
    <x v="449"/>
    <x v="658"/>
    <n v="10"/>
    <x v="1"/>
    <n v="40.31"/>
    <x v="1"/>
    <s v="SMS"/>
    <x v="1"/>
    <n v="0"/>
    <n v="4639"/>
    <s v="Medio"/>
    <s v="Bajo"/>
    <n v="0"/>
    <n v="1644"/>
    <n v="101"/>
    <n v="9.9009900990099015E-2"/>
    <n v="9.9009900990099015E-2"/>
    <s v="Primera compra"/>
    <n v="1059"/>
    <n v="34.792607802874741"/>
    <n v="2.899383983572895"/>
    <x v="2"/>
    <x v="2"/>
    <s v="nov"/>
  </r>
  <r>
    <x v="912"/>
    <x v="0"/>
    <n v="70"/>
    <n v="14"/>
    <n v="31.7"/>
    <n v="0"/>
    <s v="No"/>
    <s v="No"/>
    <n v="0"/>
    <n v="0"/>
    <n v="3"/>
    <s v="Yes"/>
    <n v="0"/>
    <s v="IA"/>
    <x v="0"/>
    <n v="44"/>
    <s v="No"/>
    <s v="No"/>
    <s v="No"/>
    <s v="  Month-to-Month   "/>
    <s v="Credit Card"/>
    <n v="29"/>
    <n v="181"/>
    <x v="0"/>
    <m/>
    <x v="621"/>
    <x v="683"/>
    <n v="37"/>
    <x v="0"/>
    <n v="29.43"/>
    <x v="2"/>
    <s v="SMS"/>
    <x v="0"/>
    <n v="0"/>
    <n v="2732"/>
    <s v="Medio"/>
    <s v="Medio"/>
    <n v="0.13513513513513514"/>
    <n v="1187"/>
    <n v="19"/>
    <n v="1.9473684210526316"/>
    <n v="1.9473684210526316"/>
    <s v="Primera compra"/>
    <n v="1396"/>
    <n v="45.864476386036962"/>
    <n v="3.8220396988364134"/>
    <x v="1"/>
    <x v="1"/>
    <s v="dic"/>
  </r>
  <r>
    <x v="913"/>
    <x v="0"/>
    <n v="66"/>
    <n v="276"/>
    <n v="575.79999999999995"/>
    <n v="192"/>
    <s v="Yes"/>
    <s v="No"/>
    <n v="185.6"/>
    <n v="0"/>
    <n v="8"/>
    <s v="No"/>
    <n v="38"/>
    <s v="UT"/>
    <x v="1"/>
    <n v="41"/>
    <s v="No"/>
    <s v="No"/>
    <s v="Yes"/>
    <s v="  Two Year   "/>
    <s v="Credit Card"/>
    <n v="63"/>
    <n v="4041"/>
    <x v="0"/>
    <m/>
    <x v="693"/>
    <x v="684"/>
    <n v="38"/>
    <x v="2"/>
    <n v="53.71"/>
    <x v="1"/>
    <s v="SMS"/>
    <x v="0"/>
    <n v="5.57"/>
    <n v="2886"/>
    <s v="Alto"/>
    <s v="Bajo"/>
    <n v="0"/>
    <n v="665"/>
    <n v="468"/>
    <n v="8.11965811965812E-2"/>
    <n v="8.11965811965812E-2"/>
    <s v="Primera compra"/>
    <n v="682"/>
    <n v="22.406570841889117"/>
    <n v="1.8672142368240932"/>
    <x v="0"/>
    <x v="3"/>
    <s v="dic"/>
  </r>
  <r>
    <x v="914"/>
    <x v="0"/>
    <n v="71"/>
    <n v="23"/>
    <n v="50.8"/>
    <n v="0"/>
    <s v="No"/>
    <s v="No"/>
    <n v="0"/>
    <n v="0"/>
    <n v="6"/>
    <s v="Yes"/>
    <n v="0"/>
    <s v="SC"/>
    <x v="2"/>
    <n v="70"/>
    <s v="No"/>
    <s v="Yes"/>
    <s v="No"/>
    <s v="  One Year   "/>
    <s v="Direct Debit"/>
    <n v="34"/>
    <n v="123"/>
    <x v="0"/>
    <m/>
    <x v="694"/>
    <x v="457"/>
    <n v="86"/>
    <x v="0"/>
    <n v="30.57"/>
    <x v="4"/>
    <s v="Email"/>
    <x v="0"/>
    <n v="0"/>
    <n v="2889"/>
    <s v="Medio"/>
    <s v="Bajo"/>
    <n v="3.4883720930232558E-2"/>
    <n v="1588"/>
    <n v="26"/>
    <n v="3.3076923076923075"/>
    <n v="3.3076923076923075"/>
    <s v="Primera compra"/>
    <n v="1585"/>
    <n v="52.073921971252574"/>
    <n v="4.3394934976043809"/>
    <x v="0"/>
    <x v="1"/>
    <s v="jun"/>
  </r>
  <r>
    <x v="915"/>
    <x v="0"/>
    <n v="59"/>
    <n v="252"/>
    <n v="1106.3"/>
    <n v="0"/>
    <s v="No"/>
    <s v="No"/>
    <n v="0"/>
    <n v="2"/>
    <n v="30"/>
    <s v="Yes"/>
    <n v="0"/>
    <s v="AK"/>
    <x v="1"/>
    <n v="27"/>
    <s v="Yes"/>
    <s v="No"/>
    <s v="No"/>
    <s v="  One Year   "/>
    <s v="Direct Debit"/>
    <n v="40"/>
    <n v="2764"/>
    <x v="0"/>
    <m/>
    <x v="695"/>
    <x v="685"/>
    <n v="59"/>
    <x v="2"/>
    <n v="42.96"/>
    <x v="2"/>
    <s v="Email"/>
    <x v="1"/>
    <n v="0"/>
    <n v="1207"/>
    <s v="Medio"/>
    <s v="Medio"/>
    <n v="8.4745762711864403E-2"/>
    <n v="1098"/>
    <n v="257"/>
    <n v="0.22957198443579765"/>
    <n v="0.22957198443579765"/>
    <s v="Primera compra"/>
    <n v="850"/>
    <n v="27.926078028747433"/>
    <n v="2.3271731690622861"/>
    <x v="1"/>
    <x v="3"/>
    <s v="jun"/>
  </r>
  <r>
    <x v="916"/>
    <x v="0"/>
    <n v="68"/>
    <n v="156"/>
    <n v="425.6"/>
    <n v="0"/>
    <s v="No"/>
    <s v="No"/>
    <n v="0"/>
    <n v="0"/>
    <n v="43"/>
    <s v="Yes"/>
    <n v="0"/>
    <s v="NJ"/>
    <x v="0"/>
    <n v="29"/>
    <s v="Yes"/>
    <s v="No"/>
    <s v="No"/>
    <s v="  Month-to-Month   "/>
    <s v="Credit Card"/>
    <n v="51"/>
    <n v="2715"/>
    <x v="0"/>
    <m/>
    <x v="154"/>
    <x v="271"/>
    <n v="66"/>
    <x v="0"/>
    <n v="58.56"/>
    <x v="3"/>
    <s v="SMS"/>
    <x v="0"/>
    <n v="0"/>
    <n v="5834"/>
    <s v="Alto"/>
    <s v="Bajo"/>
    <n v="1.5151515151515152E-2"/>
    <n v="1548"/>
    <n v="157"/>
    <n v="0.42038216560509556"/>
    <n v="0.42038216560509556"/>
    <s v="Primera compra"/>
    <n v="1634"/>
    <n v="53.683778234086247"/>
    <n v="4.473648186173854"/>
    <x v="2"/>
    <x v="3"/>
    <s v="abr"/>
  </r>
  <r>
    <x v="917"/>
    <x v="0"/>
    <n v="52"/>
    <n v="257"/>
    <n v="682"/>
    <n v="0"/>
    <s v="No"/>
    <s v="No"/>
    <n v="0"/>
    <n v="0"/>
    <n v="19"/>
    <s v="Yes"/>
    <n v="0"/>
    <s v="CO"/>
    <x v="0"/>
    <n v="21"/>
    <s v="Yes"/>
    <s v="No"/>
    <s v="Yes"/>
    <s v="  Two Year   "/>
    <s v="Credit Card"/>
    <n v="23"/>
    <n v="1571"/>
    <x v="0"/>
    <m/>
    <x v="106"/>
    <x v="471"/>
    <n v="35"/>
    <x v="2"/>
    <n v="18.47"/>
    <x v="5"/>
    <s v="Email"/>
    <x v="0"/>
    <n v="0"/>
    <n v="178"/>
    <s v="Medio"/>
    <s v="Bajo"/>
    <n v="0.11428571428571428"/>
    <n v="424"/>
    <n v="261"/>
    <n v="0.13409961685823754"/>
    <n v="0.13409961685823754"/>
    <s v="Primera compra"/>
    <n v="757"/>
    <n v="24.870636550308006"/>
    <n v="2.0725530458590007"/>
    <x v="0"/>
    <x v="0"/>
    <s v="sept"/>
  </r>
  <r>
    <x v="918"/>
    <x v="0"/>
    <n v="74"/>
    <n v="305"/>
    <n v="716.5"/>
    <n v="288"/>
    <s v="Yes"/>
    <s v="No"/>
    <n v="230.4"/>
    <n v="0"/>
    <n v="13"/>
    <s v="Yes"/>
    <n v="0"/>
    <s v="MS"/>
    <x v="1"/>
    <n v="44"/>
    <s v="No"/>
    <s v="No"/>
    <s v="Yes"/>
    <s v="  Two Year   "/>
    <s v="Credit Card"/>
    <n v="44"/>
    <n v="3128"/>
    <x v="0"/>
    <m/>
    <x v="496"/>
    <x v="435"/>
    <n v="55"/>
    <x v="0"/>
    <n v="37.26"/>
    <x v="4"/>
    <s v="Phone"/>
    <x v="1"/>
    <n v="4.6100000000000003"/>
    <n v="6782"/>
    <s v="Medio"/>
    <s v="Bajo"/>
    <n v="5.4545454545454543E-2"/>
    <n v="1407"/>
    <n v="596"/>
    <n v="9.2281879194630878E-2"/>
    <n v="9.2281879194630878E-2"/>
    <s v="Primera compra"/>
    <n v="1612"/>
    <n v="52.960985626283374"/>
    <n v="4.4134154688569476"/>
    <x v="0"/>
    <x v="3"/>
    <s v="may"/>
  </r>
  <r>
    <x v="919"/>
    <x v="0"/>
    <n v="57"/>
    <n v="110"/>
    <n v="288.89999999999998"/>
    <n v="216"/>
    <s v="Yes"/>
    <s v="No"/>
    <n v="284.39999999999998"/>
    <n v="0"/>
    <n v="26"/>
    <s v="Yes"/>
    <n v="0"/>
    <s v="AK"/>
    <x v="0"/>
    <n v="43"/>
    <s v="No"/>
    <s v="No"/>
    <s v="Yes"/>
    <s v="  Two Year   "/>
    <s v="Direct Debit"/>
    <n v="30"/>
    <n v="2155"/>
    <x v="0"/>
    <m/>
    <x v="696"/>
    <x v="686"/>
    <n v="39"/>
    <x v="2"/>
    <n v="35.880000000000003"/>
    <x v="3"/>
    <s v="Email"/>
    <x v="0"/>
    <n v="5.69"/>
    <n v="3896"/>
    <s v="Medio"/>
    <s v="Bajo"/>
    <n v="2.564102564102564E-2"/>
    <n v="368"/>
    <n v="327"/>
    <n v="0.11926605504587157"/>
    <n v="0.11926605504587157"/>
    <s v="Primera compra"/>
    <n v="1715"/>
    <n v="56.344969199178649"/>
    <n v="4.6954140999315541"/>
    <x v="2"/>
    <x v="0"/>
    <s v="feb"/>
  </r>
  <r>
    <x v="920"/>
    <x v="0"/>
    <n v="59"/>
    <n v="340"/>
    <n v="971.8"/>
    <n v="0"/>
    <s v="No"/>
    <s v="No"/>
    <n v="0"/>
    <n v="0"/>
    <n v="5"/>
    <s v="Yes"/>
    <n v="0"/>
    <s v="SD"/>
    <x v="0"/>
    <n v="41"/>
    <s v="No"/>
    <s v="No"/>
    <s v="Yes"/>
    <s v="  Two Year   "/>
    <s v="Credit Card"/>
    <n v="42"/>
    <n v="2910"/>
    <x v="0"/>
    <m/>
    <x v="697"/>
    <x v="687"/>
    <n v="72"/>
    <x v="1"/>
    <n v="45.79"/>
    <x v="0"/>
    <s v="Phone"/>
    <x v="1"/>
    <n v="0"/>
    <n v="1288"/>
    <s v="Alto"/>
    <s v="Bajo"/>
    <n v="2.7777777777777776E-2"/>
    <n v="292"/>
    <n v="342"/>
    <n v="0.21052631578947367"/>
    <n v="0.21052631578947367"/>
    <s v="Primera compra"/>
    <n v="1405"/>
    <n v="46.160164271047229"/>
    <n v="3.8466803559206024"/>
    <x v="0"/>
    <x v="3"/>
    <s v="dic"/>
  </r>
  <r>
    <x v="921"/>
    <x v="0"/>
    <n v="61"/>
    <n v="45"/>
    <n v="105.8"/>
    <n v="0"/>
    <s v="No"/>
    <s v="No"/>
    <n v="0"/>
    <n v="0"/>
    <n v="7"/>
    <s v="No"/>
    <n v="80"/>
    <s v="IN"/>
    <x v="0"/>
    <n v="36"/>
    <s v="No"/>
    <s v="No"/>
    <s v="No"/>
    <s v="  Month-to-Month   "/>
    <s v="Paper Check"/>
    <n v="26"/>
    <n v="302"/>
    <x v="0"/>
    <m/>
    <x v="362"/>
    <x v="83"/>
    <n v="34"/>
    <x v="2"/>
    <n v="23.66"/>
    <x v="4"/>
    <s v="SMS"/>
    <x v="1"/>
    <n v="0"/>
    <n v="499"/>
    <s v="Medio"/>
    <s v="Bajo"/>
    <n v="8.8235294117647065E-2"/>
    <n v="903"/>
    <n v="48"/>
    <n v="0.70833333333333337"/>
    <n v="0.70833333333333337"/>
    <s v="Primera compra"/>
    <n v="1325"/>
    <n v="43.531827515400408"/>
    <n v="3.6276522929500339"/>
    <x v="0"/>
    <x v="1"/>
    <s v="feb"/>
  </r>
  <r>
    <x v="922"/>
    <x v="0"/>
    <n v="65"/>
    <n v="87"/>
    <n v="243.3"/>
    <n v="244"/>
    <s v="Yes"/>
    <s v="Yes"/>
    <n v="0"/>
    <n v="0"/>
    <n v="3"/>
    <s v="Yes"/>
    <n v="0"/>
    <s v="FL"/>
    <x v="1"/>
    <n v="71"/>
    <s v="No"/>
    <s v="Yes"/>
    <s v="Yes"/>
    <s v="  One Year   "/>
    <s v="Direct Debit"/>
    <n v="32"/>
    <n v="1969"/>
    <x v="0"/>
    <m/>
    <x v="698"/>
    <x v="688"/>
    <n v="22"/>
    <x v="2"/>
    <n v="32.64"/>
    <x v="5"/>
    <s v="SMS"/>
    <x v="1"/>
    <n v="4.21"/>
    <n v="5514"/>
    <s v="Medio"/>
    <s v="Bajo"/>
    <n v="0.18181818181818182"/>
    <n v="1225"/>
    <n v="335"/>
    <n v="6.5671641791044774E-2"/>
    <n v="6.5671641791044774E-2"/>
    <s v="Primera compra"/>
    <n v="742"/>
    <n v="24.377823408624231"/>
    <n v="2.0314852840520192"/>
    <x v="0"/>
    <x v="0"/>
    <s v="oct"/>
  </r>
  <r>
    <x v="923"/>
    <x v="0"/>
    <n v="53"/>
    <n v="117"/>
    <n v="317.2"/>
    <n v="0"/>
    <s v="No"/>
    <s v="No"/>
    <n v="0"/>
    <n v="0"/>
    <n v="5"/>
    <s v="Yes"/>
    <n v="0"/>
    <s v="AL"/>
    <x v="1"/>
    <n v="48"/>
    <s v="No"/>
    <s v="No"/>
    <s v="No"/>
    <s v="  Two Year   "/>
    <s v="Direct Debit"/>
    <n v="36"/>
    <n v="2264"/>
    <x v="0"/>
    <m/>
    <x v="117"/>
    <x v="689"/>
    <n v="97"/>
    <x v="2"/>
    <n v="29.27"/>
    <x v="4"/>
    <s v="Phone"/>
    <x v="0"/>
    <n v="0"/>
    <n v="5244"/>
    <s v="Medio"/>
    <s v="Bajo"/>
    <n v="3.0927835051546393E-2"/>
    <n v="1155"/>
    <n v="120"/>
    <n v="0.80833333333333335"/>
    <n v="0.80833333333333335"/>
    <s v="Primera compra"/>
    <n v="1665"/>
    <n v="54.702258726899387"/>
    <n v="4.5585215605749489"/>
    <x v="0"/>
    <x v="3"/>
    <s v="mar"/>
  </r>
  <r>
    <x v="924"/>
    <x v="0"/>
    <n v="72"/>
    <n v="419"/>
    <n v="843.4"/>
    <n v="0"/>
    <s v="No"/>
    <s v="No"/>
    <n v="0"/>
    <n v="0"/>
    <n v="7"/>
    <s v="Yes"/>
    <n v="0"/>
    <s v="TX"/>
    <x v="1"/>
    <n v="48"/>
    <s v="No"/>
    <s v="No"/>
    <s v="No"/>
    <s v="  Month-to-Month   "/>
    <s v="Direct Debit"/>
    <n v="20"/>
    <n v="1132"/>
    <x v="0"/>
    <m/>
    <x v="97"/>
    <x v="10"/>
    <n v="11"/>
    <x v="2"/>
    <n v="21.23"/>
    <x v="5"/>
    <s v="Email"/>
    <x v="0"/>
    <n v="0"/>
    <n v="5269"/>
    <s v="Medio"/>
    <s v="Bajo"/>
    <n v="0.36363636363636365"/>
    <n v="911"/>
    <n v="423"/>
    <n v="2.6004728132387706E-2"/>
    <n v="2.6004728132387706E-2"/>
    <s v="Primera compra"/>
    <n v="363"/>
    <n v="11.926078028747433"/>
    <n v="0.99383983572895274"/>
    <x v="0"/>
    <x v="0"/>
    <s v="oct"/>
  </r>
  <r>
    <x v="925"/>
    <x v="0"/>
    <n v="76"/>
    <n v="205"/>
    <n v="461.2"/>
    <n v="0"/>
    <s v="No"/>
    <s v="No"/>
    <n v="0"/>
    <n v="0"/>
    <n v="0"/>
    <s v="No"/>
    <n v="0"/>
    <s v="SC"/>
    <x v="1"/>
    <n v="25"/>
    <s v="Yes"/>
    <s v="No"/>
    <s v="No"/>
    <s v="  One Year   "/>
    <s v="Credit Card"/>
    <n v="6"/>
    <n v="183"/>
    <x v="0"/>
    <m/>
    <x v="699"/>
    <x v="690"/>
    <n v="59"/>
    <x v="1"/>
    <n v="5.37"/>
    <x v="4"/>
    <s v="SMS"/>
    <x v="0"/>
    <n v="0"/>
    <n v="3298"/>
    <s v="Medio"/>
    <s v="Bajo"/>
    <n v="5.0847457627118647E-2"/>
    <n v="1509"/>
    <n v="208"/>
    <n v="0.28365384615384615"/>
    <n v="0.28365384615384615"/>
    <s v="Primera compra"/>
    <n v="668"/>
    <n v="21.946611909650926"/>
    <n v="1.8288843258042438"/>
    <x v="0"/>
    <x v="1"/>
    <s v="dic"/>
  </r>
  <r>
    <x v="926"/>
    <x v="0"/>
    <n v="69"/>
    <n v="210"/>
    <n v="537.5"/>
    <n v="0"/>
    <s v="No"/>
    <s v="No"/>
    <n v="0"/>
    <n v="0"/>
    <n v="0"/>
    <s v="No"/>
    <n v="0"/>
    <s v="AK"/>
    <x v="0"/>
    <n v="62"/>
    <s v="No"/>
    <s v="No"/>
    <s v="No"/>
    <s v="  Two Year   "/>
    <s v="Credit Card"/>
    <n v="13"/>
    <n v="754"/>
    <x v="0"/>
    <m/>
    <x v="700"/>
    <x v="691"/>
    <n v="116"/>
    <x v="0"/>
    <n v="13.97"/>
    <x v="0"/>
    <s v="Email"/>
    <x v="0"/>
    <n v="0"/>
    <n v="85"/>
    <s v="Medio"/>
    <s v="Bajo"/>
    <n v="1.7241379310344827E-2"/>
    <n v="1674"/>
    <n v="212"/>
    <n v="0.54716981132075471"/>
    <n v="0.54716981132075471"/>
    <s v="Primera compra"/>
    <n v="551"/>
    <n v="18.102669404517453"/>
    <n v="1.5085557837097878"/>
    <x v="0"/>
    <x v="2"/>
    <s v="abr"/>
  </r>
  <r>
    <x v="926"/>
    <x v="0"/>
    <n v="73"/>
    <n v="210"/>
    <n v="537.5"/>
    <n v="0"/>
    <s v="No"/>
    <s v="No"/>
    <n v="0"/>
    <n v="0"/>
    <n v="0"/>
    <s v="No"/>
    <n v="0"/>
    <s v="AK"/>
    <x v="0"/>
    <n v="62"/>
    <s v="No"/>
    <s v="No"/>
    <s v="No"/>
    <s v="  Two Year   "/>
    <s v="Credit Card"/>
    <n v="13"/>
    <n v="754"/>
    <x v="0"/>
    <m/>
    <x v="700"/>
    <x v="691"/>
    <n v="116"/>
    <x v="0"/>
    <n v="13.97"/>
    <x v="2"/>
    <s v="Email"/>
    <x v="0"/>
    <n v="0"/>
    <n v="5112"/>
    <s v="Medio"/>
    <s v="Medio"/>
    <n v="4.3103448275862072E-2"/>
    <n v="1674"/>
    <n v="215"/>
    <n v="0.53953488372093028"/>
    <n v="0.53953488372093028"/>
    <s v="Compra posterior"/>
    <n v="551"/>
    <n v="18.102669404517453"/>
    <n v="1.5085557837097878"/>
    <x v="1"/>
    <x v="2"/>
    <s v="abr"/>
  </r>
  <r>
    <x v="927"/>
    <x v="0"/>
    <n v="50"/>
    <n v="178"/>
    <n v="499.5"/>
    <n v="0"/>
    <s v="No"/>
    <s v="No"/>
    <n v="0"/>
    <n v="0"/>
    <n v="15"/>
    <s v="Yes"/>
    <n v="0"/>
    <s v="AK"/>
    <x v="0"/>
    <n v="62"/>
    <s v="No"/>
    <s v="No"/>
    <s v="Yes"/>
    <s v="  Two Year   "/>
    <s v="Direct Debit"/>
    <n v="40"/>
    <n v="2883"/>
    <x v="0"/>
    <m/>
    <x v="701"/>
    <x v="692"/>
    <n v="62"/>
    <x v="2"/>
    <n v="34.32"/>
    <x v="1"/>
    <s v="Email"/>
    <x v="0"/>
    <n v="0"/>
    <n v="5603"/>
    <s v="Medio"/>
    <s v="Bajo"/>
    <n v="0"/>
    <n v="1073"/>
    <n v="178"/>
    <n v="0.34831460674157305"/>
    <n v="0.34831460674157305"/>
    <s v="Primera compra"/>
    <n v="588"/>
    <n v="19.318275154004109"/>
    <n v="1.6098562628336757"/>
    <x v="0"/>
    <x v="3"/>
    <s v="mar"/>
  </r>
  <r>
    <x v="928"/>
    <x v="0"/>
    <n v="56"/>
    <n v="5"/>
    <n v="14"/>
    <n v="0"/>
    <s v="No"/>
    <s v="No"/>
    <n v="0"/>
    <n v="0"/>
    <n v="1"/>
    <s v="Yes"/>
    <n v="0"/>
    <s v="ME"/>
    <x v="0"/>
    <n v="48"/>
    <s v="No"/>
    <s v="No"/>
    <s v="No"/>
    <s v="  Month-to-Month   "/>
    <s v="Paper Check"/>
    <n v="16"/>
    <n v="16"/>
    <x v="0"/>
    <m/>
    <x v="702"/>
    <x v="693"/>
    <n v="69"/>
    <x v="2"/>
    <n v="17.420000000000002"/>
    <x v="2"/>
    <s v="Phone"/>
    <x v="0"/>
    <n v="0"/>
    <n v="1759"/>
    <s v="Medio"/>
    <s v="Medio"/>
    <n v="7.2463768115942032E-2"/>
    <n v="1371"/>
    <n v="10"/>
    <n v="6.9"/>
    <n v="6.9"/>
    <s v="Primera compra"/>
    <n v="1712"/>
    <n v="56.246406570841884"/>
    <n v="4.687200547570157"/>
    <x v="1"/>
    <x v="1"/>
    <s v="feb"/>
  </r>
  <r>
    <x v="929"/>
    <x v="0"/>
    <n v="72"/>
    <n v="11"/>
    <n v="33"/>
    <n v="0"/>
    <s v="No"/>
    <s v="No"/>
    <n v="0"/>
    <n v="0"/>
    <n v="4"/>
    <s v="Yes"/>
    <n v="0"/>
    <s v="AZ"/>
    <x v="0"/>
    <n v="34"/>
    <s v="No"/>
    <s v="No"/>
    <s v="No"/>
    <s v="  Month-to-Month   "/>
    <s v="Credit Card"/>
    <n v="15"/>
    <n v="63"/>
    <x v="0"/>
    <m/>
    <x v="75"/>
    <x v="334"/>
    <n v="101"/>
    <x v="2"/>
    <n v="13.63"/>
    <x v="1"/>
    <s v="Phone"/>
    <x v="0"/>
    <n v="0"/>
    <n v="2825"/>
    <s v="Medio"/>
    <s v="Bajo"/>
    <n v="0"/>
    <n v="684"/>
    <n v="11"/>
    <n v="9.1818181818181817"/>
    <n v="9.1818181818181817"/>
    <s v="Primera compra"/>
    <n v="338"/>
    <n v="11.104722792607802"/>
    <n v="0.92539356605065015"/>
    <x v="0"/>
    <x v="1"/>
    <s v="nov"/>
  </r>
  <r>
    <x v="930"/>
    <x v="0"/>
    <n v="87"/>
    <n v="80"/>
    <n v="182.3"/>
    <n v="68"/>
    <s v="Yes"/>
    <s v="No"/>
    <n v="124.1"/>
    <n v="0"/>
    <n v="0"/>
    <s v="No"/>
    <n v="0"/>
    <s v="WY"/>
    <x v="0"/>
    <n v="65"/>
    <s v="No"/>
    <s v="Yes"/>
    <s v="No"/>
    <s v="  One Year   "/>
    <s v="Direct Debit"/>
    <n v="10"/>
    <n v="161"/>
    <x v="0"/>
    <m/>
    <x v="679"/>
    <x v="694"/>
    <n v="20"/>
    <x v="1"/>
    <n v="10.28"/>
    <x v="2"/>
    <s v="Phone"/>
    <x v="0"/>
    <n v="2.48"/>
    <n v="2783"/>
    <s v="Medio"/>
    <s v="Medio"/>
    <n v="0.25"/>
    <n v="411"/>
    <n v="153"/>
    <n v="0.13071895424836602"/>
    <n v="0.13071895424836602"/>
    <s v="Primera compra"/>
    <n v="832"/>
    <n v="27.3347022587269"/>
    <n v="2.2778918548939084"/>
    <x v="1"/>
    <x v="1"/>
    <s v="jul"/>
  </r>
  <r>
    <x v="930"/>
    <x v="0"/>
    <n v="66"/>
    <n v="80"/>
    <n v="182.3"/>
    <n v="68"/>
    <s v="Yes"/>
    <s v="No"/>
    <n v="124.1"/>
    <n v="0"/>
    <n v="0"/>
    <s v="No"/>
    <n v="0"/>
    <s v="WY"/>
    <x v="0"/>
    <n v="65"/>
    <s v="No"/>
    <s v="Yes"/>
    <s v="No"/>
    <s v="  One Year   "/>
    <s v="Direct Debit"/>
    <n v="10"/>
    <n v="161"/>
    <x v="0"/>
    <m/>
    <x v="679"/>
    <x v="694"/>
    <n v="20"/>
    <x v="1"/>
    <n v="10.28"/>
    <x v="1"/>
    <s v="Phone"/>
    <x v="0"/>
    <n v="2.48"/>
    <n v="5867"/>
    <s v="Medio"/>
    <s v="Bajo"/>
    <n v="0"/>
    <n v="411"/>
    <n v="148"/>
    <n v="0.13513513513513514"/>
    <n v="0.13513513513513514"/>
    <s v="Compra posterior"/>
    <n v="832"/>
    <n v="27.3347022587269"/>
    <n v="2.2778918548939084"/>
    <x v="2"/>
    <x v="1"/>
    <s v="jul"/>
  </r>
  <r>
    <x v="931"/>
    <x v="0"/>
    <n v="57"/>
    <n v="154"/>
    <n v="339"/>
    <n v="0"/>
    <s v="No"/>
    <s v="No"/>
    <n v="0"/>
    <n v="0"/>
    <n v="3"/>
    <s v="Yes"/>
    <n v="0"/>
    <s v="IL"/>
    <x v="1"/>
    <n v="38"/>
    <s v="No"/>
    <s v="No"/>
    <s v="Yes"/>
    <s v="  Month-to-Month   "/>
    <s v="Direct Debit"/>
    <n v="57"/>
    <n v="1927"/>
    <x v="0"/>
    <m/>
    <x v="703"/>
    <x v="423"/>
    <n v="45"/>
    <x v="2"/>
    <n v="51.22"/>
    <x v="2"/>
    <s v="Email"/>
    <x v="0"/>
    <n v="0"/>
    <n v="1563"/>
    <s v="Alto"/>
    <s v="Medio"/>
    <n v="0.1111111111111111"/>
    <n v="942"/>
    <n v="159"/>
    <n v="0.28301886792452829"/>
    <n v="0.28301886792452829"/>
    <s v="Primera compra"/>
    <n v="314"/>
    <n v="10.316221765913758"/>
    <n v="0.85968514715947986"/>
    <x v="1"/>
    <x v="0"/>
    <s v="dic"/>
  </r>
  <r>
    <x v="932"/>
    <x v="0"/>
    <n v="66"/>
    <n v="163"/>
    <n v="536.70000000000005"/>
    <n v="0"/>
    <s v="No"/>
    <s v="No"/>
    <n v="0"/>
    <n v="0"/>
    <n v="0"/>
    <s v="No"/>
    <n v="0"/>
    <s v="OK"/>
    <x v="1"/>
    <n v="24"/>
    <s v="Yes"/>
    <s v="No"/>
    <s v="No"/>
    <s v="  Two Year   "/>
    <s v="Direct Debit"/>
    <n v="6"/>
    <n v="308"/>
    <x v="0"/>
    <m/>
    <x v="704"/>
    <x v="695"/>
    <n v="34"/>
    <x v="0"/>
    <n v="6.25"/>
    <x v="3"/>
    <s v="SMS"/>
    <x v="1"/>
    <n v="0"/>
    <n v="267"/>
    <s v="Medio"/>
    <s v="Bajo"/>
    <n v="2.9411764705882353E-2"/>
    <n v="1124"/>
    <n v="164"/>
    <n v="0.2073170731707317"/>
    <n v="0.2073170731707317"/>
    <s v="Primera compra"/>
    <n v="1721"/>
    <n v="56.542094455852158"/>
    <n v="4.7118412046543465"/>
    <x v="2"/>
    <x v="1"/>
    <s v="ene"/>
  </r>
  <r>
    <x v="933"/>
    <x v="0"/>
    <n v="100"/>
    <n v="301"/>
    <n v="787"/>
    <n v="0"/>
    <s v="No"/>
    <s v="No"/>
    <n v="0"/>
    <n v="0"/>
    <n v="8"/>
    <s v="No"/>
    <n v="19"/>
    <s v="CT"/>
    <x v="0"/>
    <n v="65"/>
    <s v="No"/>
    <s v="No"/>
    <s v="Yes"/>
    <s v="  Two Year   "/>
    <s v="Credit Card"/>
    <n v="54"/>
    <n v="3894"/>
    <x v="0"/>
    <m/>
    <x v="0"/>
    <x v="696"/>
    <n v="34"/>
    <x v="1"/>
    <n v="52.72"/>
    <x v="3"/>
    <s v="SMS"/>
    <x v="1"/>
    <n v="0"/>
    <n v="6524"/>
    <s v="Alto"/>
    <s v="Bajo"/>
    <n v="2.9411764705882353E-2"/>
    <n v="681"/>
    <n v="302"/>
    <n v="0.11258278145695365"/>
    <n v="0.11258278145695365"/>
    <s v="Primera compra"/>
    <n v="1699"/>
    <n v="55.819301848049278"/>
    <n v="4.6516084873374401"/>
    <x v="2"/>
    <x v="3"/>
    <s v="feb"/>
  </r>
  <r>
    <x v="934"/>
    <x v="0"/>
    <n v="67"/>
    <n v="112"/>
    <n v="230.4"/>
    <n v="0"/>
    <s v="No"/>
    <s v="No"/>
    <n v="0"/>
    <n v="0"/>
    <n v="7"/>
    <s v="Yes"/>
    <n v="0"/>
    <s v="MO"/>
    <x v="0"/>
    <n v="36"/>
    <s v="No"/>
    <s v="No"/>
    <s v="Yes"/>
    <s v="  Two Year   "/>
    <s v="Credit Card"/>
    <n v="20"/>
    <n v="429"/>
    <x v="0"/>
    <m/>
    <x v="413"/>
    <x v="493"/>
    <n v="116"/>
    <x v="0"/>
    <n v="22.11"/>
    <x v="3"/>
    <s v="SMS"/>
    <x v="0"/>
    <n v="0"/>
    <n v="6073"/>
    <s v="Medio"/>
    <s v="Bajo"/>
    <n v="8.6206896551724137E-3"/>
    <n v="1409"/>
    <n v="113"/>
    <n v="1.0265486725663717"/>
    <n v="1.0265486725663717"/>
    <s v="Primera compra"/>
    <n v="441"/>
    <n v="14.488706365503079"/>
    <n v="1.2073921971252566"/>
    <x v="0"/>
    <x v="1"/>
    <s v="jul"/>
  </r>
  <r>
    <x v="935"/>
    <x v="0"/>
    <n v="55"/>
    <n v="138"/>
    <n v="360.7"/>
    <n v="0"/>
    <s v="No"/>
    <s v="No"/>
    <n v="0"/>
    <n v="0"/>
    <n v="8"/>
    <s v="No"/>
    <n v="37"/>
    <s v="OK"/>
    <x v="1"/>
    <n v="75"/>
    <s v="No"/>
    <s v="Yes"/>
    <s v="Yes"/>
    <s v="  One Year   "/>
    <s v="Credit Card"/>
    <n v="57"/>
    <n v="4107"/>
    <x v="0"/>
    <m/>
    <x v="73"/>
    <x v="697"/>
    <n v="38"/>
    <x v="2"/>
    <n v="65.959999999999994"/>
    <x v="0"/>
    <s v="Phone"/>
    <x v="0"/>
    <n v="0"/>
    <n v="5553"/>
    <s v="Alto"/>
    <s v="Bajo"/>
    <n v="5.2631578947368418E-2"/>
    <n v="620"/>
    <n v="140"/>
    <n v="0.27142857142857141"/>
    <n v="0.27142857142857141"/>
    <s v="Primera compra"/>
    <n v="1383"/>
    <n v="45.437371663244349"/>
    <n v="3.7864476386036956"/>
    <x v="0"/>
    <x v="3"/>
    <s v="dic"/>
  </r>
  <r>
    <x v="936"/>
    <x v="0"/>
    <n v="68"/>
    <n v="256"/>
    <n v="707.6"/>
    <n v="0"/>
    <s v="No"/>
    <s v="No"/>
    <n v="0"/>
    <n v="0"/>
    <n v="2"/>
    <s v="No"/>
    <n v="63"/>
    <s v="IL"/>
    <x v="1"/>
    <n v="37"/>
    <s v="No"/>
    <s v="No"/>
    <s v="Yes"/>
    <s v="  One Year   "/>
    <s v="Direct Debit"/>
    <n v="57"/>
    <n v="4038"/>
    <x v="0"/>
    <m/>
    <x v="705"/>
    <x v="97"/>
    <n v="47"/>
    <x v="2"/>
    <n v="55.43"/>
    <x v="2"/>
    <s v="Phone"/>
    <x v="1"/>
    <n v="0"/>
    <n v="808"/>
    <s v="Alto"/>
    <s v="Medio"/>
    <n v="0.10638297872340426"/>
    <n v="450"/>
    <n v="261"/>
    <n v="0.18007662835249041"/>
    <n v="0.18007662835249041"/>
    <s v="Primera compra"/>
    <n v="789"/>
    <n v="25.921971252566735"/>
    <n v="2.1601642710472277"/>
    <x v="1"/>
    <x v="3"/>
    <s v="ago"/>
  </r>
  <r>
    <x v="936"/>
    <x v="0"/>
    <n v="60"/>
    <n v="256"/>
    <n v="707.6"/>
    <n v="0"/>
    <s v="No"/>
    <s v="No"/>
    <n v="0"/>
    <n v="0"/>
    <n v="2"/>
    <s v="No"/>
    <n v="63"/>
    <s v="IL"/>
    <x v="1"/>
    <n v="37"/>
    <s v="No"/>
    <s v="No"/>
    <s v="Yes"/>
    <s v="  One Year   "/>
    <s v="Direct Debit"/>
    <n v="57"/>
    <n v="4038"/>
    <x v="0"/>
    <m/>
    <x v="705"/>
    <x v="97"/>
    <n v="47"/>
    <x v="2"/>
    <n v="55.43"/>
    <x v="2"/>
    <s v="Phone"/>
    <x v="1"/>
    <n v="0"/>
    <n v="4951"/>
    <s v="Alto"/>
    <s v="Medio"/>
    <n v="0.10638297872340426"/>
    <n v="450"/>
    <n v="261"/>
    <n v="0.18007662835249041"/>
    <n v="0.18007662835249041"/>
    <s v="Compra posterior"/>
    <n v="789"/>
    <n v="25.921971252566735"/>
    <n v="2.1601642710472277"/>
    <x v="1"/>
    <x v="3"/>
    <s v="ago"/>
  </r>
  <r>
    <x v="937"/>
    <x v="0"/>
    <n v="70"/>
    <n v="6"/>
    <n v="18.2"/>
    <n v="12"/>
    <s v="Yes"/>
    <s v="Yes"/>
    <n v="0"/>
    <n v="0"/>
    <n v="4"/>
    <s v="No"/>
    <n v="7"/>
    <s v="WY"/>
    <x v="0"/>
    <n v="65"/>
    <s v="No"/>
    <s v="Yes"/>
    <s v="No"/>
    <s v="  Month-to-Month   "/>
    <s v="Credit Card"/>
    <n v="35"/>
    <n v="92"/>
    <x v="0"/>
    <m/>
    <x v="706"/>
    <x v="507"/>
    <n v="71"/>
    <x v="2"/>
    <n v="33.18"/>
    <x v="3"/>
    <s v="Email"/>
    <x v="1"/>
    <n v="7.0000000000000007E-2"/>
    <n v="5187"/>
    <s v="Medio"/>
    <s v="Bajo"/>
    <n v="1.4084507042253521E-2"/>
    <n v="1236"/>
    <n v="19"/>
    <n v="3.736842105263158"/>
    <n v="3.736842105263158"/>
    <s v="Primera compra"/>
    <n v="1141"/>
    <n v="37.486652977412732"/>
    <n v="3.1238877481177276"/>
    <x v="2"/>
    <x v="1"/>
    <s v="ago"/>
  </r>
  <r>
    <x v="938"/>
    <x v="0"/>
    <n v="69"/>
    <n v="77"/>
    <n v="180.1"/>
    <n v="0"/>
    <s v="No"/>
    <s v="No"/>
    <n v="0"/>
    <n v="0"/>
    <n v="4"/>
    <s v="No"/>
    <n v="24"/>
    <s v="WV"/>
    <x v="1"/>
    <n v="55"/>
    <s v="No"/>
    <s v="No"/>
    <s v="No"/>
    <s v="  Two Year   "/>
    <s v="Credit Card"/>
    <n v="53"/>
    <n v="2375"/>
    <x v="0"/>
    <m/>
    <x v="707"/>
    <x v="125"/>
    <n v="11"/>
    <x v="0"/>
    <n v="52.77"/>
    <x v="3"/>
    <s v="Phone"/>
    <x v="0"/>
    <n v="0"/>
    <n v="1091"/>
    <s v="Alto"/>
    <s v="Bajo"/>
    <n v="9.0909090909090912E-2"/>
    <n v="1347"/>
    <n v="78"/>
    <n v="0.14102564102564102"/>
    <n v="0.14102564102564102"/>
    <s v="Primera compra"/>
    <n v="1296"/>
    <n v="42.579055441478445"/>
    <n v="3.5482546201232039"/>
    <x v="2"/>
    <x v="3"/>
    <s v="mar"/>
  </r>
  <r>
    <x v="939"/>
    <x v="0"/>
    <n v="54"/>
    <n v="138"/>
    <n v="372.8"/>
    <n v="318"/>
    <s v="Yes"/>
    <s v="No"/>
    <n v="163.19999999999999"/>
    <n v="0"/>
    <n v="17"/>
    <s v="Yes"/>
    <n v="0"/>
    <s v="MD"/>
    <x v="1"/>
    <n v="26"/>
    <s v="Yes"/>
    <s v="No"/>
    <s v="Yes"/>
    <s v="  Two Year   "/>
    <s v="Direct Debit"/>
    <n v="51"/>
    <n v="2737"/>
    <x v="0"/>
    <m/>
    <x v="124"/>
    <x v="606"/>
    <n v="9"/>
    <x v="2"/>
    <n v="45.13"/>
    <x v="5"/>
    <s v="Email"/>
    <x v="0"/>
    <n v="8.16"/>
    <n v="4085"/>
    <s v="Alto"/>
    <s v="Bajo"/>
    <n v="0.44444444444444442"/>
    <n v="754"/>
    <n v="460"/>
    <n v="1.9565217391304349E-2"/>
    <n v="1.9565217391304349E-2"/>
    <s v="Primera compra"/>
    <n v="1681"/>
    <n v="55.227926078028744"/>
    <n v="4.602327173169062"/>
    <x v="0"/>
    <x v="3"/>
    <s v="mar"/>
  </r>
  <r>
    <x v="940"/>
    <x v="0"/>
    <n v="55"/>
    <n v="89"/>
    <n v="238.1"/>
    <n v="0"/>
    <s v="No"/>
    <s v="Yes"/>
    <n v="0"/>
    <n v="0"/>
    <n v="18"/>
    <s v="Yes"/>
    <n v="0"/>
    <s v="WV"/>
    <x v="0"/>
    <n v="23"/>
    <s v="Yes"/>
    <s v="No"/>
    <s v="No"/>
    <s v="  Month-to-Month   "/>
    <s v="Credit Card"/>
    <n v="54"/>
    <n v="2578"/>
    <x v="0"/>
    <m/>
    <x v="708"/>
    <x v="698"/>
    <n v="20"/>
    <x v="1"/>
    <n v="62.76"/>
    <x v="0"/>
    <s v="Email"/>
    <x v="0"/>
    <n v="0"/>
    <n v="3611"/>
    <s v="Alto"/>
    <s v="Bajo"/>
    <n v="0.1"/>
    <n v="1444"/>
    <n v="91"/>
    <n v="0.21978021978021978"/>
    <n v="0.21978021978021978"/>
    <s v="Primera compra"/>
    <n v="963"/>
    <n v="31.638603696098563"/>
    <n v="2.6365503080082138"/>
    <x v="0"/>
    <x v="3"/>
    <s v="feb"/>
  </r>
  <r>
    <x v="941"/>
    <x v="0"/>
    <n v="73"/>
    <n v="142"/>
    <n v="407.6"/>
    <n v="0"/>
    <s v="No"/>
    <s v="No"/>
    <n v="0"/>
    <n v="0"/>
    <n v="3"/>
    <s v="Yes"/>
    <n v="0"/>
    <s v="MA"/>
    <x v="0"/>
    <n v="77"/>
    <s v="No"/>
    <s v="Yes"/>
    <s v="Yes"/>
    <s v="  One Year   "/>
    <s v="Credit Card"/>
    <n v="46"/>
    <n v="2704"/>
    <x v="0"/>
    <m/>
    <x v="703"/>
    <x v="699"/>
    <n v="30"/>
    <x v="0"/>
    <n v="47.99"/>
    <x v="4"/>
    <s v="Phone"/>
    <x v="1"/>
    <n v="0"/>
    <n v="2894"/>
    <s v="Alto"/>
    <s v="Bajo"/>
    <n v="0.1"/>
    <n v="651"/>
    <n v="145"/>
    <n v="0.20689655172413793"/>
    <n v="0.20689655172413793"/>
    <s v="Primera compra"/>
    <n v="314"/>
    <n v="10.316221765913758"/>
    <n v="0.85968514715947986"/>
    <x v="0"/>
    <x v="3"/>
    <s v="dic"/>
  </r>
  <r>
    <x v="942"/>
    <x v="0"/>
    <n v="90"/>
    <n v="129"/>
    <n v="457"/>
    <n v="90"/>
    <s v="Yes"/>
    <s v="Yes"/>
    <n v="0"/>
    <n v="0"/>
    <n v="15"/>
    <s v="Yes"/>
    <n v="0"/>
    <s v="HI"/>
    <x v="0"/>
    <n v="30"/>
    <s v="No"/>
    <s v="No"/>
    <s v="No"/>
    <s v="  Month-to-Month   "/>
    <s v="Credit Card"/>
    <n v="27"/>
    <n v="813"/>
    <x v="0"/>
    <m/>
    <x v="704"/>
    <x v="700"/>
    <n v="48"/>
    <x v="1"/>
    <n v="27.62"/>
    <x v="1"/>
    <s v="Phone"/>
    <x v="1"/>
    <n v="0.39"/>
    <n v="1359"/>
    <s v="Medio"/>
    <s v="Bajo"/>
    <n v="0"/>
    <n v="530"/>
    <n v="219"/>
    <n v="0.21917808219178081"/>
    <n v="0.21917808219178081"/>
    <s v="Primera compra"/>
    <n v="1721"/>
    <n v="56.542094455852158"/>
    <n v="4.7118412046543465"/>
    <x v="2"/>
    <x v="2"/>
    <s v="ene"/>
  </r>
  <r>
    <x v="943"/>
    <x v="0"/>
    <n v="53"/>
    <n v="442"/>
    <n v="950.4"/>
    <n v="126"/>
    <s v="Yes"/>
    <s v="No"/>
    <n v="129.19999999999999"/>
    <n v="0"/>
    <n v="4"/>
    <s v="Yes"/>
    <n v="0"/>
    <s v="NC"/>
    <x v="0"/>
    <n v="50"/>
    <s v="No"/>
    <s v="No"/>
    <s v="No"/>
    <s v="  Month-to-Month   "/>
    <s v="Direct Debit"/>
    <n v="42"/>
    <n v="2658"/>
    <x v="0"/>
    <m/>
    <x v="622"/>
    <x v="50"/>
    <n v="76"/>
    <x v="2"/>
    <n v="44.21"/>
    <x v="0"/>
    <s v="Email"/>
    <x v="0"/>
    <n v="5.17"/>
    <n v="4562"/>
    <s v="Medio"/>
    <s v="Bajo"/>
    <n v="2.6315789473684209E-2"/>
    <n v="1596"/>
    <n v="570"/>
    <n v="0.13333333333333333"/>
    <n v="0.13333333333333333"/>
    <s v="Primera compra"/>
    <n v="595"/>
    <n v="19.548254620123203"/>
    <n v="1.6290212183436001"/>
    <x v="0"/>
    <x v="3"/>
    <s v="feb"/>
  </r>
  <r>
    <x v="944"/>
    <x v="0"/>
    <n v="69"/>
    <n v="58"/>
    <n v="127.3"/>
    <n v="0"/>
    <s v="No"/>
    <s v="No"/>
    <n v="0"/>
    <n v="0"/>
    <n v="7"/>
    <s v="Yes"/>
    <n v="0"/>
    <s v="NE"/>
    <x v="1"/>
    <n v="48"/>
    <s v="No"/>
    <s v="No"/>
    <s v="No"/>
    <s v="  Month-to-Month   "/>
    <s v="Direct Debit"/>
    <n v="35"/>
    <n v="502"/>
    <x v="0"/>
    <m/>
    <x v="385"/>
    <x v="101"/>
    <n v="60"/>
    <x v="0"/>
    <n v="31.2"/>
    <x v="4"/>
    <s v="Email"/>
    <x v="1"/>
    <n v="0"/>
    <n v="32"/>
    <s v="Medio"/>
    <s v="Bajo"/>
    <n v="0.05"/>
    <n v="1108"/>
    <n v="61"/>
    <n v="0.98360655737704916"/>
    <n v="0.98360655737704916"/>
    <s v="Primera compra"/>
    <n v="1556"/>
    <n v="51.121149897330596"/>
    <n v="4.26009582477755"/>
    <x v="0"/>
    <x v="1"/>
    <s v="jul"/>
  </r>
  <r>
    <x v="945"/>
    <x v="0"/>
    <n v="65"/>
    <n v="9"/>
    <n v="19.7"/>
    <n v="0"/>
    <s v="No"/>
    <s v="No"/>
    <n v="0"/>
    <n v="0"/>
    <n v="0"/>
    <s v="No"/>
    <n v="0"/>
    <s v="KY"/>
    <x v="1"/>
    <n v="28"/>
    <s v="Yes"/>
    <s v="No"/>
    <s v="No"/>
    <s v="  Month-to-Month   "/>
    <s v="Credit Card"/>
    <n v="7"/>
    <n v="19"/>
    <x v="0"/>
    <m/>
    <x v="709"/>
    <x v="278"/>
    <n v="41"/>
    <x v="1"/>
    <n v="5.64"/>
    <x v="5"/>
    <s v="Phone"/>
    <x v="1"/>
    <n v="0"/>
    <n v="3632"/>
    <s v="Medio"/>
    <s v="Bajo"/>
    <n v="9.7560975609756101E-2"/>
    <n v="1658"/>
    <n v="13"/>
    <n v="3.1538461538461537"/>
    <n v="3.1538461538461537"/>
    <s v="Primera compra"/>
    <n v="863"/>
    <n v="28.353182751540039"/>
    <n v="2.3627652292950034"/>
    <x v="0"/>
    <x v="1"/>
    <s v="jun"/>
  </r>
  <r>
    <x v="946"/>
    <x v="0"/>
    <n v="72"/>
    <n v="26"/>
    <n v="59.9"/>
    <n v="0"/>
    <s v="No"/>
    <s v="No"/>
    <n v="0"/>
    <n v="0"/>
    <n v="7"/>
    <s v="Yes"/>
    <n v="0"/>
    <s v="NV"/>
    <x v="0"/>
    <n v="42"/>
    <s v="No"/>
    <s v="No"/>
    <s v="No"/>
    <s v="  Month-to-Month   "/>
    <s v="Direct Debit"/>
    <n v="34"/>
    <n v="336"/>
    <x v="0"/>
    <m/>
    <x v="556"/>
    <x v="701"/>
    <n v="76"/>
    <x v="0"/>
    <n v="37.69"/>
    <x v="3"/>
    <s v="SMS"/>
    <x v="0"/>
    <n v="0"/>
    <n v="918"/>
    <s v="Medio"/>
    <s v="Bajo"/>
    <n v="1.3157894736842105E-2"/>
    <n v="1337"/>
    <n v="27"/>
    <n v="2.8148148148148149"/>
    <n v="2.8148148148148149"/>
    <s v="Primera compra"/>
    <n v="1075"/>
    <n v="35.318275154004105"/>
    <n v="2.9431895961670089"/>
    <x v="2"/>
    <x v="1"/>
    <s v="nov"/>
  </r>
  <r>
    <x v="947"/>
    <x v="0"/>
    <n v="59"/>
    <n v="474"/>
    <n v="928.7"/>
    <n v="284"/>
    <s v="Yes"/>
    <s v="Yes"/>
    <n v="0"/>
    <n v="1"/>
    <n v="10"/>
    <s v="Yes"/>
    <n v="0"/>
    <s v="PA"/>
    <x v="1"/>
    <n v="35"/>
    <s v="No"/>
    <s v="No"/>
    <s v="Yes"/>
    <s v="  Two Year   "/>
    <s v="Direct Debit"/>
    <n v="32"/>
    <n v="2303"/>
    <x v="0"/>
    <m/>
    <x v="710"/>
    <x v="215"/>
    <n v="39"/>
    <x v="2"/>
    <n v="30.56"/>
    <x v="5"/>
    <s v="SMS"/>
    <x v="0"/>
    <n v="8.31"/>
    <n v="2898"/>
    <s v="Medio"/>
    <s v="Bajo"/>
    <n v="0.10256410256410256"/>
    <n v="608"/>
    <n v="762"/>
    <n v="5.1181102362204724E-2"/>
    <n v="5.1181102362204724E-2"/>
    <s v="Primera compra"/>
    <n v="1065"/>
    <n v="34.989733059548257"/>
    <n v="2.9158110882956882"/>
    <x v="0"/>
    <x v="3"/>
    <s v="nov"/>
  </r>
  <r>
    <x v="948"/>
    <x v="0"/>
    <n v="90"/>
    <n v="149"/>
    <n v="334.9"/>
    <n v="0"/>
    <s v="No"/>
    <s v="No"/>
    <n v="0"/>
    <n v="0"/>
    <n v="0"/>
    <s v="No"/>
    <n v="0"/>
    <s v="WY"/>
    <x v="1"/>
    <n v="24"/>
    <s v="Yes"/>
    <s v="No"/>
    <s v="No"/>
    <s v="  Two Year   "/>
    <s v="Credit Card"/>
    <n v="6"/>
    <n v="318"/>
    <x v="0"/>
    <m/>
    <x v="650"/>
    <x v="168"/>
    <n v="42"/>
    <x v="1"/>
    <n v="6.39"/>
    <x v="5"/>
    <s v="Email"/>
    <x v="1"/>
    <n v="0"/>
    <n v="3717"/>
    <s v="Medio"/>
    <s v="Bajo"/>
    <n v="9.5238095238095233E-2"/>
    <n v="827"/>
    <n v="153"/>
    <n v="0.27450980392156865"/>
    <n v="0.27450980392156865"/>
    <s v="Primera compra"/>
    <n v="1210"/>
    <n v="39.753593429158109"/>
    <n v="3.3127994524298425"/>
    <x v="0"/>
    <x v="1"/>
    <s v="jun"/>
  </r>
  <r>
    <x v="949"/>
    <x v="0"/>
    <n v="73"/>
    <n v="217"/>
    <n v="468.3"/>
    <n v="0"/>
    <s v="No"/>
    <s v="No"/>
    <n v="0"/>
    <n v="0"/>
    <n v="10"/>
    <s v="Yes"/>
    <n v="0"/>
    <s v="IL"/>
    <x v="0"/>
    <n v="27"/>
    <s v="Yes"/>
    <s v="No"/>
    <s v="Yes"/>
    <s v="  Two Year   "/>
    <s v="Credit Card"/>
    <n v="40"/>
    <n v="2660"/>
    <x v="0"/>
    <m/>
    <x v="711"/>
    <x v="242"/>
    <n v="11"/>
    <x v="0"/>
    <n v="32.64"/>
    <x v="0"/>
    <s v="Email"/>
    <x v="0"/>
    <n v="0"/>
    <n v="1697"/>
    <s v="Medio"/>
    <s v="Bajo"/>
    <n v="0.18181818181818182"/>
    <n v="1725"/>
    <n v="219"/>
    <n v="5.0228310502283102E-2"/>
    <n v="5.0228310502283102E-2"/>
    <s v="Primera compra"/>
    <n v="1530"/>
    <n v="50.266940451745384"/>
    <n v="4.1889117043121153"/>
    <x v="0"/>
    <x v="3"/>
    <s v="ago"/>
  </r>
  <r>
    <x v="950"/>
    <x v="0"/>
    <n v="67"/>
    <n v="390"/>
    <n v="771.7"/>
    <n v="308"/>
    <s v="Yes"/>
    <s v="No"/>
    <n v="150.9"/>
    <n v="0"/>
    <n v="0"/>
    <s v="No"/>
    <n v="0"/>
    <s v="OK"/>
    <x v="0"/>
    <n v="59"/>
    <s v="No"/>
    <s v="No"/>
    <s v="No"/>
    <s v="  Two Year   "/>
    <s v="Direct Debit"/>
    <n v="13"/>
    <n v="1035"/>
    <x v="0"/>
    <m/>
    <x v="712"/>
    <x v="178"/>
    <n v="80"/>
    <x v="1"/>
    <n v="11.29"/>
    <x v="1"/>
    <s v="SMS"/>
    <x v="1"/>
    <n v="7.55"/>
    <n v="2152"/>
    <s v="Medio"/>
    <s v="Bajo"/>
    <n v="0"/>
    <n v="1291"/>
    <n v="698"/>
    <n v="0.11461318051575932"/>
    <n v="0.11461318051575932"/>
    <s v="Primera compra"/>
    <n v="969"/>
    <n v="31.835728952772072"/>
    <n v="2.6529774127310062"/>
    <x v="2"/>
    <x v="2"/>
    <s v="feb"/>
  </r>
  <r>
    <x v="951"/>
    <x v="0"/>
    <n v="70"/>
    <n v="59"/>
    <n v="148.19999999999999"/>
    <n v="111"/>
    <s v="Yes"/>
    <s v="No"/>
    <n v="81.400000000000006"/>
    <n v="2"/>
    <n v="0"/>
    <s v="No"/>
    <n v="0"/>
    <s v="AL"/>
    <x v="0"/>
    <n v="45"/>
    <s v="No"/>
    <s v="No"/>
    <s v="No"/>
    <s v="  Two Year   "/>
    <s v="Direct Debit"/>
    <n v="10"/>
    <n v="369"/>
    <x v="0"/>
    <m/>
    <x v="425"/>
    <x v="101"/>
    <n v="60"/>
    <x v="2"/>
    <n v="9.9"/>
    <x v="5"/>
    <s v="Email"/>
    <x v="1"/>
    <n v="0.41"/>
    <n v="5441"/>
    <s v="Medio"/>
    <s v="Bajo"/>
    <n v="6.6666666666666666E-2"/>
    <n v="1108"/>
    <n v="174"/>
    <n v="0.34482758620689657"/>
    <n v="0.34482758620689657"/>
    <s v="Primera compra"/>
    <n v="404"/>
    <n v="13.273100616016428"/>
    <n v="1.106091718001369"/>
    <x v="0"/>
    <x v="1"/>
    <s v="sept"/>
  </r>
  <r>
    <x v="951"/>
    <x v="0"/>
    <n v="71"/>
    <n v="59"/>
    <n v="148.19999999999999"/>
    <n v="111"/>
    <s v="Yes"/>
    <s v="No"/>
    <n v="81.400000000000006"/>
    <n v="2"/>
    <n v="0"/>
    <s v="No"/>
    <n v="0"/>
    <s v="AL"/>
    <x v="0"/>
    <n v="45"/>
    <s v="No"/>
    <s v="No"/>
    <s v="No"/>
    <s v="  Two Year   "/>
    <s v="Direct Debit"/>
    <n v="10"/>
    <n v="369"/>
    <x v="0"/>
    <m/>
    <x v="425"/>
    <x v="101"/>
    <n v="60"/>
    <x v="2"/>
    <n v="9.9"/>
    <x v="0"/>
    <s v="Email"/>
    <x v="1"/>
    <n v="0.41"/>
    <n v="1876"/>
    <s v="Medio"/>
    <s v="Bajo"/>
    <n v="3.3333333333333333E-2"/>
    <n v="1108"/>
    <n v="172"/>
    <n v="0.34883720930232559"/>
    <n v="0.34883720930232559"/>
    <s v="Compra posterior"/>
    <n v="404"/>
    <n v="13.273100616016428"/>
    <n v="1.106091718001369"/>
    <x v="0"/>
    <x v="1"/>
    <s v="sept"/>
  </r>
  <r>
    <x v="952"/>
    <x v="0"/>
    <n v="75"/>
    <n v="192"/>
    <n v="753.7"/>
    <n v="0"/>
    <s v="No"/>
    <s v="No"/>
    <n v="0"/>
    <n v="0"/>
    <n v="7"/>
    <s v="Yes"/>
    <n v="0"/>
    <s v="OK"/>
    <x v="0"/>
    <n v="55"/>
    <s v="No"/>
    <s v="No"/>
    <s v="Yes"/>
    <s v="  Two Year   "/>
    <s v="Credit Card"/>
    <n v="39"/>
    <n v="2644"/>
    <x v="0"/>
    <m/>
    <x v="713"/>
    <x v="702"/>
    <n v="43"/>
    <x v="0"/>
    <n v="32.89"/>
    <x v="2"/>
    <s v="SMS"/>
    <x v="0"/>
    <n v="0"/>
    <n v="6478"/>
    <s v="Medio"/>
    <s v="Medio"/>
    <n v="0.11627906976744186"/>
    <n v="656"/>
    <n v="197"/>
    <n v="0.21827411167512689"/>
    <n v="0.21827411167512689"/>
    <s v="Primera compra"/>
    <n v="937"/>
    <n v="30.784394250513351"/>
    <n v="2.5653661875427791"/>
    <x v="1"/>
    <x v="3"/>
    <s v="mar"/>
  </r>
  <r>
    <x v="953"/>
    <x v="0"/>
    <n v="74"/>
    <n v="78"/>
    <n v="169.6"/>
    <n v="0"/>
    <s v="No"/>
    <s v="No"/>
    <n v="0"/>
    <n v="1"/>
    <n v="6"/>
    <s v="Yes"/>
    <n v="0"/>
    <s v="NE"/>
    <x v="1"/>
    <n v="36"/>
    <s v="No"/>
    <s v="No"/>
    <s v="No"/>
    <s v="  Month-to-Month   "/>
    <s v="Credit Card"/>
    <n v="18"/>
    <n v="522"/>
    <x v="0"/>
    <m/>
    <x v="714"/>
    <x v="131"/>
    <n v="27"/>
    <x v="0"/>
    <n v="16.57"/>
    <x v="3"/>
    <s v="Email"/>
    <x v="0"/>
    <n v="0"/>
    <n v="1401"/>
    <s v="Medio"/>
    <s v="Bajo"/>
    <n v="3.7037037037037035E-2"/>
    <n v="1243"/>
    <n v="79"/>
    <n v="0.34177215189873417"/>
    <n v="0.34177215189873417"/>
    <s v="Primera compra"/>
    <n v="1117"/>
    <n v="36.698151950718682"/>
    <n v="3.0581793292265567"/>
    <x v="2"/>
    <x v="1"/>
    <s v="sept"/>
  </r>
  <r>
    <x v="954"/>
    <x v="0"/>
    <n v="65"/>
    <n v="32"/>
    <n v="91.9"/>
    <n v="0"/>
    <s v="No"/>
    <s v="No"/>
    <n v="0"/>
    <n v="0"/>
    <n v="0"/>
    <s v="No"/>
    <n v="0"/>
    <s v="DC"/>
    <x v="1"/>
    <n v="47"/>
    <s v="No"/>
    <s v="No"/>
    <s v="No"/>
    <s v="  Month-to-Month   "/>
    <s v="Direct Debit"/>
    <n v="7"/>
    <n v="75"/>
    <x v="0"/>
    <m/>
    <x v="227"/>
    <x v="703"/>
    <n v="102"/>
    <x v="2"/>
    <n v="7.86"/>
    <x v="2"/>
    <s v="SMS"/>
    <x v="0"/>
    <n v="0"/>
    <n v="4256"/>
    <s v="Medio"/>
    <s v="Medio"/>
    <n v="4.9019607843137254E-2"/>
    <n v="1284"/>
    <n v="37"/>
    <n v="2.7567567567567566"/>
    <n v="2.7567567567567566"/>
    <s v="Primera compra"/>
    <n v="777"/>
    <n v="25.527720739219717"/>
    <n v="2.1273100616016429"/>
    <x v="1"/>
    <x v="1"/>
    <s v="ago"/>
  </r>
  <r>
    <x v="954"/>
    <x v="0"/>
    <n v="67"/>
    <n v="32"/>
    <n v="91.9"/>
    <n v="0"/>
    <s v="No"/>
    <s v="No"/>
    <n v="0"/>
    <n v="0"/>
    <n v="0"/>
    <s v="No"/>
    <n v="0"/>
    <s v="DC"/>
    <x v="1"/>
    <n v="47"/>
    <s v="No"/>
    <s v="No"/>
    <s v="No"/>
    <s v="  Month-to-Month   "/>
    <s v="Direct Debit"/>
    <n v="7"/>
    <n v="75"/>
    <x v="0"/>
    <m/>
    <x v="227"/>
    <x v="703"/>
    <n v="102"/>
    <x v="2"/>
    <n v="7.86"/>
    <x v="3"/>
    <s v="SMS"/>
    <x v="0"/>
    <n v="0"/>
    <n v="937"/>
    <s v="Medio"/>
    <s v="Bajo"/>
    <n v="9.8039215686274508E-3"/>
    <n v="1284"/>
    <n v="33"/>
    <n v="3.0909090909090908"/>
    <n v="3.0909090909090908"/>
    <s v="Compra posterior"/>
    <n v="777"/>
    <n v="25.527720739219717"/>
    <n v="2.1273100616016429"/>
    <x v="2"/>
    <x v="1"/>
    <s v="ago"/>
  </r>
  <r>
    <x v="955"/>
    <x v="0"/>
    <n v="95"/>
    <n v="7"/>
    <n v="18.5"/>
    <n v="18"/>
    <s v="Yes"/>
    <s v="No"/>
    <n v="5.9"/>
    <n v="0"/>
    <n v="0"/>
    <s v="No"/>
    <n v="0"/>
    <s v="SD"/>
    <x v="1"/>
    <n v="39"/>
    <s v="No"/>
    <s v="No"/>
    <s v="No"/>
    <s v="  Month-to-Month   "/>
    <s v="Credit Card"/>
    <n v="13"/>
    <n v="39"/>
    <x v="0"/>
    <m/>
    <x v="715"/>
    <x v="704"/>
    <n v="43"/>
    <x v="1"/>
    <n v="13.49"/>
    <x v="0"/>
    <s v="SMS"/>
    <x v="0"/>
    <n v="0.28999999999999998"/>
    <n v="6544"/>
    <s v="Medio"/>
    <s v="Bajo"/>
    <n v="4.6511627906976744E-2"/>
    <n v="655"/>
    <n v="27"/>
    <n v="1.5925925925925926"/>
    <n v="1.5925925925925926"/>
    <s v="Primera compra"/>
    <n v="752"/>
    <n v="24.706365503080086"/>
    <n v="2.0588637919233403"/>
    <x v="0"/>
    <x v="1"/>
    <s v="sept"/>
  </r>
  <r>
    <x v="956"/>
    <x v="0"/>
    <n v="68"/>
    <n v="71"/>
    <n v="203.9"/>
    <n v="0"/>
    <s v="No"/>
    <s v="No"/>
    <n v="0"/>
    <n v="0"/>
    <n v="0"/>
    <s v="No"/>
    <n v="0"/>
    <s v="CO"/>
    <x v="0"/>
    <n v="47"/>
    <s v="No"/>
    <s v="No"/>
    <s v="No"/>
    <s v="  One Year   "/>
    <s v="Direct Debit"/>
    <n v="14"/>
    <n v="553"/>
    <x v="0"/>
    <m/>
    <x v="488"/>
    <x v="705"/>
    <n v="57"/>
    <x v="2"/>
    <n v="13.74"/>
    <x v="3"/>
    <s v="Phone"/>
    <x v="0"/>
    <n v="0"/>
    <n v="4583"/>
    <s v="Medio"/>
    <s v="Bajo"/>
    <n v="1.7543859649122806E-2"/>
    <n v="1315"/>
    <n v="72"/>
    <n v="0.79166666666666663"/>
    <n v="0.79166666666666663"/>
    <s v="Primera compra"/>
    <n v="1692"/>
    <n v="55.589322381930188"/>
    <n v="4.6324435318275157"/>
    <x v="2"/>
    <x v="1"/>
    <s v="feb"/>
  </r>
  <r>
    <x v="957"/>
    <x v="0"/>
    <n v="65"/>
    <n v="260"/>
    <n v="731.3"/>
    <n v="0"/>
    <s v="No"/>
    <s v="No"/>
    <n v="0"/>
    <n v="1"/>
    <n v="0"/>
    <s v="No"/>
    <n v="0"/>
    <s v="NJ"/>
    <x v="0"/>
    <n v="34"/>
    <s v="No"/>
    <s v="No"/>
    <s v="No"/>
    <s v="  Two Year   "/>
    <s v="Credit Card"/>
    <n v="9"/>
    <n v="658"/>
    <x v="0"/>
    <m/>
    <x v="640"/>
    <x v="435"/>
    <n v="17"/>
    <x v="0"/>
    <n v="8.0500000000000007"/>
    <x v="5"/>
    <s v="Email"/>
    <x v="1"/>
    <n v="0"/>
    <n v="199"/>
    <s v="Medio"/>
    <s v="Bajo"/>
    <n v="0.23529411764705882"/>
    <n v="1407"/>
    <n v="264"/>
    <n v="6.4393939393939392E-2"/>
    <n v="6.4393939393939392E-2"/>
    <s v="Primera compra"/>
    <n v="793"/>
    <n v="26.053388090349078"/>
    <n v="2.1711156741957565"/>
    <x v="0"/>
    <x v="2"/>
    <s v="ago"/>
  </r>
  <r>
    <x v="958"/>
    <x v="0"/>
    <n v="70"/>
    <n v="25"/>
    <n v="54.7"/>
    <n v="0"/>
    <s v="No"/>
    <s v="No"/>
    <n v="0"/>
    <n v="2"/>
    <n v="0"/>
    <s v="No"/>
    <n v="0"/>
    <s v="IN"/>
    <x v="1"/>
    <n v="67"/>
    <s v="No"/>
    <s v="Yes"/>
    <s v="No"/>
    <s v="  Month-to-Month   "/>
    <s v="Paper Check"/>
    <n v="13"/>
    <n v="115"/>
    <x v="0"/>
    <m/>
    <x v="716"/>
    <x v="706"/>
    <n v="119"/>
    <x v="0"/>
    <n v="12.48"/>
    <x v="4"/>
    <s v="Phone"/>
    <x v="0"/>
    <n v="0"/>
    <n v="5498"/>
    <s v="Medio"/>
    <s v="Bajo"/>
    <n v="2.5210084033613446E-2"/>
    <n v="1068"/>
    <n v="28"/>
    <n v="4.25"/>
    <n v="4.25"/>
    <s v="Primera compra"/>
    <n v="641"/>
    <n v="21.059548254620125"/>
    <n v="1.754962354551677"/>
    <x v="0"/>
    <x v="1"/>
    <s v="ene"/>
  </r>
  <r>
    <x v="959"/>
    <x v="0"/>
    <n v="67"/>
    <n v="79"/>
    <n v="183.1"/>
    <n v="36"/>
    <s v="Yes"/>
    <s v="Yes"/>
    <n v="0"/>
    <n v="0"/>
    <n v="17"/>
    <s v="Yes"/>
    <n v="0"/>
    <s v="IL"/>
    <x v="0"/>
    <n v="28"/>
    <s v="Yes"/>
    <s v="No"/>
    <s v="No"/>
    <s v="  Month-to-Month   "/>
    <s v="Credit Card"/>
    <n v="11"/>
    <n v="203"/>
    <x v="0"/>
    <m/>
    <x v="614"/>
    <x v="477"/>
    <n v="62"/>
    <x v="0"/>
    <n v="10.34"/>
    <x v="1"/>
    <s v="Phone"/>
    <x v="1"/>
    <n v="0.17"/>
    <n v="5854"/>
    <s v="Medio"/>
    <s v="Bajo"/>
    <n v="0"/>
    <n v="1071"/>
    <n v="115"/>
    <n v="0.53913043478260869"/>
    <n v="0.53913043478260869"/>
    <s v="Primera compra"/>
    <n v="572"/>
    <n v="18.792607802874741"/>
    <n v="1.5660506502395617"/>
    <x v="0"/>
    <x v="1"/>
    <s v="mar"/>
  </r>
  <r>
    <x v="960"/>
    <x v="0"/>
    <n v="72"/>
    <n v="140"/>
    <n v="405.7"/>
    <n v="0"/>
    <s v="No"/>
    <s v="No"/>
    <n v="0"/>
    <n v="0"/>
    <n v="0"/>
    <s v="No"/>
    <n v="0"/>
    <s v="CT"/>
    <x v="0"/>
    <n v="51"/>
    <s v="No"/>
    <s v="No"/>
    <s v="No"/>
    <s v="  Two Year   "/>
    <s v="Direct Debit"/>
    <n v="8"/>
    <n v="569"/>
    <x v="0"/>
    <m/>
    <x v="323"/>
    <x v="707"/>
    <n v="80"/>
    <x v="0"/>
    <n v="7.57"/>
    <x v="3"/>
    <s v="Phone"/>
    <x v="1"/>
    <n v="0"/>
    <n v="5656"/>
    <s v="Medio"/>
    <s v="Bajo"/>
    <n v="1.2500000000000001E-2"/>
    <n v="1045"/>
    <n v="141"/>
    <n v="0.56737588652482274"/>
    <n v="0.56737588652482274"/>
    <s v="Primera compra"/>
    <n v="614"/>
    <n v="20.172484599589321"/>
    <n v="1.6810403832991101"/>
    <x v="0"/>
    <x v="1"/>
    <s v="feb"/>
  </r>
  <r>
    <x v="960"/>
    <x v="0"/>
    <n v="71"/>
    <n v="140"/>
    <n v="405.7"/>
    <n v="0"/>
    <s v="No"/>
    <s v="No"/>
    <n v="0"/>
    <n v="0"/>
    <n v="0"/>
    <s v="No"/>
    <n v="0"/>
    <s v="CT"/>
    <x v="0"/>
    <n v="51"/>
    <s v="No"/>
    <s v="No"/>
    <s v="No"/>
    <s v="  Two Year   "/>
    <s v="Direct Debit"/>
    <n v="8"/>
    <n v="569"/>
    <x v="0"/>
    <m/>
    <x v="323"/>
    <x v="707"/>
    <n v="80"/>
    <x v="0"/>
    <n v="7.57"/>
    <x v="2"/>
    <s v="Phone"/>
    <x v="1"/>
    <n v="0"/>
    <n v="6660"/>
    <s v="Medio"/>
    <s v="Medio"/>
    <n v="6.25E-2"/>
    <n v="1045"/>
    <n v="145"/>
    <n v="0.55172413793103448"/>
    <n v="0.55172413793103448"/>
    <s v="Compra posterior"/>
    <n v="614"/>
    <n v="20.172484599589321"/>
    <n v="1.6810403832991101"/>
    <x v="1"/>
    <x v="1"/>
    <s v="feb"/>
  </r>
  <r>
    <x v="961"/>
    <x v="0"/>
    <n v="69"/>
    <n v="14"/>
    <n v="35.6"/>
    <n v="0"/>
    <s v="No"/>
    <s v="No"/>
    <n v="0"/>
    <n v="0"/>
    <n v="3"/>
    <s v="Yes"/>
    <n v="0"/>
    <s v="CA"/>
    <x v="1"/>
    <n v="40"/>
    <s v="No"/>
    <s v="No"/>
    <s v="No"/>
    <s v="  Month-to-Month   "/>
    <s v="Credit Card"/>
    <n v="13"/>
    <n v="92"/>
    <x v="0"/>
    <m/>
    <x v="332"/>
    <x v="497"/>
    <n v="9"/>
    <x v="2"/>
    <n v="11.26"/>
    <x v="0"/>
    <s v="SMS"/>
    <x v="1"/>
    <n v="0"/>
    <n v="3155"/>
    <s v="Medio"/>
    <s v="Bajo"/>
    <n v="0.22222222222222221"/>
    <n v="1597"/>
    <n v="16"/>
    <n v="0.5625"/>
    <n v="0.5625"/>
    <s v="Primera compra"/>
    <n v="979"/>
    <n v="32.164271047227928"/>
    <n v="2.6803559206023273"/>
    <x v="0"/>
    <x v="1"/>
    <s v="feb"/>
  </r>
  <r>
    <x v="962"/>
    <x v="0"/>
    <n v="61"/>
    <n v="167"/>
    <n v="513.4"/>
    <n v="0"/>
    <s v="No"/>
    <s v="No"/>
    <n v="0"/>
    <n v="0"/>
    <n v="3"/>
    <s v="No"/>
    <n v="80"/>
    <s v="HI"/>
    <x v="0"/>
    <n v="76"/>
    <s v="No"/>
    <s v="Yes"/>
    <s v="No"/>
    <s v="  One Year   "/>
    <s v="Direct Debit"/>
    <n v="39"/>
    <n v="2213"/>
    <x v="0"/>
    <m/>
    <x v="171"/>
    <x v="597"/>
    <n v="12"/>
    <x v="2"/>
    <n v="44.26"/>
    <x v="4"/>
    <s v="Email"/>
    <x v="1"/>
    <n v="0"/>
    <n v="2807"/>
    <s v="Medio"/>
    <s v="Bajo"/>
    <n v="0.25"/>
    <n v="1690"/>
    <n v="170"/>
    <n v="7.0588235294117646E-2"/>
    <n v="7.0588235294117646E-2"/>
    <s v="Primera compra"/>
    <n v="728"/>
    <n v="23.917864476386036"/>
    <n v="1.9931553730321696"/>
    <x v="0"/>
    <x v="3"/>
    <s v="oct"/>
  </r>
  <r>
    <x v="963"/>
    <x v="0"/>
    <n v="68"/>
    <n v="66"/>
    <n v="237.8"/>
    <n v="0"/>
    <s v="No"/>
    <s v="No"/>
    <n v="0"/>
    <n v="0"/>
    <n v="4"/>
    <s v="Yes"/>
    <n v="0"/>
    <s v="CO"/>
    <x v="1"/>
    <n v="51"/>
    <s v="No"/>
    <s v="No"/>
    <s v="Yes"/>
    <s v="  Month-to-Month   "/>
    <s v="Direct Debit"/>
    <n v="41"/>
    <n v="2418"/>
    <x v="0"/>
    <m/>
    <x v="717"/>
    <x v="708"/>
    <n v="66"/>
    <x v="0"/>
    <n v="33.03"/>
    <x v="3"/>
    <s v="Phone"/>
    <x v="0"/>
    <n v="0"/>
    <n v="3251"/>
    <s v="Medio"/>
    <s v="Bajo"/>
    <n v="1.5151515151515152E-2"/>
    <n v="996"/>
    <n v="67"/>
    <n v="0.9850746268656716"/>
    <n v="0.9850746268656716"/>
    <s v="Primera compra"/>
    <n v="1349"/>
    <n v="44.320328542094458"/>
    <n v="3.6933607118412048"/>
    <x v="2"/>
    <x v="3"/>
    <s v="feb"/>
  </r>
  <r>
    <x v="964"/>
    <x v="0"/>
    <n v="65"/>
    <n v="316"/>
    <n v="732"/>
    <n v="292"/>
    <s v="Yes"/>
    <s v="No"/>
    <n v="192.7"/>
    <n v="0"/>
    <n v="0"/>
    <s v="No"/>
    <n v="0"/>
    <s v="VT"/>
    <x v="1"/>
    <n v="63"/>
    <s v="No"/>
    <s v="No"/>
    <s v="No"/>
    <s v="  Two Year   "/>
    <s v="Direct Debit"/>
    <n v="15"/>
    <n v="1119"/>
    <x v="0"/>
    <m/>
    <x v="718"/>
    <x v="709"/>
    <n v="10"/>
    <x v="2"/>
    <n v="16.07"/>
    <x v="0"/>
    <s v="Email"/>
    <x v="0"/>
    <n v="9.64"/>
    <n v="3053"/>
    <s v="Medio"/>
    <s v="Bajo"/>
    <n v="0.2"/>
    <n v="711"/>
    <n v="610"/>
    <n v="1.6393442622950821E-2"/>
    <n v="1.6393442622950821E-2"/>
    <s v="Primera compra"/>
    <n v="631"/>
    <n v="20.73100616016427"/>
    <n v="1.7275838466803559"/>
    <x v="0"/>
    <x v="0"/>
    <s v="ene"/>
  </r>
  <r>
    <x v="965"/>
    <x v="0"/>
    <n v="66"/>
    <n v="344"/>
    <n v="811.2"/>
    <n v="0"/>
    <s v="No"/>
    <s v="No"/>
    <n v="0"/>
    <n v="0"/>
    <n v="6"/>
    <s v="No"/>
    <n v="29"/>
    <s v="WV"/>
    <x v="0"/>
    <n v="57"/>
    <s v="No"/>
    <s v="No"/>
    <s v="No"/>
    <s v="  Month-to-Month   "/>
    <s v="Direct Debit"/>
    <n v="30"/>
    <n v="1620"/>
    <x v="0"/>
    <m/>
    <x v="719"/>
    <x v="62"/>
    <n v="118"/>
    <x v="0"/>
    <n v="26.89"/>
    <x v="2"/>
    <s v="Phone"/>
    <x v="1"/>
    <n v="0"/>
    <n v="225"/>
    <s v="Medio"/>
    <s v="Medio"/>
    <n v="4.2372881355932202E-2"/>
    <n v="1166"/>
    <n v="349"/>
    <n v="0.33810888252148996"/>
    <n v="0.33810888252148996"/>
    <s v="Primera compra"/>
    <n v="1433"/>
    <n v="47.080082135523611"/>
    <n v="3.9233401779603008"/>
    <x v="1"/>
    <x v="0"/>
    <s v="nov"/>
  </r>
  <r>
    <x v="966"/>
    <x v="0"/>
    <n v="65"/>
    <n v="118"/>
    <n v="272.3"/>
    <n v="136"/>
    <s v="Yes"/>
    <s v="No"/>
    <n v="195.5"/>
    <n v="1"/>
    <n v="14"/>
    <s v="Yes"/>
    <n v="0"/>
    <s v="FL"/>
    <x v="0"/>
    <n v="57"/>
    <s v="No"/>
    <s v="No"/>
    <s v="No"/>
    <s v="  Month-to-Month   "/>
    <s v="Direct Debit"/>
    <n v="11"/>
    <n v="391"/>
    <x v="0"/>
    <m/>
    <x v="720"/>
    <x v="106"/>
    <n v="104"/>
    <x v="0"/>
    <n v="12.17"/>
    <x v="2"/>
    <s v="Email"/>
    <x v="1"/>
    <n v="0.39"/>
    <n v="5094"/>
    <s v="Medio"/>
    <s v="Medio"/>
    <n v="4.807692307692308E-2"/>
    <n v="309"/>
    <n v="259"/>
    <n v="0.40154440154440152"/>
    <n v="0.40154440154440152"/>
    <s v="Primera compra"/>
    <n v="1391"/>
    <n v="45.700205338809035"/>
    <n v="3.808350444900753"/>
    <x v="1"/>
    <x v="1"/>
    <s v="dic"/>
  </r>
  <r>
    <x v="967"/>
    <x v="0"/>
    <n v="59"/>
    <n v="268"/>
    <n v="497.1"/>
    <n v="0"/>
    <s v="No"/>
    <s v="No"/>
    <n v="0"/>
    <n v="2"/>
    <n v="3"/>
    <s v="Yes"/>
    <n v="0"/>
    <s v="CO"/>
    <x v="1"/>
    <n v="85"/>
    <s v="No"/>
    <s v="Yes"/>
    <s v="No"/>
    <s v="  Two Year   "/>
    <s v="Direct Debit"/>
    <n v="43"/>
    <n v="1542"/>
    <x v="0"/>
    <m/>
    <x v="721"/>
    <x v="710"/>
    <n v="109"/>
    <x v="2"/>
    <n v="42.17"/>
    <x v="1"/>
    <s v="Phone"/>
    <x v="1"/>
    <n v="0"/>
    <n v="5199"/>
    <s v="Medio"/>
    <s v="Bajo"/>
    <n v="0"/>
    <n v="1521"/>
    <n v="268"/>
    <n v="0.40671641791044777"/>
    <n v="0.40671641791044777"/>
    <s v="Primera compra"/>
    <n v="1139"/>
    <n v="37.420944558521562"/>
    <n v="3.1184120465434635"/>
    <x v="2"/>
    <x v="0"/>
    <s v="ago"/>
  </r>
  <r>
    <x v="968"/>
    <x v="0"/>
    <n v="59"/>
    <n v="181"/>
    <n v="361.1"/>
    <n v="0"/>
    <s v="No"/>
    <s v="No"/>
    <n v="0"/>
    <n v="0"/>
    <n v="9"/>
    <s v="Yes"/>
    <n v="0"/>
    <s v="NE"/>
    <x v="0"/>
    <n v="43"/>
    <s v="No"/>
    <s v="No"/>
    <s v="No"/>
    <s v="  One Year   "/>
    <s v="Direct Debit"/>
    <n v="64"/>
    <n v="3310"/>
    <x v="0"/>
    <m/>
    <x v="722"/>
    <x v="276"/>
    <n v="70"/>
    <x v="2"/>
    <n v="52.35"/>
    <x v="4"/>
    <s v="SMS"/>
    <x v="0"/>
    <n v="0"/>
    <n v="1302"/>
    <s v="Alto"/>
    <s v="Bajo"/>
    <n v="4.2857142857142858E-2"/>
    <n v="789"/>
    <n v="184"/>
    <n v="0.38043478260869568"/>
    <n v="0.38043478260869568"/>
    <s v="Primera compra"/>
    <n v="1084"/>
    <n v="35.613963039014379"/>
    <n v="2.9678302532511984"/>
    <x v="0"/>
    <x v="3"/>
    <s v="oct"/>
  </r>
  <r>
    <x v="969"/>
    <x v="0"/>
    <n v="56"/>
    <n v="45"/>
    <n v="124.1"/>
    <n v="0"/>
    <s v="No"/>
    <s v="No"/>
    <n v="0"/>
    <n v="2"/>
    <n v="11"/>
    <s v="Yes"/>
    <n v="0"/>
    <s v="AZ"/>
    <x v="0"/>
    <n v="48"/>
    <s v="No"/>
    <s v="No"/>
    <s v="Yes"/>
    <s v="  Month-to-Month   "/>
    <s v="Credit Card"/>
    <n v="61"/>
    <n v="1074"/>
    <x v="0"/>
    <m/>
    <x v="723"/>
    <x v="711"/>
    <n v="30"/>
    <x v="2"/>
    <n v="67.8"/>
    <x v="0"/>
    <s v="Email"/>
    <x v="1"/>
    <n v="0"/>
    <n v="4315"/>
    <s v="Alto"/>
    <s v="Bajo"/>
    <n v="6.6666666666666666E-2"/>
    <n v="1366"/>
    <n v="47"/>
    <n v="0.63829787234042556"/>
    <n v="0.63829787234042556"/>
    <s v="Primera compra"/>
    <n v="788"/>
    <n v="25.889117043121146"/>
    <n v="2.1574264202600957"/>
    <x v="0"/>
    <x v="2"/>
    <s v="ago"/>
  </r>
  <r>
    <x v="970"/>
    <x v="0"/>
    <n v="52"/>
    <n v="345"/>
    <n v="683.1"/>
    <n v="0"/>
    <s v="No"/>
    <s v="No"/>
    <n v="0"/>
    <n v="0"/>
    <n v="0"/>
    <s v="No"/>
    <n v="0"/>
    <s v="PA"/>
    <x v="0"/>
    <n v="31"/>
    <s v="No"/>
    <s v="No"/>
    <s v="No"/>
    <s v="  Two Year   "/>
    <s v="Paper Check"/>
    <n v="7"/>
    <n v="388"/>
    <x v="0"/>
    <m/>
    <x v="659"/>
    <x v="712"/>
    <n v="31"/>
    <x v="2"/>
    <n v="5.83"/>
    <x v="2"/>
    <s v="Phone"/>
    <x v="0"/>
    <n v="0"/>
    <n v="719"/>
    <s v="Medio"/>
    <s v="Medio"/>
    <n v="0.16129032258064516"/>
    <n v="1693"/>
    <n v="350"/>
    <n v="8.8571428571428565E-2"/>
    <n v="8.8571428571428565E-2"/>
    <s v="Primera compra"/>
    <n v="1464"/>
    <n v="48.098562628336751"/>
    <n v="4.0082135523613962"/>
    <x v="1"/>
    <x v="1"/>
    <s v="oct"/>
  </r>
  <r>
    <x v="971"/>
    <x v="0"/>
    <n v="74"/>
    <n v="31"/>
    <n v="69.5"/>
    <n v="0"/>
    <s v="No"/>
    <s v="No"/>
    <n v="0"/>
    <n v="0"/>
    <n v="6"/>
    <s v="Yes"/>
    <n v="0"/>
    <s v="AK"/>
    <x v="1"/>
    <n v="67"/>
    <s v="No"/>
    <s v="Yes"/>
    <s v="No"/>
    <s v="  One Year   "/>
    <s v="Credit Card"/>
    <n v="17"/>
    <n v="295"/>
    <x v="0"/>
    <m/>
    <x v="724"/>
    <x v="713"/>
    <n v="93"/>
    <x v="0"/>
    <n v="19.059999999999999"/>
    <x v="2"/>
    <s v="SMS"/>
    <x v="0"/>
    <n v="0"/>
    <n v="3350"/>
    <s v="Medio"/>
    <s v="Medio"/>
    <n v="5.3763440860215055E-2"/>
    <n v="1289"/>
    <n v="36"/>
    <n v="2.5833333333333335"/>
    <n v="2.5833333333333335"/>
    <s v="Primera compra"/>
    <n v="790"/>
    <n v="25.954825462012316"/>
    <n v="2.1629021218343598"/>
    <x v="1"/>
    <x v="1"/>
    <s v="ago"/>
  </r>
  <r>
    <x v="972"/>
    <x v="0"/>
    <n v="72"/>
    <n v="72"/>
    <n v="272.7"/>
    <n v="0"/>
    <s v="No"/>
    <s v="No"/>
    <n v="0"/>
    <n v="0"/>
    <n v="4"/>
    <s v="Yes"/>
    <n v="0"/>
    <s v="VA"/>
    <x v="0"/>
    <n v="43"/>
    <s v="No"/>
    <s v="No"/>
    <s v="Yes"/>
    <s v="  One Year   "/>
    <s v="Direct Debit"/>
    <n v="41"/>
    <n v="2805"/>
    <x v="0"/>
    <m/>
    <x v="725"/>
    <x v="592"/>
    <n v="20"/>
    <x v="0"/>
    <n v="45.61"/>
    <x v="3"/>
    <s v="Phone"/>
    <x v="1"/>
    <n v="0"/>
    <n v="3745"/>
    <s v="Alto"/>
    <s v="Bajo"/>
    <n v="0.05"/>
    <n v="1422"/>
    <n v="73"/>
    <n v="0.27397260273972601"/>
    <n v="0.27397260273972601"/>
    <s v="Primera compra"/>
    <n v="1552"/>
    <n v="50.98973305954825"/>
    <n v="4.2491444216290208"/>
    <x v="2"/>
    <x v="3"/>
    <s v="jul"/>
  </r>
  <r>
    <x v="973"/>
    <x v="0"/>
    <n v="76"/>
    <n v="35"/>
    <n v="90.8"/>
    <n v="72"/>
    <s v="Yes"/>
    <s v="No"/>
    <n v="38.9"/>
    <n v="0"/>
    <n v="10"/>
    <s v="Yes"/>
    <n v="0"/>
    <s v="PA"/>
    <x v="2"/>
    <n v="43"/>
    <s v="No"/>
    <s v="No"/>
    <s v="No"/>
    <s v="  Month-to-Month   "/>
    <s v="Direct Debit"/>
    <n v="22"/>
    <n v="405"/>
    <x v="0"/>
    <m/>
    <x v="726"/>
    <x v="714"/>
    <n v="82"/>
    <x v="1"/>
    <n v="17.96"/>
    <x v="0"/>
    <s v="SMS"/>
    <x v="1"/>
    <n v="1.94"/>
    <n v="571"/>
    <s v="Medio"/>
    <s v="Bajo"/>
    <n v="2.4390243902439025E-2"/>
    <n v="1618"/>
    <n v="109"/>
    <n v="0.75229357798165142"/>
    <n v="0.75229357798165142"/>
    <s v="Primera compra"/>
    <n v="681"/>
    <n v="22.373716632443532"/>
    <n v="1.8644763860369611"/>
    <x v="0"/>
    <x v="1"/>
    <s v="dic"/>
  </r>
  <r>
    <x v="974"/>
    <x v="0"/>
    <n v="76"/>
    <n v="83"/>
    <n v="252.3"/>
    <n v="288"/>
    <s v="Yes"/>
    <s v="No"/>
    <n v="214.2"/>
    <n v="0"/>
    <n v="10"/>
    <s v="No"/>
    <n v="20"/>
    <s v="VT"/>
    <x v="0"/>
    <n v="29"/>
    <s v="Yes"/>
    <s v="No"/>
    <s v="Yes"/>
    <s v="  Month-to-Month   "/>
    <s v="Credit Card"/>
    <n v="27"/>
    <n v="973"/>
    <x v="0"/>
    <m/>
    <x v="727"/>
    <x v="692"/>
    <n v="13"/>
    <x v="1"/>
    <n v="28.27"/>
    <x v="0"/>
    <s v="SMS"/>
    <x v="1"/>
    <n v="4.28"/>
    <n v="1493"/>
    <s v="Medio"/>
    <s v="Bajo"/>
    <n v="0.15384615384615385"/>
    <n v="1073"/>
    <n v="373"/>
    <n v="3.4852546916890083E-2"/>
    <n v="3.4852546916890083E-2"/>
    <s v="Primera compra"/>
    <n v="609"/>
    <n v="20.008213552361397"/>
    <n v="1.6673511293634498"/>
    <x v="0"/>
    <x v="2"/>
    <s v="feb"/>
  </r>
  <r>
    <x v="975"/>
    <x v="0"/>
    <n v="100"/>
    <n v="428"/>
    <n v="849.2"/>
    <n v="0"/>
    <s v="No"/>
    <s v="No"/>
    <n v="0"/>
    <n v="0"/>
    <n v="5"/>
    <s v="Yes"/>
    <n v="0"/>
    <s v="IA"/>
    <x v="0"/>
    <n v="38"/>
    <s v="No"/>
    <s v="No"/>
    <s v="Yes"/>
    <s v="  One Year   "/>
    <s v="Credit Card"/>
    <n v="47"/>
    <n v="2671"/>
    <x v="0"/>
    <m/>
    <x v="728"/>
    <x v="671"/>
    <n v="18"/>
    <x v="1"/>
    <n v="40.82"/>
    <x v="3"/>
    <s v="Phone"/>
    <x v="0"/>
    <n v="0"/>
    <n v="5980"/>
    <s v="Medio"/>
    <s v="Bajo"/>
    <n v="5.5555555555555552E-2"/>
    <n v="1353"/>
    <n v="429"/>
    <n v="4.195804195804196E-2"/>
    <n v="4.195804195804196E-2"/>
    <s v="Primera compra"/>
    <n v="646"/>
    <n v="21.223819301848049"/>
    <n v="1.7686516084873374"/>
    <x v="0"/>
    <x v="3"/>
    <s v="ene"/>
  </r>
  <r>
    <x v="976"/>
    <x v="0"/>
    <n v="71"/>
    <n v="195"/>
    <n v="414.1"/>
    <n v="276"/>
    <s v="Yes"/>
    <s v="No"/>
    <n v="160.4"/>
    <n v="0"/>
    <n v="3"/>
    <s v="Yes"/>
    <n v="0"/>
    <s v="MN"/>
    <x v="0"/>
    <n v="42"/>
    <s v="No"/>
    <s v="No"/>
    <s v="Yes"/>
    <s v="  Two Year   "/>
    <s v="Credit Card"/>
    <n v="33"/>
    <n v="2262"/>
    <x v="0"/>
    <m/>
    <x v="729"/>
    <x v="327"/>
    <n v="104"/>
    <x v="0"/>
    <n v="26.65"/>
    <x v="5"/>
    <s v="Phone"/>
    <x v="1"/>
    <n v="6.42"/>
    <n v="457"/>
    <s v="Medio"/>
    <s v="Bajo"/>
    <n v="3.8461538461538464E-2"/>
    <n v="851"/>
    <n v="475"/>
    <n v="0.21894736842105264"/>
    <n v="0.21894736842105264"/>
    <s v="Primera compra"/>
    <n v="1298"/>
    <n v="42.644763860369608"/>
    <n v="3.5537303216974672"/>
    <x v="0"/>
    <x v="3"/>
    <s v="mar"/>
  </r>
  <r>
    <x v="977"/>
    <x v="0"/>
    <n v="57"/>
    <n v="142"/>
    <n v="356.2"/>
    <n v="0"/>
    <s v="No"/>
    <s v="No"/>
    <n v="0"/>
    <n v="0"/>
    <n v="27"/>
    <s v="Yes"/>
    <n v="0"/>
    <s v="IN"/>
    <x v="0"/>
    <n v="50"/>
    <s v="No"/>
    <s v="No"/>
    <s v="No"/>
    <s v="  One Year   "/>
    <s v="Credit Card"/>
    <n v="42"/>
    <n v="1158"/>
    <x v="0"/>
    <m/>
    <x v="481"/>
    <x v="715"/>
    <n v="29"/>
    <x v="2"/>
    <n v="45.66"/>
    <x v="4"/>
    <s v="Email"/>
    <x v="1"/>
    <n v="0"/>
    <n v="6145"/>
    <s v="Alto"/>
    <s v="Bajo"/>
    <n v="0.10344827586206896"/>
    <n v="1551"/>
    <n v="145"/>
    <n v="0.2"/>
    <n v="0.2"/>
    <s v="Primera compra"/>
    <n v="1354"/>
    <n v="44.484599589322386"/>
    <n v="3.7070499657768656"/>
    <x v="0"/>
    <x v="0"/>
    <s v="ene"/>
  </r>
  <r>
    <x v="978"/>
    <x v="0"/>
    <n v="50"/>
    <n v="159"/>
    <n v="466.9"/>
    <n v="0"/>
    <s v="No"/>
    <s v="No"/>
    <n v="0"/>
    <n v="0"/>
    <n v="0"/>
    <s v="No"/>
    <n v="0"/>
    <s v="VA"/>
    <x v="1"/>
    <n v="55"/>
    <s v="No"/>
    <s v="No"/>
    <s v="No"/>
    <s v="  One Year   "/>
    <s v="Direct Debit"/>
    <n v="13"/>
    <n v="393"/>
    <x v="0"/>
    <m/>
    <x v="162"/>
    <x v="716"/>
    <n v="14"/>
    <x v="1"/>
    <n v="10.73"/>
    <x v="1"/>
    <s v="SMS"/>
    <x v="1"/>
    <n v="0"/>
    <n v="1058"/>
    <s v="Medio"/>
    <s v="Bajo"/>
    <n v="0"/>
    <n v="1689"/>
    <n v="159"/>
    <n v="8.8050314465408799E-2"/>
    <n v="8.8050314465408799E-2"/>
    <s v="Primera compra"/>
    <n v="1209"/>
    <n v="39.720739219712527"/>
    <n v="3.3100616016427105"/>
    <x v="2"/>
    <x v="1"/>
    <s v="jun"/>
  </r>
  <r>
    <x v="979"/>
    <x v="0"/>
    <n v="59"/>
    <n v="174"/>
    <n v="386.9"/>
    <n v="78"/>
    <s v="Yes"/>
    <s v="No"/>
    <n v="59.8"/>
    <n v="0"/>
    <n v="10"/>
    <s v="Yes"/>
    <n v="0"/>
    <s v="MN"/>
    <x v="1"/>
    <n v="20"/>
    <s v="Yes"/>
    <s v="No"/>
    <s v="Yes"/>
    <s v="  Two Year   "/>
    <s v="Direct Debit"/>
    <n v="61"/>
    <n v="1568"/>
    <x v="0"/>
    <m/>
    <x v="603"/>
    <x v="361"/>
    <n v="53"/>
    <x v="2"/>
    <n v="67.94"/>
    <x v="4"/>
    <s v="SMS"/>
    <x v="0"/>
    <n v="2.39"/>
    <n v="5584"/>
    <s v="Alto"/>
    <s v="Bajo"/>
    <n v="5.6603773584905662E-2"/>
    <n v="646"/>
    <n v="255"/>
    <n v="0.20784313725490197"/>
    <n v="0.20784313725490197"/>
    <s v="Primera compra"/>
    <n v="567"/>
    <n v="18.628336755646817"/>
    <n v="1.5523613963039014"/>
    <x v="0"/>
    <x v="0"/>
    <s v="mar"/>
  </r>
  <r>
    <x v="980"/>
    <x v="0"/>
    <n v="52"/>
    <n v="71"/>
    <n v="211.1"/>
    <n v="92"/>
    <s v="Yes"/>
    <s v="No"/>
    <n v="49.7"/>
    <n v="1"/>
    <n v="0"/>
    <s v="No"/>
    <n v="0"/>
    <s v="AR"/>
    <x v="1"/>
    <n v="42"/>
    <s v="No"/>
    <s v="No"/>
    <s v="No"/>
    <s v="  Month-to-Month   "/>
    <s v="Credit Card"/>
    <n v="12"/>
    <n v="290"/>
    <x v="0"/>
    <m/>
    <x v="730"/>
    <x v="640"/>
    <n v="100"/>
    <x v="2"/>
    <n v="13.83"/>
    <x v="1"/>
    <s v="Phone"/>
    <x v="1"/>
    <n v="2.48"/>
    <n v="651"/>
    <s v="Medio"/>
    <s v="Bajo"/>
    <n v="0"/>
    <n v="1575"/>
    <n v="163"/>
    <n v="0.61349693251533743"/>
    <n v="0.61349693251533743"/>
    <s v="Primera compra"/>
    <n v="1355"/>
    <n v="44.517453798767967"/>
    <n v="3.7097878165639973"/>
    <x v="2"/>
    <x v="1"/>
    <s v="ene"/>
  </r>
  <r>
    <x v="981"/>
    <x v="0"/>
    <n v="68"/>
    <n v="167"/>
    <n v="450.3"/>
    <n v="256"/>
    <s v="Yes"/>
    <s v="No"/>
    <n v="251.7"/>
    <n v="0"/>
    <n v="4"/>
    <s v="Yes"/>
    <n v="0"/>
    <s v="OR"/>
    <x v="0"/>
    <n v="54"/>
    <s v="No"/>
    <s v="No"/>
    <s v="Yes"/>
    <s v="  Two Year   "/>
    <s v="Credit Card"/>
    <n v="45"/>
    <n v="2898"/>
    <x v="0"/>
    <m/>
    <x v="496"/>
    <x v="391"/>
    <n v="79"/>
    <x v="0"/>
    <n v="47.12"/>
    <x v="4"/>
    <s v="SMS"/>
    <x v="1"/>
    <n v="7.55"/>
    <n v="6821"/>
    <s v="Alto"/>
    <s v="Bajo"/>
    <n v="3.7974683544303799E-2"/>
    <n v="1657"/>
    <n v="426"/>
    <n v="0.18544600938967137"/>
    <n v="0.18544600938967137"/>
    <s v="Primera compra"/>
    <n v="1612"/>
    <n v="52.960985626283374"/>
    <n v="4.4134154688569476"/>
    <x v="0"/>
    <x v="3"/>
    <s v="may"/>
  </r>
  <r>
    <x v="982"/>
    <x v="0"/>
    <n v="71"/>
    <n v="504"/>
    <n v="825.1"/>
    <n v="0"/>
    <s v="No"/>
    <s v="No"/>
    <n v="0"/>
    <n v="2"/>
    <n v="1"/>
    <s v="Yes"/>
    <n v="0"/>
    <s v="NY"/>
    <x v="0"/>
    <n v="54"/>
    <s v="No"/>
    <s v="No"/>
    <s v="Yes"/>
    <s v="  One Year   "/>
    <s v="Direct Debit"/>
    <n v="41"/>
    <n v="2793"/>
    <x v="0"/>
    <m/>
    <x v="731"/>
    <x v="717"/>
    <n v="17"/>
    <x v="0"/>
    <n v="35.44"/>
    <x v="3"/>
    <s v="Phone"/>
    <x v="1"/>
    <n v="0"/>
    <n v="1893"/>
    <s v="Medio"/>
    <s v="Bajo"/>
    <n v="5.8823529411764705E-2"/>
    <n v="769"/>
    <n v="505"/>
    <n v="3.3663366336633666E-2"/>
    <n v="3.3663366336633666E-2"/>
    <s v="Primera compra"/>
    <n v="450"/>
    <n v="14.784394250513348"/>
    <n v="1.2320328542094456"/>
    <x v="0"/>
    <x v="3"/>
    <s v="jul"/>
  </r>
  <r>
    <x v="983"/>
    <x v="0"/>
    <n v="70"/>
    <n v="395"/>
    <n v="938.5"/>
    <n v="252"/>
    <s v="Yes"/>
    <s v="Yes"/>
    <n v="0"/>
    <n v="0"/>
    <n v="24"/>
    <s v="Yes"/>
    <n v="0"/>
    <s v="TN"/>
    <x v="1"/>
    <n v="24"/>
    <s v="Yes"/>
    <s v="No"/>
    <s v="Yes"/>
    <s v="  One Year   "/>
    <s v="Credit Card"/>
    <n v="18"/>
    <n v="1119"/>
    <x v="0"/>
    <m/>
    <x v="626"/>
    <x v="715"/>
    <n v="100"/>
    <x v="0"/>
    <n v="19.34"/>
    <x v="5"/>
    <s v="Phone"/>
    <x v="0"/>
    <n v="7.81"/>
    <n v="1275"/>
    <s v="Medio"/>
    <s v="Bajo"/>
    <n v="0.04"/>
    <n v="1551"/>
    <n v="651"/>
    <n v="0.15360983102918588"/>
    <n v="0.15360983102918588"/>
    <s v="Primera compra"/>
    <n v="756"/>
    <n v="24.837782340862425"/>
    <n v="2.0698151950718686"/>
    <x v="0"/>
    <x v="0"/>
    <s v="sept"/>
  </r>
  <r>
    <x v="984"/>
    <x v="0"/>
    <n v="57"/>
    <n v="335"/>
    <n v="577"/>
    <n v="256"/>
    <s v="Yes"/>
    <s v="No"/>
    <n v="236.8"/>
    <n v="2"/>
    <n v="6"/>
    <s v="Yes"/>
    <n v="0"/>
    <s v="VT"/>
    <x v="0"/>
    <n v="39"/>
    <s v="No"/>
    <s v="No"/>
    <s v="No"/>
    <s v="  Two Year   "/>
    <s v="Paper Check"/>
    <n v="35"/>
    <n v="2231"/>
    <x v="0"/>
    <m/>
    <x v="732"/>
    <x v="718"/>
    <n v="54"/>
    <x v="2"/>
    <n v="33.24"/>
    <x v="3"/>
    <s v="SMS"/>
    <x v="0"/>
    <n v="4.74"/>
    <n v="6961"/>
    <s v="Medio"/>
    <s v="Bajo"/>
    <n v="1.8518518518518517E-2"/>
    <n v="1603"/>
    <n v="592"/>
    <n v="9.1216216216216214E-2"/>
    <n v="9.1216216216216214E-2"/>
    <s v="Primera compra"/>
    <n v="1687"/>
    <n v="55.42505133470226"/>
    <n v="4.6187542778918553"/>
    <x v="2"/>
    <x v="3"/>
    <s v="mar"/>
  </r>
  <r>
    <x v="985"/>
    <x v="0"/>
    <n v="90"/>
    <n v="91"/>
    <n v="258.5"/>
    <n v="0"/>
    <s v="No"/>
    <s v="No"/>
    <n v="0"/>
    <n v="1"/>
    <n v="9"/>
    <s v="Yes"/>
    <n v="0"/>
    <s v="MA"/>
    <x v="0"/>
    <n v="42"/>
    <s v="No"/>
    <s v="No"/>
    <s v="No"/>
    <s v="  Month-to-Month   "/>
    <s v="Credit Card"/>
    <n v="43"/>
    <n v="734"/>
    <x v="0"/>
    <m/>
    <x v="733"/>
    <x v="275"/>
    <n v="41"/>
    <x v="1"/>
    <n v="46.98"/>
    <x v="0"/>
    <s v="SMS"/>
    <x v="1"/>
    <n v="0"/>
    <n v="2523"/>
    <s v="Alto"/>
    <s v="Bajo"/>
    <n v="4.878048780487805E-2"/>
    <n v="647"/>
    <n v="93"/>
    <n v="0.44086021505376344"/>
    <n v="0.44086021505376344"/>
    <s v="Primera compra"/>
    <n v="962"/>
    <n v="31.605749486652975"/>
    <n v="2.6338124572210813"/>
    <x v="0"/>
    <x v="2"/>
    <s v="feb"/>
  </r>
  <r>
    <x v="986"/>
    <x v="0"/>
    <n v="63"/>
    <n v="56"/>
    <n v="150.9"/>
    <n v="0"/>
    <s v="No"/>
    <s v="No"/>
    <n v="0"/>
    <n v="0"/>
    <n v="8"/>
    <s v="Yes"/>
    <n v="0"/>
    <s v="NE"/>
    <x v="1"/>
    <n v="81"/>
    <s v="No"/>
    <s v="Yes"/>
    <s v="No"/>
    <s v="  Two Year   "/>
    <s v="Direct Debit"/>
    <n v="54"/>
    <n v="2055"/>
    <x v="0"/>
    <m/>
    <x v="734"/>
    <x v="423"/>
    <n v="11"/>
    <x v="1"/>
    <n v="55.12"/>
    <x v="2"/>
    <s v="Phone"/>
    <x v="0"/>
    <n v="0"/>
    <n v="2725"/>
    <s v="Alto"/>
    <s v="Medio"/>
    <n v="0.45454545454545453"/>
    <n v="942"/>
    <n v="61"/>
    <n v="0.18032786885245902"/>
    <n v="0.18032786885245902"/>
    <s v="Primera compra"/>
    <n v="1011"/>
    <n v="33.215605749486656"/>
    <n v="2.7679671457905548"/>
    <x v="1"/>
    <x v="0"/>
    <s v="ene"/>
  </r>
  <r>
    <x v="987"/>
    <x v="0"/>
    <n v="87"/>
    <n v="205"/>
    <n v="478.7"/>
    <n v="0"/>
    <s v="No"/>
    <s v="No"/>
    <n v="0"/>
    <n v="0"/>
    <n v="6"/>
    <s v="Yes"/>
    <n v="0"/>
    <s v="AL"/>
    <x v="1"/>
    <n v="70"/>
    <s v="No"/>
    <s v="Yes"/>
    <s v="Yes"/>
    <s v="  Month-to-Month   "/>
    <s v="Direct Debit"/>
    <n v="21"/>
    <n v="920"/>
    <x v="0"/>
    <m/>
    <x v="147"/>
    <x v="451"/>
    <n v="71"/>
    <x v="1"/>
    <n v="21.94"/>
    <x v="2"/>
    <s v="Email"/>
    <x v="1"/>
    <n v="0"/>
    <n v="1758"/>
    <s v="Medio"/>
    <s v="Medio"/>
    <n v="7.0422535211267609E-2"/>
    <n v="1240"/>
    <n v="210"/>
    <n v="0.33809523809523812"/>
    <n v="0.33809523809523812"/>
    <s v="Primera compra"/>
    <n v="487"/>
    <n v="16"/>
    <n v="1.3333333333333333"/>
    <x v="1"/>
    <x v="2"/>
    <s v="jun"/>
  </r>
  <r>
    <x v="988"/>
    <x v="0"/>
    <n v="61"/>
    <n v="170"/>
    <n v="558.20000000000005"/>
    <n v="0"/>
    <s v="No"/>
    <s v="No"/>
    <n v="0"/>
    <n v="1"/>
    <n v="0"/>
    <s v="No"/>
    <n v="0"/>
    <s v="HI"/>
    <x v="1"/>
    <n v="28"/>
    <s v="Yes"/>
    <s v="No"/>
    <s v="No"/>
    <s v="  One Year   "/>
    <s v="Direct Debit"/>
    <n v="5"/>
    <n v="203"/>
    <x v="0"/>
    <m/>
    <x v="735"/>
    <x v="719"/>
    <n v="75"/>
    <x v="2"/>
    <n v="5.9"/>
    <x v="0"/>
    <s v="Phone"/>
    <x v="0"/>
    <n v="0"/>
    <n v="368"/>
    <s v="Medio"/>
    <s v="Bajo"/>
    <n v="2.6666666666666668E-2"/>
    <n v="1368"/>
    <n v="172"/>
    <n v="0.43604651162790697"/>
    <n v="0.43604651162790697"/>
    <s v="Primera compra"/>
    <n v="1360"/>
    <n v="44.681724845995888"/>
    <n v="3.7234770704996571"/>
    <x v="0"/>
    <x v="1"/>
    <s v="ene"/>
  </r>
  <r>
    <x v="989"/>
    <x v="0"/>
    <n v="69"/>
    <n v="328"/>
    <n v="557.29999999999995"/>
    <n v="186"/>
    <s v="Yes"/>
    <s v="No"/>
    <n v="153.5"/>
    <n v="0"/>
    <n v="27"/>
    <s v="Yes"/>
    <n v="0"/>
    <s v="GA"/>
    <x v="0"/>
    <n v="75"/>
    <s v="No"/>
    <s v="Yes"/>
    <s v="No"/>
    <s v="  One Year   "/>
    <s v="Direct Debit"/>
    <n v="39"/>
    <n v="2438"/>
    <x v="0"/>
    <m/>
    <x v="423"/>
    <x v="720"/>
    <n v="14"/>
    <x v="1"/>
    <n v="45.95"/>
    <x v="2"/>
    <s v="SMS"/>
    <x v="0"/>
    <n v="6.14"/>
    <n v="3635"/>
    <s v="Alto"/>
    <s v="Medio"/>
    <n v="0.35714285714285715"/>
    <n v="452"/>
    <n v="519"/>
    <n v="2.6974951830443159E-2"/>
    <n v="2.6974951830443159E-2"/>
    <s v="Primera compra"/>
    <n v="1329"/>
    <n v="43.663244353182748"/>
    <n v="3.6386036960985622"/>
    <x v="1"/>
    <x v="3"/>
    <s v="feb"/>
  </r>
  <r>
    <x v="989"/>
    <x v="0"/>
    <n v="69"/>
    <n v="328"/>
    <n v="557.29999999999995"/>
    <n v="186"/>
    <s v="Yes"/>
    <s v="No"/>
    <n v="153.5"/>
    <n v="0"/>
    <n v="27"/>
    <s v="Yes"/>
    <n v="0"/>
    <s v="GA"/>
    <x v="0"/>
    <n v="75"/>
    <s v="No"/>
    <s v="Yes"/>
    <s v="No"/>
    <s v="  One Year   "/>
    <s v="Direct Debit"/>
    <n v="39"/>
    <n v="2438"/>
    <x v="0"/>
    <m/>
    <x v="423"/>
    <x v="720"/>
    <n v="14"/>
    <x v="1"/>
    <n v="45.95"/>
    <x v="2"/>
    <s v="SMS"/>
    <x v="0"/>
    <n v="6.14"/>
    <n v="5123"/>
    <s v="Alto"/>
    <s v="Medio"/>
    <n v="0.35714285714285715"/>
    <n v="452"/>
    <n v="519"/>
    <n v="2.6974951830443159E-2"/>
    <n v="2.6974951830443159E-2"/>
    <s v="Compra posterior"/>
    <n v="1329"/>
    <n v="43.663244353182748"/>
    <n v="3.6386036960985622"/>
    <x v="1"/>
    <x v="3"/>
    <s v="feb"/>
  </r>
  <r>
    <x v="990"/>
    <x v="0"/>
    <n v="55"/>
    <n v="156"/>
    <n v="369.6"/>
    <n v="0"/>
    <s v="No"/>
    <s v="No"/>
    <n v="0"/>
    <n v="0"/>
    <n v="0"/>
    <s v="No"/>
    <n v="0"/>
    <s v="CO"/>
    <x v="1"/>
    <n v="47"/>
    <s v="No"/>
    <s v="No"/>
    <s v="No"/>
    <s v="  Two Year   "/>
    <s v="Direct Debit"/>
    <n v="8"/>
    <n v="374"/>
    <x v="0"/>
    <m/>
    <x v="736"/>
    <x v="721"/>
    <n v="36"/>
    <x v="1"/>
    <n v="8.49"/>
    <x v="2"/>
    <s v="Email"/>
    <x v="1"/>
    <n v="0"/>
    <n v="1395"/>
    <s v="Medio"/>
    <s v="Medio"/>
    <n v="0.1388888888888889"/>
    <n v="356"/>
    <n v="161"/>
    <n v="0.2236024844720497"/>
    <n v="0.2236024844720497"/>
    <s v="Primera compra"/>
    <n v="325"/>
    <n v="10.677618069815196"/>
    <n v="0.88980150581793305"/>
    <x v="1"/>
    <x v="1"/>
    <s v="nov"/>
  </r>
  <r>
    <x v="991"/>
    <x v="0"/>
    <n v="73"/>
    <n v="139"/>
    <n v="285.60000000000002"/>
    <n v="0"/>
    <s v="No"/>
    <s v="No"/>
    <n v="0"/>
    <n v="0"/>
    <n v="12"/>
    <s v="Yes"/>
    <n v="0"/>
    <s v="IL"/>
    <x v="0"/>
    <n v="41"/>
    <s v="No"/>
    <s v="No"/>
    <s v="No"/>
    <s v="  Month-to-Month   "/>
    <s v="Direct Debit"/>
    <n v="42"/>
    <n v="754"/>
    <x v="0"/>
    <m/>
    <x v="14"/>
    <x v="508"/>
    <n v="104"/>
    <x v="0"/>
    <n v="47.09"/>
    <x v="3"/>
    <s v="SMS"/>
    <x v="1"/>
    <n v="0"/>
    <n v="2562"/>
    <s v="Alto"/>
    <s v="Bajo"/>
    <n v="9.6153846153846159E-3"/>
    <n v="1557"/>
    <n v="140"/>
    <n v="0.74285714285714288"/>
    <n v="0.74285714285714288"/>
    <s v="Primera compra"/>
    <n v="831"/>
    <n v="27.301848049281318"/>
    <n v="2.2751540041067764"/>
    <x v="2"/>
    <x v="2"/>
    <s v="jul"/>
  </r>
  <r>
    <x v="992"/>
    <x v="0"/>
    <n v="70"/>
    <n v="237"/>
    <n v="578.70000000000005"/>
    <n v="0"/>
    <s v="No"/>
    <s v="No"/>
    <n v="0"/>
    <n v="1"/>
    <n v="0"/>
    <s v="No"/>
    <n v="0"/>
    <s v="WI"/>
    <x v="1"/>
    <n v="58"/>
    <s v="No"/>
    <s v="No"/>
    <s v="No"/>
    <s v="  Two Year   "/>
    <s v="Direct Debit"/>
    <n v="7"/>
    <n v="409"/>
    <x v="0"/>
    <m/>
    <x v="737"/>
    <x v="722"/>
    <n v="10"/>
    <x v="1"/>
    <n v="6.21"/>
    <x v="0"/>
    <s v="Phone"/>
    <x v="0"/>
    <n v="0"/>
    <n v="2304"/>
    <s v="Medio"/>
    <s v="Bajo"/>
    <n v="0.2"/>
    <n v="1067"/>
    <n v="239"/>
    <n v="4.1841004184100417E-2"/>
    <n v="4.1841004184100417E-2"/>
    <s v="Primera compra"/>
    <n v="808"/>
    <n v="26.546201232032857"/>
    <n v="2.2121834360027379"/>
    <x v="0"/>
    <x v="1"/>
    <s v="jul"/>
  </r>
  <r>
    <x v="993"/>
    <x v="0"/>
    <n v="92"/>
    <n v="10"/>
    <n v="25"/>
    <n v="0"/>
    <s v="No"/>
    <s v="No"/>
    <n v="0"/>
    <n v="0"/>
    <n v="1"/>
    <s v="No"/>
    <n v="4"/>
    <s v="OH"/>
    <x v="0"/>
    <n v="43"/>
    <s v="No"/>
    <s v="No"/>
    <s v="No"/>
    <s v="  Month-to-Month   "/>
    <s v="Direct Debit"/>
    <n v="39"/>
    <n v="163"/>
    <x v="0"/>
    <m/>
    <x v="738"/>
    <x v="723"/>
    <n v="1"/>
    <x v="1"/>
    <n v="35.08"/>
    <x v="5"/>
    <s v="Email"/>
    <x v="1"/>
    <n v="0"/>
    <n v="957"/>
    <s v="Medio"/>
    <s v="Bajo"/>
    <n v="4"/>
    <n v="359"/>
    <n v="14"/>
    <n v="7.1428571428571425E-2"/>
    <n v="7.1428571428571425E-2"/>
    <s v="Primera compra"/>
    <n v="488"/>
    <n v="16.032854209445585"/>
    <n v="1.3360711841204653"/>
    <x v="0"/>
    <x v="1"/>
    <s v="jun"/>
  </r>
  <r>
    <x v="994"/>
    <x v="0"/>
    <n v="61"/>
    <n v="84"/>
    <n v="239.1"/>
    <n v="0"/>
    <s v="No"/>
    <s v="No"/>
    <n v="0"/>
    <n v="0"/>
    <n v="5"/>
    <s v="No"/>
    <n v="59"/>
    <s v="WA"/>
    <x v="1"/>
    <n v="58"/>
    <s v="No"/>
    <s v="No"/>
    <s v="Yes"/>
    <s v="  One Year   "/>
    <s v="Credit Card"/>
    <n v="29"/>
    <n v="1724"/>
    <x v="0"/>
    <m/>
    <x v="517"/>
    <x v="724"/>
    <n v="102"/>
    <x v="2"/>
    <n v="31.1"/>
    <x v="4"/>
    <s v="Email"/>
    <x v="0"/>
    <n v="0"/>
    <n v="4502"/>
    <s v="Medio"/>
    <s v="Bajo"/>
    <n v="2.9411764705882353E-2"/>
    <n v="1707"/>
    <n v="87"/>
    <n v="1.1724137931034482"/>
    <n v="1.1724137931034482"/>
    <s v="Primera compra"/>
    <n v="331"/>
    <n v="10.874743326488707"/>
    <n v="0.90622861054072557"/>
    <x v="0"/>
    <x v="0"/>
    <s v="nov"/>
  </r>
  <r>
    <x v="994"/>
    <x v="0"/>
    <n v="68"/>
    <n v="84"/>
    <n v="239.1"/>
    <n v="0"/>
    <s v="No"/>
    <s v="No"/>
    <n v="0"/>
    <n v="0"/>
    <n v="5"/>
    <s v="No"/>
    <n v="59"/>
    <s v="WA"/>
    <x v="1"/>
    <n v="58"/>
    <s v="No"/>
    <s v="No"/>
    <s v="Yes"/>
    <s v="  One Year   "/>
    <s v="Credit Card"/>
    <n v="29"/>
    <n v="1724"/>
    <x v="0"/>
    <m/>
    <x v="517"/>
    <x v="724"/>
    <n v="102"/>
    <x v="2"/>
    <n v="31.1"/>
    <x v="5"/>
    <s v="Email"/>
    <x v="0"/>
    <n v="0"/>
    <n v="1925"/>
    <s v="Medio"/>
    <s v="Bajo"/>
    <n v="3.9215686274509803E-2"/>
    <n v="1707"/>
    <n v="88"/>
    <n v="1.1590909090909092"/>
    <n v="1.1590909090909092"/>
    <s v="Compra posterior"/>
    <n v="331"/>
    <n v="10.874743326488707"/>
    <n v="0.90622861054072557"/>
    <x v="0"/>
    <x v="0"/>
    <s v="nov"/>
  </r>
  <r>
    <x v="995"/>
    <x v="0"/>
    <n v="50"/>
    <n v="167"/>
    <n v="424.8"/>
    <n v="106"/>
    <s v="Yes"/>
    <s v="Yes"/>
    <n v="0"/>
    <n v="1"/>
    <n v="17"/>
    <s v="No"/>
    <n v="18"/>
    <s v="GA"/>
    <x v="0"/>
    <n v="24"/>
    <s v="Yes"/>
    <s v="No"/>
    <s v="No"/>
    <s v="  One Year   "/>
    <s v="Credit Card"/>
    <n v="28"/>
    <n v="1471"/>
    <x v="0"/>
    <m/>
    <x v="739"/>
    <x v="540"/>
    <n v="15"/>
    <x v="1"/>
    <n v="32.58"/>
    <x v="4"/>
    <s v="Email"/>
    <x v="0"/>
    <n v="7.21"/>
    <n v="4323"/>
    <s v="Medio"/>
    <s v="Bajo"/>
    <n v="0.2"/>
    <n v="1265"/>
    <n v="276"/>
    <n v="5.434782608695652E-2"/>
    <n v="5.434782608695652E-2"/>
    <s v="Primera compra"/>
    <n v="512"/>
    <n v="16.821355236139631"/>
    <n v="1.4017796030116358"/>
    <x v="0"/>
    <x v="0"/>
    <s v="may"/>
  </r>
  <r>
    <x v="996"/>
    <x v="0"/>
    <n v="69"/>
    <n v="241"/>
    <n v="774.5"/>
    <n v="280"/>
    <s v="Yes"/>
    <s v="No"/>
    <n v="280"/>
    <n v="0"/>
    <n v="1"/>
    <s v="Yes"/>
    <n v="0"/>
    <s v="WA"/>
    <x v="0"/>
    <n v="60"/>
    <s v="No"/>
    <s v="No"/>
    <s v="Yes"/>
    <s v="  Two Year   "/>
    <s v="Direct Debit"/>
    <n v="35"/>
    <n v="2498"/>
    <x v="0"/>
    <m/>
    <x v="312"/>
    <x v="725"/>
    <n v="18"/>
    <x v="0"/>
    <n v="38.68"/>
    <x v="5"/>
    <s v="Email"/>
    <x v="1"/>
    <n v="0.84"/>
    <n v="923"/>
    <s v="Medio"/>
    <s v="Bajo"/>
    <n v="0.22222222222222221"/>
    <n v="940"/>
    <n v="525"/>
    <n v="3.4285714285714287E-2"/>
    <n v="3.4285714285714287E-2"/>
    <s v="Primera compra"/>
    <n v="785"/>
    <n v="25.790554414784395"/>
    <n v="2.1492128678986995"/>
    <x v="0"/>
    <x v="3"/>
    <s v="ago"/>
  </r>
  <r>
    <x v="997"/>
    <x v="0"/>
    <n v="67"/>
    <n v="131"/>
    <n v="342.1"/>
    <n v="0"/>
    <s v="No"/>
    <s v="No"/>
    <n v="0"/>
    <n v="2"/>
    <n v="7"/>
    <s v="No"/>
    <n v="37"/>
    <s v="SD"/>
    <x v="1"/>
    <n v="54"/>
    <s v="No"/>
    <s v="No"/>
    <s v="Yes"/>
    <s v="  Month-to-Month   "/>
    <s v="Direct Debit"/>
    <n v="39"/>
    <n v="1219"/>
    <x v="0"/>
    <m/>
    <x v="740"/>
    <x v="188"/>
    <n v="14"/>
    <x v="0"/>
    <n v="41.05"/>
    <x v="0"/>
    <s v="Phone"/>
    <x v="1"/>
    <n v="0"/>
    <n v="1703"/>
    <s v="Medio"/>
    <s v="Bajo"/>
    <n v="0.14285714285714285"/>
    <n v="555"/>
    <n v="133"/>
    <n v="0.10526315789473684"/>
    <n v="0.10526315789473684"/>
    <s v="Primera compra"/>
    <n v="557"/>
    <n v="18.299794661190965"/>
    <n v="1.5249828884325805"/>
    <x v="0"/>
    <x v="0"/>
    <s v="abr"/>
  </r>
  <r>
    <x v="998"/>
    <x v="0"/>
    <n v="51"/>
    <n v="237"/>
    <n v="489.7"/>
    <n v="0"/>
    <s v="No"/>
    <s v="No"/>
    <n v="0"/>
    <n v="2"/>
    <n v="6"/>
    <s v="Yes"/>
    <n v="0"/>
    <s v="VT"/>
    <x v="1"/>
    <n v="50"/>
    <s v="No"/>
    <s v="No"/>
    <s v="Yes"/>
    <s v="  One Year   "/>
    <s v="Direct Debit"/>
    <n v="19"/>
    <n v="1319"/>
    <x v="0"/>
    <m/>
    <x v="17"/>
    <x v="726"/>
    <n v="38"/>
    <x v="2"/>
    <n v="16.29"/>
    <x v="0"/>
    <s v="Email"/>
    <x v="0"/>
    <n v="0"/>
    <n v="533"/>
    <s v="Medio"/>
    <s v="Bajo"/>
    <n v="5.2631578947368418E-2"/>
    <n v="1599"/>
    <n v="239"/>
    <n v="0.15899581589958159"/>
    <n v="0.15899581589958159"/>
    <s v="Primera compra"/>
    <n v="1739"/>
    <n v="57.133470225872685"/>
    <n v="4.7611225188227237"/>
    <x v="0"/>
    <x v="0"/>
    <s v="ene"/>
  </r>
  <r>
    <x v="999"/>
    <x v="0"/>
    <n v="72"/>
    <n v="166"/>
    <n v="377.5"/>
    <n v="324"/>
    <s v="Yes"/>
    <s v="No"/>
    <n v="270"/>
    <n v="2"/>
    <n v="0"/>
    <s v="No"/>
    <n v="0"/>
    <s v="SD"/>
    <x v="1"/>
    <n v="27"/>
    <s v="Yes"/>
    <s v="No"/>
    <s v="No"/>
    <s v="  Two Year   "/>
    <s v="Paper Check"/>
    <n v="7"/>
    <n v="369"/>
    <x v="0"/>
    <m/>
    <x v="741"/>
    <x v="242"/>
    <n v="89"/>
    <x v="0"/>
    <n v="6.81"/>
    <x v="2"/>
    <s v="Phone"/>
    <x v="1"/>
    <n v="0.54"/>
    <n v="1612"/>
    <s v="Medio"/>
    <s v="Medio"/>
    <n v="5.6179775280898875E-2"/>
    <n v="1725"/>
    <n v="495"/>
    <n v="0.17979797979797979"/>
    <n v="0.17979797979797979"/>
    <s v="Primera compra"/>
    <n v="1493"/>
    <n v="49.051334702258728"/>
    <n v="4.0876112251882271"/>
    <x v="1"/>
    <x v="1"/>
    <s v="sept"/>
  </r>
  <r>
    <x v="1000"/>
    <x v="0"/>
    <n v="51"/>
    <n v="13"/>
    <n v="39.5"/>
    <n v="18"/>
    <s v="Yes"/>
    <s v="No"/>
    <n v="17"/>
    <n v="0"/>
    <n v="4"/>
    <s v="Yes"/>
    <n v="0"/>
    <s v="KY"/>
    <x v="1"/>
    <n v="60"/>
    <s v="No"/>
    <s v="No"/>
    <s v="No"/>
    <s v="  Month-to-Month   "/>
    <s v="Direct Debit"/>
    <n v="31"/>
    <n v="173"/>
    <x v="0"/>
    <m/>
    <x v="198"/>
    <x v="727"/>
    <n v="64"/>
    <x v="2"/>
    <n v="27.08"/>
    <x v="4"/>
    <s v="Phone"/>
    <x v="1"/>
    <n v="0.68"/>
    <n v="3402"/>
    <s v="Medio"/>
    <s v="Bajo"/>
    <n v="4.6875E-2"/>
    <n v="974"/>
    <n v="34"/>
    <n v="1.8823529411764706"/>
    <n v="1.8823529411764706"/>
    <s v="Primera compra"/>
    <n v="545"/>
    <n v="17.905544147843941"/>
    <n v="1.492128678986995"/>
    <x v="0"/>
    <x v="1"/>
    <s v="abr"/>
  </r>
  <r>
    <x v="1001"/>
    <x v="0"/>
    <n v="82"/>
    <n v="353"/>
    <n v="1004.7"/>
    <n v="0"/>
    <s v="No"/>
    <s v="No"/>
    <n v="0"/>
    <n v="1"/>
    <n v="9"/>
    <s v="Yes"/>
    <n v="0"/>
    <s v="AK"/>
    <x v="1"/>
    <n v="57"/>
    <s v="No"/>
    <s v="No"/>
    <s v="No"/>
    <s v="  Two Year   "/>
    <s v="Credit Card"/>
    <n v="35"/>
    <n v="2359"/>
    <x v="0"/>
    <m/>
    <x v="518"/>
    <x v="728"/>
    <n v="65"/>
    <x v="1"/>
    <n v="35.82"/>
    <x v="3"/>
    <s v="SMS"/>
    <x v="0"/>
    <n v="0"/>
    <n v="6775"/>
    <s v="Medio"/>
    <s v="Bajo"/>
    <n v="1.5384615384615385E-2"/>
    <n v="962"/>
    <n v="354"/>
    <n v="0.18361581920903955"/>
    <n v="0.18361581920903955"/>
    <s v="Primera compra"/>
    <n v="410"/>
    <n v="13.470225872689939"/>
    <n v="1.1225188227241616"/>
    <x v="0"/>
    <x v="3"/>
    <s v="ago"/>
  </r>
  <r>
    <x v="1002"/>
    <x v="0"/>
    <n v="71"/>
    <n v="223"/>
    <n v="581.29999999999995"/>
    <n v="0"/>
    <s v="No"/>
    <s v="No"/>
    <n v="0"/>
    <n v="2"/>
    <n v="21"/>
    <s v="Yes"/>
    <n v="0"/>
    <s v="OK"/>
    <x v="1"/>
    <n v="29"/>
    <s v="Yes"/>
    <s v="No"/>
    <s v="Yes"/>
    <s v="  Two Year   "/>
    <s v="Credit Card"/>
    <n v="46"/>
    <n v="3323"/>
    <x v="0"/>
    <m/>
    <x v="215"/>
    <x v="41"/>
    <n v="83"/>
    <x v="0"/>
    <n v="39.61"/>
    <x v="4"/>
    <s v="Phone"/>
    <x v="1"/>
    <n v="0"/>
    <n v="4428"/>
    <s v="Medio"/>
    <s v="Bajo"/>
    <n v="3.614457831325301E-2"/>
    <n v="341"/>
    <n v="226"/>
    <n v="0.36725663716814161"/>
    <n v="0.36725663716814161"/>
    <s v="Primera compra"/>
    <n v="1306"/>
    <n v="42.907597535934286"/>
    <n v="3.5756331279945237"/>
    <x v="0"/>
    <x v="3"/>
    <s v="mar"/>
  </r>
  <r>
    <x v="1003"/>
    <x v="0"/>
    <n v="74"/>
    <n v="6"/>
    <n v="15"/>
    <n v="0"/>
    <s v="No"/>
    <s v="No"/>
    <n v="0"/>
    <n v="1"/>
    <n v="3"/>
    <s v="Yes"/>
    <n v="0"/>
    <s v="MD"/>
    <x v="0"/>
    <n v="53"/>
    <s v="No"/>
    <s v="No"/>
    <s v="No"/>
    <s v="  Month-to-Month   "/>
    <s v="Direct Debit"/>
    <n v="27"/>
    <n v="27"/>
    <x v="0"/>
    <m/>
    <x v="742"/>
    <x v="117"/>
    <n v="49"/>
    <x v="0"/>
    <n v="29.87"/>
    <x v="5"/>
    <s v="Phone"/>
    <x v="1"/>
    <n v="0"/>
    <n v="6924"/>
    <s v="Medio"/>
    <s v="Bajo"/>
    <n v="8.1632653061224483E-2"/>
    <n v="1132"/>
    <n v="10"/>
    <n v="4.9000000000000004"/>
    <n v="4.9000000000000004"/>
    <s v="Primera compra"/>
    <n v="630"/>
    <n v="20.698151950718685"/>
    <n v="1.7248459958932238"/>
    <x v="0"/>
    <x v="1"/>
    <s v="ene"/>
  </r>
  <r>
    <x v="1004"/>
    <x v="0"/>
    <n v="59"/>
    <n v="195"/>
    <n v="440.5"/>
    <n v="0"/>
    <s v="No"/>
    <s v="No"/>
    <n v="0"/>
    <n v="0"/>
    <n v="0"/>
    <s v="No"/>
    <n v="0"/>
    <s v="WV"/>
    <x v="1"/>
    <n v="51"/>
    <s v="No"/>
    <s v="No"/>
    <s v="No"/>
    <s v="  One Year   "/>
    <s v="Direct Debit"/>
    <n v="7"/>
    <n v="306"/>
    <x v="0"/>
    <m/>
    <x v="507"/>
    <x v="67"/>
    <n v="17"/>
    <x v="2"/>
    <n v="7.65"/>
    <x v="1"/>
    <s v="Email"/>
    <x v="0"/>
    <n v="0"/>
    <n v="3338"/>
    <s v="Medio"/>
    <s v="Bajo"/>
    <n v="0"/>
    <n v="820"/>
    <n v="195"/>
    <n v="8.7179487179487175E-2"/>
    <n v="8.7179487179487175E-2"/>
    <s v="Primera compra"/>
    <n v="1030"/>
    <n v="33.839835728952778"/>
    <n v="2.819986310746065"/>
    <x v="2"/>
    <x v="1"/>
    <s v="dic"/>
  </r>
  <r>
    <x v="1005"/>
    <x v="0"/>
    <n v="75"/>
    <n v="2"/>
    <n v="7.6"/>
    <n v="0"/>
    <s v="No"/>
    <s v="No"/>
    <n v="0"/>
    <n v="2"/>
    <n v="1"/>
    <s v="Yes"/>
    <n v="0"/>
    <s v="SD"/>
    <x v="1"/>
    <n v="48"/>
    <s v="No"/>
    <s v="No"/>
    <s v="No"/>
    <s v="  Month-to-Month   "/>
    <s v="Direct Debit"/>
    <n v="48"/>
    <n v="92"/>
    <x v="0"/>
    <m/>
    <x v="593"/>
    <x v="472"/>
    <n v="88"/>
    <x v="0"/>
    <n v="51.27"/>
    <x v="5"/>
    <s v="SMS"/>
    <x v="1"/>
    <n v="0"/>
    <n v="6781"/>
    <s v="Alto"/>
    <s v="Bajo"/>
    <n v="4.5454545454545456E-2"/>
    <n v="821"/>
    <n v="6"/>
    <n v="14.666666666666666"/>
    <n v="14.666666666666666"/>
    <s v="Primera compra"/>
    <n v="368"/>
    <n v="12.090349075975357"/>
    <n v="1.0075290896646132"/>
    <x v="0"/>
    <x v="1"/>
    <s v="oct"/>
  </r>
  <r>
    <x v="1006"/>
    <x v="0"/>
    <n v="73"/>
    <n v="139"/>
    <n v="207.9"/>
    <n v="0"/>
    <s v="No"/>
    <s v="No"/>
    <n v="0"/>
    <n v="1"/>
    <n v="2"/>
    <s v="Yes"/>
    <n v="0"/>
    <s v="VA"/>
    <x v="1"/>
    <n v="54"/>
    <s v="No"/>
    <s v="No"/>
    <s v="No"/>
    <s v="  One Year   "/>
    <s v="Direct Debit"/>
    <n v="29"/>
    <n v="1524"/>
    <x v="0"/>
    <m/>
    <x v="743"/>
    <x v="47"/>
    <n v="110"/>
    <x v="0"/>
    <n v="25.52"/>
    <x v="4"/>
    <s v="Email"/>
    <x v="1"/>
    <n v="0"/>
    <n v="1726"/>
    <s v="Medio"/>
    <s v="Bajo"/>
    <n v="2.7272727272727271E-2"/>
    <n v="818"/>
    <n v="142"/>
    <n v="0.77464788732394363"/>
    <n v="0.77464788732394363"/>
    <s v="Primera compra"/>
    <n v="1515"/>
    <n v="49.774127310061601"/>
    <n v="4.1478439425051334"/>
    <x v="0"/>
    <x v="0"/>
    <s v="ago"/>
  </r>
  <r>
    <x v="1007"/>
    <x v="0"/>
    <n v="50"/>
    <n v="42"/>
    <n v="84.3"/>
    <n v="24"/>
    <s v="Yes"/>
    <s v="No"/>
    <n v="12.6"/>
    <n v="2"/>
    <n v="7"/>
    <s v="Yes"/>
    <n v="0"/>
    <s v="WV"/>
    <x v="0"/>
    <n v="66"/>
    <s v="No"/>
    <s v="Yes"/>
    <s v="No"/>
    <s v="  Month-to-Month   "/>
    <s v="Direct Debit"/>
    <n v="45"/>
    <n v="294"/>
    <x v="0"/>
    <m/>
    <x v="744"/>
    <x v="454"/>
    <n v="47"/>
    <x v="2"/>
    <n v="38.08"/>
    <x v="1"/>
    <s v="Email"/>
    <x v="1"/>
    <n v="0.5"/>
    <n v="4334"/>
    <s v="Medio"/>
    <s v="Bajo"/>
    <n v="0"/>
    <n v="1325"/>
    <n v="66"/>
    <n v="0.71212121212121215"/>
    <n v="0.71212121212121215"/>
    <s v="Primera compra"/>
    <n v="1071"/>
    <n v="35.186858316221766"/>
    <n v="2.9322381930184807"/>
    <x v="2"/>
    <x v="1"/>
    <s v="nov"/>
  </r>
  <r>
    <x v="1008"/>
    <x v="0"/>
    <n v="73"/>
    <n v="90"/>
    <n v="286.10000000000002"/>
    <n v="144"/>
    <s v="Yes"/>
    <s v="No"/>
    <n v="174.6"/>
    <n v="0"/>
    <n v="15"/>
    <s v="Yes"/>
    <n v="0"/>
    <s v="TN"/>
    <x v="0"/>
    <n v="25"/>
    <s v="Yes"/>
    <s v="No"/>
    <s v="No"/>
    <s v="  Two Year   "/>
    <s v="Credit Card"/>
    <n v="44"/>
    <n v="3176"/>
    <x v="0"/>
    <m/>
    <x v="745"/>
    <x v="9"/>
    <n v="57"/>
    <x v="2"/>
    <n v="48.66"/>
    <x v="3"/>
    <s v="Email"/>
    <x v="1"/>
    <n v="6.98"/>
    <n v="412"/>
    <s v="Alto"/>
    <s v="Bajo"/>
    <n v="1.7543859649122806E-2"/>
    <n v="610"/>
    <n v="235"/>
    <n v="0.24255319148936169"/>
    <n v="0.24255319148936169"/>
    <s v="Primera compra"/>
    <n v="855"/>
    <n v="28.090349075975357"/>
    <n v="2.3408624229979464"/>
    <x v="2"/>
    <x v="3"/>
    <s v="jun"/>
  </r>
  <r>
    <x v="1009"/>
    <x v="0"/>
    <n v="54"/>
    <n v="216"/>
    <n v="596"/>
    <n v="360"/>
    <s v="Yes"/>
    <s v="Yes"/>
    <n v="0"/>
    <n v="1"/>
    <n v="10"/>
    <s v="Yes"/>
    <n v="0"/>
    <s v="OR"/>
    <x v="1"/>
    <n v="40"/>
    <s v="No"/>
    <s v="No"/>
    <s v="Yes"/>
    <s v="  One Year   "/>
    <s v="Credit Card"/>
    <n v="37"/>
    <n v="1464"/>
    <x v="0"/>
    <m/>
    <x v="26"/>
    <x v="729"/>
    <n v="86"/>
    <x v="1"/>
    <n v="42.55"/>
    <x v="4"/>
    <s v="Phone"/>
    <x v="0"/>
    <n v="0.31"/>
    <n v="1388"/>
    <s v="Medio"/>
    <s v="Bajo"/>
    <n v="3.4883720930232558E-2"/>
    <n v="1034"/>
    <n v="579"/>
    <n v="0.14853195164075994"/>
    <n v="0.14853195164075994"/>
    <s v="Primera compra"/>
    <n v="946"/>
    <n v="31.080082135523611"/>
    <n v="2.5900068446269677"/>
    <x v="0"/>
    <x v="0"/>
    <s v="mar"/>
  </r>
  <r>
    <x v="1010"/>
    <x v="0"/>
    <n v="72"/>
    <n v="312"/>
    <n v="826"/>
    <n v="256"/>
    <s v="Yes"/>
    <s v="No"/>
    <n v="345.6"/>
    <n v="0"/>
    <n v="3"/>
    <s v="Yes"/>
    <n v="0"/>
    <s v="NE"/>
    <x v="1"/>
    <n v="69"/>
    <s v="No"/>
    <s v="Yes"/>
    <s v="Yes"/>
    <s v="  Two Year   "/>
    <s v="Credit Card"/>
    <n v="65"/>
    <n v="4117"/>
    <x v="0"/>
    <m/>
    <x v="369"/>
    <x v="135"/>
    <n v="53"/>
    <x v="0"/>
    <n v="70.959999999999994"/>
    <x v="1"/>
    <s v="Email"/>
    <x v="1"/>
    <n v="6.91"/>
    <n v="3993"/>
    <s v="Alto"/>
    <s v="Bajo"/>
    <n v="0"/>
    <n v="1642"/>
    <n v="568"/>
    <n v="9.3309859154929578E-2"/>
    <n v="9.3309859154929578E-2"/>
    <s v="Primera compra"/>
    <n v="1300"/>
    <n v="42.710472279260784"/>
    <n v="3.5592060232717322"/>
    <x v="2"/>
    <x v="3"/>
    <s v="mar"/>
  </r>
  <r>
    <x v="1011"/>
    <x v="0"/>
    <n v="75"/>
    <n v="138"/>
    <n v="385.2"/>
    <n v="0"/>
    <s v="No"/>
    <s v="Yes"/>
    <n v="0"/>
    <n v="0"/>
    <n v="14"/>
    <s v="Yes"/>
    <n v="0"/>
    <s v="VT"/>
    <x v="0"/>
    <n v="30"/>
    <s v="No"/>
    <s v="No"/>
    <s v="No"/>
    <s v="  Month-to-Month   "/>
    <s v="Credit Card"/>
    <n v="40"/>
    <n v="973"/>
    <x v="0"/>
    <m/>
    <x v="746"/>
    <x v="499"/>
    <n v="5"/>
    <x v="0"/>
    <n v="41.83"/>
    <x v="3"/>
    <s v="SMS"/>
    <x v="1"/>
    <n v="0"/>
    <n v="2021"/>
    <s v="Medio"/>
    <s v="Bajo"/>
    <n v="0.2"/>
    <n v="354"/>
    <n v="139"/>
    <n v="3.5971223021582732E-2"/>
    <n v="3.5971223021582732E-2"/>
    <s v="Primera compra"/>
    <n v="873"/>
    <n v="28.681724845995895"/>
    <n v="2.3901437371663246"/>
    <x v="2"/>
    <x v="2"/>
    <s v="may"/>
  </r>
  <r>
    <x v="1012"/>
    <x v="0"/>
    <n v="68"/>
    <n v="199"/>
    <n v="491.9"/>
    <n v="0"/>
    <s v="No"/>
    <s v="No"/>
    <n v="0"/>
    <n v="0"/>
    <n v="0"/>
    <s v="No"/>
    <n v="0"/>
    <s v="UT"/>
    <x v="0"/>
    <n v="37"/>
    <s v="No"/>
    <s v="No"/>
    <s v="No"/>
    <s v="  Two Year   "/>
    <s v="Credit Card"/>
    <n v="12"/>
    <n v="875"/>
    <x v="0"/>
    <m/>
    <x v="217"/>
    <x v="455"/>
    <n v="39"/>
    <x v="0"/>
    <n v="13.41"/>
    <x v="4"/>
    <s v="Email"/>
    <x v="1"/>
    <n v="0"/>
    <n v="860"/>
    <s v="Medio"/>
    <s v="Bajo"/>
    <n v="7.6923076923076927E-2"/>
    <n v="877"/>
    <n v="202"/>
    <n v="0.19306930693069307"/>
    <n v="0.19306930693069307"/>
    <s v="Primera compra"/>
    <n v="1384"/>
    <n v="45.470225872689937"/>
    <n v="3.7891854893908281"/>
    <x v="0"/>
    <x v="2"/>
    <s v="dic"/>
  </r>
  <r>
    <x v="1013"/>
    <x v="0"/>
    <n v="73"/>
    <n v="315"/>
    <n v="933.1"/>
    <n v="0"/>
    <s v="No"/>
    <s v="No"/>
    <n v="0"/>
    <n v="2"/>
    <n v="12"/>
    <s v="Yes"/>
    <n v="0"/>
    <s v="UT"/>
    <x v="1"/>
    <n v="29"/>
    <s v="Yes"/>
    <s v="No"/>
    <s v="Yes"/>
    <s v="  Two Year   "/>
    <s v="Direct Debit"/>
    <n v="54"/>
    <n v="3130"/>
    <x v="0"/>
    <m/>
    <x v="747"/>
    <x v="305"/>
    <n v="59"/>
    <x v="0"/>
    <n v="47.72"/>
    <x v="1"/>
    <s v="Phone"/>
    <x v="1"/>
    <n v="0"/>
    <n v="3662"/>
    <s v="Alto"/>
    <s v="Bajo"/>
    <n v="0"/>
    <n v="1656"/>
    <n v="315"/>
    <n v="0.1873015873015873"/>
    <n v="0.1873015873015873"/>
    <s v="Primera compra"/>
    <n v="1734"/>
    <n v="56.969199178644757"/>
    <n v="4.7474332648870634"/>
    <x v="2"/>
    <x v="3"/>
    <s v="ene"/>
  </r>
  <r>
    <x v="1014"/>
    <x v="0"/>
    <n v="100"/>
    <n v="132"/>
    <n v="400.8"/>
    <n v="0"/>
    <s v="No"/>
    <s v="No"/>
    <n v="0"/>
    <n v="0"/>
    <n v="24"/>
    <s v="Yes"/>
    <n v="0"/>
    <s v="CO"/>
    <x v="0"/>
    <n v="27"/>
    <s v="Yes"/>
    <s v="No"/>
    <s v="Yes"/>
    <s v="  One Year   "/>
    <s v="Direct Debit"/>
    <n v="13"/>
    <n v="581"/>
    <x v="0"/>
    <m/>
    <x v="748"/>
    <x v="730"/>
    <n v="91"/>
    <x v="1"/>
    <n v="13.97"/>
    <x v="0"/>
    <s v="Email"/>
    <x v="0"/>
    <n v="0"/>
    <n v="5171"/>
    <s v="Medio"/>
    <s v="Bajo"/>
    <n v="2.197802197802198E-2"/>
    <n v="535"/>
    <n v="134"/>
    <n v="0.67910447761194026"/>
    <n v="0.67910447761194026"/>
    <s v="Primera compra"/>
    <n v="316"/>
    <n v="10.381930184804927"/>
    <n v="0.86516084873374399"/>
    <x v="0"/>
    <x v="1"/>
    <s v="dic"/>
  </r>
  <r>
    <x v="1015"/>
    <x v="0"/>
    <n v="56"/>
    <n v="120"/>
    <n v="285.8"/>
    <n v="355"/>
    <s v="Yes"/>
    <s v="No"/>
    <n v="211.6"/>
    <n v="1"/>
    <n v="1"/>
    <s v="Yes"/>
    <n v="0"/>
    <s v="OH"/>
    <x v="1"/>
    <n v="35"/>
    <s v="No"/>
    <s v="No"/>
    <s v="Yes"/>
    <s v="  Two Year   "/>
    <s v="Direct Debit"/>
    <n v="45"/>
    <n v="3241"/>
    <x v="0"/>
    <m/>
    <x v="749"/>
    <x v="394"/>
    <n v="34"/>
    <x v="1"/>
    <n v="39.44"/>
    <x v="5"/>
    <s v="Email"/>
    <x v="0"/>
    <n v="10.58"/>
    <n v="4721"/>
    <s v="Medio"/>
    <s v="Bajo"/>
    <n v="0.11764705882352941"/>
    <n v="1397"/>
    <n v="479"/>
    <n v="7.0981210855949897E-2"/>
    <n v="7.0981210855949897E-2"/>
    <s v="Primera compra"/>
    <n v="1338"/>
    <n v="43.958932238193022"/>
    <n v="3.6632443531827517"/>
    <x v="0"/>
    <x v="3"/>
    <s v="feb"/>
  </r>
  <r>
    <x v="1015"/>
    <x v="0"/>
    <n v="94"/>
    <n v="120"/>
    <n v="285.8"/>
    <n v="355"/>
    <s v="Yes"/>
    <s v="No"/>
    <n v="211.6"/>
    <n v="1"/>
    <n v="1"/>
    <s v="Yes"/>
    <n v="0"/>
    <s v="OH"/>
    <x v="1"/>
    <n v="35"/>
    <s v="No"/>
    <s v="No"/>
    <s v="Yes"/>
    <s v="  Two Year   "/>
    <s v="Direct Debit"/>
    <n v="45"/>
    <n v="3241"/>
    <x v="0"/>
    <m/>
    <x v="749"/>
    <x v="394"/>
    <n v="34"/>
    <x v="1"/>
    <n v="39.44"/>
    <x v="3"/>
    <s v="Email"/>
    <x v="0"/>
    <n v="10.58"/>
    <n v="2246"/>
    <s v="Medio"/>
    <s v="Bajo"/>
    <n v="2.9411764705882353E-2"/>
    <n v="1397"/>
    <n v="476"/>
    <n v="7.1428571428571425E-2"/>
    <n v="7.1428571428571425E-2"/>
    <s v="Compra posterior"/>
    <n v="1338"/>
    <n v="43.958932238193022"/>
    <n v="3.6632443531827517"/>
    <x v="2"/>
    <x v="3"/>
    <s v="feb"/>
  </r>
  <r>
    <x v="1016"/>
    <x v="0"/>
    <n v="57"/>
    <n v="336"/>
    <n v="697.2"/>
    <n v="0"/>
    <s v="No"/>
    <s v="No"/>
    <n v="0"/>
    <n v="0"/>
    <n v="0"/>
    <s v="No"/>
    <n v="0"/>
    <s v="GA"/>
    <x v="0"/>
    <n v="62"/>
    <s v="No"/>
    <s v="No"/>
    <s v="No"/>
    <s v="  Two Year   "/>
    <s v="Credit Card"/>
    <n v="16"/>
    <n v="1112"/>
    <x v="0"/>
    <m/>
    <x v="17"/>
    <x v="731"/>
    <n v="70"/>
    <x v="2"/>
    <n v="13.33"/>
    <x v="5"/>
    <s v="Email"/>
    <x v="0"/>
    <n v="0"/>
    <n v="773"/>
    <s v="Medio"/>
    <s v="Bajo"/>
    <n v="5.7142857142857141E-2"/>
    <n v="497"/>
    <n v="340"/>
    <n v="0.20588235294117646"/>
    <n v="0.20588235294117646"/>
    <s v="Primera compra"/>
    <n v="1739"/>
    <n v="57.133470225872685"/>
    <n v="4.7611225188227237"/>
    <x v="0"/>
    <x v="0"/>
    <s v="ene"/>
  </r>
  <r>
    <x v="1016"/>
    <x v="0"/>
    <n v="50"/>
    <n v="336"/>
    <n v="697.2"/>
    <n v="0"/>
    <s v="No"/>
    <s v="No"/>
    <n v="0"/>
    <n v="0"/>
    <n v="0"/>
    <s v="No"/>
    <n v="0"/>
    <s v="GA"/>
    <x v="0"/>
    <n v="62"/>
    <s v="No"/>
    <s v="No"/>
    <s v="No"/>
    <s v="  Two Year   "/>
    <s v="Credit Card"/>
    <n v="16"/>
    <n v="1112"/>
    <x v="0"/>
    <m/>
    <x v="17"/>
    <x v="731"/>
    <n v="70"/>
    <x v="2"/>
    <n v="13.33"/>
    <x v="4"/>
    <s v="Email"/>
    <x v="0"/>
    <n v="0"/>
    <n v="1927"/>
    <s v="Medio"/>
    <s v="Bajo"/>
    <n v="4.2857142857142858E-2"/>
    <n v="497"/>
    <n v="339"/>
    <n v="0.20648967551622419"/>
    <n v="0.20648967551622419"/>
    <s v="Compra posterior"/>
    <n v="1739"/>
    <n v="57.133470225872685"/>
    <n v="4.7611225188227237"/>
    <x v="0"/>
    <x v="0"/>
    <s v="ene"/>
  </r>
  <r>
    <x v="1017"/>
    <x v="0"/>
    <n v="59"/>
    <n v="123"/>
    <n v="315.2"/>
    <n v="252"/>
    <s v="Yes"/>
    <s v="No"/>
    <n v="352.8"/>
    <n v="0"/>
    <n v="0"/>
    <s v="No"/>
    <n v="0"/>
    <s v="FL"/>
    <x v="1"/>
    <n v="25"/>
    <s v="Yes"/>
    <s v="No"/>
    <s v="No"/>
    <s v="  Two Year   "/>
    <s v="Credit Card"/>
    <n v="11"/>
    <n v="690"/>
    <x v="0"/>
    <m/>
    <x v="440"/>
    <x v="732"/>
    <n v="112"/>
    <x v="2"/>
    <n v="9.18"/>
    <x v="0"/>
    <s v="SMS"/>
    <x v="0"/>
    <n v="7.06"/>
    <n v="5017"/>
    <s v="Medio"/>
    <s v="Bajo"/>
    <n v="1.7857142857142856E-2"/>
    <n v="576"/>
    <n v="377"/>
    <n v="0.29708222811671087"/>
    <n v="0.29708222811671087"/>
    <s v="Primera compra"/>
    <n v="530"/>
    <n v="17.412731006160165"/>
    <n v="1.4510609171800137"/>
    <x v="0"/>
    <x v="2"/>
    <s v="may"/>
  </r>
  <r>
    <x v="1018"/>
    <x v="0"/>
    <n v="72"/>
    <n v="70"/>
    <n v="226.8"/>
    <n v="0"/>
    <s v="No"/>
    <s v="No"/>
    <n v="0"/>
    <n v="0"/>
    <n v="26"/>
    <s v="Yes"/>
    <n v="0"/>
    <s v="VA"/>
    <x v="0"/>
    <n v="25"/>
    <s v="Yes"/>
    <s v="No"/>
    <s v="No"/>
    <s v="  One Year   "/>
    <s v="Direct Debit"/>
    <n v="25"/>
    <n v="516"/>
    <x v="0"/>
    <m/>
    <x v="750"/>
    <x v="733"/>
    <n v="25"/>
    <x v="0"/>
    <n v="29.29"/>
    <x v="5"/>
    <s v="SMS"/>
    <x v="1"/>
    <n v="0"/>
    <n v="1801"/>
    <s v="Medio"/>
    <s v="Bajo"/>
    <n v="0.16"/>
    <n v="1218"/>
    <n v="74"/>
    <n v="0.33783783783783783"/>
    <n v="0.33783783783783783"/>
    <s v="Primera compra"/>
    <n v="490"/>
    <n v="16.098562628336758"/>
    <n v="1.3415468856947299"/>
    <x v="0"/>
    <x v="1"/>
    <s v="jun"/>
  </r>
  <r>
    <x v="1019"/>
    <x v="0"/>
    <n v="69"/>
    <n v="99"/>
    <n v="248.2"/>
    <n v="0"/>
    <s v="No"/>
    <s v="No"/>
    <n v="0"/>
    <n v="0"/>
    <n v="6"/>
    <s v="No"/>
    <n v="56"/>
    <s v="SC"/>
    <x v="0"/>
    <n v="66"/>
    <s v="No"/>
    <s v="Yes"/>
    <s v="No"/>
    <s v="  One Year   "/>
    <s v="Direct Debit"/>
    <n v="62"/>
    <n v="2574"/>
    <x v="0"/>
    <m/>
    <x v="5"/>
    <x v="734"/>
    <n v="60"/>
    <x v="2"/>
    <n v="54.98"/>
    <x v="1"/>
    <s v="SMS"/>
    <x v="0"/>
    <n v="0"/>
    <n v="1731"/>
    <s v="Alto"/>
    <s v="Bajo"/>
    <n v="0"/>
    <n v="521"/>
    <n v="99"/>
    <n v="0.60606060606060608"/>
    <n v="0.60606060606060608"/>
    <s v="Primera compra"/>
    <n v="755"/>
    <n v="24.804928131416837"/>
    <n v="2.0670773442847366"/>
    <x v="2"/>
    <x v="3"/>
    <s v="sept"/>
  </r>
  <r>
    <x v="1019"/>
    <x v="0"/>
    <n v="71"/>
    <n v="99"/>
    <n v="248.2"/>
    <n v="0"/>
    <s v="No"/>
    <s v="No"/>
    <n v="0"/>
    <n v="0"/>
    <n v="6"/>
    <s v="No"/>
    <n v="56"/>
    <s v="SC"/>
    <x v="0"/>
    <n v="66"/>
    <s v="No"/>
    <s v="Yes"/>
    <s v="No"/>
    <s v="  One Year   "/>
    <s v="Direct Debit"/>
    <n v="62"/>
    <n v="2574"/>
    <x v="0"/>
    <m/>
    <x v="5"/>
    <x v="734"/>
    <n v="60"/>
    <x v="2"/>
    <n v="54.98"/>
    <x v="2"/>
    <s v="SMS"/>
    <x v="0"/>
    <n v="0"/>
    <n v="6932"/>
    <s v="Alto"/>
    <s v="Medio"/>
    <n v="8.3333333333333329E-2"/>
    <n v="521"/>
    <n v="104"/>
    <n v="0.57692307692307687"/>
    <n v="0.57692307692307687"/>
    <s v="Compra posterior"/>
    <n v="755"/>
    <n v="24.804928131416837"/>
    <n v="2.0670773442847366"/>
    <x v="1"/>
    <x v="3"/>
    <s v="sept"/>
  </r>
  <r>
    <x v="1020"/>
    <x v="0"/>
    <n v="85"/>
    <n v="152"/>
    <n v="349.2"/>
    <n v="0"/>
    <s v="No"/>
    <s v="No"/>
    <n v="0"/>
    <n v="0"/>
    <n v="4"/>
    <s v="Yes"/>
    <n v="0"/>
    <s v="WI"/>
    <x v="0"/>
    <n v="58"/>
    <s v="No"/>
    <s v="No"/>
    <s v="No"/>
    <s v="  Month-to-Month   "/>
    <s v="Direct Debit"/>
    <m/>
    <n v="465"/>
    <x v="0"/>
    <m/>
    <x v="751"/>
    <x v="696"/>
    <n v="19"/>
    <x v="1"/>
    <n v="20.59"/>
    <x v="2"/>
    <s v="SMS"/>
    <x v="1"/>
    <n v="0"/>
    <n v="55"/>
    <s v="Medio"/>
    <s v="Medio"/>
    <n v="0.26315789473684209"/>
    <n v="681"/>
    <n v="157"/>
    <n v="0.12101910828025478"/>
    <n v="0.12101910828025478"/>
    <s v="Primera compra"/>
    <n v="580"/>
    <n v="19.055441478439423"/>
    <n v="1.5879534565366187"/>
    <x v="1"/>
    <x v="1"/>
    <s v="mar"/>
  </r>
  <r>
    <x v="1021"/>
    <x v="0"/>
    <n v="84"/>
    <n v="276"/>
    <n v="848.7"/>
    <n v="0"/>
    <s v="No"/>
    <s v="No"/>
    <n v="0"/>
    <n v="0"/>
    <n v="6"/>
    <s v="Yes"/>
    <n v="0"/>
    <s v="DC"/>
    <x v="1"/>
    <n v="67"/>
    <s v="No"/>
    <s v="Yes"/>
    <s v="Yes"/>
    <s v="  Two Year   "/>
    <s v="Direct Debit"/>
    <n v="58"/>
    <n v="3544"/>
    <x v="0"/>
    <m/>
    <x v="752"/>
    <x v="735"/>
    <n v="74"/>
    <x v="1"/>
    <n v="62.18"/>
    <x v="5"/>
    <s v="SMS"/>
    <x v="0"/>
    <n v="0"/>
    <n v="3241"/>
    <s v="Alto"/>
    <s v="Bajo"/>
    <n v="5.4054054054054057E-2"/>
    <n v="1535"/>
    <n v="280"/>
    <n v="0.26428571428571429"/>
    <n v="0.26428571428571429"/>
    <s v="Primera compra"/>
    <n v="1555"/>
    <n v="51.088295687885015"/>
    <n v="4.2573579739904179"/>
    <x v="0"/>
    <x v="3"/>
    <s v="jul"/>
  </r>
  <r>
    <x v="1022"/>
    <x v="0"/>
    <n v="65"/>
    <n v="54"/>
    <n v="146.4"/>
    <n v="0"/>
    <s v="No"/>
    <s v="No"/>
    <n v="0"/>
    <n v="0"/>
    <n v="0"/>
    <s v="No"/>
    <n v="0"/>
    <s v="WV"/>
    <x v="1"/>
    <n v="42"/>
    <s v="No"/>
    <s v="No"/>
    <s v="No"/>
    <s v="  Two Year   "/>
    <s v="Credit Card"/>
    <n v="10"/>
    <n v="369"/>
    <x v="0"/>
    <m/>
    <x v="158"/>
    <x v="22"/>
    <n v="7"/>
    <x v="2"/>
    <n v="9.5299999999999994"/>
    <x v="2"/>
    <s v="SMS"/>
    <x v="1"/>
    <n v="0"/>
    <n v="513"/>
    <s v="Medio"/>
    <s v="Medio"/>
    <n v="0.7142857142857143"/>
    <n v="1121"/>
    <n v="59"/>
    <n v="0.11864406779661017"/>
    <n v="0.11864406779661017"/>
    <s v="Primera compra"/>
    <n v="1425"/>
    <n v="46.817248459958932"/>
    <n v="3.9014373716632442"/>
    <x v="1"/>
    <x v="1"/>
    <s v="nov"/>
  </r>
  <r>
    <x v="1023"/>
    <x v="0"/>
    <n v="89"/>
    <n v="244"/>
    <n v="552.70000000000005"/>
    <n v="0"/>
    <s v="No"/>
    <s v="No"/>
    <n v="0"/>
    <n v="0"/>
    <n v="4"/>
    <s v="Yes"/>
    <n v="0"/>
    <s v="AZ"/>
    <x v="0"/>
    <n v="58"/>
    <s v="No"/>
    <s v="No"/>
    <s v="No"/>
    <s v="  One Year   "/>
    <s v="Credit Card"/>
    <n v="48"/>
    <n v="1878"/>
    <x v="0"/>
    <m/>
    <x v="753"/>
    <x v="736"/>
    <n v="66"/>
    <x v="1"/>
    <n v="53.67"/>
    <x v="5"/>
    <s v="SMS"/>
    <x v="0"/>
    <n v="0"/>
    <n v="632"/>
    <s v="Alto"/>
    <s v="Bajo"/>
    <n v="6.0606060606060608E-2"/>
    <n v="508"/>
    <n v="248"/>
    <n v="0.2661290322580645"/>
    <n v="0.2661290322580645"/>
    <s v="Primera compra"/>
    <n v="1140"/>
    <n v="37.453798767967143"/>
    <n v="3.1211498973305951"/>
    <x v="0"/>
    <x v="0"/>
    <s v="ago"/>
  </r>
  <r>
    <x v="1024"/>
    <x v="0"/>
    <n v="72"/>
    <n v="313"/>
    <n v="749.3"/>
    <n v="0"/>
    <s v="No"/>
    <s v="No"/>
    <n v="0"/>
    <n v="0"/>
    <n v="4"/>
    <s v="Yes"/>
    <n v="0"/>
    <s v="OK"/>
    <x v="0"/>
    <n v="31"/>
    <s v="No"/>
    <s v="No"/>
    <s v="Yes"/>
    <s v="  Two Year   "/>
    <s v="Direct Debit"/>
    <n v="18"/>
    <n v="1231"/>
    <x v="0"/>
    <m/>
    <x v="224"/>
    <x v="389"/>
    <n v="4"/>
    <x v="2"/>
    <n v="16.010000000000002"/>
    <x v="1"/>
    <s v="SMS"/>
    <x v="1"/>
    <n v="0"/>
    <n v="4371"/>
    <s v="Medio"/>
    <s v="Bajo"/>
    <n v="0"/>
    <n v="1362"/>
    <n v="313"/>
    <n v="1.2779552715654952E-2"/>
    <n v="1.2779552715654952E-2"/>
    <s v="Primera compra"/>
    <n v="780"/>
    <n v="25.626283367556468"/>
    <n v="2.1355236139630391"/>
    <x v="2"/>
    <x v="0"/>
    <s v="ago"/>
  </r>
  <r>
    <x v="1025"/>
    <x v="0"/>
    <n v="56"/>
    <n v="7"/>
    <n v="20.100000000000001"/>
    <n v="8"/>
    <s v="Yes"/>
    <s v="No"/>
    <n v="4.3"/>
    <n v="0"/>
    <n v="13"/>
    <s v="No"/>
    <n v="12"/>
    <s v="DE"/>
    <x v="0"/>
    <n v="41"/>
    <s v="No"/>
    <s v="No"/>
    <s v="No"/>
    <s v="  Month-to-Month   "/>
    <s v="Credit Card"/>
    <n v="28"/>
    <n v="63"/>
    <x v="0"/>
    <m/>
    <x v="704"/>
    <x v="82"/>
    <n v="2"/>
    <x v="2"/>
    <n v="22.52"/>
    <x v="0"/>
    <s v="Email"/>
    <x v="1"/>
    <n v="0.22"/>
    <n v="5599"/>
    <s v="Medio"/>
    <s v="Bajo"/>
    <n v="1"/>
    <n v="347"/>
    <n v="17"/>
    <n v="0.11764705882352941"/>
    <n v="0.11764705882352941"/>
    <s v="Primera compra"/>
    <n v="1721"/>
    <n v="56.542094455852158"/>
    <n v="4.7118412046543465"/>
    <x v="0"/>
    <x v="1"/>
    <s v="ene"/>
  </r>
  <r>
    <x v="1026"/>
    <x v="0"/>
    <n v="67"/>
    <n v="107"/>
    <n v="264.3"/>
    <n v="0"/>
    <s v="No"/>
    <s v="No"/>
    <n v="0"/>
    <n v="0"/>
    <n v="0"/>
    <s v="No"/>
    <n v="0"/>
    <s v="MD"/>
    <x v="0"/>
    <n v="40"/>
    <s v="No"/>
    <s v="No"/>
    <s v="No"/>
    <s v="  Month-to-Month   "/>
    <s v="Direct Debit"/>
    <n v="7"/>
    <n v="126"/>
    <x v="0"/>
    <m/>
    <x v="754"/>
    <x v="737"/>
    <n v="104"/>
    <x v="2"/>
    <n v="7.03"/>
    <x v="5"/>
    <s v="SMS"/>
    <x v="0"/>
    <n v="0"/>
    <n v="2137"/>
    <s v="Medio"/>
    <s v="Bajo"/>
    <n v="3.8461538461538464E-2"/>
    <n v="984"/>
    <n v="111"/>
    <n v="0.93693693693693691"/>
    <n v="0.93693693693693691"/>
    <s v="Primera compra"/>
    <n v="926"/>
    <n v="30.422997946611911"/>
    <n v="2.5352498288843259"/>
    <x v="0"/>
    <x v="1"/>
    <s v="abr"/>
  </r>
  <r>
    <x v="1027"/>
    <x v="0"/>
    <n v="53"/>
    <n v="8"/>
    <n v="14"/>
    <n v="3"/>
    <s v="Yes"/>
    <s v="Yes"/>
    <n v="0"/>
    <n v="0"/>
    <n v="10"/>
    <s v="Yes"/>
    <n v="0"/>
    <s v="HI"/>
    <x v="1"/>
    <n v="21"/>
    <s v="Yes"/>
    <s v="No"/>
    <s v="No"/>
    <s v="  Month-to-Month   "/>
    <s v="Direct Debit"/>
    <n v="26"/>
    <n v="26"/>
    <x v="0"/>
    <m/>
    <x v="118"/>
    <x v="402"/>
    <n v="81"/>
    <x v="2"/>
    <n v="29.1"/>
    <x v="3"/>
    <s v="Phone"/>
    <x v="0"/>
    <n v="0.11"/>
    <n v="3714"/>
    <s v="Medio"/>
    <s v="Bajo"/>
    <n v="1.2345679012345678E-2"/>
    <n v="771"/>
    <n v="12"/>
    <n v="6.75"/>
    <n v="6.75"/>
    <s v="Primera compra"/>
    <n v="1579"/>
    <n v="51.876796714579051"/>
    <n v="4.3230663928815876"/>
    <x v="2"/>
    <x v="1"/>
    <s v="jun"/>
  </r>
  <r>
    <x v="1028"/>
    <x v="0"/>
    <n v="64"/>
    <n v="12"/>
    <n v="36.200000000000003"/>
    <n v="0"/>
    <s v="No"/>
    <s v="No"/>
    <n v="0"/>
    <n v="0"/>
    <n v="0"/>
    <s v="No"/>
    <n v="0"/>
    <s v="KS"/>
    <x v="0"/>
    <n v="62"/>
    <s v="No"/>
    <s v="No"/>
    <s v="No"/>
    <s v="  Two Year   "/>
    <s v="Paper Check"/>
    <n v="12"/>
    <n v="75"/>
    <x v="0"/>
    <m/>
    <x v="14"/>
    <x v="738"/>
    <n v="22"/>
    <x v="2"/>
    <n v="12.36"/>
    <x v="0"/>
    <s v="Email"/>
    <x v="1"/>
    <n v="0"/>
    <n v="3269"/>
    <s v="Medio"/>
    <s v="Bajo"/>
    <n v="9.0909090909090912E-2"/>
    <n v="755"/>
    <n v="14"/>
    <n v="1.5714285714285714"/>
    <n v="1.5714285714285714"/>
    <s v="Primera compra"/>
    <n v="831"/>
    <n v="27.301848049281318"/>
    <n v="2.2751540041067764"/>
    <x v="0"/>
    <x v="1"/>
    <s v="jul"/>
  </r>
  <r>
    <x v="1029"/>
    <x v="0"/>
    <n v="66"/>
    <n v="48"/>
    <n v="126.5"/>
    <n v="0"/>
    <s v="No"/>
    <s v="No"/>
    <n v="0"/>
    <n v="0"/>
    <n v="5"/>
    <s v="Yes"/>
    <n v="0"/>
    <s v="ID"/>
    <x v="1"/>
    <n v="60"/>
    <s v="No"/>
    <s v="No"/>
    <s v="No"/>
    <s v="  Month-to-Month   "/>
    <s v="Direct Debit"/>
    <n v="31"/>
    <n v="358"/>
    <x v="0"/>
    <m/>
    <x v="755"/>
    <x v="739"/>
    <n v="53"/>
    <x v="1"/>
    <n v="35.08"/>
    <x v="2"/>
    <s v="SMS"/>
    <x v="0"/>
    <n v="0"/>
    <n v="6980"/>
    <s v="Medio"/>
    <s v="Medio"/>
    <n v="9.4339622641509441E-2"/>
    <n v="1287"/>
    <n v="53"/>
    <n v="1"/>
    <n v="1"/>
    <s v="Primera compra"/>
    <n v="1314"/>
    <n v="43.170431211498972"/>
    <n v="3.5975359342915811"/>
    <x v="1"/>
    <x v="1"/>
    <s v="mar"/>
  </r>
  <r>
    <x v="1030"/>
    <x v="0"/>
    <n v="63"/>
    <n v="364"/>
    <n v="700.8"/>
    <n v="280"/>
    <s v="Yes"/>
    <s v="Yes"/>
    <n v="0"/>
    <n v="0"/>
    <n v="5"/>
    <s v="Yes"/>
    <n v="0"/>
    <s v="AR"/>
    <x v="0"/>
    <n v="34"/>
    <s v="No"/>
    <s v="No"/>
    <s v="No"/>
    <s v="  One Year   "/>
    <s v="Direct Debit"/>
    <n v="17"/>
    <n v="1221"/>
    <x v="0"/>
    <m/>
    <x v="756"/>
    <x v="381"/>
    <n v="108"/>
    <x v="2"/>
    <n v="20.14"/>
    <x v="2"/>
    <s v="SMS"/>
    <x v="0"/>
    <n v="0.52"/>
    <n v="6800"/>
    <s v="Medio"/>
    <s v="Medio"/>
    <n v="4.6296296296296294E-2"/>
    <n v="1213"/>
    <n v="649"/>
    <n v="0.16640986132511557"/>
    <n v="0.16640986132511557"/>
    <s v="Primera compra"/>
    <n v="1463"/>
    <n v="48.06570841889117"/>
    <n v="4.0054757015742641"/>
    <x v="1"/>
    <x v="0"/>
    <s v="oct"/>
  </r>
  <r>
    <x v="1030"/>
    <x v="0"/>
    <n v="70"/>
    <n v="364"/>
    <n v="700.8"/>
    <n v="280"/>
    <s v="Yes"/>
    <s v="Yes"/>
    <n v="0"/>
    <n v="0"/>
    <n v="5"/>
    <s v="Yes"/>
    <n v="0"/>
    <s v="AR"/>
    <x v="0"/>
    <n v="34"/>
    <s v="No"/>
    <s v="No"/>
    <s v="No"/>
    <s v="  One Year   "/>
    <s v="Direct Debit"/>
    <n v="17"/>
    <n v="1221"/>
    <x v="0"/>
    <m/>
    <x v="756"/>
    <x v="381"/>
    <n v="108"/>
    <x v="2"/>
    <n v="20.14"/>
    <x v="1"/>
    <s v="SMS"/>
    <x v="0"/>
    <n v="0.52"/>
    <n v="6861"/>
    <s v="Medio"/>
    <s v="Bajo"/>
    <n v="0"/>
    <n v="1213"/>
    <n v="644"/>
    <n v="0.16770186335403728"/>
    <n v="0.16770186335403728"/>
    <s v="Compra posterior"/>
    <n v="1463"/>
    <n v="48.06570841889117"/>
    <n v="4.0054757015742641"/>
    <x v="2"/>
    <x v="0"/>
    <s v="oct"/>
  </r>
  <r>
    <x v="1031"/>
    <x v="0"/>
    <n v="56"/>
    <n v="208"/>
    <n v="369.1"/>
    <n v="0"/>
    <s v="No"/>
    <s v="No"/>
    <n v="0"/>
    <n v="0"/>
    <n v="0"/>
    <s v="No"/>
    <n v="0"/>
    <s v="WV"/>
    <x v="1"/>
    <n v="56"/>
    <s v="No"/>
    <s v="No"/>
    <s v="No"/>
    <s v="  One Year   "/>
    <s v="Direct Debit"/>
    <n v="8"/>
    <n v="204"/>
    <x v="0"/>
    <m/>
    <x v="757"/>
    <x v="740"/>
    <n v="101"/>
    <x v="1"/>
    <n v="7.12"/>
    <x v="1"/>
    <s v="Email"/>
    <x v="0"/>
    <n v="0"/>
    <n v="1622"/>
    <s v="Medio"/>
    <s v="Bajo"/>
    <n v="0"/>
    <n v="1614"/>
    <n v="208"/>
    <n v="0.48557692307692307"/>
    <n v="0.48557692307692307"/>
    <s v="Primera compra"/>
    <n v="967"/>
    <n v="31.770020533880903"/>
    <n v="2.647501711156742"/>
    <x v="2"/>
    <x v="1"/>
    <s v="feb"/>
  </r>
  <r>
    <x v="1032"/>
    <x v="0"/>
    <n v="57"/>
    <n v="60"/>
    <n v="192.6"/>
    <n v="0"/>
    <s v="No"/>
    <s v="No"/>
    <n v="0"/>
    <n v="0"/>
    <n v="26"/>
    <s v="No"/>
    <n v="57"/>
    <s v="KY"/>
    <x v="1"/>
    <n v="22"/>
    <s v="Yes"/>
    <s v="No"/>
    <s v="No"/>
    <s v="  Two Year   "/>
    <s v="Credit Card"/>
    <n v="31"/>
    <n v="1509"/>
    <x v="0"/>
    <m/>
    <x v="544"/>
    <x v="602"/>
    <n v="83"/>
    <x v="2"/>
    <n v="32.020000000000003"/>
    <x v="3"/>
    <s v="Email"/>
    <x v="0"/>
    <n v="0"/>
    <n v="5128"/>
    <s v="Medio"/>
    <s v="Bajo"/>
    <n v="1.2048192771084338E-2"/>
    <n v="597"/>
    <n v="61"/>
    <n v="1.360655737704918"/>
    <n v="1.360655737704918"/>
    <s v="Primera compra"/>
    <n v="1557"/>
    <n v="51.154004106776185"/>
    <n v="4.2628336755646821"/>
    <x v="2"/>
    <x v="0"/>
    <s v="jul"/>
  </r>
  <r>
    <x v="1033"/>
    <x v="0"/>
    <n v="64"/>
    <n v="135"/>
    <n v="341"/>
    <n v="0"/>
    <s v="No"/>
    <s v="No"/>
    <n v="0"/>
    <n v="2"/>
    <n v="19"/>
    <s v="Yes"/>
    <n v="0"/>
    <s v="MI"/>
    <x v="0"/>
    <n v="20"/>
    <s v="Yes"/>
    <s v="No"/>
    <s v="Yes"/>
    <s v="  Month-to-Month   "/>
    <s v="Direct Debit"/>
    <n v="35"/>
    <n v="1076"/>
    <x v="0"/>
    <m/>
    <x v="585"/>
    <x v="98"/>
    <n v="49"/>
    <x v="1"/>
    <n v="33.67"/>
    <x v="4"/>
    <s v="SMS"/>
    <x v="0"/>
    <n v="0"/>
    <n v="5217"/>
    <s v="Medio"/>
    <s v="Bajo"/>
    <n v="6.1224489795918366E-2"/>
    <n v="1117"/>
    <n v="138"/>
    <n v="0.35507246376811596"/>
    <n v="0.35507246376811596"/>
    <s v="Primera compra"/>
    <n v="720"/>
    <n v="23.655030800821354"/>
    <n v="1.9712525667351128"/>
    <x v="0"/>
    <x v="2"/>
    <s v="oct"/>
  </r>
  <r>
    <x v="1034"/>
    <x v="0"/>
    <n v="74"/>
    <n v="188"/>
    <n v="397.2"/>
    <n v="0"/>
    <s v="No"/>
    <s v="No"/>
    <n v="0"/>
    <n v="0"/>
    <n v="26"/>
    <s v="Yes"/>
    <n v="0"/>
    <s v="CO"/>
    <x v="0"/>
    <n v="24"/>
    <s v="Yes"/>
    <s v="No"/>
    <s v="No"/>
    <s v="  One Year   "/>
    <s v="Credit Card"/>
    <n v="25"/>
    <n v="1102"/>
    <x v="0"/>
    <m/>
    <x v="111"/>
    <x v="343"/>
    <n v="62"/>
    <x v="0"/>
    <n v="21.55"/>
    <x v="2"/>
    <s v="Phone"/>
    <x v="1"/>
    <n v="0"/>
    <n v="4141"/>
    <s v="Medio"/>
    <s v="Medio"/>
    <n v="8.0645161290322578E-2"/>
    <n v="1343"/>
    <n v="193"/>
    <n v="0.32124352331606215"/>
    <n v="0.32124352331606215"/>
    <s v="Primera compra"/>
    <n v="405"/>
    <n v="13.305954825462013"/>
    <n v="1.108829568788501"/>
    <x v="1"/>
    <x v="0"/>
    <s v="sept"/>
  </r>
  <r>
    <x v="1035"/>
    <x v="0"/>
    <n v="66"/>
    <n v="14"/>
    <n v="38.4"/>
    <n v="0"/>
    <s v="No"/>
    <s v="No"/>
    <n v="0"/>
    <n v="0"/>
    <n v="17"/>
    <s v="Yes"/>
    <n v="0"/>
    <s v="OR"/>
    <x v="1"/>
    <n v="30"/>
    <s v="No"/>
    <s v="No"/>
    <s v="No"/>
    <s v="  Month-to-Month   "/>
    <s v="Credit Card"/>
    <n v="30"/>
    <n v="116"/>
    <x v="0"/>
    <m/>
    <x v="758"/>
    <x v="161"/>
    <n v="111"/>
    <x v="2"/>
    <n v="26.47"/>
    <x v="0"/>
    <s v="SMS"/>
    <x v="0"/>
    <n v="0"/>
    <n v="6214"/>
    <s v="Medio"/>
    <s v="Bajo"/>
    <n v="1.8018018018018018E-2"/>
    <n v="1022"/>
    <n v="16"/>
    <n v="6.9375"/>
    <n v="6.9375"/>
    <s v="Primera compra"/>
    <n v="1148"/>
    <n v="37.716632443531822"/>
    <n v="3.1430527036276517"/>
    <x v="0"/>
    <x v="1"/>
    <s v="ago"/>
  </r>
  <r>
    <x v="1036"/>
    <x v="0"/>
    <n v="50"/>
    <n v="62"/>
    <n v="176"/>
    <n v="176"/>
    <s v="Yes"/>
    <s v="No"/>
    <n v="198"/>
    <n v="1"/>
    <n v="0"/>
    <s v="No"/>
    <n v="0"/>
    <s v="ND"/>
    <x v="0"/>
    <n v="24"/>
    <s v="Yes"/>
    <s v="No"/>
    <s v="No"/>
    <s v="  Two Year   "/>
    <s v="Credit Card"/>
    <n v="6"/>
    <n v="279"/>
    <x v="0"/>
    <m/>
    <x v="759"/>
    <x v="716"/>
    <n v="68"/>
    <x v="1"/>
    <n v="6.22"/>
    <x v="1"/>
    <s v="Phone"/>
    <x v="0"/>
    <n v="0.59"/>
    <n v="2960"/>
    <s v="Medio"/>
    <s v="Bajo"/>
    <n v="0"/>
    <n v="1689"/>
    <n v="238"/>
    <n v="0.2857142857142857"/>
    <n v="0.2857142857142857"/>
    <s v="Primera compra"/>
    <n v="872"/>
    <n v="28.64887063655031"/>
    <n v="2.3874058863791925"/>
    <x v="2"/>
    <x v="1"/>
    <s v="may"/>
  </r>
  <r>
    <x v="1037"/>
    <x v="0"/>
    <n v="69"/>
    <n v="477"/>
    <n v="1143.0999999999999"/>
    <n v="0"/>
    <s v="No"/>
    <s v="No"/>
    <n v="0"/>
    <n v="2"/>
    <n v="0"/>
    <s v="No"/>
    <n v="0"/>
    <s v="WA"/>
    <x v="1"/>
    <n v="54"/>
    <s v="No"/>
    <s v="No"/>
    <s v="No"/>
    <s v="  Two Year   "/>
    <s v="Direct Debit"/>
    <n v="14"/>
    <n v="988"/>
    <x v="0"/>
    <m/>
    <x v="760"/>
    <x v="741"/>
    <n v="45"/>
    <x v="2"/>
    <n v="16.45"/>
    <x v="1"/>
    <s v="SMS"/>
    <x v="0"/>
    <n v="0"/>
    <n v="6998"/>
    <s v="Medio"/>
    <s v="Bajo"/>
    <n v="0"/>
    <n v="445"/>
    <n v="477"/>
    <n v="9.4339622641509441E-2"/>
    <n v="9.4339622641509441E-2"/>
    <s v="Primera compra"/>
    <n v="664"/>
    <n v="21.815195071868583"/>
    <n v="1.8179329226557153"/>
    <x v="0"/>
    <x v="2"/>
    <s v="dic"/>
  </r>
  <r>
    <x v="1038"/>
    <x v="0"/>
    <n v="99"/>
    <n v="55"/>
    <n v="185.2"/>
    <n v="0"/>
    <s v="No"/>
    <s v="No"/>
    <n v="0"/>
    <n v="0"/>
    <n v="29"/>
    <s v="Yes"/>
    <n v="0"/>
    <s v="KS"/>
    <x v="1"/>
    <n v="29"/>
    <s v="Yes"/>
    <s v="No"/>
    <s v="Yes"/>
    <s v="  One Year   "/>
    <s v="Credit Card"/>
    <n v="24"/>
    <n v="558"/>
    <x v="0"/>
    <m/>
    <x v="400"/>
    <x v="412"/>
    <n v="87"/>
    <x v="1"/>
    <n v="27.33"/>
    <x v="0"/>
    <s v="Email"/>
    <x v="0"/>
    <n v="0"/>
    <n v="2542"/>
    <s v="Medio"/>
    <s v="Bajo"/>
    <n v="2.2988505747126436E-2"/>
    <n v="1501"/>
    <n v="57"/>
    <n v="1.5263157894736843"/>
    <n v="1.5263157894736843"/>
    <s v="Primera compra"/>
    <n v="1646"/>
    <n v="54.078028747433265"/>
    <n v="4.5065023956194388"/>
    <x v="0"/>
    <x v="1"/>
    <s v="abr"/>
  </r>
  <r>
    <x v="1039"/>
    <x v="0"/>
    <n v="93"/>
    <n v="99"/>
    <n v="297.8"/>
    <n v="0"/>
    <s v="No"/>
    <s v="No"/>
    <n v="0"/>
    <n v="0"/>
    <n v="7"/>
    <s v="Yes"/>
    <n v="0"/>
    <s v="VA"/>
    <x v="1"/>
    <n v="27"/>
    <s v="Yes"/>
    <s v="No"/>
    <s v="Yes"/>
    <s v="  Two Year   "/>
    <s v="Credit Card"/>
    <n v="72"/>
    <n v="3047"/>
    <x v="0"/>
    <m/>
    <x v="355"/>
    <x v="742"/>
    <n v="2"/>
    <x v="1"/>
    <n v="81.040000000000006"/>
    <x v="1"/>
    <s v="Email"/>
    <x v="1"/>
    <n v="0"/>
    <n v="439"/>
    <s v="Alto"/>
    <s v="Bajo"/>
    <n v="0"/>
    <n v="1504"/>
    <n v="99"/>
    <n v="2.0202020202020204E-2"/>
    <n v="2.0202020202020204E-2"/>
    <s v="Primera compra"/>
    <n v="463"/>
    <n v="15.211498973305956"/>
    <n v="1.267624914442163"/>
    <x v="0"/>
    <x v="3"/>
    <s v="jul"/>
  </r>
  <r>
    <x v="1040"/>
    <x v="0"/>
    <n v="93"/>
    <n v="77"/>
    <n v="190.3"/>
    <n v="84"/>
    <s v="Yes"/>
    <s v="Yes"/>
    <n v="0"/>
    <n v="0"/>
    <n v="14"/>
    <s v="Yes"/>
    <n v="0"/>
    <s v="VT"/>
    <x v="0"/>
    <n v="28"/>
    <s v="Yes"/>
    <s v="No"/>
    <s v="No"/>
    <s v="  Month-to-Month   "/>
    <s v="Direct Debit"/>
    <n v="25"/>
    <n v="525"/>
    <x v="0"/>
    <m/>
    <x v="73"/>
    <x v="743"/>
    <n v="106"/>
    <x v="1"/>
    <n v="26.44"/>
    <x v="0"/>
    <s v="Email"/>
    <x v="0"/>
    <n v="2.42"/>
    <n v="894"/>
    <s v="Medio"/>
    <s v="Bajo"/>
    <n v="1.8867924528301886E-2"/>
    <n v="1109"/>
    <n v="163"/>
    <n v="0.65030674846625769"/>
    <n v="0.65030674846625769"/>
    <s v="Primera compra"/>
    <n v="1383"/>
    <n v="45.437371663244349"/>
    <n v="3.7864476386036956"/>
    <x v="0"/>
    <x v="1"/>
    <s v="dic"/>
  </r>
  <r>
    <x v="1041"/>
    <x v="0"/>
    <n v="94"/>
    <n v="169"/>
    <n v="539.70000000000005"/>
    <n v="0"/>
    <s v="No"/>
    <s v="No"/>
    <n v="0"/>
    <n v="0"/>
    <n v="10"/>
    <s v="Yes"/>
    <n v="0"/>
    <s v="NM"/>
    <x v="0"/>
    <n v="73"/>
    <s v="No"/>
    <s v="Yes"/>
    <s v="Yes"/>
    <s v="  Two Year   "/>
    <s v="Credit Card"/>
    <n v="64"/>
    <n v="4293"/>
    <x v="0"/>
    <m/>
    <x v="761"/>
    <x v="321"/>
    <n v="50"/>
    <x v="1"/>
    <n v="62.49"/>
    <x v="3"/>
    <s v="Email"/>
    <x v="1"/>
    <n v="0"/>
    <n v="5752"/>
    <s v="Alto"/>
    <s v="Bajo"/>
    <n v="0.02"/>
    <n v="540"/>
    <n v="170"/>
    <n v="0.29411764705882354"/>
    <n v="0.29411764705882354"/>
    <s v="Primera compra"/>
    <n v="1151"/>
    <n v="37.815195071868587"/>
    <n v="3.1512662559890487"/>
    <x v="2"/>
    <x v="3"/>
    <s v="ago"/>
  </r>
  <r>
    <x v="1042"/>
    <x v="0"/>
    <n v="74"/>
    <n v="47"/>
    <n v="128.4"/>
    <n v="0"/>
    <s v="No"/>
    <s v="No"/>
    <n v="0"/>
    <n v="0"/>
    <n v="5"/>
    <s v="Yes"/>
    <n v="0"/>
    <s v="TX"/>
    <x v="0"/>
    <n v="63"/>
    <s v="No"/>
    <s v="No"/>
    <s v="No"/>
    <s v="  Two Year   "/>
    <s v="Direct Debit"/>
    <n v="49"/>
    <n v="1262"/>
    <x v="0"/>
    <m/>
    <x v="762"/>
    <x v="611"/>
    <n v="16"/>
    <x v="0"/>
    <n v="41.28"/>
    <x v="3"/>
    <s v="Email"/>
    <x v="0"/>
    <n v="0"/>
    <n v="4504"/>
    <s v="Medio"/>
    <s v="Bajo"/>
    <n v="6.25E-2"/>
    <n v="397"/>
    <n v="48"/>
    <n v="0.33333333333333331"/>
    <n v="0.33333333333333331"/>
    <s v="Primera compra"/>
    <n v="1582"/>
    <n v="51.975359342915816"/>
    <n v="4.3312799452429847"/>
    <x v="2"/>
    <x v="0"/>
    <s v="jun"/>
  </r>
  <r>
    <x v="1043"/>
    <x v="0"/>
    <n v="69"/>
    <n v="128"/>
    <n v="300.3"/>
    <n v="360"/>
    <s v="Yes"/>
    <s v="Yes"/>
    <n v="0"/>
    <n v="0"/>
    <n v="7"/>
    <s v="Yes"/>
    <n v="0"/>
    <s v="AL"/>
    <x v="0"/>
    <n v="35"/>
    <s v="No"/>
    <s v="No"/>
    <s v="Yes"/>
    <s v="  Month-to-Month   "/>
    <s v="Credit Card"/>
    <n v="48"/>
    <n v="1428"/>
    <x v="0"/>
    <m/>
    <x v="12"/>
    <x v="678"/>
    <n v="104"/>
    <x v="0"/>
    <n v="52.67"/>
    <x v="3"/>
    <s v="Phone"/>
    <x v="1"/>
    <n v="0.42"/>
    <n v="3312"/>
    <s v="Alto"/>
    <s v="Bajo"/>
    <n v="9.6153846153846159E-3"/>
    <n v="1122"/>
    <n v="489"/>
    <n v="0.21267893660531698"/>
    <n v="0.21267893660531698"/>
    <s v="Primera compra"/>
    <n v="1590"/>
    <n v="52.238193018480494"/>
    <n v="4.3531827515400412"/>
    <x v="2"/>
    <x v="0"/>
    <s v="jun"/>
  </r>
  <r>
    <x v="1044"/>
    <x v="0"/>
    <n v="65"/>
    <n v="112"/>
    <n v="246.5"/>
    <n v="41"/>
    <s v="Yes"/>
    <s v="No"/>
    <n v="100.5"/>
    <n v="0"/>
    <n v="0"/>
    <s v="No"/>
    <n v="0"/>
    <s v="NJ"/>
    <x v="1"/>
    <n v="53"/>
    <s v="No"/>
    <s v="No"/>
    <s v="No"/>
    <s v="  Two Year   "/>
    <s v="Credit Card"/>
    <n v="10"/>
    <n v="399"/>
    <x v="0"/>
    <m/>
    <x v="763"/>
    <x v="79"/>
    <n v="46"/>
    <x v="2"/>
    <n v="9.36"/>
    <x v="0"/>
    <s v="Email"/>
    <x v="1"/>
    <n v="4.0199999999999996"/>
    <n v="2441"/>
    <s v="Medio"/>
    <s v="Bajo"/>
    <n v="4.3478260869565216E-2"/>
    <n v="1578"/>
    <n v="155"/>
    <n v="0.29677419354838708"/>
    <n v="0.29677419354838708"/>
    <s v="Primera compra"/>
    <n v="1362"/>
    <n v="44.747433264887064"/>
    <n v="3.7289527720739222"/>
    <x v="0"/>
    <x v="1"/>
    <s v="ene"/>
  </r>
  <r>
    <x v="1045"/>
    <x v="0"/>
    <n v="57"/>
    <n v="118"/>
    <n v="313.7"/>
    <n v="96"/>
    <s v="Yes"/>
    <s v="No"/>
    <n v="97.6"/>
    <n v="0"/>
    <n v="17"/>
    <s v="Yes"/>
    <n v="0"/>
    <s v="DE"/>
    <x v="1"/>
    <n v="22"/>
    <s v="Yes"/>
    <s v="No"/>
    <s v="Yes"/>
    <s v="  Two Year   "/>
    <s v="Credit Card"/>
    <n v="36"/>
    <n v="863"/>
    <x v="0"/>
    <m/>
    <x v="227"/>
    <x v="744"/>
    <n v="68"/>
    <x v="2"/>
    <n v="33.090000000000003"/>
    <x v="3"/>
    <s v="Phone"/>
    <x v="1"/>
    <n v="2.93"/>
    <n v="2483"/>
    <s v="Medio"/>
    <s v="Bajo"/>
    <n v="1.4705882352941176E-2"/>
    <n v="1573"/>
    <n v="215"/>
    <n v="0.31627906976744186"/>
    <n v="0.31627906976744186"/>
    <s v="Primera compra"/>
    <n v="777"/>
    <n v="25.527720739219717"/>
    <n v="2.1273100616016429"/>
    <x v="2"/>
    <x v="2"/>
    <s v="ago"/>
  </r>
  <r>
    <x v="1046"/>
    <x v="0"/>
    <n v="70"/>
    <n v="71"/>
    <n v="138.5"/>
    <n v="0"/>
    <s v="No"/>
    <s v="No"/>
    <n v="0"/>
    <n v="1"/>
    <n v="7"/>
    <s v="Yes"/>
    <n v="0"/>
    <s v="AZ"/>
    <x v="0"/>
    <n v="61"/>
    <s v="No"/>
    <s v="No"/>
    <s v="Yes"/>
    <s v="  Month-to-Month   "/>
    <s v="Credit Card"/>
    <n v="37"/>
    <n v="1285"/>
    <x v="0"/>
    <m/>
    <x v="764"/>
    <x v="745"/>
    <n v="84"/>
    <x v="0"/>
    <n v="37.6"/>
    <x v="3"/>
    <s v="SMS"/>
    <x v="1"/>
    <n v="0"/>
    <n v="4338"/>
    <s v="Medio"/>
    <s v="Bajo"/>
    <n v="1.1904761904761904E-2"/>
    <n v="1308"/>
    <n v="72"/>
    <n v="1.1666666666666667"/>
    <n v="1.1666666666666667"/>
    <s v="Primera compra"/>
    <n v="998"/>
    <n v="32.788501026694043"/>
    <n v="2.732375085557837"/>
    <x v="2"/>
    <x v="0"/>
    <s v="ene"/>
  </r>
  <r>
    <x v="1047"/>
    <x v="0"/>
    <n v="73"/>
    <n v="4"/>
    <n v="13"/>
    <n v="0"/>
    <s v="No"/>
    <s v="No"/>
    <n v="0"/>
    <n v="0"/>
    <n v="8"/>
    <s v="Yes"/>
    <n v="0"/>
    <s v="KY"/>
    <x v="0"/>
    <n v="78"/>
    <s v="No"/>
    <s v="Yes"/>
    <s v="No"/>
    <s v="  Two Year   "/>
    <s v="Direct Debit"/>
    <n v="16"/>
    <n v="16"/>
    <x v="0"/>
    <m/>
    <x v="765"/>
    <x v="746"/>
    <n v="119"/>
    <x v="0"/>
    <n v="15.63"/>
    <x v="3"/>
    <s v="SMS"/>
    <x v="1"/>
    <n v="0"/>
    <n v="2238"/>
    <s v="Medio"/>
    <s v="Bajo"/>
    <n v="8.4033613445378148E-3"/>
    <n v="1705"/>
    <n v="5"/>
    <n v="23.8"/>
    <n v="23.8"/>
    <s v="Primera compra"/>
    <n v="1220"/>
    <n v="40.082135523613964"/>
    <n v="3.3401779603011637"/>
    <x v="2"/>
    <x v="1"/>
    <s v="jun"/>
  </r>
  <r>
    <x v="1048"/>
    <x v="0"/>
    <n v="55"/>
    <n v="220"/>
    <n v="727.3"/>
    <n v="264"/>
    <s v="Yes"/>
    <s v="Yes"/>
    <n v="0"/>
    <n v="0"/>
    <n v="5"/>
    <s v="Yes"/>
    <n v="0"/>
    <s v="CA"/>
    <x v="1"/>
    <n v="54"/>
    <s v="No"/>
    <s v="No"/>
    <s v="No"/>
    <s v="  Two Year   "/>
    <s v="Credit Card"/>
    <n v="26"/>
    <n v="1725"/>
    <x v="0"/>
    <m/>
    <x v="697"/>
    <x v="58"/>
    <n v="49"/>
    <x v="2"/>
    <n v="27.94"/>
    <x v="3"/>
    <s v="Phone"/>
    <x v="0"/>
    <n v="8.84"/>
    <n v="1447"/>
    <s v="Medio"/>
    <s v="Bajo"/>
    <n v="2.0408163265306121E-2"/>
    <n v="867"/>
    <n v="485"/>
    <n v="0.10103092783505155"/>
    <n v="0.10103092783505155"/>
    <s v="Primera compra"/>
    <n v="1405"/>
    <n v="46.160164271047229"/>
    <n v="3.8466803559206024"/>
    <x v="2"/>
    <x v="0"/>
    <s v="dic"/>
  </r>
  <r>
    <x v="1049"/>
    <x v="0"/>
    <n v="50"/>
    <n v="4"/>
    <n v="10"/>
    <n v="4"/>
    <s v="Yes"/>
    <s v="No"/>
    <n v="4.0999999999999996"/>
    <n v="0"/>
    <n v="0"/>
    <s v="No"/>
    <n v="0"/>
    <s v="MD"/>
    <x v="0"/>
    <n v="34"/>
    <s v="No"/>
    <s v="No"/>
    <s v="No"/>
    <s v="  Month-to-Month   "/>
    <s v="Paper Check"/>
    <n v="13"/>
    <n v="13"/>
    <x v="0"/>
    <m/>
    <x v="766"/>
    <x v="100"/>
    <n v="117"/>
    <x v="2"/>
    <n v="15.48"/>
    <x v="4"/>
    <s v="SMS"/>
    <x v="0"/>
    <n v="0.08"/>
    <n v="3616"/>
    <s v="Medio"/>
    <s v="Bajo"/>
    <n v="2.564102564102564E-2"/>
    <n v="496"/>
    <n v="11"/>
    <n v="10.636363636363637"/>
    <n v="10.636363636363637"/>
    <s v="Primera compra"/>
    <n v="1432"/>
    <n v="47.04722792607803"/>
    <n v="3.9206023271731691"/>
    <x v="0"/>
    <x v="1"/>
    <s v="nov"/>
  </r>
  <r>
    <x v="1050"/>
    <x v="0"/>
    <n v="72"/>
    <n v="283"/>
    <n v="1055.7"/>
    <n v="280"/>
    <s v="Yes"/>
    <s v="No"/>
    <n v="147"/>
    <n v="0"/>
    <n v="7"/>
    <s v="Yes"/>
    <n v="0"/>
    <s v="AL"/>
    <x v="1"/>
    <n v="29"/>
    <s v="Yes"/>
    <s v="No"/>
    <s v="Yes"/>
    <s v="  Two Year   "/>
    <s v="Direct Debit"/>
    <n v="28"/>
    <n v="1975"/>
    <x v="0"/>
    <m/>
    <x v="767"/>
    <x v="747"/>
    <n v="47"/>
    <x v="0"/>
    <n v="29.57"/>
    <x v="3"/>
    <s v="SMS"/>
    <x v="0"/>
    <n v="0.59"/>
    <n v="6889"/>
    <s v="Medio"/>
    <s v="Bajo"/>
    <n v="2.1276595744680851E-2"/>
    <n v="637"/>
    <n v="564"/>
    <n v="8.3333333333333329E-2"/>
    <n v="8.3333333333333329E-2"/>
    <s v="Primera compra"/>
    <n v="1654"/>
    <n v="54.340862422997944"/>
    <n v="4.5284052019164953"/>
    <x v="2"/>
    <x v="0"/>
    <s v="abr"/>
  </r>
  <r>
    <x v="1051"/>
    <x v="0"/>
    <n v="57"/>
    <n v="133"/>
    <n v="281.2"/>
    <n v="0"/>
    <s v="No"/>
    <s v="No"/>
    <n v="0"/>
    <n v="0"/>
    <n v="1"/>
    <s v="Yes"/>
    <n v="0"/>
    <s v="NH"/>
    <x v="0"/>
    <n v="39"/>
    <s v="No"/>
    <s v="No"/>
    <s v="Yes"/>
    <s v="  Month-to-Month   "/>
    <s v="Direct Debit"/>
    <n v="26"/>
    <n v="1034"/>
    <x v="0"/>
    <m/>
    <x v="37"/>
    <x v="748"/>
    <n v="71"/>
    <x v="2"/>
    <n v="29.34"/>
    <x v="0"/>
    <s v="SMS"/>
    <x v="1"/>
    <n v="0"/>
    <n v="3233"/>
    <s v="Medio"/>
    <s v="Bajo"/>
    <n v="2.8169014084507043E-2"/>
    <n v="1241"/>
    <n v="135"/>
    <n v="0.52592592592592591"/>
    <n v="0.52592592592592591"/>
    <s v="Primera compra"/>
    <n v="421"/>
    <n v="13.831622176591374"/>
    <n v="1.1526351813826146"/>
    <x v="0"/>
    <x v="2"/>
    <s v="ago"/>
  </r>
  <r>
    <x v="1052"/>
    <x v="0"/>
    <n v="80"/>
    <n v="304"/>
    <n v="798.5"/>
    <n v="365"/>
    <s v="Yes"/>
    <s v="No"/>
    <n v="140.19999999999999"/>
    <n v="0"/>
    <n v="5"/>
    <s v="Yes"/>
    <n v="0"/>
    <s v="CT"/>
    <x v="0"/>
    <n v="30"/>
    <s v="No"/>
    <s v="No"/>
    <s v="Yes"/>
    <s v="  Two Year   "/>
    <s v="Direct Debit"/>
    <n v="28"/>
    <n v="2014"/>
    <x v="0"/>
    <m/>
    <x v="768"/>
    <x v="22"/>
    <n v="29"/>
    <x v="1"/>
    <n v="23.31"/>
    <x v="2"/>
    <s v="Phone"/>
    <x v="1"/>
    <n v="7.01"/>
    <n v="6340"/>
    <s v="Medio"/>
    <s v="Medio"/>
    <n v="0.17241379310344829"/>
    <n v="1121"/>
    <n v="674"/>
    <n v="4.3026706231454007E-2"/>
    <n v="4.3026706231454007E-2"/>
    <s v="Primera compra"/>
    <n v="965"/>
    <n v="31.704312114989733"/>
    <n v="2.6420260095824779"/>
    <x v="1"/>
    <x v="0"/>
    <s v="feb"/>
  </r>
  <r>
    <x v="1053"/>
    <x v="0"/>
    <n v="71"/>
    <n v="306"/>
    <n v="739.1"/>
    <n v="248"/>
    <s v="Yes"/>
    <s v="No"/>
    <n v="226.9"/>
    <n v="0"/>
    <n v="3"/>
    <s v="No"/>
    <n v="30"/>
    <s v="NE"/>
    <x v="0"/>
    <n v="35"/>
    <s v="No"/>
    <s v="No"/>
    <s v="Yes"/>
    <s v="  One Year   "/>
    <s v="Direct Debit"/>
    <n v="33"/>
    <n v="2002"/>
    <x v="0"/>
    <m/>
    <x v="769"/>
    <x v="749"/>
    <n v="75"/>
    <x v="0"/>
    <n v="39.49"/>
    <x v="4"/>
    <s v="SMS"/>
    <x v="1"/>
    <n v="11.35"/>
    <n v="6989"/>
    <s v="Medio"/>
    <s v="Bajo"/>
    <n v="0.04"/>
    <n v="1710"/>
    <n v="557"/>
    <n v="0.13464991023339318"/>
    <n v="0.13464991023339318"/>
    <s v="Primera compra"/>
    <n v="1312"/>
    <n v="43.104722792607802"/>
    <n v="3.592060232717317"/>
    <x v="0"/>
    <x v="0"/>
    <s v="mar"/>
  </r>
  <r>
    <x v="1054"/>
    <x v="0"/>
    <n v="71"/>
    <n v="307"/>
    <n v="700.8"/>
    <n v="0"/>
    <s v="No"/>
    <s v="No"/>
    <n v="0"/>
    <n v="0"/>
    <n v="8"/>
    <s v="Yes"/>
    <n v="0"/>
    <s v="TN"/>
    <x v="0"/>
    <n v="65"/>
    <s v="No"/>
    <s v="Yes"/>
    <s v="No"/>
    <s v="  Two Year   "/>
    <s v="Credit Card"/>
    <n v="42"/>
    <n v="2944"/>
    <x v="0"/>
    <m/>
    <x v="763"/>
    <x v="381"/>
    <n v="82"/>
    <x v="0"/>
    <n v="42.56"/>
    <x v="4"/>
    <s v="Email"/>
    <x v="0"/>
    <n v="0"/>
    <n v="165"/>
    <s v="Medio"/>
    <s v="Bajo"/>
    <n v="3.6585365853658534E-2"/>
    <n v="1213"/>
    <n v="310"/>
    <n v="0.26451612903225807"/>
    <n v="0.26451612903225807"/>
    <s v="Primera compra"/>
    <n v="1362"/>
    <n v="44.747433264887064"/>
    <n v="3.7289527720739222"/>
    <x v="0"/>
    <x v="3"/>
    <s v="ene"/>
  </r>
  <r>
    <x v="1055"/>
    <x v="0"/>
    <n v="74"/>
    <n v="246"/>
    <n v="740.8"/>
    <n v="0"/>
    <s v="No"/>
    <s v="No"/>
    <n v="0"/>
    <n v="0"/>
    <n v="0"/>
    <s v="No"/>
    <n v="0"/>
    <s v="SC"/>
    <x v="1"/>
    <n v="45"/>
    <s v="No"/>
    <s v="No"/>
    <s v="No"/>
    <s v="  Two Year   "/>
    <s v="Credit Card"/>
    <n v="8"/>
    <n v="417"/>
    <x v="0"/>
    <m/>
    <x v="770"/>
    <x v="627"/>
    <n v="57"/>
    <x v="2"/>
    <n v="7.04"/>
    <x v="5"/>
    <s v="SMS"/>
    <x v="1"/>
    <n v="0"/>
    <n v="1677"/>
    <s v="Medio"/>
    <s v="Bajo"/>
    <n v="7.0175438596491224E-2"/>
    <n v="1254"/>
    <n v="250"/>
    <n v="0.22800000000000001"/>
    <n v="0.22800000000000001"/>
    <s v="Primera compra"/>
    <n v="1667"/>
    <n v="54.767967145790557"/>
    <n v="4.5639972621492131"/>
    <x v="0"/>
    <x v="1"/>
    <s v="mar"/>
  </r>
  <r>
    <x v="1056"/>
    <x v="0"/>
    <n v="67"/>
    <n v="76"/>
    <n v="254.2"/>
    <n v="144"/>
    <s v="Yes"/>
    <s v="Yes"/>
    <n v="0"/>
    <n v="0"/>
    <n v="2"/>
    <s v="Yes"/>
    <n v="0"/>
    <s v="CO"/>
    <x v="1"/>
    <n v="41"/>
    <s v="No"/>
    <s v="No"/>
    <s v="No"/>
    <s v="  One Year   "/>
    <s v="Direct Debit"/>
    <n v="37"/>
    <n v="1351"/>
    <x v="0"/>
    <m/>
    <x v="771"/>
    <x v="750"/>
    <n v="80"/>
    <x v="0"/>
    <n v="44.38"/>
    <x v="0"/>
    <s v="SMS"/>
    <x v="1"/>
    <n v="3.53"/>
    <n v="4601"/>
    <s v="Medio"/>
    <s v="Bajo"/>
    <n v="2.5000000000000001E-2"/>
    <n v="1292"/>
    <n v="222"/>
    <n v="0.36036036036036034"/>
    <n v="0.36036036036036034"/>
    <s v="Primera compra"/>
    <n v="721"/>
    <n v="23.687885010266942"/>
    <n v="1.9739904175222451"/>
    <x v="0"/>
    <x v="0"/>
    <s v="oct"/>
  </r>
  <r>
    <x v="1057"/>
    <x v="0"/>
    <n v="67"/>
    <n v="59"/>
    <n v="163.69999999999999"/>
    <n v="0"/>
    <s v="No"/>
    <s v="No"/>
    <n v="0"/>
    <n v="0"/>
    <n v="0"/>
    <s v="No"/>
    <n v="0"/>
    <s v="WV"/>
    <x v="0"/>
    <n v="27"/>
    <s v="Yes"/>
    <s v="No"/>
    <s v="No"/>
    <s v="  One Year   "/>
    <s v="Direct Debit"/>
    <n v="10"/>
    <n v="393"/>
    <x v="0"/>
    <m/>
    <x v="772"/>
    <x v="751"/>
    <n v="50"/>
    <x v="2"/>
    <n v="11.19"/>
    <x v="2"/>
    <s v="Phone"/>
    <x v="0"/>
    <n v="0"/>
    <n v="6628"/>
    <s v="Medio"/>
    <s v="Medio"/>
    <n v="0.1"/>
    <n v="339"/>
    <n v="64"/>
    <n v="0.78125"/>
    <n v="0.78125"/>
    <s v="Primera compra"/>
    <n v="1130"/>
    <n v="37.125256673511295"/>
    <n v="3.0937713894592744"/>
    <x v="1"/>
    <x v="1"/>
    <s v="sept"/>
  </r>
  <r>
    <x v="1058"/>
    <x v="0"/>
    <n v="70"/>
    <n v="168"/>
    <n v="462.9"/>
    <n v="0"/>
    <s v="No"/>
    <s v="No"/>
    <n v="0"/>
    <n v="0"/>
    <n v="0"/>
    <s v="No"/>
    <n v="0"/>
    <s v="MT"/>
    <x v="0"/>
    <n v="25"/>
    <s v="Yes"/>
    <s v="No"/>
    <s v="No"/>
    <s v="  One Year   "/>
    <s v="Direct Debit"/>
    <n v="6"/>
    <n v="192"/>
    <x v="0"/>
    <m/>
    <x v="716"/>
    <x v="505"/>
    <n v="6"/>
    <x v="2"/>
    <n v="6.14"/>
    <x v="1"/>
    <s v="Email"/>
    <x v="0"/>
    <n v="0"/>
    <n v="1921"/>
    <s v="Medio"/>
    <s v="Bajo"/>
    <n v="0"/>
    <n v="1673"/>
    <n v="168"/>
    <n v="3.5714285714285712E-2"/>
    <n v="3.5714285714285712E-2"/>
    <s v="Primera compra"/>
    <n v="641"/>
    <n v="21.059548254620125"/>
    <n v="1.754962354551677"/>
    <x v="0"/>
    <x v="1"/>
    <s v="ene"/>
  </r>
  <r>
    <x v="1058"/>
    <x v="0"/>
    <n v="72"/>
    <n v="168"/>
    <n v="462.9"/>
    <n v="0"/>
    <s v="No"/>
    <s v="No"/>
    <n v="0"/>
    <n v="0"/>
    <n v="0"/>
    <s v="No"/>
    <n v="0"/>
    <s v="MT"/>
    <x v="0"/>
    <n v="25"/>
    <s v="Yes"/>
    <s v="No"/>
    <s v="No"/>
    <s v="  One Year   "/>
    <s v="Direct Debit"/>
    <n v="6"/>
    <n v="192"/>
    <x v="0"/>
    <m/>
    <x v="716"/>
    <x v="505"/>
    <n v="6"/>
    <x v="2"/>
    <n v="6.14"/>
    <x v="3"/>
    <s v="Email"/>
    <x v="0"/>
    <n v="0"/>
    <n v="6837"/>
    <s v="Medio"/>
    <s v="Bajo"/>
    <n v="0.16666666666666666"/>
    <n v="1673"/>
    <n v="169"/>
    <n v="3.5502958579881658E-2"/>
    <n v="3.5502958579881658E-2"/>
    <s v="Compra posterior"/>
    <n v="641"/>
    <n v="21.059548254620125"/>
    <n v="1.754962354551677"/>
    <x v="0"/>
    <x v="1"/>
    <s v="ene"/>
  </r>
  <r>
    <x v="1059"/>
    <x v="0"/>
    <n v="70"/>
    <n v="155"/>
    <n v="310.10000000000002"/>
    <n v="0"/>
    <s v="No"/>
    <s v="No"/>
    <n v="0"/>
    <n v="0"/>
    <n v="3"/>
    <s v="Yes"/>
    <n v="0"/>
    <s v="NE"/>
    <x v="0"/>
    <n v="69"/>
    <s v="No"/>
    <s v="Yes"/>
    <s v="Yes"/>
    <s v="  One Year   "/>
    <s v="Direct Debit"/>
    <n v="41"/>
    <n v="1056"/>
    <x v="0"/>
    <m/>
    <x v="377"/>
    <x v="752"/>
    <n v="55"/>
    <x v="2"/>
    <n v="48.5"/>
    <x v="3"/>
    <s v="SMS"/>
    <x v="1"/>
    <n v="0"/>
    <n v="892"/>
    <s v="Alto"/>
    <s v="Bajo"/>
    <n v="1.8181818181818181E-2"/>
    <n v="1480"/>
    <n v="156"/>
    <n v="0.35256410256410259"/>
    <n v="0.35256410256410259"/>
    <s v="Primera compra"/>
    <n v="1385"/>
    <n v="45.503080082135526"/>
    <n v="3.7919233401779606"/>
    <x v="2"/>
    <x v="2"/>
    <s v="dic"/>
  </r>
  <r>
    <x v="1060"/>
    <x v="0"/>
    <n v="65"/>
    <n v="274"/>
    <n v="735.3"/>
    <n v="0"/>
    <s v="No"/>
    <s v="No"/>
    <n v="0"/>
    <n v="0"/>
    <n v="12"/>
    <s v="Yes"/>
    <n v="0"/>
    <s v="IL"/>
    <x v="1"/>
    <n v="24"/>
    <s v="Yes"/>
    <s v="No"/>
    <s v="Yes"/>
    <s v="  Month-to-Month   "/>
    <s v="Direct Debit"/>
    <n v="33"/>
    <n v="2187"/>
    <x v="0"/>
    <m/>
    <x v="335"/>
    <x v="580"/>
    <n v="117"/>
    <x v="1"/>
    <n v="34.64"/>
    <x v="3"/>
    <s v="Phone"/>
    <x v="1"/>
    <n v="0"/>
    <n v="2977"/>
    <s v="Medio"/>
    <s v="Bajo"/>
    <n v="8.5470085470085479E-3"/>
    <n v="846"/>
    <n v="275"/>
    <n v="0.42545454545454547"/>
    <n v="0.42545454545454547"/>
    <s v="Primera compra"/>
    <n v="508"/>
    <n v="16.689938398357288"/>
    <n v="1.3908281998631074"/>
    <x v="0"/>
    <x v="0"/>
    <s v="may"/>
  </r>
  <r>
    <x v="1061"/>
    <x v="0"/>
    <n v="72"/>
    <n v="154"/>
    <n v="517"/>
    <n v="0"/>
    <s v="No"/>
    <s v="No"/>
    <n v="0"/>
    <n v="0"/>
    <n v="0"/>
    <s v="No"/>
    <n v="0"/>
    <s v="NE"/>
    <x v="1"/>
    <n v="41"/>
    <s v="No"/>
    <s v="No"/>
    <s v="No"/>
    <s v="  Month-to-Month   "/>
    <s v="Credit Card"/>
    <n v="11"/>
    <n v="382"/>
    <x v="0"/>
    <m/>
    <x v="581"/>
    <x v="753"/>
    <n v="94"/>
    <x v="0"/>
    <n v="8.91"/>
    <x v="1"/>
    <s v="SMS"/>
    <x v="1"/>
    <n v="0"/>
    <n v="2518"/>
    <s v="Medio"/>
    <s v="Bajo"/>
    <n v="0"/>
    <n v="612"/>
    <n v="154"/>
    <n v="0.61038961038961037"/>
    <n v="0.61038961038961037"/>
    <s v="Primera compra"/>
    <n v="747"/>
    <n v="24.542094455852155"/>
    <n v="2.0451745379876796"/>
    <x v="2"/>
    <x v="1"/>
    <s v="sept"/>
  </r>
  <r>
    <x v="1062"/>
    <x v="0"/>
    <n v="61"/>
    <n v="198"/>
    <n v="502.9"/>
    <n v="0"/>
    <s v="No"/>
    <s v="No"/>
    <n v="0"/>
    <n v="0"/>
    <n v="0"/>
    <s v="No"/>
    <n v="0"/>
    <s v="ID"/>
    <x v="0"/>
    <n v="62"/>
    <s v="No"/>
    <s v="No"/>
    <s v="No"/>
    <s v="  One Year   "/>
    <s v="Direct Debit"/>
    <n v="7"/>
    <n v="284"/>
    <x v="0"/>
    <m/>
    <x v="692"/>
    <x v="9"/>
    <n v="107"/>
    <x v="2"/>
    <n v="6.63"/>
    <x v="0"/>
    <s v="SMS"/>
    <x v="0"/>
    <n v="0"/>
    <n v="6707"/>
    <s v="Medio"/>
    <s v="Bajo"/>
    <n v="1.8691588785046728E-2"/>
    <n v="610"/>
    <n v="200"/>
    <n v="0.53500000000000003"/>
    <n v="0.53500000000000003"/>
    <s v="Primera compra"/>
    <n v="1317"/>
    <n v="43.26899383983573"/>
    <n v="3.6057494866529773"/>
    <x v="0"/>
    <x v="1"/>
    <s v="mar"/>
  </r>
  <r>
    <x v="1063"/>
    <x v="0"/>
    <n v="71"/>
    <n v="163"/>
    <n v="537.1"/>
    <n v="0"/>
    <s v="No"/>
    <s v="No"/>
    <n v="0"/>
    <n v="1"/>
    <n v="9"/>
    <s v="Yes"/>
    <n v="0"/>
    <s v="NV"/>
    <x v="1"/>
    <n v="22"/>
    <s v="Yes"/>
    <s v="No"/>
    <s v="Yes"/>
    <s v="  Two Year   "/>
    <s v="Direct Debit"/>
    <n v="54"/>
    <n v="3627"/>
    <x v="0"/>
    <m/>
    <x v="773"/>
    <x v="236"/>
    <n v="28"/>
    <x v="0"/>
    <n v="58.19"/>
    <x v="1"/>
    <s v="Email"/>
    <x v="1"/>
    <n v="0"/>
    <n v="4527"/>
    <s v="Alto"/>
    <s v="Bajo"/>
    <n v="0"/>
    <n v="415"/>
    <n v="163"/>
    <n v="0.17177914110429449"/>
    <n v="0.17177914110429449"/>
    <s v="Primera compra"/>
    <n v="1291"/>
    <n v="42.414784394250511"/>
    <n v="3.5345653661875427"/>
    <x v="2"/>
    <x v="3"/>
    <s v="abr"/>
  </r>
  <r>
    <x v="1064"/>
    <x v="0"/>
    <n v="70"/>
    <n v="92"/>
    <n v="213.8"/>
    <n v="0"/>
    <s v="No"/>
    <s v="No"/>
    <n v="0"/>
    <n v="0"/>
    <n v="4"/>
    <s v="Yes"/>
    <n v="0"/>
    <s v="CA"/>
    <x v="1"/>
    <n v="36"/>
    <s v="No"/>
    <s v="No"/>
    <s v="No"/>
    <s v="  One Year   "/>
    <s v="Paper Check"/>
    <n v="26"/>
    <n v="371"/>
    <x v="0"/>
    <m/>
    <x v="690"/>
    <x v="350"/>
    <n v="107"/>
    <x v="0"/>
    <n v="21.42"/>
    <x v="4"/>
    <s v="Email"/>
    <x v="1"/>
    <n v="0"/>
    <n v="5723"/>
    <s v="Medio"/>
    <s v="Bajo"/>
    <n v="2.8037383177570093E-2"/>
    <n v="1151"/>
    <n v="95"/>
    <n v="1.1263157894736842"/>
    <n v="1.1263157894736842"/>
    <s v="Primera compra"/>
    <n v="802"/>
    <n v="26.349075975359341"/>
    <n v="2.1957563312799451"/>
    <x v="0"/>
    <x v="1"/>
    <s v="ago"/>
  </r>
  <r>
    <x v="1065"/>
    <x v="0"/>
    <n v="70"/>
    <n v="79"/>
    <n v="237.7"/>
    <n v="0"/>
    <s v="No"/>
    <s v="No"/>
    <n v="0"/>
    <n v="0"/>
    <n v="12"/>
    <s v="Yes"/>
    <n v="0"/>
    <s v="MN"/>
    <x v="0"/>
    <n v="24"/>
    <s v="Yes"/>
    <s v="No"/>
    <s v="Yes"/>
    <s v="  Month-to-Month   "/>
    <s v="Direct Debit"/>
    <n v="38"/>
    <n v="640"/>
    <x v="0"/>
    <m/>
    <x v="774"/>
    <x v="83"/>
    <n v="101"/>
    <x v="2"/>
    <n v="42.03"/>
    <x v="5"/>
    <s v="Phone"/>
    <x v="0"/>
    <n v="0"/>
    <n v="6277"/>
    <s v="Medio"/>
    <s v="Bajo"/>
    <n v="3.9603960396039604E-2"/>
    <n v="903"/>
    <n v="83"/>
    <n v="1.2168674698795181"/>
    <n v="1.2168674698795181"/>
    <s v="Primera compra"/>
    <n v="1344"/>
    <n v="44.156057494866531"/>
    <n v="3.6796714579055441"/>
    <x v="0"/>
    <x v="1"/>
    <s v="feb"/>
  </r>
  <r>
    <x v="1066"/>
    <x v="0"/>
    <n v="62"/>
    <n v="38"/>
    <n v="83.5"/>
    <n v="0"/>
    <s v="No"/>
    <s v="No"/>
    <n v="0"/>
    <n v="1"/>
    <n v="0"/>
    <s v="No"/>
    <n v="0"/>
    <s v="DE"/>
    <x v="0"/>
    <n v="57"/>
    <s v="No"/>
    <s v="No"/>
    <s v="No"/>
    <s v="  Month-to-Month   "/>
    <s v="Credit Card"/>
    <n v="13"/>
    <n v="276"/>
    <x v="0"/>
    <m/>
    <x v="153"/>
    <x v="118"/>
    <n v="90"/>
    <x v="2"/>
    <n v="11.08"/>
    <x v="5"/>
    <s v="SMS"/>
    <x v="0"/>
    <n v="0"/>
    <n v="4576"/>
    <s v="Medio"/>
    <s v="Bajo"/>
    <n v="4.4444444444444446E-2"/>
    <n v="878"/>
    <n v="42"/>
    <n v="2.1428571428571428"/>
    <n v="2.1428571428571428"/>
    <s v="Primera compra"/>
    <n v="1388"/>
    <n v="45.601642710472284"/>
    <n v="3.8001368925393568"/>
    <x v="0"/>
    <x v="1"/>
    <s v="dic"/>
  </r>
  <r>
    <x v="1067"/>
    <x v="0"/>
    <n v="61"/>
    <n v="20"/>
    <n v="41.9"/>
    <n v="0"/>
    <s v="No"/>
    <s v="No"/>
    <n v="0"/>
    <n v="0"/>
    <n v="0"/>
    <s v="No"/>
    <n v="0"/>
    <s v="KY"/>
    <x v="1"/>
    <n v="26"/>
    <s v="Yes"/>
    <s v="No"/>
    <s v="No"/>
    <s v="  One Year   "/>
    <s v="Direct Debit"/>
    <n v="11"/>
    <n v="76"/>
    <x v="0"/>
    <m/>
    <x v="775"/>
    <x v="754"/>
    <n v="77"/>
    <x v="2"/>
    <n v="12.76"/>
    <x v="3"/>
    <s v="SMS"/>
    <x v="0"/>
    <n v="0"/>
    <n v="476"/>
    <s v="Medio"/>
    <s v="Bajo"/>
    <n v="1.2987012987012988E-2"/>
    <n v="768"/>
    <n v="21"/>
    <n v="3.6666666666666665"/>
    <n v="3.6666666666666665"/>
    <s v="Primera compra"/>
    <n v="1217"/>
    <n v="39.983572895277206"/>
    <n v="3.331964407939767"/>
    <x v="2"/>
    <x v="1"/>
    <s v="jun"/>
  </r>
  <r>
    <x v="1068"/>
    <x v="0"/>
    <n v="67"/>
    <n v="139"/>
    <n v="532.79999999999995"/>
    <n v="0"/>
    <s v="No"/>
    <s v="No"/>
    <n v="0"/>
    <n v="0"/>
    <n v="7"/>
    <s v="Yes"/>
    <n v="0"/>
    <s v="IN"/>
    <x v="1"/>
    <n v="61"/>
    <s v="No"/>
    <s v="No"/>
    <s v="Yes"/>
    <s v="  Month-to-Month   "/>
    <s v="Credit Card"/>
    <n v="20"/>
    <n v="1332"/>
    <x v="0"/>
    <m/>
    <x v="776"/>
    <x v="544"/>
    <n v="119"/>
    <x v="2"/>
    <n v="19.62"/>
    <x v="2"/>
    <s v="Phone"/>
    <x v="0"/>
    <n v="0"/>
    <n v="6575"/>
    <s v="Medio"/>
    <s v="Medio"/>
    <n v="4.2016806722689079E-2"/>
    <n v="955"/>
    <n v="144"/>
    <n v="0.82638888888888884"/>
    <n v="0.82638888888888884"/>
    <s v="Primera compra"/>
    <n v="603"/>
    <n v="19.811088295687885"/>
    <n v="1.6509240246406571"/>
    <x v="1"/>
    <x v="0"/>
    <s v="feb"/>
  </r>
  <r>
    <x v="1069"/>
    <x v="0"/>
    <n v="98"/>
    <n v="317"/>
    <n v="718.1"/>
    <n v="120"/>
    <s v="Yes"/>
    <s v="Yes"/>
    <n v="0"/>
    <n v="0"/>
    <n v="5"/>
    <s v="Yes"/>
    <n v="0"/>
    <s v="MN"/>
    <x v="1"/>
    <n v="34"/>
    <s v="No"/>
    <s v="No"/>
    <s v="Yes"/>
    <s v="  One Year   "/>
    <s v="Credit Card"/>
    <n v="23"/>
    <n v="1358"/>
    <x v="0"/>
    <m/>
    <x v="190"/>
    <x v="138"/>
    <n v="51"/>
    <x v="1"/>
    <n v="19.809999999999999"/>
    <x v="5"/>
    <s v="SMS"/>
    <x v="0"/>
    <n v="0.65"/>
    <n v="337"/>
    <s v="Medio"/>
    <s v="Bajo"/>
    <n v="7.8431372549019607E-2"/>
    <n v="1735"/>
    <n v="441"/>
    <n v="0.11564625850340136"/>
    <n v="0.11564625850340136"/>
    <s v="Primera compra"/>
    <n v="1600"/>
    <n v="52.566735112936342"/>
    <n v="4.3805612594113619"/>
    <x v="0"/>
    <x v="0"/>
    <s v="may"/>
  </r>
  <r>
    <x v="1070"/>
    <x v="0"/>
    <n v="63"/>
    <n v="369"/>
    <n v="892.4"/>
    <n v="0"/>
    <s v="No"/>
    <s v="No"/>
    <n v="0"/>
    <n v="0"/>
    <n v="3"/>
    <s v="Yes"/>
    <n v="0"/>
    <s v="MA"/>
    <x v="0"/>
    <n v="38"/>
    <s v="No"/>
    <s v="No"/>
    <s v="No"/>
    <s v="  Two Year   "/>
    <s v="Credit Card"/>
    <n v="26"/>
    <n v="1804"/>
    <x v="0"/>
    <m/>
    <x v="389"/>
    <x v="361"/>
    <n v="76"/>
    <x v="1"/>
    <n v="22.08"/>
    <x v="0"/>
    <s v="SMS"/>
    <x v="1"/>
    <n v="0"/>
    <n v="2816"/>
    <s v="Medio"/>
    <s v="Bajo"/>
    <n v="2.6315789473684209E-2"/>
    <n v="646"/>
    <n v="371"/>
    <n v="0.20485175202156333"/>
    <n v="0.20485175202156333"/>
    <s v="Primera compra"/>
    <n v="1635"/>
    <n v="53.716632443531836"/>
    <n v="4.476386036960986"/>
    <x v="0"/>
    <x v="0"/>
    <s v="abr"/>
  </r>
  <r>
    <x v="1071"/>
    <x v="0"/>
    <n v="67"/>
    <n v="6"/>
    <n v="14"/>
    <n v="0"/>
    <s v="No"/>
    <s v="No"/>
    <n v="0"/>
    <n v="0"/>
    <n v="0"/>
    <s v="No"/>
    <n v="0"/>
    <s v="MT"/>
    <x v="0"/>
    <n v="58"/>
    <s v="No"/>
    <s v="No"/>
    <s v="No"/>
    <s v="  Month-to-Month   "/>
    <s v="Credit Card"/>
    <n v="13"/>
    <n v="13"/>
    <x v="0"/>
    <m/>
    <x v="278"/>
    <x v="755"/>
    <n v="40"/>
    <x v="0"/>
    <n v="12.3"/>
    <x v="1"/>
    <s v="SMS"/>
    <x v="1"/>
    <n v="0"/>
    <n v="209"/>
    <s v="Medio"/>
    <s v="Bajo"/>
    <n v="0"/>
    <n v="1313"/>
    <n v="6"/>
    <n v="6.666666666666667"/>
    <n v="6.666666666666667"/>
    <s v="Primera compra"/>
    <n v="553"/>
    <n v="18.168377823408623"/>
    <n v="1.514031485284052"/>
    <x v="0"/>
    <x v="1"/>
    <s v="abr"/>
  </r>
  <r>
    <x v="1072"/>
    <x v="0"/>
    <n v="75"/>
    <n v="25"/>
    <n v="70.400000000000006"/>
    <n v="0"/>
    <s v="No"/>
    <s v="No"/>
    <n v="0"/>
    <n v="0"/>
    <n v="0"/>
    <s v="No"/>
    <n v="0"/>
    <s v="LA"/>
    <x v="0"/>
    <n v="32"/>
    <s v="No"/>
    <s v="No"/>
    <s v="No"/>
    <s v="  Month-to-Month   "/>
    <s v="Credit Card"/>
    <n v="8"/>
    <n v="61"/>
    <x v="0"/>
    <m/>
    <x v="343"/>
    <x v="533"/>
    <n v="25"/>
    <x v="2"/>
    <n v="8.76"/>
    <x v="3"/>
    <s v="Email"/>
    <x v="0"/>
    <n v="0"/>
    <n v="3090"/>
    <s v="Medio"/>
    <s v="Bajo"/>
    <n v="0.04"/>
    <n v="1329"/>
    <n v="26"/>
    <n v="0.96153846153846156"/>
    <n v="0.96153846153846156"/>
    <s v="Primera compra"/>
    <n v="798"/>
    <n v="26.217659137577002"/>
    <n v="2.1848049281314168"/>
    <x v="2"/>
    <x v="1"/>
    <s v="ago"/>
  </r>
  <r>
    <x v="1072"/>
    <x v="0"/>
    <n v="65"/>
    <n v="25"/>
    <n v="70.400000000000006"/>
    <n v="0"/>
    <s v="No"/>
    <s v="No"/>
    <n v="0"/>
    <n v="0"/>
    <n v="0"/>
    <s v="No"/>
    <n v="0"/>
    <s v="LA"/>
    <x v="0"/>
    <n v="32"/>
    <s v="No"/>
    <s v="No"/>
    <s v="No"/>
    <s v="  Month-to-Month   "/>
    <s v="Credit Card"/>
    <n v="8"/>
    <n v="61"/>
    <x v="0"/>
    <m/>
    <x v="343"/>
    <x v="533"/>
    <n v="25"/>
    <x v="2"/>
    <n v="8.76"/>
    <x v="4"/>
    <s v="Email"/>
    <x v="0"/>
    <n v="0"/>
    <n v="5873"/>
    <s v="Medio"/>
    <s v="Bajo"/>
    <n v="0.12"/>
    <n v="1329"/>
    <n v="28"/>
    <n v="0.8928571428571429"/>
    <n v="0.8928571428571429"/>
    <s v="Compra posterior"/>
    <n v="798"/>
    <n v="26.217659137577002"/>
    <n v="2.1848049281314168"/>
    <x v="0"/>
    <x v="1"/>
    <s v="ago"/>
  </r>
  <r>
    <x v="1073"/>
    <x v="0"/>
    <n v="53"/>
    <n v="15"/>
    <n v="34.1"/>
    <n v="0"/>
    <s v="No"/>
    <s v="No"/>
    <n v="0"/>
    <n v="0"/>
    <n v="2"/>
    <s v="Yes"/>
    <n v="0"/>
    <s v="MT"/>
    <x v="0"/>
    <n v="46"/>
    <s v="No"/>
    <s v="No"/>
    <s v="No"/>
    <s v="  Month-to-Month   "/>
    <s v="Credit Card"/>
    <n v="46"/>
    <n v="120"/>
    <x v="0"/>
    <m/>
    <x v="66"/>
    <x v="756"/>
    <n v="67"/>
    <x v="2"/>
    <n v="52.34"/>
    <x v="5"/>
    <s v="Phone"/>
    <x v="0"/>
    <n v="0"/>
    <n v="5134"/>
    <s v="Alto"/>
    <s v="Bajo"/>
    <n v="5.9701492537313432E-2"/>
    <n v="387"/>
    <n v="19"/>
    <n v="3.5263157894736841"/>
    <n v="3.5263157894736841"/>
    <s v="Primera compra"/>
    <n v="655"/>
    <n v="21.519507186858316"/>
    <n v="1.7932922655715264"/>
    <x v="0"/>
    <x v="1"/>
    <s v="dic"/>
  </r>
  <r>
    <x v="1074"/>
    <x v="0"/>
    <n v="68"/>
    <n v="39"/>
    <n v="114.3"/>
    <n v="64"/>
    <s v="Yes"/>
    <s v="No"/>
    <n v="64"/>
    <n v="0"/>
    <n v="10"/>
    <s v="Yes"/>
    <n v="0"/>
    <s v="KS"/>
    <x v="1"/>
    <n v="31"/>
    <s v="No"/>
    <s v="No"/>
    <s v="No"/>
    <s v="  Two Year   "/>
    <s v="Direct Debit"/>
    <n v="22"/>
    <n v="358"/>
    <x v="0"/>
    <m/>
    <x v="774"/>
    <x v="757"/>
    <n v="112"/>
    <x v="0"/>
    <n v="23.13"/>
    <x v="0"/>
    <s v="Phone"/>
    <x v="0"/>
    <n v="0.26"/>
    <n v="3823"/>
    <s v="Medio"/>
    <s v="Bajo"/>
    <n v="1.7857142857142856E-2"/>
    <n v="1545"/>
    <n v="105"/>
    <n v="1.0666666666666667"/>
    <n v="1.0666666666666667"/>
    <s v="Primera compra"/>
    <n v="1344"/>
    <n v="44.156057494866531"/>
    <n v="3.6796714579055441"/>
    <x v="0"/>
    <x v="1"/>
    <s v="feb"/>
  </r>
  <r>
    <x v="1075"/>
    <x v="0"/>
    <n v="61"/>
    <n v="9"/>
    <n v="20.399999999999999"/>
    <n v="20"/>
    <s v="Yes"/>
    <s v="Yes"/>
    <n v="0"/>
    <n v="2"/>
    <n v="5"/>
    <s v="Yes"/>
    <n v="0"/>
    <s v="SD"/>
    <x v="1"/>
    <n v="62"/>
    <s v="No"/>
    <s v="No"/>
    <s v="No"/>
    <s v="  Month-to-Month   "/>
    <s v="Direct Debit"/>
    <n v="25"/>
    <n v="125"/>
    <x v="0"/>
    <m/>
    <x v="351"/>
    <x v="519"/>
    <n v="72"/>
    <x v="2"/>
    <n v="22.73"/>
    <x v="3"/>
    <s v="Email"/>
    <x v="0"/>
    <n v="0.05"/>
    <n v="3840"/>
    <s v="Medio"/>
    <s v="Bajo"/>
    <n v="1.3888888888888888E-2"/>
    <n v="993"/>
    <n v="30"/>
    <n v="2.4"/>
    <n v="2.4"/>
    <s v="Primera compra"/>
    <n v="865"/>
    <n v="28.418891170431209"/>
    <n v="2.3682409308692676"/>
    <x v="2"/>
    <x v="1"/>
    <s v="jun"/>
  </r>
  <r>
    <x v="1075"/>
    <x v="0"/>
    <n v="54"/>
    <n v="9"/>
    <n v="20.399999999999999"/>
    <n v="20"/>
    <s v="Yes"/>
    <s v="Yes"/>
    <n v="0"/>
    <n v="2"/>
    <n v="5"/>
    <s v="Yes"/>
    <n v="0"/>
    <s v="SD"/>
    <x v="1"/>
    <n v="62"/>
    <s v="No"/>
    <s v="No"/>
    <s v="No"/>
    <s v="  Month-to-Month   "/>
    <s v="Direct Debit"/>
    <n v="25"/>
    <n v="125"/>
    <x v="0"/>
    <m/>
    <x v="351"/>
    <x v="519"/>
    <n v="72"/>
    <x v="2"/>
    <n v="22.73"/>
    <x v="1"/>
    <s v="Email"/>
    <x v="0"/>
    <n v="0.05"/>
    <n v="6971"/>
    <s v="Medio"/>
    <s v="Bajo"/>
    <n v="0"/>
    <n v="993"/>
    <n v="29"/>
    <n v="2.4827586206896552"/>
    <n v="2.4827586206896552"/>
    <s v="Compra posterior"/>
    <n v="865"/>
    <n v="28.418891170431209"/>
    <n v="2.3682409308692676"/>
    <x v="2"/>
    <x v="1"/>
    <s v="jun"/>
  </r>
  <r>
    <x v="1076"/>
    <x v="0"/>
    <n v="58"/>
    <n v="5"/>
    <n v="12"/>
    <n v="0"/>
    <s v="No"/>
    <s v="No"/>
    <n v="0"/>
    <n v="0"/>
    <n v="0"/>
    <s v="No"/>
    <n v="0"/>
    <s v="DE"/>
    <x v="0"/>
    <n v="31"/>
    <s v="No"/>
    <s v="No"/>
    <s v="No"/>
    <s v="  Month-to-Month   "/>
    <s v="Paper Check"/>
    <n v="7"/>
    <n v="7"/>
    <x v="0"/>
    <m/>
    <x v="416"/>
    <x v="607"/>
    <n v="39"/>
    <x v="2"/>
    <n v="8.33"/>
    <x v="0"/>
    <s v="Phone"/>
    <x v="0"/>
    <n v="0"/>
    <n v="2581"/>
    <s v="Medio"/>
    <s v="Bajo"/>
    <n v="5.128205128205128E-2"/>
    <n v="1175"/>
    <n v="7"/>
    <n v="5.5714285714285712"/>
    <n v="5.5714285714285712"/>
    <s v="Primera compra"/>
    <n v="373"/>
    <n v="12.254620123203285"/>
    <n v="1.0212183436002737"/>
    <x v="0"/>
    <x v="1"/>
    <s v="oct"/>
  </r>
  <r>
    <x v="1077"/>
    <x v="0"/>
    <n v="75"/>
    <n v="27"/>
    <n v="76.400000000000006"/>
    <n v="0"/>
    <s v="No"/>
    <s v="No"/>
    <n v="0"/>
    <n v="0"/>
    <n v="8"/>
    <s v="Yes"/>
    <n v="0"/>
    <s v="MA"/>
    <x v="0"/>
    <n v="65"/>
    <s v="No"/>
    <s v="No"/>
    <s v="No"/>
    <s v="  Two Year   "/>
    <s v="Direct Debit"/>
    <n v="29"/>
    <n v="136"/>
    <x v="0"/>
    <m/>
    <x v="341"/>
    <x v="427"/>
    <n v="1"/>
    <x v="0"/>
    <n v="24.43"/>
    <x v="3"/>
    <s v="Phone"/>
    <x v="0"/>
    <n v="0"/>
    <n v="1938"/>
    <s v="Medio"/>
    <s v="Bajo"/>
    <n v="1"/>
    <n v="1547"/>
    <n v="28"/>
    <n v="3.5714285714285712E-2"/>
    <n v="3.5714285714285712E-2"/>
    <s v="Primera compra"/>
    <n v="1725"/>
    <n v="56.673511293634498"/>
    <n v="4.7227926078028748"/>
    <x v="2"/>
    <x v="1"/>
    <s v="ene"/>
  </r>
  <r>
    <x v="1078"/>
    <x v="0"/>
    <n v="66"/>
    <n v="58"/>
    <n v="171.3"/>
    <n v="0"/>
    <s v="No"/>
    <s v="No"/>
    <n v="0"/>
    <n v="2"/>
    <n v="0"/>
    <s v="No"/>
    <n v="0"/>
    <s v="TX"/>
    <x v="0"/>
    <n v="22"/>
    <s v="Yes"/>
    <s v="No"/>
    <s v="No"/>
    <s v="  Month-to-Month   "/>
    <s v="Credit Card"/>
    <n v="7"/>
    <n v="145"/>
    <x v="0"/>
    <m/>
    <x v="444"/>
    <x v="431"/>
    <n v="62"/>
    <x v="0"/>
    <n v="6.99"/>
    <x v="4"/>
    <s v="Phone"/>
    <x v="0"/>
    <n v="0"/>
    <n v="1889"/>
    <s v="Medio"/>
    <s v="Bajo"/>
    <n v="4.8387096774193547E-2"/>
    <n v="1502"/>
    <n v="61"/>
    <n v="1.0163934426229508"/>
    <n v="1.0163934426229508"/>
    <s v="Primera compra"/>
    <n v="367"/>
    <n v="12.057494866529773"/>
    <n v="1.0047912388774811"/>
    <x v="0"/>
    <x v="1"/>
    <s v="oct"/>
  </r>
  <r>
    <x v="1079"/>
    <x v="0"/>
    <n v="70"/>
    <n v="694"/>
    <n v="1080.2"/>
    <n v="0"/>
    <s v="No"/>
    <s v="No"/>
    <n v="0"/>
    <n v="0"/>
    <n v="4"/>
    <s v="Yes"/>
    <n v="0"/>
    <s v="KS"/>
    <x v="0"/>
    <n v="63"/>
    <s v="No"/>
    <s v="No"/>
    <s v="No"/>
    <s v="  Two Year   "/>
    <s v="Credit Card"/>
    <n v="29"/>
    <n v="1936"/>
    <x v="0"/>
    <m/>
    <x v="777"/>
    <x v="456"/>
    <n v="5"/>
    <x v="0"/>
    <n v="33.950000000000003"/>
    <x v="1"/>
    <s v="Email"/>
    <x v="0"/>
    <n v="0"/>
    <n v="6451"/>
    <s v="Medio"/>
    <s v="Bajo"/>
    <n v="0"/>
    <n v="573"/>
    <n v="694"/>
    <n v="7.2046109510086453E-3"/>
    <n v="7.2046109510086453E-3"/>
    <s v="Primera compra"/>
    <n v="1516"/>
    <n v="49.80698151950719"/>
    <n v="4.1505817932922655"/>
    <x v="2"/>
    <x v="0"/>
    <s v="ago"/>
  </r>
  <r>
    <x v="1080"/>
    <x v="0"/>
    <n v="95"/>
    <n v="213"/>
    <n v="382"/>
    <n v="0"/>
    <s v="No"/>
    <s v="No"/>
    <n v="0"/>
    <n v="0"/>
    <n v="37"/>
    <s v="Yes"/>
    <n v="0"/>
    <s v="NC"/>
    <x v="1"/>
    <n v="22"/>
    <s v="Yes"/>
    <s v="No"/>
    <s v="No"/>
    <s v="  Two Year   "/>
    <s v="Direct Debit"/>
    <n v="23"/>
    <n v="1254"/>
    <x v="0"/>
    <m/>
    <x v="507"/>
    <x v="598"/>
    <n v="54"/>
    <x v="1"/>
    <n v="24.13"/>
    <x v="3"/>
    <s v="SMS"/>
    <x v="1"/>
    <n v="0"/>
    <n v="983"/>
    <s v="Medio"/>
    <s v="Bajo"/>
    <n v="1.8518518518518517E-2"/>
    <n v="694"/>
    <n v="214"/>
    <n v="0.25233644859813081"/>
    <n v="0.25233644859813081"/>
    <s v="Primera compra"/>
    <n v="1030"/>
    <n v="33.839835728952778"/>
    <n v="2.819986310746065"/>
    <x v="2"/>
    <x v="0"/>
    <s v="dic"/>
  </r>
  <r>
    <x v="1081"/>
    <x v="0"/>
    <n v="70"/>
    <n v="31"/>
    <n v="85.9"/>
    <n v="0"/>
    <s v="No"/>
    <s v="No"/>
    <n v="0"/>
    <n v="0"/>
    <n v="7"/>
    <s v="No"/>
    <n v="24"/>
    <s v="OR"/>
    <x v="0"/>
    <n v="52"/>
    <s v="No"/>
    <s v="No"/>
    <s v="Yes"/>
    <s v="  Month-to-Month   "/>
    <s v="Direct Debit"/>
    <n v="36"/>
    <n v="346"/>
    <x v="0"/>
    <m/>
    <x v="360"/>
    <x v="758"/>
    <n v="5"/>
    <x v="2"/>
    <n v="29.25"/>
    <x v="2"/>
    <s v="SMS"/>
    <x v="0"/>
    <n v="0"/>
    <n v="659"/>
    <s v="Medio"/>
    <s v="Medio"/>
    <n v="1"/>
    <n v="1283"/>
    <n v="36"/>
    <n v="0.1388888888888889"/>
    <n v="0.1388888888888889"/>
    <s v="Primera compra"/>
    <n v="1462"/>
    <n v="48.032854209445588"/>
    <n v="4.0027378507871321"/>
    <x v="1"/>
    <x v="1"/>
    <s v="oct"/>
  </r>
  <r>
    <x v="1082"/>
    <x v="0"/>
    <n v="61"/>
    <n v="203"/>
    <n v="361"/>
    <n v="208"/>
    <s v="Yes"/>
    <s v="Yes"/>
    <n v="0"/>
    <n v="1"/>
    <n v="0"/>
    <s v="No"/>
    <n v="0"/>
    <s v="WV"/>
    <x v="1"/>
    <n v="64"/>
    <s v="No"/>
    <s v="No"/>
    <s v="No"/>
    <s v="  Two Year   "/>
    <s v="Credit Card"/>
    <n v="5"/>
    <n v="282"/>
    <x v="0"/>
    <m/>
    <x v="778"/>
    <x v="759"/>
    <n v="23"/>
    <x v="2"/>
    <n v="4.72"/>
    <x v="2"/>
    <s v="SMS"/>
    <x v="1"/>
    <n v="6.08"/>
    <n v="1573"/>
    <s v="Medio"/>
    <s v="Medio"/>
    <n v="0.21739130434782608"/>
    <n v="961"/>
    <n v="416"/>
    <n v="5.5288461538461536E-2"/>
    <n v="5.5288461538461536E-2"/>
    <s v="Primera compra"/>
    <n v="931"/>
    <n v="30.587268993839835"/>
    <n v="2.5489390828199863"/>
    <x v="1"/>
    <x v="1"/>
    <s v="mar"/>
  </r>
  <r>
    <x v="1083"/>
    <x v="0"/>
    <n v="72"/>
    <n v="235"/>
    <n v="471.3"/>
    <n v="295"/>
    <s v="Yes"/>
    <s v="No"/>
    <n v="128.6"/>
    <n v="0"/>
    <n v="4"/>
    <s v="Yes"/>
    <n v="0"/>
    <s v="ID"/>
    <x v="0"/>
    <n v="48"/>
    <s v="No"/>
    <s v="No"/>
    <s v="Yes"/>
    <s v="  Two Year   "/>
    <s v="Credit Card"/>
    <n v="28"/>
    <n v="1627"/>
    <x v="0"/>
    <m/>
    <x v="103"/>
    <x v="760"/>
    <n v="11"/>
    <x v="0"/>
    <n v="31.93"/>
    <x v="4"/>
    <s v="Phone"/>
    <x v="1"/>
    <n v="6.43"/>
    <n v="4889"/>
    <s v="Medio"/>
    <s v="Bajo"/>
    <n v="0.27272727272727271"/>
    <n v="869"/>
    <n v="533"/>
    <n v="2.0637898686679174E-2"/>
    <n v="2.0637898686679174E-2"/>
    <s v="Primera compra"/>
    <n v="1471"/>
    <n v="48.328542094455848"/>
    <n v="4.0273785078713207"/>
    <x v="0"/>
    <x v="0"/>
    <s v="oct"/>
  </r>
  <r>
    <x v="1084"/>
    <x v="0"/>
    <n v="96"/>
    <n v="174"/>
    <n v="475.7"/>
    <n v="0"/>
    <s v="No"/>
    <s v="No"/>
    <n v="0"/>
    <n v="0"/>
    <n v="0"/>
    <s v="No"/>
    <n v="0"/>
    <s v="UT"/>
    <x v="0"/>
    <n v="20"/>
    <s v="Yes"/>
    <s v="No"/>
    <s v="No"/>
    <s v="  Month-to-Month   "/>
    <s v="Paper Check"/>
    <n v="10"/>
    <n v="324"/>
    <x v="0"/>
    <m/>
    <x v="779"/>
    <x v="545"/>
    <n v="79"/>
    <x v="1"/>
    <n v="11.9"/>
    <x v="4"/>
    <s v="Email"/>
    <x v="1"/>
    <n v="0"/>
    <n v="4053"/>
    <s v="Medio"/>
    <s v="Bajo"/>
    <n v="3.7974683544303799E-2"/>
    <n v="507"/>
    <n v="177"/>
    <n v="0.4463276836158192"/>
    <n v="0.4463276836158192"/>
    <s v="Primera compra"/>
    <n v="715"/>
    <n v="23.49075975359343"/>
    <n v="1.9575633127994525"/>
    <x v="0"/>
    <x v="1"/>
    <s v="oct"/>
  </r>
  <r>
    <x v="1085"/>
    <x v="0"/>
    <n v="69"/>
    <n v="7"/>
    <n v="15"/>
    <n v="0"/>
    <s v="No"/>
    <s v="No"/>
    <n v="0"/>
    <n v="0"/>
    <n v="0"/>
    <s v="No"/>
    <n v="0"/>
    <s v="NM"/>
    <x v="0"/>
    <n v="37"/>
    <s v="No"/>
    <s v="No"/>
    <s v="No"/>
    <s v="  Month-to-Month   "/>
    <s v="Credit Card"/>
    <n v="7"/>
    <n v="7"/>
    <x v="0"/>
    <m/>
    <x v="218"/>
    <x v="761"/>
    <n v="53"/>
    <x v="0"/>
    <n v="7.68"/>
    <x v="0"/>
    <s v="Phone"/>
    <x v="1"/>
    <n v="0"/>
    <n v="1133"/>
    <s v="Medio"/>
    <s v="Bajo"/>
    <n v="3.7735849056603772E-2"/>
    <n v="1059"/>
    <n v="9"/>
    <n v="5.8888888888888893"/>
    <n v="5.8888888888888893"/>
    <s v="Primera compra"/>
    <n v="642"/>
    <n v="21.09240246406571"/>
    <n v="1.7577002053388091"/>
    <x v="0"/>
    <x v="1"/>
    <s v="ene"/>
  </r>
  <r>
    <x v="1086"/>
    <x v="0"/>
    <n v="100"/>
    <n v="154"/>
    <n v="313"/>
    <n v="0"/>
    <s v="No"/>
    <s v="No"/>
    <n v="0"/>
    <n v="1"/>
    <n v="11"/>
    <s v="Yes"/>
    <n v="0"/>
    <s v="NE"/>
    <x v="1"/>
    <n v="39"/>
    <s v="No"/>
    <s v="No"/>
    <s v="No"/>
    <s v="  One Year   "/>
    <s v="Credit Card"/>
    <n v="33"/>
    <n v="1142"/>
    <x v="0"/>
    <m/>
    <x v="562"/>
    <x v="460"/>
    <n v="59"/>
    <x v="1"/>
    <n v="34.22"/>
    <x v="1"/>
    <s v="SMS"/>
    <x v="0"/>
    <n v="0"/>
    <n v="7019"/>
    <s v="Medio"/>
    <s v="Bajo"/>
    <n v="0"/>
    <n v="1273"/>
    <n v="154"/>
    <n v="0.38311688311688313"/>
    <n v="0.38311688311688313"/>
    <s v="Primera compra"/>
    <n v="981"/>
    <n v="32.229979466119097"/>
    <n v="2.6858316221765914"/>
    <x v="2"/>
    <x v="0"/>
    <s v="feb"/>
  </r>
  <r>
    <x v="1087"/>
    <x v="0"/>
    <n v="51"/>
    <n v="462"/>
    <n v="754.3"/>
    <n v="0"/>
    <s v="No"/>
    <s v="No"/>
    <n v="0"/>
    <n v="2"/>
    <n v="12"/>
    <s v="Yes"/>
    <n v="0"/>
    <s v="WI"/>
    <x v="1"/>
    <n v="63"/>
    <s v="No"/>
    <s v="No"/>
    <s v="No"/>
    <s v="  Two Year   "/>
    <s v="Direct Debit"/>
    <n v="29"/>
    <n v="1982"/>
    <x v="0"/>
    <m/>
    <x v="694"/>
    <x v="762"/>
    <n v="55"/>
    <x v="2"/>
    <n v="23.38"/>
    <x v="1"/>
    <s v="Email"/>
    <x v="0"/>
    <n v="0"/>
    <n v="1400"/>
    <s v="Medio"/>
    <s v="Bajo"/>
    <n v="0"/>
    <n v="980"/>
    <n v="462"/>
    <n v="0.11904761904761904"/>
    <n v="0.11904761904761904"/>
    <s v="Primera compra"/>
    <n v="1585"/>
    <n v="52.073921971252574"/>
    <n v="4.3394934976043809"/>
    <x v="2"/>
    <x v="0"/>
    <s v="jun"/>
  </r>
  <r>
    <x v="1088"/>
    <x v="0"/>
    <n v="66"/>
    <n v="282"/>
    <n v="731.3"/>
    <n v="0"/>
    <s v="No"/>
    <s v="No"/>
    <n v="0"/>
    <n v="0"/>
    <n v="5"/>
    <s v="Yes"/>
    <n v="0"/>
    <s v="NM"/>
    <x v="1"/>
    <n v="69"/>
    <s v="No"/>
    <s v="Yes"/>
    <s v="Yes"/>
    <s v="  Two Year   "/>
    <s v="Direct Debit"/>
    <n v="34"/>
    <n v="1908"/>
    <x v="0"/>
    <m/>
    <x v="363"/>
    <x v="676"/>
    <n v="43"/>
    <x v="2"/>
    <n v="27.77"/>
    <x v="5"/>
    <s v="SMS"/>
    <x v="0"/>
    <n v="0"/>
    <n v="6561"/>
    <s v="Medio"/>
    <s v="Bajo"/>
    <n v="9.3023255813953487E-2"/>
    <n v="324"/>
    <n v="286"/>
    <n v="0.15034965034965034"/>
    <n v="0.15034965034965034"/>
    <s v="Primera compra"/>
    <n v="1489"/>
    <n v="48.919917864476389"/>
    <n v="4.0766598220396988"/>
    <x v="0"/>
    <x v="0"/>
    <s v="sept"/>
  </r>
  <r>
    <x v="1089"/>
    <x v="0"/>
    <n v="73"/>
    <n v="154"/>
    <n v="394.8"/>
    <n v="0"/>
    <s v="No"/>
    <s v="No"/>
    <n v="0"/>
    <n v="0"/>
    <n v="15"/>
    <s v="Yes"/>
    <n v="0"/>
    <s v="WV"/>
    <x v="0"/>
    <n v="71"/>
    <s v="No"/>
    <s v="Yes"/>
    <s v="No"/>
    <s v="  Two Year   "/>
    <s v="Credit Card"/>
    <n v="34"/>
    <n v="1104"/>
    <x v="0"/>
    <m/>
    <x v="780"/>
    <x v="164"/>
    <n v="33"/>
    <x v="0"/>
    <n v="36.58"/>
    <x v="4"/>
    <s v="SMS"/>
    <x v="0"/>
    <n v="0"/>
    <n v="333"/>
    <s v="Medio"/>
    <s v="Bajo"/>
    <n v="9.0909090909090912E-2"/>
    <n v="473"/>
    <n v="157"/>
    <n v="0.21019108280254778"/>
    <n v="0.21019108280254778"/>
    <s v="Primera compra"/>
    <n v="621"/>
    <n v="20.402464065708422"/>
    <n v="1.7002053388090352"/>
    <x v="0"/>
    <x v="0"/>
    <s v="ene"/>
  </r>
  <r>
    <x v="1090"/>
    <x v="0"/>
    <n v="68"/>
    <n v="88"/>
    <n v="276.39999999999998"/>
    <n v="0"/>
    <s v="No"/>
    <s v="No"/>
    <n v="0"/>
    <n v="0"/>
    <n v="0"/>
    <s v="No"/>
    <n v="0"/>
    <s v="UT"/>
    <x v="1"/>
    <n v="61"/>
    <s v="No"/>
    <s v="No"/>
    <s v="No"/>
    <s v="  Two Year   "/>
    <s v="Direct Debit"/>
    <n v="12"/>
    <n v="674"/>
    <x v="0"/>
    <m/>
    <x v="564"/>
    <x v="516"/>
    <n v="60"/>
    <x v="0"/>
    <n v="9.83"/>
    <x v="2"/>
    <s v="Phone"/>
    <x v="1"/>
    <n v="0"/>
    <n v="5194"/>
    <s v="Medio"/>
    <s v="Medio"/>
    <n v="8.3333333333333329E-2"/>
    <n v="693"/>
    <n v="93"/>
    <n v="0.64516129032258063"/>
    <n v="0.64516129032258063"/>
    <s v="Primera compra"/>
    <n v="1393"/>
    <n v="45.765913757700204"/>
    <n v="3.8138261464750172"/>
    <x v="1"/>
    <x v="2"/>
    <s v="dic"/>
  </r>
  <r>
    <x v="1091"/>
    <x v="0"/>
    <n v="80"/>
    <n v="174"/>
    <n v="480.4"/>
    <n v="0"/>
    <s v="No"/>
    <s v="No"/>
    <n v="0"/>
    <n v="0"/>
    <n v="13"/>
    <s v="Yes"/>
    <n v="0"/>
    <s v="NE"/>
    <x v="0"/>
    <n v="46"/>
    <s v="No"/>
    <s v="No"/>
    <s v="No"/>
    <s v="  Month-to-Month   "/>
    <s v="Direct Debit"/>
    <n v="35"/>
    <n v="1860"/>
    <x v="0"/>
    <m/>
    <x v="521"/>
    <x v="292"/>
    <n v="82"/>
    <x v="1"/>
    <n v="35.03"/>
    <x v="2"/>
    <s v="SMS"/>
    <x v="1"/>
    <n v="0"/>
    <n v="3126"/>
    <s v="Medio"/>
    <s v="Medio"/>
    <n v="6.097560975609756E-2"/>
    <n v="1590"/>
    <n v="179"/>
    <n v="0.45810055865921789"/>
    <n v="0.45810055865921789"/>
    <s v="Primera compra"/>
    <n v="1099"/>
    <n v="36.106776180698155"/>
    <n v="3.0088980150581794"/>
    <x v="1"/>
    <x v="0"/>
    <s v="oct"/>
  </r>
  <r>
    <x v="1092"/>
    <x v="0"/>
    <n v="63"/>
    <n v="273"/>
    <n v="748.5"/>
    <n v="212"/>
    <s v="Yes"/>
    <s v="Yes"/>
    <n v="0"/>
    <n v="0"/>
    <n v="7"/>
    <s v="No"/>
    <n v="19"/>
    <s v="NM"/>
    <x v="0"/>
    <n v="71"/>
    <s v="No"/>
    <s v="Yes"/>
    <s v="Yes"/>
    <s v="  Month-to-Month   "/>
    <s v="Credit Card"/>
    <n v="35"/>
    <n v="1864"/>
    <x v="0"/>
    <m/>
    <x v="495"/>
    <x v="621"/>
    <n v="11"/>
    <x v="2"/>
    <n v="39.26"/>
    <x v="3"/>
    <s v="Email"/>
    <x v="0"/>
    <n v="0.74"/>
    <n v="2642"/>
    <s v="Medio"/>
    <s v="Bajo"/>
    <n v="9.0909090909090912E-2"/>
    <n v="1727"/>
    <n v="486"/>
    <n v="2.2633744855967079E-2"/>
    <n v="2.2633744855967079E-2"/>
    <s v="Primera compra"/>
    <n v="1160"/>
    <n v="38.110882956878847"/>
    <n v="3.1759069130732374"/>
    <x v="2"/>
    <x v="0"/>
    <s v="ago"/>
  </r>
  <r>
    <x v="1093"/>
    <x v="0"/>
    <n v="69"/>
    <n v="114"/>
    <n v="269.8"/>
    <n v="0"/>
    <s v="No"/>
    <s v="No"/>
    <n v="0"/>
    <n v="0"/>
    <n v="1"/>
    <s v="Yes"/>
    <n v="0"/>
    <s v="MD"/>
    <x v="0"/>
    <n v="30"/>
    <s v="No"/>
    <s v="No"/>
    <s v="No"/>
    <s v="  Month-to-Month   "/>
    <s v="Direct Debit"/>
    <n v="40"/>
    <n v="1092"/>
    <x v="0"/>
    <m/>
    <x v="781"/>
    <x v="705"/>
    <n v="79"/>
    <x v="0"/>
    <n v="45.22"/>
    <x v="0"/>
    <s v="Email"/>
    <x v="0"/>
    <n v="0"/>
    <n v="6510"/>
    <s v="Alto"/>
    <s v="Bajo"/>
    <n v="2.5316455696202531E-2"/>
    <n v="1315"/>
    <n v="116"/>
    <n v="0.68103448275862066"/>
    <n v="0.68103448275862066"/>
    <s v="Primera compra"/>
    <n v="1575"/>
    <n v="51.745379876796711"/>
    <n v="4.3121149897330593"/>
    <x v="0"/>
    <x v="0"/>
    <s v="jun"/>
  </r>
  <r>
    <x v="1094"/>
    <x v="0"/>
    <n v="69"/>
    <n v="149"/>
    <n v="364"/>
    <n v="0"/>
    <s v="No"/>
    <s v="No"/>
    <n v="0"/>
    <n v="0"/>
    <n v="2"/>
    <s v="No"/>
    <n v="0"/>
    <s v="OH"/>
    <x v="0"/>
    <n v="41"/>
    <s v="No"/>
    <s v="No"/>
    <s v="Yes"/>
    <s v="  Two Year   "/>
    <s v="Credit Card"/>
    <n v="48"/>
    <n v="3460"/>
    <x v="0"/>
    <m/>
    <x v="408"/>
    <x v="763"/>
    <n v="18"/>
    <x v="0"/>
    <n v="53.8"/>
    <x v="2"/>
    <s v="Email"/>
    <x v="1"/>
    <n v="0"/>
    <n v="6352"/>
    <s v="Alto"/>
    <s v="Medio"/>
    <n v="0.27777777777777779"/>
    <n v="1259"/>
    <n v="154"/>
    <n v="0.11688311688311688"/>
    <n v="0.11688311688311688"/>
    <s v="Primera compra"/>
    <n v="984"/>
    <n v="32.328542094455855"/>
    <n v="2.6940451745379881"/>
    <x v="1"/>
    <x v="3"/>
    <s v="feb"/>
  </r>
  <r>
    <x v="1095"/>
    <x v="0"/>
    <n v="59"/>
    <n v="153"/>
    <n v="349.5"/>
    <n v="0"/>
    <s v="No"/>
    <s v="No"/>
    <n v="0"/>
    <n v="1"/>
    <n v="4"/>
    <s v="Yes"/>
    <n v="0"/>
    <s v="LA"/>
    <x v="0"/>
    <n v="62"/>
    <s v="No"/>
    <s v="No"/>
    <s v="Yes"/>
    <s v="  Two Year   "/>
    <s v="Credit Card"/>
    <n v="46"/>
    <n v="3237"/>
    <x v="0"/>
    <m/>
    <x v="140"/>
    <x v="385"/>
    <n v="104"/>
    <x v="1"/>
    <n v="43.63"/>
    <x v="4"/>
    <s v="SMS"/>
    <x v="0"/>
    <n v="0"/>
    <n v="1439"/>
    <s v="Medio"/>
    <s v="Bajo"/>
    <n v="2.8846153846153848E-2"/>
    <n v="1276"/>
    <n v="156"/>
    <n v="0.66666666666666663"/>
    <n v="0.66666666666666663"/>
    <s v="Primera compra"/>
    <n v="1440"/>
    <n v="47.310061601642708"/>
    <n v="3.9425051334702257"/>
    <x v="0"/>
    <x v="3"/>
    <s v="nov"/>
  </r>
  <r>
    <x v="1096"/>
    <x v="0"/>
    <n v="70"/>
    <n v="83"/>
    <n v="250.3"/>
    <n v="0"/>
    <s v="No"/>
    <s v="No"/>
    <n v="0"/>
    <n v="0"/>
    <n v="26"/>
    <s v="Yes"/>
    <n v="0"/>
    <s v="IN"/>
    <x v="0"/>
    <n v="25"/>
    <s v="Yes"/>
    <s v="No"/>
    <s v="No"/>
    <s v="  Month-to-Month   "/>
    <s v="Credit Card"/>
    <n v="29"/>
    <n v="604"/>
    <x v="0"/>
    <m/>
    <x v="782"/>
    <x v="764"/>
    <n v="118"/>
    <x v="1"/>
    <n v="34.299999999999997"/>
    <x v="4"/>
    <s v="SMS"/>
    <x v="0"/>
    <n v="0"/>
    <n v="1120"/>
    <s v="Medio"/>
    <s v="Bajo"/>
    <n v="2.5423728813559324E-2"/>
    <n v="1191"/>
    <n v="86"/>
    <n v="1.3720930232558139"/>
    <n v="1.3720930232558139"/>
    <s v="Primera compra"/>
    <n v="451"/>
    <n v="14.817248459958932"/>
    <n v="1.2347707049965777"/>
    <x v="0"/>
    <x v="1"/>
    <s v="jul"/>
  </r>
  <r>
    <x v="1096"/>
    <x v="0"/>
    <n v="56"/>
    <n v="83"/>
    <n v="250.3"/>
    <n v="0"/>
    <s v="No"/>
    <s v="No"/>
    <n v="0"/>
    <n v="0"/>
    <n v="26"/>
    <s v="Yes"/>
    <n v="0"/>
    <s v="IN"/>
    <x v="0"/>
    <n v="25"/>
    <s v="Yes"/>
    <s v="No"/>
    <s v="No"/>
    <s v="  Month-to-Month   "/>
    <s v="Credit Card"/>
    <n v="29"/>
    <n v="604"/>
    <x v="0"/>
    <m/>
    <x v="782"/>
    <x v="764"/>
    <n v="118"/>
    <x v="1"/>
    <n v="34.299999999999997"/>
    <x v="3"/>
    <s v="SMS"/>
    <x v="0"/>
    <n v="0"/>
    <n v="88"/>
    <s v="Medio"/>
    <s v="Bajo"/>
    <n v="8.4745762711864406E-3"/>
    <n v="1191"/>
    <n v="84"/>
    <n v="1.4047619047619047"/>
    <n v="1.4047619047619047"/>
    <s v="Compra posterior"/>
    <n v="451"/>
    <n v="14.817248459958932"/>
    <n v="1.2347707049965777"/>
    <x v="0"/>
    <x v="1"/>
    <s v="jul"/>
  </r>
  <r>
    <x v="1097"/>
    <x v="0"/>
    <n v="52"/>
    <n v="62"/>
    <n v="185.7"/>
    <n v="48"/>
    <s v="Yes"/>
    <s v="No"/>
    <n v="79.8"/>
    <n v="1"/>
    <n v="0"/>
    <s v="No"/>
    <n v="0"/>
    <s v="MN"/>
    <x v="0"/>
    <n v="61"/>
    <s v="No"/>
    <s v="No"/>
    <s v="No"/>
    <s v="  Month-to-Month   "/>
    <s v="Credit Card"/>
    <n v="13"/>
    <n v="153"/>
    <x v="0"/>
    <m/>
    <x v="783"/>
    <x v="292"/>
    <n v="11"/>
    <x v="2"/>
    <n v="12.11"/>
    <x v="5"/>
    <s v="Email"/>
    <x v="1"/>
    <n v="1.6"/>
    <n v="1991"/>
    <s v="Medio"/>
    <s v="Bajo"/>
    <n v="0.36363636363636365"/>
    <n v="1590"/>
    <n v="114"/>
    <n v="9.6491228070175433E-2"/>
    <n v="9.6491228070175433E-2"/>
    <s v="Primera compra"/>
    <n v="903"/>
    <n v="29.66735112936345"/>
    <n v="2.4722792607802875"/>
    <x v="0"/>
    <x v="1"/>
    <s v="abr"/>
  </r>
  <r>
    <x v="1098"/>
    <x v="0"/>
    <n v="94"/>
    <n v="350"/>
    <n v="900.1"/>
    <n v="336"/>
    <s v="Yes"/>
    <s v="No"/>
    <n v="186.7"/>
    <n v="0"/>
    <n v="4"/>
    <s v="No"/>
    <n v="50"/>
    <s v="NH"/>
    <x v="1"/>
    <n v="83"/>
    <s v="No"/>
    <s v="Yes"/>
    <s v="No"/>
    <s v="  Two Year   "/>
    <s v="Credit Card"/>
    <n v="21"/>
    <n v="1183"/>
    <x v="0"/>
    <m/>
    <x v="784"/>
    <x v="528"/>
    <n v="69"/>
    <x v="1"/>
    <n v="17.25"/>
    <x v="2"/>
    <s v="SMS"/>
    <x v="0"/>
    <n v="0.56000000000000005"/>
    <n v="6779"/>
    <s v="Medio"/>
    <s v="Medio"/>
    <n v="7.2463768115942032E-2"/>
    <n v="514"/>
    <n v="691"/>
    <n v="9.9855282199710571E-2"/>
    <n v="9.9855282199710571E-2"/>
    <s v="Primera compra"/>
    <n v="1055"/>
    <n v="34.661190965092402"/>
    <n v="2.8884325804243667"/>
    <x v="1"/>
    <x v="0"/>
    <s v="nov"/>
  </r>
  <r>
    <x v="1099"/>
    <x v="0"/>
    <n v="63"/>
    <n v="272"/>
    <n v="624.20000000000005"/>
    <n v="276"/>
    <s v="Yes"/>
    <s v="No"/>
    <n v="341.6"/>
    <n v="0"/>
    <n v="10"/>
    <s v="Yes"/>
    <n v="0"/>
    <s v="NC"/>
    <x v="0"/>
    <n v="29"/>
    <s v="Yes"/>
    <s v="No"/>
    <s v="Yes"/>
    <s v="  Two Year   "/>
    <s v="Direct Debit"/>
    <n v="39"/>
    <n v="2727"/>
    <x v="0"/>
    <m/>
    <x v="785"/>
    <x v="765"/>
    <n v="104"/>
    <x v="1"/>
    <n v="45.99"/>
    <x v="0"/>
    <s v="Email"/>
    <x v="0"/>
    <n v="6.83"/>
    <n v="1489"/>
    <s v="Alto"/>
    <s v="Bajo"/>
    <n v="1.9230769230769232E-2"/>
    <n v="1505"/>
    <n v="550"/>
    <n v="0.18909090909090909"/>
    <n v="0.18909090909090909"/>
    <s v="Primera compra"/>
    <n v="823"/>
    <n v="27.039014373716633"/>
    <n v="2.2532511978097194"/>
    <x v="0"/>
    <x v="3"/>
    <s v="jul"/>
  </r>
  <r>
    <x v="1100"/>
    <x v="0"/>
    <n v="56"/>
    <n v="95"/>
    <n v="221.9"/>
    <n v="84"/>
    <s v="Yes"/>
    <s v="No"/>
    <n v="75.599999999999994"/>
    <n v="0"/>
    <n v="10"/>
    <s v="Yes"/>
    <n v="0"/>
    <s v="MS"/>
    <x v="1"/>
    <n v="43"/>
    <s v="No"/>
    <s v="No"/>
    <s v="No"/>
    <s v="  One Year   "/>
    <s v="Direct Debit"/>
    <n v="29"/>
    <n v="802"/>
    <x v="0"/>
    <m/>
    <x v="786"/>
    <x v="223"/>
    <n v="35"/>
    <x v="2"/>
    <n v="25.57"/>
    <x v="5"/>
    <s v="Email"/>
    <x v="0"/>
    <n v="1.51"/>
    <n v="5418"/>
    <s v="Medio"/>
    <s v="Bajo"/>
    <n v="0.11428571428571428"/>
    <n v="1137"/>
    <n v="183"/>
    <n v="0.19125683060109289"/>
    <n v="0.19125683060109289"/>
    <s v="Primera compra"/>
    <n v="1637"/>
    <n v="53.782340862422998"/>
    <n v="4.4818617385352502"/>
    <x v="0"/>
    <x v="2"/>
    <s v="abr"/>
  </r>
  <r>
    <x v="1101"/>
    <x v="0"/>
    <n v="73"/>
    <n v="132"/>
    <n v="286.5"/>
    <n v="96"/>
    <s v="Yes"/>
    <s v="No"/>
    <n v="118.4"/>
    <n v="0"/>
    <n v="4"/>
    <s v="Yes"/>
    <n v="0"/>
    <s v="NE"/>
    <x v="0"/>
    <n v="54"/>
    <s v="No"/>
    <s v="No"/>
    <s v="No"/>
    <s v="  One Year   "/>
    <s v="Credit Card"/>
    <n v="16"/>
    <n v="385"/>
    <x v="0"/>
    <m/>
    <x v="144"/>
    <x v="39"/>
    <n v="91"/>
    <x v="2"/>
    <n v="18.71"/>
    <x v="4"/>
    <s v="Email"/>
    <x v="1"/>
    <n v="3.55"/>
    <n v="4974"/>
    <s v="Medio"/>
    <s v="Bajo"/>
    <n v="3.2967032967032968E-2"/>
    <n v="406"/>
    <n v="231"/>
    <n v="0.39393939393939392"/>
    <n v="0.39393939393939392"/>
    <s v="Primera compra"/>
    <n v="457"/>
    <n v="15.014373716632445"/>
    <n v="1.2511978097193703"/>
    <x v="0"/>
    <x v="1"/>
    <s v="jul"/>
  </r>
  <r>
    <x v="1102"/>
    <x v="0"/>
    <n v="61"/>
    <n v="182"/>
    <n v="706.9"/>
    <n v="0"/>
    <s v="No"/>
    <s v="No"/>
    <n v="0"/>
    <n v="0"/>
    <n v="6"/>
    <s v="Yes"/>
    <n v="0"/>
    <s v="CO"/>
    <x v="0"/>
    <n v="56"/>
    <s v="No"/>
    <s v="No"/>
    <s v="Yes"/>
    <s v="  One Year   "/>
    <s v="Direct Debit"/>
    <n v="43"/>
    <n v="3072"/>
    <x v="0"/>
    <m/>
    <x v="10"/>
    <x v="613"/>
    <n v="24"/>
    <x v="2"/>
    <n v="41.03"/>
    <x v="3"/>
    <s v="SMS"/>
    <x v="0"/>
    <n v="0"/>
    <n v="6532"/>
    <s v="Medio"/>
    <s v="Bajo"/>
    <n v="4.1666666666666664E-2"/>
    <n v="856"/>
    <n v="183"/>
    <n v="0.13114754098360656"/>
    <n v="0.13114754098360656"/>
    <s v="Primera compra"/>
    <n v="622"/>
    <n v="20.435318275154003"/>
    <n v="1.7029431895961669"/>
    <x v="0"/>
    <x v="3"/>
    <s v="ene"/>
  </r>
  <r>
    <x v="1103"/>
    <x v="0"/>
    <n v="73"/>
    <n v="25"/>
    <n v="48.3"/>
    <n v="0"/>
    <s v="No"/>
    <s v="No"/>
    <n v="0"/>
    <n v="0"/>
    <n v="14"/>
    <s v="Yes"/>
    <n v="0"/>
    <s v="WA"/>
    <x v="0"/>
    <n v="31"/>
    <s v="No"/>
    <s v="No"/>
    <s v="No"/>
    <s v="  Month-to-Month   "/>
    <s v="Credit Card"/>
    <n v="26"/>
    <n v="84"/>
    <x v="0"/>
    <m/>
    <x v="576"/>
    <x v="21"/>
    <n v="108"/>
    <x v="0"/>
    <n v="22.92"/>
    <x v="3"/>
    <s v="Email"/>
    <x v="1"/>
    <n v="0"/>
    <n v="2352"/>
    <s v="Medio"/>
    <s v="Bajo"/>
    <n v="9.2592592592592587E-3"/>
    <n v="849"/>
    <n v="26"/>
    <n v="4.1538461538461542"/>
    <n v="4.1538461538461542"/>
    <s v="Primera compra"/>
    <n v="1254"/>
    <n v="41.199178644763862"/>
    <n v="3.4332648870636553"/>
    <x v="2"/>
    <x v="1"/>
    <s v="may"/>
  </r>
  <r>
    <x v="1104"/>
    <x v="0"/>
    <n v="60"/>
    <n v="14"/>
    <n v="45.8"/>
    <n v="44"/>
    <s v="Yes"/>
    <s v="Yes"/>
    <n v="0"/>
    <n v="2"/>
    <n v="10"/>
    <s v="No"/>
    <n v="42"/>
    <s v="NJ"/>
    <x v="1"/>
    <n v="21"/>
    <s v="Yes"/>
    <s v="No"/>
    <s v="Yes"/>
    <s v="  Month-to-Month   "/>
    <s v="Direct Debit"/>
    <n v="22"/>
    <n v="254"/>
    <x v="0"/>
    <m/>
    <x v="787"/>
    <x v="588"/>
    <n v="83"/>
    <x v="2"/>
    <n v="23.98"/>
    <x v="5"/>
    <s v="Phone"/>
    <x v="0"/>
    <n v="1.1100000000000001"/>
    <n v="6225"/>
    <s v="Medio"/>
    <s v="Bajo"/>
    <n v="4.8192771084337352E-2"/>
    <n v="1307"/>
    <n v="62"/>
    <n v="1.3387096774193548"/>
    <n v="1.3387096774193548"/>
    <s v="Primera compra"/>
    <n v="726"/>
    <n v="23.852156057494867"/>
    <n v="1.9876796714579055"/>
    <x v="0"/>
    <x v="1"/>
    <s v="oct"/>
  </r>
  <r>
    <x v="1105"/>
    <x v="0"/>
    <n v="65"/>
    <n v="4"/>
    <n v="11"/>
    <n v="0"/>
    <s v="No"/>
    <s v="No"/>
    <n v="0"/>
    <n v="2"/>
    <n v="16"/>
    <s v="Yes"/>
    <n v="0"/>
    <s v="NV"/>
    <x v="1"/>
    <n v="28"/>
    <s v="Yes"/>
    <s v="No"/>
    <s v="Yes"/>
    <s v="  Month-to-Month   "/>
    <s v="Direct Debit"/>
    <n v="27"/>
    <n v="50"/>
    <x v="0"/>
    <m/>
    <x v="788"/>
    <x v="283"/>
    <n v="48"/>
    <x v="1"/>
    <n v="22.19"/>
    <x v="3"/>
    <s v="SMS"/>
    <x v="1"/>
    <n v="0"/>
    <n v="6842"/>
    <s v="Medio"/>
    <s v="Bajo"/>
    <n v="2.0833333333333332E-2"/>
    <n v="562"/>
    <n v="5"/>
    <n v="9.6"/>
    <n v="9.6"/>
    <s v="Primera compra"/>
    <n v="1076"/>
    <n v="35.351129363449694"/>
    <n v="2.945927446954141"/>
    <x v="2"/>
    <x v="1"/>
    <s v="nov"/>
  </r>
  <r>
    <x v="1106"/>
    <x v="0"/>
    <n v="72"/>
    <n v="105"/>
    <n v="227"/>
    <n v="68"/>
    <s v="Yes"/>
    <s v="No"/>
    <n v="97.8"/>
    <n v="0"/>
    <n v="17"/>
    <s v="Yes"/>
    <n v="0"/>
    <s v="CT"/>
    <x v="0"/>
    <n v="23"/>
    <s v="Yes"/>
    <s v="No"/>
    <s v="No"/>
    <s v="  Month-to-Month   "/>
    <s v="Credit Card"/>
    <n v="14"/>
    <n v="242"/>
    <x v="0"/>
    <m/>
    <x v="502"/>
    <x v="743"/>
    <n v="79"/>
    <x v="0"/>
    <n v="13.91"/>
    <x v="3"/>
    <s v="Email"/>
    <x v="1"/>
    <n v="1.96"/>
    <n v="2750"/>
    <s v="Medio"/>
    <s v="Bajo"/>
    <n v="1.2658227848101266E-2"/>
    <n v="1109"/>
    <n v="174"/>
    <n v="0.45402298850574713"/>
    <n v="0.45402298850574713"/>
    <s v="Primera compra"/>
    <n v="652"/>
    <n v="21.420944558521562"/>
    <n v="1.7850787132101302"/>
    <x v="0"/>
    <x v="1"/>
    <s v="dic"/>
  </r>
  <r>
    <x v="1107"/>
    <x v="0"/>
    <n v="72"/>
    <n v="368"/>
    <n v="942.6"/>
    <n v="0"/>
    <s v="No"/>
    <s v="No"/>
    <n v="0"/>
    <n v="0"/>
    <n v="3"/>
    <s v="Yes"/>
    <n v="0"/>
    <s v="MO"/>
    <x v="0"/>
    <n v="35"/>
    <s v="No"/>
    <s v="No"/>
    <s v="Yes"/>
    <s v="  Two Year   "/>
    <s v="Direct Debit"/>
    <n v="21"/>
    <n v="1323"/>
    <x v="0"/>
    <m/>
    <x v="640"/>
    <x v="520"/>
    <n v="45"/>
    <x v="0"/>
    <n v="22.29"/>
    <x v="4"/>
    <s v="Email"/>
    <x v="0"/>
    <n v="0"/>
    <n v="4524"/>
    <s v="Medio"/>
    <s v="Bajo"/>
    <n v="6.6666666666666666E-2"/>
    <n v="765"/>
    <n v="371"/>
    <n v="0.12129380053908356"/>
    <n v="0.12129380053908356"/>
    <s v="Primera compra"/>
    <n v="793"/>
    <n v="26.053388090349078"/>
    <n v="2.1711156741957565"/>
    <x v="0"/>
    <x v="0"/>
    <s v="ago"/>
  </r>
  <r>
    <x v="1108"/>
    <x v="0"/>
    <n v="58"/>
    <n v="94"/>
    <n v="233.2"/>
    <n v="116"/>
    <s v="Yes"/>
    <s v="No"/>
    <n v="59.5"/>
    <n v="2"/>
    <n v="3"/>
    <s v="Yes"/>
    <n v="0"/>
    <s v="AL"/>
    <x v="1"/>
    <n v="34"/>
    <s v="No"/>
    <s v="No"/>
    <s v="No"/>
    <s v="  Month-to-Month   "/>
    <s v="Credit Card"/>
    <n v="37"/>
    <n v="1079"/>
    <x v="0"/>
    <m/>
    <x v="789"/>
    <x v="766"/>
    <n v="86"/>
    <x v="1"/>
    <n v="35.75"/>
    <x v="1"/>
    <s v="Phone"/>
    <x v="1"/>
    <n v="2.38"/>
    <n v="1839"/>
    <s v="Medio"/>
    <s v="Bajo"/>
    <n v="0"/>
    <n v="334"/>
    <n v="210"/>
    <n v="0.40952380952380951"/>
    <n v="0.40952380952380951"/>
    <s v="Primera compra"/>
    <n v="824"/>
    <n v="27.071868583162217"/>
    <n v="2.2559890485968515"/>
    <x v="2"/>
    <x v="2"/>
    <s v="jul"/>
  </r>
  <r>
    <x v="1108"/>
    <x v="0"/>
    <n v="56"/>
    <n v="94"/>
    <n v="233.2"/>
    <n v="116"/>
    <s v="Yes"/>
    <s v="No"/>
    <n v="59.5"/>
    <n v="2"/>
    <n v="3"/>
    <s v="Yes"/>
    <n v="0"/>
    <s v="AL"/>
    <x v="1"/>
    <n v="34"/>
    <s v="No"/>
    <s v="No"/>
    <s v="No"/>
    <s v="  Month-to-Month   "/>
    <s v="Credit Card"/>
    <n v="37"/>
    <n v="1079"/>
    <x v="0"/>
    <m/>
    <x v="789"/>
    <x v="766"/>
    <n v="86"/>
    <x v="1"/>
    <n v="35.75"/>
    <x v="1"/>
    <s v="Phone"/>
    <x v="1"/>
    <n v="2.38"/>
    <n v="4969"/>
    <s v="Medio"/>
    <s v="Bajo"/>
    <n v="0"/>
    <n v="334"/>
    <n v="210"/>
    <n v="0.40952380952380951"/>
    <n v="0.40952380952380951"/>
    <s v="Compra posterior"/>
    <n v="824"/>
    <n v="27.071868583162217"/>
    <n v="2.2559890485968515"/>
    <x v="2"/>
    <x v="2"/>
    <s v="jul"/>
  </r>
  <r>
    <x v="1109"/>
    <x v="0"/>
    <n v="68"/>
    <n v="248"/>
    <n v="647.79999999999995"/>
    <n v="0"/>
    <s v="No"/>
    <s v="No"/>
    <n v="0"/>
    <n v="2"/>
    <n v="0"/>
    <s v="No"/>
    <n v="0"/>
    <s v="MS"/>
    <x v="0"/>
    <n v="47"/>
    <s v="No"/>
    <s v="No"/>
    <s v="No"/>
    <s v="  Two Year   "/>
    <s v="Credit Card"/>
    <n v="11"/>
    <n v="777"/>
    <x v="0"/>
    <m/>
    <x v="745"/>
    <x v="444"/>
    <n v="19"/>
    <x v="1"/>
    <n v="11.85"/>
    <x v="3"/>
    <s v="SMS"/>
    <x v="1"/>
    <n v="0"/>
    <n v="4494"/>
    <s v="Medio"/>
    <s v="Bajo"/>
    <n v="5.2631578947368418E-2"/>
    <n v="710"/>
    <n v="249"/>
    <n v="7.6305220883534142E-2"/>
    <n v="7.6305220883534142E-2"/>
    <s v="Primera compra"/>
    <n v="855"/>
    <n v="28.090349075975357"/>
    <n v="2.3408624229979464"/>
    <x v="2"/>
    <x v="2"/>
    <s v="jun"/>
  </r>
  <r>
    <x v="1110"/>
    <x v="0"/>
    <n v="63"/>
    <n v="178"/>
    <n v="571.6"/>
    <n v="0"/>
    <s v="No"/>
    <s v="No"/>
    <n v="0"/>
    <n v="0"/>
    <n v="0"/>
    <s v="No"/>
    <n v="0"/>
    <s v="CO"/>
    <x v="0"/>
    <n v="52"/>
    <s v="No"/>
    <s v="No"/>
    <s v="No"/>
    <s v="  Two Year   "/>
    <s v="Credit Card"/>
    <n v="10"/>
    <n v="725"/>
    <x v="0"/>
    <m/>
    <x v="25"/>
    <x v="767"/>
    <n v="46"/>
    <x v="2"/>
    <n v="11.04"/>
    <x v="3"/>
    <s v="Email"/>
    <x v="0"/>
    <n v="0"/>
    <n v="3636"/>
    <s v="Medio"/>
    <s v="Bajo"/>
    <n v="2.1739130434782608E-2"/>
    <n v="1500"/>
    <n v="179"/>
    <n v="0.25698324022346369"/>
    <n v="0.25698324022346369"/>
    <s v="Primera compra"/>
    <n v="1631"/>
    <n v="53.585215605749482"/>
    <n v="4.4654346338124569"/>
    <x v="2"/>
    <x v="2"/>
    <s v="abr"/>
  </r>
  <r>
    <x v="1111"/>
    <x v="0"/>
    <n v="75"/>
    <n v="247"/>
    <n v="592.4"/>
    <n v="132"/>
    <s v="Yes"/>
    <s v="No"/>
    <n v="336.6"/>
    <n v="0"/>
    <n v="14"/>
    <s v="Yes"/>
    <n v="0"/>
    <s v="RI"/>
    <x v="1"/>
    <n v="37"/>
    <s v="No"/>
    <s v="No"/>
    <s v="No"/>
    <s v="  One Year   "/>
    <s v="Credit Card"/>
    <n v="13"/>
    <n v="875"/>
    <x v="0"/>
    <m/>
    <x v="238"/>
    <x v="768"/>
    <n v="94"/>
    <x v="0"/>
    <n v="15.06"/>
    <x v="1"/>
    <s v="Phone"/>
    <x v="0"/>
    <n v="6.73"/>
    <n v="1252"/>
    <s v="Medio"/>
    <s v="Bajo"/>
    <n v="0"/>
    <n v="1204"/>
    <n v="379"/>
    <n v="0.24802110817941952"/>
    <n v="0.24802110817941952"/>
    <s v="Primera compra"/>
    <n v="412"/>
    <n v="13.535934291581109"/>
    <n v="1.1279945242984257"/>
    <x v="0"/>
    <x v="2"/>
    <s v="ago"/>
  </r>
  <r>
    <x v="1112"/>
    <x v="0"/>
    <n v="69"/>
    <n v="23"/>
    <n v="39.1"/>
    <n v="0"/>
    <s v="No"/>
    <s v="No"/>
    <n v="0"/>
    <n v="0"/>
    <n v="15"/>
    <s v="Yes"/>
    <n v="0"/>
    <s v="RI"/>
    <x v="0"/>
    <n v="26"/>
    <s v="Yes"/>
    <s v="No"/>
    <s v="No"/>
    <s v="  Month-to-Month   "/>
    <s v="Direct Debit"/>
    <n v="34"/>
    <n v="267"/>
    <x v="0"/>
    <m/>
    <x v="790"/>
    <x v="769"/>
    <n v="9"/>
    <x v="0"/>
    <n v="31.77"/>
    <x v="2"/>
    <s v="Phone"/>
    <x v="0"/>
    <n v="0"/>
    <n v="6744"/>
    <s v="Medio"/>
    <s v="Medio"/>
    <n v="0.55555555555555558"/>
    <n v="1369"/>
    <n v="28"/>
    <n v="0.32142857142857145"/>
    <n v="0.32142857142857145"/>
    <s v="Primera compra"/>
    <n v="526"/>
    <n v="17.281314168377822"/>
    <n v="1.4401095140314852"/>
    <x v="1"/>
    <x v="1"/>
    <s v="may"/>
  </r>
  <r>
    <x v="1113"/>
    <x v="0"/>
    <n v="70"/>
    <n v="35"/>
    <n v="119.7"/>
    <n v="0"/>
    <s v="No"/>
    <s v="No"/>
    <n v="0"/>
    <n v="0"/>
    <n v="1"/>
    <s v="Yes"/>
    <n v="0"/>
    <s v="DC"/>
    <x v="1"/>
    <n v="57"/>
    <s v="No"/>
    <s v="No"/>
    <s v="No"/>
    <s v="  Month-to-Month   "/>
    <s v="Direct Debit"/>
    <n v="47"/>
    <n v="812"/>
    <x v="0"/>
    <m/>
    <x v="642"/>
    <x v="770"/>
    <n v="75"/>
    <x v="0"/>
    <n v="47.76"/>
    <x v="4"/>
    <s v="Email"/>
    <x v="1"/>
    <n v="0"/>
    <n v="2168"/>
    <s v="Alto"/>
    <s v="Bajo"/>
    <n v="0.04"/>
    <n v="326"/>
    <n v="38"/>
    <n v="1.9736842105263157"/>
    <n v="1.9736842105263157"/>
    <s v="Primera compra"/>
    <n v="445"/>
    <n v="14.62012320328542"/>
    <n v="1.2183436002737851"/>
    <x v="0"/>
    <x v="2"/>
    <s v="jul"/>
  </r>
  <r>
    <x v="1114"/>
    <x v="0"/>
    <n v="56"/>
    <n v="339"/>
    <n v="1012.4"/>
    <n v="268"/>
    <s v="Yes"/>
    <s v="No"/>
    <n v="160.80000000000001"/>
    <n v="0"/>
    <n v="3"/>
    <s v="Yes"/>
    <n v="0"/>
    <s v="RI"/>
    <x v="1"/>
    <n v="36"/>
    <s v="No"/>
    <s v="No"/>
    <s v="No"/>
    <s v="  One Year   "/>
    <s v="Direct Debit"/>
    <n v="59"/>
    <n v="3979"/>
    <x v="0"/>
    <m/>
    <x v="31"/>
    <x v="115"/>
    <n v="59"/>
    <x v="2"/>
    <n v="58.22"/>
    <x v="1"/>
    <s v="SMS"/>
    <x v="1"/>
    <n v="6.43"/>
    <n v="6833"/>
    <s v="Alto"/>
    <s v="Bajo"/>
    <n v="0"/>
    <n v="908"/>
    <n v="607"/>
    <n v="9.7199341021416807E-2"/>
    <n v="9.7199341021416807E-2"/>
    <s v="Primera compra"/>
    <n v="1571"/>
    <n v="51.613963039014372"/>
    <n v="4.301163586584531"/>
    <x v="2"/>
    <x v="3"/>
    <s v="jun"/>
  </r>
  <r>
    <x v="1115"/>
    <x v="0"/>
    <n v="71"/>
    <n v="18"/>
    <n v="43.7"/>
    <n v="24"/>
    <s v="Yes"/>
    <s v="No"/>
    <n v="29.1"/>
    <n v="0"/>
    <n v="3"/>
    <s v="Yes"/>
    <n v="0"/>
    <s v="DC"/>
    <x v="1"/>
    <n v="31"/>
    <s v="No"/>
    <s v="No"/>
    <s v="No"/>
    <s v="  One Year   "/>
    <s v="Direct Debit"/>
    <n v="29"/>
    <n v="184"/>
    <x v="0"/>
    <m/>
    <x v="105"/>
    <x v="771"/>
    <n v="107"/>
    <x v="0"/>
    <n v="23.89"/>
    <x v="2"/>
    <s v="Phone"/>
    <x v="0"/>
    <n v="0.57999999999999996"/>
    <n v="2192"/>
    <s v="Medio"/>
    <s v="Medio"/>
    <n v="4.6728971962616821E-2"/>
    <n v="1154"/>
    <n v="47"/>
    <n v="2.2765957446808511"/>
    <n v="2.2765957446808511"/>
    <s v="Primera compra"/>
    <n v="1731"/>
    <n v="56.870636550308006"/>
    <n v="4.7392197125256672"/>
    <x v="1"/>
    <x v="1"/>
    <s v="ene"/>
  </r>
  <r>
    <x v="1116"/>
    <x v="0"/>
    <n v="66"/>
    <n v="65"/>
    <n v="153.6"/>
    <n v="0"/>
    <s v="No"/>
    <s v="No"/>
    <n v="0"/>
    <n v="0"/>
    <n v="1"/>
    <s v="Yes"/>
    <n v="0"/>
    <s v="NH"/>
    <x v="1"/>
    <n v="37"/>
    <s v="No"/>
    <s v="No"/>
    <s v="No"/>
    <s v="  Two Year   "/>
    <s v="Credit Card"/>
    <n v="15"/>
    <n v="326"/>
    <x v="0"/>
    <m/>
    <x v="791"/>
    <x v="755"/>
    <n v="52"/>
    <x v="0"/>
    <n v="15.46"/>
    <x v="4"/>
    <s v="SMS"/>
    <x v="1"/>
    <n v="0"/>
    <n v="4586"/>
    <s v="Medio"/>
    <s v="Bajo"/>
    <n v="5.7692307692307696E-2"/>
    <n v="1313"/>
    <n v="68"/>
    <n v="0.76470588235294112"/>
    <n v="0.76470588235294112"/>
    <s v="Primera compra"/>
    <n v="991"/>
    <n v="32.558521560574953"/>
    <n v="2.7132101300479126"/>
    <x v="0"/>
    <x v="1"/>
    <s v="ene"/>
  </r>
  <r>
    <x v="1116"/>
    <x v="0"/>
    <n v="73"/>
    <n v="65"/>
    <n v="153.6"/>
    <n v="0"/>
    <s v="No"/>
    <s v="No"/>
    <n v="0"/>
    <n v="0"/>
    <n v="1"/>
    <s v="Yes"/>
    <n v="0"/>
    <s v="NH"/>
    <x v="1"/>
    <n v="37"/>
    <s v="No"/>
    <s v="No"/>
    <s v="No"/>
    <s v="  Two Year   "/>
    <s v="Credit Card"/>
    <n v="15"/>
    <n v="326"/>
    <x v="0"/>
    <m/>
    <x v="791"/>
    <x v="755"/>
    <n v="52"/>
    <x v="0"/>
    <n v="15.46"/>
    <x v="1"/>
    <s v="SMS"/>
    <x v="1"/>
    <n v="0"/>
    <n v="6146"/>
    <s v="Medio"/>
    <s v="Bajo"/>
    <n v="0"/>
    <n v="1313"/>
    <n v="65"/>
    <n v="0.8"/>
    <n v="0.8"/>
    <s v="Compra posterior"/>
    <n v="991"/>
    <n v="32.558521560574953"/>
    <n v="2.7132101300479126"/>
    <x v="2"/>
    <x v="1"/>
    <s v="ene"/>
  </r>
  <r>
    <x v="1117"/>
    <x v="0"/>
    <n v="65"/>
    <n v="336"/>
    <n v="824.1"/>
    <n v="189"/>
    <s v="Yes"/>
    <s v="No"/>
    <n v="123.5"/>
    <n v="0"/>
    <n v="0"/>
    <s v="No"/>
    <n v="0"/>
    <s v="MN"/>
    <x v="1"/>
    <n v="43"/>
    <s v="No"/>
    <s v="No"/>
    <s v="No"/>
    <s v="  Two Year   "/>
    <s v="Credit Card"/>
    <n v="15"/>
    <n v="948"/>
    <x v="0"/>
    <m/>
    <x v="792"/>
    <x v="405"/>
    <n v="76"/>
    <x v="0"/>
    <n v="13.81"/>
    <x v="3"/>
    <s v="Email"/>
    <x v="1"/>
    <n v="6.17"/>
    <n v="1238"/>
    <s v="Medio"/>
    <s v="Bajo"/>
    <n v="1.3157894736842105E-2"/>
    <n v="613"/>
    <n v="526"/>
    <n v="0.14448669201520911"/>
    <n v="0.14448669201520911"/>
    <s v="Primera compra"/>
    <n v="1451"/>
    <n v="47.671457905544145"/>
    <n v="3.9726214921286789"/>
    <x v="2"/>
    <x v="2"/>
    <s v="oct"/>
  </r>
  <r>
    <x v="1117"/>
    <x v="0"/>
    <n v="68"/>
    <n v="336"/>
    <n v="824.1"/>
    <n v="189"/>
    <s v="Yes"/>
    <s v="No"/>
    <n v="123.5"/>
    <n v="0"/>
    <n v="0"/>
    <s v="No"/>
    <n v="0"/>
    <s v="MN"/>
    <x v="1"/>
    <n v="43"/>
    <s v="No"/>
    <s v="No"/>
    <s v="No"/>
    <s v="  Two Year   "/>
    <s v="Credit Card"/>
    <n v="15"/>
    <n v="948"/>
    <x v="0"/>
    <m/>
    <x v="792"/>
    <x v="405"/>
    <n v="76"/>
    <x v="0"/>
    <n v="13.81"/>
    <x v="1"/>
    <s v="Email"/>
    <x v="1"/>
    <n v="6.17"/>
    <n v="3775"/>
    <s v="Medio"/>
    <s v="Bajo"/>
    <n v="0"/>
    <n v="613"/>
    <n v="525"/>
    <n v="0.14476190476190476"/>
    <n v="0.14476190476190476"/>
    <s v="Compra posterior"/>
    <n v="1451"/>
    <n v="47.671457905544145"/>
    <n v="3.9726214921286789"/>
    <x v="2"/>
    <x v="2"/>
    <s v="oct"/>
  </r>
  <r>
    <x v="1118"/>
    <x v="0"/>
    <n v="69"/>
    <n v="187"/>
    <n v="492.5"/>
    <n v="0"/>
    <s v="No"/>
    <s v="No"/>
    <n v="0"/>
    <n v="0"/>
    <n v="9"/>
    <s v="Yes"/>
    <n v="0"/>
    <s v="MN"/>
    <x v="0"/>
    <n v="35"/>
    <s v="No"/>
    <s v="No"/>
    <s v="Yes"/>
    <s v="  Two Year   "/>
    <s v="Direct Debit"/>
    <n v="24"/>
    <n v="1715"/>
    <x v="0"/>
    <m/>
    <x v="691"/>
    <x v="772"/>
    <n v="105"/>
    <x v="1"/>
    <n v="23.33"/>
    <x v="1"/>
    <s v="SMS"/>
    <x v="1"/>
    <n v="0"/>
    <n v="124"/>
    <s v="Medio"/>
    <s v="Bajo"/>
    <n v="0"/>
    <n v="528"/>
    <n v="187"/>
    <n v="0.56149732620320858"/>
    <n v="0.56149732620320858"/>
    <s v="Primera compra"/>
    <n v="1615"/>
    <n v="53.059548254620125"/>
    <n v="4.4216290212183438"/>
    <x v="2"/>
    <x v="0"/>
    <s v="may"/>
  </r>
  <r>
    <x v="1119"/>
    <x v="0"/>
    <n v="66"/>
    <n v="172"/>
    <n v="334.6"/>
    <n v="120"/>
    <s v="Yes"/>
    <s v="No"/>
    <n v="174"/>
    <n v="0"/>
    <n v="0"/>
    <s v="No"/>
    <n v="0"/>
    <s v="MD"/>
    <x v="1"/>
    <n v="24"/>
    <s v="Yes"/>
    <s v="No"/>
    <s v="No"/>
    <s v="  Two Year   "/>
    <s v="Credit Card"/>
    <n v="6"/>
    <n v="185"/>
    <x v="0"/>
    <m/>
    <x v="225"/>
    <x v="773"/>
    <n v="1"/>
    <x v="0"/>
    <n v="6.83"/>
    <x v="4"/>
    <s v="Email"/>
    <x v="1"/>
    <n v="0.35"/>
    <n v="2079"/>
    <s v="Medio"/>
    <s v="Bajo"/>
    <n v="3"/>
    <n v="571"/>
    <n v="295"/>
    <n v="3.3898305084745762E-3"/>
    <n v="3.3898305084745762E-3"/>
    <s v="Primera compra"/>
    <n v="1455"/>
    <n v="47.802874743326491"/>
    <n v="3.9835728952772076"/>
    <x v="0"/>
    <x v="1"/>
    <s v="oct"/>
  </r>
  <r>
    <x v="1120"/>
    <x v="0"/>
    <n v="78"/>
    <n v="232"/>
    <n v="532.9"/>
    <n v="0"/>
    <s v="No"/>
    <s v="No"/>
    <n v="0"/>
    <n v="0"/>
    <n v="29"/>
    <s v="Yes"/>
    <n v="0"/>
    <s v="MI"/>
    <x v="0"/>
    <n v="38"/>
    <s v="No"/>
    <s v="No"/>
    <s v="Yes"/>
    <s v="  One Year   "/>
    <s v="Credit Card"/>
    <n v="36"/>
    <n v="1731"/>
    <x v="0"/>
    <m/>
    <x v="597"/>
    <x v="138"/>
    <n v="38"/>
    <x v="1"/>
    <n v="41.27"/>
    <x v="3"/>
    <s v="SMS"/>
    <x v="1"/>
    <n v="0"/>
    <n v="111"/>
    <s v="Medio"/>
    <s v="Bajo"/>
    <n v="2.6315789473684209E-2"/>
    <n v="1735"/>
    <n v="233"/>
    <n v="0.1630901287553648"/>
    <n v="0.1630901287553648"/>
    <s v="Primera compra"/>
    <n v="444"/>
    <n v="14.587268993839835"/>
    <n v="1.215605749486653"/>
    <x v="0"/>
    <x v="0"/>
    <s v="jul"/>
  </r>
  <r>
    <x v="1121"/>
    <x v="0"/>
    <n v="54"/>
    <n v="218"/>
    <n v="645.79999999999995"/>
    <n v="0"/>
    <s v="No"/>
    <s v="No"/>
    <n v="0"/>
    <n v="0"/>
    <n v="30"/>
    <s v="Yes"/>
    <n v="0"/>
    <s v="AL"/>
    <x v="0"/>
    <n v="22"/>
    <s v="Yes"/>
    <s v="No"/>
    <s v="Yes"/>
    <s v="  One Year   "/>
    <s v="Direct Debit"/>
    <n v="19"/>
    <n v="1022"/>
    <x v="0"/>
    <m/>
    <x v="725"/>
    <x v="115"/>
    <n v="7"/>
    <x v="2"/>
    <n v="22.67"/>
    <x v="0"/>
    <s v="Email"/>
    <x v="1"/>
    <n v="0"/>
    <n v="2073"/>
    <s v="Medio"/>
    <s v="Bajo"/>
    <n v="0.2857142857142857"/>
    <n v="908"/>
    <n v="220"/>
    <n v="3.1818181818181815E-2"/>
    <n v="3.1818181818181815E-2"/>
    <s v="Primera compra"/>
    <n v="1552"/>
    <n v="50.98973305954825"/>
    <n v="4.2491444216290208"/>
    <x v="0"/>
    <x v="2"/>
    <s v="jul"/>
  </r>
  <r>
    <x v="1122"/>
    <x v="0"/>
    <n v="71"/>
    <n v="152"/>
    <n v="377.6"/>
    <n v="0"/>
    <s v="No"/>
    <s v="No"/>
    <n v="0"/>
    <n v="0"/>
    <n v="11"/>
    <s v="Yes"/>
    <n v="0"/>
    <s v="IN"/>
    <x v="0"/>
    <n v="50"/>
    <s v="No"/>
    <s v="No"/>
    <s v="No"/>
    <s v="  One Year   "/>
    <s v="Direct Debit"/>
    <n v="29"/>
    <n v="833"/>
    <x v="0"/>
    <m/>
    <x v="91"/>
    <x v="774"/>
    <n v="21"/>
    <x v="0"/>
    <n v="26.39"/>
    <x v="5"/>
    <s v="Phone"/>
    <x v="0"/>
    <n v="0"/>
    <n v="6046"/>
    <s v="Medio"/>
    <s v="Bajo"/>
    <n v="0.19047619047619047"/>
    <n v="1188"/>
    <n v="156"/>
    <n v="0.13461538461538461"/>
    <n v="0.13461538461538461"/>
    <s v="Primera compra"/>
    <n v="1580"/>
    <n v="51.909650924024632"/>
    <n v="4.3258042436687196"/>
    <x v="0"/>
    <x v="2"/>
    <s v="jun"/>
  </r>
  <r>
    <x v="1123"/>
    <x v="0"/>
    <n v="57"/>
    <n v="120"/>
    <n v="248.8"/>
    <n v="0"/>
    <s v="No"/>
    <s v="No"/>
    <n v="0"/>
    <n v="0"/>
    <n v="9"/>
    <s v="Yes"/>
    <n v="0"/>
    <s v="UT"/>
    <x v="1"/>
    <n v="54"/>
    <s v="No"/>
    <s v="No"/>
    <s v="Yes"/>
    <s v="  Two Year   "/>
    <s v="Credit Card"/>
    <n v="47"/>
    <n v="2938"/>
    <x v="0"/>
    <m/>
    <x v="40"/>
    <x v="551"/>
    <n v="50"/>
    <x v="1"/>
    <n v="42.31"/>
    <x v="2"/>
    <s v="SMS"/>
    <x v="1"/>
    <n v="0"/>
    <n v="82"/>
    <s v="Medio"/>
    <s v="Medio"/>
    <n v="0.1"/>
    <n v="1627"/>
    <n v="125"/>
    <n v="0.4"/>
    <n v="0.4"/>
    <s v="Primera compra"/>
    <n v="550"/>
    <n v="18.069815195071868"/>
    <n v="1.5058179329226558"/>
    <x v="1"/>
    <x v="3"/>
    <s v="abr"/>
  </r>
  <r>
    <x v="1124"/>
    <x v="0"/>
    <n v="70"/>
    <n v="311"/>
    <n v="565.70000000000005"/>
    <n v="0"/>
    <s v="No"/>
    <s v="No"/>
    <n v="0"/>
    <n v="0"/>
    <n v="0"/>
    <s v="No"/>
    <n v="0"/>
    <s v="ID"/>
    <x v="0"/>
    <n v="41"/>
    <s v="No"/>
    <s v="No"/>
    <s v="No"/>
    <s v="  One Year   "/>
    <s v="Credit Card"/>
    <n v="8"/>
    <n v="419"/>
    <x v="0"/>
    <m/>
    <x v="793"/>
    <x v="293"/>
    <n v="84"/>
    <x v="2"/>
    <n v="9.31"/>
    <x v="5"/>
    <s v="Email"/>
    <x v="0"/>
    <n v="0"/>
    <n v="543"/>
    <s v="Medio"/>
    <s v="Bajo"/>
    <n v="4.7619047619047616E-2"/>
    <n v="1621"/>
    <n v="315"/>
    <n v="0.26666666666666666"/>
    <n v="0.26666666666666666"/>
    <s v="Primera compra"/>
    <n v="837"/>
    <n v="27.498973305954827"/>
    <n v="2.2915811088295688"/>
    <x v="0"/>
    <x v="1"/>
    <s v="jun"/>
  </r>
  <r>
    <x v="1125"/>
    <x v="0"/>
    <n v="51"/>
    <n v="155"/>
    <n v="445.7"/>
    <n v="0"/>
    <s v="No"/>
    <s v="No"/>
    <n v="0"/>
    <n v="2"/>
    <n v="0"/>
    <s v="No"/>
    <n v="0"/>
    <s v="KS"/>
    <x v="0"/>
    <n v="67"/>
    <s v="No"/>
    <s v="Yes"/>
    <s v="No"/>
    <s v="  Two Year   "/>
    <s v="Credit Card"/>
    <n v="7"/>
    <n v="326"/>
    <x v="0"/>
    <m/>
    <x v="794"/>
    <x v="775"/>
    <n v="14"/>
    <x v="2"/>
    <n v="7.18"/>
    <x v="0"/>
    <s v="Email"/>
    <x v="1"/>
    <n v="0"/>
    <n v="5377"/>
    <s v="Medio"/>
    <s v="Bajo"/>
    <n v="0.14285714285714285"/>
    <n v="862"/>
    <n v="157"/>
    <n v="8.9171974522292988E-2"/>
    <n v="8.9171974522292988E-2"/>
    <s v="Primera compra"/>
    <n v="874"/>
    <n v="28.714579055441479"/>
    <n v="2.3928815879534566"/>
    <x v="0"/>
    <x v="1"/>
    <s v="may"/>
  </r>
  <r>
    <x v="1126"/>
    <x v="0"/>
    <n v="53"/>
    <n v="2"/>
    <n v="6"/>
    <n v="4"/>
    <s v="Yes"/>
    <s v="No"/>
    <n v="6"/>
    <n v="0"/>
    <n v="3"/>
    <s v="Yes"/>
    <n v="0"/>
    <s v="NM"/>
    <x v="0"/>
    <n v="59"/>
    <s v="No"/>
    <s v="No"/>
    <s v="Yes"/>
    <s v="  Month-to-Month   "/>
    <s v="Credit Card"/>
    <n v="26"/>
    <n v="26"/>
    <x v="0"/>
    <m/>
    <x v="90"/>
    <x v="776"/>
    <n v="58"/>
    <x v="2"/>
    <n v="27.87"/>
    <x v="2"/>
    <s v="Phone"/>
    <x v="1"/>
    <n v="0.12"/>
    <n v="2926"/>
    <s v="Medio"/>
    <s v="Medio"/>
    <n v="8.6206896551724144E-2"/>
    <n v="1031"/>
    <n v="11"/>
    <n v="5.2727272727272725"/>
    <n v="5.2727272727272725"/>
    <s v="Primera compra"/>
    <n v="393"/>
    <n v="12.911704312114988"/>
    <n v="1.0759753593429158"/>
    <x v="1"/>
    <x v="1"/>
    <s v="sept"/>
  </r>
  <r>
    <x v="1127"/>
    <x v="0"/>
    <n v="89"/>
    <n v="21"/>
    <n v="49.9"/>
    <n v="20"/>
    <s v="Yes"/>
    <s v="No"/>
    <n v="13.8"/>
    <n v="1"/>
    <n v="0"/>
    <s v="No"/>
    <n v="0"/>
    <s v="AL"/>
    <x v="1"/>
    <n v="34"/>
    <s v="No"/>
    <s v="No"/>
    <s v="No"/>
    <s v="  Month-to-Month   "/>
    <s v="Direct Debit"/>
    <n v="9"/>
    <n v="42"/>
    <x v="0"/>
    <m/>
    <x v="795"/>
    <x v="777"/>
    <n v="61"/>
    <x v="1"/>
    <n v="8.82"/>
    <x v="1"/>
    <s v="SMS"/>
    <x v="1"/>
    <n v="0.06"/>
    <n v="4469"/>
    <s v="Medio"/>
    <s v="Bajo"/>
    <n v="0"/>
    <n v="604"/>
    <n v="41"/>
    <n v="1.4878048780487805"/>
    <n v="1.4878048780487805"/>
    <s v="Primera compra"/>
    <n v="1138"/>
    <n v="37.388090349075981"/>
    <n v="3.1156741957563319"/>
    <x v="2"/>
    <x v="1"/>
    <s v="sept"/>
  </r>
  <r>
    <x v="1128"/>
    <x v="0"/>
    <n v="73"/>
    <n v="195"/>
    <n v="457.2"/>
    <n v="0"/>
    <s v="No"/>
    <s v="No"/>
    <n v="0"/>
    <n v="0"/>
    <n v="4"/>
    <s v="Yes"/>
    <n v="0"/>
    <s v="CO"/>
    <x v="0"/>
    <n v="54"/>
    <s v="No"/>
    <s v="No"/>
    <s v="No"/>
    <s v="  One Year   "/>
    <s v="Credit Card"/>
    <n v="62"/>
    <n v="2556"/>
    <x v="0"/>
    <m/>
    <x v="717"/>
    <x v="672"/>
    <n v="57"/>
    <x v="2"/>
    <n v="60.82"/>
    <x v="4"/>
    <s v="Phone"/>
    <x v="1"/>
    <n v="0"/>
    <n v="2516"/>
    <s v="Alto"/>
    <s v="Bajo"/>
    <n v="5.2631578947368418E-2"/>
    <n v="1380"/>
    <n v="198"/>
    <n v="0.2878787878787879"/>
    <n v="0.2878787878787879"/>
    <s v="Primera compra"/>
    <n v="1349"/>
    <n v="44.320328542094458"/>
    <n v="3.6933607118412048"/>
    <x v="0"/>
    <x v="3"/>
    <s v="feb"/>
  </r>
  <r>
    <x v="1129"/>
    <x v="0"/>
    <n v="70"/>
    <n v="376"/>
    <n v="778.9"/>
    <n v="0"/>
    <s v="No"/>
    <s v="No"/>
    <n v="0"/>
    <n v="0"/>
    <n v="11"/>
    <s v="No"/>
    <n v="58"/>
    <s v="TN"/>
    <x v="0"/>
    <n v="37"/>
    <s v="No"/>
    <s v="No"/>
    <s v="Yes"/>
    <s v="  Two Year   "/>
    <s v="Direct Debit"/>
    <m/>
    <n v="4025"/>
    <x v="0"/>
    <m/>
    <x v="796"/>
    <x v="104"/>
    <n v="67"/>
    <x v="2"/>
    <n v="46.7"/>
    <x v="3"/>
    <s v="SMS"/>
    <x v="0"/>
    <n v="0"/>
    <n v="62"/>
    <s v="Alto"/>
    <s v="Bajo"/>
    <n v="1.4925373134328358E-2"/>
    <n v="478"/>
    <n v="377"/>
    <n v="0.17771883289124668"/>
    <n v="0.17771883289124668"/>
    <s v="Primera compra"/>
    <n v="821"/>
    <n v="26.973305954825463"/>
    <n v="2.2477754962354553"/>
    <x v="2"/>
    <x v="3"/>
    <s v="jul"/>
  </r>
  <r>
    <x v="1130"/>
    <x v="0"/>
    <n v="70"/>
    <n v="105"/>
    <n v="207"/>
    <n v="0"/>
    <s v="No"/>
    <s v="No"/>
    <n v="0"/>
    <n v="0"/>
    <n v="0"/>
    <s v="No"/>
    <n v="0"/>
    <s v="LA"/>
    <x v="0"/>
    <n v="54"/>
    <s v="No"/>
    <s v="No"/>
    <s v="No"/>
    <s v="  One Year   "/>
    <s v="Direct Debit"/>
    <n v="6"/>
    <n v="111"/>
    <x v="0"/>
    <m/>
    <x v="797"/>
    <x v="748"/>
    <n v="88"/>
    <x v="0"/>
    <n v="5.5"/>
    <x v="0"/>
    <s v="Phone"/>
    <x v="1"/>
    <n v="0"/>
    <n v="5595"/>
    <s v="Medio"/>
    <s v="Bajo"/>
    <n v="2.2727272727272728E-2"/>
    <n v="1241"/>
    <n v="107"/>
    <n v="0.82242990654205606"/>
    <n v="0.82242990654205606"/>
    <s v="Primera compra"/>
    <n v="838"/>
    <n v="27.531827515400408"/>
    <n v="2.2943189596167008"/>
    <x v="0"/>
    <x v="1"/>
    <s v="jun"/>
  </r>
  <r>
    <x v="1131"/>
    <x v="0"/>
    <n v="74"/>
    <n v="676"/>
    <n v="933.4"/>
    <n v="0"/>
    <s v="No"/>
    <s v="No"/>
    <n v="0"/>
    <n v="0"/>
    <n v="4"/>
    <s v="Yes"/>
    <n v="0"/>
    <s v="OK"/>
    <x v="1"/>
    <n v="41"/>
    <s v="No"/>
    <s v="No"/>
    <s v="Yes"/>
    <s v="  Two Year   "/>
    <s v="Direct Debit"/>
    <n v="68"/>
    <n v="4871"/>
    <x v="0"/>
    <m/>
    <x v="221"/>
    <x v="742"/>
    <n v="97"/>
    <x v="2"/>
    <n v="68.239999999999995"/>
    <x v="4"/>
    <s v="SMS"/>
    <x v="0"/>
    <n v="0"/>
    <n v="5481"/>
    <s v="Alto"/>
    <s v="Bajo"/>
    <n v="3.0927835051546393E-2"/>
    <n v="1504"/>
    <n v="679"/>
    <n v="0.14285714285714285"/>
    <n v="0.14285714285714285"/>
    <s v="Primera compra"/>
    <n v="489"/>
    <n v="16.06570841889117"/>
    <n v="1.3388090349075974"/>
    <x v="0"/>
    <x v="3"/>
    <s v="jun"/>
  </r>
  <r>
    <x v="1132"/>
    <x v="0"/>
    <n v="61"/>
    <n v="21"/>
    <n v="42.5"/>
    <n v="0"/>
    <s v="No"/>
    <s v="No"/>
    <n v="0"/>
    <n v="0"/>
    <n v="0"/>
    <s v="No"/>
    <n v="0"/>
    <s v="CT"/>
    <x v="1"/>
    <n v="23"/>
    <s v="Yes"/>
    <s v="No"/>
    <s v="No"/>
    <s v="  Month-to-Month   "/>
    <s v="Direct Debit"/>
    <n v="7"/>
    <n v="19"/>
    <x v="0"/>
    <m/>
    <x v="733"/>
    <x v="778"/>
    <n v="79"/>
    <x v="2"/>
    <n v="5.81"/>
    <x v="2"/>
    <s v="SMS"/>
    <x v="0"/>
    <n v="0"/>
    <n v="3541"/>
    <s v="Medio"/>
    <s v="Medio"/>
    <n v="6.3291139240506333E-2"/>
    <n v="587"/>
    <n v="26"/>
    <n v="3.0384615384615383"/>
    <n v="3.0384615384615383"/>
    <s v="Primera compra"/>
    <n v="962"/>
    <n v="31.605749486652975"/>
    <n v="2.6338124572210813"/>
    <x v="1"/>
    <x v="1"/>
    <s v="feb"/>
  </r>
  <r>
    <x v="1133"/>
    <x v="0"/>
    <n v="65"/>
    <n v="18"/>
    <n v="45.8"/>
    <n v="0"/>
    <s v="No"/>
    <s v="No"/>
    <n v="0"/>
    <n v="0"/>
    <n v="6"/>
    <s v="Yes"/>
    <n v="0"/>
    <s v="WV"/>
    <x v="0"/>
    <n v="74"/>
    <s v="No"/>
    <s v="Yes"/>
    <s v="No"/>
    <s v="  Month-to-Month   "/>
    <s v="Direct Debit"/>
    <n v="40"/>
    <n v="166"/>
    <x v="0"/>
    <m/>
    <x v="798"/>
    <x v="240"/>
    <n v="46"/>
    <x v="2"/>
    <n v="45.03"/>
    <x v="0"/>
    <s v="Email"/>
    <x v="1"/>
    <n v="0"/>
    <n v="5524"/>
    <s v="Alto"/>
    <s v="Bajo"/>
    <n v="4.3478260869565216E-2"/>
    <n v="1455"/>
    <n v="20"/>
    <n v="2.2999999999999998"/>
    <n v="2.2999999999999998"/>
    <s v="Primera compra"/>
    <n v="1539"/>
    <n v="50.562628336755651"/>
    <n v="4.213552361396304"/>
    <x v="0"/>
    <x v="1"/>
    <s v="jul"/>
  </r>
  <r>
    <x v="1134"/>
    <x v="0"/>
    <n v="72"/>
    <n v="198"/>
    <n v="369.5"/>
    <n v="0"/>
    <s v="No"/>
    <s v="No"/>
    <n v="0"/>
    <n v="0"/>
    <n v="12"/>
    <s v="Yes"/>
    <n v="0"/>
    <s v="ID"/>
    <x v="1"/>
    <n v="23"/>
    <s v="Yes"/>
    <s v="No"/>
    <s v="No"/>
    <s v="  Month-to-Month   "/>
    <s v="Direct Debit"/>
    <n v="49"/>
    <n v="1518"/>
    <x v="0"/>
    <m/>
    <x v="799"/>
    <x v="779"/>
    <n v="104"/>
    <x v="0"/>
    <n v="39.97"/>
    <x v="0"/>
    <s v="Email"/>
    <x v="1"/>
    <n v="0"/>
    <n v="4780"/>
    <s v="Medio"/>
    <s v="Bajo"/>
    <n v="1.9230769230769232E-2"/>
    <n v="1180"/>
    <n v="200"/>
    <n v="0.52"/>
    <n v="0.52"/>
    <s v="Primera compra"/>
    <n v="619"/>
    <n v="20.336755646817249"/>
    <n v="1.6947296372347707"/>
    <x v="0"/>
    <x v="0"/>
    <s v="feb"/>
  </r>
  <r>
    <x v="1135"/>
    <x v="0"/>
    <n v="94"/>
    <n v="337"/>
    <n v="758.3"/>
    <n v="0"/>
    <s v="No"/>
    <s v="No"/>
    <n v="0"/>
    <n v="0"/>
    <n v="12"/>
    <s v="No"/>
    <n v="6"/>
    <s v="KY"/>
    <x v="1"/>
    <n v="20"/>
    <s v="Yes"/>
    <s v="No"/>
    <s v="Yes"/>
    <s v="  Month-to-Month   "/>
    <s v="Direct Debit"/>
    <n v="53"/>
    <n v="2696"/>
    <x v="0"/>
    <m/>
    <x v="800"/>
    <x v="468"/>
    <n v="5"/>
    <x v="1"/>
    <n v="50.49"/>
    <x v="5"/>
    <s v="SMS"/>
    <x v="1"/>
    <n v="0"/>
    <n v="5910"/>
    <s v="Alto"/>
    <s v="Bajo"/>
    <n v="0.8"/>
    <n v="1714"/>
    <n v="341"/>
    <n v="1.466275659824047E-2"/>
    <n v="1.466275659824047E-2"/>
    <s v="Primera compra"/>
    <n v="1728"/>
    <n v="56.772073921971256"/>
    <n v="4.731006160164271"/>
    <x v="0"/>
    <x v="3"/>
    <s v="ene"/>
  </r>
  <r>
    <x v="1136"/>
    <x v="0"/>
    <n v="58"/>
    <n v="502"/>
    <n v="1165.5999999999999"/>
    <n v="0"/>
    <s v="No"/>
    <s v="No"/>
    <n v="0"/>
    <n v="3"/>
    <n v="8"/>
    <s v="Yes"/>
    <n v="0"/>
    <s v="AR"/>
    <x v="0"/>
    <n v="60"/>
    <s v="No"/>
    <s v="No"/>
    <s v="No"/>
    <s v="  Two Year   "/>
    <s v="Direct Debit"/>
    <n v="64"/>
    <n v="4646"/>
    <x v="0"/>
    <m/>
    <x v="260"/>
    <x v="336"/>
    <n v="38"/>
    <x v="2"/>
    <n v="59.93"/>
    <x v="1"/>
    <s v="Phone"/>
    <x v="1"/>
    <n v="0"/>
    <n v="6330"/>
    <s v="Alto"/>
    <s v="Bajo"/>
    <n v="0"/>
    <n v="1011"/>
    <n v="502"/>
    <n v="7.5697211155378488E-2"/>
    <n v="7.5697211155378488E-2"/>
    <s v="Primera compra"/>
    <n v="1618"/>
    <n v="53.158110882956876"/>
    <n v="4.42984257357974"/>
    <x v="2"/>
    <x v="3"/>
    <s v="may"/>
  </r>
  <r>
    <x v="1137"/>
    <x v="0"/>
    <n v="74"/>
    <n v="55"/>
    <n v="139.69999999999999"/>
    <n v="0"/>
    <s v="No"/>
    <s v="No"/>
    <n v="0"/>
    <n v="0"/>
    <n v="8"/>
    <s v="Yes"/>
    <n v="0"/>
    <s v="AZ"/>
    <x v="0"/>
    <n v="27"/>
    <s v="Yes"/>
    <s v="No"/>
    <s v="Yes"/>
    <s v="  Month-to-Month   "/>
    <s v="Credit Card"/>
    <n v="27"/>
    <n v="955"/>
    <x v="0"/>
    <m/>
    <x v="80"/>
    <x v="780"/>
    <n v="91"/>
    <x v="0"/>
    <n v="26.51"/>
    <x v="3"/>
    <s v="Email"/>
    <x v="0"/>
    <n v="0"/>
    <n v="3792"/>
    <s v="Medio"/>
    <s v="Bajo"/>
    <n v="1.098901098901099E-2"/>
    <n v="1335"/>
    <n v="56"/>
    <n v="1.625"/>
    <n v="1.625"/>
    <s v="Primera compra"/>
    <n v="348"/>
    <n v="11.433264887063656"/>
    <n v="0.95277207392197127"/>
    <x v="0"/>
    <x v="2"/>
    <s v="oct"/>
  </r>
  <r>
    <x v="1137"/>
    <x v="0"/>
    <n v="75"/>
    <n v="55"/>
    <n v="139.69999999999999"/>
    <n v="0"/>
    <s v="No"/>
    <s v="No"/>
    <n v="0"/>
    <n v="0"/>
    <n v="8"/>
    <s v="Yes"/>
    <n v="0"/>
    <s v="AZ"/>
    <x v="0"/>
    <n v="27"/>
    <s v="Yes"/>
    <s v="No"/>
    <s v="Yes"/>
    <s v="  Month-to-Month   "/>
    <s v="Credit Card"/>
    <n v="27"/>
    <n v="955"/>
    <x v="0"/>
    <m/>
    <x v="80"/>
    <x v="780"/>
    <n v="91"/>
    <x v="0"/>
    <n v="26.51"/>
    <x v="4"/>
    <s v="Email"/>
    <x v="0"/>
    <n v="0"/>
    <n v="2364"/>
    <s v="Medio"/>
    <s v="Bajo"/>
    <n v="3.2967032967032968E-2"/>
    <n v="1335"/>
    <n v="58"/>
    <n v="1.5689655172413792"/>
    <n v="1.5689655172413792"/>
    <s v="Compra posterior"/>
    <n v="348"/>
    <n v="11.433264887063656"/>
    <n v="0.95277207392197127"/>
    <x v="0"/>
    <x v="2"/>
    <s v="oct"/>
  </r>
  <r>
    <x v="1138"/>
    <x v="0"/>
    <n v="75"/>
    <n v="185"/>
    <n v="434.6"/>
    <n v="0"/>
    <s v="No"/>
    <s v="No"/>
    <n v="0"/>
    <n v="0"/>
    <n v="1"/>
    <s v="Yes"/>
    <n v="0"/>
    <s v="HI"/>
    <x v="0"/>
    <n v="82"/>
    <s v="No"/>
    <s v="Yes"/>
    <s v="No"/>
    <s v="  Two Year   "/>
    <s v="Credit Card"/>
    <n v="40"/>
    <n v="2883"/>
    <x v="0"/>
    <m/>
    <x v="410"/>
    <x v="603"/>
    <n v="76"/>
    <x v="0"/>
    <n v="46.66"/>
    <x v="4"/>
    <s v="SMS"/>
    <x v="1"/>
    <n v="0"/>
    <n v="4883"/>
    <s v="Alto"/>
    <s v="Bajo"/>
    <n v="3.9473684210526314E-2"/>
    <n v="1176"/>
    <n v="188"/>
    <n v="0.40425531914893614"/>
    <n v="0.40425531914893614"/>
    <s v="Primera compra"/>
    <n v="939"/>
    <n v="30.850102669404521"/>
    <n v="2.5708418891170433"/>
    <x v="0"/>
    <x v="3"/>
    <s v="mar"/>
  </r>
  <r>
    <x v="1139"/>
    <x v="0"/>
    <n v="67"/>
    <n v="112"/>
    <n v="252.6"/>
    <n v="0"/>
    <s v="No"/>
    <s v="No"/>
    <n v="0"/>
    <n v="0"/>
    <n v="14"/>
    <s v="Yes"/>
    <n v="0"/>
    <s v="TN"/>
    <x v="1"/>
    <n v="25"/>
    <s v="Yes"/>
    <s v="No"/>
    <s v="No"/>
    <s v="  Month-to-Month   "/>
    <s v="Direct Debit"/>
    <n v="28"/>
    <n v="713"/>
    <x v="0"/>
    <m/>
    <x v="801"/>
    <x v="781"/>
    <n v="25"/>
    <x v="0"/>
    <n v="27.55"/>
    <x v="4"/>
    <s v="SMS"/>
    <x v="1"/>
    <n v="0"/>
    <n v="5053"/>
    <s v="Medio"/>
    <s v="Bajo"/>
    <n v="0.12"/>
    <n v="1293"/>
    <n v="115"/>
    <n v="0.21739130434782608"/>
    <n v="0.21739130434782608"/>
    <s v="Primera compra"/>
    <n v="1448"/>
    <n v="47.572895277207394"/>
    <n v="3.9644079397672827"/>
    <x v="0"/>
    <x v="2"/>
    <s v="oct"/>
  </r>
  <r>
    <x v="1140"/>
    <x v="0"/>
    <n v="64"/>
    <n v="387"/>
    <n v="1051.4000000000001"/>
    <n v="140"/>
    <s v="Yes"/>
    <s v="No"/>
    <n v="315"/>
    <n v="0"/>
    <n v="4"/>
    <s v="Yes"/>
    <n v="0"/>
    <s v="IL"/>
    <x v="0"/>
    <n v="35"/>
    <s v="No"/>
    <s v="No"/>
    <s v="Yes"/>
    <s v="  Two Year   "/>
    <s v="Direct Debit"/>
    <n v="37"/>
    <n v="2627"/>
    <x v="0"/>
    <m/>
    <x v="390"/>
    <x v="192"/>
    <n v="83"/>
    <x v="1"/>
    <n v="40.46"/>
    <x v="0"/>
    <s v="Email"/>
    <x v="1"/>
    <n v="0.94"/>
    <n v="4793"/>
    <s v="Medio"/>
    <s v="Bajo"/>
    <n v="2.4096385542168676E-2"/>
    <n v="401"/>
    <n v="529"/>
    <n v="0.15689981096408318"/>
    <n v="0.15689981096408318"/>
    <s v="Primera compra"/>
    <n v="666"/>
    <n v="21.880903490759753"/>
    <n v="1.8234086242299794"/>
    <x v="0"/>
    <x v="3"/>
    <s v="dic"/>
  </r>
  <r>
    <x v="1141"/>
    <x v="0"/>
    <n v="58"/>
    <n v="19"/>
    <n v="48.6"/>
    <n v="0"/>
    <s v="No"/>
    <s v="No"/>
    <n v="0"/>
    <n v="0"/>
    <n v="0"/>
    <s v="No"/>
    <n v="0"/>
    <s v="LA"/>
    <x v="0"/>
    <n v="21"/>
    <s v="Yes"/>
    <s v="No"/>
    <s v="No"/>
    <s v="  Month-to-Month   "/>
    <s v="Direct Debit"/>
    <n v="13"/>
    <n v="38"/>
    <x v="0"/>
    <m/>
    <x v="698"/>
    <x v="188"/>
    <n v="19"/>
    <x v="1"/>
    <n v="11.46"/>
    <x v="0"/>
    <s v="Phone"/>
    <x v="0"/>
    <n v="0"/>
    <n v="3247"/>
    <s v="Medio"/>
    <s v="Bajo"/>
    <n v="0.10526315789473684"/>
    <n v="555"/>
    <n v="21"/>
    <n v="0.90476190476190477"/>
    <n v="0.90476190476190477"/>
    <s v="Primera compra"/>
    <n v="742"/>
    <n v="24.377823408624231"/>
    <n v="2.0314852840520192"/>
    <x v="0"/>
    <x v="1"/>
    <s v="oct"/>
  </r>
  <r>
    <x v="1142"/>
    <x v="0"/>
    <n v="59"/>
    <n v="51"/>
    <n v="111.8"/>
    <n v="112"/>
    <s v="Yes"/>
    <s v="No"/>
    <n v="137.19999999999999"/>
    <n v="0"/>
    <n v="5"/>
    <s v="Yes"/>
    <n v="0"/>
    <s v="OH"/>
    <x v="1"/>
    <n v="62"/>
    <s v="No"/>
    <s v="No"/>
    <s v="No"/>
    <s v="  One Year   "/>
    <s v="Direct Debit"/>
    <n v="40"/>
    <n v="1106"/>
    <x v="0"/>
    <m/>
    <x v="802"/>
    <x v="493"/>
    <n v="57"/>
    <x v="2"/>
    <n v="37.869999999999997"/>
    <x v="0"/>
    <s v="Email"/>
    <x v="0"/>
    <n v="2.74"/>
    <n v="4643"/>
    <s v="Medio"/>
    <s v="Bajo"/>
    <n v="3.5087719298245612E-2"/>
    <n v="1409"/>
    <n v="165"/>
    <n v="0.34545454545454546"/>
    <n v="0.34545454545454546"/>
    <s v="Primera compra"/>
    <n v="1491"/>
    <n v="48.985626283367552"/>
    <n v="4.0821355236139629"/>
    <x v="0"/>
    <x v="0"/>
    <s v="sept"/>
  </r>
  <r>
    <x v="1143"/>
    <x v="0"/>
    <n v="70"/>
    <n v="274"/>
    <n v="846.9"/>
    <n v="0"/>
    <s v="No"/>
    <s v="No"/>
    <n v="0"/>
    <n v="0"/>
    <n v="13"/>
    <s v="No"/>
    <n v="83"/>
    <s v="IL"/>
    <x v="1"/>
    <n v="25"/>
    <s v="Yes"/>
    <s v="No"/>
    <s v="Yes"/>
    <s v="  Two Year   "/>
    <s v="Direct Debit"/>
    <n v="53"/>
    <n v="3204"/>
    <x v="0"/>
    <m/>
    <x v="302"/>
    <x v="782"/>
    <n v="26"/>
    <x v="0"/>
    <n v="47.05"/>
    <x v="4"/>
    <s v="Phone"/>
    <x v="0"/>
    <n v="0"/>
    <n v="1248"/>
    <s v="Alto"/>
    <s v="Bajo"/>
    <n v="0.11538461538461539"/>
    <n v="305"/>
    <n v="277"/>
    <n v="9.3862815884476536E-2"/>
    <n v="9.3862815884476536E-2"/>
    <s v="Primera compra"/>
    <n v="663"/>
    <n v="21.782340862422998"/>
    <n v="1.8151950718685832"/>
    <x v="0"/>
    <x v="3"/>
    <s v="dic"/>
  </r>
  <r>
    <x v="1144"/>
    <x v="0"/>
    <n v="62"/>
    <n v="195"/>
    <n v="509.4"/>
    <n v="0"/>
    <s v="No"/>
    <s v="No"/>
    <n v="0"/>
    <n v="0"/>
    <n v="7"/>
    <s v="Yes"/>
    <n v="0"/>
    <s v="WV"/>
    <x v="0"/>
    <n v="74"/>
    <s v="No"/>
    <s v="Yes"/>
    <s v="Yes"/>
    <s v="  Two Year   "/>
    <s v="Credit Card"/>
    <n v="33"/>
    <n v="1525"/>
    <x v="0"/>
    <m/>
    <x v="133"/>
    <x v="517"/>
    <n v="119"/>
    <x v="2"/>
    <n v="29.77"/>
    <x v="3"/>
    <s v="SMS"/>
    <x v="1"/>
    <n v="0"/>
    <n v="1884"/>
    <s v="Medio"/>
    <s v="Bajo"/>
    <n v="8.4033613445378148E-3"/>
    <n v="803"/>
    <n v="196"/>
    <n v="0.6071428571428571"/>
    <n v="0.6071428571428571"/>
    <s v="Primera compra"/>
    <n v="1162"/>
    <n v="38.176591375770016"/>
    <n v="3.1813826146475015"/>
    <x v="2"/>
    <x v="0"/>
    <s v="ago"/>
  </r>
  <r>
    <x v="1145"/>
    <x v="0"/>
    <n v="82"/>
    <n v="108"/>
    <n v="288.5"/>
    <n v="288"/>
    <s v="Yes"/>
    <s v="No"/>
    <n v="435.6"/>
    <n v="0"/>
    <n v="10"/>
    <s v="Yes"/>
    <n v="0"/>
    <s v="NE"/>
    <x v="0"/>
    <n v="23"/>
    <s v="Yes"/>
    <s v="No"/>
    <s v="Yes"/>
    <s v="  Two Year   "/>
    <s v="Credit Card"/>
    <n v="73"/>
    <n v="5274"/>
    <x v="0"/>
    <m/>
    <x v="360"/>
    <x v="783"/>
    <n v="84"/>
    <x v="1"/>
    <n v="60.2"/>
    <x v="1"/>
    <s v="Email"/>
    <x v="0"/>
    <n v="8.7100000000000009"/>
    <n v="1055"/>
    <s v="Alto"/>
    <s v="Bajo"/>
    <n v="0"/>
    <n v="865"/>
    <n v="396"/>
    <n v="0.21212121212121213"/>
    <n v="0.21212121212121213"/>
    <s v="Primera compra"/>
    <n v="1462"/>
    <n v="48.032854209445588"/>
    <n v="4.0027378507871321"/>
    <x v="2"/>
    <x v="3"/>
    <s v="oct"/>
  </r>
  <r>
    <x v="1146"/>
    <x v="0"/>
    <n v="61"/>
    <n v="300"/>
    <n v="761.4"/>
    <n v="0"/>
    <s v="No"/>
    <s v="No"/>
    <n v="0"/>
    <n v="0"/>
    <n v="26"/>
    <s v="Yes"/>
    <n v="0"/>
    <s v="SC"/>
    <x v="0"/>
    <n v="29"/>
    <s v="Yes"/>
    <s v="No"/>
    <s v="No"/>
    <s v="  One Year   "/>
    <s v="Direct Debit"/>
    <n v="37"/>
    <n v="1742"/>
    <x v="0"/>
    <m/>
    <x v="765"/>
    <x v="560"/>
    <n v="40"/>
    <x v="1"/>
    <n v="33.380000000000003"/>
    <x v="4"/>
    <s v="SMS"/>
    <x v="0"/>
    <n v="0"/>
    <n v="2122"/>
    <s v="Medio"/>
    <s v="Bajo"/>
    <n v="7.4999999999999997E-2"/>
    <n v="1002"/>
    <n v="303"/>
    <n v="0.132013201320132"/>
    <n v="0.132013201320132"/>
    <s v="Primera compra"/>
    <n v="1220"/>
    <n v="40.082135523613964"/>
    <n v="3.3401779603011637"/>
    <x v="0"/>
    <x v="0"/>
    <s v="jun"/>
  </r>
  <r>
    <x v="1147"/>
    <x v="0"/>
    <n v="74"/>
    <n v="55"/>
    <n v="125.4"/>
    <n v="64"/>
    <s v="Yes"/>
    <s v="Yes"/>
    <n v="0"/>
    <n v="0"/>
    <n v="20"/>
    <s v="Yes"/>
    <n v="0"/>
    <s v="MN"/>
    <x v="0"/>
    <n v="32"/>
    <s v="No"/>
    <s v="No"/>
    <s v="Yes"/>
    <s v="  Month-to-Month   "/>
    <s v="Direct Debit"/>
    <n v="44"/>
    <n v="688"/>
    <x v="0"/>
    <m/>
    <x v="803"/>
    <x v="128"/>
    <n v="60"/>
    <x v="2"/>
    <n v="42.11"/>
    <x v="3"/>
    <s v="Phone"/>
    <x v="1"/>
    <n v="1.89"/>
    <n v="6265"/>
    <s v="Medio"/>
    <s v="Bajo"/>
    <n v="1.6666666666666666E-2"/>
    <n v="1301"/>
    <n v="120"/>
    <n v="0.5"/>
    <n v="0.5"/>
    <s v="Primera compra"/>
    <n v="1472"/>
    <n v="48.361396303901429"/>
    <n v="4.0301163586584527"/>
    <x v="2"/>
    <x v="2"/>
    <s v="oct"/>
  </r>
  <r>
    <x v="1148"/>
    <x v="0"/>
    <n v="61"/>
    <n v="126"/>
    <n v="323.2"/>
    <n v="0"/>
    <s v="No"/>
    <s v="No"/>
    <n v="0"/>
    <n v="2"/>
    <n v="2"/>
    <s v="Yes"/>
    <n v="0"/>
    <s v="ID"/>
    <x v="0"/>
    <n v="49"/>
    <s v="No"/>
    <s v="No"/>
    <s v="Yes"/>
    <s v="  Month-to-Month   "/>
    <s v="Direct Debit"/>
    <n v="24"/>
    <n v="1311"/>
    <x v="0"/>
    <m/>
    <x v="494"/>
    <x v="784"/>
    <n v="31"/>
    <x v="2"/>
    <n v="19.75"/>
    <x v="3"/>
    <s v="SMS"/>
    <x v="1"/>
    <n v="0"/>
    <n v="1469"/>
    <s v="Medio"/>
    <s v="Bajo"/>
    <n v="3.2258064516129031E-2"/>
    <n v="688"/>
    <n v="127"/>
    <n v="0.24409448818897639"/>
    <n v="0.24409448818897639"/>
    <s v="Primera compra"/>
    <n v="1026"/>
    <n v="33.708418891170432"/>
    <n v="2.8090349075975358"/>
    <x v="2"/>
    <x v="0"/>
    <s v="dic"/>
  </r>
  <r>
    <x v="1149"/>
    <x v="0"/>
    <n v="93"/>
    <n v="141"/>
    <n v="407.9"/>
    <n v="0"/>
    <s v="No"/>
    <s v="No"/>
    <n v="0"/>
    <n v="0"/>
    <n v="0"/>
    <s v="No"/>
    <n v="0"/>
    <s v="MS"/>
    <x v="0"/>
    <n v="35"/>
    <s v="No"/>
    <s v="No"/>
    <s v="No"/>
    <s v="  Two Year   "/>
    <s v="Credit Card"/>
    <n v="8"/>
    <n v="431"/>
    <x v="0"/>
    <m/>
    <x v="804"/>
    <x v="785"/>
    <n v="96"/>
    <x v="1"/>
    <n v="6.78"/>
    <x v="0"/>
    <s v="Phone"/>
    <x v="0"/>
    <n v="0"/>
    <n v="6943"/>
    <s v="Medio"/>
    <s v="Bajo"/>
    <n v="2.0833333333333332E-2"/>
    <n v="1537"/>
    <n v="143"/>
    <n v="0.67132867132867136"/>
    <n v="0.67132867132867136"/>
    <s v="Primera compra"/>
    <n v="1271"/>
    <n v="41.757700205338807"/>
    <n v="3.4798083504449004"/>
    <x v="0"/>
    <x v="1"/>
    <s v="abr"/>
  </r>
  <r>
    <x v="1150"/>
    <x v="0"/>
    <n v="75"/>
    <n v="47"/>
    <n v="78.8"/>
    <n v="36"/>
    <s v="Yes"/>
    <s v="No"/>
    <n v="20.3"/>
    <n v="0"/>
    <n v="6"/>
    <s v="Yes"/>
    <n v="0"/>
    <s v="SD"/>
    <x v="1"/>
    <n v="36"/>
    <s v="No"/>
    <s v="No"/>
    <s v="Yes"/>
    <s v="  Month-to-Month   "/>
    <m/>
    <n v="32"/>
    <m/>
    <x v="0"/>
    <m/>
    <x v="805"/>
    <x v="100"/>
    <n v="34"/>
    <x v="2"/>
    <n v="30.03"/>
    <x v="0"/>
    <s v="Phone"/>
    <x v="1"/>
    <n v="1.02"/>
    <n v="14"/>
    <s v="Medio"/>
    <s v="Bajo"/>
    <n v="5.8823529411764705E-2"/>
    <n v="496"/>
    <n v="85"/>
    <n v="0.4"/>
    <n v="0.4"/>
    <s v="Primera compra"/>
    <n v="1083"/>
    <n v="35.581108829568791"/>
    <n v="2.9650924024640659"/>
    <x v="0"/>
    <x v="1"/>
    <s v="oct"/>
  </r>
  <r>
    <x v="1151"/>
    <x v="0"/>
    <n v="57"/>
    <n v="214"/>
    <n v="375.9"/>
    <n v="294"/>
    <s v="Yes"/>
    <s v="No"/>
    <n v="74.599999999999994"/>
    <n v="0"/>
    <n v="3"/>
    <s v="Yes"/>
    <n v="0"/>
    <s v="CA"/>
    <x v="1"/>
    <n v="52"/>
    <s v="No"/>
    <s v="No"/>
    <s v="Yes"/>
    <s v="  Two Year   "/>
    <s v="Credit Card"/>
    <n v="45"/>
    <n v="1893"/>
    <x v="0"/>
    <m/>
    <x v="254"/>
    <x v="385"/>
    <n v="14"/>
    <x v="2"/>
    <n v="50.89"/>
    <x v="3"/>
    <s v="Email"/>
    <x v="1"/>
    <n v="2.98"/>
    <n v="5204"/>
    <s v="Alto"/>
    <s v="Bajo"/>
    <n v="7.1428571428571425E-2"/>
    <n v="1276"/>
    <n v="509"/>
    <n v="2.75049115913556E-2"/>
    <n v="2.75049115913556E-2"/>
    <s v="Primera compra"/>
    <n v="388"/>
    <n v="12.747433264887063"/>
    <n v="1.0622861054072552"/>
    <x v="0"/>
    <x v="0"/>
    <s v="sept"/>
  </r>
  <r>
    <x v="1152"/>
    <x v="0"/>
    <n v="72"/>
    <n v="153"/>
    <n v="358"/>
    <n v="0"/>
    <s v="No"/>
    <s v="No"/>
    <n v="0"/>
    <n v="0"/>
    <n v="0"/>
    <s v="No"/>
    <n v="0"/>
    <s v="RI"/>
    <x v="1"/>
    <n v="62"/>
    <s v="No"/>
    <s v="No"/>
    <s v="No"/>
    <s v="  Two Year   "/>
    <s v="Credit Card"/>
    <n v="9"/>
    <n v="615"/>
    <x v="0"/>
    <m/>
    <x v="806"/>
    <x v="351"/>
    <n v="44"/>
    <x v="1"/>
    <n v="10.01"/>
    <x v="5"/>
    <s v="Email"/>
    <x v="1"/>
    <n v="0"/>
    <n v="3115"/>
    <s v="Medio"/>
    <s v="Bajo"/>
    <n v="9.0909090909090912E-2"/>
    <n v="740"/>
    <n v="157"/>
    <n v="0.28025477707006369"/>
    <n v="0.28025477707006369"/>
    <s v="Primera compra"/>
    <n v="1154"/>
    <n v="37.913757700205338"/>
    <n v="3.159479808350445"/>
    <x v="0"/>
    <x v="1"/>
    <s v="ago"/>
  </r>
  <r>
    <x v="1153"/>
    <x v="0"/>
    <n v="61"/>
    <n v="161"/>
    <n v="360.7"/>
    <n v="144"/>
    <s v="Yes"/>
    <s v="Yes"/>
    <n v="0"/>
    <n v="0"/>
    <n v="11"/>
    <s v="Yes"/>
    <n v="0"/>
    <s v="NV"/>
    <x v="0"/>
    <n v="53"/>
    <s v="No"/>
    <s v="No"/>
    <s v="Yes"/>
    <s v="  Two Year   "/>
    <s v="Direct Debit"/>
    <m/>
    <n v="5129"/>
    <x v="0"/>
    <m/>
    <x v="243"/>
    <x v="786"/>
    <n v="23"/>
    <x v="2"/>
    <n v="80.239999999999995"/>
    <x v="3"/>
    <s v="Email"/>
    <x v="0"/>
    <n v="8.86"/>
    <n v="63"/>
    <s v="Alto"/>
    <s v="Bajo"/>
    <n v="4.3478260869565216E-2"/>
    <n v="1700"/>
    <n v="306"/>
    <n v="7.5163398692810454E-2"/>
    <n v="7.5163398692810454E-2"/>
    <s v="Primera compra"/>
    <n v="684"/>
    <n v="22.472279260780287"/>
    <n v="1.8726899383983573"/>
    <x v="0"/>
    <x v="3"/>
    <s v="nov"/>
  </r>
  <r>
    <x v="1154"/>
    <x v="0"/>
    <n v="69"/>
    <n v="138"/>
    <n v="342.9"/>
    <n v="0"/>
    <s v="No"/>
    <s v="No"/>
    <n v="0"/>
    <n v="0"/>
    <n v="24"/>
    <s v="Yes"/>
    <n v="0"/>
    <s v="CT"/>
    <x v="0"/>
    <n v="19"/>
    <s v="Yes"/>
    <s v="No"/>
    <s v="Yes"/>
    <s v="  One Year   "/>
    <s v="Direct Debit"/>
    <n v="31"/>
    <n v="2100"/>
    <x v="0"/>
    <m/>
    <x v="807"/>
    <x v="787"/>
    <n v="110"/>
    <x v="0"/>
    <n v="30.44"/>
    <x v="2"/>
    <s v="Phone"/>
    <x v="0"/>
    <n v="0"/>
    <n v="512"/>
    <s v="Medio"/>
    <s v="Medio"/>
    <n v="4.5454545454545456E-2"/>
    <n v="1668"/>
    <n v="143"/>
    <n v="0.76923076923076927"/>
    <n v="0.76923076923076927"/>
    <s v="Primera compra"/>
    <n v="735"/>
    <n v="24.147843942505133"/>
    <n v="2.0123203285420943"/>
    <x v="1"/>
    <x v="0"/>
    <s v="oct"/>
  </r>
  <r>
    <x v="1155"/>
    <x v="0"/>
    <n v="88"/>
    <n v="1"/>
    <n v="5"/>
    <n v="0"/>
    <s v="No"/>
    <s v="No"/>
    <n v="0"/>
    <n v="0"/>
    <n v="0"/>
    <s v="No"/>
    <n v="0"/>
    <s v="CT"/>
    <x v="1"/>
    <n v="39"/>
    <s v="No"/>
    <s v="No"/>
    <s v="No"/>
    <s v="  Month-to-Month   "/>
    <s v="Paper Check"/>
    <n v="13"/>
    <n v="13"/>
    <x v="0"/>
    <m/>
    <x v="808"/>
    <x v="383"/>
    <n v="28"/>
    <x v="1"/>
    <n v="14.91"/>
    <x v="0"/>
    <s v="Email"/>
    <x v="1"/>
    <n v="0"/>
    <n v="2986"/>
    <s v="Medio"/>
    <s v="Bajo"/>
    <n v="7.1428571428571425E-2"/>
    <n v="443"/>
    <n v="3"/>
    <n v="9.3333333333333339"/>
    <n v="9.3333333333333339"/>
    <s v="Primera compra"/>
    <n v="1187"/>
    <n v="38.997946611909647"/>
    <n v="3.2498288843258041"/>
    <x v="0"/>
    <x v="1"/>
    <s v="jul"/>
  </r>
  <r>
    <x v="1156"/>
    <x v="0"/>
    <n v="89"/>
    <n v="234"/>
    <n v="427.2"/>
    <n v="0"/>
    <s v="No"/>
    <s v="No"/>
    <n v="0"/>
    <n v="0"/>
    <n v="0"/>
    <s v="No"/>
    <n v="0"/>
    <s v="SC"/>
    <x v="1"/>
    <n v="42"/>
    <s v="No"/>
    <s v="No"/>
    <s v="No"/>
    <s v="  One Year   "/>
    <s v="Credit Card"/>
    <n v="7"/>
    <n v="296"/>
    <x v="0"/>
    <m/>
    <x v="668"/>
    <x v="200"/>
    <n v="105"/>
    <x v="1"/>
    <n v="7.32"/>
    <x v="2"/>
    <s v="Email"/>
    <x v="0"/>
    <n v="0"/>
    <n v="2866"/>
    <s v="Medio"/>
    <s v="Medio"/>
    <n v="4.7619047619047616E-2"/>
    <n v="977"/>
    <n v="239"/>
    <n v="0.43933054393305437"/>
    <n v="0.43933054393305437"/>
    <s v="Primera compra"/>
    <n v="419"/>
    <n v="13.765913757700204"/>
    <n v="1.1471594798083504"/>
    <x v="1"/>
    <x v="1"/>
    <s v="ago"/>
  </r>
  <r>
    <x v="1157"/>
    <x v="0"/>
    <n v="73"/>
    <n v="16"/>
    <n v="35"/>
    <n v="0"/>
    <s v="No"/>
    <s v="No"/>
    <n v="0"/>
    <n v="0"/>
    <n v="4"/>
    <s v="Yes"/>
    <n v="0"/>
    <s v="OK"/>
    <x v="0"/>
    <n v="38"/>
    <s v="No"/>
    <s v="No"/>
    <s v="No"/>
    <s v="  Month-to-Month   "/>
    <s v="Direct Debit"/>
    <n v="36"/>
    <n v="106"/>
    <x v="0"/>
    <m/>
    <x v="723"/>
    <x v="788"/>
    <n v="82"/>
    <x v="0"/>
    <n v="39.22"/>
    <x v="3"/>
    <s v="Email"/>
    <x v="1"/>
    <n v="0"/>
    <n v="450"/>
    <s v="Medio"/>
    <s v="Bajo"/>
    <n v="1.2195121951219513E-2"/>
    <n v="1149"/>
    <n v="17"/>
    <n v="4.8235294117647056"/>
    <n v="4.8235294117647056"/>
    <s v="Primera compra"/>
    <n v="788"/>
    <n v="25.889117043121146"/>
    <n v="2.1574264202600957"/>
    <x v="2"/>
    <x v="1"/>
    <s v="ago"/>
  </r>
  <r>
    <x v="1158"/>
    <x v="0"/>
    <n v="65"/>
    <n v="460"/>
    <n v="780"/>
    <n v="0"/>
    <s v="No"/>
    <s v="No"/>
    <n v="0"/>
    <n v="0"/>
    <n v="4"/>
    <s v="Yes"/>
    <n v="0"/>
    <s v="NJ"/>
    <x v="1"/>
    <n v="51"/>
    <s v="No"/>
    <s v="No"/>
    <s v="Yes"/>
    <s v="  One Year   "/>
    <s v="Credit Card"/>
    <n v="31"/>
    <n v="1633"/>
    <x v="0"/>
    <m/>
    <x v="600"/>
    <x v="789"/>
    <n v="48"/>
    <x v="0"/>
    <n v="33.92"/>
    <x v="0"/>
    <s v="Email"/>
    <x v="1"/>
    <n v="0"/>
    <n v="6336"/>
    <s v="Medio"/>
    <s v="Bajo"/>
    <n v="4.1666666666666664E-2"/>
    <n v="1724"/>
    <n v="462"/>
    <n v="0.1038961038961039"/>
    <n v="0.1038961038961039"/>
    <s v="Primera compra"/>
    <n v="323"/>
    <n v="10.611909650924025"/>
    <n v="0.88432580424366869"/>
    <x v="0"/>
    <x v="0"/>
    <s v="nov"/>
  </r>
  <r>
    <x v="1159"/>
    <x v="0"/>
    <n v="75"/>
    <n v="637"/>
    <n v="1092.0999999999999"/>
    <n v="0"/>
    <s v="No"/>
    <s v="No"/>
    <n v="0"/>
    <n v="0"/>
    <n v="0"/>
    <s v="No"/>
    <n v="0"/>
    <s v="IL"/>
    <x v="1"/>
    <n v="46"/>
    <s v="No"/>
    <s v="No"/>
    <s v="No"/>
    <s v="  Two Year   "/>
    <s v="Direct Debit"/>
    <n v="11"/>
    <n v="784"/>
    <x v="0"/>
    <m/>
    <x v="575"/>
    <x v="760"/>
    <n v="56"/>
    <x v="1"/>
    <n v="8.85"/>
    <x v="5"/>
    <s v="Email"/>
    <x v="1"/>
    <n v="0"/>
    <n v="2544"/>
    <s v="Medio"/>
    <s v="Bajo"/>
    <n v="7.1428571428571425E-2"/>
    <n v="869"/>
    <n v="641"/>
    <n v="8.7363494539781594E-2"/>
    <n v="8.7363494539781594E-2"/>
    <s v="Primera compra"/>
    <n v="1257"/>
    <n v="41.29774127310062"/>
    <n v="3.4414784394250515"/>
    <x v="0"/>
    <x v="2"/>
    <s v="may"/>
  </r>
  <r>
    <x v="1160"/>
    <x v="0"/>
    <n v="65"/>
    <n v="414"/>
    <n v="770.5"/>
    <n v="0"/>
    <s v="No"/>
    <s v="No"/>
    <n v="0"/>
    <n v="0"/>
    <n v="14"/>
    <s v="Yes"/>
    <n v="0"/>
    <s v="NV"/>
    <x v="1"/>
    <n v="29"/>
    <s v="Yes"/>
    <s v="No"/>
    <s v="Yes"/>
    <s v="  Two Year   "/>
    <s v="Direct Debit"/>
    <n v="59"/>
    <n v="4163"/>
    <x v="0"/>
    <m/>
    <x v="809"/>
    <x v="80"/>
    <n v="81"/>
    <x v="0"/>
    <n v="57.77"/>
    <x v="4"/>
    <s v="Email"/>
    <x v="0"/>
    <n v="0"/>
    <n v="1890"/>
    <s v="Alto"/>
    <s v="Bajo"/>
    <n v="3.7037037037037035E-2"/>
    <n v="913"/>
    <n v="417"/>
    <n v="0.19424460431654678"/>
    <n v="0.19424460431654678"/>
    <s v="Primera compra"/>
    <n v="811"/>
    <n v="26.644763860369608"/>
    <n v="2.2203969883641341"/>
    <x v="0"/>
    <x v="3"/>
    <s v="jul"/>
  </r>
  <r>
    <x v="1161"/>
    <x v="0"/>
    <n v="94"/>
    <n v="99"/>
    <n v="234.3"/>
    <n v="0"/>
    <s v="No"/>
    <s v="No"/>
    <n v="0"/>
    <n v="2"/>
    <n v="0"/>
    <s v="No"/>
    <n v="0"/>
    <s v="MI"/>
    <x v="0"/>
    <n v="67"/>
    <s v="No"/>
    <s v="Yes"/>
    <s v="No"/>
    <s v="  One Year   "/>
    <s v="Direct Debit"/>
    <n v="7"/>
    <n v="239"/>
    <x v="0"/>
    <m/>
    <x v="736"/>
    <x v="451"/>
    <n v="100"/>
    <x v="1"/>
    <n v="8.1199999999999992"/>
    <x v="3"/>
    <s v="Email"/>
    <x v="1"/>
    <n v="0"/>
    <n v="4439"/>
    <s v="Medio"/>
    <s v="Bajo"/>
    <n v="0.01"/>
    <n v="1240"/>
    <n v="100"/>
    <n v="1"/>
    <n v="1"/>
    <s v="Primera compra"/>
    <n v="325"/>
    <n v="10.677618069815196"/>
    <n v="0.88980150581793305"/>
    <x v="0"/>
    <x v="1"/>
    <s v="nov"/>
  </r>
  <r>
    <x v="1162"/>
    <x v="0"/>
    <n v="50"/>
    <n v="6"/>
    <n v="15"/>
    <n v="9"/>
    <s v="Yes"/>
    <s v="No"/>
    <n v="1.9"/>
    <n v="0"/>
    <n v="16"/>
    <s v="No"/>
    <n v="15"/>
    <s v="NY"/>
    <x v="0"/>
    <n v="23"/>
    <s v="Yes"/>
    <s v="No"/>
    <s v="No"/>
    <s v="  Month-to-Month   "/>
    <s v="Paper Check"/>
    <n v="25"/>
    <n v="25"/>
    <x v="0"/>
    <m/>
    <x v="810"/>
    <x v="790"/>
    <n v="89"/>
    <x v="2"/>
    <n v="22.28"/>
    <x v="0"/>
    <s v="Email"/>
    <x v="1"/>
    <n v="0.1"/>
    <n v="1785"/>
    <s v="Medio"/>
    <s v="Bajo"/>
    <n v="2.247191011235955E-2"/>
    <n v="1354"/>
    <n v="17"/>
    <n v="5.2352941176470589"/>
    <n v="5.2352941176470589"/>
    <s v="Primera compra"/>
    <n v="893"/>
    <n v="29.338809034907598"/>
    <n v="2.4449007529089664"/>
    <x v="0"/>
    <x v="1"/>
    <s v="may"/>
  </r>
  <r>
    <x v="1163"/>
    <x v="0"/>
    <n v="69"/>
    <n v="118"/>
    <n v="360.2"/>
    <n v="0"/>
    <s v="No"/>
    <s v="No"/>
    <n v="0"/>
    <n v="0"/>
    <n v="6"/>
    <s v="Yes"/>
    <n v="0"/>
    <s v="OK"/>
    <x v="0"/>
    <n v="41"/>
    <s v="No"/>
    <s v="No"/>
    <s v="Yes"/>
    <s v="  Month-to-Month   "/>
    <s v="Credit Card"/>
    <n v="68"/>
    <n v="2706"/>
    <x v="0"/>
    <m/>
    <x v="811"/>
    <x v="209"/>
    <n v="1"/>
    <x v="2"/>
    <n v="69.86"/>
    <x v="3"/>
    <s v="SMS"/>
    <x v="1"/>
    <n v="0"/>
    <n v="5658"/>
    <s v="Alto"/>
    <s v="Bajo"/>
    <n v="1"/>
    <n v="1622"/>
    <n v="119"/>
    <n v="8.4033613445378148E-3"/>
    <n v="8.4033613445378148E-3"/>
    <s v="Primera compra"/>
    <n v="1399"/>
    <n v="45.963039014373713"/>
    <n v="3.8302532511978096"/>
    <x v="2"/>
    <x v="3"/>
    <s v="dic"/>
  </r>
  <r>
    <x v="1164"/>
    <x v="0"/>
    <n v="69"/>
    <n v="424"/>
    <n v="995.7"/>
    <n v="0"/>
    <s v="No"/>
    <s v="No"/>
    <n v="0"/>
    <n v="0"/>
    <n v="4"/>
    <s v="Yes"/>
    <n v="0"/>
    <s v="RI"/>
    <x v="1"/>
    <n v="50"/>
    <s v="No"/>
    <s v="No"/>
    <s v="Yes"/>
    <s v="  Two Year   "/>
    <s v="Direct Debit"/>
    <n v="47"/>
    <n v="3316"/>
    <x v="0"/>
    <m/>
    <x v="646"/>
    <x v="8"/>
    <n v="80"/>
    <x v="0"/>
    <n v="54.14"/>
    <x v="4"/>
    <s v="SMS"/>
    <x v="0"/>
    <n v="0"/>
    <n v="4364"/>
    <s v="Alto"/>
    <s v="Bajo"/>
    <n v="3.7499999999999999E-2"/>
    <n v="1580"/>
    <n v="427"/>
    <n v="0.18735362997658081"/>
    <n v="0.18735362997658081"/>
    <s v="Primera compra"/>
    <n v="867"/>
    <n v="28.484599589322379"/>
    <n v="2.3737166324435317"/>
    <x v="0"/>
    <x v="3"/>
    <s v="may"/>
  </r>
  <r>
    <x v="1165"/>
    <x v="0"/>
    <n v="64"/>
    <n v="450"/>
    <n v="1026.9000000000001"/>
    <n v="0"/>
    <s v="No"/>
    <s v="No"/>
    <n v="0"/>
    <n v="0"/>
    <n v="7"/>
    <s v="Yes"/>
    <n v="0"/>
    <s v="DE"/>
    <x v="0"/>
    <n v="80"/>
    <s v="No"/>
    <s v="Yes"/>
    <s v="No"/>
    <s v="  One Year   "/>
    <s v="Credit Card"/>
    <n v="63"/>
    <n v="4630"/>
    <x v="0"/>
    <m/>
    <x v="304"/>
    <x v="416"/>
    <n v="60"/>
    <x v="1"/>
    <n v="57.92"/>
    <x v="5"/>
    <s v="Email"/>
    <x v="1"/>
    <n v="0"/>
    <n v="187"/>
    <s v="Alto"/>
    <s v="Bajo"/>
    <n v="6.6666666666666666E-2"/>
    <n v="969"/>
    <n v="454"/>
    <n v="0.13215859030837004"/>
    <n v="0.13215859030837004"/>
    <s v="Primera compra"/>
    <n v="1050"/>
    <n v="34.496919917864474"/>
    <n v="2.8747433264887063"/>
    <x v="0"/>
    <x v="3"/>
    <s v="nov"/>
  </r>
  <r>
    <x v="1166"/>
    <x v="0"/>
    <n v="80"/>
    <n v="192"/>
    <n v="491.7"/>
    <n v="244"/>
    <s v="Yes"/>
    <s v="No"/>
    <n v="148.80000000000001"/>
    <n v="0"/>
    <n v="0"/>
    <s v="No"/>
    <n v="0"/>
    <s v="KS"/>
    <x v="1"/>
    <n v="56"/>
    <s v="No"/>
    <s v="No"/>
    <s v="No"/>
    <s v="  Two Year   "/>
    <s v="Direct Debit"/>
    <n v="11"/>
    <n v="702"/>
    <x v="0"/>
    <m/>
    <x v="812"/>
    <x v="791"/>
    <n v="27"/>
    <x v="1"/>
    <n v="11.49"/>
    <x v="1"/>
    <s v="Email"/>
    <x v="1"/>
    <n v="7.44"/>
    <n v="2747"/>
    <s v="Medio"/>
    <s v="Bajo"/>
    <n v="0"/>
    <n v="950"/>
    <n v="436"/>
    <n v="6.1926605504587159E-2"/>
    <n v="6.1926605504587159E-2"/>
    <s v="Primera compra"/>
    <n v="1623"/>
    <n v="53.322381930184804"/>
    <n v="4.4435318275154003"/>
    <x v="2"/>
    <x v="2"/>
    <s v="may"/>
  </r>
  <r>
    <x v="1167"/>
    <x v="0"/>
    <n v="69"/>
    <n v="4"/>
    <n v="12"/>
    <n v="0"/>
    <s v="No"/>
    <s v="No"/>
    <n v="0"/>
    <n v="0"/>
    <n v="0"/>
    <s v="No"/>
    <n v="0"/>
    <s v="ME"/>
    <x v="1"/>
    <n v="66"/>
    <s v="No"/>
    <s v="Yes"/>
    <s v="No"/>
    <s v="  Two Year   "/>
    <s v="Credit Card"/>
    <n v="6"/>
    <n v="6"/>
    <x v="0"/>
    <m/>
    <x v="368"/>
    <x v="624"/>
    <n v="32"/>
    <x v="2"/>
    <n v="6.52"/>
    <x v="4"/>
    <s v="Phone"/>
    <x v="1"/>
    <n v="0"/>
    <n v="3295"/>
    <s v="Medio"/>
    <s v="Bajo"/>
    <n v="9.375E-2"/>
    <n v="1183"/>
    <n v="7"/>
    <n v="4.5714285714285712"/>
    <n v="4.5714285714285712"/>
    <s v="Primera compra"/>
    <n v="291"/>
    <n v="9.5605749486652982"/>
    <n v="0.79671457905544152"/>
    <x v="0"/>
    <x v="1"/>
    <s v="dic"/>
  </r>
  <r>
    <x v="1168"/>
    <x v="0"/>
    <n v="65"/>
    <n v="2"/>
    <n v="5"/>
    <n v="0"/>
    <s v="No"/>
    <s v="No"/>
    <n v="0"/>
    <n v="0"/>
    <n v="7"/>
    <s v="Yes"/>
    <n v="0"/>
    <s v="RI"/>
    <x v="0"/>
    <n v="53"/>
    <s v="No"/>
    <s v="No"/>
    <s v="No"/>
    <s v="  Month-to-Month   "/>
    <s v="Credit Card"/>
    <n v="33"/>
    <n v="33"/>
    <x v="0"/>
    <m/>
    <x v="416"/>
    <x v="792"/>
    <n v="78"/>
    <x v="0"/>
    <n v="31.22"/>
    <x v="2"/>
    <s v="SMS"/>
    <x v="1"/>
    <n v="0"/>
    <n v="5215"/>
    <s v="Medio"/>
    <s v="Medio"/>
    <n v="6.4102564102564097E-2"/>
    <n v="1680"/>
    <n v="7"/>
    <n v="11.142857142857142"/>
    <n v="11.142857142857142"/>
    <s v="Primera compra"/>
    <n v="373"/>
    <n v="12.254620123203285"/>
    <n v="1.0212183436002737"/>
    <x v="1"/>
    <x v="1"/>
    <s v="oct"/>
  </r>
  <r>
    <x v="1169"/>
    <x v="0"/>
    <n v="55"/>
    <n v="35"/>
    <n v="90.7"/>
    <n v="36"/>
    <s v="Yes"/>
    <s v="Yes"/>
    <n v="0"/>
    <n v="0"/>
    <n v="1"/>
    <s v="Yes"/>
    <n v="0"/>
    <s v="AK"/>
    <x v="1"/>
    <n v="70"/>
    <s v="No"/>
    <s v="Yes"/>
    <s v="Yes"/>
    <s v="  Month-to-Month   "/>
    <s v="Direct Debit"/>
    <n v="56"/>
    <n v="509"/>
    <x v="0"/>
    <m/>
    <x v="73"/>
    <x v="70"/>
    <n v="57"/>
    <x v="2"/>
    <n v="47.95"/>
    <x v="0"/>
    <s v="Email"/>
    <x v="1"/>
    <n v="1.1100000000000001"/>
    <n v="1799"/>
    <s v="Alto"/>
    <s v="Bajo"/>
    <n v="3.5087719298245612E-2"/>
    <n v="806"/>
    <n v="73"/>
    <n v="0.78082191780821919"/>
    <n v="0.78082191780821919"/>
    <s v="Primera compra"/>
    <n v="1383"/>
    <n v="45.437371663244349"/>
    <n v="3.7864476386036956"/>
    <x v="0"/>
    <x v="1"/>
    <s v="dic"/>
  </r>
  <r>
    <x v="1170"/>
    <x v="0"/>
    <n v="74"/>
    <n v="25"/>
    <n v="71.900000000000006"/>
    <n v="20"/>
    <s v="Yes"/>
    <s v="No"/>
    <n v="16.5"/>
    <n v="1"/>
    <n v="20"/>
    <s v="Yes"/>
    <n v="0"/>
    <s v="OH"/>
    <x v="1"/>
    <n v="25"/>
    <s v="Yes"/>
    <s v="No"/>
    <s v="No"/>
    <s v="  Month-to-Month   "/>
    <s v="Direct Debit"/>
    <n v="40"/>
    <n v="193"/>
    <x v="0"/>
    <m/>
    <x v="311"/>
    <x v="723"/>
    <n v="118"/>
    <x v="0"/>
    <n v="42.25"/>
    <x v="0"/>
    <s v="SMS"/>
    <x v="1"/>
    <n v="0.82"/>
    <n v="6686"/>
    <s v="Medio"/>
    <s v="Bajo"/>
    <n v="1.6949152542372881E-2"/>
    <n v="359"/>
    <n v="47"/>
    <n v="2.5106382978723403"/>
    <n v="2.5106382978723403"/>
    <s v="Primera compra"/>
    <n v="1123"/>
    <n v="36.895277207392198"/>
    <n v="3.07460643394935"/>
    <x v="0"/>
    <x v="1"/>
    <s v="sept"/>
  </r>
  <r>
    <x v="1170"/>
    <x v="0"/>
    <n v="65"/>
    <n v="25"/>
    <n v="71.900000000000006"/>
    <n v="20"/>
    <s v="Yes"/>
    <s v="No"/>
    <n v="16.5"/>
    <n v="1"/>
    <n v="20"/>
    <s v="Yes"/>
    <n v="0"/>
    <s v="OH"/>
    <x v="1"/>
    <n v="25"/>
    <s v="Yes"/>
    <s v="No"/>
    <s v="No"/>
    <s v="  Month-to-Month   "/>
    <s v="Direct Debit"/>
    <n v="40"/>
    <n v="193"/>
    <x v="0"/>
    <m/>
    <x v="311"/>
    <x v="723"/>
    <n v="118"/>
    <x v="0"/>
    <n v="42.25"/>
    <x v="0"/>
    <s v="SMS"/>
    <x v="1"/>
    <n v="0.82"/>
    <n v="1596"/>
    <s v="Medio"/>
    <s v="Bajo"/>
    <n v="1.6949152542372881E-2"/>
    <n v="359"/>
    <n v="47"/>
    <n v="2.5106382978723403"/>
    <n v="2.5106382978723403"/>
    <s v="Compra posterior"/>
    <n v="1123"/>
    <n v="36.895277207392198"/>
    <n v="3.07460643394935"/>
    <x v="0"/>
    <x v="1"/>
    <s v="sept"/>
  </r>
  <r>
    <x v="1171"/>
    <x v="0"/>
    <n v="64"/>
    <n v="188"/>
    <n v="651.4"/>
    <n v="360"/>
    <s v="Yes"/>
    <s v="No"/>
    <n v="428.4"/>
    <n v="0"/>
    <n v="15"/>
    <s v="Yes"/>
    <n v="0"/>
    <s v="MI"/>
    <x v="1"/>
    <n v="45"/>
    <s v="No"/>
    <s v="No"/>
    <s v="Yes"/>
    <s v="  Two Year   "/>
    <s v="Direct Debit"/>
    <n v="56"/>
    <n v="4088"/>
    <x v="0"/>
    <m/>
    <x v="813"/>
    <x v="451"/>
    <n v="12"/>
    <x v="1"/>
    <n v="62.24"/>
    <x v="3"/>
    <s v="SMS"/>
    <x v="0"/>
    <n v="8.57"/>
    <n v="4701"/>
    <s v="Alto"/>
    <s v="Bajo"/>
    <n v="8.3333333333333329E-2"/>
    <n v="1240"/>
    <n v="549"/>
    <n v="2.185792349726776E-2"/>
    <n v="2.185792349726776E-2"/>
    <s v="Primera compra"/>
    <n v="895"/>
    <n v="29.404517453798768"/>
    <n v="2.4503764544832305"/>
    <x v="2"/>
    <x v="3"/>
    <s v="may"/>
  </r>
  <r>
    <x v="1172"/>
    <x v="0"/>
    <n v="75"/>
    <n v="7"/>
    <n v="16.3"/>
    <n v="0"/>
    <s v="No"/>
    <s v="No"/>
    <n v="0"/>
    <n v="0"/>
    <n v="9"/>
    <s v="Yes"/>
    <n v="0"/>
    <s v="SC"/>
    <x v="0"/>
    <n v="56"/>
    <s v="No"/>
    <s v="No"/>
    <s v="No"/>
    <s v="  Month-to-Month   "/>
    <s v="Direct Debit"/>
    <n v="12"/>
    <n v="40"/>
    <x v="0"/>
    <m/>
    <x v="278"/>
    <x v="3"/>
    <n v="11"/>
    <x v="1"/>
    <n v="9.7899999999999991"/>
    <x v="2"/>
    <s v="SMS"/>
    <x v="1"/>
    <n v="0"/>
    <n v="1616"/>
    <s v="Medio"/>
    <s v="Medio"/>
    <n v="0.45454545454545453"/>
    <n v="1390"/>
    <n v="12"/>
    <n v="0.91666666666666663"/>
    <n v="0.91666666666666663"/>
    <s v="Primera compra"/>
    <n v="553"/>
    <n v="18.168377823408623"/>
    <n v="1.514031485284052"/>
    <x v="1"/>
    <x v="1"/>
    <s v="abr"/>
  </r>
  <r>
    <x v="1173"/>
    <x v="0"/>
    <n v="73"/>
    <n v="180"/>
    <n v="620.29999999999995"/>
    <n v="336"/>
    <s v="Yes"/>
    <s v="No"/>
    <n v="249.6"/>
    <n v="2"/>
    <n v="7"/>
    <s v="Yes"/>
    <n v="0"/>
    <s v="OK"/>
    <x v="1"/>
    <n v="67"/>
    <s v="No"/>
    <s v="Yes"/>
    <s v="Yes"/>
    <s v="  One Year   "/>
    <s v="Direct Debit"/>
    <n v="34"/>
    <n v="1638"/>
    <x v="0"/>
    <m/>
    <x v="814"/>
    <x v="485"/>
    <n v="46"/>
    <x v="0"/>
    <n v="33.58"/>
    <x v="5"/>
    <s v="Phone"/>
    <x v="0"/>
    <n v="7.49"/>
    <n v="2019"/>
    <s v="Medio"/>
    <s v="Bajo"/>
    <n v="8.6956521739130432E-2"/>
    <n v="1549"/>
    <n v="520"/>
    <n v="8.8461538461538466E-2"/>
    <n v="8.8461538461538466E-2"/>
    <s v="Primera compra"/>
    <n v="514"/>
    <n v="16.887063655030801"/>
    <n v="1.4072553045859"/>
    <x v="0"/>
    <x v="0"/>
    <s v="may"/>
  </r>
  <r>
    <x v="1174"/>
    <x v="0"/>
    <n v="71"/>
    <n v="14"/>
    <n v="33.700000000000003"/>
    <n v="0"/>
    <s v="No"/>
    <s v="No"/>
    <n v="0"/>
    <n v="0"/>
    <n v="14"/>
    <s v="Yes"/>
    <n v="0"/>
    <s v="TN"/>
    <x v="1"/>
    <n v="22"/>
    <s v="Yes"/>
    <s v="No"/>
    <s v="No"/>
    <s v="  One Year   "/>
    <s v="Credit Card"/>
    <n v="59"/>
    <n v="397"/>
    <x v="0"/>
    <m/>
    <x v="297"/>
    <x v="793"/>
    <n v="46"/>
    <x v="0"/>
    <n v="54.63"/>
    <x v="0"/>
    <s v="Email"/>
    <x v="1"/>
    <n v="0"/>
    <n v="3428"/>
    <s v="Alto"/>
    <s v="Bajo"/>
    <n v="4.3478260869565216E-2"/>
    <n v="1142"/>
    <n v="16"/>
    <n v="2.875"/>
    <n v="2.875"/>
    <s v="Primera compra"/>
    <n v="636"/>
    <n v="20.895277207392198"/>
    <n v="1.7412731006160165"/>
    <x v="0"/>
    <x v="1"/>
    <s v="ene"/>
  </r>
  <r>
    <x v="1175"/>
    <x v="0"/>
    <n v="81"/>
    <n v="186"/>
    <n v="401.9"/>
    <n v="0"/>
    <s v="No"/>
    <s v="No"/>
    <n v="0"/>
    <n v="2"/>
    <n v="1"/>
    <s v="Yes"/>
    <n v="0"/>
    <s v="WV"/>
    <x v="1"/>
    <n v="38"/>
    <s v="No"/>
    <s v="No"/>
    <s v="No"/>
    <s v="  One Year   "/>
    <s v="Credit Card"/>
    <n v="32"/>
    <n v="1613"/>
    <x v="0"/>
    <m/>
    <x v="730"/>
    <x v="794"/>
    <n v="10"/>
    <x v="1"/>
    <n v="34.96"/>
    <x v="5"/>
    <s v="Phone"/>
    <x v="1"/>
    <n v="0"/>
    <n v="6067"/>
    <s v="Medio"/>
    <s v="Bajo"/>
    <n v="0.4"/>
    <n v="842"/>
    <n v="190"/>
    <n v="5.2631578947368418E-2"/>
    <n v="5.2631578947368418E-2"/>
    <s v="Primera compra"/>
    <n v="1355"/>
    <n v="44.517453798767967"/>
    <n v="3.7097878165639973"/>
    <x v="0"/>
    <x v="0"/>
    <s v="ene"/>
  </r>
  <r>
    <x v="1176"/>
    <x v="0"/>
    <n v="75"/>
    <n v="90"/>
    <n v="146.5"/>
    <n v="0"/>
    <s v="No"/>
    <s v="No"/>
    <n v="0"/>
    <n v="2"/>
    <n v="9"/>
    <s v="Yes"/>
    <n v="0"/>
    <s v="MI"/>
    <x v="0"/>
    <n v="43"/>
    <s v="No"/>
    <s v="No"/>
    <s v="No"/>
    <s v="  Month-to-Month   "/>
    <s v="Direct Debit"/>
    <n v="13"/>
    <n v="370"/>
    <x v="0"/>
    <m/>
    <x v="815"/>
    <x v="635"/>
    <n v="39"/>
    <x v="1"/>
    <n v="11.94"/>
    <x v="2"/>
    <s v="Email"/>
    <x v="0"/>
    <n v="0"/>
    <n v="501"/>
    <s v="Medio"/>
    <s v="Medio"/>
    <n v="0.12820512820512819"/>
    <n v="615"/>
    <n v="95"/>
    <n v="0.41052631578947368"/>
    <n v="0.41052631578947368"/>
    <s v="Primera compra"/>
    <n v="1266"/>
    <n v="41.593429158110879"/>
    <n v="3.4661190965092401"/>
    <x v="1"/>
    <x v="1"/>
    <s v="abr"/>
  </r>
  <r>
    <x v="1177"/>
    <x v="0"/>
    <n v="93"/>
    <n v="249"/>
    <n v="757.9"/>
    <n v="0"/>
    <s v="No"/>
    <s v="No"/>
    <n v="0"/>
    <n v="0"/>
    <n v="0"/>
    <s v="No"/>
    <n v="0"/>
    <s v="VA"/>
    <x v="0"/>
    <n v="29"/>
    <s v="Yes"/>
    <s v="No"/>
    <s v="No"/>
    <s v="  Two Year   "/>
    <s v="Direct Debit"/>
    <n v="10"/>
    <n v="645"/>
    <x v="0"/>
    <m/>
    <x v="120"/>
    <x v="294"/>
    <n v="106"/>
    <x v="1"/>
    <n v="11.65"/>
    <x v="4"/>
    <s v="SMS"/>
    <x v="0"/>
    <n v="0"/>
    <n v="739"/>
    <s v="Medio"/>
    <s v="Bajo"/>
    <n v="2.8301886792452831E-2"/>
    <n v="873"/>
    <n v="252"/>
    <n v="0.42063492063492064"/>
    <n v="0.42063492063492064"/>
    <s v="Primera compra"/>
    <n v="1052"/>
    <n v="34.562628336755644"/>
    <n v="2.8802190280629705"/>
    <x v="0"/>
    <x v="1"/>
    <s v="nov"/>
  </r>
  <r>
    <x v="1178"/>
    <x v="0"/>
    <n v="69"/>
    <n v="20"/>
    <n v="56.1"/>
    <n v="16"/>
    <s v="Yes"/>
    <s v="Yes"/>
    <n v="0"/>
    <n v="2"/>
    <n v="2"/>
    <s v="Yes"/>
    <n v="0"/>
    <s v="AL"/>
    <x v="0"/>
    <n v="32"/>
    <s v="No"/>
    <s v="No"/>
    <s v="No"/>
    <s v="  Month-to-Month   "/>
    <s v="Credit Card"/>
    <n v="29"/>
    <n v="127"/>
    <x v="0"/>
    <m/>
    <x v="816"/>
    <x v="447"/>
    <n v="55"/>
    <x v="0"/>
    <n v="23.62"/>
    <x v="0"/>
    <s v="Phone"/>
    <x v="1"/>
    <n v="0.61"/>
    <n v="1261"/>
    <s v="Medio"/>
    <s v="Bajo"/>
    <n v="3.6363636363636362E-2"/>
    <n v="841"/>
    <n v="38"/>
    <n v="1.4473684210526316"/>
    <n v="1.4473684210526316"/>
    <s v="Primera compra"/>
    <n v="1421"/>
    <n v="46.685831622176593"/>
    <n v="3.890485968514716"/>
    <x v="0"/>
    <x v="1"/>
    <s v="nov"/>
  </r>
  <r>
    <x v="1179"/>
    <x v="0"/>
    <n v="62"/>
    <n v="140"/>
    <n v="358.7"/>
    <n v="0"/>
    <s v="No"/>
    <s v="No"/>
    <n v="0"/>
    <n v="2"/>
    <n v="14"/>
    <s v="Yes"/>
    <n v="0"/>
    <s v="NH"/>
    <x v="1"/>
    <n v="22"/>
    <s v="Yes"/>
    <s v="No"/>
    <s v="No"/>
    <s v="  Two Year   "/>
    <s v="Direct Debit"/>
    <n v="27"/>
    <n v="1085"/>
    <x v="0"/>
    <m/>
    <x v="794"/>
    <x v="330"/>
    <n v="46"/>
    <x v="2"/>
    <n v="28.99"/>
    <x v="3"/>
    <s v="Email"/>
    <x v="0"/>
    <n v="0"/>
    <n v="4911"/>
    <s v="Medio"/>
    <s v="Bajo"/>
    <n v="2.1739130434782608E-2"/>
    <n v="669"/>
    <n v="141"/>
    <n v="0.32624113475177308"/>
    <n v="0.32624113475177308"/>
    <s v="Primera compra"/>
    <n v="874"/>
    <n v="28.714579055441479"/>
    <n v="2.3928815879534566"/>
    <x v="2"/>
    <x v="0"/>
    <s v="may"/>
  </r>
  <r>
    <x v="1180"/>
    <x v="0"/>
    <n v="66"/>
    <n v="187"/>
    <n v="294.8"/>
    <n v="108"/>
    <s v="Yes"/>
    <s v="No"/>
    <n v="38.5"/>
    <n v="0"/>
    <n v="6"/>
    <s v="Yes"/>
    <n v="0"/>
    <s v="GA"/>
    <x v="1"/>
    <n v="40"/>
    <s v="No"/>
    <s v="No"/>
    <s v="No"/>
    <s v="  Month-to-Month   "/>
    <s v="Credit Card"/>
    <n v="20"/>
    <n v="547"/>
    <x v="0"/>
    <m/>
    <x v="817"/>
    <x v="485"/>
    <n v="72"/>
    <x v="2"/>
    <n v="18.010000000000002"/>
    <x v="4"/>
    <s v="SMS"/>
    <x v="1"/>
    <n v="1.54"/>
    <n v="5174"/>
    <s v="Medio"/>
    <s v="Bajo"/>
    <n v="4.1666666666666664E-2"/>
    <n v="1549"/>
    <n v="298"/>
    <n v="0.24161073825503357"/>
    <n v="0.24161073825503357"/>
    <s v="Primera compra"/>
    <n v="1164"/>
    <n v="38.242299794661193"/>
    <n v="3.1868583162217661"/>
    <x v="0"/>
    <x v="1"/>
    <s v="ago"/>
  </r>
  <r>
    <x v="1181"/>
    <x v="0"/>
    <n v="50"/>
    <n v="36"/>
    <n v="85.1"/>
    <n v="48"/>
    <s v="Yes"/>
    <s v="No"/>
    <n v="23.1"/>
    <n v="1"/>
    <n v="0"/>
    <s v="No"/>
    <n v="0"/>
    <s v="IN"/>
    <x v="1"/>
    <n v="28"/>
    <s v="Yes"/>
    <s v="No"/>
    <s v="No"/>
    <s v="  Month-to-Month   "/>
    <s v="Paper Check"/>
    <n v="13"/>
    <n v="164"/>
    <x v="0"/>
    <m/>
    <x v="818"/>
    <x v="467"/>
    <n v="95"/>
    <x v="2"/>
    <n v="15.58"/>
    <x v="3"/>
    <s v="Phone"/>
    <x v="1"/>
    <n v="0.92"/>
    <n v="3493"/>
    <s v="Medio"/>
    <s v="Bajo"/>
    <n v="1.0526315789473684E-2"/>
    <n v="948"/>
    <n v="85"/>
    <n v="1.1176470588235294"/>
    <n v="1.1176470588235294"/>
    <s v="Primera compra"/>
    <n v="1022"/>
    <n v="33.577002053388092"/>
    <n v="2.7980835044490076"/>
    <x v="2"/>
    <x v="1"/>
    <s v="dic"/>
  </r>
  <r>
    <x v="1182"/>
    <x v="0"/>
    <n v="65"/>
    <n v="435"/>
    <n v="652.5"/>
    <n v="0"/>
    <s v="No"/>
    <s v="No"/>
    <n v="0"/>
    <n v="1"/>
    <n v="0"/>
    <s v="No"/>
    <n v="0"/>
    <s v="WI"/>
    <x v="0"/>
    <n v="38"/>
    <s v="No"/>
    <s v="No"/>
    <s v="No"/>
    <s v="  Two Year   "/>
    <s v="Paper Check"/>
    <n v="9"/>
    <n v="441"/>
    <x v="0"/>
    <m/>
    <x v="258"/>
    <x v="795"/>
    <n v="38"/>
    <x v="0"/>
    <n v="7.62"/>
    <x v="5"/>
    <s v="SMS"/>
    <x v="0"/>
    <n v="0"/>
    <n v="219"/>
    <s v="Medio"/>
    <s v="Bajo"/>
    <n v="0.10526315789473684"/>
    <n v="1167"/>
    <n v="439"/>
    <n v="8.656036446469248E-2"/>
    <n v="8.656036446469248E-2"/>
    <s v="Primera compra"/>
    <n v="1311"/>
    <n v="43.071868583162221"/>
    <n v="3.5893223819301849"/>
    <x v="0"/>
    <x v="1"/>
    <s v="mar"/>
  </r>
  <r>
    <x v="1183"/>
    <x v="0"/>
    <n v="72"/>
    <n v="81"/>
    <n v="177"/>
    <n v="0"/>
    <s v="No"/>
    <s v="No"/>
    <n v="0"/>
    <n v="0"/>
    <n v="3"/>
    <s v="Yes"/>
    <n v="0"/>
    <s v="MS"/>
    <x v="0"/>
    <n v="57"/>
    <s v="No"/>
    <s v="No"/>
    <s v="Yes"/>
    <s v="  Month-to-Month   "/>
    <s v="Credit Card"/>
    <n v="27"/>
    <n v="787"/>
    <x v="0"/>
    <m/>
    <x v="819"/>
    <x v="796"/>
    <n v="115"/>
    <x v="0"/>
    <n v="22.57"/>
    <x v="4"/>
    <s v="SMS"/>
    <x v="1"/>
    <n v="0"/>
    <n v="4388"/>
    <s v="Medio"/>
    <s v="Bajo"/>
    <n v="2.6086956521739129E-2"/>
    <n v="1355"/>
    <n v="84"/>
    <n v="1.3690476190476191"/>
    <n v="1.3690476190476191"/>
    <s v="Primera compra"/>
    <n v="1286"/>
    <n v="42.25051334702259"/>
    <n v="3.5208761122518824"/>
    <x v="0"/>
    <x v="2"/>
    <s v="abr"/>
  </r>
  <r>
    <x v="1184"/>
    <x v="0"/>
    <n v="78"/>
    <n v="246"/>
    <n v="437.1"/>
    <n v="124"/>
    <s v="Yes"/>
    <s v="No"/>
    <n v="103.1"/>
    <n v="0"/>
    <n v="0"/>
    <s v="No"/>
    <n v="0"/>
    <s v="DC"/>
    <x v="0"/>
    <n v="57"/>
    <s v="No"/>
    <s v="No"/>
    <s v="No"/>
    <s v="  Two Year   "/>
    <s v="Credit Card"/>
    <n v="11"/>
    <n v="340"/>
    <x v="0"/>
    <m/>
    <x v="820"/>
    <x v="797"/>
    <n v="118"/>
    <x v="1"/>
    <n v="11.83"/>
    <x v="5"/>
    <s v="SMS"/>
    <x v="0"/>
    <n v="4.12"/>
    <n v="4861"/>
    <s v="Medio"/>
    <s v="Bajo"/>
    <n v="3.3898305084745763E-2"/>
    <n v="716"/>
    <n v="374"/>
    <n v="0.31550802139037432"/>
    <n v="0.31550802139037432"/>
    <s v="Primera compra"/>
    <n v="922"/>
    <n v="30.291581108829568"/>
    <n v="2.5242984257357972"/>
    <x v="0"/>
    <x v="1"/>
    <s v="abr"/>
  </r>
  <r>
    <x v="1185"/>
    <x v="0"/>
    <n v="73"/>
    <n v="226"/>
    <n v="449.9"/>
    <n v="0"/>
    <s v="No"/>
    <s v="No"/>
    <n v="0"/>
    <n v="1"/>
    <n v="4"/>
    <s v="Yes"/>
    <n v="0"/>
    <s v="OR"/>
    <x v="0"/>
    <n v="72"/>
    <s v="No"/>
    <s v="Yes"/>
    <s v="Yes"/>
    <s v="  Month-to-Month   "/>
    <s v="Direct Debit"/>
    <n v="41"/>
    <n v="2649"/>
    <x v="0"/>
    <m/>
    <x v="583"/>
    <x v="798"/>
    <n v="1"/>
    <x v="0"/>
    <n v="48.7"/>
    <x v="1"/>
    <s v="Phone"/>
    <x v="0"/>
    <n v="0"/>
    <n v="312"/>
    <s v="Alto"/>
    <s v="Bajo"/>
    <n v="0"/>
    <n v="1025"/>
    <n v="226"/>
    <n v="4.4247787610619468E-3"/>
    <n v="4.4247787610619468E-3"/>
    <s v="Primera compra"/>
    <n v="781"/>
    <n v="25.659137577002056"/>
    <n v="2.1382614647501712"/>
    <x v="2"/>
    <x v="3"/>
    <s v="ago"/>
  </r>
  <r>
    <x v="1186"/>
    <x v="0"/>
    <n v="75"/>
    <n v="107"/>
    <n v="323"/>
    <n v="0"/>
    <s v="No"/>
    <s v="No"/>
    <n v="0"/>
    <n v="2"/>
    <n v="1"/>
    <s v="Yes"/>
    <n v="0"/>
    <s v="WV"/>
    <x v="0"/>
    <n v="48"/>
    <s v="No"/>
    <s v="No"/>
    <s v="No"/>
    <s v="  Month-to-Month   "/>
    <s v="Credit Card"/>
    <n v="18"/>
    <n v="458"/>
    <x v="0"/>
    <m/>
    <x v="747"/>
    <x v="628"/>
    <n v="47"/>
    <x v="0"/>
    <n v="19.29"/>
    <x v="1"/>
    <s v="Phone"/>
    <x v="1"/>
    <n v="0"/>
    <n v="4578"/>
    <s v="Medio"/>
    <s v="Bajo"/>
    <n v="0"/>
    <n v="901"/>
    <n v="107"/>
    <n v="0.43925233644859812"/>
    <n v="0.43925233644859812"/>
    <s v="Primera compra"/>
    <n v="1734"/>
    <n v="56.969199178644757"/>
    <n v="4.7474332648870634"/>
    <x v="2"/>
    <x v="1"/>
    <s v="ene"/>
  </r>
  <r>
    <x v="1187"/>
    <x v="0"/>
    <n v="60"/>
    <n v="2"/>
    <n v="5"/>
    <n v="0"/>
    <s v="No"/>
    <s v="No"/>
    <n v="0"/>
    <n v="0"/>
    <n v="0"/>
    <s v="No"/>
    <n v="0"/>
    <s v="VT"/>
    <x v="1"/>
    <n v="23"/>
    <s v="Yes"/>
    <s v="No"/>
    <s v="No"/>
    <s v="  Month-to-Month   "/>
    <s v="Credit Card"/>
    <n v="11"/>
    <n v="11"/>
    <x v="0"/>
    <m/>
    <x v="457"/>
    <x v="193"/>
    <n v="33"/>
    <x v="2"/>
    <n v="10.77"/>
    <x v="3"/>
    <s v="Phone"/>
    <x v="1"/>
    <n v="0"/>
    <n v="4152"/>
    <s v="Medio"/>
    <s v="Bajo"/>
    <n v="3.0303030303030304E-2"/>
    <n v="762"/>
    <n v="3"/>
    <n v="11"/>
    <n v="11"/>
    <s v="Primera compra"/>
    <n v="1601"/>
    <n v="52.599589322381931"/>
    <n v="4.3832991101984939"/>
    <x v="2"/>
    <x v="1"/>
    <s v="may"/>
  </r>
  <r>
    <x v="1188"/>
    <x v="0"/>
    <n v="74"/>
    <n v="2"/>
    <n v="5"/>
    <n v="0"/>
    <s v="No"/>
    <s v="No"/>
    <n v="0"/>
    <n v="0"/>
    <n v="0"/>
    <s v="No"/>
    <n v="0"/>
    <s v="AR"/>
    <x v="0"/>
    <n v="22"/>
    <s v="Yes"/>
    <s v="No"/>
    <s v="No"/>
    <s v="  Month-to-Month   "/>
    <s v="Credit Card"/>
    <n v="9"/>
    <n v="9"/>
    <x v="0"/>
    <m/>
    <x v="690"/>
    <x v="799"/>
    <n v="49"/>
    <x v="0"/>
    <n v="7.5"/>
    <x v="0"/>
    <s v="Email"/>
    <x v="1"/>
    <n v="0"/>
    <n v="6343"/>
    <s v="Medio"/>
    <s v="Bajo"/>
    <n v="4.0816326530612242E-2"/>
    <n v="1694"/>
    <n v="4"/>
    <n v="12.25"/>
    <n v="12.25"/>
    <s v="Primera compra"/>
    <n v="802"/>
    <n v="26.349075975359341"/>
    <n v="2.1957563312799451"/>
    <x v="0"/>
    <x v="1"/>
    <s v="ago"/>
  </r>
  <r>
    <x v="1189"/>
    <x v="0"/>
    <n v="71"/>
    <n v="28"/>
    <n v="86.3"/>
    <n v="0"/>
    <s v="No"/>
    <s v="No"/>
    <n v="0"/>
    <n v="0"/>
    <n v="0"/>
    <s v="No"/>
    <n v="0"/>
    <s v="NJ"/>
    <x v="1"/>
    <n v="58"/>
    <s v="No"/>
    <s v="No"/>
    <s v="No"/>
    <s v="  Month-to-Month   "/>
    <s v="Credit Card"/>
    <n v="11"/>
    <n v="70"/>
    <x v="0"/>
    <m/>
    <x v="239"/>
    <x v="358"/>
    <n v="94"/>
    <x v="0"/>
    <n v="13.2"/>
    <x v="2"/>
    <s v="Phone"/>
    <x v="0"/>
    <n v="0"/>
    <n v="241"/>
    <s v="Medio"/>
    <s v="Medio"/>
    <n v="5.3191489361702128E-2"/>
    <n v="388"/>
    <n v="33"/>
    <n v="2.8484848484848486"/>
    <n v="2.8484848484848486"/>
    <s v="Primera compra"/>
    <n v="576"/>
    <n v="18.924024640657084"/>
    <n v="1.5770020533880904"/>
    <x v="1"/>
    <x v="1"/>
    <s v="mar"/>
  </r>
  <r>
    <x v="1190"/>
    <x v="0"/>
    <n v="66"/>
    <n v="266"/>
    <n v="926.7"/>
    <n v="0"/>
    <s v="No"/>
    <s v="No"/>
    <n v="0"/>
    <n v="2"/>
    <n v="7"/>
    <s v="Yes"/>
    <n v="0"/>
    <s v="CT"/>
    <x v="0"/>
    <n v="34"/>
    <s v="No"/>
    <s v="No"/>
    <s v="Yes"/>
    <s v="  Two Year   "/>
    <s v="Credit Card"/>
    <n v="37"/>
    <n v="2260"/>
    <x v="0"/>
    <m/>
    <x v="91"/>
    <x v="792"/>
    <n v="31"/>
    <x v="0"/>
    <n v="36.25"/>
    <x v="4"/>
    <s v="Email"/>
    <x v="0"/>
    <n v="0"/>
    <n v="3333"/>
    <s v="Medio"/>
    <s v="Bajo"/>
    <n v="9.6774193548387094E-2"/>
    <n v="1680"/>
    <n v="269"/>
    <n v="0.11524163568773234"/>
    <n v="0.11524163568773234"/>
    <s v="Primera compra"/>
    <n v="1580"/>
    <n v="51.909650924024632"/>
    <n v="4.3258042436687196"/>
    <x v="0"/>
    <x v="3"/>
    <s v="jun"/>
  </r>
  <r>
    <x v="1191"/>
    <x v="0"/>
    <n v="84"/>
    <n v="51"/>
    <n v="126"/>
    <n v="0"/>
    <s v="No"/>
    <s v="No"/>
    <n v="0"/>
    <n v="0"/>
    <n v="0"/>
    <s v="No"/>
    <n v="0"/>
    <s v="NM"/>
    <x v="0"/>
    <n v="33"/>
    <s v="No"/>
    <s v="No"/>
    <s v="No"/>
    <s v="  One Year   "/>
    <s v="Credit Card"/>
    <n v="11"/>
    <n v="98"/>
    <x v="0"/>
    <m/>
    <x v="443"/>
    <x v="205"/>
    <n v="118"/>
    <x v="1"/>
    <n v="8.83"/>
    <x v="4"/>
    <s v="Phone"/>
    <x v="0"/>
    <n v="0"/>
    <n v="2001"/>
    <s v="Medio"/>
    <s v="Bajo"/>
    <n v="2.5423728813559324E-2"/>
    <n v="1387"/>
    <n v="54"/>
    <n v="2.1851851851851851"/>
    <n v="2.1851851851851851"/>
    <s v="Primera compra"/>
    <n v="328"/>
    <n v="10.776180698151951"/>
    <n v="0.89801505817932925"/>
    <x v="0"/>
    <x v="1"/>
    <s v="nov"/>
  </r>
  <r>
    <x v="1192"/>
    <x v="0"/>
    <n v="75"/>
    <n v="303"/>
    <n v="607.9"/>
    <n v="305"/>
    <s v="Yes"/>
    <s v="No"/>
    <n v="305"/>
    <n v="2"/>
    <n v="2"/>
    <s v="No"/>
    <n v="88"/>
    <s v="WY"/>
    <x v="0"/>
    <n v="67"/>
    <s v="No"/>
    <s v="Yes"/>
    <s v="No"/>
    <s v="  Two Year   "/>
    <s v="Direct Debit"/>
    <n v="55"/>
    <n v="3367"/>
    <x v="0"/>
    <m/>
    <x v="473"/>
    <x v="204"/>
    <n v="57"/>
    <x v="0"/>
    <n v="64.34"/>
    <x v="3"/>
    <s v="Email"/>
    <x v="1"/>
    <n v="0.61"/>
    <n v="3047"/>
    <s v="Alto"/>
    <s v="Bajo"/>
    <n v="1.7543859649122806E-2"/>
    <n v="1466"/>
    <n v="609"/>
    <n v="9.3596059113300489E-2"/>
    <n v="9.3596059113300489E-2"/>
    <s v="Primera compra"/>
    <n v="701"/>
    <n v="23.030800821355236"/>
    <n v="1.9192334017796029"/>
    <x v="0"/>
    <x v="3"/>
    <s v="nov"/>
  </r>
  <r>
    <x v="1193"/>
    <x v="0"/>
    <n v="89"/>
    <n v="26"/>
    <n v="56.8"/>
    <n v="16"/>
    <s v="Yes"/>
    <s v="No"/>
    <n v="8.1"/>
    <n v="0"/>
    <n v="10"/>
    <s v="Yes"/>
    <n v="0"/>
    <s v="OR"/>
    <x v="0"/>
    <n v="39"/>
    <s v="No"/>
    <s v="No"/>
    <s v="No"/>
    <s v="  Month-to-Month   "/>
    <s v="Direct Debit"/>
    <n v="21"/>
    <n v="79"/>
    <x v="0"/>
    <m/>
    <x v="821"/>
    <x v="800"/>
    <n v="17"/>
    <x v="1"/>
    <n v="17.149999999999999"/>
    <x v="0"/>
    <s v="Email"/>
    <x v="1"/>
    <n v="0.32"/>
    <n v="4742"/>
    <s v="Medio"/>
    <s v="Bajo"/>
    <n v="0.11764705882352941"/>
    <n v="1659"/>
    <n v="44"/>
    <n v="0.38636363636363635"/>
    <n v="0.38636363636363635"/>
    <s v="Primera compra"/>
    <n v="432"/>
    <n v="14.193018480492814"/>
    <n v="1.1827515400410678"/>
    <x v="0"/>
    <x v="1"/>
    <s v="ago"/>
  </r>
  <r>
    <x v="1194"/>
    <x v="0"/>
    <n v="53"/>
    <n v="276"/>
    <n v="570.5"/>
    <n v="0"/>
    <s v="No"/>
    <s v="No"/>
    <n v="0"/>
    <n v="0"/>
    <n v="9"/>
    <s v="Yes"/>
    <n v="0"/>
    <s v="UT"/>
    <x v="1"/>
    <n v="77"/>
    <s v="No"/>
    <s v="Yes"/>
    <s v="Yes"/>
    <s v="  Two Year   "/>
    <s v="Credit Card"/>
    <n v="46"/>
    <n v="2643"/>
    <x v="0"/>
    <m/>
    <x v="22"/>
    <x v="248"/>
    <n v="20"/>
    <x v="2"/>
    <n v="40.630000000000003"/>
    <x v="4"/>
    <s v="Email"/>
    <x v="1"/>
    <n v="0"/>
    <n v="5366"/>
    <s v="Medio"/>
    <s v="Bajo"/>
    <n v="0.15"/>
    <n v="1513"/>
    <n v="279"/>
    <n v="7.1684587813620068E-2"/>
    <n v="7.1684587813620068E-2"/>
    <s v="Primera compra"/>
    <n v="1190"/>
    <n v="39.096509240246405"/>
    <n v="3.2580424366872003"/>
    <x v="0"/>
    <x v="3"/>
    <s v="jul"/>
  </r>
  <r>
    <x v="1195"/>
    <x v="0"/>
    <n v="53"/>
    <n v="293"/>
    <n v="786.7"/>
    <n v="0"/>
    <s v="No"/>
    <s v="No"/>
    <n v="0"/>
    <n v="2"/>
    <n v="2"/>
    <s v="No"/>
    <n v="53"/>
    <s v="NC"/>
    <x v="0"/>
    <n v="43"/>
    <s v="No"/>
    <s v="No"/>
    <s v="Yes"/>
    <s v="  Month-to-Month   "/>
    <s v="Direct Debit"/>
    <n v="57"/>
    <n v="4072"/>
    <x v="0"/>
    <m/>
    <x v="822"/>
    <x v="260"/>
    <n v="22"/>
    <x v="2"/>
    <n v="45.73"/>
    <x v="4"/>
    <s v="Email"/>
    <x v="0"/>
    <n v="0"/>
    <n v="1540"/>
    <s v="Alto"/>
    <s v="Bajo"/>
    <n v="0.13636363636363635"/>
    <n v="1608"/>
    <n v="296"/>
    <n v="7.4324324324324328E-2"/>
    <n v="7.4324324324324328E-2"/>
    <s v="Primera compra"/>
    <n v="942"/>
    <n v="30.948665297741272"/>
    <n v="2.5790554414784395"/>
    <x v="0"/>
    <x v="3"/>
    <s v="mar"/>
  </r>
  <r>
    <x v="1196"/>
    <x v="0"/>
    <n v="64"/>
    <n v="400"/>
    <n v="944.3"/>
    <n v="0"/>
    <s v="No"/>
    <s v="No"/>
    <n v="0"/>
    <n v="0"/>
    <n v="4"/>
    <s v="Yes"/>
    <n v="0"/>
    <s v="WV"/>
    <x v="0"/>
    <n v="44"/>
    <s v="No"/>
    <s v="No"/>
    <s v="No"/>
    <s v="  Two Year   "/>
    <s v="Direct Debit"/>
    <n v="46"/>
    <n v="3131"/>
    <x v="0"/>
    <m/>
    <x v="823"/>
    <x v="801"/>
    <n v="7"/>
    <x v="2"/>
    <n v="41.46"/>
    <x v="0"/>
    <s v="SMS"/>
    <x v="1"/>
    <n v="0"/>
    <n v="4062"/>
    <s v="Medio"/>
    <s v="Bajo"/>
    <n v="0.2857142857142857"/>
    <n v="859"/>
    <n v="402"/>
    <n v="1.7412935323383085E-2"/>
    <n v="1.7412935323383085E-2"/>
    <s v="Primera compra"/>
    <n v="293"/>
    <n v="9.6262833675564679"/>
    <n v="0.80219028062970565"/>
    <x v="0"/>
    <x v="3"/>
    <s v="dic"/>
  </r>
  <r>
    <x v="1197"/>
    <x v="0"/>
    <n v="84"/>
    <n v="90"/>
    <n v="190.7"/>
    <n v="152"/>
    <s v="Yes"/>
    <s v="Yes"/>
    <n v="0"/>
    <n v="0"/>
    <n v="3"/>
    <s v="Yes"/>
    <n v="0"/>
    <s v="MA"/>
    <x v="1"/>
    <n v="42"/>
    <s v="No"/>
    <s v="No"/>
    <s v="Yes"/>
    <s v="  Month-to-Month   "/>
    <s v="Direct Debit"/>
    <n v="31"/>
    <n v="1184"/>
    <x v="0"/>
    <m/>
    <x v="824"/>
    <x v="802"/>
    <n v="68"/>
    <x v="1"/>
    <n v="30.75"/>
    <x v="5"/>
    <s v="Email"/>
    <x v="0"/>
    <n v="4.1399999999999997"/>
    <n v="5388"/>
    <s v="Medio"/>
    <s v="Bajo"/>
    <n v="5.8823529411764705E-2"/>
    <n v="657"/>
    <n v="246"/>
    <n v="0.27642276422764228"/>
    <n v="0.27642276422764228"/>
    <s v="Primera compra"/>
    <n v="511"/>
    <n v="16.788501026694046"/>
    <n v="1.3990417522245038"/>
    <x v="0"/>
    <x v="0"/>
    <s v="may"/>
  </r>
  <r>
    <x v="1198"/>
    <x v="0"/>
    <n v="63"/>
    <n v="333"/>
    <n v="1008.7"/>
    <n v="0"/>
    <s v="No"/>
    <s v="No"/>
    <n v="0"/>
    <n v="0"/>
    <n v="10"/>
    <s v="Yes"/>
    <n v="0"/>
    <s v="OR"/>
    <x v="1"/>
    <n v="41"/>
    <s v="No"/>
    <s v="No"/>
    <s v="Yes"/>
    <s v="  Two Year   "/>
    <s v="Credit Card"/>
    <n v="28"/>
    <n v="1785"/>
    <x v="0"/>
    <m/>
    <x v="480"/>
    <x v="350"/>
    <n v="51"/>
    <x v="2"/>
    <n v="24.81"/>
    <x v="4"/>
    <s v="SMS"/>
    <x v="0"/>
    <n v="0"/>
    <n v="2347"/>
    <s v="Medio"/>
    <s v="Bajo"/>
    <n v="5.8823529411764705E-2"/>
    <n v="1151"/>
    <n v="336"/>
    <n v="0.15178571428571427"/>
    <n v="0.15178571428571427"/>
    <s v="Primera compra"/>
    <n v="1094"/>
    <n v="35.94250513347022"/>
    <n v="2.9952087611225182"/>
    <x v="0"/>
    <x v="0"/>
    <s v="oct"/>
  </r>
  <r>
    <x v="1199"/>
    <x v="0"/>
    <n v="66"/>
    <n v="190"/>
    <n v="650.20000000000005"/>
    <n v="288"/>
    <s v="Yes"/>
    <s v="Yes"/>
    <n v="0"/>
    <n v="0"/>
    <n v="16"/>
    <s v="Yes"/>
    <n v="0"/>
    <s v="KS"/>
    <x v="1"/>
    <n v="21"/>
    <s v="Yes"/>
    <s v="No"/>
    <s v="Yes"/>
    <s v="  Two Year   "/>
    <s v="Credit Card"/>
    <n v="59"/>
    <n v="4292"/>
    <x v="0"/>
    <m/>
    <x v="825"/>
    <x v="19"/>
    <n v="39"/>
    <x v="0"/>
    <n v="69.73"/>
    <x v="1"/>
    <s v="SMS"/>
    <x v="0"/>
    <n v="1.1200000000000001"/>
    <n v="4227"/>
    <s v="Alto"/>
    <s v="Bajo"/>
    <n v="0"/>
    <n v="1581"/>
    <n v="478"/>
    <n v="8.1589958158995821E-2"/>
    <n v="8.1589958158995821E-2"/>
    <s v="Primera compra"/>
    <n v="1027"/>
    <n v="33.741273100616013"/>
    <n v="2.8117727583846679"/>
    <x v="2"/>
    <x v="3"/>
    <s v="dic"/>
  </r>
  <r>
    <x v="1200"/>
    <x v="0"/>
    <n v="73"/>
    <n v="116"/>
    <n v="307.5"/>
    <n v="0"/>
    <s v="No"/>
    <s v="No"/>
    <n v="0"/>
    <n v="0"/>
    <n v="26"/>
    <s v="No"/>
    <n v="66"/>
    <s v="MN"/>
    <x v="0"/>
    <n v="22"/>
    <s v="Yes"/>
    <s v="No"/>
    <s v="No"/>
    <s v="  Month-to-Month   "/>
    <s v="Direct Debit"/>
    <n v="40"/>
    <n v="2459"/>
    <x v="0"/>
    <m/>
    <x v="826"/>
    <x v="803"/>
    <n v="3"/>
    <x v="0"/>
    <n v="47.55"/>
    <x v="5"/>
    <s v="SMS"/>
    <x v="0"/>
    <n v="0"/>
    <n v="3715"/>
    <s v="Alto"/>
    <s v="Bajo"/>
    <n v="1.3333333333333333"/>
    <n v="1072"/>
    <n v="120"/>
    <n v="2.5000000000000001E-2"/>
    <n v="2.5000000000000001E-2"/>
    <s v="Primera compra"/>
    <n v="1087"/>
    <n v="35.71252566735113"/>
    <n v="2.9760438056125942"/>
    <x v="0"/>
    <x v="3"/>
    <s v="oct"/>
  </r>
  <r>
    <x v="1201"/>
    <x v="0"/>
    <n v="63"/>
    <n v="172"/>
    <n v="501.2"/>
    <n v="124"/>
    <s v="Yes"/>
    <s v="Yes"/>
    <n v="0"/>
    <n v="0"/>
    <n v="2"/>
    <s v="Yes"/>
    <n v="0"/>
    <s v="MS"/>
    <x v="0"/>
    <n v="46"/>
    <s v="No"/>
    <s v="No"/>
    <s v="Yes"/>
    <s v="  One Year   "/>
    <s v="Credit Card"/>
    <n v="31"/>
    <n v="982"/>
    <x v="0"/>
    <m/>
    <x v="593"/>
    <x v="804"/>
    <n v="96"/>
    <x v="2"/>
    <n v="31.95"/>
    <x v="1"/>
    <s v="Email"/>
    <x v="1"/>
    <n v="0.34"/>
    <n v="6367"/>
    <s v="Medio"/>
    <s v="Bajo"/>
    <n v="0"/>
    <n v="933"/>
    <n v="296"/>
    <n v="0.32432432432432434"/>
    <n v="0.32432432432432434"/>
    <s v="Primera compra"/>
    <n v="368"/>
    <n v="12.090349075975357"/>
    <n v="1.0075290896646132"/>
    <x v="0"/>
    <x v="2"/>
    <s v="oct"/>
  </r>
  <r>
    <x v="1202"/>
    <x v="0"/>
    <n v="65"/>
    <n v="236"/>
    <n v="635.6"/>
    <n v="232"/>
    <s v="Yes"/>
    <s v="No"/>
    <n v="240.7"/>
    <n v="0"/>
    <n v="4"/>
    <s v="Yes"/>
    <n v="0"/>
    <s v="UT"/>
    <x v="0"/>
    <n v="58"/>
    <s v="No"/>
    <s v="No"/>
    <s v="Yes"/>
    <s v="  Month-to-Month   "/>
    <s v="Direct Debit"/>
    <n v="24"/>
    <n v="1382"/>
    <x v="0"/>
    <m/>
    <x v="662"/>
    <x v="206"/>
    <n v="41"/>
    <x v="0"/>
    <n v="27.76"/>
    <x v="3"/>
    <s v="SMS"/>
    <x v="1"/>
    <n v="4.8099999999999996"/>
    <n v="980"/>
    <s v="Medio"/>
    <s v="Bajo"/>
    <n v="2.4390243902439025E-2"/>
    <n v="557"/>
    <n v="469"/>
    <n v="8.7420042643923238E-2"/>
    <n v="8.7420042643923238E-2"/>
    <s v="Primera compra"/>
    <n v="714"/>
    <n v="23.457905544147845"/>
    <n v="1.9548254620123204"/>
    <x v="0"/>
    <x v="0"/>
    <s v="oct"/>
  </r>
  <r>
    <x v="1203"/>
    <x v="0"/>
    <n v="70"/>
    <n v="128"/>
    <n v="330.5"/>
    <n v="0"/>
    <s v="No"/>
    <s v="No"/>
    <n v="0"/>
    <n v="0"/>
    <n v="0"/>
    <s v="No"/>
    <n v="0"/>
    <s v="VA"/>
    <x v="1"/>
    <n v="55"/>
    <s v="No"/>
    <s v="No"/>
    <s v="No"/>
    <s v="  Month-to-Month   "/>
    <s v="Direct Debit"/>
    <n v="8"/>
    <n v="251"/>
    <x v="0"/>
    <m/>
    <x v="827"/>
    <x v="805"/>
    <n v="82"/>
    <x v="2"/>
    <n v="9.44"/>
    <x v="1"/>
    <s v="SMS"/>
    <x v="1"/>
    <n v="0"/>
    <n v="2203"/>
    <s v="Medio"/>
    <s v="Bajo"/>
    <n v="0"/>
    <n v="814"/>
    <n v="128"/>
    <n v="0.640625"/>
    <n v="0.640625"/>
    <s v="Primera compra"/>
    <n v="683"/>
    <n v="22.439425051334702"/>
    <n v="1.8699520876112252"/>
    <x v="0"/>
    <x v="1"/>
    <s v="nov"/>
  </r>
  <r>
    <x v="1204"/>
    <x v="0"/>
    <n v="60"/>
    <n v="2"/>
    <n v="5"/>
    <n v="0"/>
    <s v="No"/>
    <s v="No"/>
    <n v="0"/>
    <n v="0"/>
    <n v="0"/>
    <s v="No"/>
    <n v="0"/>
    <s v="SC"/>
    <x v="0"/>
    <n v="32"/>
    <s v="No"/>
    <s v="No"/>
    <s v="No"/>
    <s v="  Month-to-Month   "/>
    <s v="Credit Card"/>
    <n v="12"/>
    <n v="12"/>
    <x v="0"/>
    <m/>
    <x v="828"/>
    <x v="806"/>
    <n v="31"/>
    <x v="2"/>
    <n v="11.03"/>
    <x v="4"/>
    <s v="SMS"/>
    <x v="1"/>
    <n v="0"/>
    <n v="4465"/>
    <s v="Medio"/>
    <s v="Bajo"/>
    <n v="9.6774193548387094E-2"/>
    <n v="689"/>
    <n v="5"/>
    <n v="6.2"/>
    <n v="6.2"/>
    <s v="Primera compra"/>
    <n v="741"/>
    <n v="24.344969199178646"/>
    <n v="2.0287474332648872"/>
    <x v="0"/>
    <x v="1"/>
    <s v="oct"/>
  </r>
  <r>
    <x v="1205"/>
    <x v="0"/>
    <n v="75"/>
    <n v="215"/>
    <n v="552.9"/>
    <n v="276"/>
    <s v="Yes"/>
    <s v="No"/>
    <n v="483"/>
    <n v="0"/>
    <n v="0"/>
    <s v="No"/>
    <n v="0"/>
    <s v="KS"/>
    <x v="1"/>
    <n v="25"/>
    <s v="Yes"/>
    <s v="No"/>
    <s v="No"/>
    <s v="  Two Year   "/>
    <s v="Direct Debit"/>
    <n v="12"/>
    <n v="815"/>
    <x v="0"/>
    <m/>
    <x v="657"/>
    <x v="562"/>
    <n v="68"/>
    <x v="0"/>
    <n v="13.86"/>
    <x v="0"/>
    <s v="SMS"/>
    <x v="1"/>
    <n v="0.97"/>
    <n v="1387"/>
    <s v="Medio"/>
    <s v="Bajo"/>
    <n v="2.9411764705882353E-2"/>
    <n v="886"/>
    <n v="493"/>
    <n v="0.13793103448275862"/>
    <n v="0.13793103448275862"/>
    <s v="Primera compra"/>
    <n v="1112"/>
    <n v="36.533880903490761"/>
    <n v="3.0444900752908968"/>
    <x v="0"/>
    <x v="2"/>
    <s v="sept"/>
  </r>
  <r>
    <x v="1206"/>
    <x v="0"/>
    <n v="64"/>
    <n v="171"/>
    <n v="354.6"/>
    <n v="0"/>
    <s v="No"/>
    <s v="Yes"/>
    <n v="0"/>
    <n v="0"/>
    <n v="3"/>
    <s v="Yes"/>
    <n v="0"/>
    <s v="IL"/>
    <x v="0"/>
    <n v="39"/>
    <s v="No"/>
    <s v="No"/>
    <s v="No"/>
    <s v="  One Year   "/>
    <s v="Credit Card"/>
    <n v="21"/>
    <n v="1515"/>
    <x v="0"/>
    <m/>
    <x v="637"/>
    <x v="420"/>
    <n v="100"/>
    <x v="1"/>
    <n v="17.45"/>
    <x v="3"/>
    <s v="SMS"/>
    <x v="1"/>
    <n v="0"/>
    <n v="1258"/>
    <s v="Medio"/>
    <s v="Bajo"/>
    <n v="0.01"/>
    <n v="832"/>
    <n v="172"/>
    <n v="0.58139534883720934"/>
    <n v="0.58139534883720934"/>
    <s v="Primera compra"/>
    <n v="529"/>
    <n v="17.37987679671458"/>
    <n v="1.4483230663928817"/>
    <x v="0"/>
    <x v="0"/>
    <s v="may"/>
  </r>
  <r>
    <x v="1207"/>
    <x v="0"/>
    <n v="65"/>
    <n v="106"/>
    <n v="257.10000000000002"/>
    <n v="0"/>
    <s v="No"/>
    <s v="No"/>
    <n v="0"/>
    <n v="0"/>
    <n v="0"/>
    <s v="No"/>
    <n v="0"/>
    <s v="ND"/>
    <x v="1"/>
    <n v="33"/>
    <s v="No"/>
    <s v="No"/>
    <s v="No"/>
    <s v="  Two Year   "/>
    <s v="Credit Card"/>
    <n v="8"/>
    <n v="243"/>
    <x v="0"/>
    <m/>
    <x v="227"/>
    <x v="807"/>
    <n v="76"/>
    <x v="0"/>
    <n v="9.5500000000000007"/>
    <x v="1"/>
    <s v="Email"/>
    <x v="1"/>
    <n v="0"/>
    <n v="3072"/>
    <s v="Medio"/>
    <s v="Bajo"/>
    <n v="0"/>
    <n v="1536"/>
    <n v="106"/>
    <n v="0.71698113207547165"/>
    <n v="0.71698113207547165"/>
    <s v="Primera compra"/>
    <n v="777"/>
    <n v="25.527720739219717"/>
    <n v="2.1273100616016429"/>
    <x v="2"/>
    <x v="1"/>
    <s v="ago"/>
  </r>
  <r>
    <x v="1208"/>
    <x v="0"/>
    <n v="57"/>
    <n v="87"/>
    <n v="244.1"/>
    <n v="0"/>
    <s v="No"/>
    <s v="No"/>
    <n v="0"/>
    <n v="2"/>
    <n v="12"/>
    <s v="Yes"/>
    <n v="0"/>
    <s v="MS"/>
    <x v="0"/>
    <n v="42"/>
    <s v="No"/>
    <s v="No"/>
    <s v="No"/>
    <s v="  Month-to-Month   "/>
    <s v="Direct Debit"/>
    <n v="47"/>
    <n v="1433"/>
    <x v="0"/>
    <m/>
    <x v="829"/>
    <x v="808"/>
    <n v="64"/>
    <x v="2"/>
    <n v="42.58"/>
    <x v="5"/>
    <s v="Email"/>
    <x v="0"/>
    <n v="0"/>
    <n v="1933"/>
    <s v="Medio"/>
    <s v="Bajo"/>
    <n v="6.25E-2"/>
    <n v="537"/>
    <n v="91"/>
    <n v="0.70329670329670335"/>
    <n v="0.70329670329670335"/>
    <s v="Primera compra"/>
    <n v="1689"/>
    <n v="55.490759753593437"/>
    <n v="4.6242299794661195"/>
    <x v="0"/>
    <x v="0"/>
    <s v="feb"/>
  </r>
  <r>
    <x v="1209"/>
    <x v="0"/>
    <n v="70"/>
    <n v="100"/>
    <n v="240.2"/>
    <n v="180"/>
    <s v="Yes"/>
    <s v="No"/>
    <n v="414"/>
    <n v="2"/>
    <n v="6"/>
    <s v="No"/>
    <n v="18"/>
    <s v="MS"/>
    <x v="1"/>
    <n v="41"/>
    <s v="No"/>
    <s v="No"/>
    <s v="No"/>
    <s v="  One Year   "/>
    <s v="Credit Card"/>
    <n v="30"/>
    <n v="1829"/>
    <x v="0"/>
    <m/>
    <x v="670"/>
    <x v="809"/>
    <n v="77"/>
    <x v="2"/>
    <n v="31.76"/>
    <x v="1"/>
    <s v="SMS"/>
    <x v="0"/>
    <n v="0.83"/>
    <n v="4398"/>
    <s v="Medio"/>
    <s v="Bajo"/>
    <n v="0"/>
    <n v="916"/>
    <n v="280"/>
    <n v="0.27500000000000002"/>
    <n v="0.27500000000000002"/>
    <s v="Primera compra"/>
    <n v="1053"/>
    <n v="34.595482546201232"/>
    <n v="2.8829568788501025"/>
    <x v="2"/>
    <x v="0"/>
    <s v="nov"/>
  </r>
  <r>
    <x v="1210"/>
    <x v="0"/>
    <n v="63"/>
    <n v="74"/>
    <n v="168.8"/>
    <n v="76"/>
    <s v="Yes"/>
    <s v="No"/>
    <n v="77.3"/>
    <n v="1"/>
    <n v="4"/>
    <s v="Yes"/>
    <n v="0"/>
    <s v="SD"/>
    <x v="0"/>
    <n v="64"/>
    <s v="No"/>
    <s v="No"/>
    <s v="No"/>
    <s v="  Month-to-Month   "/>
    <s v="Direct Debit"/>
    <n v="49"/>
    <n v="918"/>
    <x v="0"/>
    <m/>
    <x v="650"/>
    <x v="810"/>
    <n v="39"/>
    <x v="1"/>
    <n v="56.09"/>
    <x v="2"/>
    <s v="SMS"/>
    <x v="0"/>
    <n v="2.3199999999999998"/>
    <n v="149"/>
    <s v="Alto"/>
    <s v="Medio"/>
    <n v="0.12820512820512819"/>
    <n v="1021"/>
    <n v="155"/>
    <n v="0.25161290322580643"/>
    <n v="0.25161290322580643"/>
    <s v="Primera compra"/>
    <n v="1210"/>
    <n v="39.753593429158109"/>
    <n v="3.3127994524298425"/>
    <x v="1"/>
    <x v="2"/>
    <s v="jun"/>
  </r>
  <r>
    <x v="1211"/>
    <x v="0"/>
    <n v="73"/>
    <n v="145"/>
    <n v="317.60000000000002"/>
    <n v="0"/>
    <s v="No"/>
    <s v="No"/>
    <n v="0"/>
    <n v="0"/>
    <n v="3"/>
    <s v="Yes"/>
    <n v="0"/>
    <s v="PA"/>
    <x v="1"/>
    <n v="36"/>
    <s v="No"/>
    <s v="No"/>
    <s v="Yes"/>
    <s v="  Month-to-Month   "/>
    <s v="Credit Card"/>
    <n v="60"/>
    <n v="1351"/>
    <x v="0"/>
    <m/>
    <x v="830"/>
    <x v="811"/>
    <n v="9"/>
    <x v="0"/>
    <n v="62.7"/>
    <x v="5"/>
    <s v="Phone"/>
    <x v="0"/>
    <n v="0"/>
    <n v="3599"/>
    <s v="Alto"/>
    <s v="Bajo"/>
    <n v="0.44444444444444442"/>
    <n v="1340"/>
    <n v="149"/>
    <n v="6.0402684563758392E-2"/>
    <n v="6.0402684563758392E-2"/>
    <s v="Primera compra"/>
    <n v="743"/>
    <n v="24.410677618069816"/>
    <n v="2.0342231348391513"/>
    <x v="0"/>
    <x v="0"/>
    <s v="oct"/>
  </r>
  <r>
    <x v="1212"/>
    <x v="0"/>
    <n v="73"/>
    <n v="219"/>
    <n v="798.8"/>
    <n v="292"/>
    <s v="Yes"/>
    <s v="No"/>
    <n v="181"/>
    <n v="0"/>
    <n v="8"/>
    <s v="No"/>
    <n v="26"/>
    <s v="MA"/>
    <x v="1"/>
    <n v="52"/>
    <s v="No"/>
    <s v="No"/>
    <s v="Yes"/>
    <s v="  Two Year   "/>
    <s v="Direct Debit"/>
    <n v="49"/>
    <n v="3527"/>
    <x v="0"/>
    <m/>
    <x v="831"/>
    <x v="812"/>
    <n v="53"/>
    <x v="0"/>
    <n v="43.85"/>
    <x v="3"/>
    <s v="Phone"/>
    <x v="0"/>
    <n v="9.0500000000000007"/>
    <n v="2963"/>
    <s v="Medio"/>
    <s v="Bajo"/>
    <n v="1.8867924528301886E-2"/>
    <n v="598"/>
    <n v="512"/>
    <n v="0.103515625"/>
    <n v="0.103515625"/>
    <s v="Primera compra"/>
    <n v="1322"/>
    <n v="43.433264887063658"/>
    <n v="3.6194387405886381"/>
    <x v="2"/>
    <x v="3"/>
    <s v="mar"/>
  </r>
  <r>
    <x v="1213"/>
    <x v="0"/>
    <n v="62"/>
    <n v="146"/>
    <n v="360"/>
    <n v="0"/>
    <s v="No"/>
    <s v="No"/>
    <n v="0"/>
    <n v="0"/>
    <n v="4"/>
    <s v="Yes"/>
    <n v="0"/>
    <s v="NH"/>
    <x v="1"/>
    <n v="45"/>
    <s v="No"/>
    <s v="No"/>
    <s v="Yes"/>
    <s v="  Month-to-Month   "/>
    <s v="Credit Card"/>
    <n v="36"/>
    <n v="1633"/>
    <x v="0"/>
    <m/>
    <x v="440"/>
    <x v="813"/>
    <n v="96"/>
    <x v="2"/>
    <n v="38.06"/>
    <x v="0"/>
    <s v="Phone"/>
    <x v="1"/>
    <n v="0"/>
    <n v="5071"/>
    <s v="Medio"/>
    <s v="Bajo"/>
    <n v="2.0833333333333332E-2"/>
    <n v="570"/>
    <n v="148"/>
    <n v="0.64864864864864868"/>
    <n v="0.64864864864864868"/>
    <s v="Primera compra"/>
    <n v="530"/>
    <n v="17.412731006160165"/>
    <n v="1.4510609171800137"/>
    <x v="0"/>
    <x v="0"/>
    <s v="may"/>
  </r>
  <r>
    <x v="1214"/>
    <x v="0"/>
    <n v="65"/>
    <n v="10"/>
    <n v="29.5"/>
    <n v="28"/>
    <s v="Yes"/>
    <s v="No"/>
    <n v="23.1"/>
    <n v="0"/>
    <n v="0"/>
    <s v="No"/>
    <n v="0"/>
    <s v="TX"/>
    <x v="1"/>
    <n v="33"/>
    <s v="No"/>
    <s v="No"/>
    <s v="No"/>
    <s v="  Month-to-Month   "/>
    <s v="Credit Card"/>
    <n v="7"/>
    <n v="55"/>
    <x v="0"/>
    <m/>
    <x v="832"/>
    <x v="139"/>
    <n v="40"/>
    <x v="2"/>
    <n v="5.85"/>
    <x v="5"/>
    <s v="Phone"/>
    <x v="0"/>
    <n v="0.69"/>
    <n v="5794"/>
    <s v="Medio"/>
    <s v="Bajo"/>
    <n v="0.1"/>
    <n v="1111"/>
    <n v="42"/>
    <n v="0.95238095238095233"/>
    <n v="0.95238095238095233"/>
    <s v="Primera compra"/>
    <n v="1015"/>
    <n v="33.347022587268995"/>
    <n v="2.7789185489390831"/>
    <x v="0"/>
    <x v="1"/>
    <s v="ene"/>
  </r>
  <r>
    <x v="1215"/>
    <x v="0"/>
    <n v="71"/>
    <n v="1"/>
    <n v="4"/>
    <n v="0"/>
    <s v="No"/>
    <s v="No"/>
    <n v="0"/>
    <n v="0"/>
    <n v="0"/>
    <s v="No"/>
    <n v="0"/>
    <s v="AZ"/>
    <x v="0"/>
    <n v="57"/>
    <s v="No"/>
    <s v="No"/>
    <s v="No"/>
    <s v="  Month-to-Month   "/>
    <s v="Paper Check"/>
    <n v="7"/>
    <n v="7"/>
    <x v="0"/>
    <m/>
    <x v="184"/>
    <x v="814"/>
    <n v="41"/>
    <x v="0"/>
    <n v="7.44"/>
    <x v="5"/>
    <s v="Email"/>
    <x v="1"/>
    <n v="0"/>
    <n v="636"/>
    <s v="Medio"/>
    <s v="Bajo"/>
    <n v="9.7560975609756101E-2"/>
    <n v="490"/>
    <n v="5"/>
    <n v="8.1999999999999993"/>
    <n v="8.1999999999999993"/>
    <s v="Primera compra"/>
    <n v="1508"/>
    <n v="49.544147843942511"/>
    <n v="4.128678986995209"/>
    <x v="0"/>
    <x v="1"/>
    <s v="ago"/>
  </r>
  <r>
    <x v="1216"/>
    <x v="0"/>
    <n v="54"/>
    <n v="30"/>
    <n v="69.5"/>
    <n v="0"/>
    <s v="No"/>
    <s v="No"/>
    <n v="0"/>
    <n v="0"/>
    <n v="17"/>
    <s v="Yes"/>
    <n v="0"/>
    <s v="MT"/>
    <x v="0"/>
    <n v="26"/>
    <s v="Yes"/>
    <s v="No"/>
    <s v="No"/>
    <s v="  Month-to-Month   "/>
    <s v="Paper Check"/>
    <n v="8"/>
    <n v="64"/>
    <x v="0"/>
    <m/>
    <x v="322"/>
    <x v="758"/>
    <n v="33"/>
    <x v="2"/>
    <n v="8.39"/>
    <x v="1"/>
    <s v="Phone"/>
    <x v="1"/>
    <n v="0"/>
    <n v="5736"/>
    <s v="Medio"/>
    <s v="Bajo"/>
    <n v="0"/>
    <n v="1283"/>
    <n v="30"/>
    <n v="1.1000000000000001"/>
    <n v="1.1000000000000001"/>
    <s v="Primera compra"/>
    <n v="1397"/>
    <n v="45.897330595482543"/>
    <n v="3.8247775496235454"/>
    <x v="2"/>
    <x v="1"/>
    <s v="dic"/>
  </r>
  <r>
    <x v="1217"/>
    <x v="0"/>
    <n v="83"/>
    <n v="339"/>
    <n v="909"/>
    <n v="0"/>
    <s v="No"/>
    <s v="No"/>
    <n v="0"/>
    <n v="0"/>
    <n v="7"/>
    <s v="Yes"/>
    <n v="0"/>
    <s v="WV"/>
    <x v="0"/>
    <n v="21"/>
    <s v="Yes"/>
    <s v="No"/>
    <s v="Yes"/>
    <s v="  Month-to-Month   "/>
    <s v="Direct Debit"/>
    <n v="26"/>
    <n v="1720"/>
    <x v="0"/>
    <m/>
    <x v="833"/>
    <x v="815"/>
    <n v="99"/>
    <x v="1"/>
    <n v="23.45"/>
    <x v="0"/>
    <s v="Phone"/>
    <x v="0"/>
    <n v="0"/>
    <n v="4061"/>
    <s v="Medio"/>
    <s v="Bajo"/>
    <n v="2.0202020202020204E-2"/>
    <n v="1237"/>
    <n v="341"/>
    <n v="0.29032258064516131"/>
    <n v="0.29032258064516131"/>
    <s v="Primera compra"/>
    <n v="717"/>
    <n v="23.5564681724846"/>
    <n v="1.9630390143737166"/>
    <x v="0"/>
    <x v="0"/>
    <s v="oct"/>
  </r>
  <r>
    <x v="1218"/>
    <x v="0"/>
    <n v="72"/>
    <n v="9"/>
    <n v="25.9"/>
    <n v="0"/>
    <s v="No"/>
    <s v="No"/>
    <n v="0"/>
    <n v="0"/>
    <n v="4"/>
    <s v="Yes"/>
    <n v="0"/>
    <s v="MN"/>
    <x v="1"/>
    <n v="65"/>
    <s v="No"/>
    <s v="Yes"/>
    <s v="No"/>
    <s v="  Month-to-Month   "/>
    <s v="Direct Debit"/>
    <n v="26"/>
    <n v="76"/>
    <x v="0"/>
    <m/>
    <x v="578"/>
    <x v="816"/>
    <n v="106"/>
    <x v="1"/>
    <n v="22.15"/>
    <x v="1"/>
    <s v="SMS"/>
    <x v="0"/>
    <n v="0"/>
    <n v="1734"/>
    <s v="Medio"/>
    <s v="Bajo"/>
    <n v="0"/>
    <n v="777"/>
    <n v="9"/>
    <n v="11.777777777777779"/>
    <n v="11.777777777777779"/>
    <s v="Primera compra"/>
    <n v="1544"/>
    <n v="50.726899383983572"/>
    <n v="4.2272416153319643"/>
    <x v="2"/>
    <x v="1"/>
    <s v="jul"/>
  </r>
  <r>
    <x v="1218"/>
    <x v="0"/>
    <n v="71"/>
    <n v="9"/>
    <n v="25.9"/>
    <n v="0"/>
    <s v="No"/>
    <s v="No"/>
    <n v="0"/>
    <n v="0"/>
    <n v="4"/>
    <s v="Yes"/>
    <n v="0"/>
    <s v="MN"/>
    <x v="1"/>
    <n v="65"/>
    <s v="No"/>
    <s v="Yes"/>
    <s v="No"/>
    <s v="  Month-to-Month   "/>
    <s v="Direct Debit"/>
    <n v="26"/>
    <n v="76"/>
    <x v="0"/>
    <m/>
    <x v="578"/>
    <x v="816"/>
    <n v="106"/>
    <x v="1"/>
    <n v="22.15"/>
    <x v="2"/>
    <s v="SMS"/>
    <x v="0"/>
    <n v="0"/>
    <n v="1419"/>
    <s v="Medio"/>
    <s v="Medio"/>
    <n v="4.716981132075472E-2"/>
    <n v="777"/>
    <n v="14"/>
    <n v="7.5714285714285712"/>
    <n v="7.5714285714285712"/>
    <s v="Compra posterior"/>
    <n v="1544"/>
    <n v="50.726899383983572"/>
    <n v="4.2272416153319643"/>
    <x v="1"/>
    <x v="1"/>
    <s v="jul"/>
  </r>
  <r>
    <x v="1219"/>
    <x v="0"/>
    <n v="65"/>
    <n v="330"/>
    <n v="641.9"/>
    <n v="371"/>
    <s v="Yes"/>
    <s v="No"/>
    <n v="173.1"/>
    <n v="0"/>
    <n v="5"/>
    <s v="Yes"/>
    <n v="0"/>
    <s v="WI"/>
    <x v="0"/>
    <n v="62"/>
    <s v="No"/>
    <s v="No"/>
    <s v="Yes"/>
    <s v="  One Year   "/>
    <s v="Credit Card"/>
    <n v="52"/>
    <n v="2773"/>
    <x v="0"/>
    <m/>
    <x v="716"/>
    <x v="817"/>
    <n v="96"/>
    <x v="0"/>
    <n v="56.03"/>
    <x v="3"/>
    <s v="SMS"/>
    <x v="1"/>
    <n v="5.19"/>
    <n v="3733"/>
    <s v="Alto"/>
    <s v="Bajo"/>
    <n v="1.0416666666666666E-2"/>
    <n v="1209"/>
    <n v="702"/>
    <n v="0.13675213675213677"/>
    <n v="0.13675213675213677"/>
    <s v="Primera compra"/>
    <n v="641"/>
    <n v="21.059548254620125"/>
    <n v="1.754962354551677"/>
    <x v="0"/>
    <x v="3"/>
    <s v="ene"/>
  </r>
  <r>
    <x v="1220"/>
    <x v="0"/>
    <n v="66"/>
    <n v="177"/>
    <n v="465.1"/>
    <n v="0"/>
    <s v="No"/>
    <s v="No"/>
    <n v="0"/>
    <n v="0"/>
    <n v="2"/>
    <s v="Yes"/>
    <n v="0"/>
    <s v="IN"/>
    <x v="0"/>
    <n v="42"/>
    <s v="No"/>
    <s v="No"/>
    <s v="No"/>
    <s v="  Month-to-Month   "/>
    <s v="Direct Debit"/>
    <n v="19"/>
    <n v="1112"/>
    <x v="0"/>
    <m/>
    <x v="481"/>
    <x v="818"/>
    <n v="35"/>
    <x v="0"/>
    <n v="15.7"/>
    <x v="4"/>
    <s v="Email"/>
    <x v="0"/>
    <n v="0"/>
    <n v="6637"/>
    <s v="Medio"/>
    <s v="Bajo"/>
    <n v="8.5714285714285715E-2"/>
    <n v="1688"/>
    <n v="180"/>
    <n v="0.19444444444444445"/>
    <n v="0.19444444444444445"/>
    <s v="Primera compra"/>
    <n v="1354"/>
    <n v="44.484599589322386"/>
    <n v="3.7070499657768656"/>
    <x v="0"/>
    <x v="0"/>
    <s v="ene"/>
  </r>
  <r>
    <x v="1221"/>
    <x v="0"/>
    <n v="68"/>
    <n v="40"/>
    <n v="108.6"/>
    <n v="44"/>
    <s v="Yes"/>
    <s v="No"/>
    <n v="42.2"/>
    <n v="0"/>
    <n v="20"/>
    <s v="Yes"/>
    <n v="0"/>
    <s v="ID"/>
    <x v="0"/>
    <n v="25"/>
    <s v="Yes"/>
    <s v="No"/>
    <s v="No"/>
    <s v="  Month-to-Month   "/>
    <s v="Direct Debit"/>
    <n v="10"/>
    <n v="210"/>
    <x v="0"/>
    <m/>
    <x v="813"/>
    <x v="819"/>
    <n v="72"/>
    <x v="0"/>
    <n v="10.09"/>
    <x v="5"/>
    <s v="Phone"/>
    <x v="1"/>
    <n v="2.11"/>
    <n v="3130"/>
    <s v="Medio"/>
    <s v="Bajo"/>
    <n v="5.5555555555555552E-2"/>
    <n v="1743"/>
    <n v="88"/>
    <n v="0.81818181818181823"/>
    <n v="0.81818181818181823"/>
    <s v="Primera compra"/>
    <n v="895"/>
    <n v="29.404517453798768"/>
    <n v="2.4503764544832305"/>
    <x v="0"/>
    <x v="1"/>
    <s v="may"/>
  </r>
  <r>
    <x v="1222"/>
    <x v="0"/>
    <n v="75"/>
    <n v="66"/>
    <n v="159.19999999999999"/>
    <n v="0"/>
    <s v="No"/>
    <s v="No"/>
    <n v="0"/>
    <n v="0"/>
    <n v="1"/>
    <s v="Yes"/>
    <n v="0"/>
    <s v="WV"/>
    <x v="0"/>
    <n v="52"/>
    <s v="No"/>
    <s v="No"/>
    <s v="No"/>
    <s v="  Month-to-Month   "/>
    <s v="Direct Debit"/>
    <n v="22"/>
    <n v="254"/>
    <x v="0"/>
    <m/>
    <x v="599"/>
    <x v="820"/>
    <n v="95"/>
    <x v="0"/>
    <n v="21.22"/>
    <x v="0"/>
    <s v="SMS"/>
    <x v="1"/>
    <n v="0"/>
    <n v="1592"/>
    <s v="Medio"/>
    <s v="Bajo"/>
    <n v="2.1052631578947368E-2"/>
    <n v="956"/>
    <n v="68"/>
    <n v="1.3970588235294117"/>
    <n v="1.3970588235294117"/>
    <s v="Primera compra"/>
    <n v="573"/>
    <n v="18.82546201232033"/>
    <n v="1.5687885010266942"/>
    <x v="0"/>
    <x v="1"/>
    <s v="mar"/>
  </r>
  <r>
    <x v="1223"/>
    <x v="0"/>
    <n v="70"/>
    <n v="234"/>
    <n v="597.1"/>
    <n v="200"/>
    <s v="Yes"/>
    <s v="No"/>
    <n v="193.3"/>
    <n v="0"/>
    <n v="6"/>
    <s v="Yes"/>
    <n v="0"/>
    <s v="MS"/>
    <x v="1"/>
    <n v="72"/>
    <s v="No"/>
    <s v="Yes"/>
    <s v="Yes"/>
    <s v="  Month-to-Month   "/>
    <s v="Direct Debit"/>
    <n v="37"/>
    <n v="1840"/>
    <x v="0"/>
    <m/>
    <x v="834"/>
    <x v="821"/>
    <n v="86"/>
    <x v="2"/>
    <n v="32.69"/>
    <x v="4"/>
    <s v="Phone"/>
    <x v="1"/>
    <n v="0.57999999999999996"/>
    <n v="3488"/>
    <s v="Medio"/>
    <s v="Bajo"/>
    <n v="3.4883720930232558E-2"/>
    <n v="750"/>
    <n v="437"/>
    <n v="0.19679633867276888"/>
    <n v="0.19679633867276888"/>
    <s v="Primera compra"/>
    <n v="1036"/>
    <n v="34.03696098562628"/>
    <n v="2.8364134154688565"/>
    <x v="0"/>
    <x v="0"/>
    <s v="dic"/>
  </r>
  <r>
    <x v="1224"/>
    <x v="0"/>
    <n v="67"/>
    <n v="210"/>
    <n v="608.70000000000005"/>
    <n v="0"/>
    <s v="No"/>
    <s v="No"/>
    <n v="0"/>
    <n v="0"/>
    <n v="2"/>
    <s v="Yes"/>
    <n v="0"/>
    <s v="ND"/>
    <x v="0"/>
    <n v="82"/>
    <s v="No"/>
    <s v="Yes"/>
    <s v="Yes"/>
    <s v="  One Year   "/>
    <s v="Direct Debit"/>
    <n v="54"/>
    <n v="3664"/>
    <x v="0"/>
    <m/>
    <x v="835"/>
    <x v="822"/>
    <n v="8"/>
    <x v="0"/>
    <n v="45.69"/>
    <x v="1"/>
    <s v="Email"/>
    <x v="1"/>
    <n v="0"/>
    <n v="4000"/>
    <s v="Alto"/>
    <s v="Bajo"/>
    <n v="0"/>
    <n v="1577"/>
    <n v="210"/>
    <n v="3.8095238095238099E-2"/>
    <n v="3.8095238095238099E-2"/>
    <s v="Primera compra"/>
    <n v="667"/>
    <n v="21.913757700205338"/>
    <n v="1.8261464750171115"/>
    <x v="0"/>
    <x v="3"/>
    <s v="dic"/>
  </r>
  <r>
    <x v="1225"/>
    <x v="0"/>
    <n v="65"/>
    <n v="202"/>
    <n v="642.70000000000005"/>
    <n v="0"/>
    <s v="No"/>
    <s v="No"/>
    <n v="0"/>
    <n v="1"/>
    <n v="0"/>
    <s v="No"/>
    <n v="0"/>
    <s v="TX"/>
    <x v="0"/>
    <n v="37"/>
    <s v="No"/>
    <s v="No"/>
    <s v="No"/>
    <s v="  One Year   "/>
    <s v="Paper Check"/>
    <n v="12"/>
    <n v="711"/>
    <x v="0"/>
    <m/>
    <x v="836"/>
    <x v="823"/>
    <n v="10"/>
    <x v="0"/>
    <n v="12.51"/>
    <x v="4"/>
    <s v="Phone"/>
    <x v="1"/>
    <n v="0"/>
    <n v="4802"/>
    <s v="Medio"/>
    <s v="Bajo"/>
    <n v="0.3"/>
    <n v="1311"/>
    <n v="205"/>
    <n v="4.878048780487805E-2"/>
    <n v="4.878048780487805E-2"/>
    <s v="Primera compra"/>
    <n v="1504"/>
    <n v="49.412731006160172"/>
    <n v="4.1177275838466807"/>
    <x v="0"/>
    <x v="2"/>
    <s v="ago"/>
  </r>
  <r>
    <x v="1226"/>
    <x v="0"/>
    <n v="80"/>
    <n v="47"/>
    <n v="151.1"/>
    <n v="70"/>
    <s v="Yes"/>
    <s v="No"/>
    <n v="26.2"/>
    <n v="0"/>
    <n v="0"/>
    <s v="No"/>
    <n v="0"/>
    <s v="MT"/>
    <x v="0"/>
    <n v="57"/>
    <s v="No"/>
    <s v="No"/>
    <s v="No"/>
    <s v="  Two Year   "/>
    <s v="Paper Check"/>
    <n v="10"/>
    <n v="96"/>
    <x v="0"/>
    <m/>
    <x v="837"/>
    <x v="786"/>
    <n v="77"/>
    <x v="1"/>
    <n v="8.99"/>
    <x v="3"/>
    <s v="SMS"/>
    <x v="0"/>
    <n v="0.13"/>
    <n v="6717"/>
    <s v="Medio"/>
    <s v="Bajo"/>
    <n v="1.2987012987012988E-2"/>
    <n v="1700"/>
    <n v="118"/>
    <n v="0.65254237288135597"/>
    <n v="0.65254237288135597"/>
    <s v="Primera compra"/>
    <n v="365"/>
    <n v="11.991786447638603"/>
    <n v="0.99931553730321687"/>
    <x v="0"/>
    <x v="1"/>
    <s v="oct"/>
  </r>
  <r>
    <x v="1227"/>
    <x v="0"/>
    <n v="67"/>
    <n v="218"/>
    <n v="425.4"/>
    <n v="0"/>
    <s v="No"/>
    <s v="No"/>
    <n v="0"/>
    <n v="0"/>
    <n v="0"/>
    <s v="No"/>
    <n v="0"/>
    <s v="HI"/>
    <x v="0"/>
    <n v="44"/>
    <s v="No"/>
    <s v="No"/>
    <s v="No"/>
    <s v="  One Year   "/>
    <s v="Credit Card"/>
    <n v="8"/>
    <n v="234"/>
    <x v="0"/>
    <m/>
    <x v="838"/>
    <x v="824"/>
    <n v="63"/>
    <x v="2"/>
    <n v="6.47"/>
    <x v="0"/>
    <s v="Phone"/>
    <x v="1"/>
    <n v="0"/>
    <n v="1538"/>
    <s v="Medio"/>
    <s v="Bajo"/>
    <n v="3.1746031746031744E-2"/>
    <n v="1517"/>
    <n v="220"/>
    <n v="0.28636363636363638"/>
    <n v="0.28636363636363638"/>
    <s v="Primera compra"/>
    <n v="1503"/>
    <n v="49.379876796714584"/>
    <n v="4.1149897330595486"/>
    <x v="0"/>
    <x v="1"/>
    <s v="sept"/>
  </r>
  <r>
    <x v="1228"/>
    <x v="0"/>
    <n v="75"/>
    <n v="177"/>
    <n v="546.79999999999995"/>
    <n v="138"/>
    <s v="Yes"/>
    <s v="Yes"/>
    <n v="0"/>
    <n v="0"/>
    <n v="1"/>
    <s v="Yes"/>
    <n v="0"/>
    <s v="AR"/>
    <x v="0"/>
    <n v="47"/>
    <s v="No"/>
    <s v="No"/>
    <s v="Yes"/>
    <s v="  One Year   "/>
    <s v="Direct Debit"/>
    <n v="37"/>
    <n v="1705"/>
    <x v="0"/>
    <m/>
    <x v="839"/>
    <x v="825"/>
    <n v="116"/>
    <x v="0"/>
    <n v="33.61"/>
    <x v="5"/>
    <s v="Email"/>
    <x v="1"/>
    <n v="5.2"/>
    <n v="290"/>
    <s v="Medio"/>
    <s v="Bajo"/>
    <n v="3.4482758620689655E-2"/>
    <n v="1338"/>
    <n v="319"/>
    <n v="0.36363636363636365"/>
    <n v="0.36363636363636365"/>
    <s v="Primera compra"/>
    <n v="1619"/>
    <n v="53.190965092402465"/>
    <n v="4.4325804243668721"/>
    <x v="0"/>
    <x v="0"/>
    <s v="may"/>
  </r>
  <r>
    <x v="1229"/>
    <x v="0"/>
    <n v="65"/>
    <n v="129"/>
    <n v="344.8"/>
    <n v="392"/>
    <s v="Yes"/>
    <s v="No"/>
    <n v="64.7"/>
    <n v="2"/>
    <n v="7"/>
    <s v="Yes"/>
    <n v="0"/>
    <s v="NC"/>
    <x v="0"/>
    <n v="51"/>
    <s v="No"/>
    <s v="No"/>
    <s v="No"/>
    <s v="  One Year   "/>
    <s v="Credit Card"/>
    <n v="30"/>
    <n v="1470"/>
    <x v="0"/>
    <m/>
    <x v="13"/>
    <x v="333"/>
    <n v="24"/>
    <x v="0"/>
    <n v="25.74"/>
    <x v="4"/>
    <s v="Email"/>
    <x v="0"/>
    <n v="3.23"/>
    <n v="5951"/>
    <s v="Medio"/>
    <s v="Bajo"/>
    <n v="0.125"/>
    <n v="1326"/>
    <n v="524"/>
    <n v="4.5801526717557252E-2"/>
    <n v="4.5801526717557252E-2"/>
    <s v="Primera compra"/>
    <n v="1178"/>
    <n v="38.702258726899387"/>
    <n v="3.2251882272416155"/>
    <x v="0"/>
    <x v="0"/>
    <s v="jul"/>
  </r>
  <r>
    <x v="1230"/>
    <x v="0"/>
    <n v="70"/>
    <n v="26"/>
    <n v="79.2"/>
    <n v="52"/>
    <s v="Yes"/>
    <s v="No"/>
    <n v="32.5"/>
    <n v="0"/>
    <n v="0"/>
    <s v="No"/>
    <n v="0"/>
    <s v="WV"/>
    <x v="1"/>
    <n v="58"/>
    <s v="No"/>
    <s v="No"/>
    <s v="No"/>
    <s v="  Two Year   "/>
    <s v="Direct Debit"/>
    <n v="13"/>
    <n v="166"/>
    <x v="0"/>
    <m/>
    <x v="482"/>
    <x v="766"/>
    <n v="104"/>
    <x v="0"/>
    <n v="13.6"/>
    <x v="2"/>
    <s v="Phone"/>
    <x v="1"/>
    <n v="0.98"/>
    <n v="6136"/>
    <s v="Medio"/>
    <s v="Medio"/>
    <n v="4.807692307692308E-2"/>
    <n v="334"/>
    <n v="83"/>
    <n v="1.2530120481927711"/>
    <n v="1.2530120481927711"/>
    <s v="Primera compra"/>
    <n v="527"/>
    <n v="17.314168377823407"/>
    <n v="1.4428473648186173"/>
    <x v="1"/>
    <x v="1"/>
    <s v="may"/>
  </r>
  <r>
    <x v="1231"/>
    <x v="0"/>
    <n v="74"/>
    <n v="187"/>
    <n v="370"/>
    <n v="0"/>
    <s v="No"/>
    <s v="No"/>
    <n v="0"/>
    <n v="0"/>
    <n v="9"/>
    <s v="Yes"/>
    <n v="0"/>
    <s v="CT"/>
    <x v="1"/>
    <n v="58"/>
    <s v="No"/>
    <s v="No"/>
    <s v="Yes"/>
    <s v="  Month-to-Month   "/>
    <s v="Credit Card"/>
    <n v="49"/>
    <n v="3041"/>
    <x v="0"/>
    <m/>
    <x v="10"/>
    <x v="743"/>
    <n v="4"/>
    <x v="0"/>
    <n v="48.38"/>
    <x v="4"/>
    <s v="SMS"/>
    <x v="1"/>
    <n v="0"/>
    <n v="195"/>
    <s v="Alto"/>
    <s v="Bajo"/>
    <n v="0.75"/>
    <n v="1109"/>
    <n v="190"/>
    <n v="2.1052631578947368E-2"/>
    <n v="2.1052631578947368E-2"/>
    <s v="Primera compra"/>
    <n v="622"/>
    <n v="20.435318275154003"/>
    <n v="1.7029431895961669"/>
    <x v="0"/>
    <x v="3"/>
    <s v="ene"/>
  </r>
  <r>
    <x v="1232"/>
    <x v="0"/>
    <n v="63"/>
    <n v="72"/>
    <n v="181.3"/>
    <n v="52"/>
    <s v="Yes"/>
    <s v="Yes"/>
    <n v="0"/>
    <n v="0"/>
    <n v="3"/>
    <s v="Yes"/>
    <n v="0"/>
    <s v="NV"/>
    <x v="1"/>
    <n v="49"/>
    <s v="No"/>
    <s v="No"/>
    <s v="No"/>
    <s v="  One Year   "/>
    <s v="Direct Debit"/>
    <n v="23"/>
    <n v="303"/>
    <x v="0"/>
    <m/>
    <x v="503"/>
    <x v="592"/>
    <n v="48"/>
    <x v="2"/>
    <n v="24.43"/>
    <x v="1"/>
    <s v="Email"/>
    <x v="0"/>
    <n v="1.1299999999999999"/>
    <n v="2583"/>
    <s v="Medio"/>
    <s v="Bajo"/>
    <n v="0"/>
    <n v="1422"/>
    <n v="124"/>
    <n v="0.38709677419354838"/>
    <n v="0.38709677419354838"/>
    <s v="Primera compra"/>
    <n v="302"/>
    <n v="9.9219712525667347"/>
    <n v="0.8268309377138946"/>
    <x v="0"/>
    <x v="1"/>
    <s v="dic"/>
  </r>
  <r>
    <x v="1233"/>
    <x v="0"/>
    <n v="57"/>
    <n v="150"/>
    <n v="281.39999999999998"/>
    <n v="0"/>
    <s v="No"/>
    <s v="No"/>
    <n v="0"/>
    <n v="0"/>
    <n v="0"/>
    <s v="No"/>
    <n v="0"/>
    <s v="RI"/>
    <x v="1"/>
    <n v="21"/>
    <s v="Yes"/>
    <s v="No"/>
    <s v="No"/>
    <s v="  Two Year   "/>
    <s v="Direct Debit"/>
    <n v="12"/>
    <n v="564"/>
    <x v="0"/>
    <m/>
    <x v="329"/>
    <x v="826"/>
    <n v="49"/>
    <x v="1"/>
    <n v="13.45"/>
    <x v="2"/>
    <s v="SMS"/>
    <x v="1"/>
    <n v="0"/>
    <n v="3159"/>
    <s v="Medio"/>
    <s v="Medio"/>
    <n v="0.10204081632653061"/>
    <n v="1427"/>
    <n v="155"/>
    <n v="0.31612903225806449"/>
    <n v="0.31612903225806449"/>
    <s v="Primera compra"/>
    <n v="1727"/>
    <n v="56.739219712525667"/>
    <n v="4.7282683093771389"/>
    <x v="1"/>
    <x v="1"/>
    <s v="ene"/>
  </r>
  <r>
    <x v="1234"/>
    <x v="0"/>
    <n v="64"/>
    <n v="145"/>
    <n v="531.9"/>
    <n v="0"/>
    <s v="No"/>
    <s v="No"/>
    <n v="0"/>
    <n v="0"/>
    <n v="0"/>
    <s v="No"/>
    <n v="0"/>
    <s v="TN"/>
    <x v="1"/>
    <n v="52"/>
    <s v="No"/>
    <s v="No"/>
    <s v="No"/>
    <s v="  One Year   "/>
    <s v="Credit Card"/>
    <n v="8"/>
    <n v="401"/>
    <x v="0"/>
    <m/>
    <x v="350"/>
    <x v="360"/>
    <n v="112"/>
    <x v="2"/>
    <n v="9.2200000000000006"/>
    <x v="2"/>
    <s v="SMS"/>
    <x v="0"/>
    <n v="0"/>
    <n v="6941"/>
    <s v="Medio"/>
    <s v="Medio"/>
    <n v="4.4642857142857144E-2"/>
    <n v="965"/>
    <n v="150"/>
    <n v="0.7466666666666667"/>
    <n v="0.7466666666666667"/>
    <s v="Primera compra"/>
    <n v="1680"/>
    <n v="55.195071868583156"/>
    <n v="4.59958932238193"/>
    <x v="1"/>
    <x v="1"/>
    <s v="mar"/>
  </r>
  <r>
    <x v="1235"/>
    <x v="0"/>
    <n v="50"/>
    <n v="40"/>
    <n v="84.2"/>
    <n v="0"/>
    <s v="No"/>
    <s v="No"/>
    <n v="0"/>
    <n v="0"/>
    <n v="10"/>
    <s v="Yes"/>
    <n v="0"/>
    <s v="IA"/>
    <x v="0"/>
    <n v="51"/>
    <s v="No"/>
    <s v="No"/>
    <s v="No"/>
    <s v="  Month-to-Month   "/>
    <s v="Direct Debit"/>
    <n v="24"/>
    <n v="144"/>
    <x v="0"/>
    <m/>
    <x v="381"/>
    <x v="329"/>
    <n v="52"/>
    <x v="2"/>
    <n v="25.15"/>
    <x v="1"/>
    <s v="Phone"/>
    <x v="1"/>
    <n v="0"/>
    <n v="3432"/>
    <s v="Medio"/>
    <s v="Bajo"/>
    <n v="0"/>
    <n v="394"/>
    <n v="40"/>
    <n v="1.3"/>
    <n v="1.3"/>
    <s v="Primera compra"/>
    <n v="1288"/>
    <n v="42.31622176591376"/>
    <n v="3.5263518138261465"/>
    <x v="2"/>
    <x v="1"/>
    <s v="abr"/>
  </r>
  <r>
    <x v="1236"/>
    <x v="0"/>
    <n v="65"/>
    <n v="182"/>
    <n v="424.3"/>
    <n v="0"/>
    <s v="No"/>
    <s v="No"/>
    <n v="0"/>
    <n v="0"/>
    <n v="17"/>
    <s v="Yes"/>
    <n v="0"/>
    <s v="TN"/>
    <x v="1"/>
    <n v="29"/>
    <s v="Yes"/>
    <s v="No"/>
    <s v="Yes"/>
    <s v="  Two Year   "/>
    <s v="Direct Debit"/>
    <n v="27"/>
    <n v="1924"/>
    <x v="0"/>
    <m/>
    <x v="319"/>
    <x v="499"/>
    <n v="12"/>
    <x v="1"/>
    <n v="31.13"/>
    <x v="2"/>
    <s v="SMS"/>
    <x v="1"/>
    <n v="0"/>
    <n v="4762"/>
    <s v="Medio"/>
    <s v="Medio"/>
    <n v="0.41666666666666669"/>
    <n v="354"/>
    <n v="187"/>
    <n v="6.4171122994652413E-2"/>
    <n v="6.4171122994652413E-2"/>
    <s v="Primera compra"/>
    <n v="318"/>
    <n v="10.447638603696099"/>
    <n v="0.87063655030800824"/>
    <x v="1"/>
    <x v="0"/>
    <s v="nov"/>
  </r>
  <r>
    <x v="1237"/>
    <x v="0"/>
    <n v="55"/>
    <n v="207"/>
    <n v="464.8"/>
    <n v="138"/>
    <s v="Yes"/>
    <s v="No"/>
    <n v="159.5"/>
    <n v="2"/>
    <n v="3"/>
    <s v="Yes"/>
    <n v="0"/>
    <s v="WA"/>
    <x v="0"/>
    <n v="32"/>
    <s v="No"/>
    <s v="No"/>
    <s v="Yes"/>
    <s v="  Two Year   "/>
    <s v="Direct Debit"/>
    <n v="49"/>
    <n v="2291"/>
    <x v="0"/>
    <m/>
    <x v="840"/>
    <x v="827"/>
    <n v="80"/>
    <x v="2"/>
    <n v="58.66"/>
    <x v="5"/>
    <s v="Email"/>
    <x v="0"/>
    <n v="4.78"/>
    <n v="3556"/>
    <s v="Alto"/>
    <s v="Bajo"/>
    <n v="0.05"/>
    <n v="1532"/>
    <n v="349"/>
    <n v="0.22922636103151864"/>
    <n v="0.22922636103151864"/>
    <s v="Primera compra"/>
    <n v="563"/>
    <n v="18.496919917864478"/>
    <n v="1.5414099931553731"/>
    <x v="0"/>
    <x v="3"/>
    <s v="mar"/>
  </r>
  <r>
    <x v="1238"/>
    <x v="0"/>
    <n v="67"/>
    <n v="167"/>
    <n v="374.9"/>
    <n v="0"/>
    <s v="No"/>
    <s v="No"/>
    <n v="0"/>
    <n v="0"/>
    <n v="3"/>
    <s v="Yes"/>
    <n v="0"/>
    <s v="MT"/>
    <x v="0"/>
    <n v="82"/>
    <s v="No"/>
    <s v="Yes"/>
    <s v="Yes"/>
    <s v="  One Year   "/>
    <s v="Credit Card"/>
    <n v="45"/>
    <n v="2793"/>
    <x v="0"/>
    <m/>
    <x v="59"/>
    <x v="758"/>
    <n v="70"/>
    <x v="1"/>
    <n v="50.74"/>
    <x v="4"/>
    <s v="Phone"/>
    <x v="1"/>
    <n v="0"/>
    <n v="6329"/>
    <s v="Alto"/>
    <s v="Bajo"/>
    <n v="4.2857142857142858E-2"/>
    <n v="1283"/>
    <n v="170"/>
    <n v="0.41176470588235292"/>
    <n v="0.41176470588235292"/>
    <s v="Primera compra"/>
    <n v="1538"/>
    <n v="50.529774127310063"/>
    <n v="4.2108145106091719"/>
    <x v="0"/>
    <x v="3"/>
    <s v="jul"/>
  </r>
  <r>
    <x v="1239"/>
    <x v="0"/>
    <n v="72"/>
    <n v="107"/>
    <n v="276.7"/>
    <n v="0"/>
    <s v="No"/>
    <s v="No"/>
    <n v="0"/>
    <n v="0"/>
    <n v="7"/>
    <s v="Yes"/>
    <n v="0"/>
    <s v="GA"/>
    <x v="0"/>
    <n v="34"/>
    <s v="No"/>
    <s v="No"/>
    <s v="Yes"/>
    <s v="  Two Year   "/>
    <s v="Credit Card"/>
    <n v="44"/>
    <n v="3021"/>
    <x v="0"/>
    <m/>
    <x v="778"/>
    <x v="141"/>
    <n v="85"/>
    <x v="1"/>
    <n v="46.57"/>
    <x v="4"/>
    <s v="Email"/>
    <x v="0"/>
    <n v="0"/>
    <n v="1340"/>
    <s v="Alto"/>
    <s v="Bajo"/>
    <n v="3.5294117647058823E-2"/>
    <n v="360"/>
    <n v="110"/>
    <n v="0.77272727272727271"/>
    <n v="0.77272727272727271"/>
    <s v="Primera compra"/>
    <n v="931"/>
    <n v="30.587268993839835"/>
    <n v="2.5489390828199863"/>
    <x v="0"/>
    <x v="3"/>
    <s v="mar"/>
  </r>
  <r>
    <x v="1240"/>
    <x v="0"/>
    <n v="73"/>
    <n v="67"/>
    <n v="184.1"/>
    <n v="0"/>
    <s v="No"/>
    <s v="No"/>
    <n v="0"/>
    <n v="0"/>
    <n v="15"/>
    <s v="Yes"/>
    <n v="0"/>
    <s v="MA"/>
    <x v="1"/>
    <n v="48"/>
    <s v="No"/>
    <s v="No"/>
    <s v="No"/>
    <s v="  Month-to-Month   "/>
    <s v="Credit Card"/>
    <n v="40"/>
    <n v="1057"/>
    <x v="0"/>
    <m/>
    <x v="41"/>
    <x v="828"/>
    <n v="114"/>
    <x v="0"/>
    <n v="46.97"/>
    <x v="4"/>
    <s v="Phone"/>
    <x v="1"/>
    <n v="0"/>
    <n v="4843"/>
    <s v="Alto"/>
    <s v="Bajo"/>
    <n v="2.6315789473684209E-2"/>
    <n v="1364"/>
    <n v="70"/>
    <n v="1.6285714285714286"/>
    <n v="1.6285714285714286"/>
    <s v="Primera compra"/>
    <n v="1662"/>
    <n v="54.603696098562637"/>
    <n v="4.5503080082135527"/>
    <x v="0"/>
    <x v="2"/>
    <s v="mar"/>
  </r>
  <r>
    <x v="1241"/>
    <x v="0"/>
    <n v="81"/>
    <n v="84"/>
    <n v="159"/>
    <n v="0"/>
    <s v="No"/>
    <s v="No"/>
    <n v="0"/>
    <n v="0"/>
    <n v="0"/>
    <s v="No"/>
    <n v="0"/>
    <s v="OK"/>
    <x v="1"/>
    <n v="21"/>
    <s v="Yes"/>
    <s v="No"/>
    <s v="No"/>
    <s v="  One Year   "/>
    <s v="Credit Card"/>
    <n v="10"/>
    <n v="117"/>
    <x v="0"/>
    <m/>
    <x v="365"/>
    <x v="829"/>
    <n v="66"/>
    <x v="1"/>
    <n v="8.98"/>
    <x v="3"/>
    <s v="Phone"/>
    <x v="1"/>
    <n v="0"/>
    <n v="3415"/>
    <s v="Medio"/>
    <s v="Bajo"/>
    <n v="1.5151515151515152E-2"/>
    <n v="486"/>
    <n v="85"/>
    <n v="0.77647058823529413"/>
    <n v="0.77647058823529413"/>
    <s v="Primera compra"/>
    <n v="997"/>
    <n v="32.755646817248461"/>
    <n v="2.729637234770705"/>
    <x v="2"/>
    <x v="1"/>
    <s v="ene"/>
  </r>
  <r>
    <x v="1242"/>
    <x v="0"/>
    <n v="66"/>
    <n v="217"/>
    <n v="578.79999999999995"/>
    <n v="384"/>
    <s v="Yes"/>
    <s v="Yes"/>
    <n v="0"/>
    <n v="0"/>
    <n v="10"/>
    <s v="Yes"/>
    <n v="0"/>
    <s v="VA"/>
    <x v="1"/>
    <n v="36"/>
    <s v="No"/>
    <s v="No"/>
    <s v="Yes"/>
    <s v="  One Year   "/>
    <s v="Direct Debit"/>
    <n v="58"/>
    <n v="3751"/>
    <x v="0"/>
    <m/>
    <x v="458"/>
    <x v="830"/>
    <n v="2"/>
    <x v="0"/>
    <n v="62.99"/>
    <x v="2"/>
    <s v="SMS"/>
    <x v="1"/>
    <n v="0.67"/>
    <n v="2795"/>
    <s v="Alto"/>
    <s v="Medio"/>
    <n v="2.5"/>
    <n v="1228"/>
    <n v="606"/>
    <n v="3.3003300330033004E-3"/>
    <n v="3.3003300330033004E-3"/>
    <s v="Primera compra"/>
    <n v="1333"/>
    <n v="43.794661190965087"/>
    <n v="3.6495550992470904"/>
    <x v="1"/>
    <x v="3"/>
    <s v="feb"/>
  </r>
  <r>
    <x v="1243"/>
    <x v="0"/>
    <n v="90"/>
    <n v="78"/>
    <n v="204.9"/>
    <n v="0"/>
    <s v="No"/>
    <s v="No"/>
    <n v="0"/>
    <n v="0"/>
    <n v="5"/>
    <s v="Yes"/>
    <n v="0"/>
    <s v="OK"/>
    <x v="0"/>
    <n v="62"/>
    <s v="No"/>
    <s v="No"/>
    <s v="No"/>
    <s v="  Month-to-Month   "/>
    <s v="Paper Check"/>
    <n v="39"/>
    <n v="1128"/>
    <x v="0"/>
    <m/>
    <x v="841"/>
    <x v="831"/>
    <n v="33"/>
    <x v="1"/>
    <n v="36.159999999999997"/>
    <x v="5"/>
    <s v="Phone"/>
    <x v="1"/>
    <n v="0"/>
    <n v="5436"/>
    <s v="Medio"/>
    <s v="Bajo"/>
    <n v="0.12121212121212122"/>
    <n v="1253"/>
    <n v="82"/>
    <n v="0.40243902439024393"/>
    <n v="0.40243902439024393"/>
    <s v="Primera compra"/>
    <n v="1007"/>
    <n v="33.084188911704317"/>
    <n v="2.7570157426420265"/>
    <x v="0"/>
    <x v="0"/>
    <s v="ene"/>
  </r>
  <r>
    <x v="1244"/>
    <x v="0"/>
    <n v="75"/>
    <n v="204"/>
    <n v="498.2"/>
    <n v="0"/>
    <s v="No"/>
    <s v="Yes"/>
    <n v="0"/>
    <n v="0"/>
    <n v="7"/>
    <s v="Yes"/>
    <n v="0"/>
    <s v="GA"/>
    <x v="1"/>
    <n v="39"/>
    <s v="No"/>
    <s v="No"/>
    <s v="Yes"/>
    <s v="  Two Year   "/>
    <s v="Direct Debit"/>
    <n v="23"/>
    <n v="1635"/>
    <x v="0"/>
    <m/>
    <x v="19"/>
    <x v="832"/>
    <n v="81"/>
    <x v="0"/>
    <n v="21.6"/>
    <x v="3"/>
    <s v="Email"/>
    <x v="1"/>
    <n v="0"/>
    <n v="1193"/>
    <s v="Medio"/>
    <s v="Bajo"/>
    <n v="1.2345679012345678E-2"/>
    <n v="569"/>
    <n v="205"/>
    <n v="0.39512195121951221"/>
    <n v="0.39512195121951221"/>
    <s v="Primera compra"/>
    <n v="738"/>
    <n v="24.246406570841891"/>
    <n v="2.020533880903491"/>
    <x v="2"/>
    <x v="0"/>
    <s v="oct"/>
  </r>
  <r>
    <x v="1245"/>
    <x v="0"/>
    <n v="68"/>
    <n v="83"/>
    <n v="281"/>
    <n v="112"/>
    <s v="Yes"/>
    <s v="No"/>
    <n v="43.7"/>
    <n v="2"/>
    <n v="5"/>
    <s v="Yes"/>
    <n v="0"/>
    <s v="SC"/>
    <x v="1"/>
    <n v="60"/>
    <s v="No"/>
    <s v="No"/>
    <s v="Yes"/>
    <s v="  Two Year   "/>
    <s v="Direct Debit"/>
    <n v="48"/>
    <n v="2679"/>
    <x v="0"/>
    <m/>
    <x v="592"/>
    <x v="833"/>
    <n v="10"/>
    <x v="0"/>
    <n v="45.84"/>
    <x v="4"/>
    <s v="Email"/>
    <x v="0"/>
    <n v="2.1800000000000002"/>
    <n v="3695"/>
    <s v="Alto"/>
    <s v="Bajo"/>
    <n v="0.3"/>
    <n v="1702"/>
    <n v="198"/>
    <n v="5.0505050505050504E-2"/>
    <n v="5.0505050505050504E-2"/>
    <s v="Primera compra"/>
    <n v="732"/>
    <n v="24.049281314168375"/>
    <n v="2.0041067761806981"/>
    <x v="0"/>
    <x v="3"/>
    <s v="oct"/>
  </r>
  <r>
    <x v="1246"/>
    <x v="0"/>
    <n v="95"/>
    <n v="185"/>
    <n v="577.4"/>
    <n v="0"/>
    <s v="No"/>
    <s v="No"/>
    <n v="0"/>
    <n v="0"/>
    <n v="13"/>
    <s v="No"/>
    <n v="34"/>
    <s v="KS"/>
    <x v="0"/>
    <n v="48"/>
    <s v="No"/>
    <s v="No"/>
    <s v="Yes"/>
    <s v="  Two Year   "/>
    <s v="Direct Debit"/>
    <n v="48"/>
    <n v="3491"/>
    <x v="0"/>
    <m/>
    <x v="201"/>
    <x v="562"/>
    <n v="9"/>
    <x v="1"/>
    <n v="55.37"/>
    <x v="0"/>
    <s v="Phone"/>
    <x v="1"/>
    <n v="0"/>
    <n v="2320"/>
    <s v="Alto"/>
    <s v="Bajo"/>
    <n v="0.22222222222222221"/>
    <n v="886"/>
    <n v="187"/>
    <n v="4.8128342245989303E-2"/>
    <n v="4.8128342245989303E-2"/>
    <s v="Primera compra"/>
    <n v="583"/>
    <n v="19.154004106776181"/>
    <n v="1.5961670088980151"/>
    <x v="0"/>
    <x v="3"/>
    <s v="mar"/>
  </r>
  <r>
    <x v="1247"/>
    <x v="0"/>
    <n v="77"/>
    <n v="210"/>
    <n v="633.4"/>
    <n v="0"/>
    <s v="No"/>
    <s v="No"/>
    <n v="0"/>
    <n v="0"/>
    <n v="5"/>
    <s v="Yes"/>
    <n v="0"/>
    <s v="RI"/>
    <x v="0"/>
    <n v="47"/>
    <s v="No"/>
    <s v="No"/>
    <s v="Yes"/>
    <s v="  Two Year   "/>
    <s v="Direct Debit"/>
    <n v="39"/>
    <n v="2484"/>
    <x v="0"/>
    <m/>
    <x v="248"/>
    <x v="834"/>
    <n v="75"/>
    <x v="1"/>
    <n v="34.07"/>
    <x v="3"/>
    <s v="Email"/>
    <x v="0"/>
    <n v="0"/>
    <n v="5072"/>
    <s v="Medio"/>
    <s v="Bajo"/>
    <n v="1.3333333333333334E-2"/>
    <n v="1623"/>
    <n v="211"/>
    <n v="0.35545023696682465"/>
    <n v="0.35545023696682465"/>
    <s v="Primera compra"/>
    <n v="1152"/>
    <n v="37.848049281314168"/>
    <n v="3.1540041067761808"/>
    <x v="2"/>
    <x v="3"/>
    <s v="ago"/>
  </r>
  <r>
    <x v="1248"/>
    <x v="0"/>
    <n v="69"/>
    <n v="28"/>
    <n v="61.1"/>
    <n v="0"/>
    <s v="No"/>
    <s v="No"/>
    <n v="0"/>
    <n v="0"/>
    <n v="0"/>
    <s v="No"/>
    <n v="0"/>
    <s v="AZ"/>
    <x v="0"/>
    <n v="63"/>
    <s v="No"/>
    <s v="No"/>
    <s v="No"/>
    <s v="  Two Year   "/>
    <s v="Credit Card"/>
    <n v="11"/>
    <n v="139"/>
    <x v="0"/>
    <m/>
    <x v="842"/>
    <x v="789"/>
    <n v="97"/>
    <x v="2"/>
    <n v="12.59"/>
    <x v="1"/>
    <s v="Phone"/>
    <x v="1"/>
    <n v="0"/>
    <n v="6364"/>
    <s v="Medio"/>
    <s v="Bajo"/>
    <n v="0"/>
    <n v="1724"/>
    <n v="28"/>
    <n v="3.4642857142857144"/>
    <n v="3.4642857142857144"/>
    <s v="Primera compra"/>
    <n v="1591"/>
    <n v="52.271047227926076"/>
    <n v="4.3559206023271733"/>
    <x v="2"/>
    <x v="1"/>
    <s v="jun"/>
  </r>
  <r>
    <x v="1249"/>
    <x v="0"/>
    <n v="59"/>
    <n v="78"/>
    <n v="211.9"/>
    <n v="0"/>
    <s v="No"/>
    <s v="No"/>
    <n v="0"/>
    <n v="0"/>
    <n v="5"/>
    <s v="Yes"/>
    <n v="0"/>
    <s v="FL"/>
    <x v="1"/>
    <n v="35"/>
    <s v="No"/>
    <s v="No"/>
    <s v="No"/>
    <s v="  One Year   "/>
    <s v="Credit Card"/>
    <n v="67"/>
    <n v="3528"/>
    <x v="0"/>
    <m/>
    <x v="843"/>
    <x v="835"/>
    <n v="38"/>
    <x v="2"/>
    <n v="67.349999999999994"/>
    <x v="5"/>
    <s v="SMS"/>
    <x v="1"/>
    <n v="0"/>
    <n v="4939"/>
    <s v="Alto"/>
    <s v="Bajo"/>
    <n v="0.10526315789473684"/>
    <n v="924"/>
    <n v="82"/>
    <n v="0.46341463414634149"/>
    <n v="0.46341463414634149"/>
    <s v="Primera compra"/>
    <n v="1375"/>
    <n v="45.17453798767967"/>
    <n v="3.7645448323066391"/>
    <x v="0"/>
    <x v="3"/>
    <s v="ene"/>
  </r>
  <r>
    <x v="1250"/>
    <x v="0"/>
    <n v="57"/>
    <n v="407"/>
    <n v="1108.9000000000001"/>
    <n v="0"/>
    <s v="No"/>
    <s v="No"/>
    <n v="0"/>
    <n v="0"/>
    <n v="3"/>
    <s v="Yes"/>
    <n v="0"/>
    <s v="AZ"/>
    <x v="0"/>
    <n v="56"/>
    <s v="No"/>
    <s v="No"/>
    <s v="Yes"/>
    <s v="  Two Year   "/>
    <s v="Direct Debit"/>
    <n v="44"/>
    <n v="3237"/>
    <x v="0"/>
    <m/>
    <x v="844"/>
    <x v="836"/>
    <n v="2"/>
    <x v="2"/>
    <n v="42.04"/>
    <x v="3"/>
    <s v="Phone"/>
    <x v="0"/>
    <n v="0"/>
    <n v="4104"/>
    <s v="Medio"/>
    <s v="Bajo"/>
    <n v="0.5"/>
    <n v="538"/>
    <n v="408"/>
    <n v="4.9019607843137254E-3"/>
    <n v="4.9019607843137254E-3"/>
    <s v="Primera compra"/>
    <n v="1313"/>
    <n v="43.137577002053391"/>
    <n v="3.5947980835044491"/>
    <x v="2"/>
    <x v="3"/>
    <s v="mar"/>
  </r>
  <r>
    <x v="1251"/>
    <x v="0"/>
    <n v="56"/>
    <n v="202"/>
    <n v="569.5"/>
    <n v="0"/>
    <s v="No"/>
    <s v="No"/>
    <n v="0"/>
    <n v="2"/>
    <n v="3"/>
    <s v="Yes"/>
    <n v="0"/>
    <s v="AZ"/>
    <x v="1"/>
    <n v="65"/>
    <s v="No"/>
    <s v="No"/>
    <s v="Yes"/>
    <s v="  Two Year   "/>
    <s v="Direct Debit"/>
    <n v="47"/>
    <n v="2427"/>
    <x v="0"/>
    <m/>
    <x v="410"/>
    <x v="628"/>
    <n v="70"/>
    <x v="1"/>
    <n v="40.31"/>
    <x v="2"/>
    <s v="Email"/>
    <x v="1"/>
    <n v="0"/>
    <n v="2479"/>
    <s v="Medio"/>
    <s v="Medio"/>
    <n v="7.1428571428571425E-2"/>
    <n v="901"/>
    <n v="207"/>
    <n v="0.33816425120772947"/>
    <n v="0.33816425120772947"/>
    <s v="Primera compra"/>
    <n v="939"/>
    <n v="30.850102669404521"/>
    <n v="2.5708418891170433"/>
    <x v="1"/>
    <x v="3"/>
    <s v="mar"/>
  </r>
  <r>
    <x v="1252"/>
    <x v="0"/>
    <n v="75"/>
    <n v="375"/>
    <n v="1001.6"/>
    <n v="288"/>
    <s v="Yes"/>
    <s v="Yes"/>
    <n v="0"/>
    <n v="2"/>
    <n v="5"/>
    <s v="Yes"/>
    <n v="0"/>
    <s v="NJ"/>
    <x v="1"/>
    <n v="41"/>
    <s v="No"/>
    <s v="No"/>
    <s v="Yes"/>
    <s v="  Two Year   "/>
    <s v="Credit Card"/>
    <n v="33"/>
    <n v="2343"/>
    <x v="0"/>
    <m/>
    <x v="187"/>
    <x v="837"/>
    <n v="119"/>
    <x v="2"/>
    <n v="26.57"/>
    <x v="4"/>
    <s v="SMS"/>
    <x v="0"/>
    <n v="5.33"/>
    <n v="6121"/>
    <s v="Medio"/>
    <s v="Bajo"/>
    <n v="2.5210084033613446E-2"/>
    <n v="1271"/>
    <n v="666"/>
    <n v="0.17867867867867868"/>
    <n v="0.17867867867867868"/>
    <s v="Primera compra"/>
    <n v="324"/>
    <n v="10.644763860369611"/>
    <n v="0.88706365503080098"/>
    <x v="0"/>
    <x v="3"/>
    <s v="nov"/>
  </r>
  <r>
    <x v="1253"/>
    <x v="0"/>
    <n v="70"/>
    <n v="45"/>
    <n v="179.3"/>
    <n v="0"/>
    <s v="No"/>
    <s v="No"/>
    <n v="0"/>
    <n v="0"/>
    <n v="12"/>
    <s v="No"/>
    <n v="78"/>
    <s v="MT"/>
    <x v="1"/>
    <n v="57"/>
    <s v="No"/>
    <s v="No"/>
    <s v="No"/>
    <s v="  Two Year   "/>
    <s v="Credit Card"/>
    <n v="17"/>
    <n v="614"/>
    <x v="0"/>
    <m/>
    <x v="845"/>
    <x v="69"/>
    <n v="49"/>
    <x v="2"/>
    <n v="16.899999999999999"/>
    <x v="4"/>
    <s v="SMS"/>
    <x v="1"/>
    <n v="0"/>
    <n v="4738"/>
    <s v="Medio"/>
    <s v="Bajo"/>
    <n v="6.1224489795918366E-2"/>
    <n v="1221"/>
    <n v="48"/>
    <n v="1.0208333333333333"/>
    <n v="1.0208333333333333"/>
    <s v="Primera compra"/>
    <n v="1443"/>
    <n v="47.408624229979466"/>
    <n v="3.9507186858316223"/>
    <x v="0"/>
    <x v="1"/>
    <s v="oct"/>
  </r>
  <r>
    <x v="1254"/>
    <x v="0"/>
    <n v="94"/>
    <n v="434"/>
    <n v="846.5"/>
    <n v="0"/>
    <s v="No"/>
    <s v="No"/>
    <n v="0"/>
    <n v="2"/>
    <n v="1"/>
    <s v="Yes"/>
    <n v="0"/>
    <s v="OH"/>
    <x v="0"/>
    <n v="40"/>
    <s v="No"/>
    <s v="No"/>
    <s v="Yes"/>
    <s v="  Two Year   "/>
    <s v="Credit Card"/>
    <n v="37"/>
    <n v="2237"/>
    <x v="0"/>
    <m/>
    <x v="846"/>
    <x v="838"/>
    <n v="38"/>
    <x v="1"/>
    <n v="43.57"/>
    <x v="0"/>
    <s v="Email"/>
    <x v="1"/>
    <n v="0"/>
    <n v="5771"/>
    <s v="Medio"/>
    <s v="Bajo"/>
    <n v="5.2631578947368418E-2"/>
    <n v="774"/>
    <n v="436"/>
    <n v="8.7155963302752298E-2"/>
    <n v="8.7155963302752298E-2"/>
    <s v="Primera compra"/>
    <n v="1073"/>
    <n v="35.252566735112936"/>
    <n v="2.9377138945927448"/>
    <x v="0"/>
    <x v="3"/>
    <s v="nov"/>
  </r>
  <r>
    <x v="1255"/>
    <x v="0"/>
    <n v="66"/>
    <n v="402"/>
    <n v="1101.4000000000001"/>
    <n v="0"/>
    <s v="No"/>
    <s v="No"/>
    <n v="0"/>
    <n v="0"/>
    <n v="5"/>
    <s v="Yes"/>
    <n v="0"/>
    <s v="OH"/>
    <x v="0"/>
    <n v="70"/>
    <s v="No"/>
    <s v="Yes"/>
    <s v="Yes"/>
    <s v="  One Year   "/>
    <s v="Paper Check"/>
    <n v="42"/>
    <n v="2879"/>
    <x v="0"/>
    <m/>
    <x v="847"/>
    <x v="738"/>
    <n v="48"/>
    <x v="0"/>
    <n v="46.56"/>
    <x v="2"/>
    <s v="Phone"/>
    <x v="1"/>
    <n v="0"/>
    <n v="5429"/>
    <s v="Alto"/>
    <s v="Medio"/>
    <n v="0.10416666666666667"/>
    <n v="755"/>
    <n v="407"/>
    <n v="0.11793611793611794"/>
    <n v="0.11793611793611794"/>
    <s v="Primera compra"/>
    <n v="1738"/>
    <n v="57.100616016427097"/>
    <n v="4.7583846680355917"/>
    <x v="1"/>
    <x v="3"/>
    <s v="ene"/>
  </r>
  <r>
    <x v="1256"/>
    <x v="0"/>
    <n v="73"/>
    <n v="78"/>
    <n v="166.4"/>
    <n v="0"/>
    <s v="No"/>
    <s v="No"/>
    <n v="0"/>
    <n v="1"/>
    <n v="12"/>
    <s v="Yes"/>
    <n v="0"/>
    <s v="AR"/>
    <x v="0"/>
    <n v="84"/>
    <s v="No"/>
    <s v="Yes"/>
    <s v="No"/>
    <s v="  Two Year   "/>
    <s v="Direct Debit"/>
    <n v="28"/>
    <n v="422"/>
    <x v="0"/>
    <m/>
    <x v="675"/>
    <x v="380"/>
    <n v="8"/>
    <x v="0"/>
    <n v="25.58"/>
    <x v="3"/>
    <s v="Phone"/>
    <x v="0"/>
    <n v="0"/>
    <n v="1367"/>
    <s v="Medio"/>
    <s v="Bajo"/>
    <n v="0.125"/>
    <n v="314"/>
    <n v="79"/>
    <n v="0.10126582278481013"/>
    <n v="0.10126582278481013"/>
    <s v="Primera compra"/>
    <n v="980"/>
    <n v="32.197125256673516"/>
    <n v="2.6830937713894598"/>
    <x v="2"/>
    <x v="1"/>
    <s v="feb"/>
  </r>
  <r>
    <x v="1257"/>
    <x v="0"/>
    <n v="54"/>
    <n v="215"/>
    <n v="523.1"/>
    <n v="0"/>
    <s v="No"/>
    <s v="No"/>
    <n v="0"/>
    <n v="0"/>
    <n v="0"/>
    <s v="No"/>
    <n v="0"/>
    <s v="MA"/>
    <x v="1"/>
    <n v="56"/>
    <s v="No"/>
    <s v="No"/>
    <s v="No"/>
    <s v="  Two Year   "/>
    <s v="Credit Card"/>
    <n v="8"/>
    <n v="472"/>
    <x v="0"/>
    <m/>
    <x v="600"/>
    <x v="839"/>
    <n v="90"/>
    <x v="1"/>
    <n v="8.5500000000000007"/>
    <x v="3"/>
    <s v="Email"/>
    <x v="0"/>
    <n v="0"/>
    <n v="6196"/>
    <s v="Medio"/>
    <s v="Bajo"/>
    <n v="1.1111111111111112E-2"/>
    <n v="1097"/>
    <n v="216"/>
    <n v="0.41666666666666669"/>
    <n v="0.41666666666666669"/>
    <s v="Primera compra"/>
    <n v="323"/>
    <n v="10.611909650924025"/>
    <n v="0.88432580424366869"/>
    <x v="0"/>
    <x v="1"/>
    <s v="nov"/>
  </r>
  <r>
    <x v="1258"/>
    <x v="0"/>
    <n v="63"/>
    <n v="483"/>
    <n v="977.1"/>
    <n v="260"/>
    <s v="Yes"/>
    <s v="No"/>
    <n v="59.8"/>
    <n v="0"/>
    <n v="3"/>
    <s v="Yes"/>
    <n v="0"/>
    <s v="MN"/>
    <x v="0"/>
    <n v="41"/>
    <s v="No"/>
    <s v="No"/>
    <s v="Yes"/>
    <s v="  Two Year   "/>
    <s v="Direct Debit"/>
    <n v="41"/>
    <n v="2675"/>
    <x v="0"/>
    <m/>
    <x v="807"/>
    <x v="839"/>
    <n v="99"/>
    <x v="2"/>
    <n v="47.24"/>
    <x v="2"/>
    <s v="Phone"/>
    <x v="1"/>
    <n v="0.3"/>
    <n v="3296"/>
    <s v="Alto"/>
    <s v="Medio"/>
    <n v="5.0505050505050504E-2"/>
    <n v="1097"/>
    <n v="748"/>
    <n v="0.13235294117647059"/>
    <n v="0.13235294117647059"/>
    <s v="Primera compra"/>
    <n v="735"/>
    <n v="24.147843942505133"/>
    <n v="2.0123203285420943"/>
    <x v="1"/>
    <x v="3"/>
    <s v="oct"/>
  </r>
  <r>
    <x v="1259"/>
    <x v="0"/>
    <n v="64"/>
    <n v="120"/>
    <n v="280.8"/>
    <n v="92"/>
    <s v="Yes"/>
    <s v="No"/>
    <n v="73.599999999999994"/>
    <n v="0"/>
    <n v="0"/>
    <s v="No"/>
    <n v="0"/>
    <s v="KY"/>
    <x v="0"/>
    <n v="41"/>
    <s v="No"/>
    <s v="No"/>
    <s v="No"/>
    <s v="  One Year   "/>
    <s v="Credit Card"/>
    <n v="8"/>
    <n v="193"/>
    <x v="0"/>
    <m/>
    <x v="736"/>
    <x v="398"/>
    <n v="9"/>
    <x v="1"/>
    <n v="9.34"/>
    <x v="2"/>
    <s v="Phone"/>
    <x v="0"/>
    <n v="2.21"/>
    <n v="1180"/>
    <s v="Medio"/>
    <s v="Medio"/>
    <n v="0.55555555555555558"/>
    <n v="917"/>
    <n v="217"/>
    <n v="4.1474654377880185E-2"/>
    <n v="4.1474654377880185E-2"/>
    <s v="Primera compra"/>
    <n v="325"/>
    <n v="10.677618069815196"/>
    <n v="0.88980150581793305"/>
    <x v="1"/>
    <x v="1"/>
    <s v="nov"/>
  </r>
  <r>
    <x v="1260"/>
    <x v="0"/>
    <n v="96"/>
    <n v="230"/>
    <n v="782.1"/>
    <n v="180"/>
    <s v="Yes"/>
    <s v="No"/>
    <n v="130.5"/>
    <n v="2"/>
    <n v="24"/>
    <s v="Yes"/>
    <n v="0"/>
    <s v="MA"/>
    <x v="1"/>
    <n v="26"/>
    <s v="Yes"/>
    <s v="No"/>
    <s v="Yes"/>
    <s v="  One Year   "/>
    <s v="Direct Debit"/>
    <n v="29"/>
    <n v="1728"/>
    <x v="0"/>
    <m/>
    <x v="297"/>
    <x v="117"/>
    <n v="92"/>
    <x v="1"/>
    <n v="24.06"/>
    <x v="5"/>
    <s v="Email"/>
    <x v="0"/>
    <n v="0.52"/>
    <n v="6900"/>
    <s v="Medio"/>
    <s v="Bajo"/>
    <n v="4.3478260869565216E-2"/>
    <n v="1132"/>
    <n v="414"/>
    <n v="0.22222222222222221"/>
    <n v="0.22222222222222221"/>
    <s v="Primera compra"/>
    <n v="636"/>
    <n v="20.895277207392198"/>
    <n v="1.7412731006160165"/>
    <x v="0"/>
    <x v="0"/>
    <s v="ene"/>
  </r>
  <r>
    <x v="1261"/>
    <x v="0"/>
    <n v="61"/>
    <n v="236"/>
    <n v="594.79999999999995"/>
    <n v="320"/>
    <s v="Yes"/>
    <s v="No"/>
    <n v="84.8"/>
    <n v="0"/>
    <n v="0"/>
    <s v="No"/>
    <n v="0"/>
    <s v="NY"/>
    <x v="1"/>
    <n v="47"/>
    <s v="No"/>
    <s v="No"/>
    <s v="No"/>
    <s v="  Two Year   "/>
    <s v="Direct Debit"/>
    <n v="8"/>
    <n v="318"/>
    <x v="0"/>
    <m/>
    <x v="848"/>
    <x v="724"/>
    <n v="76"/>
    <x v="2"/>
    <n v="6.93"/>
    <x v="2"/>
    <s v="Phone"/>
    <x v="1"/>
    <n v="0.42"/>
    <n v="6302"/>
    <s v="Medio"/>
    <s v="Medio"/>
    <n v="6.5789473684210523E-2"/>
    <n v="1707"/>
    <n v="561"/>
    <n v="0.13547237076648841"/>
    <n v="0.13547237076648841"/>
    <s v="Primera compra"/>
    <n v="1456"/>
    <n v="47.835728952772072"/>
    <n v="3.9863107460643392"/>
    <x v="1"/>
    <x v="1"/>
    <s v="oct"/>
  </r>
  <r>
    <x v="1262"/>
    <x v="0"/>
    <n v="69"/>
    <n v="72"/>
    <n v="169.9"/>
    <n v="0"/>
    <s v="No"/>
    <s v="No"/>
    <n v="0"/>
    <n v="0"/>
    <n v="15"/>
    <s v="Yes"/>
    <n v="0"/>
    <s v="MS"/>
    <x v="1"/>
    <n v="21"/>
    <s v="Yes"/>
    <s v="No"/>
    <s v="No"/>
    <s v="  Month-to-Month   "/>
    <s v="Direct Debit"/>
    <n v="28"/>
    <n v="401"/>
    <x v="0"/>
    <m/>
    <x v="63"/>
    <x v="74"/>
    <n v="99"/>
    <x v="0"/>
    <n v="24.4"/>
    <x v="4"/>
    <s v="SMS"/>
    <x v="1"/>
    <n v="0"/>
    <n v="617"/>
    <s v="Medio"/>
    <s v="Bajo"/>
    <n v="3.0303030303030304E-2"/>
    <n v="1348"/>
    <n v="75"/>
    <n v="1.32"/>
    <n v="1.32"/>
    <s v="Primera compra"/>
    <n v="533"/>
    <n v="17.511293634496919"/>
    <n v="1.4592744695414099"/>
    <x v="0"/>
    <x v="1"/>
    <s v="abr"/>
  </r>
  <r>
    <x v="1263"/>
    <x v="0"/>
    <n v="53"/>
    <n v="6"/>
    <n v="15"/>
    <n v="6"/>
    <s v="Yes"/>
    <s v="No"/>
    <n v="4.2"/>
    <n v="1"/>
    <n v="3"/>
    <s v="Yes"/>
    <n v="0"/>
    <s v="WV"/>
    <x v="0"/>
    <n v="39"/>
    <s v="No"/>
    <s v="No"/>
    <s v="No"/>
    <s v="  Month-to-Month   "/>
    <s v="Credit Card"/>
    <n v="27"/>
    <n v="27"/>
    <x v="0"/>
    <m/>
    <x v="66"/>
    <x v="422"/>
    <n v="40"/>
    <x v="1"/>
    <n v="31.84"/>
    <x v="2"/>
    <s v="SMS"/>
    <x v="1"/>
    <n v="0.12"/>
    <n v="6281"/>
    <s v="Medio"/>
    <s v="Medio"/>
    <n v="0.125"/>
    <n v="371"/>
    <n v="17"/>
    <n v="2.3529411764705883"/>
    <n v="2.3529411764705883"/>
    <s v="Primera compra"/>
    <n v="655"/>
    <n v="21.519507186858316"/>
    <n v="1.7932922655715264"/>
    <x v="1"/>
    <x v="1"/>
    <s v="dic"/>
  </r>
  <r>
    <x v="1264"/>
    <x v="0"/>
    <n v="66"/>
    <n v="89"/>
    <n v="200.9"/>
    <n v="250"/>
    <s v="Yes"/>
    <s v="Yes"/>
    <n v="0"/>
    <n v="0"/>
    <n v="0"/>
    <s v="No"/>
    <n v="0"/>
    <s v="MD"/>
    <x v="1"/>
    <n v="65"/>
    <s v="No"/>
    <s v="Yes"/>
    <s v="No"/>
    <s v="  One Year   "/>
    <s v="Direct Debit"/>
    <n v="10"/>
    <n v="524"/>
    <x v="0"/>
    <m/>
    <x v="544"/>
    <x v="724"/>
    <n v="70"/>
    <x v="0"/>
    <n v="10.32"/>
    <x v="2"/>
    <s v="Phone"/>
    <x v="0"/>
    <n v="0.68"/>
    <n v="6897"/>
    <s v="Medio"/>
    <s v="Medio"/>
    <n v="7.1428571428571425E-2"/>
    <n v="1707"/>
    <n v="344"/>
    <n v="0.20348837209302326"/>
    <n v="0.20348837209302326"/>
    <s v="Primera compra"/>
    <n v="1557"/>
    <n v="51.154004106776185"/>
    <n v="4.2628336755646821"/>
    <x v="1"/>
    <x v="1"/>
    <s v="jul"/>
  </r>
  <r>
    <x v="1265"/>
    <x v="0"/>
    <n v="66"/>
    <n v="57"/>
    <n v="185.4"/>
    <n v="148"/>
    <s v="Yes"/>
    <s v="Yes"/>
    <n v="0"/>
    <n v="0"/>
    <n v="10"/>
    <s v="No"/>
    <n v="0"/>
    <s v="NY"/>
    <x v="1"/>
    <n v="56"/>
    <s v="No"/>
    <s v="No"/>
    <s v="Yes"/>
    <s v="  Month-to-Month   "/>
    <s v="Direct Debit"/>
    <n v="60"/>
    <n v="2210"/>
    <x v="0"/>
    <m/>
    <x v="849"/>
    <x v="840"/>
    <n v="42"/>
    <x v="0"/>
    <n v="53.71"/>
    <x v="5"/>
    <s v="Email"/>
    <x v="1"/>
    <n v="3.37"/>
    <n v="5271"/>
    <s v="Alto"/>
    <s v="Bajo"/>
    <n v="9.5238095238095233E-2"/>
    <n v="666"/>
    <n v="209"/>
    <n v="0.20095693779904306"/>
    <n v="0.20095693779904306"/>
    <s v="Primera compra"/>
    <n v="754"/>
    <n v="24.772073921971256"/>
    <n v="2.0643394934976045"/>
    <x v="0"/>
    <x v="0"/>
    <s v="sept"/>
  </r>
  <r>
    <x v="1266"/>
    <x v="0"/>
    <n v="68"/>
    <n v="275"/>
    <n v="800.3"/>
    <n v="0"/>
    <s v="No"/>
    <s v="No"/>
    <n v="0"/>
    <n v="0"/>
    <n v="1"/>
    <s v="Yes"/>
    <n v="0"/>
    <s v="NV"/>
    <x v="0"/>
    <n v="62"/>
    <s v="No"/>
    <s v="No"/>
    <s v="Yes"/>
    <s v="  Two Year   "/>
    <s v="Direct Debit"/>
    <n v="75"/>
    <n v="5473"/>
    <x v="0"/>
    <m/>
    <x v="169"/>
    <x v="166"/>
    <n v="111"/>
    <x v="0"/>
    <n v="81.27"/>
    <x v="4"/>
    <s v="Email"/>
    <x v="1"/>
    <n v="0"/>
    <n v="6720"/>
    <s v="Alto"/>
    <s v="Bajo"/>
    <n v="2.7027027027027029E-2"/>
    <n v="742"/>
    <n v="278"/>
    <n v="0.39928057553956836"/>
    <n v="0.39928057553956836"/>
    <s v="Primera compra"/>
    <n v="1564"/>
    <n v="51.383983572895275"/>
    <n v="4.2819986310746065"/>
    <x v="0"/>
    <x v="3"/>
    <s v="jul"/>
  </r>
  <r>
    <x v="1267"/>
    <x v="0"/>
    <n v="60"/>
    <n v="2"/>
    <n v="5"/>
    <n v="0"/>
    <s v="No"/>
    <s v="No"/>
    <n v="0"/>
    <n v="0"/>
    <n v="14"/>
    <s v="No"/>
    <n v="12"/>
    <s v="NE"/>
    <x v="1"/>
    <n v="70"/>
    <s v="No"/>
    <s v="Yes"/>
    <s v="No"/>
    <s v="  Two Year   "/>
    <s v="Credit Card"/>
    <n v="33"/>
    <n v="33"/>
    <x v="0"/>
    <m/>
    <x v="635"/>
    <x v="622"/>
    <n v="77"/>
    <x v="1"/>
    <n v="32.92"/>
    <x v="5"/>
    <s v="Email"/>
    <x v="0"/>
    <n v="0"/>
    <n v="1299"/>
    <s v="Medio"/>
    <s v="Bajo"/>
    <n v="5.1948051948051951E-2"/>
    <n v="462"/>
    <n v="6"/>
    <n v="12.833333333333334"/>
    <n v="12.833333333333334"/>
    <s v="Primera compra"/>
    <n v="449"/>
    <n v="14.751540041067763"/>
    <n v="1.2292950034223136"/>
    <x v="0"/>
    <x v="1"/>
    <s v="jul"/>
  </r>
  <r>
    <x v="1268"/>
    <x v="0"/>
    <n v="67"/>
    <n v="16"/>
    <n v="39.1"/>
    <n v="15"/>
    <s v="Yes"/>
    <s v="Yes"/>
    <n v="0"/>
    <n v="0"/>
    <n v="0"/>
    <s v="No"/>
    <n v="0"/>
    <s v="WY"/>
    <x v="0"/>
    <n v="31"/>
    <s v="No"/>
    <s v="No"/>
    <s v="No"/>
    <s v="  Month-to-Month   "/>
    <s v="Credit Card"/>
    <n v="9"/>
    <n v="23"/>
    <x v="0"/>
    <m/>
    <x v="89"/>
    <x v="841"/>
    <n v="77"/>
    <x v="0"/>
    <n v="9.6"/>
    <x v="3"/>
    <s v="SMS"/>
    <x v="1"/>
    <n v="0.25"/>
    <n v="2297"/>
    <s v="Medio"/>
    <s v="Bajo"/>
    <n v="1.2987012987012988E-2"/>
    <n v="1094"/>
    <n v="32"/>
    <n v="2.40625"/>
    <n v="2.40625"/>
    <s v="Primera compra"/>
    <n v="1129"/>
    <n v="37.092402464065707"/>
    <n v="3.0910335386721424"/>
    <x v="2"/>
    <x v="1"/>
    <s v="sept"/>
  </r>
  <r>
    <x v="1269"/>
    <x v="0"/>
    <n v="66"/>
    <n v="135"/>
    <n v="237.2"/>
    <n v="0"/>
    <s v="No"/>
    <s v="No"/>
    <n v="0"/>
    <n v="0"/>
    <n v="9"/>
    <s v="Yes"/>
    <n v="0"/>
    <s v="NY"/>
    <x v="0"/>
    <n v="44"/>
    <s v="No"/>
    <s v="No"/>
    <s v="No"/>
    <s v="  Month-to-Month   "/>
    <s v="Credit Card"/>
    <n v="34"/>
    <n v="669"/>
    <x v="0"/>
    <m/>
    <x v="596"/>
    <x v="842"/>
    <n v="52"/>
    <x v="1"/>
    <n v="30.72"/>
    <x v="0"/>
    <s v="Phone"/>
    <x v="1"/>
    <n v="0"/>
    <n v="4662"/>
    <s v="Medio"/>
    <s v="Bajo"/>
    <n v="3.8461538461538464E-2"/>
    <n v="893"/>
    <n v="137"/>
    <n v="0.37956204379562042"/>
    <n v="0.37956204379562042"/>
    <s v="Primera compra"/>
    <n v="740"/>
    <n v="24.312114989733061"/>
    <n v="2.0260095824777551"/>
    <x v="0"/>
    <x v="2"/>
    <s v="oct"/>
  </r>
  <r>
    <x v="1270"/>
    <x v="0"/>
    <n v="66"/>
    <n v="281"/>
    <n v="770"/>
    <n v="220"/>
    <s v="Yes"/>
    <s v="Yes"/>
    <n v="0"/>
    <n v="0"/>
    <n v="12"/>
    <s v="Yes"/>
    <n v="0"/>
    <s v="AZ"/>
    <x v="0"/>
    <n v="30"/>
    <s v="No"/>
    <s v="No"/>
    <s v="No"/>
    <s v="  Month-to-Month   "/>
    <s v="Credit Card"/>
    <n v="55"/>
    <n v="3012"/>
    <x v="0"/>
    <m/>
    <x v="86"/>
    <x v="342"/>
    <n v="46"/>
    <x v="0"/>
    <n v="51.74"/>
    <x v="2"/>
    <s v="SMS"/>
    <x v="0"/>
    <n v="5.88"/>
    <n v="5367"/>
    <s v="Alto"/>
    <s v="Medio"/>
    <n v="0.10869565217391304"/>
    <n v="808"/>
    <n v="506"/>
    <n v="9.0909090909090912E-2"/>
    <n v="9.0909090909090912E-2"/>
    <s v="Primera compra"/>
    <n v="1517"/>
    <n v="49.839835728952771"/>
    <n v="4.1533196440793976"/>
    <x v="1"/>
    <x v="3"/>
    <s v="ago"/>
  </r>
  <r>
    <x v="1271"/>
    <x v="0"/>
    <n v="97"/>
    <n v="128"/>
    <n v="334.3"/>
    <n v="0"/>
    <s v="No"/>
    <s v="No"/>
    <n v="0"/>
    <n v="0"/>
    <n v="26"/>
    <s v="Yes"/>
    <n v="0"/>
    <s v="AZ"/>
    <x v="1"/>
    <n v="29"/>
    <s v="Yes"/>
    <s v="No"/>
    <s v="Yes"/>
    <s v="  Two Year   "/>
    <s v="Credit Card"/>
    <n v="18"/>
    <n v="1200"/>
    <x v="0"/>
    <m/>
    <x v="850"/>
    <x v="296"/>
    <n v="46"/>
    <x v="1"/>
    <n v="20.57"/>
    <x v="0"/>
    <s v="SMS"/>
    <x v="0"/>
    <n v="0"/>
    <n v="1074"/>
    <s v="Medio"/>
    <s v="Bajo"/>
    <n v="4.3478260869565216E-2"/>
    <n v="1481"/>
    <n v="130"/>
    <n v="0.35384615384615387"/>
    <n v="0.35384615384615387"/>
    <s v="Primera compra"/>
    <n v="706"/>
    <n v="23.195071868583163"/>
    <n v="1.9329226557152637"/>
    <x v="0"/>
    <x v="0"/>
    <s v="nov"/>
  </r>
  <r>
    <x v="1272"/>
    <x v="0"/>
    <n v="73"/>
    <n v="4"/>
    <n v="12"/>
    <n v="0"/>
    <s v="No"/>
    <s v="No"/>
    <n v="0"/>
    <n v="3"/>
    <n v="3"/>
    <s v="Yes"/>
    <n v="0"/>
    <s v="IN"/>
    <x v="0"/>
    <n v="44"/>
    <s v="No"/>
    <s v="No"/>
    <s v="No"/>
    <s v="  Month-to-Month   "/>
    <s v="Credit Card"/>
    <n v="18"/>
    <n v="18"/>
    <x v="0"/>
    <m/>
    <x v="378"/>
    <x v="628"/>
    <n v="22"/>
    <x v="2"/>
    <n v="15.71"/>
    <x v="5"/>
    <s v="Phone"/>
    <x v="1"/>
    <n v="0"/>
    <n v="2180"/>
    <s v="Medio"/>
    <s v="Bajo"/>
    <n v="0.18181818181818182"/>
    <n v="901"/>
    <n v="8"/>
    <n v="2.75"/>
    <n v="2.75"/>
    <s v="Primera compra"/>
    <n v="361"/>
    <n v="11.860369609856264"/>
    <n v="0.9883641341546886"/>
    <x v="0"/>
    <x v="1"/>
    <s v="oct"/>
  </r>
  <r>
    <x v="1273"/>
    <x v="0"/>
    <n v="69"/>
    <n v="119"/>
    <n v="361"/>
    <n v="0"/>
    <s v="No"/>
    <s v="No"/>
    <n v="0"/>
    <n v="0"/>
    <n v="6"/>
    <s v="Yes"/>
    <n v="0"/>
    <s v="FL"/>
    <x v="1"/>
    <n v="31"/>
    <s v="No"/>
    <s v="No"/>
    <s v="Yes"/>
    <s v="  One Year   "/>
    <s v="Credit Card"/>
    <n v="48"/>
    <n v="2900"/>
    <x v="0"/>
    <m/>
    <x v="272"/>
    <x v="843"/>
    <n v="65"/>
    <x v="0"/>
    <n v="40.04"/>
    <x v="1"/>
    <s v="Email"/>
    <x v="1"/>
    <n v="0"/>
    <n v="1824"/>
    <s v="Medio"/>
    <s v="Bajo"/>
    <n v="0"/>
    <n v="1161"/>
    <n v="119"/>
    <n v="0.54621848739495793"/>
    <n v="0.54621848739495793"/>
    <s v="Primera compra"/>
    <n v="686"/>
    <n v="22.537987679671456"/>
    <n v="1.8781656399726214"/>
    <x v="0"/>
    <x v="3"/>
    <s v="nov"/>
  </r>
  <r>
    <x v="1274"/>
    <x v="0"/>
    <n v="63"/>
    <n v="116"/>
    <n v="281.8"/>
    <n v="0"/>
    <s v="No"/>
    <s v="No"/>
    <n v="0"/>
    <n v="0"/>
    <n v="0"/>
    <s v="No"/>
    <n v="0"/>
    <s v="MD"/>
    <x v="1"/>
    <n v="47"/>
    <s v="No"/>
    <s v="No"/>
    <s v="No"/>
    <s v="  One Year   "/>
    <s v="Credit Card"/>
    <n v="16"/>
    <n v="755"/>
    <x v="0"/>
    <m/>
    <x v="851"/>
    <x v="52"/>
    <n v="42"/>
    <x v="2"/>
    <n v="13.97"/>
    <x v="2"/>
    <s v="Phone"/>
    <x v="1"/>
    <n v="0"/>
    <n v="3007"/>
    <s v="Medio"/>
    <s v="Medio"/>
    <n v="0.11904761904761904"/>
    <n v="964"/>
    <n v="121"/>
    <n v="0.34710743801652894"/>
    <n v="0.34710743801652894"/>
    <s v="Primera compra"/>
    <n v="1732"/>
    <n v="56.903490759753595"/>
    <n v="4.7419575633127993"/>
    <x v="1"/>
    <x v="2"/>
    <s v="ene"/>
  </r>
  <r>
    <x v="1275"/>
    <x v="0"/>
    <n v="96"/>
    <n v="266"/>
    <n v="632.4"/>
    <n v="0"/>
    <s v="No"/>
    <s v="No"/>
    <n v="0"/>
    <n v="0"/>
    <n v="5"/>
    <s v="Yes"/>
    <n v="0"/>
    <s v="MD"/>
    <x v="0"/>
    <n v="49"/>
    <s v="No"/>
    <s v="No"/>
    <s v="Yes"/>
    <s v="  Two Year   "/>
    <s v="Direct Debit"/>
    <n v="51"/>
    <n v="3242"/>
    <x v="0"/>
    <m/>
    <x v="275"/>
    <x v="145"/>
    <n v="96"/>
    <x v="1"/>
    <n v="58.29"/>
    <x v="4"/>
    <s v="SMS"/>
    <x v="0"/>
    <n v="0"/>
    <n v="4537"/>
    <s v="Alto"/>
    <s v="Bajo"/>
    <n v="3.125E-2"/>
    <n v="1223"/>
    <n v="269"/>
    <n v="0.35687732342007433"/>
    <n v="0.35687732342007433"/>
    <s v="Primera compra"/>
    <n v="334"/>
    <n v="10.973305954825463"/>
    <n v="0.91444216290212188"/>
    <x v="0"/>
    <x v="3"/>
    <s v="nov"/>
  </r>
  <r>
    <x v="1276"/>
    <x v="0"/>
    <n v="55"/>
    <n v="107"/>
    <n v="215.2"/>
    <n v="0"/>
    <s v="No"/>
    <s v="No"/>
    <n v="0"/>
    <n v="0"/>
    <n v="27"/>
    <s v="No"/>
    <n v="15"/>
    <s v="SD"/>
    <x v="1"/>
    <n v="32"/>
    <s v="No"/>
    <s v="No"/>
    <s v="Yes"/>
    <s v="  One Year   "/>
    <s v="Credit Card"/>
    <n v="40"/>
    <n v="1738"/>
    <x v="0"/>
    <m/>
    <x v="852"/>
    <x v="844"/>
    <n v="8"/>
    <x v="2"/>
    <n v="38.049999999999997"/>
    <x v="4"/>
    <s v="Email"/>
    <x v="1"/>
    <n v="0"/>
    <n v="1186"/>
    <s v="Medio"/>
    <s v="Bajo"/>
    <n v="0.375"/>
    <n v="1123"/>
    <n v="110"/>
    <n v="7.2727272727272724E-2"/>
    <n v="7.2727272727272724E-2"/>
    <s v="Primera compra"/>
    <n v="1261"/>
    <n v="41.429158110882959"/>
    <n v="3.4524298425735798"/>
    <x v="0"/>
    <x v="0"/>
    <s v="may"/>
  </r>
  <r>
    <x v="1277"/>
    <x v="0"/>
    <n v="63"/>
    <n v="2"/>
    <n v="4"/>
    <n v="0"/>
    <s v="No"/>
    <s v="Yes"/>
    <n v="0"/>
    <n v="0"/>
    <n v="0"/>
    <s v="No"/>
    <n v="0"/>
    <s v="AL"/>
    <x v="0"/>
    <n v="40"/>
    <s v="No"/>
    <s v="No"/>
    <s v="No"/>
    <s v="  Month-to-Month   "/>
    <s v="Credit Card"/>
    <n v="10"/>
    <n v="10"/>
    <x v="0"/>
    <m/>
    <x v="853"/>
    <x v="244"/>
    <n v="42"/>
    <x v="2"/>
    <n v="9.3000000000000007"/>
    <x v="5"/>
    <s v="Phone"/>
    <x v="1"/>
    <n v="0"/>
    <n v="3681"/>
    <s v="Medio"/>
    <s v="Bajo"/>
    <n v="9.5238095238095233E-2"/>
    <n v="1746"/>
    <n v="6"/>
    <n v="7"/>
    <n v="7"/>
    <s v="Primera compra"/>
    <n v="1710"/>
    <n v="56.180698151950715"/>
    <n v="4.6817248459958929"/>
    <x v="0"/>
    <x v="1"/>
    <s v="feb"/>
  </r>
  <r>
    <x v="1278"/>
    <x v="0"/>
    <n v="74"/>
    <n v="508"/>
    <n v="1069.5999999999999"/>
    <n v="142"/>
    <s v="Yes"/>
    <s v="No"/>
    <n v="151.5"/>
    <n v="1"/>
    <n v="1"/>
    <s v="Yes"/>
    <n v="0"/>
    <s v="MI"/>
    <x v="0"/>
    <n v="72"/>
    <s v="No"/>
    <s v="Yes"/>
    <s v="Yes"/>
    <s v="  Two Year   "/>
    <s v="Direct Debit"/>
    <n v="69"/>
    <n v="4893"/>
    <x v="0"/>
    <m/>
    <x v="580"/>
    <x v="702"/>
    <n v="26"/>
    <x v="2"/>
    <n v="74.180000000000007"/>
    <x v="0"/>
    <s v="Email"/>
    <x v="1"/>
    <n v="4.54"/>
    <n v="1900"/>
    <s v="Alto"/>
    <s v="Bajo"/>
    <n v="7.6923076923076927E-2"/>
    <n v="656"/>
    <n v="652"/>
    <n v="3.9877300613496931E-2"/>
    <n v="3.9877300613496931E-2"/>
    <s v="Primera compra"/>
    <n v="739"/>
    <n v="24.279260780287476"/>
    <n v="2.023271731690623"/>
    <x v="0"/>
    <x v="3"/>
    <s v="oct"/>
  </r>
  <r>
    <x v="1279"/>
    <x v="0"/>
    <n v="74"/>
    <n v="313"/>
    <n v="717.7"/>
    <n v="0"/>
    <s v="No"/>
    <s v="No"/>
    <n v="0"/>
    <n v="0"/>
    <n v="5"/>
    <s v="Yes"/>
    <n v="0"/>
    <s v="RI"/>
    <x v="0"/>
    <n v="49"/>
    <s v="No"/>
    <s v="No"/>
    <s v="No"/>
    <s v="  One Year   "/>
    <s v="Direct Debit"/>
    <n v="46"/>
    <n v="2212"/>
    <x v="0"/>
    <m/>
    <x v="299"/>
    <x v="277"/>
    <n v="32"/>
    <x v="0"/>
    <n v="52.76"/>
    <x v="3"/>
    <s v="Email"/>
    <x v="1"/>
    <n v="0"/>
    <n v="6672"/>
    <s v="Alto"/>
    <s v="Bajo"/>
    <n v="3.125E-2"/>
    <n v="1456"/>
    <n v="314"/>
    <n v="0.10191082802547771"/>
    <n v="0.10191082802547771"/>
    <s v="Primera compra"/>
    <n v="1226"/>
    <n v="40.279260780287473"/>
    <n v="3.3566050650239561"/>
    <x v="2"/>
    <x v="3"/>
    <s v="jun"/>
  </r>
  <r>
    <x v="1280"/>
    <x v="0"/>
    <n v="66"/>
    <n v="153"/>
    <n v="427.4"/>
    <n v="244"/>
    <s v="Yes"/>
    <s v="Yes"/>
    <n v="0"/>
    <n v="0"/>
    <n v="2"/>
    <s v="Yes"/>
    <n v="0"/>
    <s v="GA"/>
    <x v="0"/>
    <n v="59"/>
    <s v="No"/>
    <s v="No"/>
    <s v="Yes"/>
    <s v="  Two Year   "/>
    <s v="Direct Debit"/>
    <n v="43"/>
    <n v="2625"/>
    <x v="0"/>
    <m/>
    <x v="244"/>
    <x v="460"/>
    <n v="14"/>
    <x v="1"/>
    <n v="46.81"/>
    <x v="3"/>
    <s v="Email"/>
    <x v="0"/>
    <n v="0.67"/>
    <n v="6157"/>
    <s v="Alto"/>
    <s v="Bajo"/>
    <n v="7.1428571428571425E-2"/>
    <n v="1273"/>
    <n v="398"/>
    <n v="3.5175879396984924E-2"/>
    <n v="3.5175879396984924E-2"/>
    <s v="Primera compra"/>
    <n v="1149"/>
    <n v="37.749486652977417"/>
    <n v="3.1457905544147846"/>
    <x v="2"/>
    <x v="3"/>
    <s v="ago"/>
  </r>
  <r>
    <x v="1281"/>
    <x v="0"/>
    <n v="51"/>
    <n v="5"/>
    <n v="13"/>
    <n v="4"/>
    <s v="Yes"/>
    <s v="No"/>
    <n v="5.4"/>
    <n v="0"/>
    <n v="25"/>
    <s v="Yes"/>
    <n v="0"/>
    <s v="NH"/>
    <x v="1"/>
    <n v="61"/>
    <s v="No"/>
    <s v="No"/>
    <s v="No"/>
    <s v="  Month-to-Month   "/>
    <s v="Direct Debit"/>
    <n v="23"/>
    <n v="23"/>
    <x v="0"/>
    <m/>
    <x v="840"/>
    <x v="845"/>
    <n v="87"/>
    <x v="1"/>
    <n v="21.08"/>
    <x v="5"/>
    <s v="SMS"/>
    <x v="1"/>
    <n v="0.11"/>
    <n v="4285"/>
    <s v="Medio"/>
    <s v="Bajo"/>
    <n v="4.5977011494252873E-2"/>
    <n v="677"/>
    <n v="13"/>
    <n v="6.6923076923076925"/>
    <n v="6.6923076923076925"/>
    <s v="Primera compra"/>
    <n v="563"/>
    <n v="18.496919917864478"/>
    <n v="1.5414099931553731"/>
    <x v="0"/>
    <x v="1"/>
    <s v="mar"/>
  </r>
  <r>
    <x v="1282"/>
    <x v="0"/>
    <n v="51"/>
    <n v="11"/>
    <n v="34.1"/>
    <n v="0"/>
    <s v="No"/>
    <s v="No"/>
    <n v="0"/>
    <n v="0"/>
    <n v="0"/>
    <s v="No"/>
    <n v="0"/>
    <s v="CO"/>
    <x v="0"/>
    <n v="37"/>
    <s v="No"/>
    <s v="No"/>
    <s v="No"/>
    <s v="  Month-to-Month   "/>
    <s v="Credit Card"/>
    <n v="6"/>
    <n v="27"/>
    <x v="0"/>
    <m/>
    <x v="423"/>
    <x v="846"/>
    <n v="92"/>
    <x v="1"/>
    <n v="4.8099999999999996"/>
    <x v="4"/>
    <s v="Email"/>
    <x v="1"/>
    <n v="0"/>
    <n v="1625"/>
    <s v="Medio"/>
    <s v="Bajo"/>
    <n v="3.2608695652173912E-2"/>
    <n v="1074"/>
    <n v="14"/>
    <n v="6.5714285714285712"/>
    <n v="6.5714285714285712"/>
    <s v="Primera compra"/>
    <n v="1329"/>
    <n v="43.663244353182748"/>
    <n v="3.6386036960985622"/>
    <x v="0"/>
    <x v="1"/>
    <s v="feb"/>
  </r>
  <r>
    <x v="1283"/>
    <x v="0"/>
    <n v="63"/>
    <n v="401"/>
    <n v="1127.5999999999999"/>
    <n v="280"/>
    <s v="Yes"/>
    <s v="No"/>
    <n v="329"/>
    <n v="1"/>
    <n v="11"/>
    <s v="Yes"/>
    <n v="0"/>
    <s v="SC"/>
    <x v="1"/>
    <n v="49"/>
    <s v="No"/>
    <s v="No"/>
    <s v="Yes"/>
    <s v="  One Year   "/>
    <s v="Credit Card"/>
    <n v="40"/>
    <n v="2848"/>
    <x v="0"/>
    <m/>
    <x v="531"/>
    <x v="429"/>
    <n v="40"/>
    <x v="2"/>
    <n v="43.2"/>
    <x v="5"/>
    <s v="Phone"/>
    <x v="0"/>
    <n v="0.66"/>
    <n v="5251"/>
    <s v="Medio"/>
    <s v="Bajo"/>
    <n v="0.1"/>
    <n v="791"/>
    <n v="685"/>
    <n v="5.8394160583941604E-2"/>
    <n v="5.8394160583941604E-2"/>
    <s v="Primera compra"/>
    <n v="308"/>
    <n v="10.119096509240247"/>
    <n v="0.84325804243668723"/>
    <x v="0"/>
    <x v="3"/>
    <s v="dic"/>
  </r>
  <r>
    <x v="1284"/>
    <x v="0"/>
    <n v="60"/>
    <n v="6"/>
    <n v="15.1"/>
    <n v="0"/>
    <s v="No"/>
    <s v="No"/>
    <n v="0"/>
    <n v="2"/>
    <n v="2"/>
    <s v="Yes"/>
    <n v="0"/>
    <s v="KS"/>
    <x v="1"/>
    <n v="37"/>
    <s v="No"/>
    <s v="No"/>
    <s v="No"/>
    <s v="  Month-to-Month   "/>
    <s v="Credit Card"/>
    <n v="22"/>
    <n v="48"/>
    <x v="0"/>
    <m/>
    <x v="695"/>
    <x v="729"/>
    <n v="19"/>
    <x v="2"/>
    <n v="20.97"/>
    <x v="5"/>
    <s v="SMS"/>
    <x v="1"/>
    <n v="0"/>
    <n v="712"/>
    <s v="Medio"/>
    <s v="Bajo"/>
    <n v="0.21052631578947367"/>
    <n v="1034"/>
    <n v="10"/>
    <n v="1.9"/>
    <n v="1.9"/>
    <s v="Primera compra"/>
    <n v="850"/>
    <n v="27.926078028747433"/>
    <n v="2.3271731690622861"/>
    <x v="0"/>
    <x v="1"/>
    <s v="jun"/>
  </r>
  <r>
    <x v="1285"/>
    <x v="0"/>
    <n v="70"/>
    <n v="61"/>
    <n v="164.2"/>
    <n v="0"/>
    <s v="No"/>
    <s v="No"/>
    <n v="0"/>
    <n v="1"/>
    <n v="11"/>
    <s v="Yes"/>
    <n v="0"/>
    <s v="OR"/>
    <x v="1"/>
    <n v="40"/>
    <s v="No"/>
    <s v="No"/>
    <s v="No"/>
    <s v="  Month-to-Month   "/>
    <s v="Paper Check"/>
    <n v="39"/>
    <n v="401"/>
    <x v="0"/>
    <m/>
    <x v="278"/>
    <x v="460"/>
    <n v="97"/>
    <x v="0"/>
    <n v="38.54"/>
    <x v="5"/>
    <s v="SMS"/>
    <x v="0"/>
    <n v="0"/>
    <n v="190"/>
    <s v="Medio"/>
    <s v="Bajo"/>
    <n v="4.1237113402061855E-2"/>
    <n v="1273"/>
    <n v="65"/>
    <n v="1.4923076923076923"/>
    <n v="1.4923076923076923"/>
    <s v="Primera compra"/>
    <n v="553"/>
    <n v="18.168377823408623"/>
    <n v="1.514031485284052"/>
    <x v="0"/>
    <x v="1"/>
    <s v="abr"/>
  </r>
  <r>
    <x v="1286"/>
    <x v="0"/>
    <n v="54"/>
    <n v="129"/>
    <n v="389.1"/>
    <n v="0"/>
    <s v="No"/>
    <s v="No"/>
    <n v="0"/>
    <n v="2"/>
    <n v="0"/>
    <s v="No"/>
    <n v="0"/>
    <s v="NJ"/>
    <x v="0"/>
    <n v="43"/>
    <s v="No"/>
    <s v="No"/>
    <s v="No"/>
    <s v="  Two Year   "/>
    <s v="Credit Card"/>
    <n v="8"/>
    <n v="438"/>
    <x v="0"/>
    <m/>
    <x v="254"/>
    <x v="847"/>
    <n v="42"/>
    <x v="1"/>
    <n v="7.07"/>
    <x v="0"/>
    <s v="Phone"/>
    <x v="0"/>
    <n v="0"/>
    <n v="4727"/>
    <s v="Medio"/>
    <s v="Bajo"/>
    <n v="4.7619047619047616E-2"/>
    <n v="702"/>
    <n v="131"/>
    <n v="0.32061068702290074"/>
    <n v="0.32061068702290074"/>
    <s v="Primera compra"/>
    <n v="388"/>
    <n v="12.747433264887063"/>
    <n v="1.0622861054072552"/>
    <x v="0"/>
    <x v="1"/>
    <s v="sept"/>
  </r>
  <r>
    <x v="1287"/>
    <x v="0"/>
    <n v="72"/>
    <n v="14"/>
    <n v="32.700000000000003"/>
    <n v="0"/>
    <s v="No"/>
    <s v="No"/>
    <n v="0"/>
    <n v="0"/>
    <n v="30"/>
    <s v="Yes"/>
    <n v="0"/>
    <s v="TX"/>
    <x v="0"/>
    <n v="28"/>
    <s v="Yes"/>
    <s v="No"/>
    <s v="No"/>
    <s v="  Month-to-Month   "/>
    <s v="Direct Debit"/>
    <n v="20"/>
    <n v="55"/>
    <x v="0"/>
    <m/>
    <x v="854"/>
    <x v="848"/>
    <n v="22"/>
    <x v="0"/>
    <n v="22.67"/>
    <x v="0"/>
    <s v="SMS"/>
    <x v="0"/>
    <n v="0"/>
    <n v="3477"/>
    <s v="Medio"/>
    <s v="Bajo"/>
    <n v="9.0909090909090912E-2"/>
    <n v="444"/>
    <n v="16"/>
    <n v="1.375"/>
    <n v="1.375"/>
    <s v="Primera compra"/>
    <n v="517"/>
    <n v="16.985626283367559"/>
    <n v="1.4154688569472966"/>
    <x v="0"/>
    <x v="1"/>
    <s v="may"/>
  </r>
  <r>
    <x v="1288"/>
    <x v="0"/>
    <n v="69"/>
    <n v="179"/>
    <n v="478.7"/>
    <n v="0"/>
    <s v="No"/>
    <s v="No"/>
    <n v="0"/>
    <n v="0"/>
    <n v="0"/>
    <s v="No"/>
    <n v="0"/>
    <s v="WA"/>
    <x v="0"/>
    <n v="34"/>
    <s v="No"/>
    <s v="No"/>
    <s v="No"/>
    <s v="  One Year   "/>
    <s v="Credit Card"/>
    <n v="9"/>
    <n v="301"/>
    <x v="0"/>
    <m/>
    <x v="118"/>
    <x v="849"/>
    <n v="78"/>
    <x v="1"/>
    <n v="8.6199999999999992"/>
    <x v="0"/>
    <s v="Email"/>
    <x v="0"/>
    <n v="0"/>
    <n v="1885"/>
    <s v="Medio"/>
    <s v="Bajo"/>
    <n v="2.564102564102564E-2"/>
    <n v="889"/>
    <n v="181"/>
    <n v="0.43093922651933703"/>
    <n v="0.43093922651933703"/>
    <s v="Primera compra"/>
    <n v="1579"/>
    <n v="51.876796714579051"/>
    <n v="4.3230663928815876"/>
    <x v="0"/>
    <x v="1"/>
    <s v="jun"/>
  </r>
  <r>
    <x v="1288"/>
    <x v="0"/>
    <n v="86"/>
    <n v="179"/>
    <n v="478.7"/>
    <n v="0"/>
    <s v="No"/>
    <s v="No"/>
    <n v="0"/>
    <n v="0"/>
    <n v="0"/>
    <s v="No"/>
    <n v="0"/>
    <s v="WA"/>
    <x v="0"/>
    <n v="34"/>
    <s v="No"/>
    <s v="No"/>
    <s v="No"/>
    <s v="  One Year   "/>
    <s v="Credit Card"/>
    <n v="9"/>
    <n v="301"/>
    <x v="0"/>
    <m/>
    <x v="118"/>
    <x v="849"/>
    <n v="78"/>
    <x v="1"/>
    <n v="8.6199999999999992"/>
    <x v="5"/>
    <s v="Email"/>
    <x v="0"/>
    <n v="0"/>
    <n v="2008"/>
    <s v="Medio"/>
    <s v="Bajo"/>
    <n v="5.128205128205128E-2"/>
    <n v="889"/>
    <n v="183"/>
    <n v="0.42622950819672129"/>
    <n v="0.42622950819672129"/>
    <s v="Compra posterior"/>
    <n v="1579"/>
    <n v="51.876796714579051"/>
    <n v="4.3230663928815876"/>
    <x v="0"/>
    <x v="1"/>
    <s v="jun"/>
  </r>
  <r>
    <x v="1289"/>
    <x v="0"/>
    <n v="74"/>
    <n v="102"/>
    <n v="191.7"/>
    <n v="95"/>
    <s v="Yes"/>
    <s v="No"/>
    <n v="38.799999999999997"/>
    <n v="3"/>
    <n v="7"/>
    <s v="Yes"/>
    <n v="0"/>
    <s v="WV"/>
    <x v="0"/>
    <n v="67"/>
    <s v="No"/>
    <s v="Yes"/>
    <s v="Yes"/>
    <s v="  Month-to-Month   "/>
    <s v="Credit Card"/>
    <n v="31"/>
    <n v="598"/>
    <x v="0"/>
    <m/>
    <x v="274"/>
    <x v="464"/>
    <n v="40"/>
    <x v="0"/>
    <n v="33.590000000000003"/>
    <x v="0"/>
    <s v="Phone"/>
    <x v="1"/>
    <n v="1.94"/>
    <n v="3472"/>
    <s v="Medio"/>
    <s v="Bajo"/>
    <n v="0.05"/>
    <n v="630"/>
    <n v="199"/>
    <n v="0.20100502512562815"/>
    <n v="0.20100502512562815"/>
    <s v="Primera compra"/>
    <n v="402"/>
    <n v="13.207392197125259"/>
    <n v="1.1006160164271048"/>
    <x v="0"/>
    <x v="1"/>
    <s v="sept"/>
  </r>
  <r>
    <x v="1290"/>
    <x v="0"/>
    <n v="63"/>
    <n v="215"/>
    <n v="594.4"/>
    <n v="236"/>
    <s v="Yes"/>
    <s v="Yes"/>
    <n v="0"/>
    <n v="0"/>
    <n v="5"/>
    <s v="Yes"/>
    <n v="0"/>
    <s v="IL"/>
    <x v="1"/>
    <n v="47"/>
    <s v="No"/>
    <s v="No"/>
    <s v="No"/>
    <s v="  Month-to-Month   "/>
    <s v="Direct Debit"/>
    <n v="30"/>
    <n v="1784"/>
    <x v="0"/>
    <m/>
    <x v="855"/>
    <x v="693"/>
    <n v="4"/>
    <x v="2"/>
    <n v="31.09"/>
    <x v="0"/>
    <s v="SMS"/>
    <x v="0"/>
    <n v="5.25"/>
    <n v="2486"/>
    <s v="Medio"/>
    <s v="Bajo"/>
    <n v="0.5"/>
    <n v="1371"/>
    <n v="453"/>
    <n v="8.8300220750551876E-3"/>
    <n v="8.8300220750551876E-3"/>
    <s v="Primera compra"/>
    <n v="424"/>
    <n v="13.930184804928132"/>
    <n v="1.160848733744011"/>
    <x v="0"/>
    <x v="0"/>
    <s v="ago"/>
  </r>
  <r>
    <x v="1291"/>
    <x v="0"/>
    <n v="66"/>
    <n v="188"/>
    <n v="671.8"/>
    <n v="156"/>
    <s v="Yes"/>
    <s v="No"/>
    <n v="153.4"/>
    <n v="0"/>
    <n v="4"/>
    <s v="Yes"/>
    <n v="0"/>
    <s v="CT"/>
    <x v="0"/>
    <n v="77"/>
    <s v="No"/>
    <s v="Yes"/>
    <s v="Yes"/>
    <s v="  One Year   "/>
    <s v="Direct Debit"/>
    <n v="54"/>
    <n v="2778"/>
    <x v="0"/>
    <m/>
    <x v="549"/>
    <x v="850"/>
    <n v="62"/>
    <x v="0"/>
    <n v="53.18"/>
    <x v="1"/>
    <s v="Email"/>
    <x v="0"/>
    <n v="3.07"/>
    <n v="3000"/>
    <s v="Alto"/>
    <s v="Bajo"/>
    <n v="0"/>
    <n v="310"/>
    <n v="344"/>
    <n v="0.18023255813953487"/>
    <n v="0.18023255813953487"/>
    <s v="Primera compra"/>
    <n v="461"/>
    <n v="15.145790554414784"/>
    <n v="1.2621492128678986"/>
    <x v="0"/>
    <x v="3"/>
    <s v="jul"/>
  </r>
  <r>
    <x v="1292"/>
    <x v="0"/>
    <n v="73"/>
    <n v="219"/>
    <n v="468.4"/>
    <n v="0"/>
    <s v="No"/>
    <s v="No"/>
    <n v="0"/>
    <n v="0"/>
    <n v="0"/>
    <s v="No"/>
    <n v="0"/>
    <s v="GA"/>
    <x v="0"/>
    <n v="62"/>
    <s v="No"/>
    <s v="No"/>
    <s v="No"/>
    <s v="  One Year   "/>
    <s v="Paper Check"/>
    <n v="12"/>
    <n v="719"/>
    <x v="0"/>
    <m/>
    <x v="542"/>
    <x v="75"/>
    <n v="91"/>
    <x v="0"/>
    <n v="9.92"/>
    <x v="1"/>
    <s v="Email"/>
    <x v="1"/>
    <n v="0"/>
    <n v="3068"/>
    <s v="Medio"/>
    <s v="Bajo"/>
    <n v="0"/>
    <n v="1257"/>
    <n v="219"/>
    <n v="0.41552511415525112"/>
    <n v="0.41552511415525112"/>
    <s v="Primera compra"/>
    <n v="1389"/>
    <n v="45.634496919917865"/>
    <n v="3.8028747433264889"/>
    <x v="2"/>
    <x v="2"/>
    <s v="dic"/>
  </r>
  <r>
    <x v="1293"/>
    <x v="0"/>
    <n v="75"/>
    <n v="143"/>
    <n v="478.1"/>
    <n v="0"/>
    <s v="No"/>
    <s v="No"/>
    <n v="0"/>
    <n v="0"/>
    <n v="20"/>
    <s v="Yes"/>
    <n v="0"/>
    <s v="OR"/>
    <x v="0"/>
    <n v="20"/>
    <s v="Yes"/>
    <s v="No"/>
    <s v="Yes"/>
    <s v="  One Year   "/>
    <s v="Direct Debit"/>
    <n v="37"/>
    <n v="2187"/>
    <x v="0"/>
    <m/>
    <x v="856"/>
    <x v="92"/>
    <n v="15"/>
    <x v="1"/>
    <n v="36.29"/>
    <x v="3"/>
    <s v="Phone"/>
    <x v="0"/>
    <n v="0"/>
    <n v="347"/>
    <s v="Medio"/>
    <s v="Bajo"/>
    <n v="6.6666666666666666E-2"/>
    <n v="690"/>
    <n v="144"/>
    <n v="0.10416666666666667"/>
    <n v="0.10416666666666667"/>
    <s v="Primera compra"/>
    <n v="395"/>
    <n v="12.977412731006158"/>
    <n v="1.0814510609171799"/>
    <x v="0"/>
    <x v="0"/>
    <s v="sept"/>
  </r>
  <r>
    <x v="1294"/>
    <x v="0"/>
    <n v="65"/>
    <n v="340"/>
    <n v="808.1"/>
    <n v="146"/>
    <s v="Yes"/>
    <s v="No"/>
    <n v="259.2"/>
    <n v="0"/>
    <n v="7"/>
    <s v="Yes"/>
    <n v="0"/>
    <s v="KY"/>
    <x v="1"/>
    <n v="65"/>
    <s v="No"/>
    <s v="Yes"/>
    <s v="Yes"/>
    <s v="  Two Year   "/>
    <s v="Credit Card"/>
    <n v="24"/>
    <n v="1795"/>
    <x v="0"/>
    <m/>
    <x v="34"/>
    <x v="323"/>
    <n v="46"/>
    <x v="0"/>
    <n v="27.54"/>
    <x v="0"/>
    <s v="Phone"/>
    <x v="1"/>
    <n v="10.37"/>
    <n v="4351"/>
    <s v="Medio"/>
    <s v="Bajo"/>
    <n v="4.3478260869565216E-2"/>
    <n v="1679"/>
    <n v="488"/>
    <n v="9.4262295081967207E-2"/>
    <n v="9.4262295081967207E-2"/>
    <s v="Primera compra"/>
    <n v="420"/>
    <n v="13.798767967145789"/>
    <n v="1.1498973305954825"/>
    <x v="0"/>
    <x v="0"/>
    <s v="ago"/>
  </r>
  <r>
    <x v="1295"/>
    <x v="0"/>
    <n v="53"/>
    <n v="138"/>
    <n v="404"/>
    <n v="174"/>
    <s v="Yes"/>
    <s v="Yes"/>
    <n v="0"/>
    <n v="0"/>
    <n v="30"/>
    <s v="Yes"/>
    <n v="0"/>
    <s v="MN"/>
    <x v="0"/>
    <n v="26"/>
    <s v="Yes"/>
    <s v="No"/>
    <s v="Yes"/>
    <s v="  Month-to-Month   "/>
    <s v="Direct Debit"/>
    <n v="31"/>
    <n v="895"/>
    <x v="0"/>
    <m/>
    <x v="857"/>
    <x v="851"/>
    <n v="87"/>
    <x v="1"/>
    <n v="25.7"/>
    <x v="3"/>
    <s v="Phone"/>
    <x v="0"/>
    <n v="0.49"/>
    <n v="6437"/>
    <s v="Medio"/>
    <s v="Bajo"/>
    <n v="1.1494252873563218E-2"/>
    <n v="492"/>
    <n v="313"/>
    <n v="0.27795527156549521"/>
    <n v="0.27795527156549521"/>
    <s v="Primera compra"/>
    <n v="669"/>
    <n v="21.979466119096511"/>
    <n v="1.8316221765913758"/>
    <x v="0"/>
    <x v="2"/>
    <s v="dic"/>
  </r>
  <r>
    <x v="1296"/>
    <x v="0"/>
    <n v="69"/>
    <n v="26"/>
    <n v="82.6"/>
    <n v="56"/>
    <s v="Yes"/>
    <s v="Yes"/>
    <n v="0"/>
    <n v="0"/>
    <n v="0"/>
    <s v="No"/>
    <n v="0"/>
    <s v="SD"/>
    <x v="1"/>
    <n v="39"/>
    <s v="No"/>
    <s v="No"/>
    <s v="No"/>
    <s v="  One Year   "/>
    <s v="Credit Card"/>
    <n v="11"/>
    <n v="156"/>
    <x v="0"/>
    <m/>
    <x v="858"/>
    <x v="733"/>
    <n v="20"/>
    <x v="0"/>
    <n v="12.97"/>
    <x v="1"/>
    <s v="Email"/>
    <x v="1"/>
    <n v="1.78"/>
    <n v="5513"/>
    <s v="Medio"/>
    <s v="Bajo"/>
    <n v="0"/>
    <n v="1218"/>
    <n v="82"/>
    <n v="0.24390243902439024"/>
    <n v="0.24390243902439024"/>
    <s v="Primera compra"/>
    <n v="1696"/>
    <n v="55.720739219712527"/>
    <n v="4.6433949349760439"/>
    <x v="2"/>
    <x v="1"/>
    <s v="feb"/>
  </r>
  <r>
    <x v="1297"/>
    <x v="0"/>
    <n v="71"/>
    <n v="132"/>
    <n v="361.3"/>
    <n v="0"/>
    <s v="No"/>
    <s v="No"/>
    <n v="0"/>
    <n v="0"/>
    <n v="0"/>
    <s v="No"/>
    <n v="0"/>
    <s v="WV"/>
    <x v="0"/>
    <n v="19"/>
    <s v="Yes"/>
    <s v="No"/>
    <s v="No"/>
    <s v="  One Year   "/>
    <s v="Credit Card"/>
    <n v="6"/>
    <n v="146"/>
    <x v="0"/>
    <m/>
    <x v="859"/>
    <x v="852"/>
    <n v="113"/>
    <x v="0"/>
    <n v="7.13"/>
    <x v="1"/>
    <s v="Phone"/>
    <x v="0"/>
    <n v="0"/>
    <n v="2405"/>
    <s v="Medio"/>
    <s v="Bajo"/>
    <n v="0"/>
    <n v="336"/>
    <n v="132"/>
    <n v="0.85606060606060608"/>
    <n v="0.85606060606060608"/>
    <s v="Primera compra"/>
    <n v="591"/>
    <n v="19.416837782340863"/>
    <n v="1.6180698151950719"/>
    <x v="0"/>
    <x v="1"/>
    <s v="mar"/>
  </r>
  <r>
    <x v="1298"/>
    <x v="0"/>
    <n v="50"/>
    <n v="16"/>
    <n v="52.7"/>
    <n v="0"/>
    <s v="No"/>
    <s v="No"/>
    <n v="0"/>
    <n v="0"/>
    <n v="0"/>
    <s v="No"/>
    <n v="0"/>
    <s v="NE"/>
    <x v="1"/>
    <n v="27"/>
    <s v="Yes"/>
    <s v="No"/>
    <s v="No"/>
    <s v="  Month-to-Month   "/>
    <s v="Credit Card"/>
    <n v="16"/>
    <n v="57"/>
    <x v="0"/>
    <m/>
    <x v="860"/>
    <x v="853"/>
    <n v="115"/>
    <x v="2"/>
    <n v="15.32"/>
    <x v="5"/>
    <s v="Email"/>
    <x v="0"/>
    <n v="0"/>
    <n v="4422"/>
    <s v="Medio"/>
    <s v="Bajo"/>
    <n v="3.4782608695652174E-2"/>
    <n v="695"/>
    <n v="20"/>
    <n v="5.75"/>
    <n v="5.75"/>
    <s v="Primera compra"/>
    <n v="810"/>
    <n v="26.611909650924026"/>
    <n v="2.2176591375770021"/>
    <x v="0"/>
    <x v="1"/>
    <s v="jul"/>
  </r>
  <r>
    <x v="1299"/>
    <x v="0"/>
    <n v="69"/>
    <n v="299"/>
    <n v="573.6"/>
    <n v="0"/>
    <s v="No"/>
    <s v="No"/>
    <n v="0"/>
    <n v="0"/>
    <n v="7"/>
    <s v="Yes"/>
    <n v="0"/>
    <s v="ME"/>
    <x v="0"/>
    <n v="55"/>
    <s v="No"/>
    <s v="No"/>
    <s v="No"/>
    <s v="  One Year   "/>
    <s v="Credit Card"/>
    <n v="27"/>
    <n v="1542"/>
    <x v="0"/>
    <m/>
    <x v="305"/>
    <x v="854"/>
    <n v="6"/>
    <x v="0"/>
    <n v="27.5"/>
    <x v="1"/>
    <s v="Email"/>
    <x v="0"/>
    <n v="0"/>
    <n v="4357"/>
    <s v="Medio"/>
    <s v="Bajo"/>
    <n v="0"/>
    <n v="981"/>
    <n v="299"/>
    <n v="2.0066889632107024E-2"/>
    <n v="2.0066889632107024E-2"/>
    <s v="Primera compra"/>
    <n v="1416"/>
    <n v="46.521560574948666"/>
    <n v="3.8767967145790556"/>
    <x v="2"/>
    <x v="0"/>
    <s v="nov"/>
  </r>
  <r>
    <x v="1300"/>
    <x v="0"/>
    <n v="73"/>
    <n v="123"/>
    <n v="356.5"/>
    <n v="0"/>
    <s v="No"/>
    <s v="No"/>
    <n v="0"/>
    <n v="0"/>
    <n v="1"/>
    <s v="Yes"/>
    <n v="0"/>
    <s v="CT"/>
    <x v="0"/>
    <n v="72"/>
    <s v="No"/>
    <s v="Yes"/>
    <s v="No"/>
    <s v="  Two Year   "/>
    <s v="Direct Debit"/>
    <n v="25"/>
    <n v="877"/>
    <x v="0"/>
    <m/>
    <x v="737"/>
    <x v="204"/>
    <n v="88"/>
    <x v="1"/>
    <n v="29.42"/>
    <x v="2"/>
    <s v="Email"/>
    <x v="1"/>
    <n v="0"/>
    <n v="5453"/>
    <s v="Medio"/>
    <s v="Medio"/>
    <n v="5.6818181818181816E-2"/>
    <n v="1466"/>
    <n v="128"/>
    <n v="0.6875"/>
    <n v="0.6875"/>
    <s v="Primera compra"/>
    <n v="808"/>
    <n v="26.546201232032857"/>
    <n v="2.2121834360027379"/>
    <x v="1"/>
    <x v="2"/>
    <s v="jul"/>
  </r>
  <r>
    <x v="1301"/>
    <x v="0"/>
    <n v="71"/>
    <n v="25"/>
    <n v="59.1"/>
    <n v="0"/>
    <s v="No"/>
    <s v="No"/>
    <n v="0"/>
    <n v="0"/>
    <n v="0"/>
    <s v="No"/>
    <n v="0"/>
    <s v="NY"/>
    <x v="1"/>
    <n v="29"/>
    <s v="Yes"/>
    <s v="No"/>
    <s v="No"/>
    <s v="  Month-to-Month   "/>
    <s v="Credit Card"/>
    <n v="11"/>
    <n v="130"/>
    <x v="0"/>
    <m/>
    <x v="41"/>
    <x v="855"/>
    <n v="65"/>
    <x v="0"/>
    <n v="11.06"/>
    <x v="2"/>
    <s v="Email"/>
    <x v="1"/>
    <n v="0"/>
    <n v="5458"/>
    <s v="Medio"/>
    <s v="Medio"/>
    <n v="7.6923076923076927E-2"/>
    <n v="985"/>
    <n v="30"/>
    <n v="2.1666666666666665"/>
    <n v="2.1666666666666665"/>
    <s v="Primera compra"/>
    <n v="1662"/>
    <n v="54.603696098562637"/>
    <n v="4.5503080082135527"/>
    <x v="1"/>
    <x v="1"/>
    <s v="mar"/>
  </r>
  <r>
    <x v="1302"/>
    <x v="0"/>
    <n v="72"/>
    <n v="235"/>
    <n v="508.6"/>
    <n v="144"/>
    <s v="Yes"/>
    <s v="No"/>
    <n v="82.8"/>
    <n v="1"/>
    <n v="15"/>
    <s v="Yes"/>
    <n v="0"/>
    <s v="NM"/>
    <x v="0"/>
    <n v="57"/>
    <s v="No"/>
    <s v="No"/>
    <s v="Yes"/>
    <s v="  One Year   "/>
    <s v="Credit Card"/>
    <n v="19"/>
    <n v="688"/>
    <x v="0"/>
    <m/>
    <x v="619"/>
    <x v="856"/>
    <n v="32"/>
    <x v="0"/>
    <n v="20.079999999999998"/>
    <x v="1"/>
    <s v="SMS"/>
    <x v="0"/>
    <n v="3.31"/>
    <n v="1184"/>
    <s v="Medio"/>
    <s v="Bajo"/>
    <n v="0"/>
    <n v="1449"/>
    <n v="379"/>
    <n v="8.4432717678100261E-2"/>
    <n v="8.4432717678100261E-2"/>
    <s v="Primera compra"/>
    <n v="506"/>
    <n v="16.624229979466119"/>
    <n v="1.3853524982888432"/>
    <x v="0"/>
    <x v="2"/>
    <s v="may"/>
  </r>
  <r>
    <x v="1303"/>
    <x v="0"/>
    <n v="57"/>
    <n v="85"/>
    <n v="252.7"/>
    <n v="0"/>
    <s v="No"/>
    <s v="No"/>
    <n v="0"/>
    <n v="1"/>
    <n v="6"/>
    <s v="Yes"/>
    <n v="0"/>
    <s v="OR"/>
    <x v="1"/>
    <n v="37"/>
    <s v="No"/>
    <s v="No"/>
    <s v="Yes"/>
    <s v="  Two Year   "/>
    <s v="Credit Card"/>
    <n v="29"/>
    <n v="1836"/>
    <x v="0"/>
    <m/>
    <x v="861"/>
    <x v="857"/>
    <n v="23"/>
    <x v="2"/>
    <n v="33.07"/>
    <x v="1"/>
    <s v="Phone"/>
    <x v="1"/>
    <n v="0"/>
    <n v="951"/>
    <s v="Medio"/>
    <s v="Bajo"/>
    <n v="0"/>
    <n v="1087"/>
    <n v="85"/>
    <n v="0.27058823529411763"/>
    <n v="0.27058823529411763"/>
    <s v="Primera compra"/>
    <n v="994"/>
    <n v="32.657084188911703"/>
    <n v="2.7214236824093088"/>
    <x v="2"/>
    <x v="0"/>
    <s v="ene"/>
  </r>
  <r>
    <x v="1304"/>
    <x v="0"/>
    <n v="70"/>
    <n v="87"/>
    <n v="206.6"/>
    <n v="60"/>
    <s v="Yes"/>
    <s v="No"/>
    <n v="98.3"/>
    <n v="1"/>
    <n v="9"/>
    <s v="Yes"/>
    <n v="0"/>
    <s v="PA"/>
    <x v="1"/>
    <n v="37"/>
    <s v="No"/>
    <s v="No"/>
    <s v="No"/>
    <s v="  Month-to-Month   "/>
    <s v="Credit Card"/>
    <n v="17"/>
    <n v="248"/>
    <x v="0"/>
    <m/>
    <x v="561"/>
    <x v="858"/>
    <n v="47"/>
    <x v="2"/>
    <n v="18.21"/>
    <x v="4"/>
    <s v="Email"/>
    <x v="0"/>
    <n v="1.96"/>
    <n v="756"/>
    <s v="Medio"/>
    <s v="Bajo"/>
    <n v="6.3829787234042548E-2"/>
    <n v="1080"/>
    <n v="150"/>
    <n v="0.31333333333333335"/>
    <n v="0.31333333333333335"/>
    <s v="Primera compra"/>
    <n v="990"/>
    <n v="32.525667351129364"/>
    <n v="2.7104722792607805"/>
    <x v="0"/>
    <x v="1"/>
    <s v="ene"/>
  </r>
  <r>
    <x v="1305"/>
    <x v="0"/>
    <n v="72"/>
    <n v="95"/>
    <n v="232.7"/>
    <n v="0"/>
    <s v="No"/>
    <s v="No"/>
    <n v="0"/>
    <n v="1"/>
    <n v="3"/>
    <s v="Yes"/>
    <n v="0"/>
    <s v="NM"/>
    <x v="0"/>
    <n v="68"/>
    <s v="No"/>
    <s v="Yes"/>
    <s v="Yes"/>
    <s v="  One Year   "/>
    <s v="Credit Card"/>
    <n v="27"/>
    <n v="570"/>
    <x v="0"/>
    <m/>
    <x v="862"/>
    <x v="543"/>
    <n v="101"/>
    <x v="0"/>
    <n v="23.05"/>
    <x v="2"/>
    <s v="Phone"/>
    <x v="0"/>
    <n v="0"/>
    <n v="5419"/>
    <s v="Medio"/>
    <s v="Medio"/>
    <n v="4.9504950495049507E-2"/>
    <n v="931"/>
    <n v="100"/>
    <n v="1.01"/>
    <n v="1.01"/>
    <s v="Primera compra"/>
    <n v="945"/>
    <n v="31.04722792607803"/>
    <n v="2.5872689938398357"/>
    <x v="1"/>
    <x v="1"/>
    <s v="mar"/>
  </r>
  <r>
    <x v="1306"/>
    <x v="0"/>
    <n v="85"/>
    <n v="49"/>
    <n v="125.2"/>
    <n v="100"/>
    <s v="Yes"/>
    <s v="No"/>
    <n v="86"/>
    <n v="0"/>
    <n v="6"/>
    <s v="Yes"/>
    <n v="0"/>
    <s v="NV"/>
    <x v="1"/>
    <n v="49"/>
    <s v="No"/>
    <s v="No"/>
    <s v="No"/>
    <s v="  Month-to-Month   "/>
    <s v="Credit Card"/>
    <n v="21"/>
    <n v="514"/>
    <x v="0"/>
    <m/>
    <x v="588"/>
    <x v="664"/>
    <n v="84"/>
    <x v="1"/>
    <n v="19.43"/>
    <x v="5"/>
    <s v="SMS"/>
    <x v="1"/>
    <n v="0.43"/>
    <n v="6484"/>
    <s v="Medio"/>
    <s v="Bajo"/>
    <n v="4.7619047619047616E-2"/>
    <n v="1709"/>
    <n v="153"/>
    <n v="0.5490196078431373"/>
    <n v="0.5490196078431373"/>
    <s v="Primera compra"/>
    <n v="1630"/>
    <n v="53.552361396303894"/>
    <n v="4.4626967830253248"/>
    <x v="0"/>
    <x v="1"/>
    <s v="abr"/>
  </r>
  <r>
    <x v="1307"/>
    <x v="0"/>
    <n v="62"/>
    <n v="46"/>
    <n v="142.9"/>
    <n v="10"/>
    <s v="Yes"/>
    <s v="No"/>
    <n v="16.5"/>
    <n v="0"/>
    <n v="3"/>
    <s v="No"/>
    <n v="36"/>
    <s v="RI"/>
    <x v="1"/>
    <n v="50"/>
    <s v="No"/>
    <s v="No"/>
    <s v="No"/>
    <s v="  Month-to-Month   "/>
    <s v="Credit Card"/>
    <n v="35"/>
    <n v="360"/>
    <x v="0"/>
    <m/>
    <x v="93"/>
    <x v="859"/>
    <n v="44"/>
    <x v="1"/>
    <n v="35.770000000000003"/>
    <x v="1"/>
    <s v="SMS"/>
    <x v="1"/>
    <n v="7.0000000000000007E-2"/>
    <n v="5058"/>
    <s v="Medio"/>
    <s v="Bajo"/>
    <n v="0"/>
    <n v="1263"/>
    <n v="56"/>
    <n v="0.7857142857142857"/>
    <n v="0.7857142857142857"/>
    <s v="Primera compra"/>
    <n v="1021"/>
    <n v="33.544147843942504"/>
    <n v="2.7953456536618755"/>
    <x v="2"/>
    <x v="1"/>
    <s v="dic"/>
  </r>
  <r>
    <x v="1308"/>
    <x v="0"/>
    <n v="71"/>
    <n v="114"/>
    <n v="305.2"/>
    <n v="0"/>
    <s v="No"/>
    <s v="No"/>
    <n v="0"/>
    <n v="1"/>
    <n v="4"/>
    <s v="Yes"/>
    <n v="0"/>
    <s v="GA"/>
    <x v="0"/>
    <n v="79"/>
    <s v="No"/>
    <s v="Yes"/>
    <s v="Yes"/>
    <s v="  Two Year   "/>
    <s v="Direct Debit"/>
    <n v="37"/>
    <n v="1867"/>
    <x v="0"/>
    <m/>
    <x v="863"/>
    <x v="860"/>
    <n v="58"/>
    <x v="0"/>
    <n v="39.89"/>
    <x v="5"/>
    <s v="Phone"/>
    <x v="0"/>
    <n v="0"/>
    <n v="148"/>
    <s v="Medio"/>
    <s v="Bajo"/>
    <n v="6.8965517241379309E-2"/>
    <n v="1232"/>
    <n v="118"/>
    <n v="0.49152542372881358"/>
    <n v="0.49152542372881358"/>
    <s v="Primera compra"/>
    <n v="847"/>
    <n v="27.827515400410679"/>
    <n v="2.3189596167008899"/>
    <x v="0"/>
    <x v="0"/>
    <s v="jun"/>
  </r>
  <r>
    <x v="1309"/>
    <x v="0"/>
    <n v="66"/>
    <n v="387"/>
    <n v="958.9"/>
    <n v="0"/>
    <s v="No"/>
    <s v="No"/>
    <n v="0"/>
    <n v="0"/>
    <n v="0"/>
    <s v="No"/>
    <n v="0"/>
    <s v="TX"/>
    <x v="0"/>
    <n v="19"/>
    <s v="Yes"/>
    <s v="No"/>
    <s v="No"/>
    <s v="  Two Year   "/>
    <s v="Credit Card"/>
    <n v="10"/>
    <n v="595"/>
    <x v="0"/>
    <m/>
    <x v="227"/>
    <x v="861"/>
    <n v="10"/>
    <x v="1"/>
    <n v="8.4600000000000009"/>
    <x v="2"/>
    <s v="SMS"/>
    <x v="1"/>
    <n v="0"/>
    <n v="330"/>
    <s v="Medio"/>
    <s v="Medio"/>
    <n v="0.5"/>
    <n v="840"/>
    <n v="392"/>
    <n v="2.5510204081632654E-2"/>
    <n v="2.5510204081632654E-2"/>
    <s v="Primera compra"/>
    <n v="777"/>
    <n v="25.527720739219717"/>
    <n v="2.1273100616016429"/>
    <x v="1"/>
    <x v="1"/>
    <s v="ago"/>
  </r>
  <r>
    <x v="1310"/>
    <x v="0"/>
    <n v="69"/>
    <n v="228"/>
    <n v="625.9"/>
    <n v="0"/>
    <s v="No"/>
    <s v="No"/>
    <n v="0"/>
    <n v="0"/>
    <n v="4"/>
    <s v="Yes"/>
    <n v="0"/>
    <s v="AK"/>
    <x v="0"/>
    <n v="33"/>
    <s v="No"/>
    <s v="No"/>
    <s v="Yes"/>
    <s v="  Month-to-Month   "/>
    <s v="Credit Card"/>
    <n v="52"/>
    <n v="2049"/>
    <x v="0"/>
    <m/>
    <x v="864"/>
    <x v="807"/>
    <n v="97"/>
    <x v="0"/>
    <n v="50.46"/>
    <x v="0"/>
    <s v="Phone"/>
    <x v="1"/>
    <n v="0"/>
    <n v="2186"/>
    <s v="Alto"/>
    <s v="Bajo"/>
    <n v="2.0618556701030927E-2"/>
    <n v="1536"/>
    <n v="230"/>
    <n v="0.42173913043478262"/>
    <n v="0.42173913043478262"/>
    <s v="Primera compra"/>
    <n v="1419"/>
    <n v="46.620123203285424"/>
    <n v="3.8850102669404518"/>
    <x v="0"/>
    <x v="0"/>
    <s v="nov"/>
  </r>
  <r>
    <x v="1311"/>
    <x v="0"/>
    <n v="71"/>
    <n v="256"/>
    <n v="716.2"/>
    <n v="0"/>
    <s v="No"/>
    <s v="Yes"/>
    <n v="0"/>
    <n v="1"/>
    <n v="3"/>
    <s v="Yes"/>
    <n v="0"/>
    <s v="FL"/>
    <x v="1"/>
    <n v="47"/>
    <s v="No"/>
    <s v="No"/>
    <s v="Yes"/>
    <s v="  One Year   "/>
    <s v="Direct Debit"/>
    <n v="29"/>
    <n v="1504"/>
    <x v="0"/>
    <m/>
    <x v="865"/>
    <x v="72"/>
    <n v="6"/>
    <x v="0"/>
    <n v="26.75"/>
    <x v="4"/>
    <s v="Phone"/>
    <x v="0"/>
    <n v="0"/>
    <n v="5311"/>
    <s v="Medio"/>
    <s v="Bajo"/>
    <n v="0.5"/>
    <n v="1733"/>
    <n v="259"/>
    <n v="2.3166023166023165E-2"/>
    <n v="2.3166023166023165E-2"/>
    <s v="Primera compra"/>
    <n v="647"/>
    <n v="21.256673511293634"/>
    <n v="1.7713894592744694"/>
    <x v="0"/>
    <x v="0"/>
    <s v="ene"/>
  </r>
  <r>
    <x v="1312"/>
    <x v="0"/>
    <n v="72"/>
    <n v="59"/>
    <n v="140.19999999999999"/>
    <n v="56"/>
    <s v="Yes"/>
    <s v="No"/>
    <n v="121.8"/>
    <n v="0"/>
    <n v="13"/>
    <s v="Yes"/>
    <n v="0"/>
    <s v="DE"/>
    <x v="0"/>
    <n v="56"/>
    <s v="No"/>
    <s v="No"/>
    <s v="Yes"/>
    <s v="  One Year   "/>
    <s v="Credit Card"/>
    <n v="26"/>
    <n v="718"/>
    <x v="0"/>
    <m/>
    <x v="23"/>
    <x v="118"/>
    <n v="62"/>
    <x v="2"/>
    <n v="23.24"/>
    <x v="2"/>
    <s v="Email"/>
    <x v="1"/>
    <n v="2.44"/>
    <n v="6303"/>
    <s v="Medio"/>
    <s v="Medio"/>
    <n v="8.0645161290322578E-2"/>
    <n v="878"/>
    <n v="120"/>
    <n v="0.51666666666666672"/>
    <n v="0.51666666666666672"/>
    <s v="Primera compra"/>
    <n v="1215"/>
    <n v="39.917864476386036"/>
    <n v="3.3264887063655029"/>
    <x v="1"/>
    <x v="2"/>
    <s v="jun"/>
  </r>
  <r>
    <x v="1313"/>
    <x v="0"/>
    <n v="70"/>
    <n v="235"/>
    <n v="702.9"/>
    <n v="118"/>
    <s v="Yes"/>
    <s v="No"/>
    <n v="279.3"/>
    <n v="0"/>
    <n v="17"/>
    <s v="No"/>
    <n v="0"/>
    <s v="SD"/>
    <x v="0"/>
    <n v="26"/>
    <s v="Yes"/>
    <s v="No"/>
    <s v="No"/>
    <s v="  Two Year   "/>
    <s v="Credit Card"/>
    <n v="38"/>
    <n v="2238"/>
    <x v="0"/>
    <m/>
    <x v="268"/>
    <x v="862"/>
    <n v="108"/>
    <x v="2"/>
    <n v="35.090000000000003"/>
    <x v="3"/>
    <s v="SMS"/>
    <x v="1"/>
    <n v="8.3800000000000008"/>
    <n v="5974"/>
    <s v="Medio"/>
    <s v="Bajo"/>
    <n v="9.2592592592592587E-3"/>
    <n v="1215"/>
    <n v="354"/>
    <n v="0.30508474576271188"/>
    <n v="0.30508474576271188"/>
    <s v="Primera compra"/>
    <n v="1237"/>
    <n v="40.640657084188909"/>
    <n v="3.3867214236824092"/>
    <x v="2"/>
    <x v="3"/>
    <s v="may"/>
  </r>
  <r>
    <x v="1314"/>
    <x v="0"/>
    <n v="71"/>
    <n v="25"/>
    <n v="54.6"/>
    <n v="0"/>
    <s v="No"/>
    <s v="No"/>
    <n v="0"/>
    <n v="2"/>
    <n v="0"/>
    <s v="No"/>
    <n v="0"/>
    <s v="WA"/>
    <x v="1"/>
    <n v="64"/>
    <s v="No"/>
    <s v="No"/>
    <s v="No"/>
    <s v="  Month-to-Month   "/>
    <s v="Paper Check"/>
    <n v="9"/>
    <n v="51"/>
    <x v="0"/>
    <m/>
    <x v="833"/>
    <x v="559"/>
    <n v="10"/>
    <x v="2"/>
    <n v="8"/>
    <x v="5"/>
    <s v="SMS"/>
    <x v="1"/>
    <n v="0"/>
    <n v="4128"/>
    <s v="Medio"/>
    <s v="Bajo"/>
    <n v="0.4"/>
    <n v="1740"/>
    <n v="29"/>
    <n v="0.34482758620689657"/>
    <n v="0.34482758620689657"/>
    <s v="Primera compra"/>
    <n v="717"/>
    <n v="23.5564681724846"/>
    <n v="1.9630390143737166"/>
    <x v="0"/>
    <x v="1"/>
    <s v="oct"/>
  </r>
  <r>
    <x v="1315"/>
    <x v="0"/>
    <n v="68"/>
    <n v="234"/>
    <n v="437.6"/>
    <n v="146"/>
    <s v="Yes"/>
    <s v="No"/>
    <n v="113.9"/>
    <n v="0"/>
    <n v="13"/>
    <s v="Yes"/>
    <n v="0"/>
    <s v="AL"/>
    <x v="1"/>
    <n v="46"/>
    <s v="No"/>
    <s v="No"/>
    <s v="Yes"/>
    <s v="  Two Year   "/>
    <s v="Direct Debit"/>
    <n v="45"/>
    <n v="3307"/>
    <x v="0"/>
    <m/>
    <x v="437"/>
    <x v="545"/>
    <n v="73"/>
    <x v="0"/>
    <n v="37.54"/>
    <x v="0"/>
    <s v="Email"/>
    <x v="1"/>
    <n v="5.69"/>
    <n v="4940"/>
    <s v="Medio"/>
    <s v="Bajo"/>
    <n v="2.7397260273972601E-2"/>
    <n v="507"/>
    <n v="382"/>
    <n v="0.19109947643979058"/>
    <n v="0.19109947643979058"/>
    <s v="Primera compra"/>
    <n v="1608"/>
    <n v="52.829568788501035"/>
    <n v="4.4024640657084193"/>
    <x v="0"/>
    <x v="3"/>
    <s v="may"/>
  </r>
  <r>
    <x v="1316"/>
    <x v="0"/>
    <n v="65"/>
    <n v="86"/>
    <n v="213.3"/>
    <n v="212"/>
    <s v="Yes"/>
    <s v="Yes"/>
    <n v="0"/>
    <n v="0"/>
    <n v="0"/>
    <s v="No"/>
    <n v="0"/>
    <s v="ME"/>
    <x v="1"/>
    <n v="47"/>
    <s v="No"/>
    <s v="No"/>
    <s v="No"/>
    <s v="  Two Year   "/>
    <s v="Credit Card"/>
    <n v="8"/>
    <n v="440"/>
    <x v="0"/>
    <m/>
    <x v="251"/>
    <x v="322"/>
    <n v="18"/>
    <x v="0"/>
    <n v="8.0500000000000007"/>
    <x v="5"/>
    <s v="SMS"/>
    <x v="0"/>
    <n v="5.51"/>
    <n v="6207"/>
    <s v="Medio"/>
    <s v="Bajo"/>
    <n v="0.22222222222222221"/>
    <n v="311"/>
    <n v="302"/>
    <n v="5.9602649006622516E-2"/>
    <n v="5.9602649006622516E-2"/>
    <s v="Primera compra"/>
    <n v="1716"/>
    <n v="56.377823408624238"/>
    <n v="4.6981519507186862"/>
    <x v="0"/>
    <x v="1"/>
    <s v="feb"/>
  </r>
  <r>
    <x v="1317"/>
    <x v="0"/>
    <n v="96"/>
    <n v="87"/>
    <n v="282.89999999999998"/>
    <n v="54"/>
    <s v="Yes"/>
    <s v="No"/>
    <n v="27"/>
    <n v="1"/>
    <n v="17"/>
    <s v="Yes"/>
    <n v="0"/>
    <s v="AL"/>
    <x v="1"/>
    <n v="24"/>
    <s v="Yes"/>
    <s v="No"/>
    <s v="No"/>
    <s v="  One Year   "/>
    <s v="Credit Card"/>
    <n v="29"/>
    <n v="519"/>
    <x v="0"/>
    <m/>
    <x v="636"/>
    <x v="647"/>
    <n v="98"/>
    <x v="1"/>
    <n v="29.86"/>
    <x v="0"/>
    <s v="Phone"/>
    <x v="0"/>
    <n v="0.11"/>
    <n v="2249"/>
    <s v="Medio"/>
    <s v="Bajo"/>
    <n v="2.0408163265306121E-2"/>
    <n v="1503"/>
    <n v="143"/>
    <n v="0.68531468531468531"/>
    <n v="0.68531468531468531"/>
    <s v="Primera compra"/>
    <n v="625"/>
    <n v="20.533880903490761"/>
    <n v="1.7111567419575635"/>
    <x v="0"/>
    <x v="1"/>
    <s v="ene"/>
  </r>
  <r>
    <x v="1318"/>
    <x v="0"/>
    <n v="66"/>
    <n v="325"/>
    <n v="726.9"/>
    <n v="384"/>
    <s v="Yes"/>
    <s v="No"/>
    <n v="142.1"/>
    <n v="0"/>
    <n v="6"/>
    <s v="No"/>
    <n v="48"/>
    <s v="NJ"/>
    <x v="0"/>
    <n v="44"/>
    <s v="No"/>
    <s v="No"/>
    <s v="No"/>
    <s v="  One Year   "/>
    <s v="Direct Debit"/>
    <n v="43"/>
    <n v="2061"/>
    <x v="0"/>
    <m/>
    <x v="866"/>
    <x v="863"/>
    <n v="5"/>
    <x v="2"/>
    <n v="36.33"/>
    <x v="3"/>
    <s v="Phone"/>
    <x v="1"/>
    <n v="7.1"/>
    <n v="6299"/>
    <s v="Medio"/>
    <s v="Bajo"/>
    <n v="0.2"/>
    <n v="547"/>
    <n v="710"/>
    <n v="7.0422535211267607E-3"/>
    <n v="7.0422535211267607E-3"/>
    <s v="Primera compra"/>
    <n v="906"/>
    <n v="29.765913757700204"/>
    <n v="2.4804928131416837"/>
    <x v="2"/>
    <x v="0"/>
    <s v="abr"/>
  </r>
  <r>
    <x v="1319"/>
    <x v="0"/>
    <n v="68"/>
    <n v="258"/>
    <n v="659"/>
    <n v="204"/>
    <s v="Yes"/>
    <s v="No"/>
    <n v="323.89999999999998"/>
    <n v="0"/>
    <n v="2"/>
    <s v="No"/>
    <n v="53"/>
    <s v="VT"/>
    <x v="1"/>
    <n v="61"/>
    <s v="No"/>
    <s v="No"/>
    <s v="No"/>
    <s v="  Two Year   "/>
    <s v="Credit Card"/>
    <n v="17"/>
    <n v="859"/>
    <x v="0"/>
    <m/>
    <x v="361"/>
    <x v="864"/>
    <n v="116"/>
    <x v="0"/>
    <n v="15.91"/>
    <x v="4"/>
    <s v="Phone"/>
    <x v="0"/>
    <n v="6.48"/>
    <n v="1277"/>
    <s v="Medio"/>
    <s v="Bajo"/>
    <n v="2.5862068965517241E-2"/>
    <n v="698"/>
    <n v="465"/>
    <n v="0.24946236559139784"/>
    <n v="0.24946236559139784"/>
    <s v="Primera compra"/>
    <n v="1018"/>
    <n v="33.445585215605753"/>
    <n v="2.7871321013004793"/>
    <x v="0"/>
    <x v="2"/>
    <s v="dic"/>
  </r>
  <r>
    <x v="1320"/>
    <x v="0"/>
    <n v="73"/>
    <n v="89"/>
    <n v="298.89999999999998"/>
    <n v="172"/>
    <s v="Yes"/>
    <s v="No"/>
    <n v="230.1"/>
    <n v="0"/>
    <n v="3"/>
    <s v="Yes"/>
    <n v="0"/>
    <s v="RI"/>
    <x v="1"/>
    <n v="45"/>
    <s v="No"/>
    <s v="No"/>
    <s v="Yes"/>
    <s v="  Month-to-Month   "/>
    <s v="Credit Card"/>
    <n v="42"/>
    <n v="1775"/>
    <x v="0"/>
    <m/>
    <x v="715"/>
    <x v="865"/>
    <n v="49"/>
    <x v="2"/>
    <n v="35.96"/>
    <x v="3"/>
    <s v="Phone"/>
    <x v="1"/>
    <n v="4.5999999999999996"/>
    <n v="4340"/>
    <s v="Medio"/>
    <s v="Bajo"/>
    <n v="2.0408163265306121E-2"/>
    <n v="290"/>
    <n v="262"/>
    <n v="0.18702290076335878"/>
    <n v="0.18702290076335878"/>
    <s v="Primera compra"/>
    <n v="752"/>
    <n v="24.706365503080086"/>
    <n v="2.0588637919233403"/>
    <x v="2"/>
    <x v="0"/>
    <s v="sept"/>
  </r>
  <r>
    <x v="1321"/>
    <x v="0"/>
    <n v="68"/>
    <n v="89"/>
    <n v="267.60000000000002"/>
    <n v="0"/>
    <s v="No"/>
    <s v="No"/>
    <n v="0"/>
    <n v="0"/>
    <n v="6"/>
    <s v="No"/>
    <n v="9"/>
    <s v="NH"/>
    <x v="1"/>
    <n v="65"/>
    <s v="No"/>
    <s v="No"/>
    <s v="No"/>
    <s v="  One Year   "/>
    <s v="Paper Check"/>
    <n v="45"/>
    <n v="870"/>
    <x v="0"/>
    <m/>
    <x v="867"/>
    <x v="866"/>
    <n v="65"/>
    <x v="0"/>
    <n v="41.44"/>
    <x v="4"/>
    <s v="SMS"/>
    <x v="1"/>
    <n v="0"/>
    <n v="907"/>
    <s v="Medio"/>
    <s v="Bajo"/>
    <n v="4.6153846153846156E-2"/>
    <n v="605"/>
    <n v="92"/>
    <n v="0.70652173913043481"/>
    <n v="0.70652173913043481"/>
    <s v="Primera compra"/>
    <n v="1461"/>
    <n v="48"/>
    <n v="4"/>
    <x v="0"/>
    <x v="2"/>
    <s v="oct"/>
  </r>
  <r>
    <x v="1322"/>
    <x v="0"/>
    <n v="62"/>
    <n v="384"/>
    <n v="982.1"/>
    <n v="0"/>
    <s v="No"/>
    <s v="No"/>
    <n v="0"/>
    <n v="0"/>
    <n v="7"/>
    <s v="Yes"/>
    <n v="0"/>
    <s v="FL"/>
    <x v="1"/>
    <n v="68"/>
    <s v="No"/>
    <s v="Yes"/>
    <s v="Yes"/>
    <s v="  Two Year   "/>
    <s v="Credit Card"/>
    <n v="25"/>
    <n v="1766"/>
    <x v="0"/>
    <m/>
    <x v="866"/>
    <x v="75"/>
    <n v="105"/>
    <x v="2"/>
    <n v="20.440000000000001"/>
    <x v="5"/>
    <s v="Phone"/>
    <x v="0"/>
    <n v="0"/>
    <n v="3300"/>
    <s v="Medio"/>
    <s v="Bajo"/>
    <n v="3.8095238095238099E-2"/>
    <n v="1257"/>
    <n v="388"/>
    <n v="0.27061855670103091"/>
    <n v="0.27061855670103091"/>
    <s v="Primera compra"/>
    <n v="906"/>
    <n v="29.765913757700204"/>
    <n v="2.4804928131416837"/>
    <x v="0"/>
    <x v="0"/>
    <s v="abr"/>
  </r>
  <r>
    <x v="1323"/>
    <x v="0"/>
    <n v="74"/>
    <n v="918"/>
    <n v="1139.5"/>
    <n v="0"/>
    <s v="No"/>
    <s v="No"/>
    <n v="0"/>
    <n v="0"/>
    <n v="2"/>
    <s v="Yes"/>
    <n v="0"/>
    <s v="WV"/>
    <x v="0"/>
    <n v="74"/>
    <s v="No"/>
    <s v="Yes"/>
    <s v="Yes"/>
    <s v="  Two Year   "/>
    <s v="Credit Card"/>
    <n v="50"/>
    <n v="3546"/>
    <x v="0"/>
    <m/>
    <x v="868"/>
    <x v="867"/>
    <n v="77"/>
    <x v="0"/>
    <n v="43.39"/>
    <x v="0"/>
    <s v="Email"/>
    <x v="0"/>
    <n v="0"/>
    <n v="2382"/>
    <s v="Medio"/>
    <s v="Bajo"/>
    <n v="2.5974025974025976E-2"/>
    <n v="978"/>
    <n v="920"/>
    <n v="8.3695652173913046E-2"/>
    <n v="8.3695652173913046E-2"/>
    <s v="Primera compra"/>
    <n v="818"/>
    <n v="26.874743326488709"/>
    <n v="2.239561943874059"/>
    <x v="0"/>
    <x v="3"/>
    <s v="jul"/>
  </r>
  <r>
    <x v="1324"/>
    <x v="0"/>
    <n v="99"/>
    <n v="183"/>
    <n v="522.70000000000005"/>
    <n v="0"/>
    <s v="No"/>
    <s v="No"/>
    <n v="0"/>
    <n v="1"/>
    <n v="0"/>
    <s v="No"/>
    <n v="0"/>
    <s v="WA"/>
    <x v="0"/>
    <n v="65"/>
    <s v="No"/>
    <s v="Yes"/>
    <s v="No"/>
    <s v="  Two Year   "/>
    <s v="Paper Check"/>
    <n v="9"/>
    <n v="462"/>
    <x v="0"/>
    <m/>
    <x v="771"/>
    <x v="868"/>
    <n v="54"/>
    <x v="1"/>
    <n v="7.65"/>
    <x v="1"/>
    <s v="Phone"/>
    <x v="1"/>
    <n v="0"/>
    <n v="1773"/>
    <s v="Medio"/>
    <s v="Bajo"/>
    <n v="0"/>
    <n v="934"/>
    <n v="183"/>
    <n v="0.29508196721311475"/>
    <n v="0.29508196721311475"/>
    <s v="Primera compra"/>
    <n v="721"/>
    <n v="23.687885010266942"/>
    <n v="1.9739904175222451"/>
    <x v="0"/>
    <x v="1"/>
    <s v="oct"/>
  </r>
  <r>
    <x v="1325"/>
    <x v="0"/>
    <n v="70"/>
    <n v="22"/>
    <n v="75.099999999999994"/>
    <n v="0"/>
    <s v="No"/>
    <s v="No"/>
    <n v="0"/>
    <n v="1"/>
    <n v="3"/>
    <s v="Yes"/>
    <n v="0"/>
    <s v="KY"/>
    <x v="0"/>
    <n v="34"/>
    <s v="No"/>
    <s v="No"/>
    <s v="Yes"/>
    <s v="  Month-to-Month   "/>
    <s v="Direct Debit"/>
    <n v="40"/>
    <n v="434"/>
    <x v="0"/>
    <m/>
    <x v="551"/>
    <x v="869"/>
    <n v="1"/>
    <x v="0"/>
    <n v="38.07"/>
    <x v="0"/>
    <s v="Email"/>
    <x v="1"/>
    <n v="0"/>
    <n v="2095"/>
    <s v="Medio"/>
    <s v="Bajo"/>
    <n v="2"/>
    <n v="1428"/>
    <n v="24"/>
    <n v="4.1666666666666664E-2"/>
    <n v="4.1666666666666664E-2"/>
    <s v="Primera compra"/>
    <n v="1519"/>
    <n v="49.905544147843941"/>
    <n v="4.1587953456536617"/>
    <x v="0"/>
    <x v="1"/>
    <s v="ago"/>
  </r>
  <r>
    <x v="1326"/>
    <x v="0"/>
    <n v="71"/>
    <n v="3"/>
    <n v="13.9"/>
    <n v="0"/>
    <s v="No"/>
    <s v="No"/>
    <n v="0"/>
    <n v="2"/>
    <n v="0"/>
    <s v="No"/>
    <n v="0"/>
    <s v="CO"/>
    <x v="0"/>
    <n v="45"/>
    <s v="No"/>
    <s v="No"/>
    <s v="No"/>
    <s v="  Month-to-Month   "/>
    <s v="Credit Card"/>
    <n v="11"/>
    <n v="37"/>
    <x v="0"/>
    <m/>
    <x v="218"/>
    <x v="270"/>
    <n v="93"/>
    <x v="0"/>
    <n v="10.44"/>
    <x v="4"/>
    <s v="SMS"/>
    <x v="1"/>
    <n v="0"/>
    <n v="6977"/>
    <s v="Medio"/>
    <s v="Bajo"/>
    <n v="3.2258064516129031E-2"/>
    <n v="1641"/>
    <n v="6"/>
    <n v="15.5"/>
    <n v="15.5"/>
    <s v="Primera compra"/>
    <n v="642"/>
    <n v="21.09240246406571"/>
    <n v="1.7577002053388091"/>
    <x v="0"/>
    <x v="1"/>
    <s v="ene"/>
  </r>
  <r>
    <x v="1327"/>
    <x v="0"/>
    <n v="66"/>
    <n v="164"/>
    <n v="487"/>
    <n v="216"/>
    <s v="Yes"/>
    <s v="No"/>
    <n v="58.3"/>
    <n v="0"/>
    <n v="0"/>
    <s v="No"/>
    <n v="0"/>
    <s v="OR"/>
    <x v="1"/>
    <n v="35"/>
    <s v="No"/>
    <s v="No"/>
    <s v="No"/>
    <s v="  Two Year   "/>
    <s v="Credit Card"/>
    <n v="10"/>
    <n v="519"/>
    <x v="0"/>
    <m/>
    <x v="82"/>
    <x v="518"/>
    <n v="74"/>
    <x v="0"/>
    <n v="9.07"/>
    <x v="0"/>
    <s v="Phone"/>
    <x v="1"/>
    <n v="2.92"/>
    <n v="3905"/>
    <s v="Medio"/>
    <s v="Bajo"/>
    <n v="2.7027027027027029E-2"/>
    <n v="697"/>
    <n v="382"/>
    <n v="0.193717277486911"/>
    <n v="0.193717277486911"/>
    <s v="Primera compra"/>
    <n v="1057"/>
    <n v="34.726899383983579"/>
    <n v="2.8939082819986317"/>
    <x v="0"/>
    <x v="1"/>
    <s v="nov"/>
  </r>
  <r>
    <x v="1328"/>
    <x v="0"/>
    <n v="71"/>
    <n v="3"/>
    <n v="11"/>
    <n v="0"/>
    <s v="No"/>
    <s v="No"/>
    <n v="0"/>
    <n v="0"/>
    <n v="5"/>
    <s v="Yes"/>
    <n v="0"/>
    <s v="WV"/>
    <x v="0"/>
    <n v="68"/>
    <s v="No"/>
    <s v="Yes"/>
    <s v="No"/>
    <s v="  Two Year   "/>
    <s v="Direct Debit"/>
    <n v="30"/>
    <n v="30"/>
    <x v="0"/>
    <m/>
    <x v="869"/>
    <x v="625"/>
    <n v="54"/>
    <x v="0"/>
    <n v="35.130000000000003"/>
    <x v="1"/>
    <s v="SMS"/>
    <x v="1"/>
    <n v="0"/>
    <n v="2723"/>
    <s v="Medio"/>
    <s v="Bajo"/>
    <n v="0"/>
    <n v="1201"/>
    <n v="3"/>
    <n v="18"/>
    <n v="18"/>
    <s v="Primera compra"/>
    <n v="1683"/>
    <n v="55.293634496919914"/>
    <n v="4.6078028747433262"/>
    <x v="2"/>
    <x v="1"/>
    <s v="mar"/>
  </r>
  <r>
    <x v="1329"/>
    <x v="0"/>
    <n v="67"/>
    <n v="170"/>
    <n v="312.60000000000002"/>
    <n v="0"/>
    <s v="No"/>
    <s v="No"/>
    <n v="0"/>
    <n v="0"/>
    <n v="6"/>
    <s v="Yes"/>
    <n v="0"/>
    <s v="ND"/>
    <x v="0"/>
    <n v="76"/>
    <s v="No"/>
    <s v="Yes"/>
    <s v="Yes"/>
    <s v="  Two Year   "/>
    <s v="Direct Debit"/>
    <n v="49"/>
    <n v="1908"/>
    <x v="0"/>
    <m/>
    <x v="171"/>
    <x v="870"/>
    <n v="109"/>
    <x v="2"/>
    <n v="49.8"/>
    <x v="1"/>
    <s v="Email"/>
    <x v="0"/>
    <n v="0"/>
    <n v="2881"/>
    <s v="Alto"/>
    <s v="Bajo"/>
    <n v="0"/>
    <n v="642"/>
    <n v="170"/>
    <n v="0.64117647058823535"/>
    <n v="0.64117647058823535"/>
    <s v="Primera compra"/>
    <n v="728"/>
    <n v="23.917864476386036"/>
    <n v="1.9931553730321696"/>
    <x v="0"/>
    <x v="0"/>
    <s v="oct"/>
  </r>
  <r>
    <x v="1330"/>
    <x v="0"/>
    <n v="85"/>
    <n v="200"/>
    <n v="607.79999999999995"/>
    <n v="0"/>
    <s v="No"/>
    <s v="No"/>
    <n v="0"/>
    <n v="0"/>
    <n v="6"/>
    <s v="Yes"/>
    <n v="0"/>
    <s v="NV"/>
    <x v="1"/>
    <n v="55"/>
    <s v="No"/>
    <s v="No"/>
    <s v="Yes"/>
    <s v="  One Year   "/>
    <s v="Direct Debit"/>
    <n v="40"/>
    <n v="1601"/>
    <x v="0"/>
    <m/>
    <x v="164"/>
    <x v="31"/>
    <n v="72"/>
    <x v="1"/>
    <n v="32.9"/>
    <x v="0"/>
    <s v="SMS"/>
    <x v="1"/>
    <n v="0"/>
    <n v="4380"/>
    <s v="Medio"/>
    <s v="Bajo"/>
    <n v="2.7777777777777776E-2"/>
    <n v="1472"/>
    <n v="202"/>
    <n v="0.35643564356435642"/>
    <n v="0.35643564356435642"/>
    <s v="Primera compra"/>
    <n v="1132"/>
    <n v="37.190965092402465"/>
    <n v="3.0992470910335386"/>
    <x v="0"/>
    <x v="0"/>
    <s v="sept"/>
  </r>
  <r>
    <x v="1331"/>
    <x v="0"/>
    <n v="68"/>
    <n v="179"/>
    <n v="488.3"/>
    <n v="0"/>
    <s v="No"/>
    <s v="No"/>
    <n v="0"/>
    <n v="0"/>
    <n v="21"/>
    <s v="Yes"/>
    <n v="0"/>
    <s v="KS"/>
    <x v="1"/>
    <n v="27"/>
    <s v="Yes"/>
    <s v="No"/>
    <s v="No"/>
    <s v="  Month-to-Month   "/>
    <s v="Credit Card"/>
    <n v="24"/>
    <n v="1448"/>
    <x v="0"/>
    <m/>
    <x v="10"/>
    <x v="871"/>
    <n v="92"/>
    <x v="0"/>
    <n v="20.39"/>
    <x v="3"/>
    <s v="Phone"/>
    <x v="1"/>
    <n v="0"/>
    <n v="2621"/>
    <s v="Medio"/>
    <s v="Bajo"/>
    <n v="1.0869565217391304E-2"/>
    <n v="375"/>
    <n v="180"/>
    <n v="0.51111111111111107"/>
    <n v="0.51111111111111107"/>
    <s v="Primera compra"/>
    <n v="622"/>
    <n v="20.435318275154003"/>
    <n v="1.7029431895961669"/>
    <x v="0"/>
    <x v="0"/>
    <s v="ene"/>
  </r>
  <r>
    <x v="1332"/>
    <x v="0"/>
    <n v="74"/>
    <n v="99"/>
    <n v="239.5"/>
    <n v="300"/>
    <s v="Yes"/>
    <s v="No"/>
    <n v="241.5"/>
    <n v="0"/>
    <n v="8"/>
    <s v="Yes"/>
    <n v="0"/>
    <s v="OK"/>
    <x v="1"/>
    <n v="61"/>
    <s v="No"/>
    <s v="No"/>
    <s v="Yes"/>
    <s v="  Two Year   "/>
    <s v="Credit Card"/>
    <n v="56"/>
    <n v="3380"/>
    <x v="0"/>
    <m/>
    <x v="371"/>
    <x v="872"/>
    <n v="59"/>
    <x v="0"/>
    <n v="60.77"/>
    <x v="3"/>
    <s v="Phone"/>
    <x v="0"/>
    <n v="0.97"/>
    <n v="1774"/>
    <s v="Alto"/>
    <s v="Bajo"/>
    <n v="1.6949152542372881E-2"/>
    <n v="1600"/>
    <n v="400"/>
    <n v="0.14749999999999999"/>
    <n v="0.14749999999999999"/>
    <s v="Primera compra"/>
    <n v="859"/>
    <n v="28.2217659137577"/>
    <n v="2.3518138261464752"/>
    <x v="2"/>
    <x v="3"/>
    <s v="jun"/>
  </r>
  <r>
    <x v="1333"/>
    <x v="0"/>
    <n v="74"/>
    <n v="117"/>
    <n v="268.7"/>
    <n v="0"/>
    <s v="No"/>
    <s v="No"/>
    <n v="0"/>
    <n v="0"/>
    <n v="3"/>
    <s v="Yes"/>
    <n v="0"/>
    <s v="NJ"/>
    <x v="1"/>
    <n v="61"/>
    <s v="No"/>
    <s v="No"/>
    <s v="No"/>
    <s v="  Month-to-Month   "/>
    <s v="Credit Card"/>
    <n v="29"/>
    <n v="1101"/>
    <x v="0"/>
    <m/>
    <x v="232"/>
    <x v="873"/>
    <n v="90"/>
    <x v="0"/>
    <n v="25.54"/>
    <x v="3"/>
    <s v="SMS"/>
    <x v="0"/>
    <n v="0"/>
    <n v="4201"/>
    <s v="Medio"/>
    <s v="Bajo"/>
    <n v="1.1111111111111112E-2"/>
    <n v="1384"/>
    <n v="118"/>
    <n v="0.76271186440677963"/>
    <n v="0.76271186440677963"/>
    <s v="Primera compra"/>
    <n v="540"/>
    <n v="17.741273100616016"/>
    <n v="1.4784394250513346"/>
    <x v="0"/>
    <x v="0"/>
    <s v="abr"/>
  </r>
  <r>
    <x v="1334"/>
    <x v="0"/>
    <n v="68"/>
    <n v="155"/>
    <n v="420"/>
    <n v="240"/>
    <s v="Yes"/>
    <s v="No"/>
    <n v="168"/>
    <n v="1"/>
    <n v="6"/>
    <s v="Yes"/>
    <n v="0"/>
    <s v="SD"/>
    <x v="0"/>
    <n v="82"/>
    <s v="No"/>
    <s v="Yes"/>
    <s v="No"/>
    <s v="  Two Year   "/>
    <s v="Direct Debit"/>
    <n v="50"/>
    <n v="2985"/>
    <x v="0"/>
    <m/>
    <x v="870"/>
    <x v="874"/>
    <n v="101"/>
    <x v="2"/>
    <n v="46.94"/>
    <x v="3"/>
    <s v="SMS"/>
    <x v="1"/>
    <n v="0.67"/>
    <n v="6428"/>
    <s v="Alto"/>
    <s v="Bajo"/>
    <n v="9.9009900990099011E-3"/>
    <n v="1005"/>
    <n v="396"/>
    <n v="0.25505050505050503"/>
    <n v="0.25505050505050503"/>
    <s v="Primera compra"/>
    <n v="1103"/>
    <n v="36.238193018480494"/>
    <n v="3.0198494182067077"/>
    <x v="2"/>
    <x v="3"/>
    <s v="oct"/>
  </r>
  <r>
    <x v="1335"/>
    <x v="0"/>
    <n v="56"/>
    <n v="220"/>
    <n v="607.70000000000005"/>
    <n v="123"/>
    <s v="Yes"/>
    <s v="No"/>
    <n v="107.6"/>
    <n v="1"/>
    <n v="0"/>
    <s v="No"/>
    <n v="0"/>
    <s v="NM"/>
    <x v="1"/>
    <n v="25"/>
    <s v="Yes"/>
    <s v="No"/>
    <s v="No"/>
    <s v="  Two Year   "/>
    <s v="Paper Check"/>
    <n v="13"/>
    <n v="524"/>
    <x v="0"/>
    <m/>
    <x v="871"/>
    <x v="98"/>
    <n v="14"/>
    <x v="2"/>
    <n v="11.8"/>
    <x v="2"/>
    <s v="Email"/>
    <x v="0"/>
    <n v="4.3"/>
    <n v="1311"/>
    <s v="Medio"/>
    <s v="Medio"/>
    <n v="0.35714285714285715"/>
    <n v="1117"/>
    <n v="348"/>
    <n v="4.0229885057471264E-2"/>
    <n v="4.0229885057471264E-2"/>
    <s v="Primera compra"/>
    <n v="896"/>
    <n v="29.437371663244349"/>
    <n v="2.4531143052703626"/>
    <x v="1"/>
    <x v="1"/>
    <s v="may"/>
  </r>
  <r>
    <x v="1336"/>
    <x v="0"/>
    <n v="67"/>
    <n v="133"/>
    <n v="327.39999999999998"/>
    <n v="0"/>
    <s v="No"/>
    <s v="No"/>
    <n v="0"/>
    <n v="2"/>
    <n v="0"/>
    <s v="No"/>
    <n v="0"/>
    <s v="ME"/>
    <x v="1"/>
    <n v="47"/>
    <s v="No"/>
    <s v="No"/>
    <s v="No"/>
    <s v="  One Year   "/>
    <s v="Credit Card"/>
    <n v="15"/>
    <n v="701"/>
    <x v="0"/>
    <m/>
    <x v="872"/>
    <x v="606"/>
    <n v="100"/>
    <x v="0"/>
    <n v="12.99"/>
    <x v="2"/>
    <s v="Phone"/>
    <x v="1"/>
    <n v="0"/>
    <n v="5575"/>
    <s v="Medio"/>
    <s v="Medio"/>
    <n v="0.05"/>
    <n v="754"/>
    <n v="138"/>
    <n v="0.72463768115942029"/>
    <n v="0.72463768115942029"/>
    <s v="Primera compra"/>
    <n v="1626"/>
    <n v="53.420944558521555"/>
    <n v="4.4517453798767965"/>
    <x v="1"/>
    <x v="2"/>
    <s v="may"/>
  </r>
  <r>
    <x v="1337"/>
    <x v="0"/>
    <n v="71"/>
    <n v="111"/>
    <n v="306.89999999999998"/>
    <n v="124"/>
    <s v="Yes"/>
    <s v="Yes"/>
    <n v="0"/>
    <n v="0"/>
    <n v="0"/>
    <s v="No"/>
    <n v="0"/>
    <s v="IL"/>
    <x v="0"/>
    <n v="59"/>
    <s v="No"/>
    <s v="No"/>
    <s v="No"/>
    <s v="  One Year   "/>
    <s v="Credit Card"/>
    <n v="11"/>
    <n v="344"/>
    <x v="0"/>
    <m/>
    <x v="873"/>
    <x v="875"/>
    <n v="5"/>
    <x v="2"/>
    <n v="11.04"/>
    <x v="2"/>
    <s v="Email"/>
    <x v="0"/>
    <n v="3.07"/>
    <n v="5861"/>
    <s v="Medio"/>
    <s v="Medio"/>
    <n v="1"/>
    <n v="1169"/>
    <n v="240"/>
    <n v="2.0833333333333332E-2"/>
    <n v="2.0833333333333332E-2"/>
    <s v="Primera compra"/>
    <n v="725"/>
    <n v="23.819301848049282"/>
    <n v="1.9849418206707734"/>
    <x v="1"/>
    <x v="1"/>
    <s v="oct"/>
  </r>
  <r>
    <x v="1338"/>
    <x v="0"/>
    <n v="59"/>
    <n v="58"/>
    <n v="167"/>
    <n v="44"/>
    <s v="Yes"/>
    <s v="Yes"/>
    <n v="0"/>
    <n v="0"/>
    <n v="1"/>
    <s v="Yes"/>
    <n v="0"/>
    <s v="OR"/>
    <x v="0"/>
    <n v="76"/>
    <s v="No"/>
    <s v="Yes"/>
    <s v="No"/>
    <s v="  Two Year   "/>
    <s v="Direct Debit"/>
    <n v="33"/>
    <n v="373"/>
    <x v="0"/>
    <m/>
    <x v="778"/>
    <x v="526"/>
    <n v="116"/>
    <x v="1"/>
    <n v="38.33"/>
    <x v="3"/>
    <s v="Email"/>
    <x v="0"/>
    <n v="0.74"/>
    <n v="6213"/>
    <s v="Medio"/>
    <s v="Bajo"/>
    <n v="8.6206896551724137E-3"/>
    <n v="1069"/>
    <n v="103"/>
    <n v="1.1262135922330097"/>
    <n v="1.1262135922330097"/>
    <s v="Primera compra"/>
    <n v="931"/>
    <n v="30.587268993839835"/>
    <n v="2.5489390828199863"/>
    <x v="2"/>
    <x v="1"/>
    <s v="mar"/>
  </r>
  <r>
    <x v="1339"/>
    <x v="0"/>
    <n v="68"/>
    <n v="100"/>
    <n v="252.9"/>
    <n v="180"/>
    <s v="Yes"/>
    <s v="No"/>
    <n v="105.3"/>
    <n v="0"/>
    <n v="6"/>
    <s v="Yes"/>
    <n v="0"/>
    <s v="UT"/>
    <x v="0"/>
    <n v="82"/>
    <s v="No"/>
    <s v="Yes"/>
    <s v="No"/>
    <s v="  One Year   "/>
    <s v="Direct Debit"/>
    <n v="31"/>
    <n v="1133"/>
    <x v="0"/>
    <m/>
    <x v="874"/>
    <x v="394"/>
    <n v="53"/>
    <x v="2"/>
    <n v="35.03"/>
    <x v="0"/>
    <s v="SMS"/>
    <x v="1"/>
    <n v="4.21"/>
    <n v="6731"/>
    <s v="Medio"/>
    <s v="Bajo"/>
    <n v="3.7735849056603772E-2"/>
    <n v="1397"/>
    <n v="282"/>
    <n v="0.18794326241134751"/>
    <n v="0.18794326241134751"/>
    <s v="Primera compra"/>
    <n v="1137"/>
    <n v="37.355236139630392"/>
    <n v="3.1129363449691994"/>
    <x v="0"/>
    <x v="0"/>
    <s v="sept"/>
  </r>
  <r>
    <x v="1339"/>
    <x v="0"/>
    <n v="66"/>
    <n v="100"/>
    <n v="252.9"/>
    <n v="180"/>
    <s v="Yes"/>
    <s v="No"/>
    <n v="105.3"/>
    <n v="0"/>
    <n v="6"/>
    <s v="Yes"/>
    <n v="0"/>
    <s v="UT"/>
    <x v="0"/>
    <n v="82"/>
    <s v="No"/>
    <s v="Yes"/>
    <s v="No"/>
    <s v="  One Year   "/>
    <s v="Direct Debit"/>
    <n v="31"/>
    <n v="1133"/>
    <x v="0"/>
    <m/>
    <x v="874"/>
    <x v="394"/>
    <n v="53"/>
    <x v="2"/>
    <n v="35.03"/>
    <x v="3"/>
    <s v="SMS"/>
    <x v="1"/>
    <n v="4.21"/>
    <n v="2179"/>
    <s v="Medio"/>
    <s v="Bajo"/>
    <n v="1.8867924528301886E-2"/>
    <n v="1397"/>
    <n v="281"/>
    <n v="0.18861209964412812"/>
    <n v="0.18861209964412812"/>
    <s v="Compra posterior"/>
    <n v="1137"/>
    <n v="37.355236139630392"/>
    <n v="3.1129363449691994"/>
    <x v="2"/>
    <x v="0"/>
    <s v="sept"/>
  </r>
  <r>
    <x v="1340"/>
    <x v="0"/>
    <n v="74"/>
    <n v="25"/>
    <n v="75.900000000000006"/>
    <n v="0"/>
    <s v="No"/>
    <s v="No"/>
    <n v="0"/>
    <n v="0"/>
    <n v="10"/>
    <s v="No"/>
    <n v="70"/>
    <s v="VT"/>
    <x v="1"/>
    <n v="25"/>
    <s v="Yes"/>
    <s v="No"/>
    <s v="No"/>
    <s v="  Month-to-Month   "/>
    <s v="Direct Debit"/>
    <n v="29"/>
    <n v="433"/>
    <x v="0"/>
    <m/>
    <x v="875"/>
    <x v="111"/>
    <n v="39"/>
    <x v="2"/>
    <n v="31.87"/>
    <x v="5"/>
    <s v="Phone"/>
    <x v="1"/>
    <n v="0"/>
    <n v="3939"/>
    <s v="Medio"/>
    <s v="Bajo"/>
    <n v="0.10256410256410256"/>
    <n v="1382"/>
    <n v="29"/>
    <n v="1.3448275862068966"/>
    <n v="1.3448275862068966"/>
    <s v="Primera compra"/>
    <n v="1659"/>
    <n v="54.505133470225871"/>
    <n v="4.5420944558521557"/>
    <x v="0"/>
    <x v="1"/>
    <s v="mar"/>
  </r>
  <r>
    <x v="1341"/>
    <x v="0"/>
    <n v="71"/>
    <n v="61"/>
    <n v="129.6"/>
    <n v="0"/>
    <s v="No"/>
    <s v="No"/>
    <n v="0"/>
    <n v="0"/>
    <n v="0"/>
    <s v="No"/>
    <n v="0"/>
    <s v="AL"/>
    <x v="0"/>
    <n v="43"/>
    <s v="No"/>
    <s v="No"/>
    <s v="No"/>
    <s v="  Two Year   "/>
    <s v="Paper Check"/>
    <n v="7"/>
    <n v="99"/>
    <x v="0"/>
    <m/>
    <x v="876"/>
    <x v="601"/>
    <n v="56"/>
    <x v="0"/>
    <n v="6.51"/>
    <x v="4"/>
    <s v="SMS"/>
    <x v="0"/>
    <n v="0"/>
    <n v="4855"/>
    <s v="Medio"/>
    <s v="Bajo"/>
    <n v="5.3571428571428568E-2"/>
    <n v="990"/>
    <n v="64"/>
    <n v="0.875"/>
    <n v="0.875"/>
    <s v="Primera compra"/>
    <n v="1120"/>
    <n v="36.79671457905544"/>
    <n v="3.0663928815879533"/>
    <x v="0"/>
    <x v="1"/>
    <s v="sept"/>
  </r>
  <r>
    <x v="1342"/>
    <x v="0"/>
    <n v="73"/>
    <n v="299"/>
    <n v="754"/>
    <n v="504"/>
    <s v="Yes"/>
    <s v="Yes"/>
    <n v="0"/>
    <n v="0"/>
    <n v="3"/>
    <s v="Yes"/>
    <n v="0"/>
    <s v="SD"/>
    <x v="0"/>
    <n v="57"/>
    <s v="No"/>
    <s v="No"/>
    <s v="No"/>
    <s v="  One Year   "/>
    <s v="Credit Card"/>
    <n v="24"/>
    <n v="1522"/>
    <x v="0"/>
    <m/>
    <x v="877"/>
    <x v="741"/>
    <n v="39"/>
    <x v="0"/>
    <n v="28.62"/>
    <x v="3"/>
    <s v="Phone"/>
    <x v="0"/>
    <n v="4.91"/>
    <n v="388"/>
    <s v="Medio"/>
    <s v="Bajo"/>
    <n v="2.564102564102564E-2"/>
    <n v="445"/>
    <n v="804"/>
    <n v="4.8507462686567165E-2"/>
    <n v="4.8507462686567165E-2"/>
    <s v="Primera compra"/>
    <n v="1410"/>
    <n v="46.32443531827515"/>
    <n v="3.8603696098562623"/>
    <x v="2"/>
    <x v="0"/>
    <s v="dic"/>
  </r>
  <r>
    <x v="1343"/>
    <x v="0"/>
    <n v="73"/>
    <n v="3"/>
    <n v="7"/>
    <n v="0"/>
    <s v="No"/>
    <s v="No"/>
    <n v="0"/>
    <n v="0"/>
    <n v="0"/>
    <s v="No"/>
    <n v="0"/>
    <s v="NV"/>
    <x v="1"/>
    <n v="61"/>
    <s v="No"/>
    <s v="No"/>
    <s v="No"/>
    <s v="  Month-to-Month   "/>
    <s v="Credit Card"/>
    <n v="12"/>
    <n v="12"/>
    <x v="0"/>
    <m/>
    <x v="878"/>
    <x v="876"/>
    <n v="68"/>
    <x v="0"/>
    <n v="10.92"/>
    <x v="0"/>
    <s v="SMS"/>
    <x v="0"/>
    <n v="0"/>
    <n v="6623"/>
    <s v="Medio"/>
    <s v="Bajo"/>
    <n v="2.9411764705882353E-2"/>
    <n v="831"/>
    <n v="5"/>
    <n v="13.6"/>
    <n v="13.6"/>
    <s v="Primera compra"/>
    <n v="1249"/>
    <n v="41.034907597535934"/>
    <n v="3.4195756331279945"/>
    <x v="0"/>
    <x v="1"/>
    <s v="may"/>
  </r>
  <r>
    <x v="1343"/>
    <x v="0"/>
    <n v="65"/>
    <n v="3"/>
    <n v="7"/>
    <n v="0"/>
    <s v="No"/>
    <s v="No"/>
    <n v="0"/>
    <n v="0"/>
    <n v="0"/>
    <s v="No"/>
    <n v="0"/>
    <s v="NV"/>
    <x v="1"/>
    <n v="61"/>
    <s v="No"/>
    <s v="No"/>
    <s v="No"/>
    <s v="  Month-to-Month   "/>
    <s v="Credit Card"/>
    <n v="12"/>
    <n v="12"/>
    <x v="0"/>
    <m/>
    <x v="878"/>
    <x v="876"/>
    <n v="68"/>
    <x v="0"/>
    <n v="10.92"/>
    <x v="1"/>
    <s v="SMS"/>
    <x v="0"/>
    <n v="0"/>
    <n v="3414"/>
    <s v="Medio"/>
    <s v="Bajo"/>
    <n v="0"/>
    <n v="831"/>
    <n v="3"/>
    <n v="22.666666666666668"/>
    <n v="22.666666666666668"/>
    <s v="Compra posterior"/>
    <n v="1249"/>
    <n v="41.034907597535934"/>
    <n v="3.4195756331279945"/>
    <x v="2"/>
    <x v="1"/>
    <s v="may"/>
  </r>
  <r>
    <x v="1344"/>
    <x v="0"/>
    <n v="70"/>
    <n v="84"/>
    <n v="213.9"/>
    <n v="0"/>
    <s v="No"/>
    <s v="No"/>
    <n v="0"/>
    <n v="0"/>
    <n v="26"/>
    <s v="Yes"/>
    <n v="0"/>
    <s v="ND"/>
    <x v="0"/>
    <n v="20"/>
    <s v="Yes"/>
    <s v="No"/>
    <s v="Yes"/>
    <s v="  One Year   "/>
    <s v="Credit Card"/>
    <n v="14"/>
    <n v="255"/>
    <x v="0"/>
    <m/>
    <x v="96"/>
    <x v="28"/>
    <n v="10"/>
    <x v="1"/>
    <n v="13.65"/>
    <x v="0"/>
    <s v="Email"/>
    <x v="1"/>
    <n v="0"/>
    <n v="4235"/>
    <s v="Medio"/>
    <s v="Bajo"/>
    <n v="0.2"/>
    <n v="987"/>
    <n v="86"/>
    <n v="0.11627906976744186"/>
    <n v="0.11627906976744186"/>
    <s v="Primera compra"/>
    <n v="1109"/>
    <n v="36.435318275154003"/>
    <n v="3.0362765229295001"/>
    <x v="0"/>
    <x v="1"/>
    <s v="sept"/>
  </r>
  <r>
    <x v="1345"/>
    <x v="0"/>
    <n v="68"/>
    <n v="78"/>
    <n v="177.8"/>
    <n v="144"/>
    <s v="Yes"/>
    <s v="Yes"/>
    <n v="0"/>
    <n v="1"/>
    <n v="5"/>
    <s v="Yes"/>
    <n v="0"/>
    <s v="WY"/>
    <x v="1"/>
    <n v="35"/>
    <s v="No"/>
    <s v="No"/>
    <s v="No"/>
    <s v="  Month-to-Month   "/>
    <s v="Credit Card"/>
    <n v="15"/>
    <n v="528"/>
    <x v="0"/>
    <m/>
    <x v="879"/>
    <x v="877"/>
    <n v="12"/>
    <x v="0"/>
    <n v="12.07"/>
    <x v="5"/>
    <s v="Phone"/>
    <x v="0"/>
    <n v="4.18"/>
    <n v="5765"/>
    <s v="Medio"/>
    <s v="Bajo"/>
    <n v="0.33333333333333331"/>
    <n v="301"/>
    <n v="226"/>
    <n v="5.3097345132743362E-2"/>
    <n v="5.3097345132743362E-2"/>
    <s v="Primera compra"/>
    <n v="778"/>
    <n v="25.560574948665298"/>
    <n v="2.130047912388775"/>
    <x v="0"/>
    <x v="1"/>
    <s v="ago"/>
  </r>
  <r>
    <x v="1346"/>
    <x v="0"/>
    <n v="78"/>
    <n v="38"/>
    <n v="87.2"/>
    <n v="0"/>
    <s v="No"/>
    <s v="No"/>
    <n v="0"/>
    <n v="1"/>
    <n v="0"/>
    <s v="No"/>
    <n v="0"/>
    <s v="NH"/>
    <x v="0"/>
    <n v="24"/>
    <s v="Yes"/>
    <s v="No"/>
    <s v="No"/>
    <s v="  Month-to-Month   "/>
    <s v="Paper Check"/>
    <n v="9"/>
    <n v="50"/>
    <x v="0"/>
    <m/>
    <x v="880"/>
    <x v="878"/>
    <n v="66"/>
    <x v="1"/>
    <n v="10.220000000000001"/>
    <x v="1"/>
    <s v="Email"/>
    <x v="0"/>
    <n v="0"/>
    <n v="4264"/>
    <s v="Medio"/>
    <s v="Bajo"/>
    <n v="0"/>
    <n v="413"/>
    <n v="38"/>
    <n v="1.736842105263158"/>
    <n v="1.736842105263158"/>
    <s v="Primera compra"/>
    <n v="1009"/>
    <n v="33.149897330595479"/>
    <n v="2.7624914442162898"/>
    <x v="2"/>
    <x v="1"/>
    <s v="ene"/>
  </r>
  <r>
    <x v="1347"/>
    <x v="0"/>
    <n v="69"/>
    <n v="51"/>
    <n v="154.6"/>
    <n v="76"/>
    <s v="Yes"/>
    <s v="No"/>
    <n v="47"/>
    <n v="0"/>
    <n v="0"/>
    <s v="No"/>
    <n v="0"/>
    <s v="WA"/>
    <x v="1"/>
    <n v="25"/>
    <s v="Yes"/>
    <s v="No"/>
    <s v="No"/>
    <s v="  One Year   "/>
    <s v="Credit Card"/>
    <n v="10"/>
    <n v="192"/>
    <x v="0"/>
    <m/>
    <x v="881"/>
    <x v="879"/>
    <n v="36"/>
    <x v="0"/>
    <n v="8.0500000000000007"/>
    <x v="1"/>
    <s v="Email"/>
    <x v="1"/>
    <n v="1.88"/>
    <n v="3452"/>
    <s v="Medio"/>
    <s v="Bajo"/>
    <n v="0"/>
    <n v="1747"/>
    <n v="127"/>
    <n v="0.28346456692913385"/>
    <n v="0.28346456692913385"/>
    <s v="Primera compra"/>
    <n v="894"/>
    <n v="29.371663244353179"/>
    <n v="2.4476386036960984"/>
    <x v="2"/>
    <x v="1"/>
    <s v="may"/>
  </r>
  <r>
    <x v="1348"/>
    <x v="0"/>
    <n v="62"/>
    <n v="34"/>
    <n v="76.2"/>
    <n v="0"/>
    <s v="No"/>
    <s v="No"/>
    <n v="0"/>
    <n v="0"/>
    <n v="4"/>
    <s v="No"/>
    <n v="68"/>
    <s v="DE"/>
    <x v="0"/>
    <n v="43"/>
    <s v="No"/>
    <s v="No"/>
    <s v="No"/>
    <s v="  Month-to-Month   "/>
    <s v="Credit Card"/>
    <n v="16"/>
    <n v="176"/>
    <x v="0"/>
    <m/>
    <x v="785"/>
    <x v="870"/>
    <n v="31"/>
    <x v="2"/>
    <n v="16.36"/>
    <x v="5"/>
    <s v="SMS"/>
    <x v="0"/>
    <n v="0"/>
    <n v="4165"/>
    <s v="Medio"/>
    <s v="Bajo"/>
    <n v="0.12903225806451613"/>
    <n v="642"/>
    <n v="38"/>
    <n v="0.81578947368421051"/>
    <n v="0.81578947368421051"/>
    <s v="Primera compra"/>
    <n v="823"/>
    <n v="27.039014373716633"/>
    <n v="2.2532511978097194"/>
    <x v="0"/>
    <x v="1"/>
    <s v="jul"/>
  </r>
  <r>
    <x v="1349"/>
    <x v="0"/>
    <n v="98"/>
    <n v="381"/>
    <n v="880.4"/>
    <n v="0"/>
    <s v="No"/>
    <s v="No"/>
    <n v="0"/>
    <n v="0"/>
    <n v="16"/>
    <s v="Yes"/>
    <n v="0"/>
    <s v="ID"/>
    <x v="0"/>
    <n v="21"/>
    <s v="Yes"/>
    <s v="No"/>
    <s v="Yes"/>
    <s v="  Two Year   "/>
    <s v="Direct Debit"/>
    <n v="46"/>
    <n v="3129"/>
    <x v="0"/>
    <m/>
    <x v="566"/>
    <x v="880"/>
    <n v="13"/>
    <x v="1"/>
    <n v="45.16"/>
    <x v="5"/>
    <s v="Phone"/>
    <x v="0"/>
    <n v="0"/>
    <n v="1102"/>
    <s v="Alto"/>
    <s v="Bajo"/>
    <n v="0.30769230769230771"/>
    <n v="552"/>
    <n v="385"/>
    <n v="3.3766233766233764E-2"/>
    <n v="3.3766233766233764E-2"/>
    <s v="Primera compra"/>
    <n v="1386"/>
    <n v="45.535934291581107"/>
    <n v="3.7946611909650922"/>
    <x v="0"/>
    <x v="3"/>
    <s v="dic"/>
  </r>
  <r>
    <x v="1350"/>
    <x v="0"/>
    <n v="69"/>
    <n v="262"/>
    <n v="551.29999999999995"/>
    <n v="0"/>
    <s v="No"/>
    <s v="No"/>
    <n v="0"/>
    <n v="0"/>
    <n v="5"/>
    <s v="Yes"/>
    <n v="0"/>
    <s v="IN"/>
    <x v="0"/>
    <n v="55"/>
    <s v="No"/>
    <s v="No"/>
    <s v="Yes"/>
    <s v="  Month-to-Month   "/>
    <s v="Direct Debit"/>
    <n v="30"/>
    <n v="1392"/>
    <x v="0"/>
    <m/>
    <x v="276"/>
    <x v="39"/>
    <n v="67"/>
    <x v="1"/>
    <n v="25.7"/>
    <x v="1"/>
    <s v="Phone"/>
    <x v="0"/>
    <n v="0"/>
    <n v="5995"/>
    <s v="Medio"/>
    <s v="Bajo"/>
    <n v="0"/>
    <n v="406"/>
    <n v="262"/>
    <n v="0.25572519083969464"/>
    <n v="0.25572519083969464"/>
    <s v="Primera compra"/>
    <n v="1467"/>
    <n v="48.197125256673509"/>
    <n v="4.0164271047227924"/>
    <x v="2"/>
    <x v="0"/>
    <s v="oct"/>
  </r>
  <r>
    <x v="1351"/>
    <x v="0"/>
    <n v="53"/>
    <n v="251"/>
    <n v="675.1"/>
    <n v="56"/>
    <s v="Yes"/>
    <s v="No"/>
    <n v="149.80000000000001"/>
    <n v="0"/>
    <n v="13"/>
    <s v="Yes"/>
    <n v="0"/>
    <s v="VT"/>
    <x v="0"/>
    <n v="57"/>
    <s v="No"/>
    <s v="No"/>
    <s v="No"/>
    <s v="  One Year   "/>
    <s v="Direct Debit"/>
    <n v="55"/>
    <n v="3088"/>
    <x v="0"/>
    <m/>
    <x v="251"/>
    <x v="881"/>
    <n v="98"/>
    <x v="2"/>
    <n v="49.59"/>
    <x v="3"/>
    <s v="SMS"/>
    <x v="0"/>
    <n v="5.99"/>
    <n v="3031"/>
    <s v="Alto"/>
    <s v="Bajo"/>
    <n v="1.020408163265306E-2"/>
    <n v="936"/>
    <n v="308"/>
    <n v="0.31818181818181818"/>
    <n v="0.31818181818181818"/>
    <s v="Primera compra"/>
    <n v="1716"/>
    <n v="56.377823408624238"/>
    <n v="4.6981519507186862"/>
    <x v="2"/>
    <x v="3"/>
    <s v="feb"/>
  </r>
  <r>
    <x v="1352"/>
    <x v="0"/>
    <n v="67"/>
    <n v="1"/>
    <n v="4"/>
    <n v="0"/>
    <s v="No"/>
    <s v="No"/>
    <n v="0"/>
    <n v="0"/>
    <n v="6"/>
    <s v="Yes"/>
    <n v="0"/>
    <s v="WV"/>
    <x v="0"/>
    <n v="47"/>
    <s v="No"/>
    <s v="No"/>
    <s v="Yes"/>
    <s v="  Month-to-Month   "/>
    <s v="Direct Debit"/>
    <n v="24"/>
    <n v="24"/>
    <x v="0"/>
    <m/>
    <x v="882"/>
    <x v="882"/>
    <n v="29"/>
    <x v="0"/>
    <n v="27.47"/>
    <x v="2"/>
    <s v="Email"/>
    <x v="0"/>
    <n v="0"/>
    <n v="3371"/>
    <s v="Medio"/>
    <s v="Medio"/>
    <n v="0.17241379310344829"/>
    <n v="1511"/>
    <n v="6"/>
    <n v="4.833333333333333"/>
    <n v="4.833333333333333"/>
    <s v="Primera compra"/>
    <n v="467"/>
    <n v="15.342915811088295"/>
    <n v="1.2785763175906912"/>
    <x v="1"/>
    <x v="1"/>
    <s v="jul"/>
  </r>
  <r>
    <x v="1353"/>
    <x v="0"/>
    <n v="69"/>
    <n v="11"/>
    <n v="23.9"/>
    <n v="0"/>
    <s v="No"/>
    <s v="No"/>
    <n v="0"/>
    <n v="2"/>
    <n v="14"/>
    <s v="No"/>
    <n v="6"/>
    <s v="AR"/>
    <x v="0"/>
    <n v="65"/>
    <s v="No"/>
    <s v="Yes"/>
    <s v="No"/>
    <s v="  Month-to-Month   "/>
    <s v="Credit Card"/>
    <n v="27"/>
    <n v="60"/>
    <x v="0"/>
    <m/>
    <x v="465"/>
    <x v="781"/>
    <n v="7"/>
    <x v="2"/>
    <n v="29.64"/>
    <x v="1"/>
    <s v="SMS"/>
    <x v="0"/>
    <n v="0"/>
    <n v="274"/>
    <s v="Medio"/>
    <s v="Bajo"/>
    <n v="0"/>
    <n v="1293"/>
    <n v="11"/>
    <n v="0.63636363636363635"/>
    <n v="0.63636363636363635"/>
    <s v="Primera compra"/>
    <n v="423"/>
    <n v="13.897330595482547"/>
    <n v="1.1581108829568789"/>
    <x v="0"/>
    <x v="1"/>
    <s v="ago"/>
  </r>
  <r>
    <x v="1354"/>
    <x v="0"/>
    <n v="85"/>
    <n v="167"/>
    <n v="331.8"/>
    <n v="0"/>
    <s v="No"/>
    <s v="No"/>
    <n v="0"/>
    <n v="1"/>
    <n v="5"/>
    <s v="Yes"/>
    <n v="0"/>
    <s v="OK"/>
    <x v="1"/>
    <n v="44"/>
    <s v="No"/>
    <s v="No"/>
    <s v="No"/>
    <s v="  One Year   "/>
    <s v="Credit Card"/>
    <n v="42"/>
    <n v="1564"/>
    <x v="0"/>
    <m/>
    <x v="883"/>
    <x v="883"/>
    <n v="89"/>
    <x v="1"/>
    <n v="43.75"/>
    <x v="3"/>
    <s v="Phone"/>
    <x v="0"/>
    <n v="0"/>
    <n v="48"/>
    <s v="Medio"/>
    <s v="Bajo"/>
    <n v="1.1235955056179775E-2"/>
    <n v="1524"/>
    <n v="168"/>
    <n v="0.52976190476190477"/>
    <n v="0.52976190476190477"/>
    <s v="Primera compra"/>
    <n v="1359"/>
    <n v="44.648870636550306"/>
    <n v="3.7207392197125255"/>
    <x v="2"/>
    <x v="0"/>
    <s v="ene"/>
  </r>
  <r>
    <x v="1355"/>
    <x v="0"/>
    <n v="65"/>
    <n v="46"/>
    <n v="105.6"/>
    <n v="0"/>
    <s v="No"/>
    <s v="No"/>
    <n v="0"/>
    <n v="0"/>
    <n v="2"/>
    <s v="Yes"/>
    <n v="0"/>
    <s v="GA"/>
    <x v="0"/>
    <n v="51"/>
    <s v="No"/>
    <s v="No"/>
    <s v="No"/>
    <s v="  One Year   "/>
    <s v="Credit Card"/>
    <n v="27"/>
    <n v="262"/>
    <x v="0"/>
    <m/>
    <x v="884"/>
    <x v="884"/>
    <n v="79"/>
    <x v="0"/>
    <n v="26.01"/>
    <x v="1"/>
    <s v="Phone"/>
    <x v="0"/>
    <n v="0"/>
    <n v="5113"/>
    <s v="Medio"/>
    <s v="Bajo"/>
    <n v="0"/>
    <n v="626"/>
    <n v="46"/>
    <n v="1.7173913043478262"/>
    <n v="1.7173913043478262"/>
    <s v="Primera compra"/>
    <n v="1427"/>
    <n v="46.882956878850102"/>
    <n v="3.9069130732375084"/>
    <x v="2"/>
    <x v="1"/>
    <s v="nov"/>
  </r>
  <r>
    <x v="1355"/>
    <x v="0"/>
    <n v="71"/>
    <n v="46"/>
    <n v="105.6"/>
    <n v="0"/>
    <s v="No"/>
    <s v="No"/>
    <n v="0"/>
    <n v="0"/>
    <n v="2"/>
    <s v="Yes"/>
    <n v="0"/>
    <s v="GA"/>
    <x v="0"/>
    <n v="51"/>
    <s v="No"/>
    <s v="No"/>
    <s v="No"/>
    <s v="  One Year   "/>
    <s v="Credit Card"/>
    <n v="27"/>
    <n v="262"/>
    <x v="0"/>
    <m/>
    <x v="884"/>
    <x v="884"/>
    <n v="79"/>
    <x v="0"/>
    <n v="26.01"/>
    <x v="2"/>
    <s v="Phone"/>
    <x v="0"/>
    <n v="0"/>
    <n v="2680"/>
    <s v="Medio"/>
    <s v="Medio"/>
    <n v="6.3291139240506333E-2"/>
    <n v="626"/>
    <n v="51"/>
    <n v="1.5490196078431373"/>
    <n v="1.5490196078431373"/>
    <s v="Compra posterior"/>
    <n v="1427"/>
    <n v="46.882956878850102"/>
    <n v="3.9069130732375084"/>
    <x v="1"/>
    <x v="1"/>
    <s v="nov"/>
  </r>
  <r>
    <x v="1356"/>
    <x v="0"/>
    <n v="54"/>
    <n v="45"/>
    <n v="70.900000000000006"/>
    <n v="0"/>
    <s v="No"/>
    <s v="No"/>
    <n v="0"/>
    <n v="0"/>
    <n v="9"/>
    <s v="Yes"/>
    <n v="0"/>
    <s v="AR"/>
    <x v="1"/>
    <n v="69"/>
    <s v="No"/>
    <s v="Yes"/>
    <s v="No"/>
    <s v="  One Year   "/>
    <s v="Direct Debit"/>
    <n v="43"/>
    <n v="274"/>
    <x v="0"/>
    <m/>
    <x v="772"/>
    <x v="885"/>
    <n v="46"/>
    <x v="2"/>
    <n v="48.75"/>
    <x v="5"/>
    <s v="Phone"/>
    <x v="1"/>
    <n v="0"/>
    <n v="1543"/>
    <s v="Alto"/>
    <s v="Bajo"/>
    <n v="8.6956521739130432E-2"/>
    <n v="1633"/>
    <n v="49"/>
    <n v="0.93877551020408168"/>
    <n v="0.93877551020408168"/>
    <s v="Primera compra"/>
    <n v="1130"/>
    <n v="37.125256673511295"/>
    <n v="3.0937713894592744"/>
    <x v="0"/>
    <x v="1"/>
    <s v="sept"/>
  </r>
  <r>
    <x v="1357"/>
    <x v="0"/>
    <n v="56"/>
    <n v="7"/>
    <n v="16"/>
    <n v="0"/>
    <s v="No"/>
    <s v="No"/>
    <n v="0"/>
    <n v="0"/>
    <n v="4"/>
    <s v="Yes"/>
    <n v="0"/>
    <s v="MI"/>
    <x v="0"/>
    <n v="63"/>
    <s v="No"/>
    <s v="No"/>
    <s v="Yes"/>
    <s v="  Month-to-Month   "/>
    <s v="Credit Card"/>
    <n v="27"/>
    <n v="27"/>
    <x v="0"/>
    <m/>
    <x v="885"/>
    <x v="106"/>
    <n v="22"/>
    <x v="1"/>
    <n v="30.62"/>
    <x v="4"/>
    <s v="Email"/>
    <x v="1"/>
    <n v="0"/>
    <n v="2233"/>
    <s v="Medio"/>
    <s v="Bajo"/>
    <n v="0.13636363636363635"/>
    <n v="309"/>
    <n v="10"/>
    <n v="2.2000000000000002"/>
    <n v="2.2000000000000002"/>
    <s v="Primera compra"/>
    <n v="794"/>
    <n v="26.086242299794662"/>
    <n v="2.1738535249828885"/>
    <x v="0"/>
    <x v="1"/>
    <s v="ago"/>
  </r>
  <r>
    <x v="1358"/>
    <x v="0"/>
    <n v="60"/>
    <n v="33"/>
    <n v="64.2"/>
    <n v="0"/>
    <s v="No"/>
    <s v="No"/>
    <n v="0"/>
    <n v="0"/>
    <n v="0"/>
    <s v="No"/>
    <n v="0"/>
    <s v="MN"/>
    <x v="0"/>
    <n v="30"/>
    <s v="No"/>
    <s v="No"/>
    <s v="No"/>
    <s v="  Month-to-Month   "/>
    <s v="Credit Card"/>
    <n v="9"/>
    <n v="67"/>
    <x v="0"/>
    <m/>
    <x v="886"/>
    <x v="400"/>
    <n v="48"/>
    <x v="2"/>
    <n v="9.91"/>
    <x v="3"/>
    <s v="Email"/>
    <x v="0"/>
    <n v="0"/>
    <n v="409"/>
    <s v="Medio"/>
    <s v="Bajo"/>
    <n v="2.0833333333333332E-2"/>
    <n v="1266"/>
    <n v="34"/>
    <n v="1.411764705882353"/>
    <n v="1.411764705882353"/>
    <s v="Primera compra"/>
    <n v="1669"/>
    <n v="54.833675564681727"/>
    <n v="4.5694729637234772"/>
    <x v="2"/>
    <x v="1"/>
    <s v="mar"/>
  </r>
  <r>
    <x v="1359"/>
    <x v="0"/>
    <n v="98"/>
    <n v="190"/>
    <n v="497"/>
    <n v="0"/>
    <s v="No"/>
    <s v="No"/>
    <n v="0"/>
    <n v="0"/>
    <n v="0"/>
    <s v="No"/>
    <n v="0"/>
    <s v="IL"/>
    <x v="1"/>
    <n v="56"/>
    <s v="No"/>
    <s v="No"/>
    <s v="No"/>
    <s v="  Two Year   "/>
    <s v="Credit Card"/>
    <n v="6"/>
    <n v="337"/>
    <x v="0"/>
    <m/>
    <x v="217"/>
    <x v="847"/>
    <n v="52"/>
    <x v="1"/>
    <n v="6.38"/>
    <x v="4"/>
    <s v="SMS"/>
    <x v="0"/>
    <n v="0"/>
    <n v="6955"/>
    <s v="Medio"/>
    <s v="Bajo"/>
    <n v="5.7692307692307696E-2"/>
    <n v="702"/>
    <n v="193"/>
    <n v="0.26943005181347152"/>
    <n v="0.26943005181347152"/>
    <s v="Primera compra"/>
    <n v="1384"/>
    <n v="45.470225872689937"/>
    <n v="3.7891854893908281"/>
    <x v="0"/>
    <x v="1"/>
    <s v="dic"/>
  </r>
  <r>
    <x v="1360"/>
    <x v="0"/>
    <n v="70"/>
    <n v="76"/>
    <n v="263"/>
    <n v="176"/>
    <s v="Yes"/>
    <s v="No"/>
    <n v="99.4"/>
    <n v="2"/>
    <n v="18"/>
    <s v="Yes"/>
    <n v="0"/>
    <s v="NY"/>
    <x v="0"/>
    <n v="29"/>
    <s v="Yes"/>
    <s v="No"/>
    <s v="No"/>
    <s v="  One Year   "/>
    <s v="Direct Debit"/>
    <n v="44"/>
    <n v="1929"/>
    <x v="0"/>
    <m/>
    <x v="887"/>
    <x v="746"/>
    <n v="52"/>
    <x v="2"/>
    <n v="47.78"/>
    <x v="1"/>
    <s v="Email"/>
    <x v="1"/>
    <n v="4.97"/>
    <n v="2551"/>
    <s v="Alto"/>
    <s v="Bajo"/>
    <n v="0"/>
    <n v="1705"/>
    <n v="252"/>
    <n v="0.20634920634920634"/>
    <n v="0.20634920634920634"/>
    <s v="Primera compra"/>
    <n v="1628"/>
    <n v="53.486652977412732"/>
    <n v="4.4572210814510607"/>
    <x v="2"/>
    <x v="0"/>
    <s v="abr"/>
  </r>
  <r>
    <x v="1361"/>
    <x v="0"/>
    <n v="70"/>
    <n v="250"/>
    <n v="667.2"/>
    <n v="244"/>
    <s v="Yes"/>
    <s v="Yes"/>
    <n v="0"/>
    <n v="2"/>
    <n v="12"/>
    <s v="Yes"/>
    <n v="0"/>
    <s v="WV"/>
    <x v="1"/>
    <n v="25"/>
    <s v="Yes"/>
    <s v="No"/>
    <s v="Yes"/>
    <s v="  Two Year   "/>
    <s v="Credit Card"/>
    <n v="20"/>
    <n v="1188"/>
    <x v="0"/>
    <m/>
    <x v="869"/>
    <x v="221"/>
    <n v="109"/>
    <x v="0"/>
    <n v="23.28"/>
    <x v="3"/>
    <s v="Email"/>
    <x v="1"/>
    <n v="9.94"/>
    <n v="4938"/>
    <s v="Medio"/>
    <s v="Bajo"/>
    <n v="9.1743119266055051E-3"/>
    <n v="930"/>
    <n v="495"/>
    <n v="0.2202020202020202"/>
    <n v="0.2202020202020202"/>
    <s v="Primera compra"/>
    <n v="1683"/>
    <n v="55.293634496919914"/>
    <n v="4.6078028747433262"/>
    <x v="2"/>
    <x v="0"/>
    <s v="mar"/>
  </r>
  <r>
    <x v="1362"/>
    <x v="0"/>
    <n v="69"/>
    <n v="50"/>
    <n v="128.80000000000001"/>
    <n v="128"/>
    <s v="Yes"/>
    <s v="No"/>
    <n v="38.1"/>
    <n v="2"/>
    <n v="0"/>
    <s v="No"/>
    <n v="0"/>
    <s v="OH"/>
    <x v="1"/>
    <n v="49"/>
    <s v="No"/>
    <s v="No"/>
    <s v="No"/>
    <s v="  Month-to-Month   "/>
    <s v="Paper Check"/>
    <n v="9"/>
    <n v="140"/>
    <x v="0"/>
    <m/>
    <x v="888"/>
    <x v="457"/>
    <n v="58"/>
    <x v="1"/>
    <n v="10.56"/>
    <x v="4"/>
    <s v="Phone"/>
    <x v="0"/>
    <n v="1.9"/>
    <n v="6981"/>
    <s v="Medio"/>
    <s v="Bajo"/>
    <n v="5.1724137931034482E-2"/>
    <n v="1588"/>
    <n v="181"/>
    <n v="0.32044198895027626"/>
    <n v="0.32044198895027626"/>
    <s v="Primera compra"/>
    <n v="1062"/>
    <n v="34.891170431211499"/>
    <n v="2.9075975359342916"/>
    <x v="0"/>
    <x v="1"/>
    <s v="nov"/>
  </r>
  <r>
    <x v="1362"/>
    <x v="0"/>
    <n v="88"/>
    <n v="50"/>
    <n v="128.80000000000001"/>
    <n v="128"/>
    <s v="Yes"/>
    <s v="No"/>
    <n v="38.1"/>
    <n v="2"/>
    <n v="0"/>
    <s v="No"/>
    <n v="0"/>
    <s v="OH"/>
    <x v="1"/>
    <n v="49"/>
    <s v="No"/>
    <s v="No"/>
    <s v="No"/>
    <s v="  Month-to-Month   "/>
    <s v="Paper Check"/>
    <n v="9"/>
    <n v="140"/>
    <x v="0"/>
    <m/>
    <x v="888"/>
    <x v="457"/>
    <n v="58"/>
    <x v="1"/>
    <n v="10.56"/>
    <x v="2"/>
    <s v="Phone"/>
    <x v="0"/>
    <n v="1.9"/>
    <n v="2039"/>
    <s v="Medio"/>
    <s v="Medio"/>
    <n v="8.6206896551724144E-2"/>
    <n v="1588"/>
    <n v="183"/>
    <n v="0.31693989071038253"/>
    <n v="0.31693989071038253"/>
    <s v="Compra posterior"/>
    <n v="1062"/>
    <n v="34.891170431211499"/>
    <n v="2.9075975359342916"/>
    <x v="1"/>
    <x v="1"/>
    <s v="nov"/>
  </r>
  <r>
    <x v="1363"/>
    <x v="0"/>
    <n v="89"/>
    <n v="53"/>
    <n v="139.4"/>
    <n v="0"/>
    <s v="No"/>
    <s v="No"/>
    <n v="0"/>
    <n v="0"/>
    <n v="0"/>
    <s v="No"/>
    <n v="0"/>
    <s v="MD"/>
    <x v="1"/>
    <n v="53"/>
    <s v="No"/>
    <s v="No"/>
    <s v="No"/>
    <s v="  Month-to-Month   "/>
    <s v="Credit Card"/>
    <n v="10"/>
    <n v="203"/>
    <x v="0"/>
    <m/>
    <x v="696"/>
    <x v="321"/>
    <n v="14"/>
    <x v="1"/>
    <n v="8.31"/>
    <x v="1"/>
    <s v="Email"/>
    <x v="1"/>
    <n v="0"/>
    <n v="5862"/>
    <s v="Medio"/>
    <s v="Bajo"/>
    <n v="0"/>
    <n v="540"/>
    <n v="53"/>
    <n v="0.26415094339622641"/>
    <n v="0.26415094339622641"/>
    <s v="Primera compra"/>
    <n v="1715"/>
    <n v="56.344969199178649"/>
    <n v="4.6954140999315541"/>
    <x v="2"/>
    <x v="1"/>
    <s v="feb"/>
  </r>
  <r>
    <x v="1364"/>
    <x v="0"/>
    <n v="75"/>
    <n v="94"/>
    <n v="222.3"/>
    <n v="0"/>
    <s v="No"/>
    <s v="No"/>
    <n v="0"/>
    <n v="0"/>
    <n v="13"/>
    <s v="Yes"/>
    <n v="0"/>
    <s v="FL"/>
    <x v="0"/>
    <n v="19"/>
    <s v="Yes"/>
    <s v="No"/>
    <s v="Yes"/>
    <s v="  One Year   "/>
    <s v="Credit Card"/>
    <n v="33"/>
    <n v="921"/>
    <x v="0"/>
    <m/>
    <x v="889"/>
    <x v="886"/>
    <n v="109"/>
    <x v="2"/>
    <n v="39.53"/>
    <x v="5"/>
    <s v="Phone"/>
    <x v="1"/>
    <n v="0"/>
    <n v="517"/>
    <s v="Medio"/>
    <s v="Bajo"/>
    <n v="3.669724770642202E-2"/>
    <n v="1479"/>
    <n v="98"/>
    <n v="1.1122448979591837"/>
    <n v="1.1122448979591837"/>
    <s v="Primera compra"/>
    <n v="675"/>
    <n v="22.176591375770023"/>
    <n v="1.8480492813141687"/>
    <x v="0"/>
    <x v="2"/>
    <s v="dic"/>
  </r>
  <r>
    <x v="1365"/>
    <x v="0"/>
    <n v="50"/>
    <n v="159"/>
    <n v="425"/>
    <n v="0"/>
    <s v="No"/>
    <s v="No"/>
    <n v="0"/>
    <n v="0"/>
    <n v="10"/>
    <s v="Yes"/>
    <n v="0"/>
    <s v="TX"/>
    <x v="1"/>
    <n v="50"/>
    <s v="No"/>
    <s v="No"/>
    <s v="Yes"/>
    <s v="  One Year   "/>
    <s v="Direct Debit"/>
    <n v="38"/>
    <n v="2286"/>
    <x v="0"/>
    <m/>
    <x v="133"/>
    <x v="808"/>
    <n v="12"/>
    <x v="2"/>
    <n v="42.82"/>
    <x v="5"/>
    <s v="Phone"/>
    <x v="0"/>
    <n v="0"/>
    <n v="1513"/>
    <s v="Medio"/>
    <s v="Bajo"/>
    <n v="0.33333333333333331"/>
    <n v="537"/>
    <n v="163"/>
    <n v="7.3619631901840496E-2"/>
    <n v="7.3619631901840496E-2"/>
    <s v="Primera compra"/>
    <n v="1162"/>
    <n v="38.176591375770016"/>
    <n v="3.1813826146475015"/>
    <x v="0"/>
    <x v="3"/>
    <s v="ago"/>
  </r>
  <r>
    <x v="1366"/>
    <x v="0"/>
    <n v="65"/>
    <n v="409"/>
    <n v="1045.8"/>
    <n v="0"/>
    <s v="No"/>
    <s v="No"/>
    <n v="0"/>
    <n v="0"/>
    <n v="14"/>
    <s v="Yes"/>
    <n v="0"/>
    <s v="ND"/>
    <x v="0"/>
    <n v="56"/>
    <s v="No"/>
    <s v="No"/>
    <s v="No"/>
    <s v="  Two Year   "/>
    <s v="Direct Debit"/>
    <n v="43"/>
    <n v="3011"/>
    <x v="0"/>
    <m/>
    <x v="812"/>
    <x v="811"/>
    <n v="20"/>
    <x v="0"/>
    <n v="41.71"/>
    <x v="3"/>
    <s v="SMS"/>
    <x v="0"/>
    <n v="0"/>
    <n v="3180"/>
    <s v="Medio"/>
    <s v="Bajo"/>
    <n v="0.05"/>
    <n v="1340"/>
    <n v="410"/>
    <n v="4.878048780487805E-2"/>
    <n v="4.878048780487805E-2"/>
    <s v="Primera compra"/>
    <n v="1623"/>
    <n v="53.322381930184804"/>
    <n v="4.4435318275154003"/>
    <x v="2"/>
    <x v="3"/>
    <s v="may"/>
  </r>
  <r>
    <x v="1367"/>
    <x v="0"/>
    <n v="72"/>
    <n v="155"/>
    <n v="504"/>
    <n v="576"/>
    <s v="Yes"/>
    <s v="No"/>
    <n v="92.2"/>
    <n v="0"/>
    <n v="5"/>
    <s v="Yes"/>
    <n v="0"/>
    <s v="NC"/>
    <x v="0"/>
    <n v="36"/>
    <s v="No"/>
    <s v="No"/>
    <s v="Yes"/>
    <s v="  Two Year   "/>
    <s v="Direct Debit"/>
    <n v="68"/>
    <n v="4893"/>
    <x v="0"/>
    <m/>
    <x v="853"/>
    <x v="660"/>
    <n v="12"/>
    <x v="0"/>
    <n v="79.16"/>
    <x v="0"/>
    <s v="SMS"/>
    <x v="0"/>
    <n v="4.6100000000000003"/>
    <n v="460"/>
    <s v="Alto"/>
    <s v="Bajo"/>
    <n v="0.16666666666666666"/>
    <n v="471"/>
    <n v="733"/>
    <n v="1.6371077762619372E-2"/>
    <n v="1.6371077762619372E-2"/>
    <s v="Primera compra"/>
    <n v="1710"/>
    <n v="56.180698151950715"/>
    <n v="4.6817248459958929"/>
    <x v="0"/>
    <x v="3"/>
    <s v="feb"/>
  </r>
  <r>
    <x v="1368"/>
    <x v="0"/>
    <n v="69"/>
    <n v="166"/>
    <n v="426.4"/>
    <n v="0"/>
    <s v="No"/>
    <s v="No"/>
    <n v="0"/>
    <n v="0"/>
    <n v="0"/>
    <s v="No"/>
    <n v="0"/>
    <s v="IA"/>
    <x v="1"/>
    <n v="63"/>
    <s v="No"/>
    <s v="No"/>
    <s v="No"/>
    <s v="  Two Year   "/>
    <s v="Direct Debit"/>
    <n v="8"/>
    <n v="592"/>
    <x v="0"/>
    <m/>
    <x v="579"/>
    <x v="491"/>
    <n v="25"/>
    <x v="0"/>
    <n v="8.4600000000000009"/>
    <x v="3"/>
    <s v="Email"/>
    <x v="0"/>
    <n v="0"/>
    <n v="6415"/>
    <s v="Medio"/>
    <s v="Bajo"/>
    <n v="0.04"/>
    <n v="998"/>
    <n v="167"/>
    <n v="0.1497005988023952"/>
    <n v="0.1497005988023952"/>
    <s v="Primera compra"/>
    <n v="840"/>
    <n v="27.597535934291578"/>
    <n v="2.299794661190965"/>
    <x v="2"/>
    <x v="1"/>
    <s v="jun"/>
  </r>
  <r>
    <x v="1368"/>
    <x v="0"/>
    <n v="69"/>
    <n v="166"/>
    <n v="426.4"/>
    <n v="0"/>
    <s v="No"/>
    <s v="No"/>
    <n v="0"/>
    <n v="0"/>
    <n v="0"/>
    <s v="No"/>
    <n v="0"/>
    <s v="IA"/>
    <x v="1"/>
    <n v="63"/>
    <s v="No"/>
    <s v="No"/>
    <s v="No"/>
    <s v="  Two Year   "/>
    <s v="Direct Debit"/>
    <n v="8"/>
    <n v="592"/>
    <x v="0"/>
    <m/>
    <x v="579"/>
    <x v="491"/>
    <n v="25"/>
    <x v="0"/>
    <n v="8.4600000000000009"/>
    <x v="3"/>
    <s v="Email"/>
    <x v="0"/>
    <n v="0"/>
    <n v="5782"/>
    <s v="Medio"/>
    <s v="Bajo"/>
    <n v="0.04"/>
    <n v="998"/>
    <n v="167"/>
    <n v="0.1497005988023952"/>
    <n v="0.1497005988023952"/>
    <s v="Compra posterior"/>
    <n v="840"/>
    <n v="27.597535934291578"/>
    <n v="2.299794661190965"/>
    <x v="2"/>
    <x v="1"/>
    <s v="jun"/>
  </r>
  <r>
    <x v="1369"/>
    <x v="0"/>
    <n v="57"/>
    <n v="326"/>
    <n v="836.6"/>
    <n v="0"/>
    <s v="No"/>
    <s v="No"/>
    <n v="0"/>
    <n v="0"/>
    <n v="4"/>
    <s v="Yes"/>
    <n v="0"/>
    <s v="ME"/>
    <x v="1"/>
    <n v="34"/>
    <s v="No"/>
    <s v="No"/>
    <s v="Yes"/>
    <s v="  One Year   "/>
    <s v="Direct Debit"/>
    <n v="32"/>
    <n v="1690"/>
    <x v="0"/>
    <m/>
    <x v="303"/>
    <x v="887"/>
    <n v="4"/>
    <x v="2"/>
    <n v="38.22"/>
    <x v="3"/>
    <s v="SMS"/>
    <x v="0"/>
    <n v="0"/>
    <n v="2608"/>
    <s v="Medio"/>
    <s v="Bajo"/>
    <n v="0.25"/>
    <n v="432"/>
    <n v="327"/>
    <n v="1.2232415902140673E-2"/>
    <n v="1.2232415902140673E-2"/>
    <s v="Primera compra"/>
    <n v="1607"/>
    <n v="52.796714579055433"/>
    <n v="4.3997262149212863"/>
    <x v="2"/>
    <x v="0"/>
    <s v="may"/>
  </r>
  <r>
    <x v="1370"/>
    <x v="0"/>
    <n v="65"/>
    <n v="35"/>
    <n v="77.400000000000006"/>
    <n v="0"/>
    <s v="No"/>
    <s v="No"/>
    <n v="0"/>
    <n v="0"/>
    <n v="7"/>
    <s v="No"/>
    <n v="57"/>
    <s v="ME"/>
    <x v="0"/>
    <n v="58"/>
    <s v="No"/>
    <s v="No"/>
    <s v="Yes"/>
    <s v="  Month-to-Month   "/>
    <s v="Credit Card"/>
    <n v="16"/>
    <n v="172"/>
    <x v="0"/>
    <m/>
    <x v="414"/>
    <x v="152"/>
    <n v="57"/>
    <x v="2"/>
    <n v="13.37"/>
    <x v="3"/>
    <s v="SMS"/>
    <x v="1"/>
    <n v="0"/>
    <n v="2185"/>
    <s v="Medio"/>
    <s v="Bajo"/>
    <n v="1.7543859649122806E-2"/>
    <n v="372"/>
    <n v="36"/>
    <n v="1.5833333333333333"/>
    <n v="1.5833333333333333"/>
    <s v="Primera compra"/>
    <n v="1156"/>
    <n v="37.979466119096507"/>
    <n v="3.1649555099247091"/>
    <x v="2"/>
    <x v="1"/>
    <s v="ago"/>
  </r>
  <r>
    <x v="1371"/>
    <x v="0"/>
    <n v="56"/>
    <n v="124"/>
    <n v="461.5"/>
    <n v="168"/>
    <s v="Yes"/>
    <s v="Yes"/>
    <n v="0"/>
    <n v="0"/>
    <n v="7"/>
    <s v="Yes"/>
    <n v="0"/>
    <s v="AR"/>
    <x v="0"/>
    <n v="42"/>
    <s v="No"/>
    <s v="No"/>
    <s v="No"/>
    <s v="  Month-to-Month   "/>
    <s v="Credit Card"/>
    <n v="46"/>
    <n v="1923"/>
    <x v="0"/>
    <m/>
    <x v="201"/>
    <x v="96"/>
    <n v="99"/>
    <x v="1"/>
    <n v="44.49"/>
    <x v="0"/>
    <s v="SMS"/>
    <x v="1"/>
    <n v="4.66"/>
    <n v="3393"/>
    <s v="Medio"/>
    <s v="Bajo"/>
    <n v="2.0202020202020204E-2"/>
    <n v="727"/>
    <n v="294"/>
    <n v="0.33673469387755101"/>
    <n v="0.33673469387755101"/>
    <s v="Primera compra"/>
    <n v="583"/>
    <n v="19.154004106776181"/>
    <n v="1.5961670088980151"/>
    <x v="0"/>
    <x v="0"/>
    <s v="mar"/>
  </r>
  <r>
    <x v="1372"/>
    <x v="0"/>
    <n v="65"/>
    <n v="148"/>
    <n v="392.4"/>
    <n v="0"/>
    <s v="No"/>
    <s v="No"/>
    <n v="0"/>
    <n v="0"/>
    <n v="11"/>
    <s v="Yes"/>
    <n v="0"/>
    <s v="NV"/>
    <x v="1"/>
    <n v="44"/>
    <s v="No"/>
    <s v="No"/>
    <s v="Yes"/>
    <s v="  Two Year   "/>
    <s v="Credit Card"/>
    <n v="37"/>
    <n v="2389"/>
    <x v="0"/>
    <m/>
    <x v="890"/>
    <x v="720"/>
    <n v="115"/>
    <x v="2"/>
    <n v="32.020000000000003"/>
    <x v="4"/>
    <s v="Email"/>
    <x v="1"/>
    <n v="0"/>
    <n v="689"/>
    <s v="Medio"/>
    <s v="Bajo"/>
    <n v="2.6086956521739129E-2"/>
    <n v="452"/>
    <n v="151"/>
    <n v="0.76158940397350994"/>
    <n v="0.76158940397350994"/>
    <s v="Primera compra"/>
    <n v="346"/>
    <n v="11.367556468172484"/>
    <n v="0.94729637234770703"/>
    <x v="0"/>
    <x v="3"/>
    <s v="nov"/>
  </r>
  <r>
    <x v="1373"/>
    <x v="0"/>
    <n v="76"/>
    <n v="96"/>
    <n v="273"/>
    <n v="0"/>
    <s v="No"/>
    <s v="No"/>
    <n v="0"/>
    <n v="0"/>
    <n v="3"/>
    <s v="Yes"/>
    <n v="0"/>
    <s v="UT"/>
    <x v="1"/>
    <n v="49"/>
    <s v="No"/>
    <s v="No"/>
    <s v="No"/>
    <s v="  Month-to-Month   "/>
    <s v="Direct Debit"/>
    <n v="47"/>
    <n v="802"/>
    <x v="0"/>
    <m/>
    <x v="478"/>
    <x v="888"/>
    <n v="59"/>
    <x v="1"/>
    <n v="46.55"/>
    <x v="4"/>
    <s v="Phone"/>
    <x v="1"/>
    <n v="0"/>
    <n v="1412"/>
    <s v="Alto"/>
    <s v="Bajo"/>
    <n v="5.0847457627118647E-2"/>
    <n v="1372"/>
    <n v="99"/>
    <n v="0.59595959595959591"/>
    <n v="0.59595959595959591"/>
    <s v="Primera compra"/>
    <n v="379"/>
    <n v="12.451745379876797"/>
    <n v="1.0376454483230664"/>
    <x v="0"/>
    <x v="2"/>
    <s v="sept"/>
  </r>
  <r>
    <x v="1374"/>
    <x v="0"/>
    <n v="68"/>
    <n v="153"/>
    <n v="397"/>
    <n v="112"/>
    <s v="Yes"/>
    <s v="No"/>
    <n v="92.4"/>
    <n v="1"/>
    <n v="7"/>
    <s v="Yes"/>
    <n v="0"/>
    <s v="SC"/>
    <x v="1"/>
    <n v="43"/>
    <s v="No"/>
    <s v="No"/>
    <s v="No"/>
    <s v="  Two Year   "/>
    <s v="Direct Debit"/>
    <n v="31"/>
    <n v="889"/>
    <x v="0"/>
    <m/>
    <x v="624"/>
    <x v="435"/>
    <n v="115"/>
    <x v="0"/>
    <n v="27.92"/>
    <x v="4"/>
    <s v="Phone"/>
    <x v="1"/>
    <n v="2.77"/>
    <n v="1736"/>
    <s v="Medio"/>
    <s v="Bajo"/>
    <n v="2.6086956521739129E-2"/>
    <n v="1407"/>
    <n v="268"/>
    <n v="0.42910447761194032"/>
    <n v="0.42910447761194032"/>
    <s v="Primera compra"/>
    <n v="627"/>
    <n v="20.599589322381931"/>
    <n v="1.7166324435318276"/>
    <x v="0"/>
    <x v="2"/>
    <s v="ene"/>
  </r>
  <r>
    <x v="1375"/>
    <x v="0"/>
    <n v="72"/>
    <n v="128"/>
    <n v="340.6"/>
    <n v="0"/>
    <s v="No"/>
    <s v="No"/>
    <n v="0"/>
    <n v="0"/>
    <n v="0"/>
    <s v="No"/>
    <n v="0"/>
    <s v="WI"/>
    <x v="1"/>
    <n v="37"/>
    <s v="No"/>
    <s v="No"/>
    <s v="No"/>
    <s v="  One Year   "/>
    <s v="Credit Card"/>
    <n v="11"/>
    <n v="256"/>
    <x v="0"/>
    <m/>
    <x v="891"/>
    <x v="245"/>
    <n v="20"/>
    <x v="2"/>
    <n v="11.48"/>
    <x v="2"/>
    <s v="SMS"/>
    <x v="1"/>
    <n v="0"/>
    <n v="576"/>
    <s v="Medio"/>
    <s v="Medio"/>
    <n v="0.25"/>
    <n v="932"/>
    <n v="133"/>
    <n v="0.15037593984962405"/>
    <n v="0.15037593984962405"/>
    <s v="Primera compra"/>
    <n v="309"/>
    <n v="10.151950718685832"/>
    <n v="0.8459958932238193"/>
    <x v="1"/>
    <x v="1"/>
    <s v="dic"/>
  </r>
  <r>
    <x v="1376"/>
    <x v="0"/>
    <n v="56"/>
    <n v="310"/>
    <n v="755.4"/>
    <n v="0"/>
    <s v="No"/>
    <s v="No"/>
    <n v="0"/>
    <n v="0"/>
    <n v="1"/>
    <s v="Yes"/>
    <n v="0"/>
    <s v="WV"/>
    <x v="1"/>
    <n v="54"/>
    <s v="No"/>
    <s v="No"/>
    <s v="No"/>
    <s v="  Two Year   "/>
    <s v="Credit Card"/>
    <n v="25"/>
    <n v="1173"/>
    <x v="0"/>
    <m/>
    <x v="643"/>
    <x v="301"/>
    <n v="97"/>
    <x v="1"/>
    <n v="29.11"/>
    <x v="0"/>
    <s v="SMS"/>
    <x v="0"/>
    <n v="0"/>
    <n v="4558"/>
    <s v="Medio"/>
    <s v="Bajo"/>
    <n v="2.0618556701030927E-2"/>
    <n v="1170"/>
    <n v="312"/>
    <n v="0.3108974358974359"/>
    <n v="0.3108974358974359"/>
    <s v="Primera compra"/>
    <n v="712"/>
    <n v="23.392197125256672"/>
    <n v="1.9493497604380561"/>
    <x v="0"/>
    <x v="0"/>
    <s v="nov"/>
  </r>
  <r>
    <x v="1377"/>
    <x v="0"/>
    <n v="69"/>
    <n v="328"/>
    <n v="853.1"/>
    <n v="284"/>
    <s v="Yes"/>
    <s v="No"/>
    <n v="174.7"/>
    <n v="0"/>
    <n v="35"/>
    <s v="Yes"/>
    <n v="0"/>
    <s v="IN"/>
    <x v="0"/>
    <n v="30"/>
    <s v="No"/>
    <s v="No"/>
    <s v="No"/>
    <s v="  Two Year   "/>
    <s v="Direct Debit"/>
    <n v="46"/>
    <n v="3245"/>
    <x v="0"/>
    <m/>
    <x v="622"/>
    <x v="344"/>
    <n v="6"/>
    <x v="0"/>
    <n v="51.48"/>
    <x v="1"/>
    <s v="Email"/>
    <x v="1"/>
    <n v="8.73"/>
    <n v="141"/>
    <s v="Alto"/>
    <s v="Bajo"/>
    <n v="0"/>
    <n v="427"/>
    <n v="612"/>
    <n v="9.8039215686274508E-3"/>
    <n v="9.8039215686274508E-3"/>
    <s v="Primera compra"/>
    <n v="595"/>
    <n v="19.548254620123203"/>
    <n v="1.6290212183436001"/>
    <x v="0"/>
    <x v="3"/>
    <s v="feb"/>
  </r>
  <r>
    <x v="1378"/>
    <x v="0"/>
    <n v="67"/>
    <n v="6"/>
    <n v="11"/>
    <n v="0"/>
    <s v="No"/>
    <s v="No"/>
    <n v="0"/>
    <n v="1"/>
    <n v="5"/>
    <s v="Yes"/>
    <n v="0"/>
    <s v="RI"/>
    <x v="1"/>
    <n v="49"/>
    <s v="No"/>
    <s v="No"/>
    <s v="No"/>
    <s v="  Month-to-Month   "/>
    <s v="Credit Card"/>
    <n v="28"/>
    <n v="28"/>
    <x v="0"/>
    <m/>
    <x v="366"/>
    <x v="889"/>
    <n v="6"/>
    <x v="2"/>
    <n v="28.04"/>
    <x v="3"/>
    <s v="Phone"/>
    <x v="1"/>
    <n v="0"/>
    <n v="812"/>
    <s v="Medio"/>
    <s v="Bajo"/>
    <n v="0.16666666666666666"/>
    <n v="1195"/>
    <n v="7"/>
    <n v="0.8571428571428571"/>
    <n v="0.8571428571428571"/>
    <s v="Primera compra"/>
    <n v="1238"/>
    <n v="40.673511293634498"/>
    <n v="3.3894592744695413"/>
    <x v="2"/>
    <x v="1"/>
    <s v="may"/>
  </r>
  <r>
    <x v="1379"/>
    <x v="0"/>
    <n v="91"/>
    <n v="359"/>
    <n v="705"/>
    <n v="324"/>
    <s v="Yes"/>
    <s v="No"/>
    <n v="124.2"/>
    <n v="1"/>
    <n v="25"/>
    <s v="Yes"/>
    <n v="0"/>
    <s v="NV"/>
    <x v="1"/>
    <n v="60"/>
    <s v="No"/>
    <s v="No"/>
    <s v="No"/>
    <s v="  Month-to-Month   "/>
    <s v="Direct Debit"/>
    <n v="50"/>
    <n v="2703"/>
    <x v="0"/>
    <m/>
    <x v="892"/>
    <x v="719"/>
    <n v="22"/>
    <x v="1"/>
    <n v="45.41"/>
    <x v="5"/>
    <s v="SMS"/>
    <x v="1"/>
    <n v="4.97"/>
    <n v="5108"/>
    <s v="Alto"/>
    <s v="Bajo"/>
    <n v="0.18181818181818182"/>
    <n v="1368"/>
    <n v="687"/>
    <n v="3.2023289665211063E-2"/>
    <n v="3.2023289665211063E-2"/>
    <s v="Primera compra"/>
    <n v="1327"/>
    <n v="43.597535934291585"/>
    <n v="3.6331279945242989"/>
    <x v="0"/>
    <x v="3"/>
    <s v="feb"/>
  </r>
  <r>
    <x v="1380"/>
    <x v="0"/>
    <n v="73"/>
    <n v="136"/>
    <n v="395.3"/>
    <n v="132"/>
    <s v="Yes"/>
    <s v="No"/>
    <n v="314.60000000000002"/>
    <n v="2"/>
    <n v="4"/>
    <s v="Yes"/>
    <n v="0"/>
    <s v="TX"/>
    <x v="1"/>
    <n v="31"/>
    <s v="No"/>
    <s v="No"/>
    <s v="Yes"/>
    <s v="  One Year   "/>
    <s v="Credit Card"/>
    <n v="45"/>
    <n v="2976"/>
    <x v="0"/>
    <m/>
    <x v="893"/>
    <x v="798"/>
    <n v="95"/>
    <x v="0"/>
    <n v="42.09"/>
    <x v="1"/>
    <s v="SMS"/>
    <x v="0"/>
    <n v="9.44"/>
    <n v="6743"/>
    <s v="Medio"/>
    <s v="Bajo"/>
    <n v="0"/>
    <n v="1025"/>
    <n v="268"/>
    <n v="0.35447761194029853"/>
    <n v="0.35447761194029853"/>
    <s v="Primera compra"/>
    <n v="940"/>
    <n v="30.882956878850102"/>
    <n v="2.5735797399041753"/>
    <x v="2"/>
    <x v="3"/>
    <s v="mar"/>
  </r>
  <r>
    <x v="1381"/>
    <x v="0"/>
    <n v="98"/>
    <n v="23"/>
    <n v="74.8"/>
    <n v="0"/>
    <s v="No"/>
    <s v="No"/>
    <n v="0"/>
    <n v="1"/>
    <n v="2"/>
    <s v="Yes"/>
    <n v="0"/>
    <s v="WV"/>
    <x v="0"/>
    <n v="48"/>
    <s v="No"/>
    <s v="No"/>
    <s v="Yes"/>
    <s v="  Month-to-Month   "/>
    <s v="Credit Card"/>
    <n v="46"/>
    <n v="870"/>
    <x v="0"/>
    <m/>
    <x v="894"/>
    <x v="890"/>
    <n v="100"/>
    <x v="1"/>
    <n v="48.86"/>
    <x v="4"/>
    <s v="SMS"/>
    <x v="1"/>
    <n v="0"/>
    <n v="4383"/>
    <s v="Alto"/>
    <s v="Bajo"/>
    <n v="0.03"/>
    <n v="994"/>
    <n v="26"/>
    <n v="3.8461538461538463"/>
    <n v="3.8461538461538463"/>
    <s v="Primera compra"/>
    <n v="1534"/>
    <n v="50.398357289527723"/>
    <n v="4.1998631074606436"/>
    <x v="0"/>
    <x v="2"/>
    <s v="ago"/>
  </r>
  <r>
    <x v="1382"/>
    <x v="0"/>
    <n v="72"/>
    <n v="21"/>
    <n v="60.3"/>
    <n v="48"/>
    <s v="Yes"/>
    <s v="No"/>
    <n v="24"/>
    <n v="0"/>
    <n v="9"/>
    <s v="Yes"/>
    <n v="0"/>
    <s v="KS"/>
    <x v="0"/>
    <n v="83"/>
    <s v="No"/>
    <s v="Yes"/>
    <s v="No"/>
    <s v="  Month-to-Month   "/>
    <s v="Direct Debit"/>
    <n v="28"/>
    <n v="338"/>
    <x v="0"/>
    <m/>
    <x v="874"/>
    <x v="20"/>
    <n v="100"/>
    <x v="0"/>
    <n v="30.39"/>
    <x v="3"/>
    <s v="Phone"/>
    <x v="1"/>
    <n v="0.12"/>
    <n v="1143"/>
    <s v="Medio"/>
    <s v="Bajo"/>
    <n v="0.01"/>
    <n v="1519"/>
    <n v="70"/>
    <n v="1.4285714285714286"/>
    <n v="1.4285714285714286"/>
    <s v="Primera compra"/>
    <n v="1137"/>
    <n v="37.355236139630392"/>
    <n v="3.1129363449691994"/>
    <x v="2"/>
    <x v="1"/>
    <s v="sept"/>
  </r>
  <r>
    <x v="1383"/>
    <x v="0"/>
    <n v="66"/>
    <n v="16"/>
    <n v="33.200000000000003"/>
    <n v="0"/>
    <s v="No"/>
    <s v="No"/>
    <n v="0"/>
    <n v="1"/>
    <n v="0"/>
    <s v="No"/>
    <n v="0"/>
    <s v="IA"/>
    <x v="0"/>
    <n v="30"/>
    <s v="No"/>
    <s v="No"/>
    <s v="No"/>
    <s v="  Month-to-Month   "/>
    <s v="Paper Check"/>
    <n v="11"/>
    <n v="47"/>
    <x v="0"/>
    <m/>
    <x v="57"/>
    <x v="159"/>
    <n v="61"/>
    <x v="1"/>
    <n v="12.05"/>
    <x v="4"/>
    <s v="Phone"/>
    <x v="1"/>
    <n v="0"/>
    <n v="6406"/>
    <s v="Medio"/>
    <s v="Bajo"/>
    <n v="4.9180327868852458E-2"/>
    <n v="583"/>
    <n v="19"/>
    <n v="3.2105263157894739"/>
    <n v="3.2105263157894739"/>
    <s v="Primera compra"/>
    <n v="645"/>
    <n v="21.190965092402465"/>
    <n v="1.7659137577002053"/>
    <x v="0"/>
    <x v="1"/>
    <s v="ene"/>
  </r>
  <r>
    <x v="1384"/>
    <x v="0"/>
    <n v="96"/>
    <n v="366"/>
    <n v="922.8"/>
    <n v="0"/>
    <s v="No"/>
    <s v="No"/>
    <n v="0"/>
    <n v="1"/>
    <n v="5"/>
    <s v="Yes"/>
    <n v="0"/>
    <s v="IL"/>
    <x v="0"/>
    <n v="56"/>
    <s v="No"/>
    <s v="No"/>
    <s v="No"/>
    <s v="  Two Year   "/>
    <s v="Direct Debit"/>
    <n v="29"/>
    <n v="2054"/>
    <x v="0"/>
    <m/>
    <x v="895"/>
    <x v="891"/>
    <n v="91"/>
    <x v="1"/>
    <n v="27.57"/>
    <x v="5"/>
    <s v="Phone"/>
    <x v="0"/>
    <n v="0"/>
    <n v="5489"/>
    <s v="Medio"/>
    <s v="Bajo"/>
    <n v="4.3956043956043959E-2"/>
    <n v="1009"/>
    <n v="370"/>
    <n v="0.24594594594594596"/>
    <n v="0.24594594594594596"/>
    <s v="Primera compra"/>
    <n v="1264"/>
    <n v="41.52772073921971"/>
    <n v="3.460643394934976"/>
    <x v="0"/>
    <x v="0"/>
    <s v="abr"/>
  </r>
  <r>
    <x v="1385"/>
    <x v="0"/>
    <n v="63"/>
    <n v="14"/>
    <n v="33.799999999999997"/>
    <n v="0"/>
    <s v="No"/>
    <s v="No"/>
    <n v="0"/>
    <n v="1"/>
    <n v="12"/>
    <s v="Yes"/>
    <n v="0"/>
    <s v="MI"/>
    <x v="0"/>
    <n v="44"/>
    <s v="No"/>
    <s v="No"/>
    <s v="Yes"/>
    <s v="  Month-to-Month   "/>
    <s v="Direct Debit"/>
    <n v="28"/>
    <n v="239"/>
    <x v="0"/>
    <m/>
    <x v="660"/>
    <x v="494"/>
    <n v="27"/>
    <x v="2"/>
    <n v="25.42"/>
    <x v="0"/>
    <s v="SMS"/>
    <x v="1"/>
    <n v="0"/>
    <n v="6921"/>
    <s v="Medio"/>
    <s v="Bajo"/>
    <n v="7.407407407407407E-2"/>
    <n v="785"/>
    <n v="16"/>
    <n v="1.6875"/>
    <n v="1.6875"/>
    <s v="Primera compra"/>
    <n v="746"/>
    <n v="24.50924024640657"/>
    <n v="2.0424366872005475"/>
    <x v="0"/>
    <x v="1"/>
    <s v="sept"/>
  </r>
  <r>
    <x v="1386"/>
    <x v="0"/>
    <n v="72"/>
    <n v="19"/>
    <n v="53.1"/>
    <n v="0"/>
    <s v="No"/>
    <s v="No"/>
    <n v="0"/>
    <n v="0"/>
    <n v="3"/>
    <s v="No"/>
    <n v="21"/>
    <s v="NE"/>
    <x v="0"/>
    <n v="72"/>
    <s v="No"/>
    <s v="Yes"/>
    <s v="Yes"/>
    <s v="  Two Year   "/>
    <s v="Direct Debit"/>
    <n v="62"/>
    <n v="661"/>
    <x v="0"/>
    <m/>
    <x v="896"/>
    <x v="433"/>
    <n v="46"/>
    <x v="1"/>
    <n v="58.55"/>
    <x v="4"/>
    <s v="SMS"/>
    <x v="0"/>
    <n v="0"/>
    <n v="4288"/>
    <s v="Alto"/>
    <s v="Bajo"/>
    <n v="6.5217391304347824E-2"/>
    <n v="700"/>
    <n v="22"/>
    <n v="2.0909090909090908"/>
    <n v="2.0909090909090908"/>
    <s v="Primera compra"/>
    <n v="1610"/>
    <n v="52.895277207392198"/>
    <n v="4.4079397672826834"/>
    <x v="0"/>
    <x v="2"/>
    <s v="may"/>
  </r>
  <r>
    <x v="1387"/>
    <x v="0"/>
    <n v="51"/>
    <n v="93"/>
    <n v="257.60000000000002"/>
    <n v="256"/>
    <s v="Yes"/>
    <s v="No"/>
    <n v="172.8"/>
    <n v="2"/>
    <n v="12"/>
    <s v="Yes"/>
    <n v="0"/>
    <s v="LA"/>
    <x v="1"/>
    <n v="28"/>
    <s v="Yes"/>
    <s v="No"/>
    <s v="Yes"/>
    <s v="  Two Year   "/>
    <s v="Direct Debit"/>
    <n v="21"/>
    <n v="1370"/>
    <x v="0"/>
    <m/>
    <x v="897"/>
    <x v="892"/>
    <n v="53"/>
    <x v="2"/>
    <n v="24.04"/>
    <x v="1"/>
    <s v="Phone"/>
    <x v="1"/>
    <n v="5.18"/>
    <n v="5852"/>
    <s v="Medio"/>
    <s v="Bajo"/>
    <n v="0"/>
    <n v="323"/>
    <n v="349"/>
    <n v="0.15186246418338109"/>
    <n v="0.15186246418338109"/>
    <s v="Primera compra"/>
    <n v="1442"/>
    <n v="47.375770020533885"/>
    <n v="3.9479808350444903"/>
    <x v="2"/>
    <x v="0"/>
    <s v="nov"/>
  </r>
  <r>
    <x v="1388"/>
    <x v="0"/>
    <n v="56"/>
    <n v="31"/>
    <n v="77.5"/>
    <n v="30"/>
    <s v="Yes"/>
    <s v="Yes"/>
    <n v="0"/>
    <n v="0"/>
    <n v="21"/>
    <s v="Yes"/>
    <n v="0"/>
    <s v="VT"/>
    <x v="1"/>
    <n v="24"/>
    <s v="Yes"/>
    <s v="No"/>
    <s v="No"/>
    <s v="  Month-to-Month   "/>
    <s v="Direct Debit"/>
    <n v="26"/>
    <n v="125"/>
    <x v="0"/>
    <m/>
    <x v="562"/>
    <x v="198"/>
    <n v="41"/>
    <x v="2"/>
    <n v="21.45"/>
    <x v="3"/>
    <s v="Phone"/>
    <x v="0"/>
    <n v="0.52"/>
    <n v="4539"/>
    <s v="Medio"/>
    <s v="Bajo"/>
    <n v="2.4390243902439025E-2"/>
    <n v="741"/>
    <n v="62"/>
    <n v="0.66129032258064513"/>
    <n v="0.66129032258064513"/>
    <s v="Primera compra"/>
    <n v="981"/>
    <n v="32.229979466119097"/>
    <n v="2.6858316221765914"/>
    <x v="2"/>
    <x v="1"/>
    <s v="feb"/>
  </r>
  <r>
    <x v="1389"/>
    <x v="0"/>
    <n v="57"/>
    <n v="81"/>
    <n v="196.4"/>
    <n v="140"/>
    <s v="Yes"/>
    <s v="No"/>
    <n v="110"/>
    <n v="0"/>
    <n v="5"/>
    <s v="Yes"/>
    <n v="0"/>
    <s v="WY"/>
    <x v="0"/>
    <n v="37"/>
    <s v="No"/>
    <s v="No"/>
    <s v="Yes"/>
    <s v="  Month-to-Month   "/>
    <s v="Credit Card"/>
    <n v="35"/>
    <n v="682"/>
    <x v="0"/>
    <m/>
    <x v="546"/>
    <x v="473"/>
    <n v="47"/>
    <x v="1"/>
    <n v="37.299999999999997"/>
    <x v="3"/>
    <s v="Email"/>
    <x v="0"/>
    <n v="0.22"/>
    <n v="4418"/>
    <s v="Medio"/>
    <s v="Bajo"/>
    <n v="2.1276595744680851E-2"/>
    <n v="502"/>
    <n v="222"/>
    <n v="0.21171171171171171"/>
    <n v="0.21171171171171171"/>
    <s v="Primera compra"/>
    <n v="1643"/>
    <n v="53.979466119096514"/>
    <n v="4.4982888432580426"/>
    <x v="2"/>
    <x v="2"/>
    <s v="abr"/>
  </r>
  <r>
    <x v="1390"/>
    <x v="0"/>
    <n v="73"/>
    <n v="43"/>
    <n v="100.3"/>
    <n v="0"/>
    <s v="No"/>
    <s v="No"/>
    <n v="0"/>
    <n v="0"/>
    <n v="0"/>
    <s v="No"/>
    <n v="0"/>
    <s v="NY"/>
    <x v="1"/>
    <n v="45"/>
    <s v="No"/>
    <s v="No"/>
    <s v="No"/>
    <s v="  Two Year   "/>
    <s v="Credit Card"/>
    <n v="12"/>
    <n v="172"/>
    <x v="0"/>
    <m/>
    <x v="880"/>
    <x v="893"/>
    <n v="86"/>
    <x v="0"/>
    <n v="9.74"/>
    <x v="1"/>
    <s v="SMS"/>
    <x v="1"/>
    <n v="0"/>
    <n v="4689"/>
    <s v="Medio"/>
    <s v="Bajo"/>
    <n v="0"/>
    <n v="1418"/>
    <n v="43"/>
    <n v="2"/>
    <n v="2"/>
    <s v="Primera compra"/>
    <n v="1009"/>
    <n v="33.149897330595479"/>
    <n v="2.7624914442162898"/>
    <x v="2"/>
    <x v="1"/>
    <s v="ene"/>
  </r>
  <r>
    <x v="1391"/>
    <x v="0"/>
    <n v="59"/>
    <n v="310"/>
    <n v="519.1"/>
    <n v="0"/>
    <s v="No"/>
    <s v="No"/>
    <n v="0"/>
    <n v="2"/>
    <n v="2"/>
    <s v="Yes"/>
    <n v="0"/>
    <s v="MD"/>
    <x v="0"/>
    <n v="63"/>
    <s v="No"/>
    <s v="No"/>
    <s v="No"/>
    <s v="  One Year   "/>
    <s v="Direct Debit"/>
    <n v="49"/>
    <n v="2538"/>
    <x v="0"/>
    <m/>
    <x v="122"/>
    <x v="894"/>
    <n v="89"/>
    <x v="2"/>
    <n v="51.96"/>
    <x v="2"/>
    <s v="SMS"/>
    <x v="0"/>
    <n v="0"/>
    <n v="4437"/>
    <s v="Alto"/>
    <s v="Medio"/>
    <n v="5.6179775280898875E-2"/>
    <n v="1453"/>
    <n v="315"/>
    <n v="0.28253968253968254"/>
    <n v="0.28253968253968254"/>
    <s v="Primera compra"/>
    <n v="1179"/>
    <n v="38.735112936344969"/>
    <n v="3.2279260780287475"/>
    <x v="1"/>
    <x v="3"/>
    <s v="jul"/>
  </r>
  <r>
    <x v="1392"/>
    <x v="0"/>
    <n v="69"/>
    <n v="26"/>
    <n v="52.5"/>
    <n v="0"/>
    <s v="No"/>
    <s v="No"/>
    <n v="0"/>
    <n v="1"/>
    <n v="3"/>
    <s v="Yes"/>
    <n v="0"/>
    <s v="GA"/>
    <x v="0"/>
    <n v="46"/>
    <s v="No"/>
    <s v="No"/>
    <s v="No"/>
    <s v="  Month-to-Month   "/>
    <s v="Credit Card"/>
    <n v="16"/>
    <n v="117"/>
    <x v="0"/>
    <m/>
    <x v="898"/>
    <x v="895"/>
    <n v="50"/>
    <x v="0"/>
    <n v="15.01"/>
    <x v="5"/>
    <s v="Phone"/>
    <x v="0"/>
    <n v="0"/>
    <n v="1715"/>
    <s v="Medio"/>
    <s v="Bajo"/>
    <n v="0.08"/>
    <n v="1036"/>
    <n v="30"/>
    <n v="1.6666666666666667"/>
    <n v="1.6666666666666667"/>
    <s v="Primera compra"/>
    <n v="951"/>
    <n v="31.244353182751542"/>
    <n v="2.6036960985626285"/>
    <x v="0"/>
    <x v="1"/>
    <s v="mar"/>
  </r>
  <r>
    <x v="1393"/>
    <x v="0"/>
    <n v="67"/>
    <n v="210"/>
    <n v="484.7"/>
    <n v="0"/>
    <s v="No"/>
    <s v="No"/>
    <n v="0"/>
    <n v="0"/>
    <n v="1"/>
    <s v="Yes"/>
    <n v="0"/>
    <s v="VA"/>
    <x v="0"/>
    <n v="66"/>
    <s v="No"/>
    <s v="Yes"/>
    <s v="No"/>
    <s v="  Month-to-Month   "/>
    <s v="Credit Card"/>
    <n v="41"/>
    <n v="1230"/>
    <x v="0"/>
    <m/>
    <x v="113"/>
    <x v="896"/>
    <n v="114"/>
    <x v="1"/>
    <n v="46.05"/>
    <x v="1"/>
    <s v="Phone"/>
    <x v="0"/>
    <n v="0"/>
    <n v="1804"/>
    <s v="Alto"/>
    <s v="Bajo"/>
    <n v="0"/>
    <n v="1570"/>
    <n v="210"/>
    <n v="0.54285714285714282"/>
    <n v="0.54285714285714282"/>
    <s v="Primera compra"/>
    <n v="693"/>
    <n v="22.767967145790553"/>
    <n v="1.8973305954825461"/>
    <x v="0"/>
    <x v="0"/>
    <s v="nov"/>
  </r>
  <r>
    <x v="1394"/>
    <x v="0"/>
    <n v="62"/>
    <n v="210"/>
    <n v="502.1"/>
    <n v="0"/>
    <s v="No"/>
    <s v="No"/>
    <n v="0"/>
    <n v="0"/>
    <n v="7"/>
    <s v="Yes"/>
    <n v="0"/>
    <s v="PA"/>
    <x v="0"/>
    <n v="23"/>
    <s v="Yes"/>
    <s v="No"/>
    <s v="No"/>
    <s v="  Two Year   "/>
    <s v="Credit Card"/>
    <n v="24"/>
    <n v="1097"/>
    <x v="0"/>
    <m/>
    <x v="899"/>
    <x v="897"/>
    <n v="38"/>
    <x v="1"/>
    <n v="28.08"/>
    <x v="2"/>
    <s v="Email"/>
    <x v="1"/>
    <n v="0"/>
    <n v="1920"/>
    <s v="Medio"/>
    <s v="Medio"/>
    <n v="0.13157894736842105"/>
    <n v="585"/>
    <n v="215"/>
    <n v="0.17674418604651163"/>
    <n v="0.17674418604651163"/>
    <s v="Primera compra"/>
    <n v="1019"/>
    <n v="33.478439425051334"/>
    <n v="2.7898699520876113"/>
    <x v="1"/>
    <x v="0"/>
    <s v="dic"/>
  </r>
  <r>
    <x v="1395"/>
    <x v="0"/>
    <n v="65"/>
    <n v="18"/>
    <n v="56"/>
    <n v="0"/>
    <s v="No"/>
    <s v="No"/>
    <n v="0"/>
    <n v="0"/>
    <n v="6"/>
    <s v="Yes"/>
    <n v="0"/>
    <s v="WI"/>
    <x v="1"/>
    <n v="39"/>
    <s v="No"/>
    <s v="No"/>
    <s v="No"/>
    <s v="  Month-to-Month   "/>
    <s v="Direct Debit"/>
    <n v="38"/>
    <n v="150"/>
    <x v="0"/>
    <m/>
    <x v="73"/>
    <x v="650"/>
    <n v="53"/>
    <x v="0"/>
    <n v="40.840000000000003"/>
    <x v="0"/>
    <s v="Phone"/>
    <x v="1"/>
    <n v="0"/>
    <n v="1182"/>
    <s v="Medio"/>
    <s v="Bajo"/>
    <n v="3.7735849056603772E-2"/>
    <n v="1553"/>
    <n v="20"/>
    <n v="2.65"/>
    <n v="2.65"/>
    <s v="Primera compra"/>
    <n v="1383"/>
    <n v="45.437371663244349"/>
    <n v="3.7864476386036956"/>
    <x v="0"/>
    <x v="1"/>
    <s v="dic"/>
  </r>
  <r>
    <x v="1396"/>
    <x v="0"/>
    <n v="65"/>
    <n v="138"/>
    <n v="340"/>
    <n v="0"/>
    <s v="No"/>
    <s v="No"/>
    <n v="0"/>
    <n v="1"/>
    <n v="10"/>
    <s v="Yes"/>
    <n v="0"/>
    <s v="HI"/>
    <x v="0"/>
    <n v="60"/>
    <s v="No"/>
    <s v="No"/>
    <s v="No"/>
    <s v="  Two Year   "/>
    <s v="Direct Debit"/>
    <n v="37"/>
    <n v="2511"/>
    <x v="0"/>
    <m/>
    <x v="900"/>
    <x v="699"/>
    <n v="75"/>
    <x v="1"/>
    <n v="37.659999999999997"/>
    <x v="1"/>
    <s v="Email"/>
    <x v="0"/>
    <n v="0"/>
    <n v="4739"/>
    <s v="Medio"/>
    <s v="Bajo"/>
    <n v="0"/>
    <n v="651"/>
    <n v="138"/>
    <n v="0.54347826086956519"/>
    <n v="0.54347826086956519"/>
    <s v="Primera compra"/>
    <n v="884"/>
    <n v="29.043121149897331"/>
    <n v="2.4202600958247777"/>
    <x v="2"/>
    <x v="3"/>
    <s v="may"/>
  </r>
  <r>
    <x v="1397"/>
    <x v="0"/>
    <n v="54"/>
    <n v="177"/>
    <n v="245.1"/>
    <n v="0"/>
    <s v="No"/>
    <s v="No"/>
    <n v="0"/>
    <n v="0"/>
    <n v="21"/>
    <s v="Yes"/>
    <n v="0"/>
    <s v="OK"/>
    <x v="1"/>
    <n v="25"/>
    <s v="Yes"/>
    <s v="No"/>
    <s v="Yes"/>
    <s v="  One Year   "/>
    <s v="Credit Card"/>
    <n v="21"/>
    <n v="1031"/>
    <x v="0"/>
    <m/>
    <x v="642"/>
    <x v="602"/>
    <n v="16"/>
    <x v="2"/>
    <n v="23.54"/>
    <x v="2"/>
    <s v="Email"/>
    <x v="1"/>
    <n v="0"/>
    <n v="3944"/>
    <s v="Medio"/>
    <s v="Medio"/>
    <n v="0.3125"/>
    <n v="597"/>
    <n v="182"/>
    <n v="8.7912087912087919E-2"/>
    <n v="8.7912087912087919E-2"/>
    <s v="Primera compra"/>
    <n v="445"/>
    <n v="14.62012320328542"/>
    <n v="1.2183436002737851"/>
    <x v="1"/>
    <x v="2"/>
    <s v="jul"/>
  </r>
  <r>
    <x v="1398"/>
    <x v="0"/>
    <n v="51"/>
    <n v="57"/>
    <n v="146.1"/>
    <n v="52"/>
    <s v="Yes"/>
    <s v="No"/>
    <n v="63.7"/>
    <n v="0"/>
    <n v="12"/>
    <s v="No"/>
    <n v="8"/>
    <s v="MS"/>
    <x v="0"/>
    <n v="22"/>
    <s v="Yes"/>
    <s v="No"/>
    <s v="No"/>
    <s v="  Two Year   "/>
    <s v="Direct Debit"/>
    <n v="22"/>
    <n v="296"/>
    <x v="0"/>
    <m/>
    <x v="572"/>
    <x v="898"/>
    <n v="16"/>
    <x v="2"/>
    <n v="23.43"/>
    <x v="5"/>
    <s v="SMS"/>
    <x v="0"/>
    <n v="1.27"/>
    <n v="3471"/>
    <s v="Medio"/>
    <s v="Bajo"/>
    <n v="0.25"/>
    <n v="752"/>
    <n v="113"/>
    <n v="0.1415929203539823"/>
    <n v="0.1415929203539823"/>
    <s v="Primera compra"/>
    <n v="1033"/>
    <n v="33.938398357289529"/>
    <n v="2.8281998631074607"/>
    <x v="0"/>
    <x v="1"/>
    <s v="dic"/>
  </r>
  <r>
    <x v="1399"/>
    <x v="0"/>
    <n v="55"/>
    <n v="143"/>
    <n v="428.7"/>
    <n v="0"/>
    <s v="No"/>
    <s v="No"/>
    <n v="0"/>
    <n v="0"/>
    <n v="29"/>
    <s v="Yes"/>
    <n v="0"/>
    <s v="KS"/>
    <x v="0"/>
    <n v="54"/>
    <s v="No"/>
    <s v="No"/>
    <s v="No"/>
    <s v="  One Year   "/>
    <s v="Direct Debit"/>
    <n v="56"/>
    <n v="2984"/>
    <x v="0"/>
    <m/>
    <x v="901"/>
    <x v="899"/>
    <n v="47"/>
    <x v="2"/>
    <n v="47.01"/>
    <x v="1"/>
    <s v="Email"/>
    <x v="1"/>
    <n v="0"/>
    <n v="706"/>
    <s v="Alto"/>
    <s v="Bajo"/>
    <n v="0"/>
    <n v="1632"/>
    <n v="143"/>
    <n v="0.32867132867132864"/>
    <n v="0.32867132867132864"/>
    <s v="Primera compra"/>
    <n v="1640"/>
    <n v="53.880903490759756"/>
    <n v="4.4900752908966464"/>
    <x v="2"/>
    <x v="3"/>
    <s v="abr"/>
  </r>
  <r>
    <x v="1400"/>
    <x v="0"/>
    <n v="66"/>
    <n v="136"/>
    <n v="250"/>
    <n v="0"/>
    <s v="No"/>
    <s v="No"/>
    <n v="0"/>
    <n v="1"/>
    <n v="2"/>
    <s v="Yes"/>
    <n v="0"/>
    <s v="MO"/>
    <x v="0"/>
    <n v="47"/>
    <s v="No"/>
    <s v="No"/>
    <s v="Yes"/>
    <s v="  Month-to-Month   "/>
    <s v="Direct Debit"/>
    <n v="60"/>
    <n v="3725"/>
    <x v="0"/>
    <m/>
    <x v="713"/>
    <x v="900"/>
    <n v="117"/>
    <x v="2"/>
    <n v="70.55"/>
    <x v="5"/>
    <s v="Phone"/>
    <x v="0"/>
    <n v="0"/>
    <n v="4318"/>
    <s v="Alto"/>
    <s v="Bajo"/>
    <n v="3.4188034188034191E-2"/>
    <n v="640"/>
    <n v="140"/>
    <n v="0.83571428571428574"/>
    <n v="0.83571428571428574"/>
    <s v="Primera compra"/>
    <n v="937"/>
    <n v="30.784394250513351"/>
    <n v="2.5653661875427791"/>
    <x v="0"/>
    <x v="3"/>
    <s v="mar"/>
  </r>
  <r>
    <x v="1401"/>
    <x v="0"/>
    <n v="61"/>
    <n v="33"/>
    <n v="87.6"/>
    <n v="0"/>
    <s v="No"/>
    <s v="No"/>
    <n v="0"/>
    <n v="0"/>
    <n v="0"/>
    <s v="No"/>
    <n v="0"/>
    <s v="NE"/>
    <x v="1"/>
    <n v="54"/>
    <s v="No"/>
    <s v="No"/>
    <s v="No"/>
    <s v="  One Year   "/>
    <s v="Direct Debit"/>
    <n v="15"/>
    <n v="151"/>
    <x v="0"/>
    <m/>
    <x v="902"/>
    <x v="171"/>
    <n v="15"/>
    <x v="2"/>
    <n v="14.78"/>
    <x v="5"/>
    <s v="SMS"/>
    <x v="0"/>
    <n v="0"/>
    <n v="4230"/>
    <s v="Medio"/>
    <s v="Bajo"/>
    <n v="0.26666666666666666"/>
    <n v="1267"/>
    <n v="37"/>
    <n v="0.40540540540540543"/>
    <n v="0.40540540540540543"/>
    <s v="Primera compra"/>
    <n v="1044"/>
    <n v="34.299794661190965"/>
    <n v="2.8583162217659139"/>
    <x v="0"/>
    <x v="1"/>
    <s v="dic"/>
  </r>
  <r>
    <x v="1402"/>
    <x v="0"/>
    <n v="65"/>
    <n v="111"/>
    <n v="279.5"/>
    <n v="0"/>
    <s v="No"/>
    <s v="No"/>
    <n v="0"/>
    <n v="0"/>
    <n v="4"/>
    <s v="Yes"/>
    <n v="0"/>
    <s v="ID"/>
    <x v="0"/>
    <n v="50"/>
    <s v="No"/>
    <s v="No"/>
    <s v="No"/>
    <s v="  Two Year   "/>
    <s v="Credit Card"/>
    <n v="58"/>
    <n v="4041"/>
    <x v="0"/>
    <m/>
    <x v="537"/>
    <x v="901"/>
    <n v="111"/>
    <x v="1"/>
    <n v="67.959999999999994"/>
    <x v="1"/>
    <s v="Phone"/>
    <x v="0"/>
    <n v="0"/>
    <n v="2119"/>
    <s v="Alto"/>
    <s v="Bajo"/>
    <n v="0"/>
    <n v="1701"/>
    <n v="111"/>
    <n v="1"/>
    <n v="1"/>
    <s v="Primera compra"/>
    <n v="841"/>
    <n v="27.630390143737166"/>
    <n v="2.3025325119780971"/>
    <x v="2"/>
    <x v="3"/>
    <s v="jun"/>
  </r>
  <r>
    <x v="1403"/>
    <x v="0"/>
    <n v="77"/>
    <n v="234"/>
    <n v="721.5"/>
    <n v="264"/>
    <s v="Yes"/>
    <s v="No"/>
    <n v="171.6"/>
    <n v="0"/>
    <n v="5"/>
    <s v="Yes"/>
    <n v="0"/>
    <s v="WA"/>
    <x v="1"/>
    <n v="69"/>
    <s v="No"/>
    <s v="Yes"/>
    <s v="Yes"/>
    <s v="  One Year   "/>
    <s v="Direct Debit"/>
    <n v="31"/>
    <n v="2044"/>
    <x v="0"/>
    <m/>
    <x v="903"/>
    <x v="902"/>
    <n v="60"/>
    <x v="1"/>
    <n v="26.49"/>
    <x v="1"/>
    <s v="Email"/>
    <x v="0"/>
    <n v="0.86"/>
    <n v="5928"/>
    <s v="Medio"/>
    <s v="Bajo"/>
    <n v="0"/>
    <n v="1047"/>
    <n v="498"/>
    <n v="0.12048192771084337"/>
    <n v="0.12048192771084337"/>
    <s v="Primera compra"/>
    <n v="848"/>
    <n v="27.860369609856264"/>
    <n v="2.321697467488022"/>
    <x v="2"/>
    <x v="0"/>
    <s v="jun"/>
  </r>
  <r>
    <x v="1404"/>
    <x v="0"/>
    <n v="52"/>
    <n v="16"/>
    <n v="41.5"/>
    <n v="0"/>
    <s v="No"/>
    <s v="No"/>
    <n v="0"/>
    <n v="1"/>
    <n v="15"/>
    <s v="Yes"/>
    <n v="0"/>
    <s v="VA"/>
    <x v="0"/>
    <n v="68"/>
    <s v="No"/>
    <s v="Yes"/>
    <s v="No"/>
    <s v="  Month-to-Month   "/>
    <s v="Paper Check"/>
    <n v="33"/>
    <n v="114"/>
    <x v="0"/>
    <m/>
    <x v="904"/>
    <x v="903"/>
    <n v="42"/>
    <x v="2"/>
    <n v="36.04"/>
    <x v="0"/>
    <s v="Phone"/>
    <x v="0"/>
    <n v="0"/>
    <n v="6808"/>
    <s v="Medio"/>
    <s v="Bajo"/>
    <n v="4.7619047619047616E-2"/>
    <n v="707"/>
    <n v="18"/>
    <n v="2.3333333333333335"/>
    <n v="2.3333333333333335"/>
    <s v="Primera compra"/>
    <n v="1035"/>
    <n v="34.004106776180699"/>
    <n v="2.8336755646817249"/>
    <x v="0"/>
    <x v="1"/>
    <s v="dic"/>
  </r>
  <r>
    <x v="1405"/>
    <x v="0"/>
    <n v="54"/>
    <n v="301"/>
    <n v="821.8"/>
    <n v="252"/>
    <s v="Yes"/>
    <s v="No"/>
    <n v="327.60000000000002"/>
    <n v="0"/>
    <n v="17"/>
    <s v="No"/>
    <n v="26"/>
    <s v="MT"/>
    <x v="1"/>
    <n v="25"/>
    <s v="Yes"/>
    <s v="No"/>
    <s v="No"/>
    <s v="  Two Year   "/>
    <s v="Direct Debit"/>
    <n v="43"/>
    <n v="2697"/>
    <x v="0"/>
    <m/>
    <x v="507"/>
    <x v="904"/>
    <n v="74"/>
    <x v="2"/>
    <n v="47.38"/>
    <x v="5"/>
    <s v="Email"/>
    <x v="1"/>
    <n v="9.83"/>
    <n v="3847"/>
    <s v="Alto"/>
    <s v="Bajo"/>
    <n v="5.4054054054054057E-2"/>
    <n v="321"/>
    <n v="557"/>
    <n v="0.13285457809694792"/>
    <n v="0.13285457809694792"/>
    <s v="Primera compra"/>
    <n v="1030"/>
    <n v="33.839835728952778"/>
    <n v="2.819986310746065"/>
    <x v="0"/>
    <x v="3"/>
    <s v="dic"/>
  </r>
  <r>
    <x v="1406"/>
    <x v="0"/>
    <n v="75"/>
    <n v="11"/>
    <n v="24.2"/>
    <n v="12"/>
    <s v="Yes"/>
    <s v="No"/>
    <n v="16.399999999999999"/>
    <n v="0"/>
    <n v="1"/>
    <s v="Yes"/>
    <n v="0"/>
    <s v="NH"/>
    <x v="1"/>
    <n v="72"/>
    <s v="No"/>
    <s v="Yes"/>
    <s v="No"/>
    <s v="  Month-to-Month   "/>
    <s v="Direct Debit"/>
    <n v="12"/>
    <n v="31"/>
    <x v="0"/>
    <m/>
    <x v="905"/>
    <x v="905"/>
    <n v="110"/>
    <x v="1"/>
    <n v="12.49"/>
    <x v="4"/>
    <s v="SMS"/>
    <x v="0"/>
    <n v="0.49"/>
    <n v="6387"/>
    <s v="Medio"/>
    <s v="Bajo"/>
    <n v="2.7272727272727271E-2"/>
    <n v="1174"/>
    <n v="26"/>
    <n v="4.2307692307692308"/>
    <n v="4.2307692307692308"/>
    <s v="Primera compra"/>
    <n v="1016"/>
    <n v="33.379876796714576"/>
    <n v="2.7816563997262147"/>
    <x v="0"/>
    <x v="1"/>
    <s v="ene"/>
  </r>
  <r>
    <x v="1407"/>
    <x v="0"/>
    <n v="69"/>
    <n v="19"/>
    <n v="53.5"/>
    <n v="0"/>
    <s v="No"/>
    <s v="No"/>
    <n v="0"/>
    <n v="0"/>
    <n v="6"/>
    <s v="Yes"/>
    <n v="0"/>
    <s v="SC"/>
    <x v="0"/>
    <n v="36"/>
    <s v="No"/>
    <s v="No"/>
    <s v="No"/>
    <s v="  Month-to-Month   "/>
    <s v="Direct Debit"/>
    <n v="50"/>
    <n v="295"/>
    <x v="0"/>
    <m/>
    <x v="833"/>
    <x v="906"/>
    <n v="8"/>
    <x v="1"/>
    <n v="44.02"/>
    <x v="1"/>
    <s v="SMS"/>
    <x v="0"/>
    <n v="0"/>
    <n v="1490"/>
    <s v="Medio"/>
    <s v="Bajo"/>
    <n v="0"/>
    <n v="1247"/>
    <n v="19"/>
    <n v="0.42105263157894735"/>
    <n v="0.42105263157894735"/>
    <s v="Primera compra"/>
    <n v="717"/>
    <n v="23.5564681724846"/>
    <n v="1.9630390143737166"/>
    <x v="0"/>
    <x v="1"/>
    <s v="oct"/>
  </r>
  <r>
    <x v="1408"/>
    <x v="0"/>
    <n v="50"/>
    <n v="256"/>
    <n v="622"/>
    <n v="156"/>
    <s v="Yes"/>
    <s v="No"/>
    <n v="138.30000000000001"/>
    <n v="0"/>
    <n v="0"/>
    <s v="No"/>
    <n v="0"/>
    <s v="PA"/>
    <x v="1"/>
    <n v="84"/>
    <s v="No"/>
    <s v="Yes"/>
    <s v="No"/>
    <s v="  One Year   "/>
    <s v="Direct Debit"/>
    <m/>
    <n v="614"/>
    <x v="0"/>
    <m/>
    <x v="906"/>
    <x v="907"/>
    <n v="52"/>
    <x v="2"/>
    <n v="13.08"/>
    <x v="0"/>
    <s v="Phone"/>
    <x v="1"/>
    <n v="6.92"/>
    <n v="58"/>
    <s v="Medio"/>
    <s v="Bajo"/>
    <n v="3.8461538461538464E-2"/>
    <n v="1370"/>
    <n v="414"/>
    <n v="0.12560386473429952"/>
    <n v="0.12560386473429952"/>
    <s v="Primera compra"/>
    <n v="1340"/>
    <n v="44.024640657084191"/>
    <n v="3.6687200547570158"/>
    <x v="0"/>
    <x v="1"/>
    <s v="feb"/>
  </r>
  <r>
    <x v="1409"/>
    <x v="0"/>
    <n v="60"/>
    <n v="402"/>
    <n v="883.4"/>
    <n v="0"/>
    <s v="No"/>
    <s v="No"/>
    <n v="0"/>
    <n v="1"/>
    <n v="7"/>
    <s v="Yes"/>
    <n v="0"/>
    <s v="MI"/>
    <x v="1"/>
    <n v="67"/>
    <s v="No"/>
    <s v="Yes"/>
    <s v="Yes"/>
    <s v="  One Year   "/>
    <s v="Direct Debit"/>
    <n v="40"/>
    <n v="2528"/>
    <x v="0"/>
    <m/>
    <x v="741"/>
    <x v="65"/>
    <n v="103"/>
    <x v="2"/>
    <n v="34.479999999999997"/>
    <x v="3"/>
    <s v="Phone"/>
    <x v="1"/>
    <n v="0"/>
    <n v="4327"/>
    <s v="Medio"/>
    <s v="Bajo"/>
    <n v="9.7087378640776691E-3"/>
    <n v="399"/>
    <n v="403"/>
    <n v="0.25558312655086851"/>
    <n v="0.25558312655086851"/>
    <s v="Primera compra"/>
    <n v="1493"/>
    <n v="49.051334702258728"/>
    <n v="4.0876112251882271"/>
    <x v="2"/>
    <x v="3"/>
    <s v="sept"/>
  </r>
  <r>
    <x v="1410"/>
    <x v="0"/>
    <n v="74"/>
    <n v="193"/>
    <n v="439.8"/>
    <n v="136"/>
    <s v="Yes"/>
    <s v="No"/>
    <n v="104.6"/>
    <n v="0"/>
    <n v="8"/>
    <s v="Yes"/>
    <n v="0"/>
    <s v="AR"/>
    <x v="1"/>
    <n v="39"/>
    <s v="No"/>
    <s v="No"/>
    <s v="No"/>
    <s v="  One Year   "/>
    <s v="Credit Card"/>
    <n v="16"/>
    <n v="551"/>
    <x v="0"/>
    <m/>
    <x v="841"/>
    <x v="685"/>
    <n v="64"/>
    <x v="1"/>
    <n v="13.28"/>
    <x v="5"/>
    <s v="Phone"/>
    <x v="1"/>
    <n v="4.18"/>
    <n v="36"/>
    <s v="Medio"/>
    <s v="Bajo"/>
    <n v="6.25E-2"/>
    <n v="1098"/>
    <n v="333"/>
    <n v="0.19219219219219219"/>
    <n v="0.19219219219219219"/>
    <s v="Primera compra"/>
    <n v="1007"/>
    <n v="33.084188911704317"/>
    <n v="2.7570157426420265"/>
    <x v="0"/>
    <x v="1"/>
    <s v="ene"/>
  </r>
  <r>
    <x v="1411"/>
    <x v="0"/>
    <n v="59"/>
    <n v="2"/>
    <n v="5"/>
    <n v="0"/>
    <s v="No"/>
    <s v="No"/>
    <n v="0"/>
    <n v="0"/>
    <n v="21"/>
    <s v="Yes"/>
    <n v="0"/>
    <s v="NM"/>
    <x v="1"/>
    <n v="29"/>
    <s v="Yes"/>
    <s v="No"/>
    <s v="No"/>
    <s v="  Month-to-Month   "/>
    <s v="Credit Card"/>
    <n v="32"/>
    <n v="32"/>
    <x v="0"/>
    <m/>
    <x v="652"/>
    <x v="500"/>
    <n v="113"/>
    <x v="1"/>
    <n v="28.22"/>
    <x v="4"/>
    <s v="Phone"/>
    <x v="0"/>
    <n v="0"/>
    <n v="1384"/>
    <s v="Medio"/>
    <s v="Bajo"/>
    <n v="2.6548672566371681E-2"/>
    <n v="1542"/>
    <n v="5"/>
    <n v="22.6"/>
    <n v="22.6"/>
    <s v="Primera compra"/>
    <n v="1704"/>
    <n v="55.983572895277206"/>
    <n v="4.6652977412731005"/>
    <x v="0"/>
    <x v="1"/>
    <s v="feb"/>
  </r>
  <r>
    <x v="1412"/>
    <x v="0"/>
    <n v="50"/>
    <n v="79"/>
    <n v="301.39999999999998"/>
    <n v="0"/>
    <s v="No"/>
    <s v="No"/>
    <n v="0"/>
    <n v="0"/>
    <n v="3"/>
    <s v="No"/>
    <n v="5"/>
    <s v="GA"/>
    <x v="1"/>
    <n v="74"/>
    <s v="No"/>
    <s v="Yes"/>
    <s v="No"/>
    <s v="  One Year   "/>
    <s v="Direct Debit"/>
    <n v="23"/>
    <n v="773"/>
    <x v="0"/>
    <m/>
    <x v="907"/>
    <x v="908"/>
    <n v="96"/>
    <x v="2"/>
    <n v="25.31"/>
    <x v="4"/>
    <s v="Email"/>
    <x v="1"/>
    <n v="0"/>
    <n v="4211"/>
    <s v="Medio"/>
    <s v="Bajo"/>
    <n v="3.125E-2"/>
    <n v="459"/>
    <n v="82"/>
    <n v="1.1707317073170731"/>
    <n v="1.1707317073170731"/>
    <s v="Primera compra"/>
    <n v="1411"/>
    <n v="46.357289527720738"/>
    <n v="3.8631074606433948"/>
    <x v="0"/>
    <x v="2"/>
    <s v="dic"/>
  </r>
  <r>
    <x v="1412"/>
    <x v="0"/>
    <n v="63"/>
    <n v="79"/>
    <n v="301.39999999999998"/>
    <n v="0"/>
    <s v="No"/>
    <s v="No"/>
    <n v="0"/>
    <n v="0"/>
    <n v="3"/>
    <s v="No"/>
    <n v="5"/>
    <s v="GA"/>
    <x v="1"/>
    <n v="74"/>
    <s v="No"/>
    <s v="Yes"/>
    <s v="No"/>
    <s v="  One Year   "/>
    <s v="Direct Debit"/>
    <n v="23"/>
    <n v="773"/>
    <x v="0"/>
    <m/>
    <x v="907"/>
    <x v="908"/>
    <n v="96"/>
    <x v="2"/>
    <n v="25.31"/>
    <x v="1"/>
    <s v="Email"/>
    <x v="1"/>
    <n v="0"/>
    <n v="1239"/>
    <s v="Medio"/>
    <s v="Bajo"/>
    <n v="0"/>
    <n v="459"/>
    <n v="79"/>
    <n v="1.2151898734177216"/>
    <n v="1.2151898734177216"/>
    <s v="Compra posterior"/>
    <n v="1411"/>
    <n v="46.357289527720738"/>
    <n v="3.8631074606433948"/>
    <x v="2"/>
    <x v="2"/>
    <s v="dic"/>
  </r>
  <r>
    <x v="1413"/>
    <x v="0"/>
    <n v="72"/>
    <n v="8"/>
    <n v="15"/>
    <n v="0"/>
    <s v="No"/>
    <s v="No"/>
    <n v="0"/>
    <n v="0"/>
    <n v="11"/>
    <s v="Yes"/>
    <n v="0"/>
    <s v="VA"/>
    <x v="1"/>
    <n v="69"/>
    <s v="No"/>
    <s v="Yes"/>
    <s v="No"/>
    <s v="  One Year   "/>
    <s v="Direct Debit"/>
    <n v="41"/>
    <n v="41"/>
    <x v="0"/>
    <m/>
    <x v="274"/>
    <x v="653"/>
    <n v="61"/>
    <x v="0"/>
    <n v="38.880000000000003"/>
    <x v="5"/>
    <s v="SMS"/>
    <x v="0"/>
    <n v="0"/>
    <n v="1404"/>
    <s v="Medio"/>
    <s v="Bajo"/>
    <n v="6.5573770491803282E-2"/>
    <n v="392"/>
    <n v="12"/>
    <n v="5.083333333333333"/>
    <n v="5.083333333333333"/>
    <s v="Primera compra"/>
    <n v="402"/>
    <n v="13.207392197125259"/>
    <n v="1.1006160164271048"/>
    <x v="0"/>
    <x v="1"/>
    <s v="sept"/>
  </r>
  <r>
    <x v="1414"/>
    <x v="0"/>
    <n v="66"/>
    <n v="115"/>
    <n v="406.4"/>
    <n v="0"/>
    <s v="No"/>
    <s v="No"/>
    <n v="0"/>
    <n v="0"/>
    <n v="30"/>
    <s v="Yes"/>
    <n v="0"/>
    <s v="MI"/>
    <x v="1"/>
    <n v="24"/>
    <s v="Yes"/>
    <s v="No"/>
    <s v="No"/>
    <s v="  Month-to-Month   "/>
    <s v="Paper Check"/>
    <n v="20"/>
    <n v="1381"/>
    <x v="0"/>
    <m/>
    <x v="908"/>
    <x v="705"/>
    <n v="48"/>
    <x v="0"/>
    <n v="18.12"/>
    <x v="0"/>
    <s v="SMS"/>
    <x v="1"/>
    <n v="0"/>
    <n v="1690"/>
    <s v="Medio"/>
    <s v="Bajo"/>
    <n v="4.1666666666666664E-2"/>
    <n v="1315"/>
    <n v="117"/>
    <n v="0.41025641025641024"/>
    <n v="0.41025641025641024"/>
    <s v="Primera compra"/>
    <n v="1527"/>
    <n v="50.168377823408619"/>
    <n v="4.1806981519507183"/>
    <x v="0"/>
    <x v="0"/>
    <s v="ago"/>
  </r>
  <r>
    <x v="1415"/>
    <x v="0"/>
    <n v="61"/>
    <n v="130"/>
    <n v="312.3"/>
    <n v="0"/>
    <s v="No"/>
    <s v="No"/>
    <n v="0"/>
    <n v="1"/>
    <n v="2"/>
    <s v="Yes"/>
    <n v="0"/>
    <s v="WV"/>
    <x v="0"/>
    <n v="50"/>
    <s v="No"/>
    <s v="No"/>
    <s v="No"/>
    <s v="  One Year   "/>
    <s v="Credit Card"/>
    <n v="38"/>
    <n v="1183"/>
    <x v="0"/>
    <m/>
    <x v="624"/>
    <x v="272"/>
    <n v="111"/>
    <x v="1"/>
    <n v="40.61"/>
    <x v="2"/>
    <s v="SMS"/>
    <x v="0"/>
    <n v="0"/>
    <n v="4653"/>
    <s v="Medio"/>
    <s v="Medio"/>
    <n v="4.5045045045045043E-2"/>
    <n v="549"/>
    <n v="135"/>
    <n v="0.82222222222222219"/>
    <n v="0.82222222222222219"/>
    <s v="Primera compra"/>
    <n v="627"/>
    <n v="20.599589322381931"/>
    <n v="1.7166324435318276"/>
    <x v="1"/>
    <x v="0"/>
    <s v="ene"/>
  </r>
  <r>
    <x v="1416"/>
    <x v="0"/>
    <n v="63"/>
    <n v="17"/>
    <n v="45.6"/>
    <n v="27"/>
    <s v="Yes"/>
    <s v="No"/>
    <n v="54.5"/>
    <n v="0"/>
    <n v="4"/>
    <s v="Yes"/>
    <n v="0"/>
    <s v="KY"/>
    <x v="0"/>
    <n v="59"/>
    <s v="No"/>
    <s v="No"/>
    <s v="Yes"/>
    <s v="  One Year   "/>
    <s v="Paper Check"/>
    <n v="18"/>
    <n v="160"/>
    <x v="0"/>
    <m/>
    <x v="364"/>
    <x v="802"/>
    <n v="19"/>
    <x v="2"/>
    <n v="18.239999999999998"/>
    <x v="3"/>
    <s v="Phone"/>
    <x v="0"/>
    <n v="1.0900000000000001"/>
    <n v="4654"/>
    <s v="Medio"/>
    <s v="Bajo"/>
    <n v="5.2631578947368418E-2"/>
    <n v="657"/>
    <n v="45"/>
    <n v="0.42222222222222222"/>
    <n v="0.42222222222222222"/>
    <s v="Primera compra"/>
    <n v="558"/>
    <n v="18.33264887063655"/>
    <n v="1.5277207392197125"/>
    <x v="0"/>
    <x v="1"/>
    <s v="abr"/>
  </r>
  <r>
    <x v="1417"/>
    <x v="0"/>
    <n v="74"/>
    <n v="176"/>
    <n v="569.20000000000005"/>
    <n v="0"/>
    <s v="No"/>
    <s v="No"/>
    <n v="0"/>
    <n v="0"/>
    <n v="10"/>
    <s v="Yes"/>
    <n v="0"/>
    <s v="AZ"/>
    <x v="0"/>
    <n v="28"/>
    <s v="Yes"/>
    <s v="No"/>
    <s v="No"/>
    <s v="  Month-to-Month   "/>
    <s v="Credit Card"/>
    <n v="54"/>
    <n v="2043"/>
    <x v="0"/>
    <m/>
    <x v="909"/>
    <x v="203"/>
    <n v="39"/>
    <x v="0"/>
    <n v="50.48"/>
    <x v="5"/>
    <s v="SMS"/>
    <x v="0"/>
    <n v="0"/>
    <n v="2123"/>
    <s v="Alto"/>
    <s v="Bajo"/>
    <n v="0.10256410256410256"/>
    <n v="925"/>
    <n v="180"/>
    <n v="0.21666666666666667"/>
    <n v="0.21666666666666667"/>
    <s v="Primera compra"/>
    <n v="357"/>
    <n v="11.728952772073923"/>
    <n v="0.97741273100616022"/>
    <x v="0"/>
    <x v="0"/>
    <s v="oct"/>
  </r>
  <r>
    <x v="1418"/>
    <x v="0"/>
    <n v="81"/>
    <n v="261"/>
    <n v="494.2"/>
    <n v="245"/>
    <s v="Yes"/>
    <s v="No"/>
    <n v="183.8"/>
    <n v="2"/>
    <n v="19"/>
    <s v="Yes"/>
    <n v="0"/>
    <s v="ME"/>
    <x v="0"/>
    <n v="25"/>
    <s v="Yes"/>
    <s v="No"/>
    <s v="Yes"/>
    <s v="  One Year   "/>
    <s v="Direct Debit"/>
    <n v="32"/>
    <n v="1599"/>
    <x v="0"/>
    <m/>
    <x v="293"/>
    <x v="131"/>
    <n v="35"/>
    <x v="1"/>
    <n v="31.89"/>
    <x v="4"/>
    <s v="SMS"/>
    <x v="1"/>
    <n v="3.68"/>
    <n v="5666"/>
    <s v="Medio"/>
    <s v="Bajo"/>
    <n v="8.5714285714285715E-2"/>
    <n v="1243"/>
    <n v="509"/>
    <n v="6.8762278978389005E-2"/>
    <n v="6.8762278978389005E-2"/>
    <s v="Primera compra"/>
    <n v="306"/>
    <n v="10.053388090349076"/>
    <n v="0.83778234086242298"/>
    <x v="0"/>
    <x v="0"/>
    <s v="dic"/>
  </r>
  <r>
    <x v="1419"/>
    <x v="0"/>
    <n v="63"/>
    <n v="182"/>
    <n v="461.1"/>
    <n v="0"/>
    <s v="No"/>
    <s v="No"/>
    <n v="0"/>
    <n v="0"/>
    <n v="4"/>
    <s v="Yes"/>
    <n v="0"/>
    <s v="NJ"/>
    <x v="1"/>
    <n v="42"/>
    <s v="No"/>
    <s v="No"/>
    <s v="Yes"/>
    <s v="  Two Year   "/>
    <s v="Credit Card"/>
    <n v="42"/>
    <n v="2768"/>
    <x v="0"/>
    <m/>
    <x v="910"/>
    <x v="587"/>
    <n v="116"/>
    <x v="1"/>
    <n v="49"/>
    <x v="0"/>
    <s v="Phone"/>
    <x v="1"/>
    <n v="0"/>
    <n v="6734"/>
    <s v="Alto"/>
    <s v="Bajo"/>
    <n v="1.7241379310344827E-2"/>
    <n v="1219"/>
    <n v="184"/>
    <n v="0.63043478260869568"/>
    <n v="0.63043478260869568"/>
    <s v="Primera compra"/>
    <n v="1193"/>
    <n v="39.195071868583163"/>
    <n v="3.2662559890485969"/>
    <x v="0"/>
    <x v="3"/>
    <s v="jul"/>
  </r>
  <r>
    <x v="1419"/>
    <x v="0"/>
    <n v="51"/>
    <n v="182"/>
    <n v="461.1"/>
    <n v="0"/>
    <s v="No"/>
    <s v="No"/>
    <n v="0"/>
    <n v="0"/>
    <n v="4"/>
    <s v="Yes"/>
    <n v="0"/>
    <s v="NJ"/>
    <x v="1"/>
    <n v="42"/>
    <s v="No"/>
    <s v="No"/>
    <s v="Yes"/>
    <s v="  Two Year   "/>
    <s v="Credit Card"/>
    <n v="42"/>
    <n v="2768"/>
    <x v="0"/>
    <m/>
    <x v="910"/>
    <x v="587"/>
    <n v="116"/>
    <x v="1"/>
    <n v="49"/>
    <x v="4"/>
    <s v="Phone"/>
    <x v="1"/>
    <n v="0"/>
    <n v="766"/>
    <s v="Alto"/>
    <s v="Bajo"/>
    <n v="2.5862068965517241E-2"/>
    <n v="1219"/>
    <n v="185"/>
    <n v="0.62702702702702706"/>
    <n v="0.62702702702702706"/>
    <s v="Compra posterior"/>
    <n v="1193"/>
    <n v="39.195071868583163"/>
    <n v="3.2662559890485969"/>
    <x v="0"/>
    <x v="3"/>
    <s v="jul"/>
  </r>
  <r>
    <x v="1420"/>
    <x v="0"/>
    <n v="50"/>
    <n v="38"/>
    <n v="115.9"/>
    <n v="0"/>
    <s v="No"/>
    <s v="No"/>
    <n v="0"/>
    <n v="0"/>
    <n v="0"/>
    <s v="No"/>
    <n v="0"/>
    <s v="VA"/>
    <x v="1"/>
    <n v="48"/>
    <s v="No"/>
    <s v="No"/>
    <s v="No"/>
    <s v="  Month-to-Month   "/>
    <s v="Credit Card"/>
    <n v="10"/>
    <n v="81"/>
    <x v="0"/>
    <m/>
    <x v="911"/>
    <x v="909"/>
    <n v="80"/>
    <x v="1"/>
    <n v="9.23"/>
    <x v="3"/>
    <s v="SMS"/>
    <x v="1"/>
    <n v="0"/>
    <n v="2260"/>
    <s v="Medio"/>
    <s v="Bajo"/>
    <n v="1.2500000000000001E-2"/>
    <n v="636"/>
    <n v="39"/>
    <n v="2.0512820512820511"/>
    <n v="2.0512820512820511"/>
    <s v="Primera compra"/>
    <n v="1546"/>
    <n v="50.792607802874741"/>
    <n v="4.2327173169062284"/>
    <x v="2"/>
    <x v="1"/>
    <s v="jul"/>
  </r>
  <r>
    <x v="1421"/>
    <x v="0"/>
    <n v="66"/>
    <n v="30"/>
    <n v="79.099999999999994"/>
    <n v="0"/>
    <s v="No"/>
    <s v="No"/>
    <n v="0"/>
    <n v="0"/>
    <n v="16"/>
    <s v="Yes"/>
    <n v="0"/>
    <s v="WY"/>
    <x v="0"/>
    <n v="21"/>
    <s v="Yes"/>
    <s v="No"/>
    <s v="Yes"/>
    <s v="  Month-to-Month   "/>
    <s v="Credit Card"/>
    <n v="28"/>
    <n v="222"/>
    <x v="0"/>
    <m/>
    <x v="912"/>
    <x v="587"/>
    <n v="109"/>
    <x v="1"/>
    <n v="25.45"/>
    <x v="0"/>
    <s v="Phone"/>
    <x v="0"/>
    <n v="0"/>
    <n v="4728"/>
    <s v="Medio"/>
    <s v="Bajo"/>
    <n v="1.834862385321101E-2"/>
    <n v="1219"/>
    <n v="32"/>
    <n v="3.40625"/>
    <n v="3.40625"/>
    <s v="Primera compra"/>
    <n v="427"/>
    <n v="14.028747433264886"/>
    <n v="1.1690622861054072"/>
    <x v="0"/>
    <x v="1"/>
    <s v="ago"/>
  </r>
  <r>
    <x v="1422"/>
    <x v="0"/>
    <n v="88"/>
    <n v="167"/>
    <n v="379.8"/>
    <n v="152"/>
    <s v="Yes"/>
    <s v="No"/>
    <n v="226.1"/>
    <n v="0"/>
    <n v="15"/>
    <s v="Yes"/>
    <n v="0"/>
    <s v="NE"/>
    <x v="0"/>
    <n v="53"/>
    <s v="No"/>
    <s v="No"/>
    <s v="No"/>
    <s v="  Month-to-Month   "/>
    <s v="Direct Debit"/>
    <n v="40"/>
    <n v="1510"/>
    <x v="0"/>
    <m/>
    <x v="893"/>
    <x v="910"/>
    <n v="46"/>
    <x v="1"/>
    <n v="37.090000000000003"/>
    <x v="3"/>
    <s v="Email"/>
    <x v="0"/>
    <n v="4.5199999999999996"/>
    <n v="2443"/>
    <s v="Medio"/>
    <s v="Bajo"/>
    <n v="2.1739130434782608E-2"/>
    <n v="425"/>
    <n v="320"/>
    <n v="0.14374999999999999"/>
    <n v="0.14374999999999999"/>
    <s v="Primera compra"/>
    <n v="940"/>
    <n v="30.882956878850102"/>
    <n v="2.5735797399041753"/>
    <x v="2"/>
    <x v="0"/>
    <s v="mar"/>
  </r>
  <r>
    <x v="1423"/>
    <x v="0"/>
    <n v="71"/>
    <n v="166"/>
    <n v="393.7"/>
    <n v="0"/>
    <s v="No"/>
    <s v="No"/>
    <n v="0"/>
    <n v="2"/>
    <n v="24"/>
    <s v="No"/>
    <n v="19"/>
    <s v="WV"/>
    <x v="0"/>
    <n v="27"/>
    <s v="Yes"/>
    <s v="No"/>
    <s v="No"/>
    <s v="  One Year   "/>
    <s v="Credit Card"/>
    <n v="32"/>
    <n v="832"/>
    <x v="0"/>
    <m/>
    <x v="654"/>
    <x v="911"/>
    <n v="110"/>
    <x v="0"/>
    <n v="30.9"/>
    <x v="5"/>
    <s v="Phone"/>
    <x v="0"/>
    <n v="0"/>
    <n v="1953"/>
    <s v="Medio"/>
    <s v="Bajo"/>
    <n v="3.6363636363636362E-2"/>
    <n v="1712"/>
    <n v="170"/>
    <n v="0.6470588235294118"/>
    <n v="0.6470588235294118"/>
    <s v="Primera compra"/>
    <n v="397"/>
    <n v="13.043121149897331"/>
    <n v="1.0869267624914443"/>
    <x v="0"/>
    <x v="2"/>
    <s v="sept"/>
  </r>
  <r>
    <x v="1424"/>
    <x v="0"/>
    <n v="61"/>
    <n v="229"/>
    <n v="571.5"/>
    <n v="0"/>
    <s v="No"/>
    <s v="No"/>
    <n v="0"/>
    <n v="0"/>
    <n v="0"/>
    <s v="No"/>
    <n v="0"/>
    <s v="TX"/>
    <x v="0"/>
    <n v="35"/>
    <s v="No"/>
    <s v="No"/>
    <s v="No"/>
    <s v="  Two Year   "/>
    <s v="Credit Card"/>
    <n v="10"/>
    <n v="500"/>
    <x v="0"/>
    <m/>
    <x v="913"/>
    <x v="162"/>
    <n v="67"/>
    <x v="2"/>
    <n v="11.37"/>
    <x v="3"/>
    <s v="Phone"/>
    <x v="1"/>
    <n v="0"/>
    <n v="717"/>
    <s v="Medio"/>
    <s v="Bajo"/>
    <n v="1.4925373134328358E-2"/>
    <n v="1606"/>
    <n v="230"/>
    <n v="0.29130434782608694"/>
    <n v="0.29130434782608694"/>
    <s v="Primera compra"/>
    <n v="1435"/>
    <n v="47.145790554414788"/>
    <n v="3.9288158795345658"/>
    <x v="2"/>
    <x v="1"/>
    <s v="nov"/>
  </r>
  <r>
    <x v="1425"/>
    <x v="0"/>
    <n v="75"/>
    <n v="5"/>
    <n v="14"/>
    <n v="3"/>
    <s v="Yes"/>
    <s v="No"/>
    <n v="2.7"/>
    <n v="0"/>
    <n v="7"/>
    <s v="No"/>
    <n v="5"/>
    <s v="VT"/>
    <x v="0"/>
    <n v="40"/>
    <s v="No"/>
    <s v="No"/>
    <s v="No"/>
    <s v="  Month-to-Month   "/>
    <s v="Direct Debit"/>
    <n v="25"/>
    <n v="25"/>
    <x v="0"/>
    <m/>
    <x v="474"/>
    <x v="711"/>
    <n v="103"/>
    <x v="0"/>
    <n v="24.33"/>
    <x v="1"/>
    <s v="SMS"/>
    <x v="1"/>
    <n v="0.13"/>
    <n v="49"/>
    <s v="Medio"/>
    <s v="Bajo"/>
    <n v="0"/>
    <n v="1366"/>
    <n v="8"/>
    <n v="12.875"/>
    <n v="12.875"/>
    <s v="Primera compra"/>
    <n v="1502"/>
    <n v="49.347022587268995"/>
    <n v="4.1122518822724166"/>
    <x v="2"/>
    <x v="1"/>
    <s v="sept"/>
  </r>
  <r>
    <x v="1425"/>
    <x v="0"/>
    <n v="66"/>
    <n v="5"/>
    <n v="14"/>
    <n v="3"/>
    <s v="Yes"/>
    <s v="No"/>
    <n v="2.7"/>
    <n v="0"/>
    <n v="7"/>
    <s v="No"/>
    <n v="5"/>
    <s v="VT"/>
    <x v="0"/>
    <n v="40"/>
    <s v="No"/>
    <s v="No"/>
    <s v="No"/>
    <s v="  Month-to-Month   "/>
    <s v="Direct Debit"/>
    <n v="25"/>
    <n v="25"/>
    <x v="0"/>
    <m/>
    <x v="474"/>
    <x v="711"/>
    <n v="103"/>
    <x v="0"/>
    <n v="24.33"/>
    <x v="3"/>
    <s v="SMS"/>
    <x v="1"/>
    <n v="0.13"/>
    <n v="3101"/>
    <s v="Medio"/>
    <s v="Bajo"/>
    <n v="9.7087378640776691E-3"/>
    <n v="1366"/>
    <n v="9"/>
    <n v="11.444444444444445"/>
    <n v="11.444444444444445"/>
    <s v="Compra posterior"/>
    <n v="1502"/>
    <n v="49.347022587268995"/>
    <n v="4.1122518822724166"/>
    <x v="2"/>
    <x v="1"/>
    <s v="sept"/>
  </r>
  <r>
    <x v="1426"/>
    <x v="0"/>
    <n v="67"/>
    <n v="16"/>
    <n v="45.5"/>
    <n v="24"/>
    <s v="Yes"/>
    <s v="No"/>
    <n v="32.700000000000003"/>
    <n v="1"/>
    <n v="0"/>
    <s v="No"/>
    <n v="0"/>
    <s v="IN"/>
    <x v="0"/>
    <n v="36"/>
    <s v="No"/>
    <s v="No"/>
    <s v="No"/>
    <s v="  One Year   "/>
    <s v="Credit Card"/>
    <n v="10"/>
    <n v="63"/>
    <x v="0"/>
    <m/>
    <x v="262"/>
    <x v="158"/>
    <n v="27"/>
    <x v="1"/>
    <n v="8.8800000000000008"/>
    <x v="1"/>
    <s v="Phone"/>
    <x v="1"/>
    <n v="0.65"/>
    <n v="5917"/>
    <s v="Medio"/>
    <s v="Bajo"/>
    <n v="0"/>
    <n v="1037"/>
    <n v="40"/>
    <n v="0.67500000000000004"/>
    <n v="0.67500000000000004"/>
    <s v="Primera compra"/>
    <n v="959"/>
    <n v="31.507186858316221"/>
    <n v="2.6255989048596851"/>
    <x v="2"/>
    <x v="1"/>
    <s v="feb"/>
  </r>
  <r>
    <x v="1427"/>
    <x v="0"/>
    <n v="66"/>
    <n v="152"/>
    <n v="464.3"/>
    <n v="0"/>
    <s v="No"/>
    <s v="No"/>
    <n v="0"/>
    <n v="0"/>
    <n v="3"/>
    <s v="Yes"/>
    <n v="0"/>
    <s v="OR"/>
    <x v="0"/>
    <n v="37"/>
    <s v="No"/>
    <s v="No"/>
    <s v="Yes"/>
    <s v="  One Year   "/>
    <s v="Credit Card"/>
    <n v="31"/>
    <n v="1198"/>
    <x v="0"/>
    <m/>
    <x v="87"/>
    <x v="912"/>
    <n v="62"/>
    <x v="2"/>
    <n v="33.909999999999997"/>
    <x v="3"/>
    <s v="Phone"/>
    <x v="0"/>
    <n v="0"/>
    <n v="1123"/>
    <s v="Medio"/>
    <s v="Bajo"/>
    <n v="1.6129032258064516E-2"/>
    <n v="1607"/>
    <n v="153"/>
    <n v="0.40522875816993464"/>
    <n v="0.40522875816993464"/>
    <s v="Primera compra"/>
    <n v="992"/>
    <n v="32.591375770020534"/>
    <n v="2.7159479808350446"/>
    <x v="2"/>
    <x v="0"/>
    <s v="ene"/>
  </r>
  <r>
    <x v="1427"/>
    <x v="0"/>
    <n v="56"/>
    <n v="152"/>
    <n v="464.3"/>
    <n v="0"/>
    <s v="No"/>
    <s v="No"/>
    <n v="0"/>
    <n v="0"/>
    <n v="3"/>
    <s v="Yes"/>
    <n v="0"/>
    <s v="OR"/>
    <x v="0"/>
    <n v="37"/>
    <s v="No"/>
    <s v="No"/>
    <s v="Yes"/>
    <s v="  One Year   "/>
    <s v="Credit Card"/>
    <n v="31"/>
    <n v="1198"/>
    <x v="0"/>
    <m/>
    <x v="87"/>
    <x v="912"/>
    <n v="62"/>
    <x v="2"/>
    <n v="33.909999999999997"/>
    <x v="2"/>
    <s v="Phone"/>
    <x v="0"/>
    <n v="0"/>
    <n v="3501"/>
    <s v="Medio"/>
    <s v="Medio"/>
    <n v="8.0645161290322578E-2"/>
    <n v="1607"/>
    <n v="157"/>
    <n v="0.39490445859872614"/>
    <n v="0.39490445859872614"/>
    <s v="Compra posterior"/>
    <n v="992"/>
    <n v="32.591375770020534"/>
    <n v="2.7159479808350446"/>
    <x v="1"/>
    <x v="0"/>
    <s v="ene"/>
  </r>
  <r>
    <x v="1428"/>
    <x v="0"/>
    <n v="50"/>
    <n v="27"/>
    <n v="84.6"/>
    <n v="0"/>
    <s v="No"/>
    <s v="No"/>
    <n v="0"/>
    <n v="1"/>
    <n v="0"/>
    <s v="No"/>
    <n v="0"/>
    <s v="SD"/>
    <x v="1"/>
    <n v="62"/>
    <s v="No"/>
    <s v="No"/>
    <s v="No"/>
    <s v="  Two Year   "/>
    <s v="Credit Card"/>
    <n v="8"/>
    <n v="130"/>
    <x v="0"/>
    <m/>
    <x v="914"/>
    <x v="687"/>
    <n v="14"/>
    <x v="2"/>
    <n v="9.35"/>
    <x v="4"/>
    <s v="Phone"/>
    <x v="1"/>
    <n v="0"/>
    <n v="4635"/>
    <s v="Medio"/>
    <s v="Bajo"/>
    <n v="0.21428571428571427"/>
    <n v="292"/>
    <n v="30"/>
    <n v="0.46666666666666667"/>
    <n v="0.46666666666666667"/>
    <s v="Primera compra"/>
    <n v="698"/>
    <n v="22.932238193018481"/>
    <n v="1.9110198494182067"/>
    <x v="0"/>
    <x v="1"/>
    <s v="nov"/>
  </r>
  <r>
    <x v="1429"/>
    <x v="0"/>
    <n v="73"/>
    <n v="58"/>
    <n v="165.3"/>
    <n v="0"/>
    <s v="No"/>
    <s v="No"/>
    <n v="0"/>
    <n v="2"/>
    <n v="2"/>
    <s v="Yes"/>
    <n v="0"/>
    <s v="SC"/>
    <x v="0"/>
    <n v="49"/>
    <s v="No"/>
    <s v="No"/>
    <s v="No"/>
    <s v="  Month-to-Month   "/>
    <s v="Direct Debit"/>
    <n v="37"/>
    <n v="757"/>
    <x v="0"/>
    <m/>
    <x v="63"/>
    <x v="913"/>
    <n v="58"/>
    <x v="1"/>
    <n v="33.43"/>
    <x v="5"/>
    <s v="Email"/>
    <x v="1"/>
    <n v="0"/>
    <n v="4028"/>
    <s v="Medio"/>
    <s v="Bajo"/>
    <n v="6.8965517241379309E-2"/>
    <n v="1482"/>
    <n v="62"/>
    <n v="0.93548387096774188"/>
    <n v="0.93548387096774188"/>
    <s v="Primera compra"/>
    <n v="533"/>
    <n v="17.511293634496919"/>
    <n v="1.4592744695414099"/>
    <x v="0"/>
    <x v="2"/>
    <s v="abr"/>
  </r>
  <r>
    <x v="1430"/>
    <x v="0"/>
    <n v="71"/>
    <n v="70"/>
    <n v="160.6"/>
    <n v="0"/>
    <s v="No"/>
    <s v="No"/>
    <n v="0"/>
    <n v="0"/>
    <n v="0"/>
    <s v="No"/>
    <n v="0"/>
    <s v="AR"/>
    <x v="1"/>
    <n v="45"/>
    <s v="No"/>
    <s v="No"/>
    <s v="No"/>
    <s v="  Two Year   "/>
    <s v="Direct Debit"/>
    <n v="12"/>
    <n v="481"/>
    <x v="0"/>
    <m/>
    <x v="22"/>
    <x v="164"/>
    <n v="89"/>
    <x v="0"/>
    <n v="13.48"/>
    <x v="2"/>
    <s v="SMS"/>
    <x v="0"/>
    <n v="0"/>
    <n v="551"/>
    <s v="Medio"/>
    <s v="Medio"/>
    <n v="5.6179775280898875E-2"/>
    <n v="473"/>
    <n v="75"/>
    <n v="1.1866666666666668"/>
    <n v="1.1866666666666668"/>
    <s v="Primera compra"/>
    <n v="1190"/>
    <n v="39.096509240246405"/>
    <n v="3.2580424366872003"/>
    <x v="1"/>
    <x v="1"/>
    <s v="jul"/>
  </r>
  <r>
    <x v="1431"/>
    <x v="0"/>
    <n v="66"/>
    <n v="212"/>
    <n v="515.20000000000005"/>
    <n v="0"/>
    <s v="No"/>
    <s v="No"/>
    <n v="0"/>
    <n v="0"/>
    <n v="0"/>
    <s v="No"/>
    <n v="0"/>
    <s v="AL"/>
    <x v="0"/>
    <n v="31"/>
    <s v="No"/>
    <s v="No"/>
    <s v="No"/>
    <s v="  One Year   "/>
    <s v="Credit Card"/>
    <n v="13"/>
    <n v="538"/>
    <x v="0"/>
    <m/>
    <x v="617"/>
    <x v="914"/>
    <n v="115"/>
    <x v="0"/>
    <n v="12.14"/>
    <x v="1"/>
    <s v="Email"/>
    <x v="0"/>
    <n v="0"/>
    <n v="1869"/>
    <s v="Medio"/>
    <s v="Bajo"/>
    <n v="0"/>
    <n v="1064"/>
    <n v="212"/>
    <n v="0.54245283018867929"/>
    <n v="0.54245283018867929"/>
    <s v="Primera compra"/>
    <n v="1227"/>
    <n v="40.312114989733061"/>
    <n v="3.3593429158110886"/>
    <x v="2"/>
    <x v="1"/>
    <s v="jun"/>
  </r>
  <r>
    <x v="1432"/>
    <x v="0"/>
    <n v="67"/>
    <n v="73"/>
    <n v="226.4"/>
    <n v="0"/>
    <s v="No"/>
    <s v="No"/>
    <n v="0"/>
    <n v="0"/>
    <n v="18"/>
    <s v="Yes"/>
    <n v="0"/>
    <s v="ND"/>
    <x v="1"/>
    <n v="65"/>
    <s v="No"/>
    <s v="Yes"/>
    <s v="No"/>
    <s v="  One Year   "/>
    <s v="Direct Debit"/>
    <n v="21"/>
    <n v="478"/>
    <x v="0"/>
    <m/>
    <x v="915"/>
    <x v="606"/>
    <n v="109"/>
    <x v="2"/>
    <n v="18.87"/>
    <x v="1"/>
    <s v="Phone"/>
    <x v="1"/>
    <n v="0"/>
    <n v="4072"/>
    <s v="Medio"/>
    <s v="Bajo"/>
    <n v="0"/>
    <n v="754"/>
    <n v="73"/>
    <n v="1.4931506849315068"/>
    <n v="1.4931506849315068"/>
    <s v="Primera compra"/>
    <n v="678"/>
    <n v="22.275154004106774"/>
    <n v="1.8562628336755644"/>
    <x v="0"/>
    <x v="1"/>
    <s v="dic"/>
  </r>
  <r>
    <x v="1433"/>
    <x v="0"/>
    <n v="63"/>
    <n v="225"/>
    <n v="512.79999999999995"/>
    <n v="256"/>
    <s v="Yes"/>
    <s v="No"/>
    <n v="160"/>
    <n v="1"/>
    <n v="0"/>
    <s v="No"/>
    <n v="0"/>
    <s v="UT"/>
    <x v="1"/>
    <n v="45"/>
    <s v="No"/>
    <s v="No"/>
    <s v="No"/>
    <s v="  Two Year   "/>
    <s v="Direct Debit"/>
    <n v="12"/>
    <n v="801"/>
    <x v="0"/>
    <m/>
    <x v="916"/>
    <x v="915"/>
    <n v="20"/>
    <x v="1"/>
    <n v="12.98"/>
    <x v="1"/>
    <s v="Phone"/>
    <x v="0"/>
    <n v="0.64"/>
    <n v="1410"/>
    <s v="Medio"/>
    <s v="Bajo"/>
    <n v="0"/>
    <n v="1391"/>
    <n v="481"/>
    <n v="4.1580041580041582E-2"/>
    <n v="4.1580041580041582E-2"/>
    <s v="Primera compra"/>
    <n v="1308"/>
    <n v="42.973305954825463"/>
    <n v="3.5811088295687887"/>
    <x v="2"/>
    <x v="2"/>
    <s v="mar"/>
  </r>
  <r>
    <x v="1434"/>
    <x v="0"/>
    <n v="53"/>
    <n v="3"/>
    <n v="7"/>
    <n v="3"/>
    <s v="Yes"/>
    <s v="No"/>
    <n v="1.4"/>
    <n v="0"/>
    <n v="0"/>
    <s v="No"/>
    <n v="0"/>
    <s v="ME"/>
    <x v="0"/>
    <n v="41"/>
    <s v="No"/>
    <s v="No"/>
    <s v="No"/>
    <s v="  Month-to-Month   "/>
    <s v="Credit Card"/>
    <n v="9"/>
    <n v="9"/>
    <x v="0"/>
    <m/>
    <x v="899"/>
    <x v="851"/>
    <n v="21"/>
    <x v="1"/>
    <n v="7.98"/>
    <x v="4"/>
    <s v="Phone"/>
    <x v="0"/>
    <n v="0.05"/>
    <n v="2805"/>
    <s v="Medio"/>
    <s v="Bajo"/>
    <n v="0.14285714285714285"/>
    <n v="492"/>
    <n v="9"/>
    <n v="2.3333333333333335"/>
    <n v="2.3333333333333335"/>
    <s v="Primera compra"/>
    <n v="1019"/>
    <n v="33.478439425051334"/>
    <n v="2.7898699520876113"/>
    <x v="0"/>
    <x v="1"/>
    <s v="dic"/>
  </r>
  <r>
    <x v="1435"/>
    <x v="0"/>
    <n v="54"/>
    <n v="105"/>
    <n v="222.3"/>
    <n v="0"/>
    <s v="No"/>
    <s v="No"/>
    <n v="0"/>
    <n v="2"/>
    <n v="0"/>
    <s v="No"/>
    <n v="0"/>
    <s v="GA"/>
    <x v="0"/>
    <n v="66"/>
    <s v="No"/>
    <s v="Yes"/>
    <s v="No"/>
    <s v="  One Year   "/>
    <s v="Paper Check"/>
    <n v="12"/>
    <n v="259"/>
    <x v="0"/>
    <m/>
    <x v="710"/>
    <x v="262"/>
    <n v="40"/>
    <x v="1"/>
    <n v="14.32"/>
    <x v="1"/>
    <s v="Phone"/>
    <x v="0"/>
    <n v="0"/>
    <n v="3523"/>
    <s v="Medio"/>
    <s v="Bajo"/>
    <n v="0"/>
    <n v="1508"/>
    <n v="105"/>
    <n v="0.38095238095238093"/>
    <n v="0.38095238095238093"/>
    <s v="Primera compra"/>
    <n v="1065"/>
    <n v="34.989733059548257"/>
    <n v="2.9158110882956882"/>
    <x v="2"/>
    <x v="1"/>
    <s v="nov"/>
  </r>
  <r>
    <x v="1436"/>
    <x v="0"/>
    <n v="66"/>
    <n v="430"/>
    <n v="958.3"/>
    <n v="0"/>
    <s v="No"/>
    <s v="No"/>
    <n v="0"/>
    <n v="1"/>
    <n v="29"/>
    <s v="Yes"/>
    <n v="0"/>
    <s v="DE"/>
    <x v="0"/>
    <n v="54"/>
    <s v="No"/>
    <s v="No"/>
    <s v="No"/>
    <s v="  Month-to-Month   "/>
    <s v="Direct Debit"/>
    <n v="35"/>
    <n v="2119"/>
    <x v="0"/>
    <m/>
    <x v="917"/>
    <x v="60"/>
    <n v="38"/>
    <x v="0"/>
    <n v="33.6"/>
    <x v="1"/>
    <s v="Email"/>
    <x v="0"/>
    <n v="0"/>
    <n v="3876"/>
    <s v="Medio"/>
    <s v="Bajo"/>
    <n v="0"/>
    <n v="1226"/>
    <n v="430"/>
    <n v="8.8372093023255813E-2"/>
    <n v="8.8372093023255813E-2"/>
    <s v="Primera compra"/>
    <n v="1046"/>
    <n v="34.365503080082135"/>
    <n v="2.8637919233401781"/>
    <x v="2"/>
    <x v="0"/>
    <s v="dic"/>
  </r>
  <r>
    <x v="1437"/>
    <x v="0"/>
    <n v="62"/>
    <n v="19"/>
    <n v="48.3"/>
    <n v="0"/>
    <s v="No"/>
    <s v="No"/>
    <n v="0"/>
    <n v="2"/>
    <n v="12"/>
    <s v="Yes"/>
    <n v="0"/>
    <s v="MD"/>
    <x v="1"/>
    <n v="42"/>
    <s v="No"/>
    <s v="No"/>
    <s v="No"/>
    <s v="  Month-to-Month   "/>
    <s v="Credit Card"/>
    <n v="32"/>
    <n v="192"/>
    <x v="0"/>
    <m/>
    <x v="918"/>
    <x v="642"/>
    <n v="78"/>
    <x v="1"/>
    <n v="36.729999999999997"/>
    <x v="2"/>
    <s v="Email"/>
    <x v="1"/>
    <n v="0"/>
    <n v="3884"/>
    <s v="Medio"/>
    <s v="Medio"/>
    <n v="6.4102564102564097E-2"/>
    <n v="1552"/>
    <n v="24"/>
    <n v="3.25"/>
    <n v="3.25"/>
    <s v="Primera compra"/>
    <n v="786"/>
    <n v="25.823408624229977"/>
    <n v="2.1519507186858315"/>
    <x v="1"/>
    <x v="1"/>
    <s v="ago"/>
  </r>
  <r>
    <x v="1438"/>
    <x v="0"/>
    <n v="75"/>
    <n v="68"/>
    <n v="196.6"/>
    <n v="0"/>
    <s v="No"/>
    <s v="No"/>
    <n v="0"/>
    <n v="2"/>
    <n v="15"/>
    <s v="Yes"/>
    <n v="0"/>
    <s v="AR"/>
    <x v="0"/>
    <n v="51"/>
    <s v="No"/>
    <s v="No"/>
    <s v="Yes"/>
    <s v="  Month-to-Month   "/>
    <s v="Credit Card"/>
    <n v="16"/>
    <n v="255"/>
    <x v="0"/>
    <m/>
    <x v="880"/>
    <x v="916"/>
    <n v="73"/>
    <x v="0"/>
    <n v="17.11"/>
    <x v="2"/>
    <s v="Phone"/>
    <x v="0"/>
    <n v="0"/>
    <n v="3109"/>
    <s v="Medio"/>
    <s v="Medio"/>
    <n v="6.8493150684931503E-2"/>
    <n v="306"/>
    <n v="73"/>
    <n v="1"/>
    <n v="1"/>
    <s v="Primera compra"/>
    <n v="1009"/>
    <n v="33.149897330595479"/>
    <n v="2.7624914442162898"/>
    <x v="1"/>
    <x v="1"/>
    <s v="ene"/>
  </r>
  <r>
    <x v="1439"/>
    <x v="0"/>
    <n v="75"/>
    <n v="76"/>
    <n v="206.6"/>
    <n v="0"/>
    <s v="No"/>
    <s v="No"/>
    <n v="0"/>
    <n v="0"/>
    <n v="3"/>
    <s v="No"/>
    <n v="17"/>
    <s v="AZ"/>
    <x v="1"/>
    <n v="64"/>
    <s v="No"/>
    <s v="No"/>
    <s v="No"/>
    <s v="  Month-to-Month   "/>
    <s v="Direct Debit"/>
    <n v="35"/>
    <n v="726"/>
    <x v="0"/>
    <m/>
    <x v="131"/>
    <x v="390"/>
    <n v="98"/>
    <x v="0"/>
    <n v="35.86"/>
    <x v="3"/>
    <s v="SMS"/>
    <x v="0"/>
    <n v="0"/>
    <n v="4240"/>
    <s v="Medio"/>
    <s v="Bajo"/>
    <n v="1.020408163265306E-2"/>
    <n v="1046"/>
    <n v="77"/>
    <n v="1.2727272727272727"/>
    <n v="1.2727272727272727"/>
    <s v="Primera compra"/>
    <n v="1450"/>
    <n v="47.638603696098563"/>
    <n v="3.9698836413415468"/>
    <x v="2"/>
    <x v="2"/>
    <s v="oct"/>
  </r>
  <r>
    <x v="1440"/>
    <x v="0"/>
    <n v="73"/>
    <n v="125"/>
    <n v="292.7"/>
    <n v="0"/>
    <s v="No"/>
    <s v="No"/>
    <n v="0"/>
    <n v="0"/>
    <n v="3"/>
    <s v="Yes"/>
    <n v="0"/>
    <s v="OK"/>
    <x v="0"/>
    <n v="51"/>
    <s v="No"/>
    <s v="No"/>
    <s v="Yes"/>
    <s v="  Two Year   "/>
    <s v="Credit Card"/>
    <n v="40"/>
    <n v="2950"/>
    <x v="0"/>
    <m/>
    <x v="137"/>
    <x v="473"/>
    <n v="104"/>
    <x v="0"/>
    <n v="45.61"/>
    <x v="4"/>
    <s v="Email"/>
    <x v="1"/>
    <n v="0"/>
    <n v="1511"/>
    <s v="Alto"/>
    <s v="Bajo"/>
    <n v="2.8846153846153848E-2"/>
    <n v="502"/>
    <n v="128"/>
    <n v="0.8125"/>
    <n v="0.8125"/>
    <s v="Primera compra"/>
    <n v="1578"/>
    <n v="51.843942505133469"/>
    <n v="4.3203285420944555"/>
    <x v="0"/>
    <x v="3"/>
    <s v="jun"/>
  </r>
  <r>
    <x v="1441"/>
    <x v="0"/>
    <n v="60"/>
    <n v="162"/>
    <n v="492.7"/>
    <n v="152"/>
    <s v="Yes"/>
    <s v="No"/>
    <n v="136.80000000000001"/>
    <n v="0"/>
    <n v="4"/>
    <s v="Yes"/>
    <n v="0"/>
    <s v="MI"/>
    <x v="1"/>
    <n v="61"/>
    <s v="No"/>
    <s v="No"/>
    <s v="Yes"/>
    <s v="  One Year   "/>
    <s v="Direct Debit"/>
    <n v="50"/>
    <n v="1893"/>
    <x v="0"/>
    <m/>
    <x v="84"/>
    <x v="917"/>
    <n v="94"/>
    <x v="2"/>
    <n v="41.2"/>
    <x v="2"/>
    <s v="SMS"/>
    <x v="1"/>
    <n v="2.74"/>
    <n v="3268"/>
    <s v="Medio"/>
    <s v="Medio"/>
    <n v="5.3191489361702128E-2"/>
    <n v="491"/>
    <n v="319"/>
    <n v="0.29467084639498431"/>
    <n v="0.29467084639498431"/>
    <s v="Primera compra"/>
    <n v="536"/>
    <n v="17.609856262833677"/>
    <n v="1.4674880219028064"/>
    <x v="1"/>
    <x v="0"/>
    <s v="abr"/>
  </r>
  <r>
    <x v="1442"/>
    <x v="0"/>
    <n v="59"/>
    <n v="3"/>
    <n v="8"/>
    <n v="0"/>
    <s v="No"/>
    <s v="No"/>
    <n v="0"/>
    <n v="1"/>
    <n v="0"/>
    <s v="No"/>
    <n v="0"/>
    <s v="WA"/>
    <x v="0"/>
    <n v="26"/>
    <s v="Yes"/>
    <s v="No"/>
    <s v="No"/>
    <s v="  Month-to-Month   "/>
    <s v="Credit Card"/>
    <n v="7"/>
    <n v="7"/>
    <x v="0"/>
    <m/>
    <x v="919"/>
    <x v="918"/>
    <n v="49"/>
    <x v="2"/>
    <n v="7.05"/>
    <x v="3"/>
    <s v="Phone"/>
    <x v="1"/>
    <n v="0"/>
    <n v="1528"/>
    <s v="Medio"/>
    <s v="Bajo"/>
    <n v="2.0408163265306121E-2"/>
    <n v="287"/>
    <n v="4"/>
    <n v="12.25"/>
    <n v="12.25"/>
    <s v="Primera compra"/>
    <n v="803"/>
    <n v="26.381930184804926"/>
    <n v="2.1984941820670771"/>
    <x v="2"/>
    <x v="1"/>
    <s v="ago"/>
  </r>
  <r>
    <x v="1443"/>
    <x v="0"/>
    <n v="57"/>
    <n v="142"/>
    <n v="568.1"/>
    <n v="0"/>
    <s v="No"/>
    <s v="No"/>
    <n v="0"/>
    <n v="0"/>
    <n v="17"/>
    <s v="Yes"/>
    <n v="0"/>
    <s v="MN"/>
    <x v="0"/>
    <n v="25"/>
    <s v="Yes"/>
    <s v="No"/>
    <s v="No"/>
    <s v="  Month-to-Month   "/>
    <s v="Direct Debit"/>
    <n v="44"/>
    <n v="2264"/>
    <x v="0"/>
    <m/>
    <x v="919"/>
    <x v="37"/>
    <n v="2"/>
    <x v="1"/>
    <n v="51.4"/>
    <x v="1"/>
    <s v="Email"/>
    <x v="0"/>
    <n v="0"/>
    <n v="1682"/>
    <s v="Alto"/>
    <s v="Bajo"/>
    <n v="0"/>
    <n v="705"/>
    <n v="142"/>
    <n v="1.4084507042253521E-2"/>
    <n v="1.4084507042253521E-2"/>
    <s v="Primera compra"/>
    <n v="803"/>
    <n v="26.381930184804926"/>
    <n v="2.1984941820670771"/>
    <x v="2"/>
    <x v="3"/>
    <s v="ago"/>
  </r>
  <r>
    <x v="1444"/>
    <x v="0"/>
    <n v="88"/>
    <n v="409"/>
    <n v="1100.7"/>
    <n v="0"/>
    <s v="No"/>
    <s v="No"/>
    <n v="0"/>
    <n v="0"/>
    <n v="10"/>
    <s v="Yes"/>
    <n v="0"/>
    <s v="NE"/>
    <x v="1"/>
    <n v="54"/>
    <s v="No"/>
    <s v="No"/>
    <s v="Yes"/>
    <s v="  Two Year   "/>
    <s v="Credit Card"/>
    <n v="36"/>
    <n v="2654"/>
    <x v="0"/>
    <m/>
    <x v="686"/>
    <x v="919"/>
    <n v="17"/>
    <x v="1"/>
    <n v="39.909999999999997"/>
    <x v="2"/>
    <s v="Email"/>
    <x v="1"/>
    <n v="0"/>
    <n v="5230"/>
    <s v="Medio"/>
    <s v="Medio"/>
    <n v="0.29411764705882354"/>
    <n v="429"/>
    <n v="414"/>
    <n v="4.1062801932367152E-2"/>
    <n v="4.1062801932367152E-2"/>
    <s v="Primera compra"/>
    <n v="1221"/>
    <n v="40.114989733059545"/>
    <n v="3.3429158110882953"/>
    <x v="1"/>
    <x v="3"/>
    <s v="jun"/>
  </r>
  <r>
    <x v="1445"/>
    <x v="0"/>
    <n v="66"/>
    <n v="319"/>
    <n v="954.9"/>
    <n v="0"/>
    <s v="No"/>
    <s v="No"/>
    <n v="0"/>
    <n v="3"/>
    <n v="3"/>
    <s v="Yes"/>
    <n v="0"/>
    <s v="SD"/>
    <x v="1"/>
    <n v="75"/>
    <s v="No"/>
    <s v="Yes"/>
    <s v="Yes"/>
    <s v="  Two Year   "/>
    <s v="Direct Debit"/>
    <n v="60"/>
    <n v="3584"/>
    <x v="0"/>
    <m/>
    <x v="231"/>
    <x v="239"/>
    <n v="106"/>
    <x v="2"/>
    <n v="71.88"/>
    <x v="0"/>
    <s v="SMS"/>
    <x v="0"/>
    <n v="0"/>
    <n v="5814"/>
    <s v="Alto"/>
    <s v="Bajo"/>
    <n v="1.8867924528301886E-2"/>
    <n v="976"/>
    <n v="321"/>
    <n v="0.33021806853582553"/>
    <n v="0.33021806853582553"/>
    <s v="Primera compra"/>
    <n v="934"/>
    <n v="30.68583162217659"/>
    <n v="2.5571526351813825"/>
    <x v="0"/>
    <x v="3"/>
    <s v="mar"/>
  </r>
  <r>
    <x v="1446"/>
    <x v="0"/>
    <n v="57"/>
    <n v="124"/>
    <n v="279.60000000000002"/>
    <n v="0"/>
    <s v="No"/>
    <s v="No"/>
    <n v="0"/>
    <n v="0"/>
    <n v="4"/>
    <s v="No"/>
    <n v="14"/>
    <s v="NJ"/>
    <x v="0"/>
    <n v="83"/>
    <s v="No"/>
    <s v="Yes"/>
    <s v="No"/>
    <s v="  Month-to-Month   "/>
    <s v="Credit Card"/>
    <n v="45"/>
    <n v="1571"/>
    <x v="0"/>
    <m/>
    <x v="920"/>
    <x v="920"/>
    <n v="106"/>
    <x v="2"/>
    <n v="51"/>
    <x v="2"/>
    <s v="Phone"/>
    <x v="1"/>
    <n v="0"/>
    <n v="1620"/>
    <s v="Alto"/>
    <s v="Medio"/>
    <n v="4.716981132075472E-2"/>
    <n v="1533"/>
    <n v="129"/>
    <n v="0.82170542635658916"/>
    <n v="0.82170542635658916"/>
    <s v="Primera compra"/>
    <n v="1685"/>
    <n v="55.359342915811084"/>
    <n v="4.6132785763175903"/>
    <x v="1"/>
    <x v="0"/>
    <s v="mar"/>
  </r>
  <r>
    <x v="1447"/>
    <x v="0"/>
    <n v="73"/>
    <n v="127"/>
    <n v="302.5"/>
    <n v="86"/>
    <s v="Yes"/>
    <s v="Yes"/>
    <n v="0"/>
    <n v="0"/>
    <n v="10"/>
    <s v="Yes"/>
    <n v="0"/>
    <s v="CT"/>
    <x v="1"/>
    <n v="40"/>
    <s v="No"/>
    <s v="No"/>
    <s v="No"/>
    <s v="  Month-to-Month   "/>
    <s v="Paper Check"/>
    <n v="15"/>
    <n v="653"/>
    <x v="0"/>
    <m/>
    <x v="921"/>
    <x v="90"/>
    <n v="14"/>
    <x v="0"/>
    <n v="17.190000000000001"/>
    <x v="0"/>
    <s v="SMS"/>
    <x v="0"/>
    <n v="3.18"/>
    <n v="4858"/>
    <s v="Medio"/>
    <s v="Bajo"/>
    <n v="0.14285714285714285"/>
    <n v="678"/>
    <n v="215"/>
    <n v="6.5116279069767441E-2"/>
    <n v="6.5116279069767441E-2"/>
    <s v="Primera compra"/>
    <n v="505"/>
    <n v="16.591375770020534"/>
    <n v="1.3826146475017111"/>
    <x v="0"/>
    <x v="2"/>
    <s v="may"/>
  </r>
  <r>
    <x v="1448"/>
    <x v="0"/>
    <n v="63"/>
    <n v="164"/>
    <n v="413.3"/>
    <n v="0"/>
    <s v="No"/>
    <s v="No"/>
    <n v="0"/>
    <n v="0"/>
    <n v="11"/>
    <s v="Yes"/>
    <n v="0"/>
    <s v="KS"/>
    <x v="1"/>
    <n v="73"/>
    <s v="No"/>
    <s v="Yes"/>
    <s v="Yes"/>
    <s v="  Month-to-Month   "/>
    <s v="Direct Debit"/>
    <n v="39"/>
    <n v="1063"/>
    <x v="0"/>
    <m/>
    <x v="922"/>
    <x v="554"/>
    <n v="63"/>
    <x v="2"/>
    <n v="34.14"/>
    <x v="4"/>
    <s v="Email"/>
    <x v="1"/>
    <n v="0"/>
    <n v="1656"/>
    <s v="Medio"/>
    <s v="Bajo"/>
    <n v="4.7619047619047616E-2"/>
    <n v="680"/>
    <n v="167"/>
    <n v="0.3772455089820359"/>
    <n v="0.3772455089820359"/>
    <s v="Primera compra"/>
    <n v="1412"/>
    <n v="46.390143737166326"/>
    <n v="3.8658453114305273"/>
    <x v="0"/>
    <x v="2"/>
    <s v="dic"/>
  </r>
  <r>
    <x v="1449"/>
    <x v="0"/>
    <n v="59"/>
    <n v="362"/>
    <n v="648.1"/>
    <n v="0"/>
    <s v="No"/>
    <s v="No"/>
    <n v="0"/>
    <n v="2"/>
    <n v="3"/>
    <s v="Yes"/>
    <n v="0"/>
    <s v="DC"/>
    <x v="0"/>
    <n v="73"/>
    <s v="No"/>
    <s v="Yes"/>
    <s v="Yes"/>
    <s v="  Two Year   "/>
    <s v="Credit Card"/>
    <n v="37"/>
    <n v="2685"/>
    <x v="0"/>
    <m/>
    <x v="904"/>
    <x v="921"/>
    <n v="87"/>
    <x v="2"/>
    <n v="41.78"/>
    <x v="1"/>
    <s v="Email"/>
    <x v="0"/>
    <n v="0"/>
    <n v="815"/>
    <s v="Medio"/>
    <s v="Bajo"/>
    <n v="0"/>
    <n v="858"/>
    <n v="362"/>
    <n v="0.24033149171270718"/>
    <n v="0.24033149171270718"/>
    <s v="Primera compra"/>
    <n v="1035"/>
    <n v="34.004106776180699"/>
    <n v="2.8336755646817249"/>
    <x v="2"/>
    <x v="3"/>
    <s v="dic"/>
  </r>
  <r>
    <x v="1450"/>
    <x v="0"/>
    <n v="53"/>
    <n v="6"/>
    <n v="12.8"/>
    <n v="0"/>
    <s v="No"/>
    <s v="No"/>
    <n v="0"/>
    <n v="0"/>
    <n v="28"/>
    <s v="Yes"/>
    <n v="0"/>
    <s v="WV"/>
    <x v="0"/>
    <n v="22"/>
    <s v="Yes"/>
    <s v="No"/>
    <s v="No"/>
    <s v="  Month-to-Month   "/>
    <s v="Direct Debit"/>
    <n v="44"/>
    <n v="81"/>
    <x v="0"/>
    <m/>
    <x v="923"/>
    <x v="922"/>
    <n v="89"/>
    <x v="1"/>
    <n v="38.950000000000003"/>
    <x v="3"/>
    <s v="Email"/>
    <x v="1"/>
    <n v="0"/>
    <n v="4488"/>
    <s v="Medio"/>
    <s v="Bajo"/>
    <n v="1.1235955056179775E-2"/>
    <n v="860"/>
    <n v="7"/>
    <n v="12.714285714285714"/>
    <n v="12.714285714285714"/>
    <s v="Primera compra"/>
    <n v="1636"/>
    <n v="53.749486652977417"/>
    <n v="4.4791238877481181"/>
    <x v="2"/>
    <x v="1"/>
    <s v="abr"/>
  </r>
  <r>
    <x v="1451"/>
    <x v="0"/>
    <n v="56"/>
    <n v="97"/>
    <n v="293.7"/>
    <n v="0"/>
    <s v="No"/>
    <s v="No"/>
    <n v="0"/>
    <n v="0"/>
    <n v="21"/>
    <s v="Yes"/>
    <n v="0"/>
    <s v="NJ"/>
    <x v="0"/>
    <n v="29"/>
    <s v="Yes"/>
    <s v="No"/>
    <s v="No"/>
    <s v="  One Year   "/>
    <s v="Credit Card"/>
    <n v="39"/>
    <n v="1641"/>
    <x v="0"/>
    <m/>
    <x v="924"/>
    <x v="863"/>
    <n v="33"/>
    <x v="1"/>
    <n v="33.79"/>
    <x v="4"/>
    <s v="SMS"/>
    <x v="1"/>
    <n v="0"/>
    <n v="146"/>
    <s v="Medio"/>
    <s v="Bajo"/>
    <n v="9.0909090909090912E-2"/>
    <n v="547"/>
    <n v="100"/>
    <n v="0.33"/>
    <n v="0.33"/>
    <s v="Primera compra"/>
    <n v="1484"/>
    <n v="48.755646817248461"/>
    <n v="4.0629705681040384"/>
    <x v="0"/>
    <x v="0"/>
    <s v="sept"/>
  </r>
  <r>
    <x v="1452"/>
    <x v="0"/>
    <n v="54"/>
    <n v="2"/>
    <n v="5"/>
    <n v="0"/>
    <s v="No"/>
    <s v="No"/>
    <n v="0"/>
    <n v="0"/>
    <n v="0"/>
    <s v="No"/>
    <n v="0"/>
    <s v="OR"/>
    <x v="0"/>
    <n v="36"/>
    <s v="No"/>
    <s v="No"/>
    <s v="No"/>
    <s v="  Month-to-Month   "/>
    <s v="Credit Card"/>
    <n v="9"/>
    <n v="9"/>
    <x v="0"/>
    <m/>
    <x v="925"/>
    <x v="923"/>
    <n v="1"/>
    <x v="2"/>
    <n v="9.76"/>
    <x v="5"/>
    <s v="SMS"/>
    <x v="1"/>
    <n v="0"/>
    <n v="1555"/>
    <s v="Medio"/>
    <s v="Bajo"/>
    <n v="4"/>
    <n v="1133"/>
    <n v="6"/>
    <n v="0.16666666666666666"/>
    <n v="0.16666666666666666"/>
    <s v="Primera compra"/>
    <n v="888"/>
    <n v="29.17453798767967"/>
    <n v="2.431211498973306"/>
    <x v="0"/>
    <x v="1"/>
    <s v="may"/>
  </r>
  <r>
    <x v="1453"/>
    <x v="0"/>
    <n v="98"/>
    <n v="163"/>
    <n v="421"/>
    <n v="280"/>
    <s v="Yes"/>
    <s v="Yes"/>
    <n v="0"/>
    <n v="1"/>
    <n v="0"/>
    <s v="No"/>
    <n v="0"/>
    <s v="DC"/>
    <x v="0"/>
    <n v="30"/>
    <s v="No"/>
    <s v="No"/>
    <s v="No"/>
    <s v="  Two Year   "/>
    <s v="Credit Card"/>
    <n v="10"/>
    <n v="704"/>
    <x v="0"/>
    <m/>
    <x v="212"/>
    <x v="227"/>
    <n v="77"/>
    <x v="1"/>
    <n v="10.1"/>
    <x v="5"/>
    <s v="SMS"/>
    <x v="1"/>
    <n v="0.92"/>
    <n v="4723"/>
    <s v="Medio"/>
    <s v="Bajo"/>
    <n v="5.1948051948051951E-2"/>
    <n v="343"/>
    <n v="447"/>
    <n v="0.17225950782997762"/>
    <n v="0.17225950782997762"/>
    <s v="Primera compra"/>
    <n v="437"/>
    <n v="14.35728952772074"/>
    <n v="1.1964407939767283"/>
    <x v="0"/>
    <x v="2"/>
    <s v="ago"/>
  </r>
  <r>
    <x v="1453"/>
    <x v="0"/>
    <n v="84"/>
    <n v="163"/>
    <n v="421"/>
    <n v="280"/>
    <s v="Yes"/>
    <s v="Yes"/>
    <n v="0"/>
    <n v="1"/>
    <n v="0"/>
    <s v="No"/>
    <n v="0"/>
    <s v="DC"/>
    <x v="0"/>
    <n v="30"/>
    <s v="No"/>
    <s v="No"/>
    <s v="No"/>
    <s v="  Two Year   "/>
    <s v="Credit Card"/>
    <n v="10"/>
    <n v="704"/>
    <x v="0"/>
    <m/>
    <x v="212"/>
    <x v="227"/>
    <n v="77"/>
    <x v="1"/>
    <n v="10.1"/>
    <x v="5"/>
    <s v="SMS"/>
    <x v="1"/>
    <n v="0.92"/>
    <n v="4088"/>
    <s v="Medio"/>
    <s v="Bajo"/>
    <n v="5.1948051948051951E-2"/>
    <n v="343"/>
    <n v="447"/>
    <n v="0.17225950782997762"/>
    <n v="0.17225950782997762"/>
    <s v="Compra posterior"/>
    <n v="437"/>
    <n v="14.35728952772074"/>
    <n v="1.1964407939767283"/>
    <x v="0"/>
    <x v="2"/>
    <s v="ago"/>
  </r>
  <r>
    <x v="1454"/>
    <x v="0"/>
    <n v="72"/>
    <n v="83"/>
    <n v="229.2"/>
    <n v="171"/>
    <s v="Yes"/>
    <s v="Yes"/>
    <n v="0"/>
    <n v="0"/>
    <n v="5"/>
    <s v="Yes"/>
    <n v="0"/>
    <s v="TN"/>
    <x v="0"/>
    <n v="61"/>
    <s v="No"/>
    <s v="No"/>
    <s v="Yes"/>
    <s v="  One Year   "/>
    <s v="Credit Card"/>
    <n v="30"/>
    <n v="1738"/>
    <x v="0"/>
    <m/>
    <x v="115"/>
    <x v="695"/>
    <n v="114"/>
    <x v="0"/>
    <n v="32.78"/>
    <x v="3"/>
    <s v="Phone"/>
    <x v="0"/>
    <n v="4.0999999999999996"/>
    <n v="6756"/>
    <s v="Medio"/>
    <s v="Bajo"/>
    <n v="8.771929824561403E-3"/>
    <n v="1124"/>
    <n v="255"/>
    <n v="0.44705882352941179"/>
    <n v="0.44705882352941179"/>
    <s v="Primera compra"/>
    <n v="1737"/>
    <n v="57.067761806981515"/>
    <n v="4.7556468172484596"/>
    <x v="2"/>
    <x v="0"/>
    <s v="ene"/>
  </r>
  <r>
    <x v="1454"/>
    <x v="0"/>
    <n v="75"/>
    <n v="83"/>
    <n v="229.2"/>
    <n v="171"/>
    <s v="Yes"/>
    <s v="Yes"/>
    <n v="0"/>
    <n v="0"/>
    <n v="5"/>
    <s v="Yes"/>
    <n v="0"/>
    <s v="TN"/>
    <x v="0"/>
    <n v="61"/>
    <s v="No"/>
    <s v="No"/>
    <s v="Yes"/>
    <s v="  One Year   "/>
    <s v="Credit Card"/>
    <n v="30"/>
    <n v="1738"/>
    <x v="0"/>
    <m/>
    <x v="115"/>
    <x v="695"/>
    <n v="114"/>
    <x v="0"/>
    <n v="32.78"/>
    <x v="0"/>
    <s v="Phone"/>
    <x v="0"/>
    <n v="4.0999999999999996"/>
    <n v="896"/>
    <s v="Medio"/>
    <s v="Bajo"/>
    <n v="1.7543859649122806E-2"/>
    <n v="1124"/>
    <n v="256"/>
    <n v="0.4453125"/>
    <n v="0.4453125"/>
    <s v="Compra posterior"/>
    <n v="1737"/>
    <n v="57.067761806981515"/>
    <n v="4.7556468172484596"/>
    <x v="0"/>
    <x v="0"/>
    <s v="ene"/>
  </r>
  <r>
    <x v="1455"/>
    <x v="0"/>
    <n v="75"/>
    <n v="7"/>
    <n v="19.7"/>
    <n v="0"/>
    <s v="No"/>
    <s v="No"/>
    <n v="0"/>
    <n v="0"/>
    <n v="35"/>
    <s v="Yes"/>
    <n v="0"/>
    <s v="PA"/>
    <x v="0"/>
    <n v="22"/>
    <s v="Yes"/>
    <s v="No"/>
    <s v="Yes"/>
    <s v="  Month-to-Month   "/>
    <s v="Credit Card"/>
    <n v="27"/>
    <n v="76"/>
    <x v="0"/>
    <m/>
    <x v="103"/>
    <x v="924"/>
    <n v="82"/>
    <x v="0"/>
    <n v="28.04"/>
    <x v="2"/>
    <s v="Phone"/>
    <x v="0"/>
    <n v="0"/>
    <n v="924"/>
    <s v="Medio"/>
    <s v="Medio"/>
    <n v="6.097560975609756E-2"/>
    <n v="1127"/>
    <n v="12"/>
    <n v="6.833333333333333"/>
    <n v="6.833333333333333"/>
    <s v="Primera compra"/>
    <n v="1471"/>
    <n v="48.328542094455848"/>
    <n v="4.0273785078713207"/>
    <x v="1"/>
    <x v="1"/>
    <s v="oct"/>
  </r>
  <r>
    <x v="1456"/>
    <x v="0"/>
    <n v="60"/>
    <n v="368"/>
    <n v="908.2"/>
    <n v="0"/>
    <s v="No"/>
    <s v="No"/>
    <n v="0"/>
    <n v="0"/>
    <n v="2"/>
    <s v="Yes"/>
    <n v="0"/>
    <s v="CA"/>
    <x v="0"/>
    <n v="80"/>
    <s v="No"/>
    <s v="Yes"/>
    <s v="Yes"/>
    <s v="  Two Year   "/>
    <s v="Credit Card"/>
    <n v="45"/>
    <n v="3170"/>
    <x v="0"/>
    <m/>
    <x v="144"/>
    <x v="686"/>
    <n v="98"/>
    <x v="1"/>
    <n v="42.06"/>
    <x v="1"/>
    <s v="SMS"/>
    <x v="1"/>
    <n v="0"/>
    <n v="444"/>
    <s v="Medio"/>
    <s v="Bajo"/>
    <n v="0"/>
    <n v="368"/>
    <n v="368"/>
    <n v="0.26630434782608697"/>
    <n v="0.26630434782608697"/>
    <s v="Primera compra"/>
    <n v="457"/>
    <n v="15.014373716632445"/>
    <n v="1.2511978097193703"/>
    <x v="0"/>
    <x v="3"/>
    <s v="jul"/>
  </r>
  <r>
    <x v="1457"/>
    <x v="0"/>
    <n v="99"/>
    <n v="184"/>
    <n v="621.20000000000005"/>
    <n v="310"/>
    <s v="Yes"/>
    <s v="Yes"/>
    <n v="0"/>
    <n v="0"/>
    <n v="3"/>
    <s v="Yes"/>
    <n v="0"/>
    <s v="WV"/>
    <x v="0"/>
    <n v="51"/>
    <s v="No"/>
    <s v="No"/>
    <s v="No"/>
    <s v="  One Year   "/>
    <s v="Direct Debit"/>
    <n v="28"/>
    <n v="1720"/>
    <x v="0"/>
    <m/>
    <x v="926"/>
    <x v="925"/>
    <n v="78"/>
    <x v="1"/>
    <n v="25.61"/>
    <x v="3"/>
    <s v="Email"/>
    <x v="1"/>
    <n v="6.94"/>
    <n v="2487"/>
    <s v="Medio"/>
    <s v="Bajo"/>
    <n v="1.282051282051282E-2"/>
    <n v="1381"/>
    <n v="495"/>
    <n v="0.15757575757575756"/>
    <n v="0.15757575757575756"/>
    <s v="Primera compra"/>
    <n v="1595"/>
    <n v="52.402464065708415"/>
    <n v="4.3668720054757015"/>
    <x v="2"/>
    <x v="0"/>
    <s v="jun"/>
  </r>
  <r>
    <x v="1458"/>
    <x v="0"/>
    <n v="71"/>
    <n v="427"/>
    <n v="857.6"/>
    <n v="396"/>
    <s v="Yes"/>
    <s v="No"/>
    <n v="336.6"/>
    <n v="0"/>
    <n v="3"/>
    <s v="Yes"/>
    <n v="0"/>
    <s v="IN"/>
    <x v="0"/>
    <n v="41"/>
    <s v="No"/>
    <s v="No"/>
    <s v="Yes"/>
    <s v="  Two Year   "/>
    <s v="Credit Card"/>
    <n v="40"/>
    <n v="2621"/>
    <x v="0"/>
    <m/>
    <x v="307"/>
    <x v="509"/>
    <n v="26"/>
    <x v="0"/>
    <n v="35.97"/>
    <x v="3"/>
    <s v="Phone"/>
    <x v="1"/>
    <n v="6.73"/>
    <n v="2429"/>
    <s v="Medio"/>
    <s v="Bajo"/>
    <n v="3.8461538461538464E-2"/>
    <n v="534"/>
    <n v="824"/>
    <n v="3.1553398058252427E-2"/>
    <n v="3.1553398058252427E-2"/>
    <s v="Primera compra"/>
    <n v="856"/>
    <n v="28.123203285420942"/>
    <n v="2.3436002737850785"/>
    <x v="2"/>
    <x v="3"/>
    <s v="jun"/>
  </r>
  <r>
    <x v="1459"/>
    <x v="0"/>
    <n v="72"/>
    <n v="396"/>
    <n v="1143.8"/>
    <n v="0"/>
    <s v="No"/>
    <s v="No"/>
    <n v="0"/>
    <n v="0"/>
    <n v="3"/>
    <s v="Yes"/>
    <n v="0"/>
    <s v="DC"/>
    <x v="1"/>
    <n v="37"/>
    <s v="No"/>
    <s v="No"/>
    <s v="Yes"/>
    <s v="  Two Year   "/>
    <s v="Direct Debit"/>
    <n v="29"/>
    <n v="2053"/>
    <x v="0"/>
    <m/>
    <x v="265"/>
    <x v="561"/>
    <n v="109"/>
    <x v="0"/>
    <n v="23.91"/>
    <x v="3"/>
    <s v="Phone"/>
    <x v="0"/>
    <n v="0"/>
    <n v="4020"/>
    <s v="Medio"/>
    <s v="Bajo"/>
    <n v="9.1743119266055051E-3"/>
    <n v="1248"/>
    <n v="397"/>
    <n v="0.27455919395465994"/>
    <n v="0.27455919395465994"/>
    <s v="Primera compra"/>
    <n v="341"/>
    <n v="11.203285420944558"/>
    <n v="0.93360711841204658"/>
    <x v="0"/>
    <x v="0"/>
    <s v="nov"/>
  </r>
  <r>
    <x v="1460"/>
    <x v="0"/>
    <n v="66"/>
    <n v="62"/>
    <n v="144.30000000000001"/>
    <n v="56"/>
    <s v="Yes"/>
    <s v="No"/>
    <n v="75.599999999999994"/>
    <n v="2"/>
    <n v="9"/>
    <s v="Yes"/>
    <n v="0"/>
    <s v="KY"/>
    <x v="0"/>
    <n v="84"/>
    <s v="No"/>
    <s v="Yes"/>
    <s v="Yes"/>
    <s v="  Month-to-Month   "/>
    <s v="Direct Debit"/>
    <n v="48"/>
    <n v="697"/>
    <x v="0"/>
    <m/>
    <x v="603"/>
    <x v="124"/>
    <n v="43"/>
    <x v="0"/>
    <n v="53.07"/>
    <x v="1"/>
    <s v="SMS"/>
    <x v="0"/>
    <n v="2.27"/>
    <n v="3825"/>
    <s v="Alto"/>
    <s v="Bajo"/>
    <n v="0"/>
    <n v="1261"/>
    <n v="118"/>
    <n v="0.36440677966101692"/>
    <n v="0.36440677966101692"/>
    <s v="Primera compra"/>
    <n v="567"/>
    <n v="18.628336755646817"/>
    <n v="1.5523613963039014"/>
    <x v="0"/>
    <x v="2"/>
    <s v="mar"/>
  </r>
  <r>
    <x v="1461"/>
    <x v="0"/>
    <n v="92"/>
    <n v="10"/>
    <n v="29.7"/>
    <n v="35"/>
    <s v="Yes"/>
    <s v="No"/>
    <n v="13.2"/>
    <n v="0"/>
    <n v="15"/>
    <s v="Yes"/>
    <n v="0"/>
    <s v="TN"/>
    <x v="0"/>
    <n v="41"/>
    <s v="No"/>
    <s v="No"/>
    <s v="No"/>
    <s v="  Month-to-Month   "/>
    <s v="Credit Card"/>
    <n v="16"/>
    <n v="77"/>
    <x v="0"/>
    <m/>
    <x v="918"/>
    <x v="148"/>
    <n v="89"/>
    <x v="1"/>
    <n v="16.63"/>
    <x v="5"/>
    <s v="Email"/>
    <x v="0"/>
    <n v="7.0000000000000007E-2"/>
    <n v="1850"/>
    <s v="Medio"/>
    <s v="Bajo"/>
    <n v="4.49438202247191E-2"/>
    <n v="1473"/>
    <n v="49"/>
    <n v="1.8163265306122449"/>
    <n v="1.8163265306122449"/>
    <s v="Primera compra"/>
    <n v="786"/>
    <n v="25.823408624229977"/>
    <n v="2.1519507186858315"/>
    <x v="0"/>
    <x v="1"/>
    <s v="ago"/>
  </r>
  <r>
    <x v="1462"/>
    <x v="0"/>
    <n v="53"/>
    <n v="17"/>
    <n v="30.4"/>
    <n v="0"/>
    <s v="No"/>
    <s v="No"/>
    <n v="0"/>
    <n v="0"/>
    <n v="7"/>
    <s v="Yes"/>
    <n v="0"/>
    <s v="FL"/>
    <x v="1"/>
    <n v="37"/>
    <s v="No"/>
    <s v="No"/>
    <s v="No"/>
    <s v="  Month-to-Month   "/>
    <s v="Credit Card"/>
    <n v="15"/>
    <n v="51"/>
    <x v="0"/>
    <m/>
    <x v="559"/>
    <x v="907"/>
    <n v="14"/>
    <x v="2"/>
    <n v="16.45"/>
    <x v="3"/>
    <s v="Email"/>
    <x v="0"/>
    <n v="0"/>
    <n v="5532"/>
    <s v="Medio"/>
    <s v="Bajo"/>
    <n v="7.1428571428571425E-2"/>
    <n v="1370"/>
    <n v="18"/>
    <n v="0.77777777777777779"/>
    <n v="0.77777777777777779"/>
    <s v="Primera compra"/>
    <n v="1418"/>
    <n v="46.587268993839835"/>
    <n v="3.8822724161533197"/>
    <x v="2"/>
    <x v="1"/>
    <s v="nov"/>
  </r>
  <r>
    <x v="1463"/>
    <x v="0"/>
    <n v="88"/>
    <n v="88"/>
    <n v="205.7"/>
    <n v="104"/>
    <s v="Yes"/>
    <s v="No"/>
    <n v="62.9"/>
    <n v="0"/>
    <n v="38"/>
    <s v="Yes"/>
    <n v="0"/>
    <s v="ME"/>
    <x v="0"/>
    <n v="28"/>
    <s v="Yes"/>
    <s v="No"/>
    <s v="Yes"/>
    <s v="  Month-to-Month   "/>
    <s v="Direct Debit"/>
    <n v="65"/>
    <n v="1673"/>
    <x v="0"/>
    <m/>
    <x v="784"/>
    <x v="617"/>
    <n v="100"/>
    <x v="1"/>
    <n v="67.459999999999994"/>
    <x v="3"/>
    <s v="Phone"/>
    <x v="1"/>
    <n v="3.15"/>
    <n v="6657"/>
    <s v="Alto"/>
    <s v="Bajo"/>
    <n v="0.01"/>
    <n v="1698"/>
    <n v="193"/>
    <n v="0.51813471502590669"/>
    <n v="0.51813471502590669"/>
    <s v="Primera compra"/>
    <n v="1055"/>
    <n v="34.661190965092402"/>
    <n v="2.8884325804243667"/>
    <x v="2"/>
    <x v="0"/>
    <s v="nov"/>
  </r>
  <r>
    <x v="1464"/>
    <x v="0"/>
    <n v="67"/>
    <n v="92"/>
    <n v="200.7"/>
    <n v="0"/>
    <s v="No"/>
    <s v="No"/>
    <n v="0"/>
    <n v="0"/>
    <n v="0"/>
    <s v="Yes"/>
    <n v="0"/>
    <s v="NY"/>
    <x v="1"/>
    <n v="60"/>
    <s v="No"/>
    <s v="No"/>
    <s v="No"/>
    <s v="  Month-to-Month   "/>
    <s v="Direct Debit"/>
    <n v="51"/>
    <n v="787"/>
    <x v="0"/>
    <m/>
    <x v="480"/>
    <x v="242"/>
    <n v="30"/>
    <x v="2"/>
    <n v="49.62"/>
    <x v="4"/>
    <s v="Phone"/>
    <x v="0"/>
    <n v="0"/>
    <n v="6933"/>
    <s v="Alto"/>
    <s v="Bajo"/>
    <n v="0.1"/>
    <n v="1725"/>
    <n v="95"/>
    <n v="0.31578947368421051"/>
    <n v="0.31578947368421051"/>
    <s v="Primera compra"/>
    <n v="1094"/>
    <n v="35.94250513347022"/>
    <n v="2.9952087611225182"/>
    <x v="0"/>
    <x v="2"/>
    <s v="oct"/>
  </r>
  <r>
    <x v="1465"/>
    <x v="0"/>
    <n v="83"/>
    <n v="95"/>
    <n v="310.39999999999998"/>
    <n v="0"/>
    <s v="No"/>
    <s v="No"/>
    <n v="0"/>
    <n v="1"/>
    <n v="1"/>
    <s v="Yes"/>
    <n v="0"/>
    <s v="AK"/>
    <x v="1"/>
    <n v="64"/>
    <s v="No"/>
    <s v="No"/>
    <s v="Yes"/>
    <s v="  Month-to-Month   "/>
    <s v="Direct Debit"/>
    <n v="67"/>
    <n v="1730"/>
    <x v="0"/>
    <m/>
    <x v="927"/>
    <x v="753"/>
    <n v="98"/>
    <x v="1"/>
    <n v="62.75"/>
    <x v="4"/>
    <s v="Phone"/>
    <x v="1"/>
    <n v="0"/>
    <n v="327"/>
    <s v="Alto"/>
    <s v="Bajo"/>
    <n v="3.0612244897959183E-2"/>
    <n v="612"/>
    <n v="98"/>
    <n v="1"/>
    <n v="1"/>
    <s v="Primera compra"/>
    <n v="468"/>
    <n v="15.37577002053388"/>
    <n v="1.2813141683778233"/>
    <x v="0"/>
    <x v="0"/>
    <s v="jul"/>
  </r>
  <r>
    <x v="1466"/>
    <x v="0"/>
    <n v="54"/>
    <n v="82"/>
    <n v="132.9"/>
    <n v="0"/>
    <s v="No"/>
    <s v="No"/>
    <n v="0"/>
    <n v="0"/>
    <n v="0"/>
    <s v="No"/>
    <n v="0"/>
    <s v="OK"/>
    <x v="1"/>
    <n v="54"/>
    <s v="No"/>
    <s v="No"/>
    <s v="No"/>
    <s v="  Two Year   "/>
    <s v="Credit Card"/>
    <n v="7"/>
    <n v="134"/>
    <x v="0"/>
    <m/>
    <x v="928"/>
    <x v="475"/>
    <n v="48"/>
    <x v="2"/>
    <n v="6.28"/>
    <x v="5"/>
    <s v="Email"/>
    <x v="0"/>
    <n v="0"/>
    <n v="6039"/>
    <s v="Medio"/>
    <s v="Bajo"/>
    <n v="8.3333333333333329E-2"/>
    <n v="904"/>
    <n v="86"/>
    <n v="0.55813953488372092"/>
    <n v="0.55813953488372092"/>
    <s v="Primera compra"/>
    <n v="930"/>
    <n v="30.55441478439425"/>
    <n v="2.5462012320328542"/>
    <x v="0"/>
    <x v="1"/>
    <s v="mar"/>
  </r>
  <r>
    <x v="1467"/>
    <x v="0"/>
    <n v="74"/>
    <n v="260"/>
    <n v="989.7"/>
    <n v="0"/>
    <s v="No"/>
    <s v="No"/>
    <n v="0"/>
    <n v="0"/>
    <n v="6"/>
    <s v="Yes"/>
    <n v="0"/>
    <s v="FL"/>
    <x v="0"/>
    <n v="57"/>
    <s v="No"/>
    <s v="No"/>
    <s v="Yes"/>
    <s v="  Two Year   "/>
    <s v="Credit Card"/>
    <n v="43"/>
    <n v="3031"/>
    <x v="0"/>
    <m/>
    <x v="929"/>
    <x v="369"/>
    <n v="4"/>
    <x v="0"/>
    <n v="37.9"/>
    <x v="0"/>
    <s v="SMS"/>
    <x v="1"/>
    <n v="0"/>
    <n v="5437"/>
    <s v="Medio"/>
    <s v="Bajo"/>
    <n v="0.5"/>
    <n v="558"/>
    <n v="262"/>
    <n v="1.5267175572519083E-2"/>
    <n v="1.5267175572519083E-2"/>
    <s v="Primera compra"/>
    <n v="1596"/>
    <n v="52.435318275154003"/>
    <n v="4.3696098562628336"/>
    <x v="0"/>
    <x v="3"/>
    <s v="may"/>
  </r>
  <r>
    <x v="1468"/>
    <x v="0"/>
    <n v="50"/>
    <n v="293"/>
    <n v="707.4"/>
    <n v="216"/>
    <s v="Yes"/>
    <s v="Yes"/>
    <n v="0"/>
    <n v="0"/>
    <n v="0"/>
    <s v="No"/>
    <n v="0"/>
    <s v="AL"/>
    <x v="1"/>
    <n v="72"/>
    <s v="No"/>
    <s v="Yes"/>
    <s v="No"/>
    <s v="  Two Year   "/>
    <s v="Paper Check"/>
    <n v="8"/>
    <n v="445"/>
    <x v="0"/>
    <m/>
    <x v="930"/>
    <x v="724"/>
    <n v="49"/>
    <x v="1"/>
    <n v="8.49"/>
    <x v="4"/>
    <s v="SMS"/>
    <x v="1"/>
    <n v="0.3"/>
    <n v="1226"/>
    <s v="Medio"/>
    <s v="Bajo"/>
    <n v="6.1224489795918366E-2"/>
    <n v="1707"/>
    <n v="512"/>
    <n v="9.5703125E-2"/>
    <n v="9.5703125E-2"/>
    <s v="Primera compra"/>
    <n v="1568"/>
    <n v="51.515400410677614"/>
    <n v="4.2929500342231348"/>
    <x v="0"/>
    <x v="1"/>
    <s v="jun"/>
  </r>
  <r>
    <x v="1469"/>
    <x v="0"/>
    <n v="74"/>
    <n v="47"/>
    <n v="145.69999999999999"/>
    <n v="0"/>
    <s v="No"/>
    <s v="No"/>
    <n v="0"/>
    <n v="1"/>
    <n v="4"/>
    <s v="Yes"/>
    <n v="0"/>
    <s v="HI"/>
    <x v="0"/>
    <n v="62"/>
    <s v="No"/>
    <s v="No"/>
    <s v="No"/>
    <s v="  Month-to-Month   "/>
    <s v="Direct Debit"/>
    <n v="43"/>
    <n v="1577"/>
    <x v="0"/>
    <m/>
    <x v="931"/>
    <x v="742"/>
    <n v="43"/>
    <x v="2"/>
    <n v="36.340000000000003"/>
    <x v="3"/>
    <s v="Email"/>
    <x v="0"/>
    <n v="0"/>
    <n v="3491"/>
    <s v="Medio"/>
    <s v="Bajo"/>
    <n v="2.3255813953488372E-2"/>
    <n v="1504"/>
    <n v="48"/>
    <n v="0.89583333333333337"/>
    <n v="0.89583333333333337"/>
    <s v="Primera compra"/>
    <n v="822"/>
    <n v="27.006160164271048"/>
    <n v="2.2505133470225873"/>
    <x v="2"/>
    <x v="0"/>
    <s v="jul"/>
  </r>
  <r>
    <x v="1470"/>
    <x v="0"/>
    <n v="100"/>
    <n v="6"/>
    <n v="13.8"/>
    <n v="0"/>
    <s v="No"/>
    <s v="No"/>
    <n v="0"/>
    <n v="0"/>
    <n v="11"/>
    <s v="No"/>
    <n v="20"/>
    <s v="HI"/>
    <x v="1"/>
    <n v="55"/>
    <s v="No"/>
    <s v="No"/>
    <s v="No"/>
    <s v="  Month-to-Month   "/>
    <s v="Direct Debit"/>
    <n v="31"/>
    <n v="84"/>
    <x v="0"/>
    <m/>
    <x v="418"/>
    <x v="926"/>
    <n v="85"/>
    <x v="1"/>
    <n v="30.81"/>
    <x v="5"/>
    <s v="Email"/>
    <x v="0"/>
    <n v="0"/>
    <n v="5288"/>
    <s v="Medio"/>
    <s v="Bajo"/>
    <n v="4.7058823529411764E-2"/>
    <n v="712"/>
    <n v="10"/>
    <n v="8.5"/>
    <n v="8.5"/>
    <s v="Primera compra"/>
    <n v="1104"/>
    <n v="36.271047227926076"/>
    <n v="3.0225872689938398"/>
    <x v="0"/>
    <x v="1"/>
    <s v="oct"/>
  </r>
  <r>
    <x v="1471"/>
    <x v="0"/>
    <n v="62"/>
    <n v="83"/>
    <n v="231.2"/>
    <n v="0"/>
    <s v="No"/>
    <s v="No"/>
    <n v="0"/>
    <n v="1"/>
    <n v="6"/>
    <s v="Yes"/>
    <n v="0"/>
    <s v="IA"/>
    <x v="1"/>
    <n v="44"/>
    <s v="No"/>
    <s v="No"/>
    <s v="Yes"/>
    <s v="  One Year   "/>
    <s v="Direct Debit"/>
    <n v="53"/>
    <n v="2440"/>
    <x v="0"/>
    <m/>
    <x v="533"/>
    <x v="927"/>
    <n v="87"/>
    <x v="1"/>
    <n v="53.56"/>
    <x v="4"/>
    <s v="SMS"/>
    <x v="1"/>
    <n v="0"/>
    <n v="2370"/>
    <s v="Alto"/>
    <s v="Bajo"/>
    <n v="3.4482758620689655E-2"/>
    <n v="556"/>
    <n v="86"/>
    <n v="1.0116279069767442"/>
    <n v="1.0116279069767442"/>
    <s v="Primera compra"/>
    <n v="851"/>
    <n v="27.958932238193018"/>
    <n v="2.3299110198494182"/>
    <x v="0"/>
    <x v="3"/>
    <s v="jun"/>
  </r>
  <r>
    <x v="1472"/>
    <x v="0"/>
    <n v="68"/>
    <n v="105"/>
    <n v="231.5"/>
    <n v="0"/>
    <s v="No"/>
    <s v="No"/>
    <n v="0"/>
    <n v="2"/>
    <n v="8"/>
    <s v="Yes"/>
    <n v="0"/>
    <s v="WI"/>
    <x v="1"/>
    <n v="57"/>
    <s v="No"/>
    <s v="No"/>
    <s v="No"/>
    <s v="  Month-to-Month   "/>
    <s v="Direct Debit"/>
    <n v="36"/>
    <n v="594"/>
    <x v="0"/>
    <m/>
    <x v="215"/>
    <x v="294"/>
    <n v="11"/>
    <x v="0"/>
    <n v="41.49"/>
    <x v="5"/>
    <s v="Phone"/>
    <x v="0"/>
    <n v="0"/>
    <n v="5002"/>
    <s v="Medio"/>
    <s v="Bajo"/>
    <n v="0.36363636363636365"/>
    <n v="873"/>
    <n v="109"/>
    <n v="0.10091743119266056"/>
    <n v="0.10091743119266056"/>
    <s v="Primera compra"/>
    <n v="1306"/>
    <n v="42.907597535934286"/>
    <n v="3.5756331279945237"/>
    <x v="0"/>
    <x v="1"/>
    <s v="mar"/>
  </r>
  <r>
    <x v="1473"/>
    <x v="0"/>
    <n v="94"/>
    <n v="307"/>
    <n v="483.2"/>
    <n v="0"/>
    <s v="No"/>
    <s v="No"/>
    <n v="0"/>
    <n v="1"/>
    <n v="0"/>
    <s v="No"/>
    <n v="0"/>
    <s v="WI"/>
    <x v="0"/>
    <n v="41"/>
    <s v="No"/>
    <s v="No"/>
    <s v="No"/>
    <s v="  One Year   "/>
    <s v="Direct Debit"/>
    <n v="7"/>
    <n v="285"/>
    <x v="0"/>
    <m/>
    <x v="932"/>
    <x v="212"/>
    <n v="98"/>
    <x v="1"/>
    <n v="6.13"/>
    <x v="0"/>
    <s v="Phone"/>
    <x v="0"/>
    <n v="0"/>
    <n v="5719"/>
    <s v="Medio"/>
    <s v="Bajo"/>
    <n v="2.0408163265306121E-2"/>
    <n v="1716"/>
    <n v="309"/>
    <n v="0.31715210355987056"/>
    <n v="0.31715210355987056"/>
    <s v="Primera compra"/>
    <n v="1305"/>
    <n v="42.874743326488705"/>
    <n v="3.5728952772073921"/>
    <x v="0"/>
    <x v="1"/>
    <s v="mar"/>
  </r>
  <r>
    <x v="1474"/>
    <x v="0"/>
    <n v="70"/>
    <n v="125"/>
    <n v="324.8"/>
    <n v="0"/>
    <s v="No"/>
    <s v="No"/>
    <n v="0"/>
    <n v="0"/>
    <n v="0"/>
    <s v="No"/>
    <n v="0"/>
    <s v="IA"/>
    <x v="0"/>
    <n v="58"/>
    <s v="No"/>
    <s v="No"/>
    <s v="No"/>
    <s v="  Two Year   "/>
    <s v="Credit Card"/>
    <n v="9"/>
    <n v="497"/>
    <x v="0"/>
    <m/>
    <x v="627"/>
    <x v="560"/>
    <n v="110"/>
    <x v="0"/>
    <n v="9.2899999999999991"/>
    <x v="4"/>
    <s v="Phone"/>
    <x v="1"/>
    <n v="0"/>
    <n v="5811"/>
    <s v="Medio"/>
    <s v="Bajo"/>
    <n v="2.7272727272727271E-2"/>
    <n v="1002"/>
    <n v="128"/>
    <n v="0.859375"/>
    <n v="0.859375"/>
    <s v="Primera compra"/>
    <n v="759"/>
    <n v="24.936344969199176"/>
    <n v="2.0780287474332648"/>
    <x v="0"/>
    <x v="1"/>
    <s v="sept"/>
  </r>
  <r>
    <x v="1475"/>
    <x v="0"/>
    <n v="70"/>
    <n v="266"/>
    <n v="658.5"/>
    <n v="0"/>
    <s v="No"/>
    <s v="No"/>
    <n v="0"/>
    <n v="0"/>
    <n v="27"/>
    <s v="Yes"/>
    <n v="0"/>
    <s v="MT"/>
    <x v="1"/>
    <n v="20"/>
    <s v="Yes"/>
    <s v="No"/>
    <s v="No"/>
    <s v="  Month-to-Month   "/>
    <s v="Credit Card"/>
    <n v="36"/>
    <n v="1985"/>
    <x v="0"/>
    <m/>
    <x v="221"/>
    <x v="919"/>
    <n v="32"/>
    <x v="1"/>
    <n v="34.32"/>
    <x v="0"/>
    <s v="Email"/>
    <x v="1"/>
    <n v="0"/>
    <n v="6964"/>
    <s v="Medio"/>
    <s v="Bajo"/>
    <n v="6.25E-2"/>
    <n v="429"/>
    <n v="268"/>
    <n v="0.11940298507462686"/>
    <n v="0.11940298507462686"/>
    <s v="Primera compra"/>
    <n v="489"/>
    <n v="16.06570841889117"/>
    <n v="1.3388090349075974"/>
    <x v="0"/>
    <x v="0"/>
    <s v="jun"/>
  </r>
  <r>
    <x v="1476"/>
    <x v="0"/>
    <n v="98"/>
    <n v="72"/>
    <n v="178.5"/>
    <n v="90"/>
    <s v="Yes"/>
    <s v="No"/>
    <n v="40.200000000000003"/>
    <n v="0"/>
    <n v="35"/>
    <s v="No"/>
    <n v="27"/>
    <s v="CO"/>
    <x v="1"/>
    <n v="33"/>
    <s v="No"/>
    <s v="No"/>
    <s v="Yes"/>
    <s v="  Month-to-Month   "/>
    <s v="Credit Card"/>
    <n v="25"/>
    <m/>
    <x v="0"/>
    <m/>
    <x v="389"/>
    <x v="928"/>
    <n v="55"/>
    <x v="1"/>
    <n v="29.32"/>
    <x v="5"/>
    <s v="Phone"/>
    <x v="0"/>
    <n v="1.21"/>
    <n v="24"/>
    <s v="Medio"/>
    <s v="Bajo"/>
    <n v="7.2727272727272724E-2"/>
    <n v="418"/>
    <n v="166"/>
    <n v="0.33132530120481929"/>
    <n v="0.33132530120481929"/>
    <s v="Primera compra"/>
    <n v="1635"/>
    <n v="53.716632443531836"/>
    <n v="4.476386036960986"/>
    <x v="0"/>
    <x v="1"/>
    <s v="abr"/>
  </r>
  <r>
    <x v="1477"/>
    <x v="0"/>
    <n v="75"/>
    <n v="15"/>
    <n v="36.6"/>
    <n v="0"/>
    <s v="No"/>
    <s v="No"/>
    <n v="0"/>
    <n v="0"/>
    <n v="0"/>
    <s v="No"/>
    <n v="0"/>
    <s v="ME"/>
    <x v="0"/>
    <n v="26"/>
    <s v="Yes"/>
    <s v="No"/>
    <s v="No"/>
    <s v="  Month-to-Month   "/>
    <s v="Direct Debit"/>
    <n v="10"/>
    <n v="62"/>
    <x v="0"/>
    <m/>
    <x v="933"/>
    <x v="487"/>
    <n v="113"/>
    <x v="0"/>
    <n v="8.8000000000000007"/>
    <x v="5"/>
    <s v="SMS"/>
    <x v="0"/>
    <n v="0"/>
    <n v="6648"/>
    <s v="Medio"/>
    <s v="Bajo"/>
    <n v="3.5398230088495575E-2"/>
    <n v="910"/>
    <n v="19"/>
    <n v="5.9473684210526319"/>
    <n v="5.9473684210526319"/>
    <s v="Primera compra"/>
    <n v="897"/>
    <n v="29.470225872689941"/>
    <n v="2.4558521560574951"/>
    <x v="0"/>
    <x v="1"/>
    <s v="abr"/>
  </r>
  <r>
    <x v="1478"/>
    <x v="0"/>
    <n v="57"/>
    <n v="41"/>
    <n v="91.9"/>
    <n v="0"/>
    <s v="No"/>
    <s v="No"/>
    <n v="0"/>
    <n v="0"/>
    <n v="0"/>
    <s v="No"/>
    <n v="0"/>
    <s v="DE"/>
    <x v="1"/>
    <n v="55"/>
    <s v="No"/>
    <s v="No"/>
    <s v="No"/>
    <s v="  Two Year   "/>
    <s v="Credit Card"/>
    <n v="9"/>
    <n v="215"/>
    <x v="0"/>
    <m/>
    <x v="764"/>
    <x v="929"/>
    <n v="66"/>
    <x v="2"/>
    <n v="9.6300000000000008"/>
    <x v="1"/>
    <s v="SMS"/>
    <x v="1"/>
    <n v="0"/>
    <n v="1854"/>
    <s v="Medio"/>
    <s v="Bajo"/>
    <n v="0"/>
    <n v="1116"/>
    <n v="41"/>
    <n v="1.6097560975609757"/>
    <n v="1.6097560975609757"/>
    <s v="Primera compra"/>
    <n v="998"/>
    <n v="32.788501026694043"/>
    <n v="2.732375085557837"/>
    <x v="2"/>
    <x v="1"/>
    <s v="ene"/>
  </r>
  <r>
    <x v="1479"/>
    <x v="0"/>
    <n v="67"/>
    <n v="74"/>
    <n v="176.1"/>
    <n v="32"/>
    <s v="Yes"/>
    <s v="No"/>
    <n v="42.4"/>
    <n v="0"/>
    <n v="0"/>
    <s v="No"/>
    <n v="0"/>
    <s v="NE"/>
    <x v="1"/>
    <n v="68"/>
    <s v="No"/>
    <s v="Yes"/>
    <s v="No"/>
    <s v="  One Year   "/>
    <s v="Paper Check"/>
    <n v="7"/>
    <n v="110"/>
    <x v="0"/>
    <m/>
    <x v="934"/>
    <x v="930"/>
    <n v="116"/>
    <x v="1"/>
    <n v="5.8"/>
    <x v="2"/>
    <s v="SMS"/>
    <x v="1"/>
    <n v="1.7"/>
    <n v="6740"/>
    <s v="Medio"/>
    <s v="Medio"/>
    <n v="4.3103448275862072E-2"/>
    <n v="1268"/>
    <n v="111"/>
    <n v="1.045045045045045"/>
    <n v="1.045045045045045"/>
    <s v="Primera compra"/>
    <n v="978"/>
    <n v="32.131416837782339"/>
    <n v="2.6776180698151948"/>
    <x v="1"/>
    <x v="1"/>
    <s v="feb"/>
  </r>
  <r>
    <x v="1480"/>
    <x v="0"/>
    <n v="65"/>
    <n v="69"/>
    <n v="173"/>
    <n v="0"/>
    <s v="No"/>
    <s v="No"/>
    <n v="0"/>
    <n v="0"/>
    <n v="5"/>
    <s v="Yes"/>
    <n v="0"/>
    <s v="ND"/>
    <x v="0"/>
    <n v="43"/>
    <s v="No"/>
    <s v="No"/>
    <s v="Yes"/>
    <s v="  Month-to-Month   "/>
    <s v="Direct Debit"/>
    <n v="22"/>
    <n v="428"/>
    <x v="0"/>
    <m/>
    <x v="935"/>
    <x v="238"/>
    <n v="47"/>
    <x v="0"/>
    <n v="21.28"/>
    <x v="1"/>
    <s v="Email"/>
    <x v="1"/>
    <n v="0"/>
    <n v="6376"/>
    <s v="Medio"/>
    <s v="Bajo"/>
    <n v="0"/>
    <n v="1095"/>
    <n v="69"/>
    <n v="0.6811594202898551"/>
    <n v="0.6811594202898551"/>
    <s v="Primera compra"/>
    <n v="766"/>
    <n v="25.166324435318277"/>
    <n v="2.0971937029431897"/>
    <x v="2"/>
    <x v="1"/>
    <s v="sept"/>
  </r>
  <r>
    <x v="1481"/>
    <x v="0"/>
    <n v="73"/>
    <n v="48"/>
    <n v="113.7"/>
    <n v="46"/>
    <s v="Yes"/>
    <s v="No"/>
    <n v="123.1"/>
    <n v="1"/>
    <n v="4"/>
    <s v="Yes"/>
    <n v="0"/>
    <s v="PA"/>
    <x v="0"/>
    <n v="66"/>
    <s v="No"/>
    <s v="Yes"/>
    <s v="No"/>
    <s v="  Month-to-Month   "/>
    <s v="Paper Check"/>
    <n v="30"/>
    <n v="680"/>
    <x v="0"/>
    <m/>
    <x v="57"/>
    <x v="709"/>
    <n v="30"/>
    <x v="0"/>
    <n v="31.99"/>
    <x v="3"/>
    <s v="Phone"/>
    <x v="0"/>
    <n v="2.46"/>
    <n v="5613"/>
    <s v="Medio"/>
    <s v="Bajo"/>
    <n v="3.3333333333333333E-2"/>
    <n v="711"/>
    <n v="95"/>
    <n v="0.31578947368421051"/>
    <n v="0.31578947368421051"/>
    <s v="Primera compra"/>
    <n v="645"/>
    <n v="21.190965092402465"/>
    <n v="1.7659137577002053"/>
    <x v="0"/>
    <x v="2"/>
    <s v="ene"/>
  </r>
  <r>
    <x v="1482"/>
    <x v="0"/>
    <n v="67"/>
    <n v="80"/>
    <n v="204.5"/>
    <n v="0"/>
    <s v="No"/>
    <s v="No"/>
    <n v="0"/>
    <n v="0"/>
    <n v="2"/>
    <s v="Yes"/>
    <n v="0"/>
    <s v="MI"/>
    <x v="1"/>
    <n v="76"/>
    <s v="No"/>
    <s v="Yes"/>
    <s v="No"/>
    <s v="  Month-to-Month   "/>
    <s v="Credit Card"/>
    <n v="29"/>
    <n v="749"/>
    <x v="0"/>
    <m/>
    <x v="936"/>
    <x v="675"/>
    <n v="10"/>
    <x v="0"/>
    <n v="24.94"/>
    <x v="0"/>
    <s v="Phone"/>
    <x v="0"/>
    <n v="0"/>
    <n v="2938"/>
    <s v="Medio"/>
    <s v="Bajo"/>
    <n v="0.2"/>
    <n v="461"/>
    <n v="82"/>
    <n v="0.12195121951219512"/>
    <n v="0.12195121951219512"/>
    <s v="Primera compra"/>
    <n v="1341"/>
    <n v="44.057494866529773"/>
    <n v="3.6714579055441479"/>
    <x v="0"/>
    <x v="2"/>
    <s v="feb"/>
  </r>
  <r>
    <x v="1483"/>
    <x v="0"/>
    <n v="93"/>
    <n v="100"/>
    <n v="159.9"/>
    <n v="60"/>
    <s v="Yes"/>
    <s v="Yes"/>
    <n v="0"/>
    <n v="0"/>
    <n v="20"/>
    <s v="Yes"/>
    <n v="0"/>
    <s v="AL"/>
    <x v="0"/>
    <n v="24"/>
    <s v="Yes"/>
    <s v="No"/>
    <s v="Yes"/>
    <s v="  Month-to-Month   "/>
    <s v="Direct Debit"/>
    <n v="24"/>
    <n v="354"/>
    <x v="0"/>
    <m/>
    <x v="937"/>
    <x v="931"/>
    <n v="28"/>
    <x v="1"/>
    <n v="27.66"/>
    <x v="3"/>
    <s v="Phone"/>
    <x v="0"/>
    <n v="0.2"/>
    <n v="1989"/>
    <s v="Medio"/>
    <s v="Bajo"/>
    <n v="3.5714285714285712E-2"/>
    <n v="1198"/>
    <n v="161"/>
    <n v="0.17391304347826086"/>
    <n v="0.17391304347826086"/>
    <s v="Primera compra"/>
    <n v="546"/>
    <n v="17.938398357289529"/>
    <n v="1.4948665297741275"/>
    <x v="0"/>
    <x v="1"/>
    <s v="abr"/>
  </r>
  <r>
    <x v="1484"/>
    <x v="0"/>
    <n v="82"/>
    <n v="173"/>
    <n v="388.7"/>
    <n v="0"/>
    <s v="No"/>
    <s v="No"/>
    <n v="0"/>
    <n v="0"/>
    <n v="5"/>
    <s v="Yes"/>
    <n v="0"/>
    <s v="OK"/>
    <x v="1"/>
    <n v="47"/>
    <s v="No"/>
    <s v="No"/>
    <s v="No"/>
    <s v="  Two Year   "/>
    <s v="Direct Debit"/>
    <n v="22"/>
    <n v="1091"/>
    <x v="0"/>
    <m/>
    <x v="104"/>
    <x v="282"/>
    <n v="116"/>
    <x v="1"/>
    <n v="26.15"/>
    <x v="1"/>
    <s v="Phone"/>
    <x v="0"/>
    <n v="0"/>
    <n v="226"/>
    <s v="Medio"/>
    <s v="Bajo"/>
    <n v="0"/>
    <n v="1320"/>
    <n v="173"/>
    <n v="0.67052023121387283"/>
    <n v="0.67052023121387283"/>
    <s v="Primera compra"/>
    <n v="1627"/>
    <n v="53.453798767967143"/>
    <n v="4.4544832306639286"/>
    <x v="2"/>
    <x v="0"/>
    <s v="abr"/>
  </r>
  <r>
    <x v="1485"/>
    <x v="0"/>
    <n v="73"/>
    <n v="8"/>
    <n v="19.100000000000001"/>
    <n v="20"/>
    <s v="Yes"/>
    <s v="No"/>
    <n v="5.3"/>
    <n v="0"/>
    <n v="0"/>
    <s v="No"/>
    <n v="0"/>
    <s v="MN"/>
    <x v="1"/>
    <n v="33"/>
    <s v="No"/>
    <s v="No"/>
    <s v="No"/>
    <s v="  Month-to-Month   "/>
    <s v="Credit Card"/>
    <n v="9"/>
    <n v="44"/>
    <x v="0"/>
    <m/>
    <x v="938"/>
    <x v="390"/>
    <n v="81"/>
    <x v="0"/>
    <n v="10.06"/>
    <x v="0"/>
    <s v="Email"/>
    <x v="0"/>
    <n v="0.02"/>
    <n v="1436"/>
    <s v="Medio"/>
    <s v="Bajo"/>
    <n v="2.4691358024691357E-2"/>
    <n v="1046"/>
    <n v="30"/>
    <n v="2.7"/>
    <n v="2.7"/>
    <s v="Primera compra"/>
    <n v="1676"/>
    <n v="55.063655030800817"/>
    <n v="4.5886379192334017"/>
    <x v="0"/>
    <x v="1"/>
    <s v="mar"/>
  </r>
  <r>
    <x v="1486"/>
    <x v="0"/>
    <n v="72"/>
    <n v="276"/>
    <n v="724.2"/>
    <n v="0"/>
    <s v="No"/>
    <s v="No"/>
    <n v="0"/>
    <n v="0"/>
    <n v="8"/>
    <s v="Yes"/>
    <n v="0"/>
    <s v="NC"/>
    <x v="1"/>
    <n v="71"/>
    <s v="No"/>
    <s v="Yes"/>
    <s v="Yes"/>
    <s v="  Two Year   "/>
    <s v="Direct Debit"/>
    <n v="43"/>
    <n v="3114"/>
    <x v="0"/>
    <m/>
    <x v="371"/>
    <x v="843"/>
    <n v="5"/>
    <x v="0"/>
    <n v="40.29"/>
    <x v="1"/>
    <s v="SMS"/>
    <x v="0"/>
    <n v="0"/>
    <n v="4349"/>
    <s v="Medio"/>
    <s v="Bajo"/>
    <n v="0"/>
    <n v="1161"/>
    <n v="276"/>
    <n v="1.8115942028985508E-2"/>
    <n v="1.8115942028985508E-2"/>
    <s v="Primera compra"/>
    <n v="859"/>
    <n v="28.2217659137577"/>
    <n v="2.3518138261464752"/>
    <x v="2"/>
    <x v="3"/>
    <s v="jun"/>
  </r>
  <r>
    <x v="1487"/>
    <x v="0"/>
    <n v="57"/>
    <n v="326"/>
    <n v="1092"/>
    <n v="0"/>
    <s v="No"/>
    <s v="No"/>
    <n v="0"/>
    <n v="0"/>
    <n v="8"/>
    <s v="No"/>
    <n v="69"/>
    <s v="OR"/>
    <x v="1"/>
    <n v="53"/>
    <s v="No"/>
    <s v="No"/>
    <s v="No"/>
    <s v="  One Year   "/>
    <s v="Direct Debit"/>
    <n v="37"/>
    <n v="2521"/>
    <x v="0"/>
    <m/>
    <x v="939"/>
    <x v="932"/>
    <n v="11"/>
    <x v="2"/>
    <n v="30.52"/>
    <x v="3"/>
    <s v="Email"/>
    <x v="0"/>
    <n v="0"/>
    <n v="600"/>
    <s v="Medio"/>
    <s v="Bajo"/>
    <n v="9.0909090909090912E-2"/>
    <n v="662"/>
    <n v="327"/>
    <n v="3.3639143730886847E-2"/>
    <n v="3.3639143730886847E-2"/>
    <s v="Primera compra"/>
    <n v="800"/>
    <n v="26.283367556468171"/>
    <n v="2.1902806297056809"/>
    <x v="2"/>
    <x v="3"/>
    <s v="ago"/>
  </r>
  <r>
    <x v="1488"/>
    <x v="0"/>
    <n v="75"/>
    <n v="120"/>
    <n v="295.8"/>
    <n v="0"/>
    <s v="No"/>
    <s v="No"/>
    <n v="0"/>
    <n v="0"/>
    <n v="0"/>
    <s v="No"/>
    <n v="0"/>
    <s v="CO"/>
    <x v="1"/>
    <n v="47"/>
    <s v="No"/>
    <s v="No"/>
    <s v="No"/>
    <s v="  Two Year   "/>
    <s v="Credit Card"/>
    <n v="12"/>
    <n v="502"/>
    <x v="0"/>
    <m/>
    <x v="360"/>
    <x v="475"/>
    <n v="54"/>
    <x v="0"/>
    <n v="13.08"/>
    <x v="2"/>
    <s v="Phone"/>
    <x v="1"/>
    <n v="0"/>
    <n v="1730"/>
    <s v="Medio"/>
    <s v="Medio"/>
    <n v="9.2592592592592587E-2"/>
    <n v="904"/>
    <n v="125"/>
    <n v="0.432"/>
    <n v="0.432"/>
    <s v="Primera compra"/>
    <n v="1462"/>
    <n v="48.032854209445588"/>
    <n v="4.0027378507871321"/>
    <x v="1"/>
    <x v="1"/>
    <s v="oct"/>
  </r>
  <r>
    <x v="1489"/>
    <x v="0"/>
    <n v="72"/>
    <n v="13"/>
    <n v="51.7"/>
    <n v="0"/>
    <s v="No"/>
    <s v="No"/>
    <n v="0"/>
    <n v="0"/>
    <n v="0"/>
    <s v="No"/>
    <n v="0"/>
    <s v="KY"/>
    <x v="1"/>
    <n v="44"/>
    <s v="No"/>
    <s v="No"/>
    <s v="No"/>
    <s v="  Two Year   "/>
    <s v="Paper Check"/>
    <n v="7"/>
    <n v="62"/>
    <x v="0"/>
    <m/>
    <x v="574"/>
    <x v="933"/>
    <n v="49"/>
    <x v="0"/>
    <n v="7.91"/>
    <x v="3"/>
    <s v="Phone"/>
    <x v="1"/>
    <n v="0"/>
    <n v="3585"/>
    <s v="Medio"/>
    <s v="Bajo"/>
    <n v="2.0408163265306121E-2"/>
    <n v="1695"/>
    <n v="14"/>
    <n v="3.5"/>
    <n v="3.5"/>
    <s v="Primera compra"/>
    <n v="1043"/>
    <n v="34.266940451745384"/>
    <n v="2.8555783709787819"/>
    <x v="2"/>
    <x v="1"/>
    <s v="dic"/>
  </r>
  <r>
    <x v="1490"/>
    <x v="0"/>
    <n v="66"/>
    <n v="125"/>
    <n v="251.8"/>
    <n v="76"/>
    <s v="Yes"/>
    <s v="No"/>
    <n v="106.4"/>
    <n v="0"/>
    <n v="7"/>
    <s v="Yes"/>
    <n v="0"/>
    <s v="IN"/>
    <x v="0"/>
    <n v="76"/>
    <s v="No"/>
    <s v="Yes"/>
    <s v="Yes"/>
    <s v="  Month-to-Month   "/>
    <s v="Direct Debit"/>
    <n v="28"/>
    <n v="548"/>
    <x v="0"/>
    <m/>
    <x v="940"/>
    <x v="601"/>
    <n v="7"/>
    <x v="1"/>
    <n v="24.72"/>
    <x v="2"/>
    <s v="SMS"/>
    <x v="1"/>
    <n v="2.13"/>
    <n v="1148"/>
    <s v="Medio"/>
    <s v="Medio"/>
    <n v="0.7142857142857143"/>
    <n v="990"/>
    <n v="206"/>
    <n v="3.3980582524271843E-2"/>
    <n v="3.3980582524271843E-2"/>
    <s v="Primera compra"/>
    <n v="1346"/>
    <n v="44.2217659137577"/>
    <n v="3.6851471594798082"/>
    <x v="1"/>
    <x v="1"/>
    <s v="feb"/>
  </r>
  <r>
    <x v="1491"/>
    <x v="0"/>
    <n v="61"/>
    <n v="308"/>
    <n v="761.2"/>
    <n v="216"/>
    <s v="Yes"/>
    <s v="No"/>
    <n v="71.3"/>
    <n v="0"/>
    <n v="0"/>
    <s v="No"/>
    <n v="0"/>
    <s v="AR"/>
    <x v="1"/>
    <n v="62"/>
    <s v="No"/>
    <s v="No"/>
    <s v="No"/>
    <s v="  Two Year   "/>
    <s v="Credit Card"/>
    <n v="10"/>
    <n v="555"/>
    <x v="0"/>
    <m/>
    <x v="400"/>
    <x v="50"/>
    <n v="5"/>
    <x v="2"/>
    <n v="10.210000000000001"/>
    <x v="2"/>
    <s v="SMS"/>
    <x v="1"/>
    <n v="3.56"/>
    <n v="4444"/>
    <s v="Medio"/>
    <s v="Medio"/>
    <n v="1"/>
    <n v="1596"/>
    <n v="529"/>
    <n v="9.4517958412098299E-3"/>
    <n v="9.4517958412098299E-3"/>
    <s v="Primera compra"/>
    <n v="1646"/>
    <n v="54.078028747433265"/>
    <n v="4.5065023956194388"/>
    <x v="1"/>
    <x v="1"/>
    <s v="abr"/>
  </r>
  <r>
    <x v="1492"/>
    <x v="0"/>
    <n v="56"/>
    <n v="280"/>
    <n v="635.20000000000005"/>
    <n v="0"/>
    <s v="No"/>
    <s v="No"/>
    <n v="0"/>
    <n v="0"/>
    <n v="11"/>
    <s v="Yes"/>
    <n v="0"/>
    <s v="OK"/>
    <x v="0"/>
    <n v="48"/>
    <s v="No"/>
    <s v="No"/>
    <s v="No"/>
    <s v="  Two Year   "/>
    <s v="Direct Debit"/>
    <n v="21"/>
    <n v="1225"/>
    <x v="0"/>
    <m/>
    <x v="61"/>
    <x v="934"/>
    <n v="27"/>
    <x v="1"/>
    <n v="17.66"/>
    <x v="2"/>
    <s v="Phone"/>
    <x v="0"/>
    <n v="0"/>
    <n v="1939"/>
    <s v="Medio"/>
    <s v="Medio"/>
    <n v="0.18518518518518517"/>
    <n v="308"/>
    <n v="285"/>
    <n v="9.4736842105263161E-2"/>
    <n v="9.4736842105263161E-2"/>
    <s v="Primera compra"/>
    <n v="1078"/>
    <n v="35.416837782340863"/>
    <n v="2.9514031485284051"/>
    <x v="1"/>
    <x v="0"/>
    <s v="oct"/>
  </r>
  <r>
    <x v="1493"/>
    <x v="0"/>
    <n v="53"/>
    <n v="24"/>
    <n v="56.8"/>
    <n v="0"/>
    <s v="No"/>
    <s v="No"/>
    <n v="0"/>
    <n v="0"/>
    <n v="1"/>
    <s v="No"/>
    <n v="17"/>
    <s v="IA"/>
    <x v="1"/>
    <n v="70"/>
    <s v="No"/>
    <s v="Yes"/>
    <s v="No"/>
    <s v="  One Year   "/>
    <s v="Direct Debit"/>
    <n v="28"/>
    <n v="108"/>
    <x v="0"/>
    <m/>
    <x v="384"/>
    <x v="935"/>
    <n v="31"/>
    <x v="1"/>
    <n v="26.91"/>
    <x v="4"/>
    <s v="SMS"/>
    <x v="1"/>
    <n v="0"/>
    <n v="6064"/>
    <s v="Medio"/>
    <s v="Bajo"/>
    <n v="9.6774193548387094E-2"/>
    <n v="1630"/>
    <n v="27"/>
    <n v="1.1481481481481481"/>
    <n v="1.1481481481481481"/>
    <s v="Primera compra"/>
    <n v="1283"/>
    <n v="42.151950718685832"/>
    <n v="3.5126625598904861"/>
    <x v="0"/>
    <x v="1"/>
    <s v="abr"/>
  </r>
  <r>
    <x v="1494"/>
    <x v="0"/>
    <n v="75"/>
    <n v="108"/>
    <n v="211"/>
    <n v="0"/>
    <s v="No"/>
    <s v="No"/>
    <n v="0"/>
    <n v="1"/>
    <n v="0"/>
    <s v="No"/>
    <n v="0"/>
    <s v="NH"/>
    <x v="0"/>
    <n v="62"/>
    <s v="No"/>
    <s v="No"/>
    <s v="No"/>
    <s v="  One Year   "/>
    <s v="Direct Debit"/>
    <n v="10"/>
    <n v="421"/>
    <x v="0"/>
    <m/>
    <x v="492"/>
    <x v="184"/>
    <n v="3"/>
    <x v="2"/>
    <n v="8.0299999999999994"/>
    <x v="4"/>
    <s v="Email"/>
    <x v="1"/>
    <n v="0"/>
    <n v="2774"/>
    <s v="Medio"/>
    <s v="Bajo"/>
    <n v="1"/>
    <n v="522"/>
    <n v="111"/>
    <n v="2.7027027027027029E-2"/>
    <n v="2.7027027027027029E-2"/>
    <s v="Primera compra"/>
    <n v="1111"/>
    <n v="36.50102669404518"/>
    <n v="3.0417522245037651"/>
    <x v="0"/>
    <x v="1"/>
    <s v="sept"/>
  </r>
  <r>
    <x v="1495"/>
    <x v="0"/>
    <n v="67"/>
    <n v="142"/>
    <n v="409.9"/>
    <n v="0"/>
    <s v="No"/>
    <s v="No"/>
    <n v="0"/>
    <n v="0"/>
    <n v="13"/>
    <s v="Yes"/>
    <n v="0"/>
    <s v="MA"/>
    <x v="1"/>
    <n v="43"/>
    <s v="No"/>
    <s v="No"/>
    <s v="Yes"/>
    <s v="  Month-to-Month   "/>
    <s v="Direct Debit"/>
    <n v="17"/>
    <n v="857"/>
    <x v="0"/>
    <m/>
    <x v="941"/>
    <x v="212"/>
    <n v="109"/>
    <x v="0"/>
    <n v="15.86"/>
    <x v="0"/>
    <s v="SMS"/>
    <x v="1"/>
    <n v="0"/>
    <n v="189"/>
    <s v="Medio"/>
    <s v="Bajo"/>
    <n v="1.834862385321101E-2"/>
    <n v="1716"/>
    <n v="144"/>
    <n v="0.75694444444444442"/>
    <n v="0.75694444444444442"/>
    <s v="Primera compra"/>
    <n v="1520"/>
    <n v="49.938398357289529"/>
    <n v="4.1615331964407938"/>
    <x v="0"/>
    <x v="2"/>
    <s v="ago"/>
  </r>
  <r>
    <x v="1496"/>
    <x v="0"/>
    <n v="74"/>
    <n v="97"/>
    <n v="236.5"/>
    <n v="0"/>
    <s v="No"/>
    <s v="No"/>
    <n v="0"/>
    <n v="0"/>
    <n v="17"/>
    <s v="Yes"/>
    <n v="0"/>
    <s v="HI"/>
    <x v="1"/>
    <n v="33"/>
    <s v="No"/>
    <s v="No"/>
    <s v="No"/>
    <s v="  Month-to-Month   "/>
    <s v="Direct Debit"/>
    <n v="37"/>
    <n v="668"/>
    <x v="0"/>
    <m/>
    <x v="942"/>
    <x v="936"/>
    <n v="24"/>
    <x v="2"/>
    <n v="42.25"/>
    <x v="5"/>
    <s v="Email"/>
    <x v="0"/>
    <n v="0"/>
    <n v="5984"/>
    <s v="Medio"/>
    <s v="Bajo"/>
    <n v="0.16666666666666666"/>
    <n v="602"/>
    <n v="101"/>
    <n v="0.23762376237623761"/>
    <n v="0.23762376237623761"/>
    <s v="Primera compra"/>
    <n v="1470"/>
    <n v="48.295687885010267"/>
    <n v="4.0246406570841886"/>
    <x v="0"/>
    <x v="2"/>
    <s v="oct"/>
  </r>
  <r>
    <x v="1497"/>
    <x v="0"/>
    <n v="72"/>
    <n v="306"/>
    <n v="905.8"/>
    <n v="350"/>
    <s v="Yes"/>
    <s v="Yes"/>
    <n v="0"/>
    <n v="0"/>
    <n v="3"/>
    <s v="Yes"/>
    <n v="0"/>
    <s v="MI"/>
    <x v="1"/>
    <n v="48"/>
    <s v="No"/>
    <s v="No"/>
    <s v="No"/>
    <s v="  One Year   "/>
    <s v="Direct Debit"/>
    <n v="41"/>
    <n v="2887"/>
    <x v="0"/>
    <m/>
    <x v="67"/>
    <x v="536"/>
    <n v="92"/>
    <x v="2"/>
    <n v="41.61"/>
    <x v="5"/>
    <s v="Email"/>
    <x v="1"/>
    <n v="1.22"/>
    <n v="5543"/>
    <s v="Medio"/>
    <s v="Bajo"/>
    <n v="4.3478260869565216E-2"/>
    <n v="1229"/>
    <n v="660"/>
    <n v="0.1393939393939394"/>
    <n v="0.1393939393939394"/>
    <s v="Primera compra"/>
    <n v="912"/>
    <n v="29.96303901437372"/>
    <n v="2.4969199178644765"/>
    <x v="0"/>
    <x v="3"/>
    <s v="abr"/>
  </r>
  <r>
    <x v="1498"/>
    <x v="0"/>
    <n v="96"/>
    <n v="64"/>
    <n v="125.7"/>
    <n v="0"/>
    <s v="No"/>
    <s v="No"/>
    <n v="0"/>
    <n v="2"/>
    <n v="23"/>
    <s v="Yes"/>
    <n v="0"/>
    <s v="WV"/>
    <x v="1"/>
    <n v="19"/>
    <s v="Yes"/>
    <s v="No"/>
    <s v="No"/>
    <s v="  One Year   "/>
    <s v="Direct Debit"/>
    <n v="34"/>
    <n v="615"/>
    <x v="0"/>
    <m/>
    <x v="943"/>
    <x v="937"/>
    <n v="73"/>
    <x v="1"/>
    <n v="38.950000000000003"/>
    <x v="3"/>
    <s v="SMS"/>
    <x v="1"/>
    <n v="0"/>
    <n v="1619"/>
    <s v="Medio"/>
    <s v="Bajo"/>
    <n v="1.3698630136986301E-2"/>
    <n v="744"/>
    <n v="65"/>
    <n v="1.1230769230769231"/>
    <n v="1.1230769230769231"/>
    <s v="Primera compra"/>
    <n v="1648"/>
    <n v="54.143737166324435"/>
    <n v="4.5119780971937029"/>
    <x v="2"/>
    <x v="1"/>
    <s v="abr"/>
  </r>
  <r>
    <x v="1499"/>
    <x v="0"/>
    <n v="63"/>
    <n v="100"/>
    <n v="258.5"/>
    <n v="0"/>
    <s v="No"/>
    <s v="No"/>
    <n v="0"/>
    <n v="0"/>
    <n v="37"/>
    <s v="Yes"/>
    <n v="0"/>
    <s v="MN"/>
    <x v="0"/>
    <n v="27"/>
    <s v="Yes"/>
    <s v="No"/>
    <s v="Yes"/>
    <s v="  Month-to-Month   "/>
    <s v="Credit Card"/>
    <n v="33"/>
    <n v="775"/>
    <x v="0"/>
    <m/>
    <x v="687"/>
    <x v="555"/>
    <n v="77"/>
    <x v="1"/>
    <n v="38.770000000000003"/>
    <x v="4"/>
    <s v="Email"/>
    <x v="0"/>
    <n v="0"/>
    <n v="6806"/>
    <s v="Medio"/>
    <s v="Bajo"/>
    <n v="3.896103896103896E-2"/>
    <n v="1579"/>
    <n v="103"/>
    <n v="0.74757281553398058"/>
    <n v="0.74757281553398058"/>
    <s v="Primera compra"/>
    <n v="1234"/>
    <n v="40.542094455852158"/>
    <n v="3.378507871321013"/>
    <x v="0"/>
    <x v="2"/>
    <s v="may"/>
  </r>
  <r>
    <x v="1500"/>
    <x v="0"/>
    <n v="81"/>
    <n v="279"/>
    <n v="622.20000000000005"/>
    <n v="0"/>
    <s v="No"/>
    <s v="No"/>
    <n v="0"/>
    <n v="2"/>
    <n v="0"/>
    <s v="No"/>
    <n v="0"/>
    <s v="MN"/>
    <x v="1"/>
    <n v="62"/>
    <s v="No"/>
    <s v="No"/>
    <s v="No"/>
    <s v="  Two Year   "/>
    <s v="Credit Card"/>
    <n v="10"/>
    <n v="590"/>
    <x v="0"/>
    <m/>
    <x v="944"/>
    <x v="351"/>
    <n v="15"/>
    <x v="1"/>
    <n v="8.9"/>
    <x v="3"/>
    <s v="SMS"/>
    <x v="0"/>
    <n v="0"/>
    <n v="4173"/>
    <s v="Medio"/>
    <s v="Bajo"/>
    <n v="6.6666666666666666E-2"/>
    <n v="740"/>
    <n v="280"/>
    <n v="5.3571428571428568E-2"/>
    <n v="5.3571428571428568E-2"/>
    <s v="Primera compra"/>
    <n v="972"/>
    <n v="31.93429158110883"/>
    <n v="2.6611909650924024"/>
    <x v="2"/>
    <x v="1"/>
    <s v="feb"/>
  </r>
  <r>
    <x v="1501"/>
    <x v="0"/>
    <n v="96"/>
    <n v="152"/>
    <n v="501.5"/>
    <n v="252"/>
    <s v="Yes"/>
    <s v="No"/>
    <n v="203.2"/>
    <n v="1"/>
    <n v="1"/>
    <s v="Yes"/>
    <n v="0"/>
    <s v="OR"/>
    <x v="0"/>
    <n v="69"/>
    <s v="No"/>
    <s v="Yes"/>
    <s v="No"/>
    <s v="  Month-to-Month   "/>
    <s v="Direct Debit"/>
    <n v="59"/>
    <n v="3698"/>
    <x v="0"/>
    <m/>
    <x v="900"/>
    <x v="617"/>
    <n v="33"/>
    <x v="1"/>
    <n v="54.51"/>
    <x v="5"/>
    <s v="SMS"/>
    <x v="1"/>
    <n v="8.1300000000000008"/>
    <n v="5424"/>
    <s v="Alto"/>
    <s v="Bajo"/>
    <n v="0.12121212121212122"/>
    <n v="1698"/>
    <n v="408"/>
    <n v="8.0882352941176475E-2"/>
    <n v="8.0882352941176475E-2"/>
    <s v="Primera compra"/>
    <n v="884"/>
    <n v="29.043121149897331"/>
    <n v="2.4202600958247777"/>
    <x v="0"/>
    <x v="3"/>
    <s v="may"/>
  </r>
  <r>
    <x v="1502"/>
    <x v="0"/>
    <n v="65"/>
    <n v="48"/>
    <n v="115.5"/>
    <n v="0"/>
    <s v="No"/>
    <s v="No"/>
    <n v="0"/>
    <n v="0"/>
    <n v="8"/>
    <s v="No"/>
    <n v="4"/>
    <s v="NV"/>
    <x v="0"/>
    <n v="43"/>
    <s v="No"/>
    <s v="No"/>
    <s v="No"/>
    <s v="  Month-to-Month   "/>
    <s v="Credit Card"/>
    <n v="16"/>
    <n v="124"/>
    <x v="0"/>
    <m/>
    <x v="945"/>
    <x v="938"/>
    <n v="31"/>
    <x v="0"/>
    <n v="12.87"/>
    <x v="2"/>
    <s v="Email"/>
    <x v="1"/>
    <n v="0"/>
    <n v="3687"/>
    <s v="Medio"/>
    <s v="Medio"/>
    <n v="0.16129032258064516"/>
    <n v="504"/>
    <n v="53"/>
    <n v="0.58490566037735847"/>
    <n v="0.58490566037735847"/>
    <s v="Primera compra"/>
    <n v="1478"/>
    <n v="48.558521560574953"/>
    <n v="4.046543463381246"/>
    <x v="1"/>
    <x v="1"/>
    <s v="sept"/>
  </r>
  <r>
    <x v="1503"/>
    <x v="0"/>
    <n v="56"/>
    <n v="61"/>
    <n v="148.6"/>
    <n v="44"/>
    <s v="Yes"/>
    <s v="Yes"/>
    <n v="0"/>
    <n v="2"/>
    <n v="1"/>
    <s v="Yes"/>
    <n v="0"/>
    <s v="AL"/>
    <x v="1"/>
    <n v="58"/>
    <s v="No"/>
    <s v="No"/>
    <s v="Yes"/>
    <s v="  Month-to-Month   "/>
    <s v="Direct Debit"/>
    <n v="57"/>
    <n v="609"/>
    <x v="0"/>
    <m/>
    <x v="868"/>
    <x v="75"/>
    <n v="90"/>
    <x v="2"/>
    <n v="59.61"/>
    <x v="3"/>
    <s v="SMS"/>
    <x v="1"/>
    <n v="0.5"/>
    <n v="5081"/>
    <s v="Alto"/>
    <s v="Bajo"/>
    <n v="1.1111111111111112E-2"/>
    <n v="1257"/>
    <n v="106"/>
    <n v="0.84905660377358494"/>
    <n v="0.84905660377358494"/>
    <s v="Primera compra"/>
    <n v="818"/>
    <n v="26.874743326488709"/>
    <n v="2.239561943874059"/>
    <x v="2"/>
    <x v="1"/>
    <s v="jul"/>
  </r>
  <r>
    <x v="1503"/>
    <x v="0"/>
    <n v="70"/>
    <n v="61"/>
    <n v="148.6"/>
    <n v="44"/>
    <s v="Yes"/>
    <s v="Yes"/>
    <n v="0"/>
    <n v="2"/>
    <n v="1"/>
    <s v="Yes"/>
    <n v="0"/>
    <s v="AL"/>
    <x v="1"/>
    <n v="58"/>
    <s v="No"/>
    <s v="No"/>
    <s v="Yes"/>
    <s v="  Month-to-Month   "/>
    <s v="Direct Debit"/>
    <n v="57"/>
    <n v="609"/>
    <x v="0"/>
    <m/>
    <x v="868"/>
    <x v="75"/>
    <n v="90"/>
    <x v="2"/>
    <n v="59.61"/>
    <x v="3"/>
    <s v="SMS"/>
    <x v="1"/>
    <n v="0.5"/>
    <n v="5955"/>
    <s v="Alto"/>
    <s v="Bajo"/>
    <n v="1.1111111111111112E-2"/>
    <n v="1257"/>
    <n v="106"/>
    <n v="0.84905660377358494"/>
    <n v="0.84905660377358494"/>
    <s v="Compra posterior"/>
    <n v="818"/>
    <n v="26.874743326488709"/>
    <n v="2.239561943874059"/>
    <x v="2"/>
    <x v="1"/>
    <s v="jul"/>
  </r>
  <r>
    <x v="1504"/>
    <x v="0"/>
    <n v="87"/>
    <n v="49"/>
    <n v="95"/>
    <n v="0"/>
    <s v="No"/>
    <s v="No"/>
    <n v="0"/>
    <n v="0"/>
    <n v="10"/>
    <s v="Yes"/>
    <n v="0"/>
    <s v="NM"/>
    <x v="1"/>
    <n v="64"/>
    <s v="No"/>
    <s v="No"/>
    <s v="No"/>
    <s v="  Two Year   "/>
    <s v="Direct Debit"/>
    <n v="58"/>
    <n v="788"/>
    <x v="0"/>
    <m/>
    <x v="946"/>
    <x v="346"/>
    <n v="101"/>
    <x v="1"/>
    <n v="55.86"/>
    <x v="0"/>
    <s v="Phone"/>
    <x v="1"/>
    <n v="0"/>
    <n v="2391"/>
    <s v="Alto"/>
    <s v="Bajo"/>
    <n v="1.9801980198019802E-2"/>
    <n v="1017"/>
    <n v="51"/>
    <n v="1.9803921568627452"/>
    <n v="1.9803921568627452"/>
    <s v="Primera compra"/>
    <n v="843"/>
    <n v="27.696098562628336"/>
    <n v="2.3080082135523612"/>
    <x v="0"/>
    <x v="2"/>
    <s v="jun"/>
  </r>
  <r>
    <x v="1505"/>
    <x v="0"/>
    <n v="69"/>
    <n v="175"/>
    <n v="502.2"/>
    <n v="124"/>
    <s v="Yes"/>
    <s v="Yes"/>
    <n v="0"/>
    <n v="0"/>
    <n v="5"/>
    <s v="Yes"/>
    <n v="0"/>
    <s v="UT"/>
    <x v="0"/>
    <n v="81"/>
    <s v="No"/>
    <s v="Yes"/>
    <s v="No"/>
    <s v="  Two Year   "/>
    <s v="Direct Debit"/>
    <n v="35"/>
    <n v="1108"/>
    <x v="0"/>
    <m/>
    <x v="947"/>
    <x v="939"/>
    <n v="71"/>
    <x v="0"/>
    <n v="31.24"/>
    <x v="2"/>
    <s v="Phone"/>
    <x v="0"/>
    <n v="4.3099999999999996"/>
    <n v="745"/>
    <s v="Medio"/>
    <s v="Medio"/>
    <n v="7.0422535211267609E-2"/>
    <n v="926"/>
    <n v="304"/>
    <n v="0.23355263157894737"/>
    <n v="0.23355263157894737"/>
    <s v="Primera compra"/>
    <n v="1588"/>
    <n v="52.172484599589325"/>
    <n v="4.3477070499657771"/>
    <x v="1"/>
    <x v="0"/>
    <s v="jun"/>
  </r>
  <r>
    <x v="1506"/>
    <x v="0"/>
    <n v="60"/>
    <n v="276"/>
    <n v="614.79999999999995"/>
    <n v="0"/>
    <s v="No"/>
    <s v="No"/>
    <n v="0"/>
    <n v="0"/>
    <n v="0"/>
    <s v="No"/>
    <n v="0"/>
    <s v="MA"/>
    <x v="1"/>
    <n v="58"/>
    <s v="No"/>
    <s v="No"/>
    <s v="No"/>
    <s v="  Two Year   "/>
    <s v="Credit Card"/>
    <n v="16"/>
    <n v="1081"/>
    <x v="0"/>
    <m/>
    <x v="82"/>
    <x v="404"/>
    <n v="1"/>
    <x v="2"/>
    <n v="17.149999999999999"/>
    <x v="1"/>
    <s v="Email"/>
    <x v="0"/>
    <n v="0"/>
    <n v="5569"/>
    <s v="Medio"/>
    <s v="Bajo"/>
    <n v="0"/>
    <n v="525"/>
    <n v="276"/>
    <n v="3.6231884057971015E-3"/>
    <n v="3.6231884057971015E-3"/>
    <s v="Primera compra"/>
    <n v="1057"/>
    <n v="34.726899383983579"/>
    <n v="2.8939082819986317"/>
    <x v="2"/>
    <x v="2"/>
    <s v="nov"/>
  </r>
  <r>
    <x v="1507"/>
    <x v="0"/>
    <n v="75"/>
    <n v="174"/>
    <n v="488.4"/>
    <n v="0"/>
    <s v="No"/>
    <s v="No"/>
    <n v="0"/>
    <n v="0"/>
    <n v="9"/>
    <s v="Yes"/>
    <n v="0"/>
    <s v="WI"/>
    <x v="1"/>
    <n v="45"/>
    <s v="No"/>
    <s v="No"/>
    <s v="Yes"/>
    <s v="  Two Year   "/>
    <s v="Direct Debit"/>
    <n v="24"/>
    <n v="1437"/>
    <x v="0"/>
    <m/>
    <x v="948"/>
    <x v="149"/>
    <n v="48"/>
    <x v="0"/>
    <n v="20.09"/>
    <x v="4"/>
    <s v="Phone"/>
    <x v="0"/>
    <n v="0"/>
    <n v="4316"/>
    <s v="Medio"/>
    <s v="Bajo"/>
    <n v="6.25E-2"/>
    <n v="879"/>
    <n v="177"/>
    <n v="0.2711864406779661"/>
    <n v="0.2711864406779661"/>
    <s v="Primera compra"/>
    <n v="1594"/>
    <n v="52.369609856262834"/>
    <n v="4.3641341546885695"/>
    <x v="0"/>
    <x v="0"/>
    <s v="jun"/>
  </r>
  <r>
    <x v="1508"/>
    <x v="0"/>
    <n v="67"/>
    <n v="185"/>
    <n v="397.9"/>
    <n v="132"/>
    <s v="Yes"/>
    <s v="No"/>
    <n v="153.1"/>
    <n v="0"/>
    <n v="5"/>
    <s v="Yes"/>
    <n v="0"/>
    <s v="WV"/>
    <x v="0"/>
    <n v="36"/>
    <s v="No"/>
    <s v="No"/>
    <s v="Yes"/>
    <s v="  One Year   "/>
    <s v="Direct Debit"/>
    <n v="45"/>
    <n v="2967"/>
    <x v="0"/>
    <m/>
    <x v="235"/>
    <x v="940"/>
    <n v="35"/>
    <x v="1"/>
    <n v="51.1"/>
    <x v="1"/>
    <s v="SMS"/>
    <x v="0"/>
    <n v="7.66"/>
    <n v="6452"/>
    <s v="Alto"/>
    <s v="Bajo"/>
    <n v="0"/>
    <n v="545"/>
    <n v="317"/>
    <n v="0.11041009463722397"/>
    <n v="0.11041009463722397"/>
    <s v="Primera compra"/>
    <n v="1559"/>
    <n v="51.219712525667354"/>
    <n v="4.2683093771389462"/>
    <x v="2"/>
    <x v="3"/>
    <s v="jul"/>
  </r>
  <r>
    <x v="1509"/>
    <x v="0"/>
    <n v="75"/>
    <n v="38"/>
    <n v="104"/>
    <n v="84"/>
    <s v="Yes"/>
    <s v="No"/>
    <n v="114.5"/>
    <n v="2"/>
    <n v="0"/>
    <s v="No"/>
    <n v="0"/>
    <s v="WI"/>
    <x v="1"/>
    <n v="69"/>
    <s v="No"/>
    <s v="Yes"/>
    <s v="No"/>
    <s v="  One Year   "/>
    <s v="Credit Card"/>
    <n v="8"/>
    <n v="160"/>
    <x v="0"/>
    <m/>
    <x v="102"/>
    <x v="826"/>
    <n v="31"/>
    <x v="2"/>
    <n v="7.24"/>
    <x v="5"/>
    <s v="SMS"/>
    <x v="1"/>
    <n v="2.29"/>
    <n v="4003"/>
    <s v="Medio"/>
    <s v="Bajo"/>
    <n v="0.12903225806451613"/>
    <n v="1427"/>
    <n v="126"/>
    <n v="0.24603174603174602"/>
    <n v="0.24603174603174602"/>
    <s v="Primera compra"/>
    <n v="337"/>
    <n v="11.071868583162217"/>
    <n v="0.92265571526351808"/>
    <x v="0"/>
    <x v="1"/>
    <s v="nov"/>
  </r>
  <r>
    <x v="1509"/>
    <x v="0"/>
    <n v="65"/>
    <n v="38"/>
    <n v="104"/>
    <n v="84"/>
    <s v="Yes"/>
    <s v="No"/>
    <n v="114.5"/>
    <n v="2"/>
    <n v="0"/>
    <s v="No"/>
    <n v="0"/>
    <s v="WI"/>
    <x v="1"/>
    <n v="69"/>
    <s v="No"/>
    <s v="Yes"/>
    <s v="No"/>
    <s v="  One Year   "/>
    <s v="Credit Card"/>
    <n v="8"/>
    <n v="160"/>
    <x v="0"/>
    <m/>
    <x v="102"/>
    <x v="826"/>
    <n v="31"/>
    <x v="2"/>
    <n v="7.24"/>
    <x v="3"/>
    <s v="SMS"/>
    <x v="1"/>
    <n v="2.29"/>
    <n v="5669"/>
    <s v="Medio"/>
    <s v="Bajo"/>
    <n v="3.2258064516129031E-2"/>
    <n v="1427"/>
    <n v="123"/>
    <n v="0.25203252032520324"/>
    <n v="0.25203252032520324"/>
    <s v="Compra posterior"/>
    <n v="337"/>
    <n v="11.071868583162217"/>
    <n v="0.92265571526351808"/>
    <x v="0"/>
    <x v="1"/>
    <s v="nov"/>
  </r>
  <r>
    <x v="1510"/>
    <x v="0"/>
    <n v="75"/>
    <n v="110"/>
    <n v="309.2"/>
    <n v="0"/>
    <s v="No"/>
    <s v="No"/>
    <n v="0"/>
    <n v="0"/>
    <n v="15"/>
    <s v="Yes"/>
    <n v="0"/>
    <s v="NJ"/>
    <x v="0"/>
    <n v="58"/>
    <s v="No"/>
    <s v="No"/>
    <s v="No"/>
    <s v="  One Year   "/>
    <s v="Direct Debit"/>
    <n v="40"/>
    <n v="1023"/>
    <x v="0"/>
    <m/>
    <x v="828"/>
    <x v="941"/>
    <n v="97"/>
    <x v="2"/>
    <n v="33.06"/>
    <x v="2"/>
    <s v="SMS"/>
    <x v="1"/>
    <n v="0"/>
    <n v="1140"/>
    <s v="Medio"/>
    <s v="Medio"/>
    <n v="5.1546391752577317E-2"/>
    <n v="724"/>
    <n v="115"/>
    <n v="0.84347826086956523"/>
    <n v="0.84347826086956523"/>
    <s v="Primera compra"/>
    <n v="741"/>
    <n v="24.344969199178646"/>
    <n v="2.0287474332648872"/>
    <x v="1"/>
    <x v="2"/>
    <s v="oct"/>
  </r>
  <r>
    <x v="1511"/>
    <x v="0"/>
    <n v="68"/>
    <n v="185"/>
    <n v="511.7"/>
    <n v="128"/>
    <s v="Yes"/>
    <s v="No"/>
    <n v="72"/>
    <n v="0"/>
    <n v="4"/>
    <s v="No"/>
    <n v="8"/>
    <s v="IL"/>
    <x v="1"/>
    <n v="46"/>
    <s v="No"/>
    <s v="No"/>
    <s v="Yes"/>
    <s v="  One Year   "/>
    <s v="Direct Debit"/>
    <n v="35"/>
    <n v="1132"/>
    <x v="0"/>
    <m/>
    <x v="674"/>
    <x v="143"/>
    <n v="27"/>
    <x v="0"/>
    <n v="39.79"/>
    <x v="5"/>
    <s v="Phone"/>
    <x v="0"/>
    <n v="0.28999999999999998"/>
    <n v="3726"/>
    <s v="Medio"/>
    <s v="Bajo"/>
    <n v="0.14814814814814814"/>
    <n v="331"/>
    <n v="317"/>
    <n v="8.5173501577287064E-2"/>
    <n v="8.5173501577287064E-2"/>
    <s v="Primera compra"/>
    <n v="1535"/>
    <n v="50.431211498973312"/>
    <n v="4.2026009582477757"/>
    <x v="0"/>
    <x v="0"/>
    <s v="jul"/>
  </r>
  <r>
    <x v="1512"/>
    <x v="0"/>
    <n v="72"/>
    <n v="330"/>
    <n v="892.1"/>
    <n v="128"/>
    <s v="Yes"/>
    <s v="No"/>
    <n v="256"/>
    <n v="0"/>
    <n v="1"/>
    <s v="Yes"/>
    <n v="0"/>
    <s v="MD"/>
    <x v="1"/>
    <n v="55"/>
    <s v="No"/>
    <s v="No"/>
    <s v="Yes"/>
    <s v="  Two Year   "/>
    <s v="Direct Debit"/>
    <n v="44"/>
    <n v="2787"/>
    <x v="0"/>
    <m/>
    <x v="2"/>
    <x v="224"/>
    <n v="30"/>
    <x v="0"/>
    <n v="45.62"/>
    <x v="2"/>
    <s v="Email"/>
    <x v="1"/>
    <n v="0.77"/>
    <n v="6282"/>
    <s v="Alto"/>
    <s v="Medio"/>
    <n v="0.16666666666666666"/>
    <n v="1202"/>
    <n v="463"/>
    <n v="6.4794816414686832E-2"/>
    <n v="6.4794816414686832E-2"/>
    <s v="Primera compra"/>
    <n v="608"/>
    <n v="19.975359342915812"/>
    <n v="1.6646132785763177"/>
    <x v="1"/>
    <x v="3"/>
    <s v="feb"/>
  </r>
  <r>
    <x v="1513"/>
    <x v="0"/>
    <n v="74"/>
    <n v="87"/>
    <n v="201.3"/>
    <n v="0"/>
    <s v="No"/>
    <s v="No"/>
    <n v="0"/>
    <n v="2"/>
    <n v="8"/>
    <s v="Yes"/>
    <n v="0"/>
    <s v="DE"/>
    <x v="1"/>
    <n v="23"/>
    <s v="Yes"/>
    <s v="No"/>
    <s v="No"/>
    <s v="  One Year   "/>
    <s v="Direct Debit"/>
    <n v="31"/>
    <n v="1236"/>
    <x v="0"/>
    <m/>
    <x v="502"/>
    <x v="582"/>
    <n v="21"/>
    <x v="0"/>
    <n v="27.72"/>
    <x v="0"/>
    <s v="SMS"/>
    <x v="0"/>
    <n v="0"/>
    <n v="4700"/>
    <s v="Medio"/>
    <s v="Bajo"/>
    <n v="9.5238095238095233E-2"/>
    <n v="1516"/>
    <n v="89"/>
    <n v="0.23595505617977527"/>
    <n v="0.23595505617977527"/>
    <s v="Primera compra"/>
    <n v="652"/>
    <n v="21.420944558521562"/>
    <n v="1.7850787132101302"/>
    <x v="0"/>
    <x v="0"/>
    <s v="dic"/>
  </r>
  <r>
    <x v="1514"/>
    <x v="0"/>
    <n v="74"/>
    <n v="64"/>
    <n v="142.30000000000001"/>
    <n v="0"/>
    <s v="No"/>
    <s v="No"/>
    <n v="0"/>
    <n v="0"/>
    <n v="0"/>
    <s v="No"/>
    <n v="0"/>
    <s v="ID"/>
    <x v="1"/>
    <n v="56"/>
    <s v="No"/>
    <s v="No"/>
    <s v="No"/>
    <s v="  One Year   "/>
    <s v="Credit Card"/>
    <n v="8"/>
    <n v="92"/>
    <x v="0"/>
    <m/>
    <x v="949"/>
    <x v="854"/>
    <n v="89"/>
    <x v="0"/>
    <n v="8.7899999999999991"/>
    <x v="4"/>
    <s v="Phone"/>
    <x v="1"/>
    <n v="0"/>
    <n v="3565"/>
    <s v="Medio"/>
    <s v="Bajo"/>
    <n v="3.3707865168539325E-2"/>
    <n v="981"/>
    <n v="67"/>
    <n v="1.3283582089552239"/>
    <n v="1.3283582089552239"/>
    <s v="Primera compra"/>
    <n v="1202"/>
    <n v="39.490759753593423"/>
    <n v="3.2908966461327851"/>
    <x v="0"/>
    <x v="1"/>
    <s v="jun"/>
  </r>
  <r>
    <x v="1515"/>
    <x v="0"/>
    <n v="83"/>
    <n v="113"/>
    <n v="327.39999999999998"/>
    <n v="0"/>
    <s v="No"/>
    <s v="No"/>
    <n v="0"/>
    <n v="0"/>
    <n v="0"/>
    <s v="No"/>
    <n v="0"/>
    <s v="TX"/>
    <x v="1"/>
    <n v="62"/>
    <s v="No"/>
    <s v="No"/>
    <s v="No"/>
    <s v="  One Year   "/>
    <s v="Credit Card"/>
    <n v="7"/>
    <n v="184"/>
    <x v="0"/>
    <m/>
    <x v="147"/>
    <x v="799"/>
    <n v="68"/>
    <x v="1"/>
    <n v="7.74"/>
    <x v="2"/>
    <s v="Email"/>
    <x v="0"/>
    <n v="0"/>
    <n v="3515"/>
    <s v="Medio"/>
    <s v="Medio"/>
    <n v="7.3529411764705885E-2"/>
    <n v="1694"/>
    <n v="118"/>
    <n v="0.57627118644067798"/>
    <n v="0.57627118644067798"/>
    <s v="Primera compra"/>
    <n v="487"/>
    <n v="16"/>
    <n v="1.3333333333333333"/>
    <x v="1"/>
    <x v="1"/>
    <s v="jun"/>
  </r>
  <r>
    <x v="1516"/>
    <x v="0"/>
    <n v="54"/>
    <n v="100"/>
    <n v="236.1"/>
    <n v="0"/>
    <s v="No"/>
    <s v="No"/>
    <n v="0"/>
    <n v="0"/>
    <n v="15"/>
    <s v="Yes"/>
    <n v="0"/>
    <s v="OK"/>
    <x v="1"/>
    <n v="39"/>
    <s v="No"/>
    <s v="No"/>
    <s v="Yes"/>
    <s v="  Two Year   "/>
    <s v="Direct Debit"/>
    <n v="60"/>
    <n v="3526"/>
    <x v="0"/>
    <m/>
    <x v="89"/>
    <x v="942"/>
    <n v="90"/>
    <x v="2"/>
    <n v="57.22"/>
    <x v="4"/>
    <s v="Email"/>
    <x v="0"/>
    <n v="0"/>
    <n v="1132"/>
    <s v="Alto"/>
    <s v="Bajo"/>
    <n v="3.3333333333333333E-2"/>
    <n v="1401"/>
    <n v="103"/>
    <n v="0.87378640776699024"/>
    <n v="0.87378640776699024"/>
    <s v="Primera compra"/>
    <n v="1129"/>
    <n v="37.092402464065707"/>
    <n v="3.0910335386721424"/>
    <x v="0"/>
    <x v="3"/>
    <s v="sept"/>
  </r>
  <r>
    <x v="1517"/>
    <x v="0"/>
    <n v="66"/>
    <n v="115"/>
    <n v="242.1"/>
    <n v="0"/>
    <s v="No"/>
    <s v="No"/>
    <n v="0"/>
    <n v="0"/>
    <n v="1"/>
    <s v="Yes"/>
    <n v="0"/>
    <s v="IN"/>
    <x v="1"/>
    <n v="41"/>
    <s v="No"/>
    <s v="No"/>
    <s v="Yes"/>
    <s v="  Month-to-Month   "/>
    <s v="Direct Debit"/>
    <n v="61"/>
    <n v="2097"/>
    <x v="0"/>
    <m/>
    <x v="950"/>
    <x v="943"/>
    <n v="53"/>
    <x v="0"/>
    <n v="69.739999999999995"/>
    <x v="1"/>
    <s v="Email"/>
    <x v="1"/>
    <n v="0"/>
    <n v="620"/>
    <s v="Alto"/>
    <s v="Bajo"/>
    <n v="0"/>
    <n v="344"/>
    <n v="115"/>
    <n v="0.46086956521739131"/>
    <n v="0.46086956521739131"/>
    <s v="Primera compra"/>
    <n v="581"/>
    <n v="19.088295687885008"/>
    <n v="1.5906913073237507"/>
    <x v="0"/>
    <x v="0"/>
    <s v="mar"/>
  </r>
  <r>
    <x v="1518"/>
    <x v="0"/>
    <n v="73"/>
    <n v="599"/>
    <n v="1005.4"/>
    <n v="0"/>
    <s v="No"/>
    <s v="No"/>
    <n v="0"/>
    <n v="0"/>
    <n v="10"/>
    <s v="Yes"/>
    <n v="0"/>
    <s v="MS"/>
    <x v="1"/>
    <n v="21"/>
    <s v="Yes"/>
    <s v="No"/>
    <s v="Yes"/>
    <s v="  Two Year   "/>
    <s v="Paper Check"/>
    <n v="30"/>
    <n v="2000"/>
    <x v="0"/>
    <m/>
    <x v="196"/>
    <x v="518"/>
    <n v="39"/>
    <x v="0"/>
    <n v="26.88"/>
    <x v="2"/>
    <s v="SMS"/>
    <x v="1"/>
    <n v="0"/>
    <n v="4210"/>
    <s v="Medio"/>
    <s v="Medio"/>
    <n v="0.12820512820512819"/>
    <n v="697"/>
    <n v="604"/>
    <n v="6.4569536423841056E-2"/>
    <n v="6.4569536423841056E-2"/>
    <s v="Primera compra"/>
    <n v="974"/>
    <n v="32"/>
    <n v="2.6666666666666665"/>
    <x v="1"/>
    <x v="0"/>
    <s v="feb"/>
  </r>
  <r>
    <x v="1519"/>
    <x v="0"/>
    <n v="75"/>
    <n v="58"/>
    <n v="173"/>
    <n v="116"/>
    <s v="Yes"/>
    <s v="Yes"/>
    <n v="0"/>
    <n v="0"/>
    <n v="0"/>
    <s v="No"/>
    <n v="0"/>
    <s v="IL"/>
    <x v="0"/>
    <n v="30"/>
    <s v="No"/>
    <s v="No"/>
    <s v="No"/>
    <s v="  One Year   "/>
    <s v="Credit Card"/>
    <n v="13"/>
    <n v="389"/>
    <x v="0"/>
    <m/>
    <x v="66"/>
    <x v="681"/>
    <n v="32"/>
    <x v="0"/>
    <n v="11.57"/>
    <x v="2"/>
    <s v="SMS"/>
    <x v="1"/>
    <n v="4.12"/>
    <n v="1728"/>
    <s v="Medio"/>
    <s v="Medio"/>
    <n v="0.15625"/>
    <n v="733"/>
    <n v="179"/>
    <n v="0.1787709497206704"/>
    <n v="0.1787709497206704"/>
    <s v="Primera compra"/>
    <n v="655"/>
    <n v="21.519507186858316"/>
    <n v="1.7932922655715264"/>
    <x v="1"/>
    <x v="1"/>
    <s v="dic"/>
  </r>
  <r>
    <x v="1520"/>
    <x v="0"/>
    <n v="69"/>
    <n v="326"/>
    <n v="723.4"/>
    <n v="0"/>
    <s v="No"/>
    <s v="No"/>
    <n v="0"/>
    <n v="0"/>
    <n v="4"/>
    <s v="Yes"/>
    <n v="0"/>
    <s v="OR"/>
    <x v="1"/>
    <n v="50"/>
    <s v="No"/>
    <s v="No"/>
    <s v="No"/>
    <s v="  Two Year   "/>
    <s v="Credit Card"/>
    <n v="31"/>
    <n v="1706"/>
    <x v="0"/>
    <m/>
    <x v="951"/>
    <x v="643"/>
    <n v="14"/>
    <x v="2"/>
    <n v="29.52"/>
    <x v="4"/>
    <s v="SMS"/>
    <x v="1"/>
    <n v="0"/>
    <n v="4029"/>
    <s v="Medio"/>
    <s v="Bajo"/>
    <n v="0.21428571428571427"/>
    <n v="533"/>
    <n v="329"/>
    <n v="4.2553191489361701E-2"/>
    <n v="4.2553191489361701E-2"/>
    <s v="Primera compra"/>
    <n v="1350"/>
    <n v="44.353182751540047"/>
    <n v="3.6960985626283374"/>
    <x v="0"/>
    <x v="0"/>
    <s v="feb"/>
  </r>
  <r>
    <x v="1521"/>
    <x v="0"/>
    <n v="68"/>
    <n v="5"/>
    <n v="11.1"/>
    <n v="0"/>
    <s v="No"/>
    <s v="No"/>
    <n v="0"/>
    <n v="0"/>
    <n v="5"/>
    <s v="Yes"/>
    <n v="0"/>
    <s v="IA"/>
    <x v="1"/>
    <n v="54"/>
    <s v="No"/>
    <s v="No"/>
    <s v="No"/>
    <s v="  Month-to-Month   "/>
    <s v="Direct Debit"/>
    <n v="47"/>
    <n v="129"/>
    <x v="0"/>
    <m/>
    <x v="923"/>
    <x v="909"/>
    <n v="58"/>
    <x v="1"/>
    <n v="37.99"/>
    <x v="5"/>
    <s v="Phone"/>
    <x v="0"/>
    <n v="0"/>
    <n v="3405"/>
    <s v="Medio"/>
    <s v="Bajo"/>
    <n v="6.8965517241379309E-2"/>
    <n v="636"/>
    <n v="9"/>
    <n v="6.4444444444444446"/>
    <n v="6.4444444444444446"/>
    <s v="Primera compra"/>
    <n v="1636"/>
    <n v="53.749486652977417"/>
    <n v="4.4791238877481181"/>
    <x v="0"/>
    <x v="1"/>
    <s v="abr"/>
  </r>
  <r>
    <x v="1522"/>
    <x v="0"/>
    <n v="50"/>
    <n v="45"/>
    <n v="129.19999999999999"/>
    <n v="128"/>
    <s v="Yes"/>
    <s v="No"/>
    <n v="78.7"/>
    <n v="0"/>
    <n v="2"/>
    <s v="Yes"/>
    <n v="0"/>
    <s v="LA"/>
    <x v="0"/>
    <n v="82"/>
    <s v="No"/>
    <s v="Yes"/>
    <s v="Yes"/>
    <s v="  One Year   "/>
    <s v="Credit Card"/>
    <n v="28"/>
    <n v="910"/>
    <x v="0"/>
    <m/>
    <x v="545"/>
    <x v="622"/>
    <n v="24"/>
    <x v="2"/>
    <n v="32.880000000000003"/>
    <x v="3"/>
    <s v="Email"/>
    <x v="1"/>
    <n v="3.94"/>
    <n v="3121"/>
    <s v="Medio"/>
    <s v="Bajo"/>
    <n v="4.1666666666666664E-2"/>
    <n v="462"/>
    <n v="174"/>
    <n v="0.13793103448275862"/>
    <n v="0.13793103448275862"/>
    <s v="Primera compra"/>
    <n v="814"/>
    <n v="26.743326488706366"/>
    <n v="2.2286105407255303"/>
    <x v="2"/>
    <x v="2"/>
    <s v="jul"/>
  </r>
  <r>
    <x v="1523"/>
    <x v="0"/>
    <n v="74"/>
    <n v="173"/>
    <n v="464.5"/>
    <n v="0"/>
    <s v="No"/>
    <s v="No"/>
    <n v="0"/>
    <n v="0"/>
    <n v="0"/>
    <s v="No"/>
    <n v="0"/>
    <s v="WY"/>
    <x v="0"/>
    <n v="52"/>
    <s v="No"/>
    <s v="No"/>
    <s v="No"/>
    <s v="  Two Year   "/>
    <s v="Direct Debit"/>
    <n v="12"/>
    <n v="722"/>
    <x v="0"/>
    <m/>
    <x v="952"/>
    <x v="944"/>
    <n v="102"/>
    <x v="0"/>
    <n v="11.78"/>
    <x v="0"/>
    <s v="Phone"/>
    <x v="0"/>
    <n v="0"/>
    <n v="4307"/>
    <s v="Medio"/>
    <s v="Bajo"/>
    <n v="1.9607843137254902E-2"/>
    <n v="453"/>
    <n v="175"/>
    <n v="0.58285714285714285"/>
    <n v="0.58285714285714285"/>
    <s v="Primera compra"/>
    <n v="290"/>
    <n v="9.5277207392197116"/>
    <n v="0.79397672826830934"/>
    <x v="0"/>
    <x v="2"/>
    <s v="dic"/>
  </r>
  <r>
    <x v="1523"/>
    <x v="0"/>
    <n v="73"/>
    <n v="173"/>
    <n v="464.5"/>
    <n v="0"/>
    <s v="No"/>
    <s v="No"/>
    <n v="0"/>
    <n v="0"/>
    <n v="0"/>
    <s v="No"/>
    <n v="0"/>
    <s v="WY"/>
    <x v="0"/>
    <n v="52"/>
    <s v="No"/>
    <s v="No"/>
    <s v="No"/>
    <s v="  Two Year   "/>
    <s v="Direct Debit"/>
    <n v="12"/>
    <n v="722"/>
    <x v="0"/>
    <m/>
    <x v="952"/>
    <x v="944"/>
    <n v="102"/>
    <x v="0"/>
    <n v="11.78"/>
    <x v="5"/>
    <s v="Phone"/>
    <x v="0"/>
    <n v="0"/>
    <n v="3263"/>
    <s v="Medio"/>
    <s v="Bajo"/>
    <n v="3.9215686274509803E-2"/>
    <n v="453"/>
    <n v="177"/>
    <n v="0.57627118644067798"/>
    <n v="0.57627118644067798"/>
    <s v="Compra posterior"/>
    <n v="290"/>
    <n v="9.5277207392197116"/>
    <n v="0.79397672826830934"/>
    <x v="0"/>
    <x v="2"/>
    <s v="dic"/>
  </r>
  <r>
    <x v="1524"/>
    <x v="0"/>
    <n v="77"/>
    <n v="34"/>
    <n v="77.7"/>
    <n v="20"/>
    <s v="Yes"/>
    <s v="No"/>
    <n v="16.399999999999999"/>
    <n v="0"/>
    <n v="20"/>
    <s v="Yes"/>
    <n v="0"/>
    <s v="HI"/>
    <x v="0"/>
    <n v="22"/>
    <s v="Yes"/>
    <s v="No"/>
    <s v="No"/>
    <s v="  Month-to-Month   "/>
    <s v="Direct Debit"/>
    <n v="22"/>
    <n v="116"/>
    <x v="0"/>
    <m/>
    <x v="518"/>
    <x v="945"/>
    <n v="79"/>
    <x v="1"/>
    <n v="18.62"/>
    <x v="2"/>
    <s v="Phone"/>
    <x v="0"/>
    <n v="0.66"/>
    <n v="774"/>
    <s v="Medio"/>
    <s v="Medio"/>
    <n v="6.3291139240506333E-2"/>
    <n v="519"/>
    <n v="59"/>
    <n v="1.3389830508474576"/>
    <n v="1.3389830508474576"/>
    <s v="Primera compra"/>
    <n v="410"/>
    <n v="13.470225872689939"/>
    <n v="1.1225188227241616"/>
    <x v="1"/>
    <x v="1"/>
    <s v="ago"/>
  </r>
  <r>
    <x v="1525"/>
    <x v="0"/>
    <n v="54"/>
    <n v="34"/>
    <n v="99"/>
    <n v="0"/>
    <s v="No"/>
    <s v="No"/>
    <n v="0"/>
    <n v="0"/>
    <n v="6"/>
    <s v="Yes"/>
    <n v="0"/>
    <s v="AR"/>
    <x v="1"/>
    <n v="62"/>
    <s v="No"/>
    <s v="No"/>
    <s v="No"/>
    <s v="  One Year   "/>
    <s v="Credit Card"/>
    <n v="33"/>
    <n v="469"/>
    <x v="0"/>
    <m/>
    <x v="953"/>
    <x v="946"/>
    <n v="87"/>
    <x v="1"/>
    <n v="30.84"/>
    <x v="3"/>
    <s v="SMS"/>
    <x v="0"/>
    <n v="0"/>
    <n v="2743"/>
    <s v="Medio"/>
    <s v="Bajo"/>
    <n v="1.1494252873563218E-2"/>
    <n v="1193"/>
    <n v="35"/>
    <n v="2.4857142857142858"/>
    <n v="2.4857142857142858"/>
    <s v="Primera compra"/>
    <n v="1250"/>
    <n v="41.067761806981522"/>
    <n v="3.422313483915127"/>
    <x v="2"/>
    <x v="1"/>
    <s v="may"/>
  </r>
  <r>
    <x v="1526"/>
    <x v="0"/>
    <n v="69"/>
    <n v="128"/>
    <n v="399.1"/>
    <n v="200"/>
    <s v="Yes"/>
    <s v="Yes"/>
    <n v="0"/>
    <n v="1"/>
    <n v="0"/>
    <s v="No"/>
    <n v="0"/>
    <s v="OH"/>
    <x v="0"/>
    <n v="67"/>
    <s v="No"/>
    <s v="Yes"/>
    <s v="No"/>
    <s v="  Two Year   "/>
    <s v="Credit Card"/>
    <n v="16"/>
    <n v="792"/>
    <x v="0"/>
    <m/>
    <x v="568"/>
    <x v="376"/>
    <n v="11"/>
    <x v="0"/>
    <n v="18.84"/>
    <x v="4"/>
    <s v="Phone"/>
    <x v="0"/>
    <n v="0.64"/>
    <n v="109"/>
    <s v="Medio"/>
    <s v="Bajo"/>
    <n v="0.27272727272727271"/>
    <n v="541"/>
    <n v="331"/>
    <n v="3.3232628398791542E-2"/>
    <n v="3.3232628398791542E-2"/>
    <s v="Primera compra"/>
    <n v="440"/>
    <n v="14.455852156057494"/>
    <n v="1.2046543463381245"/>
    <x v="0"/>
    <x v="2"/>
    <s v="jul"/>
  </r>
  <r>
    <x v="1527"/>
    <x v="0"/>
    <n v="60"/>
    <n v="227"/>
    <n v="632.20000000000005"/>
    <n v="456"/>
    <s v="Yes"/>
    <s v="No"/>
    <n v="112.1"/>
    <n v="0"/>
    <n v="7"/>
    <s v="Yes"/>
    <n v="0"/>
    <s v="WI"/>
    <x v="1"/>
    <n v="34"/>
    <s v="No"/>
    <s v="No"/>
    <s v="Yes"/>
    <s v="  One Year   "/>
    <s v="Credit Card"/>
    <n v="69"/>
    <n v="3942"/>
    <x v="0"/>
    <m/>
    <x v="138"/>
    <x v="947"/>
    <n v="10"/>
    <x v="2"/>
    <n v="56.46"/>
    <x v="5"/>
    <s v="SMS"/>
    <x v="1"/>
    <n v="3.36"/>
    <n v="3912"/>
    <s v="Alto"/>
    <s v="Bajo"/>
    <n v="0.4"/>
    <n v="421"/>
    <n v="687"/>
    <n v="1.4556040756914119E-2"/>
    <n v="1.4556040756914119E-2"/>
    <s v="Primera compra"/>
    <n v="1051"/>
    <n v="34.529774127310063"/>
    <n v="2.8774811772758384"/>
    <x v="0"/>
    <x v="3"/>
    <s v="nov"/>
  </r>
  <r>
    <x v="1528"/>
    <x v="0"/>
    <n v="69"/>
    <n v="83"/>
    <n v="189"/>
    <n v="0"/>
    <s v="No"/>
    <s v="Yes"/>
    <n v="0"/>
    <n v="0"/>
    <n v="14"/>
    <s v="No"/>
    <n v="42"/>
    <s v="WY"/>
    <x v="1"/>
    <n v="79"/>
    <s v="No"/>
    <s v="Yes"/>
    <s v="No"/>
    <s v="  One Year   "/>
    <s v="Credit Card"/>
    <n v="37"/>
    <n v="1387"/>
    <x v="0"/>
    <m/>
    <x v="954"/>
    <x v="631"/>
    <n v="91"/>
    <x v="1"/>
    <n v="38.06"/>
    <x v="2"/>
    <s v="Email"/>
    <x v="1"/>
    <n v="0"/>
    <n v="4621"/>
    <s v="Medio"/>
    <s v="Medio"/>
    <n v="5.4945054945054944E-2"/>
    <n v="1684"/>
    <n v="88"/>
    <n v="1.0340909090909092"/>
    <n v="1.0340909090909092"/>
    <s v="Primera compra"/>
    <n v="1207"/>
    <n v="39.655030800821358"/>
    <n v="3.3045859000684463"/>
    <x v="1"/>
    <x v="0"/>
    <s v="jun"/>
  </r>
  <r>
    <x v="1529"/>
    <x v="0"/>
    <n v="70"/>
    <n v="148"/>
    <n v="365.8"/>
    <n v="0"/>
    <s v="No"/>
    <s v="No"/>
    <n v="0"/>
    <n v="0"/>
    <n v="6"/>
    <s v="Yes"/>
    <n v="0"/>
    <s v="MI"/>
    <x v="1"/>
    <n v="39"/>
    <s v="No"/>
    <s v="No"/>
    <s v="Yes"/>
    <s v="  Two Year   "/>
    <s v="Credit Card"/>
    <n v="41"/>
    <n v="3027"/>
    <x v="0"/>
    <m/>
    <x v="621"/>
    <x v="948"/>
    <n v="15"/>
    <x v="1"/>
    <n v="38.03"/>
    <x v="4"/>
    <s v="Email"/>
    <x v="0"/>
    <n v="0"/>
    <n v="5179"/>
    <s v="Medio"/>
    <s v="Bajo"/>
    <n v="0.2"/>
    <n v="1367"/>
    <n v="151"/>
    <n v="9.9337748344370855E-2"/>
    <n v="9.9337748344370855E-2"/>
    <s v="Primera compra"/>
    <n v="1396"/>
    <n v="45.864476386036962"/>
    <n v="3.8220396988364134"/>
    <x v="0"/>
    <x v="3"/>
    <s v="dic"/>
  </r>
  <r>
    <x v="1530"/>
    <x v="0"/>
    <n v="86"/>
    <n v="192"/>
    <n v="491.7"/>
    <n v="0"/>
    <s v="No"/>
    <s v="No"/>
    <n v="0"/>
    <n v="0"/>
    <n v="0"/>
    <s v="No"/>
    <n v="0"/>
    <s v="AK"/>
    <x v="1"/>
    <n v="59"/>
    <s v="No"/>
    <s v="No"/>
    <s v="No"/>
    <s v="  One Year   "/>
    <s v="Credit Card"/>
    <n v="7"/>
    <n v="259"/>
    <x v="0"/>
    <m/>
    <x v="311"/>
    <x v="764"/>
    <n v="81"/>
    <x v="1"/>
    <n v="7.39"/>
    <x v="4"/>
    <s v="Email"/>
    <x v="1"/>
    <n v="0"/>
    <n v="3114"/>
    <s v="Medio"/>
    <s v="Bajo"/>
    <n v="3.7037037037037035E-2"/>
    <n v="1191"/>
    <n v="195"/>
    <n v="0.41538461538461541"/>
    <n v="0.41538461538461541"/>
    <s v="Primera compra"/>
    <n v="1123"/>
    <n v="36.895277207392198"/>
    <n v="3.07460643394935"/>
    <x v="0"/>
    <x v="1"/>
    <s v="sept"/>
  </r>
  <r>
    <x v="1531"/>
    <x v="0"/>
    <n v="74"/>
    <n v="148"/>
    <n v="282.60000000000002"/>
    <n v="0"/>
    <s v="No"/>
    <s v="No"/>
    <n v="0"/>
    <n v="0"/>
    <n v="8"/>
    <s v="Yes"/>
    <n v="0"/>
    <s v="VT"/>
    <x v="0"/>
    <n v="39"/>
    <s v="No"/>
    <s v="No"/>
    <s v="Yes"/>
    <s v="  Two Year   "/>
    <s v="Direct Debit"/>
    <n v="46"/>
    <n v="3276"/>
    <x v="0"/>
    <m/>
    <x v="259"/>
    <x v="823"/>
    <n v="46"/>
    <x v="2"/>
    <n v="41.65"/>
    <x v="2"/>
    <s v="SMS"/>
    <x v="0"/>
    <n v="0"/>
    <n v="1189"/>
    <s v="Medio"/>
    <s v="Medio"/>
    <n v="0.10869565217391304"/>
    <n v="1311"/>
    <n v="153"/>
    <n v="0.30065359477124182"/>
    <n v="0.30065359477124182"/>
    <s v="Primera compra"/>
    <n v="1008"/>
    <n v="33.117043121149898"/>
    <n v="2.7597535934291582"/>
    <x v="1"/>
    <x v="3"/>
    <s v="ene"/>
  </r>
  <r>
    <x v="1532"/>
    <x v="0"/>
    <n v="64"/>
    <n v="170"/>
    <n v="482.2"/>
    <n v="0"/>
    <s v="No"/>
    <s v="No"/>
    <n v="0"/>
    <n v="1"/>
    <n v="0"/>
    <s v="No"/>
    <n v="0"/>
    <s v="MO"/>
    <x v="1"/>
    <n v="39"/>
    <s v="No"/>
    <s v="No"/>
    <s v="No"/>
    <s v="  Two Year   "/>
    <s v="Credit Card"/>
    <n v="9"/>
    <n v="546"/>
    <x v="0"/>
    <m/>
    <x v="91"/>
    <x v="469"/>
    <n v="115"/>
    <x v="2"/>
    <n v="9.65"/>
    <x v="4"/>
    <s v="Email"/>
    <x v="0"/>
    <n v="0"/>
    <n v="192"/>
    <s v="Medio"/>
    <s v="Bajo"/>
    <n v="2.6086956521739129E-2"/>
    <n v="565"/>
    <n v="173"/>
    <n v="0.66473988439306353"/>
    <n v="0.66473988439306353"/>
    <s v="Primera compra"/>
    <n v="1580"/>
    <n v="51.909650924024632"/>
    <n v="4.3258042436687196"/>
    <x v="0"/>
    <x v="1"/>
    <s v="jun"/>
  </r>
  <r>
    <x v="1533"/>
    <x v="0"/>
    <n v="76"/>
    <n v="368"/>
    <n v="1003"/>
    <n v="0"/>
    <s v="No"/>
    <s v="No"/>
    <n v="0"/>
    <n v="0"/>
    <n v="0"/>
    <s v="No"/>
    <n v="0"/>
    <s v="MD"/>
    <x v="1"/>
    <n v="68"/>
    <s v="No"/>
    <s v="Yes"/>
    <s v="No"/>
    <s v="  Two Year   "/>
    <s v="Credit Card"/>
    <n v="10"/>
    <n v="674"/>
    <x v="0"/>
    <m/>
    <x v="560"/>
    <x v="380"/>
    <n v="28"/>
    <x v="1"/>
    <n v="10.01"/>
    <x v="2"/>
    <s v="SMS"/>
    <x v="1"/>
    <n v="0"/>
    <n v="6472"/>
    <s v="Medio"/>
    <s v="Medio"/>
    <n v="0.17857142857142858"/>
    <n v="314"/>
    <n v="373"/>
    <n v="7.5067024128686322E-2"/>
    <n v="7.5067024128686322E-2"/>
    <s v="Primera compra"/>
    <n v="471"/>
    <n v="15.474332648870636"/>
    <n v="1.2895277207392197"/>
    <x v="1"/>
    <x v="2"/>
    <s v="jun"/>
  </r>
  <r>
    <x v="1533"/>
    <x v="0"/>
    <n v="60"/>
    <n v="368"/>
    <n v="1003"/>
    <n v="0"/>
    <s v="No"/>
    <s v="No"/>
    <n v="0"/>
    <n v="0"/>
    <n v="0"/>
    <s v="No"/>
    <n v="0"/>
    <s v="MD"/>
    <x v="1"/>
    <n v="68"/>
    <s v="No"/>
    <s v="Yes"/>
    <s v="No"/>
    <s v="  Two Year   "/>
    <s v="Credit Card"/>
    <n v="10"/>
    <n v="674"/>
    <x v="0"/>
    <m/>
    <x v="560"/>
    <x v="380"/>
    <n v="28"/>
    <x v="1"/>
    <n v="10.01"/>
    <x v="0"/>
    <s v="SMS"/>
    <x v="1"/>
    <n v="0"/>
    <n v="283"/>
    <s v="Medio"/>
    <s v="Bajo"/>
    <n v="7.1428571428571425E-2"/>
    <n v="314"/>
    <n v="370"/>
    <n v="7.567567567567568E-2"/>
    <n v="7.567567567567568E-2"/>
    <s v="Compra posterior"/>
    <n v="471"/>
    <n v="15.474332648870636"/>
    <n v="1.2895277207392197"/>
    <x v="0"/>
    <x v="2"/>
    <s v="jun"/>
  </r>
  <r>
    <x v="1534"/>
    <x v="0"/>
    <n v="76"/>
    <n v="309"/>
    <n v="801.3"/>
    <n v="0"/>
    <s v="No"/>
    <s v="No"/>
    <n v="0"/>
    <n v="0"/>
    <n v="0"/>
    <s v="No"/>
    <n v="0"/>
    <s v="TN"/>
    <x v="0"/>
    <n v="37"/>
    <s v="No"/>
    <s v="No"/>
    <s v="No"/>
    <s v="  Two Year   "/>
    <m/>
    <n v="7"/>
    <m/>
    <x v="0"/>
    <m/>
    <x v="66"/>
    <x v="949"/>
    <n v="63"/>
    <x v="1"/>
    <n v="6.37"/>
    <x v="3"/>
    <s v="Email"/>
    <x v="0"/>
    <n v="0"/>
    <n v="20"/>
    <s v="Medio"/>
    <s v="Bajo"/>
    <n v="1.5873015873015872E-2"/>
    <n v="1704"/>
    <n v="310"/>
    <n v="0.20322580645161289"/>
    <n v="0.20322580645161289"/>
    <s v="Primera compra"/>
    <n v="655"/>
    <n v="21.519507186858316"/>
    <n v="1.7932922655715264"/>
    <x v="0"/>
    <x v="1"/>
    <s v="dic"/>
  </r>
  <r>
    <x v="1535"/>
    <x v="0"/>
    <n v="71"/>
    <n v="143"/>
    <n v="567.9"/>
    <n v="252"/>
    <s v="Yes"/>
    <s v="No"/>
    <n v="409.5"/>
    <n v="2"/>
    <n v="6"/>
    <s v="Yes"/>
    <n v="0"/>
    <s v="MD"/>
    <x v="0"/>
    <n v="50"/>
    <s v="No"/>
    <s v="No"/>
    <s v="Yes"/>
    <s v="  Two Year   "/>
    <s v="Credit Card"/>
    <n v="57"/>
    <n v="3627"/>
    <x v="0"/>
    <m/>
    <x v="711"/>
    <x v="301"/>
    <n v="102"/>
    <x v="0"/>
    <n v="51.36"/>
    <x v="3"/>
    <s v="Email"/>
    <x v="0"/>
    <n v="0.82"/>
    <n v="6876"/>
    <s v="Alto"/>
    <s v="Bajo"/>
    <n v="9.8039215686274508E-3"/>
    <n v="1170"/>
    <n v="396"/>
    <n v="0.25757575757575757"/>
    <n v="0.25757575757575757"/>
    <s v="Primera compra"/>
    <n v="1530"/>
    <n v="50.266940451745384"/>
    <n v="4.1889117043121153"/>
    <x v="2"/>
    <x v="3"/>
    <s v="ago"/>
  </r>
  <r>
    <x v="1536"/>
    <x v="0"/>
    <n v="62"/>
    <n v="253"/>
    <n v="724"/>
    <n v="192"/>
    <s v="Yes"/>
    <s v="No"/>
    <n v="249.6"/>
    <n v="0"/>
    <n v="30"/>
    <s v="Yes"/>
    <n v="0"/>
    <s v="SC"/>
    <x v="0"/>
    <n v="29"/>
    <s v="Yes"/>
    <s v="No"/>
    <s v="Yes"/>
    <s v="  One Year   "/>
    <s v="Direct Debit"/>
    <n v="32"/>
    <n v="1550"/>
    <x v="0"/>
    <m/>
    <x v="511"/>
    <x v="482"/>
    <n v="63"/>
    <x v="2"/>
    <n v="35.61"/>
    <x v="3"/>
    <s v="SMS"/>
    <x v="0"/>
    <n v="4.99"/>
    <n v="1894"/>
    <s v="Medio"/>
    <s v="Bajo"/>
    <n v="1.5873015873015872E-2"/>
    <n v="1624"/>
    <n v="446"/>
    <n v="0.14125560538116591"/>
    <n v="0.14125560538116591"/>
    <s v="Primera compra"/>
    <n v="398"/>
    <n v="13.075975359342916"/>
    <n v="1.0896646132785763"/>
    <x v="0"/>
    <x v="0"/>
    <s v="sept"/>
  </r>
  <r>
    <x v="1537"/>
    <x v="0"/>
    <n v="85"/>
    <n v="343"/>
    <n v="906.9"/>
    <n v="0"/>
    <s v="No"/>
    <s v="No"/>
    <n v="0"/>
    <n v="0"/>
    <n v="26"/>
    <s v="Yes"/>
    <n v="0"/>
    <s v="OR"/>
    <x v="0"/>
    <n v="24"/>
    <s v="Yes"/>
    <s v="No"/>
    <s v="Yes"/>
    <s v="  One Year   "/>
    <s v="Credit Card"/>
    <n v="60"/>
    <n v="3655"/>
    <x v="0"/>
    <m/>
    <x v="558"/>
    <x v="782"/>
    <n v="81"/>
    <x v="1"/>
    <n v="67.900000000000006"/>
    <x v="1"/>
    <s v="Email"/>
    <x v="1"/>
    <n v="0"/>
    <n v="3498"/>
    <s v="Alto"/>
    <s v="Bajo"/>
    <n v="0"/>
    <n v="305"/>
    <n v="343"/>
    <n v="0.23615160349854228"/>
    <n v="0.23615160349854228"/>
    <s v="Primera compra"/>
    <n v="885"/>
    <n v="29.07597535934292"/>
    <n v="2.4229979466119098"/>
    <x v="2"/>
    <x v="3"/>
    <s v="may"/>
  </r>
  <r>
    <x v="1538"/>
    <x v="0"/>
    <n v="69"/>
    <n v="336"/>
    <n v="861.8"/>
    <n v="288"/>
    <s v="Yes"/>
    <s v="No"/>
    <n v="247.2"/>
    <n v="0"/>
    <n v="17"/>
    <s v="Yes"/>
    <n v="0"/>
    <s v="ID"/>
    <x v="0"/>
    <n v="22"/>
    <s v="Yes"/>
    <s v="No"/>
    <s v="Yes"/>
    <s v="  Two Year   "/>
    <s v="Credit Card"/>
    <n v="33"/>
    <n v="2401"/>
    <x v="0"/>
    <m/>
    <x v="955"/>
    <x v="271"/>
    <n v="85"/>
    <x v="0"/>
    <n v="29.79"/>
    <x v="0"/>
    <s v="Phone"/>
    <x v="1"/>
    <n v="7.42"/>
    <n v="6810"/>
    <s v="Medio"/>
    <s v="Bajo"/>
    <n v="2.3529411764705882E-2"/>
    <n v="1548"/>
    <n v="626"/>
    <n v="0.13578274760383385"/>
    <n v="0.13578274760383385"/>
    <s v="Primera compra"/>
    <n v="585"/>
    <n v="19.219712525667351"/>
    <n v="1.6016427104722792"/>
    <x v="0"/>
    <x v="3"/>
    <s v="mar"/>
  </r>
  <r>
    <x v="1539"/>
    <x v="0"/>
    <n v="57"/>
    <n v="149"/>
    <n v="469.1"/>
    <n v="0"/>
    <s v="No"/>
    <s v="No"/>
    <n v="0"/>
    <n v="3"/>
    <n v="7"/>
    <s v="Yes"/>
    <n v="0"/>
    <s v="CT"/>
    <x v="1"/>
    <n v="44"/>
    <s v="No"/>
    <s v="No"/>
    <s v="Yes"/>
    <s v="  Two Year   "/>
    <s v="Credit Card"/>
    <n v="59"/>
    <n v="3482"/>
    <x v="0"/>
    <m/>
    <x v="956"/>
    <x v="950"/>
    <n v="91"/>
    <x v="1"/>
    <n v="69.91"/>
    <x v="3"/>
    <s v="SMS"/>
    <x v="0"/>
    <n v="0"/>
    <n v="5623"/>
    <s v="Alto"/>
    <s v="Bajo"/>
    <n v="1.098901098901099E-2"/>
    <n v="1057"/>
    <n v="150"/>
    <n v="0.60666666666666669"/>
    <n v="0.60666666666666669"/>
    <s v="Primera compra"/>
    <n v="1417"/>
    <n v="46.554414784394254"/>
    <n v="3.8795345653661877"/>
    <x v="2"/>
    <x v="3"/>
    <s v="nov"/>
  </r>
  <r>
    <x v="1540"/>
    <x v="0"/>
    <n v="65"/>
    <n v="248"/>
    <n v="441.8"/>
    <n v="110"/>
    <s v="Yes"/>
    <s v="No"/>
    <n v="222.8"/>
    <n v="0"/>
    <n v="2"/>
    <s v="Yes"/>
    <n v="0"/>
    <s v="HI"/>
    <x v="1"/>
    <n v="40"/>
    <s v="No"/>
    <s v="No"/>
    <s v="No"/>
    <s v="  Month-to-Month   "/>
    <s v="Direct Debit"/>
    <n v="43"/>
    <n v="2370"/>
    <x v="0"/>
    <m/>
    <x v="784"/>
    <x v="951"/>
    <n v="27"/>
    <x v="2"/>
    <n v="40.49"/>
    <x v="2"/>
    <s v="Email"/>
    <x v="1"/>
    <n v="0.89"/>
    <n v="5018"/>
    <s v="Medio"/>
    <s v="Medio"/>
    <n v="0.18518518518518517"/>
    <n v="960"/>
    <n v="363"/>
    <n v="7.43801652892562E-2"/>
    <n v="7.43801652892562E-2"/>
    <s v="Primera compra"/>
    <n v="1055"/>
    <n v="34.661190965092402"/>
    <n v="2.8884325804243667"/>
    <x v="1"/>
    <x v="3"/>
    <s v="nov"/>
  </r>
  <r>
    <x v="1541"/>
    <x v="0"/>
    <n v="55"/>
    <n v="5"/>
    <n v="14.2"/>
    <n v="0"/>
    <s v="No"/>
    <s v="No"/>
    <n v="0"/>
    <n v="0"/>
    <n v="4"/>
    <s v="Yes"/>
    <n v="0"/>
    <s v="NJ"/>
    <x v="0"/>
    <n v="52"/>
    <s v="No"/>
    <s v="No"/>
    <s v="No"/>
    <s v="  Month-to-Month   "/>
    <s v="Direct Debit"/>
    <n v="30"/>
    <n v="61"/>
    <x v="0"/>
    <m/>
    <x v="800"/>
    <x v="952"/>
    <n v="67"/>
    <x v="2"/>
    <n v="24.86"/>
    <x v="4"/>
    <s v="SMS"/>
    <x v="0"/>
    <n v="0"/>
    <n v="1100"/>
    <s v="Medio"/>
    <s v="Bajo"/>
    <n v="4.4776119402985072E-2"/>
    <n v="579"/>
    <n v="8"/>
    <n v="8.375"/>
    <n v="8.375"/>
    <s v="Primera compra"/>
    <n v="1728"/>
    <n v="56.772073921971256"/>
    <n v="4.731006160164271"/>
    <x v="0"/>
    <x v="1"/>
    <s v="ene"/>
  </r>
  <r>
    <x v="1542"/>
    <x v="0"/>
    <n v="66"/>
    <n v="54"/>
    <n v="180.6"/>
    <n v="0"/>
    <s v="No"/>
    <s v="No"/>
    <n v="0"/>
    <n v="0"/>
    <n v="11"/>
    <s v="Yes"/>
    <n v="0"/>
    <s v="DE"/>
    <x v="1"/>
    <n v="49"/>
    <s v="No"/>
    <s v="No"/>
    <s v="No"/>
    <s v="  Month-to-Month   "/>
    <s v="Credit Card"/>
    <n v="53"/>
    <n v="733"/>
    <x v="0"/>
    <m/>
    <x v="593"/>
    <x v="691"/>
    <n v="34"/>
    <x v="0"/>
    <n v="53.56"/>
    <x v="4"/>
    <s v="Email"/>
    <x v="0"/>
    <n v="0"/>
    <n v="4119"/>
    <s v="Alto"/>
    <s v="Bajo"/>
    <n v="8.8235294117647065E-2"/>
    <n v="1674"/>
    <n v="57"/>
    <n v="0.59649122807017541"/>
    <n v="0.59649122807017541"/>
    <s v="Primera compra"/>
    <n v="368"/>
    <n v="12.090349075975357"/>
    <n v="1.0075290896646132"/>
    <x v="0"/>
    <x v="2"/>
    <s v="oct"/>
  </r>
  <r>
    <x v="1543"/>
    <x v="0"/>
    <n v="81"/>
    <n v="169"/>
    <n v="278.7"/>
    <n v="280"/>
    <s v="Yes"/>
    <s v="No"/>
    <n v="182"/>
    <n v="0"/>
    <n v="4"/>
    <s v="Yes"/>
    <n v="0"/>
    <s v="MS"/>
    <x v="0"/>
    <n v="69"/>
    <s v="No"/>
    <s v="Yes"/>
    <s v="Yes"/>
    <s v="  Two Year   "/>
    <s v="Direct Debit"/>
    <n v="64"/>
    <n v="4453"/>
    <x v="0"/>
    <m/>
    <x v="501"/>
    <x v="630"/>
    <n v="1"/>
    <x v="1"/>
    <n v="71.5"/>
    <x v="0"/>
    <s v="Email"/>
    <x v="0"/>
    <n v="0.55000000000000004"/>
    <n v="1286"/>
    <s v="Alto"/>
    <s v="Bajo"/>
    <n v="2"/>
    <n v="1084"/>
    <n v="451"/>
    <n v="2.2172949002217295E-3"/>
    <n v="2.2172949002217295E-3"/>
    <s v="Primera compra"/>
    <n v="1691"/>
    <n v="55.5564681724846"/>
    <n v="4.6297056810403836"/>
    <x v="0"/>
    <x v="3"/>
    <s v="feb"/>
  </r>
  <r>
    <x v="1544"/>
    <x v="0"/>
    <n v="73"/>
    <n v="53"/>
    <n v="201.8"/>
    <n v="0"/>
    <s v="No"/>
    <s v="No"/>
    <n v="0"/>
    <n v="0"/>
    <n v="0"/>
    <s v="No"/>
    <n v="0"/>
    <s v="IA"/>
    <x v="0"/>
    <n v="66"/>
    <s v="No"/>
    <s v="Yes"/>
    <s v="No"/>
    <s v="  Two Year   "/>
    <s v="Credit Card"/>
    <n v="10"/>
    <n v="232"/>
    <x v="0"/>
    <m/>
    <x v="457"/>
    <x v="519"/>
    <n v="68"/>
    <x v="2"/>
    <n v="11.57"/>
    <x v="0"/>
    <s v="Phone"/>
    <x v="1"/>
    <n v="0"/>
    <n v="46"/>
    <s v="Medio"/>
    <s v="Bajo"/>
    <n v="2.9411764705882353E-2"/>
    <n v="993"/>
    <n v="55"/>
    <n v="1.2363636363636363"/>
    <n v="1.2363636363636363"/>
    <s v="Primera compra"/>
    <n v="1601"/>
    <n v="52.599589322381931"/>
    <n v="4.3832991101984939"/>
    <x v="0"/>
    <x v="1"/>
    <s v="may"/>
  </r>
  <r>
    <x v="1545"/>
    <x v="0"/>
    <n v="87"/>
    <n v="22"/>
    <n v="70.599999999999994"/>
    <n v="0"/>
    <s v="No"/>
    <s v="No"/>
    <n v="0"/>
    <n v="0"/>
    <n v="5"/>
    <s v="Yes"/>
    <n v="0"/>
    <s v="NY"/>
    <x v="1"/>
    <n v="48"/>
    <s v="No"/>
    <s v="No"/>
    <s v="No"/>
    <s v="  Month-to-Month   "/>
    <s v="Credit Card"/>
    <n v="39"/>
    <n v="211"/>
    <x v="0"/>
    <m/>
    <x v="683"/>
    <x v="802"/>
    <n v="49"/>
    <x v="1"/>
    <n v="33.549999999999997"/>
    <x v="4"/>
    <s v="SMS"/>
    <x v="0"/>
    <n v="0"/>
    <n v="2972"/>
    <s v="Medio"/>
    <s v="Bajo"/>
    <n v="6.1224489795918366E-2"/>
    <n v="657"/>
    <n v="25"/>
    <n v="1.96"/>
    <n v="1.96"/>
    <s v="Primera compra"/>
    <n v="497"/>
    <n v="16.328542094455852"/>
    <n v="1.3607118412046544"/>
    <x v="0"/>
    <x v="1"/>
    <s v="jun"/>
  </r>
  <r>
    <x v="1546"/>
    <x v="0"/>
    <n v="66"/>
    <n v="4"/>
    <n v="7"/>
    <n v="0"/>
    <s v="No"/>
    <s v="No"/>
    <n v="0"/>
    <n v="2"/>
    <n v="0"/>
    <s v="No"/>
    <n v="0"/>
    <s v="WI"/>
    <x v="0"/>
    <n v="39"/>
    <s v="No"/>
    <s v="No"/>
    <s v="No"/>
    <s v="  Month-to-Month   "/>
    <s v="Direct Debit"/>
    <n v="13"/>
    <n v="13"/>
    <x v="0"/>
    <m/>
    <x v="619"/>
    <x v="940"/>
    <n v="97"/>
    <x v="0"/>
    <n v="15.53"/>
    <x v="5"/>
    <s v="Email"/>
    <x v="1"/>
    <n v="0"/>
    <n v="4390"/>
    <s v="Medio"/>
    <s v="Bajo"/>
    <n v="4.1237113402061855E-2"/>
    <n v="545"/>
    <n v="8"/>
    <n v="12.125"/>
    <n v="12.125"/>
    <s v="Primera compra"/>
    <n v="506"/>
    <n v="16.624229979466119"/>
    <n v="1.3853524982888432"/>
    <x v="0"/>
    <x v="1"/>
    <s v="may"/>
  </r>
  <r>
    <x v="1547"/>
    <x v="0"/>
    <n v="100"/>
    <n v="23"/>
    <n v="59"/>
    <n v="0"/>
    <s v="No"/>
    <s v="Yes"/>
    <n v="0"/>
    <n v="0"/>
    <n v="3"/>
    <s v="Yes"/>
    <n v="0"/>
    <s v="WA"/>
    <x v="0"/>
    <n v="59"/>
    <s v="No"/>
    <s v="No"/>
    <s v="No"/>
    <s v="  Month-to-Month   "/>
    <s v="Credit Card"/>
    <n v="9"/>
    <n v="65"/>
    <x v="0"/>
    <m/>
    <x v="938"/>
    <x v="45"/>
    <n v="61"/>
    <x v="1"/>
    <n v="10.48"/>
    <x v="1"/>
    <s v="Email"/>
    <x v="0"/>
    <n v="0"/>
    <n v="485"/>
    <s v="Medio"/>
    <s v="Bajo"/>
    <n v="0"/>
    <n v="1235"/>
    <n v="23"/>
    <n v="2.652173913043478"/>
    <n v="2.652173913043478"/>
    <s v="Primera compra"/>
    <n v="1676"/>
    <n v="55.063655030800817"/>
    <n v="4.5886379192334017"/>
    <x v="2"/>
    <x v="1"/>
    <s v="mar"/>
  </r>
  <r>
    <x v="1548"/>
    <x v="0"/>
    <n v="61"/>
    <n v="44"/>
    <n v="101.8"/>
    <n v="0"/>
    <s v="No"/>
    <s v="No"/>
    <n v="0"/>
    <n v="0"/>
    <n v="38"/>
    <s v="Yes"/>
    <n v="0"/>
    <s v="FL"/>
    <x v="0"/>
    <n v="26"/>
    <s v="Yes"/>
    <s v="No"/>
    <s v="No"/>
    <s v="  One Year   "/>
    <s v="Direct Debit"/>
    <n v="30"/>
    <n v="776"/>
    <x v="0"/>
    <m/>
    <x v="185"/>
    <x v="726"/>
    <n v="32"/>
    <x v="2"/>
    <n v="33.11"/>
    <x v="0"/>
    <s v="Email"/>
    <x v="1"/>
    <n v="0"/>
    <n v="6321"/>
    <s v="Medio"/>
    <s v="Bajo"/>
    <n v="6.25E-2"/>
    <n v="1599"/>
    <n v="46"/>
    <n v="0.69565217391304346"/>
    <n v="0.69565217391304346"/>
    <s v="Primera compra"/>
    <n v="1364"/>
    <n v="44.813141683778234"/>
    <n v="3.7344284736481863"/>
    <x v="0"/>
    <x v="2"/>
    <s v="ene"/>
  </r>
  <r>
    <x v="1549"/>
    <x v="0"/>
    <n v="93"/>
    <n v="145"/>
    <n v="429"/>
    <n v="0"/>
    <s v="No"/>
    <s v="No"/>
    <n v="0"/>
    <n v="2"/>
    <n v="9"/>
    <s v="No"/>
    <n v="56"/>
    <s v="RI"/>
    <x v="0"/>
    <n v="44"/>
    <s v="No"/>
    <s v="No"/>
    <s v="Yes"/>
    <s v="  Two Year   "/>
    <s v="Direct Debit"/>
    <n v="61"/>
    <n v="4390"/>
    <x v="0"/>
    <m/>
    <x v="957"/>
    <x v="315"/>
    <n v="64"/>
    <x v="1"/>
    <n v="50.84"/>
    <x v="4"/>
    <s v="Phone"/>
    <x v="0"/>
    <n v="0"/>
    <n v="2175"/>
    <s v="Alto"/>
    <s v="Bajo"/>
    <n v="4.6875E-2"/>
    <n v="645"/>
    <n v="148"/>
    <n v="0.43243243243243246"/>
    <n v="0.43243243243243246"/>
    <s v="Primera compra"/>
    <n v="1513"/>
    <n v="49.708418891170432"/>
    <n v="4.1423682409308693"/>
    <x v="0"/>
    <x v="3"/>
    <s v="ago"/>
  </r>
  <r>
    <x v="1550"/>
    <x v="0"/>
    <n v="57"/>
    <n v="128"/>
    <n v="366.8"/>
    <n v="184"/>
    <s v="Yes"/>
    <s v="No"/>
    <n v="193.2"/>
    <n v="0"/>
    <n v="13"/>
    <s v="Yes"/>
    <n v="0"/>
    <s v="VA"/>
    <x v="1"/>
    <n v="29"/>
    <s v="Yes"/>
    <s v="No"/>
    <s v="No"/>
    <s v="  Month-to-Month   "/>
    <s v="Credit Card"/>
    <n v="37"/>
    <n v="1718"/>
    <x v="0"/>
    <m/>
    <x v="512"/>
    <x v="808"/>
    <n v="109"/>
    <x v="1"/>
    <n v="31.84"/>
    <x v="4"/>
    <s v="Phone"/>
    <x v="1"/>
    <n v="5.8"/>
    <n v="6841"/>
    <s v="Medio"/>
    <s v="Bajo"/>
    <n v="2.7522935779816515E-2"/>
    <n v="537"/>
    <n v="315"/>
    <n v="0.34603174603174602"/>
    <n v="0.34603174603174602"/>
    <s v="Primera compra"/>
    <n v="1403"/>
    <n v="46.094455852156059"/>
    <n v="3.8412046543463383"/>
    <x v="0"/>
    <x v="0"/>
    <s v="dic"/>
  </r>
  <r>
    <x v="1551"/>
    <x v="0"/>
    <n v="56"/>
    <n v="192"/>
    <n v="483.6"/>
    <n v="0"/>
    <s v="No"/>
    <s v="No"/>
    <n v="0"/>
    <n v="0"/>
    <n v="0"/>
    <s v="No"/>
    <n v="0"/>
    <s v="NY"/>
    <x v="1"/>
    <n v="41"/>
    <s v="No"/>
    <s v="No"/>
    <s v="No"/>
    <s v="  Two Year   "/>
    <s v="Direct Debit"/>
    <n v="10"/>
    <n v="427"/>
    <x v="0"/>
    <m/>
    <x v="678"/>
    <x v="276"/>
    <n v="65"/>
    <x v="1"/>
    <n v="8.27"/>
    <x v="4"/>
    <s v="Phone"/>
    <x v="0"/>
    <n v="0"/>
    <n v="6880"/>
    <s v="Medio"/>
    <s v="Bajo"/>
    <n v="4.6153846153846156E-2"/>
    <n v="789"/>
    <n v="195"/>
    <n v="0.33333333333333331"/>
    <n v="0.33333333333333331"/>
    <s v="Primera compra"/>
    <n v="1506"/>
    <n v="49.478439425051334"/>
    <n v="4.1232032854209448"/>
    <x v="0"/>
    <x v="1"/>
    <s v="ago"/>
  </r>
  <r>
    <x v="1552"/>
    <x v="0"/>
    <n v="55"/>
    <n v="61"/>
    <n v="138.30000000000001"/>
    <n v="0"/>
    <s v="No"/>
    <s v="No"/>
    <n v="0"/>
    <n v="0"/>
    <n v="0"/>
    <s v="No"/>
    <n v="0"/>
    <s v="AL"/>
    <x v="0"/>
    <n v="38"/>
    <s v="No"/>
    <s v="No"/>
    <s v="No"/>
    <s v="  One Year   "/>
    <s v="Direct Debit"/>
    <n v="6"/>
    <n v="107"/>
    <x v="0"/>
    <m/>
    <x v="846"/>
    <x v="412"/>
    <n v="82"/>
    <x v="2"/>
    <n v="4.91"/>
    <x v="4"/>
    <s v="SMS"/>
    <x v="1"/>
    <n v="0"/>
    <n v="5948"/>
    <s v="Medio"/>
    <s v="Bajo"/>
    <n v="3.6585365853658534E-2"/>
    <n v="1501"/>
    <n v="64"/>
    <n v="1.28125"/>
    <n v="1.28125"/>
    <s v="Primera compra"/>
    <n v="1073"/>
    <n v="35.252566735112936"/>
    <n v="2.9377138945927448"/>
    <x v="0"/>
    <x v="1"/>
    <s v="nov"/>
  </r>
  <r>
    <x v="1553"/>
    <x v="0"/>
    <n v="70"/>
    <n v="21"/>
    <n v="47.1"/>
    <n v="0"/>
    <s v="No"/>
    <s v="No"/>
    <n v="0"/>
    <n v="0"/>
    <n v="2"/>
    <s v="Yes"/>
    <n v="0"/>
    <s v="FL"/>
    <x v="1"/>
    <n v="37"/>
    <s v="No"/>
    <s v="No"/>
    <s v="No"/>
    <s v="  Month-to-Month   "/>
    <s v="Credit Card"/>
    <n v="24"/>
    <n v="286"/>
    <x v="0"/>
    <m/>
    <x v="355"/>
    <x v="944"/>
    <n v="84"/>
    <x v="1"/>
    <n v="22.32"/>
    <x v="1"/>
    <s v="SMS"/>
    <x v="0"/>
    <n v="0"/>
    <n v="5304"/>
    <s v="Medio"/>
    <s v="Bajo"/>
    <n v="0"/>
    <n v="453"/>
    <n v="21"/>
    <n v="4"/>
    <n v="4"/>
    <s v="Primera compra"/>
    <n v="463"/>
    <n v="15.211498973305956"/>
    <n v="1.267624914442163"/>
    <x v="0"/>
    <x v="1"/>
    <s v="jul"/>
  </r>
  <r>
    <x v="1554"/>
    <x v="0"/>
    <n v="56"/>
    <n v="336"/>
    <n v="952"/>
    <n v="0"/>
    <s v="No"/>
    <s v="No"/>
    <n v="0"/>
    <n v="0"/>
    <n v="9"/>
    <s v="Yes"/>
    <n v="0"/>
    <s v="ME"/>
    <x v="0"/>
    <n v="34"/>
    <s v="No"/>
    <s v="No"/>
    <s v="Yes"/>
    <s v="  One Year   "/>
    <s v="Credit Card"/>
    <n v="39"/>
    <n v="2628"/>
    <x v="0"/>
    <m/>
    <x v="799"/>
    <x v="146"/>
    <n v="76"/>
    <x v="2"/>
    <n v="35.96"/>
    <x v="0"/>
    <s v="SMS"/>
    <x v="1"/>
    <n v="0"/>
    <n v="1560"/>
    <s v="Medio"/>
    <s v="Bajo"/>
    <n v="2.6315789473684209E-2"/>
    <n v="1328"/>
    <n v="338"/>
    <n v="0.22485207100591717"/>
    <n v="0.22485207100591717"/>
    <s v="Primera compra"/>
    <n v="619"/>
    <n v="20.336755646817249"/>
    <n v="1.6947296372347707"/>
    <x v="0"/>
    <x v="3"/>
    <s v="feb"/>
  </r>
  <r>
    <x v="1555"/>
    <x v="0"/>
    <n v="77"/>
    <n v="38"/>
    <n v="104.5"/>
    <n v="0"/>
    <s v="No"/>
    <s v="No"/>
    <n v="0"/>
    <n v="0"/>
    <n v="0"/>
    <s v="No"/>
    <n v="0"/>
    <s v="NH"/>
    <x v="0"/>
    <n v="47"/>
    <s v="No"/>
    <s v="No"/>
    <s v="No"/>
    <s v="  Month-to-Month   "/>
    <s v="Credit Card"/>
    <n v="10"/>
    <n v="149"/>
    <x v="0"/>
    <m/>
    <x v="278"/>
    <x v="642"/>
    <n v="40"/>
    <x v="1"/>
    <n v="10.9"/>
    <x v="1"/>
    <s v="Email"/>
    <x v="0"/>
    <n v="0"/>
    <n v="2537"/>
    <s v="Medio"/>
    <s v="Bajo"/>
    <n v="0"/>
    <n v="1552"/>
    <n v="38"/>
    <n v="1.0526315789473684"/>
    <n v="1.0526315789473684"/>
    <s v="Primera compra"/>
    <n v="553"/>
    <n v="18.168377823408623"/>
    <n v="1.514031485284052"/>
    <x v="0"/>
    <x v="1"/>
    <s v="abr"/>
  </r>
  <r>
    <x v="1556"/>
    <x v="0"/>
    <n v="60"/>
    <n v="351"/>
    <n v="861.4"/>
    <n v="378"/>
    <s v="Yes"/>
    <s v="No"/>
    <n v="418.5"/>
    <n v="0"/>
    <n v="4"/>
    <s v="Yes"/>
    <n v="0"/>
    <s v="DC"/>
    <x v="1"/>
    <n v="36"/>
    <s v="No"/>
    <s v="No"/>
    <s v="Yes"/>
    <s v="  Two Year   "/>
    <s v="Direct Debit"/>
    <n v="36"/>
    <n v="1939"/>
    <x v="0"/>
    <m/>
    <x v="901"/>
    <x v="953"/>
    <n v="15"/>
    <x v="2"/>
    <n v="31.08"/>
    <x v="0"/>
    <s v="SMS"/>
    <x v="1"/>
    <n v="0.84"/>
    <n v="2131"/>
    <s v="Medio"/>
    <s v="Bajo"/>
    <n v="0.13333333333333333"/>
    <n v="288"/>
    <n v="731"/>
    <n v="2.0519835841313269E-2"/>
    <n v="2.0519835841313269E-2"/>
    <s v="Primera compra"/>
    <n v="1640"/>
    <n v="53.880903490759756"/>
    <n v="4.4900752908966464"/>
    <x v="0"/>
    <x v="0"/>
    <s v="abr"/>
  </r>
  <r>
    <x v="1557"/>
    <x v="0"/>
    <n v="51"/>
    <n v="238"/>
    <n v="681.6"/>
    <n v="0"/>
    <s v="No"/>
    <s v="No"/>
    <n v="0"/>
    <n v="0"/>
    <n v="0"/>
    <s v="No"/>
    <n v="0"/>
    <s v="ME"/>
    <x v="1"/>
    <n v="36"/>
    <s v="No"/>
    <s v="No"/>
    <s v="No"/>
    <s v="  Two Year   "/>
    <s v="Direct Debit"/>
    <n v="11"/>
    <n v="847"/>
    <x v="0"/>
    <m/>
    <x v="958"/>
    <x v="954"/>
    <n v="93"/>
    <x v="2"/>
    <n v="11.27"/>
    <x v="5"/>
    <s v="Phone"/>
    <x v="1"/>
    <n v="0"/>
    <n v="6027"/>
    <s v="Medio"/>
    <s v="Bajo"/>
    <n v="4.3010752688172046E-2"/>
    <n v="661"/>
    <n v="242"/>
    <n v="0.38429752066115702"/>
    <n v="0.38429752066115702"/>
    <s v="Primera compra"/>
    <n v="1146"/>
    <n v="37.650924024640659"/>
    <n v="3.1375770020533884"/>
    <x v="0"/>
    <x v="2"/>
    <s v="ago"/>
  </r>
  <r>
    <x v="1558"/>
    <x v="0"/>
    <n v="74"/>
    <n v="83"/>
    <n v="264.89999999999998"/>
    <n v="264"/>
    <s v="Yes"/>
    <s v="No"/>
    <n v="234.3"/>
    <n v="2"/>
    <n v="0"/>
    <s v="No"/>
    <n v="0"/>
    <s v="MD"/>
    <x v="0"/>
    <n v="30"/>
    <s v="No"/>
    <s v="No"/>
    <s v="No"/>
    <s v="  Two Year   "/>
    <s v="Credit Card"/>
    <n v="11"/>
    <n v="700"/>
    <x v="0"/>
    <m/>
    <x v="686"/>
    <x v="112"/>
    <n v="71"/>
    <x v="1"/>
    <n v="11.48"/>
    <x v="1"/>
    <s v="Phone"/>
    <x v="1"/>
    <n v="9.3699999999999992"/>
    <n v="5916"/>
    <s v="Medio"/>
    <s v="Bajo"/>
    <n v="0"/>
    <n v="838"/>
    <n v="347"/>
    <n v="0.20461095100864554"/>
    <n v="0.20461095100864554"/>
    <s v="Primera compra"/>
    <n v="1221"/>
    <n v="40.114989733059545"/>
    <n v="3.3429158110882953"/>
    <x v="2"/>
    <x v="2"/>
    <s v="jun"/>
  </r>
  <r>
    <x v="1559"/>
    <x v="0"/>
    <n v="64"/>
    <n v="214"/>
    <n v="525.4"/>
    <n v="132"/>
    <s v="Yes"/>
    <s v="No"/>
    <n v="111.1"/>
    <n v="0"/>
    <n v="7"/>
    <s v="Yes"/>
    <n v="0"/>
    <s v="MI"/>
    <x v="1"/>
    <n v="47"/>
    <s v="No"/>
    <s v="No"/>
    <s v="Yes"/>
    <s v="  One Year   "/>
    <s v="Credit Card"/>
    <n v="56"/>
    <n v="1854"/>
    <x v="0"/>
    <m/>
    <x v="80"/>
    <x v="177"/>
    <n v="36"/>
    <x v="2"/>
    <n v="61.71"/>
    <x v="3"/>
    <s v="Email"/>
    <x v="1"/>
    <n v="3.33"/>
    <n v="1234"/>
    <s v="Alto"/>
    <s v="Bajo"/>
    <n v="2.7777777777777776E-2"/>
    <n v="1027"/>
    <n v="347"/>
    <n v="0.1037463976945245"/>
    <n v="0.1037463976945245"/>
    <s v="Primera compra"/>
    <n v="348"/>
    <n v="11.433264887063656"/>
    <n v="0.95277207392197127"/>
    <x v="0"/>
    <x v="0"/>
    <s v="oct"/>
  </r>
  <r>
    <x v="1560"/>
    <x v="0"/>
    <n v="68"/>
    <n v="330"/>
    <n v="642.70000000000005"/>
    <n v="0"/>
    <s v="No"/>
    <s v="No"/>
    <n v="0"/>
    <n v="0"/>
    <n v="1"/>
    <s v="Yes"/>
    <n v="0"/>
    <s v="MI"/>
    <x v="0"/>
    <n v="38"/>
    <s v="No"/>
    <s v="No"/>
    <s v="Yes"/>
    <s v="  Two Year   "/>
    <s v="Direct Debit"/>
    <n v="43"/>
    <n v="2293"/>
    <x v="0"/>
    <m/>
    <x v="121"/>
    <x v="671"/>
    <n v="111"/>
    <x v="0"/>
    <n v="48.2"/>
    <x v="3"/>
    <s v="Phone"/>
    <x v="0"/>
    <n v="0"/>
    <n v="4909"/>
    <s v="Alto"/>
    <s v="Bajo"/>
    <n v="9.0090090090090089E-3"/>
    <n v="1353"/>
    <n v="331"/>
    <n v="0.33534743202416917"/>
    <n v="0.33534743202416917"/>
    <s v="Primera compra"/>
    <n v="1348"/>
    <n v="44.28747433264887"/>
    <n v="3.6906228610540723"/>
    <x v="2"/>
    <x v="3"/>
    <s v="feb"/>
  </r>
  <r>
    <x v="1561"/>
    <x v="0"/>
    <n v="66"/>
    <n v="119"/>
    <n v="341.7"/>
    <n v="28"/>
    <s v="Yes"/>
    <s v="No"/>
    <n v="70.900000000000006"/>
    <n v="0"/>
    <n v="24"/>
    <s v="No"/>
    <n v="63"/>
    <s v="MS"/>
    <x v="1"/>
    <n v="21"/>
    <s v="Yes"/>
    <s v="No"/>
    <s v="No"/>
    <s v="  One Year   "/>
    <s v="Credit Card"/>
    <n v="26"/>
    <n v="730"/>
    <x v="0"/>
    <m/>
    <x v="1"/>
    <x v="861"/>
    <n v="37"/>
    <x v="0"/>
    <n v="21.77"/>
    <x v="3"/>
    <s v="Email"/>
    <x v="0"/>
    <n v="2.13"/>
    <n v="3809"/>
    <s v="Medio"/>
    <s v="Bajo"/>
    <n v="2.7027027027027029E-2"/>
    <n v="840"/>
    <n v="148"/>
    <n v="0.25"/>
    <n v="0.25"/>
    <s v="Primera compra"/>
    <n v="350"/>
    <n v="11.498973305954825"/>
    <n v="0.95824777549623541"/>
    <x v="0"/>
    <x v="2"/>
    <s v="oct"/>
  </r>
  <r>
    <x v="1562"/>
    <x v="0"/>
    <n v="59"/>
    <n v="325"/>
    <n v="666.7"/>
    <n v="0"/>
    <s v="No"/>
    <s v="No"/>
    <n v="0"/>
    <n v="0"/>
    <n v="13"/>
    <s v="Yes"/>
    <n v="0"/>
    <s v="FL"/>
    <x v="1"/>
    <n v="69"/>
    <s v="No"/>
    <s v="Yes"/>
    <s v="Yes"/>
    <s v="  One Year   "/>
    <s v="Credit Card"/>
    <n v="44"/>
    <n v="2676"/>
    <x v="0"/>
    <m/>
    <x v="261"/>
    <x v="532"/>
    <n v="115"/>
    <x v="2"/>
    <n v="51.72"/>
    <x v="4"/>
    <s v="Phone"/>
    <x v="0"/>
    <n v="0"/>
    <n v="1831"/>
    <s v="Alto"/>
    <s v="Bajo"/>
    <n v="2.6086956521739129E-2"/>
    <n v="1432"/>
    <n v="328"/>
    <n v="0.35060975609756095"/>
    <n v="0.35060975609756095"/>
    <s v="Primera compra"/>
    <n v="435"/>
    <n v="14.29158110882957"/>
    <n v="1.1909650924024642"/>
    <x v="0"/>
    <x v="3"/>
    <s v="ago"/>
  </r>
  <r>
    <x v="1563"/>
    <x v="0"/>
    <n v="72"/>
    <n v="349"/>
    <n v="849.2"/>
    <n v="0"/>
    <s v="No"/>
    <s v="No"/>
    <n v="0"/>
    <n v="0"/>
    <n v="3"/>
    <s v="No"/>
    <n v="41"/>
    <s v="VT"/>
    <x v="1"/>
    <n v="48"/>
    <s v="No"/>
    <s v="No"/>
    <s v="Yes"/>
    <s v="  Two Year   "/>
    <s v="Direct Debit"/>
    <n v="28"/>
    <n v="1803"/>
    <x v="0"/>
    <m/>
    <x v="575"/>
    <x v="41"/>
    <n v="34"/>
    <x v="2"/>
    <n v="29.77"/>
    <x v="3"/>
    <s v="Phone"/>
    <x v="0"/>
    <n v="0"/>
    <n v="3828"/>
    <s v="Medio"/>
    <s v="Bajo"/>
    <n v="2.9411764705882353E-2"/>
    <n v="341"/>
    <n v="350"/>
    <n v="9.7142857142857142E-2"/>
    <n v="9.7142857142857142E-2"/>
    <s v="Primera compra"/>
    <n v="1257"/>
    <n v="41.29774127310062"/>
    <n v="3.4414784394250515"/>
    <x v="2"/>
    <x v="0"/>
    <s v="may"/>
  </r>
  <r>
    <x v="1564"/>
    <x v="0"/>
    <n v="58"/>
    <n v="21"/>
    <n v="35.200000000000003"/>
    <n v="8"/>
    <s v="Yes"/>
    <s v="No"/>
    <n v="3.3"/>
    <n v="0"/>
    <n v="4"/>
    <s v="Yes"/>
    <n v="0"/>
    <s v="OH"/>
    <x v="1"/>
    <n v="59"/>
    <s v="No"/>
    <s v="No"/>
    <s v="No"/>
    <s v="  Month-to-Month   "/>
    <s v="Credit Card"/>
    <n v="26"/>
    <n v="57"/>
    <x v="0"/>
    <m/>
    <x v="255"/>
    <x v="868"/>
    <n v="115"/>
    <x v="2"/>
    <n v="24.76"/>
    <x v="3"/>
    <s v="Phone"/>
    <x v="0"/>
    <n v="0.16"/>
    <n v="1025"/>
    <s v="Medio"/>
    <s v="Bajo"/>
    <n v="8.6956521739130436E-3"/>
    <n v="934"/>
    <n v="30"/>
    <n v="3.8333333333333335"/>
    <n v="3.8333333333333335"/>
    <s v="Primera compra"/>
    <n v="452"/>
    <n v="14.850102669404517"/>
    <n v="1.2375085557837098"/>
    <x v="0"/>
    <x v="1"/>
    <s v="jul"/>
  </r>
  <r>
    <x v="1565"/>
    <x v="0"/>
    <n v="66"/>
    <n v="77"/>
    <n v="221.9"/>
    <n v="0"/>
    <s v="No"/>
    <s v="No"/>
    <n v="0"/>
    <n v="0"/>
    <n v="4"/>
    <s v="Yes"/>
    <n v="0"/>
    <s v="MN"/>
    <x v="1"/>
    <n v="84"/>
    <s v="No"/>
    <s v="Yes"/>
    <s v="No"/>
    <s v="  Two Year   "/>
    <s v="Direct Debit"/>
    <n v="39"/>
    <n v="669"/>
    <x v="0"/>
    <m/>
    <x v="959"/>
    <x v="288"/>
    <n v="97"/>
    <x v="2"/>
    <n v="40.54"/>
    <x v="4"/>
    <s v="Phone"/>
    <x v="0"/>
    <n v="0"/>
    <n v="1114"/>
    <s v="Medio"/>
    <s v="Bajo"/>
    <n v="3.0927835051546393E-2"/>
    <n v="1255"/>
    <n v="80"/>
    <n v="1.2124999999999999"/>
    <n v="1.2124999999999999"/>
    <s v="Primera compra"/>
    <n v="692"/>
    <n v="22.735112936344969"/>
    <n v="1.8945927446954141"/>
    <x v="0"/>
    <x v="2"/>
    <s v="nov"/>
  </r>
  <r>
    <x v="1566"/>
    <x v="0"/>
    <n v="71"/>
    <n v="96"/>
    <n v="293.60000000000002"/>
    <n v="0"/>
    <s v="No"/>
    <s v="No"/>
    <n v="0"/>
    <n v="0"/>
    <n v="4"/>
    <s v="Yes"/>
    <n v="0"/>
    <s v="NJ"/>
    <x v="1"/>
    <n v="72"/>
    <s v="No"/>
    <s v="Yes"/>
    <s v="No"/>
    <s v="  Two Year   "/>
    <s v="Direct Debit"/>
    <n v="36"/>
    <n v="1051"/>
    <x v="0"/>
    <m/>
    <x v="960"/>
    <x v="955"/>
    <n v="94"/>
    <x v="2"/>
    <n v="32.479999999999997"/>
    <x v="1"/>
    <s v="Email"/>
    <x v="1"/>
    <n v="0"/>
    <n v="2550"/>
    <s v="Medio"/>
    <s v="Bajo"/>
    <n v="0"/>
    <n v="1316"/>
    <n v="96"/>
    <n v="0.97916666666666663"/>
    <n v="0.97916666666666663"/>
    <s v="Primera compra"/>
    <n v="1292"/>
    <n v="42.447638603696099"/>
    <n v="3.5373032169746748"/>
    <x v="2"/>
    <x v="2"/>
    <s v="mar"/>
  </r>
  <r>
    <x v="1567"/>
    <x v="0"/>
    <n v="60"/>
    <n v="130"/>
    <n v="296"/>
    <n v="0"/>
    <s v="No"/>
    <s v="No"/>
    <n v="0"/>
    <n v="0"/>
    <n v="2"/>
    <s v="No"/>
    <n v="38"/>
    <s v="RI"/>
    <x v="0"/>
    <n v="67"/>
    <s v="No"/>
    <s v="Yes"/>
    <s v="Yes"/>
    <s v="  One Year   "/>
    <s v="Direct Debit"/>
    <n v="36"/>
    <n v="1516"/>
    <x v="0"/>
    <m/>
    <x v="961"/>
    <x v="268"/>
    <n v="35"/>
    <x v="1"/>
    <n v="36.340000000000003"/>
    <x v="1"/>
    <s v="SMS"/>
    <x v="0"/>
    <n v="0"/>
    <n v="1584"/>
    <s v="Medio"/>
    <s v="Bajo"/>
    <n v="0"/>
    <n v="1345"/>
    <n v="130"/>
    <n v="0.26923076923076922"/>
    <n v="0.26923076923076922"/>
    <s v="Primera compra"/>
    <n v="1747"/>
    <n v="57.396303901437378"/>
    <n v="4.7830253251197812"/>
    <x v="2"/>
    <x v="0"/>
    <s v="ene"/>
  </r>
  <r>
    <x v="1568"/>
    <x v="0"/>
    <n v="99"/>
    <n v="83"/>
    <n v="183.7"/>
    <n v="42"/>
    <s v="Yes"/>
    <s v="Yes"/>
    <n v="0"/>
    <n v="0"/>
    <n v="6"/>
    <s v="No"/>
    <n v="0"/>
    <s v="MA"/>
    <x v="1"/>
    <n v="68"/>
    <s v="No"/>
    <s v="Yes"/>
    <s v="No"/>
    <s v="  Month-to-Month   "/>
    <s v="Direct Debit"/>
    <n v="52"/>
    <n v="740"/>
    <x v="0"/>
    <m/>
    <x v="13"/>
    <x v="945"/>
    <n v="19"/>
    <x v="1"/>
    <n v="53.61"/>
    <x v="3"/>
    <s v="Email"/>
    <x v="1"/>
    <n v="1.79"/>
    <n v="1149"/>
    <s v="Alto"/>
    <s v="Bajo"/>
    <n v="5.2631578947368418E-2"/>
    <n v="519"/>
    <n v="126"/>
    <n v="0.15079365079365079"/>
    <n v="0.15079365079365079"/>
    <s v="Primera compra"/>
    <n v="1178"/>
    <n v="38.702258726899387"/>
    <n v="3.2251882272416155"/>
    <x v="2"/>
    <x v="2"/>
    <s v="jul"/>
  </r>
  <r>
    <x v="1569"/>
    <x v="0"/>
    <n v="66"/>
    <n v="156"/>
    <n v="464.3"/>
    <n v="0"/>
    <s v="No"/>
    <s v="No"/>
    <n v="0"/>
    <n v="0"/>
    <n v="2"/>
    <s v="Yes"/>
    <n v="0"/>
    <s v="OH"/>
    <x v="0"/>
    <n v="47"/>
    <s v="No"/>
    <s v="No"/>
    <s v="Yes"/>
    <s v="  Two Year   "/>
    <s v="Credit Card"/>
    <n v="23"/>
    <n v="964"/>
    <x v="0"/>
    <m/>
    <x v="393"/>
    <x v="267"/>
    <n v="7"/>
    <x v="1"/>
    <n v="20.69"/>
    <x v="5"/>
    <s v="Email"/>
    <x v="1"/>
    <n v="0"/>
    <n v="4468"/>
    <s v="Medio"/>
    <s v="Bajo"/>
    <n v="0.5714285714285714"/>
    <n v="800"/>
    <n v="160"/>
    <n v="4.3749999999999997E-2"/>
    <n v="4.3749999999999997E-2"/>
    <s v="Primera compra"/>
    <n v="1718"/>
    <n v="56.4435318275154"/>
    <n v="4.7036276522929503"/>
    <x v="0"/>
    <x v="2"/>
    <s v="ene"/>
  </r>
  <r>
    <x v="1570"/>
    <x v="0"/>
    <n v="63"/>
    <n v="134"/>
    <n v="376.1"/>
    <n v="0"/>
    <s v="No"/>
    <s v="No"/>
    <n v="0"/>
    <n v="0"/>
    <n v="13"/>
    <s v="Yes"/>
    <n v="0"/>
    <s v="AZ"/>
    <x v="0"/>
    <n v="29"/>
    <s v="Yes"/>
    <s v="No"/>
    <s v="Yes"/>
    <s v="  One Year   "/>
    <s v="Direct Debit"/>
    <n v="59"/>
    <n v="1837"/>
    <x v="0"/>
    <m/>
    <x v="221"/>
    <x v="393"/>
    <n v="45"/>
    <x v="2"/>
    <n v="67.66"/>
    <x v="2"/>
    <s v="Phone"/>
    <x v="0"/>
    <n v="0"/>
    <n v="1070"/>
    <s v="Alto"/>
    <s v="Medio"/>
    <n v="0.1111111111111111"/>
    <n v="951"/>
    <n v="139"/>
    <n v="0.32374100719424459"/>
    <n v="0.32374100719424459"/>
    <s v="Primera compra"/>
    <n v="489"/>
    <n v="16.06570841889117"/>
    <n v="1.3388090349075974"/>
    <x v="1"/>
    <x v="0"/>
    <s v="jun"/>
  </r>
  <r>
    <x v="1571"/>
    <x v="0"/>
    <n v="68"/>
    <n v="168"/>
    <n v="329.1"/>
    <n v="100"/>
    <s v="Yes"/>
    <s v="No"/>
    <n v="47.5"/>
    <n v="0"/>
    <n v="10"/>
    <s v="Yes"/>
    <n v="0"/>
    <s v="DC"/>
    <x v="0"/>
    <n v="21"/>
    <s v="Yes"/>
    <s v="No"/>
    <s v="Yes"/>
    <s v="  Two Year   "/>
    <s v="Direct Debit"/>
    <n v="40"/>
    <n v="1020"/>
    <x v="0"/>
    <m/>
    <x v="378"/>
    <x v="956"/>
    <n v="8"/>
    <x v="0"/>
    <n v="40.1"/>
    <x v="3"/>
    <s v="Phone"/>
    <x v="0"/>
    <n v="2.38"/>
    <n v="3737"/>
    <s v="Medio"/>
    <s v="Bajo"/>
    <n v="0.125"/>
    <n v="1227"/>
    <n v="269"/>
    <n v="2.9739776951672861E-2"/>
    <n v="2.9739776951672861E-2"/>
    <s v="Primera compra"/>
    <n v="361"/>
    <n v="11.860369609856264"/>
    <n v="0.9883641341546886"/>
    <x v="0"/>
    <x v="2"/>
    <s v="oct"/>
  </r>
  <r>
    <x v="1572"/>
    <x v="0"/>
    <n v="57"/>
    <n v="13"/>
    <n v="16.600000000000001"/>
    <n v="0"/>
    <s v="No"/>
    <s v="No"/>
    <n v="0"/>
    <n v="0"/>
    <n v="17"/>
    <s v="Yes"/>
    <n v="0"/>
    <s v="AK"/>
    <x v="0"/>
    <n v="22"/>
    <s v="Yes"/>
    <s v="No"/>
    <s v="No"/>
    <s v="  Month-to-Month   "/>
    <s v="Credit Card"/>
    <n v="25"/>
    <n v="46"/>
    <x v="0"/>
    <m/>
    <x v="962"/>
    <x v="645"/>
    <n v="95"/>
    <x v="1"/>
    <n v="26.39"/>
    <x v="4"/>
    <s v="Email"/>
    <x v="0"/>
    <n v="0"/>
    <n v="5562"/>
    <s v="Medio"/>
    <s v="Bajo"/>
    <n v="3.1578947368421054E-2"/>
    <n v="300"/>
    <n v="16"/>
    <n v="5.9375"/>
    <n v="5.9375"/>
    <s v="Primera compra"/>
    <n v="1206"/>
    <n v="39.622176591375769"/>
    <n v="3.3018480492813143"/>
    <x v="0"/>
    <x v="1"/>
    <s v="jun"/>
  </r>
  <r>
    <x v="1573"/>
    <x v="0"/>
    <n v="74"/>
    <n v="100"/>
    <n v="329.5"/>
    <n v="188"/>
    <s v="Yes"/>
    <s v="No"/>
    <n v="324.3"/>
    <n v="1"/>
    <n v="0"/>
    <s v="No"/>
    <n v="0"/>
    <s v="VA"/>
    <x v="0"/>
    <n v="21"/>
    <s v="Yes"/>
    <s v="No"/>
    <s v="No"/>
    <s v="  Two Year   "/>
    <s v="Direct Debit"/>
    <n v="9"/>
    <n v="413"/>
    <x v="0"/>
    <m/>
    <x v="630"/>
    <x v="231"/>
    <n v="7"/>
    <x v="0"/>
    <n v="9.6"/>
    <x v="0"/>
    <s v="SMS"/>
    <x v="0"/>
    <n v="6.49"/>
    <n v="5606"/>
    <s v="Medio"/>
    <s v="Bajo"/>
    <n v="0.2857142857142857"/>
    <n v="786"/>
    <n v="290"/>
    <n v="2.4137931034482758E-2"/>
    <n v="2.4137931034482758E-2"/>
    <s v="Primera compra"/>
    <n v="1684"/>
    <n v="55.326488706365495"/>
    <n v="4.6105407255304582"/>
    <x v="0"/>
    <x v="1"/>
    <s v="mar"/>
  </r>
  <r>
    <x v="1574"/>
    <x v="0"/>
    <n v="50"/>
    <n v="80"/>
    <n v="244.3"/>
    <n v="0"/>
    <s v="No"/>
    <s v="No"/>
    <n v="0"/>
    <n v="1"/>
    <n v="0"/>
    <s v="No"/>
    <n v="0"/>
    <s v="TN"/>
    <x v="0"/>
    <n v="60"/>
    <s v="No"/>
    <s v="No"/>
    <s v="No"/>
    <s v="  Two Year   "/>
    <s v="Credit Card"/>
    <n v="9"/>
    <n v="576"/>
    <x v="0"/>
    <m/>
    <x v="805"/>
    <x v="317"/>
    <n v="22"/>
    <x v="2"/>
    <n v="10.58"/>
    <x v="2"/>
    <s v="Email"/>
    <x v="0"/>
    <n v="0"/>
    <n v="733"/>
    <s v="Medio"/>
    <s v="Medio"/>
    <n v="0.22727272727272727"/>
    <n v="1019"/>
    <n v="85"/>
    <n v="0.25882352941176473"/>
    <n v="0.25882352941176473"/>
    <s v="Primera compra"/>
    <n v="1083"/>
    <n v="35.581108829568791"/>
    <n v="2.9650924024640659"/>
    <x v="1"/>
    <x v="1"/>
    <s v="oct"/>
  </r>
  <r>
    <x v="1574"/>
    <x v="0"/>
    <n v="73"/>
    <n v="80"/>
    <n v="244.3"/>
    <n v="0"/>
    <s v="No"/>
    <s v="No"/>
    <n v="0"/>
    <n v="1"/>
    <n v="0"/>
    <s v="No"/>
    <n v="0"/>
    <s v="TN"/>
    <x v="0"/>
    <n v="60"/>
    <s v="No"/>
    <s v="No"/>
    <s v="No"/>
    <s v="  Two Year   "/>
    <s v="Credit Card"/>
    <n v="9"/>
    <n v="576"/>
    <x v="0"/>
    <m/>
    <x v="805"/>
    <x v="317"/>
    <n v="22"/>
    <x v="2"/>
    <n v="10.58"/>
    <x v="0"/>
    <s v="Email"/>
    <x v="0"/>
    <n v="0"/>
    <n v="6549"/>
    <s v="Medio"/>
    <s v="Bajo"/>
    <n v="9.0909090909090912E-2"/>
    <n v="1019"/>
    <n v="82"/>
    <n v="0.26829268292682928"/>
    <n v="0.26829268292682928"/>
    <s v="Compra posterior"/>
    <n v="1083"/>
    <n v="35.581108829568791"/>
    <n v="2.9650924024640659"/>
    <x v="0"/>
    <x v="1"/>
    <s v="oct"/>
  </r>
  <r>
    <x v="1575"/>
    <x v="0"/>
    <n v="73"/>
    <n v="162"/>
    <n v="432.4"/>
    <n v="0"/>
    <s v="No"/>
    <s v="No"/>
    <n v="0"/>
    <n v="0"/>
    <n v="10"/>
    <s v="Yes"/>
    <n v="0"/>
    <s v="RI"/>
    <x v="1"/>
    <n v="47"/>
    <s v="No"/>
    <s v="No"/>
    <s v="Yes"/>
    <s v="  Two Year   "/>
    <s v="Direct Debit"/>
    <n v="31"/>
    <n v="2259"/>
    <x v="0"/>
    <m/>
    <x v="608"/>
    <x v="386"/>
    <n v="120"/>
    <x v="0"/>
    <n v="29.28"/>
    <x v="0"/>
    <s v="Phone"/>
    <x v="0"/>
    <n v="0"/>
    <n v="6114"/>
    <s v="Medio"/>
    <s v="Bajo"/>
    <n v="1.6666666666666666E-2"/>
    <n v="979"/>
    <n v="164"/>
    <n v="0.73170731707317072"/>
    <n v="0.73170731707317072"/>
    <s v="Primera compra"/>
    <n v="1251"/>
    <n v="41.100616016427104"/>
    <n v="3.4250513347022586"/>
    <x v="0"/>
    <x v="3"/>
    <s v="may"/>
  </r>
  <r>
    <x v="1576"/>
    <x v="0"/>
    <n v="64"/>
    <n v="146"/>
    <n v="340.1"/>
    <n v="0"/>
    <s v="No"/>
    <s v="No"/>
    <n v="0"/>
    <n v="0"/>
    <n v="0"/>
    <s v="No"/>
    <n v="0"/>
    <s v="NH"/>
    <x v="1"/>
    <n v="30"/>
    <s v="No"/>
    <s v="No"/>
    <s v="No"/>
    <s v="  One Year   "/>
    <s v="Credit Card"/>
    <n v="9"/>
    <n v="359"/>
    <x v="0"/>
    <m/>
    <x v="171"/>
    <x v="179"/>
    <n v="97"/>
    <x v="1"/>
    <n v="9.3699999999999992"/>
    <x v="5"/>
    <s v="SMS"/>
    <x v="1"/>
    <n v="0"/>
    <n v="3260"/>
    <s v="Medio"/>
    <s v="Bajo"/>
    <n v="4.1237113402061855E-2"/>
    <n v="1454"/>
    <n v="150"/>
    <n v="0.64666666666666661"/>
    <n v="0.64666666666666661"/>
    <s v="Primera compra"/>
    <n v="728"/>
    <n v="23.917864476386036"/>
    <n v="1.9931553730321696"/>
    <x v="0"/>
    <x v="1"/>
    <s v="oct"/>
  </r>
  <r>
    <x v="1577"/>
    <x v="0"/>
    <n v="60"/>
    <n v="198"/>
    <n v="473"/>
    <n v="0"/>
    <s v="No"/>
    <s v="No"/>
    <n v="0"/>
    <n v="0"/>
    <n v="0"/>
    <s v="No"/>
    <n v="0"/>
    <s v="OR"/>
    <x v="0"/>
    <n v="30"/>
    <s v="No"/>
    <s v="No"/>
    <s v="No"/>
    <s v="  Two Year   "/>
    <s v="Credit Card"/>
    <n v="7"/>
    <n v="428"/>
    <x v="0"/>
    <m/>
    <x v="493"/>
    <x v="507"/>
    <n v="104"/>
    <x v="1"/>
    <n v="5.7"/>
    <x v="1"/>
    <s v="Phone"/>
    <x v="1"/>
    <n v="0"/>
    <n v="2278"/>
    <s v="Medio"/>
    <s v="Bajo"/>
    <n v="0"/>
    <n v="1236"/>
    <n v="198"/>
    <n v="0.5252525252525253"/>
    <n v="0.5252525252525253"/>
    <s v="Primera compra"/>
    <n v="339"/>
    <n v="11.137577002053387"/>
    <n v="0.92813141683778222"/>
    <x v="0"/>
    <x v="1"/>
    <s v="nov"/>
  </r>
  <r>
    <x v="1578"/>
    <x v="0"/>
    <n v="67"/>
    <n v="236"/>
    <n v="671.1"/>
    <n v="0"/>
    <s v="No"/>
    <s v="No"/>
    <n v="0"/>
    <n v="0"/>
    <n v="9"/>
    <s v="Yes"/>
    <n v="0"/>
    <s v="MI"/>
    <x v="0"/>
    <n v="72"/>
    <s v="No"/>
    <s v="Yes"/>
    <s v="Yes"/>
    <s v="  One Year   "/>
    <s v="Credit Card"/>
    <n v="64"/>
    <n v="2667"/>
    <x v="0"/>
    <m/>
    <x v="963"/>
    <x v="957"/>
    <n v="103"/>
    <x v="2"/>
    <n v="74.62"/>
    <x v="0"/>
    <s v="Phone"/>
    <x v="1"/>
    <n v="0"/>
    <n v="895"/>
    <s v="Alto"/>
    <s v="Bajo"/>
    <n v="1.9417475728155338E-2"/>
    <n v="428"/>
    <n v="238"/>
    <n v="0.4327731092436975"/>
    <n v="0.4327731092436975"/>
    <s v="Primera compra"/>
    <n v="547"/>
    <n v="17.97125256673511"/>
    <n v="1.4976043805612591"/>
    <x v="0"/>
    <x v="3"/>
    <s v="abr"/>
  </r>
  <r>
    <x v="1579"/>
    <x v="0"/>
    <n v="52"/>
    <n v="197"/>
    <n v="358.2"/>
    <n v="0"/>
    <s v="No"/>
    <s v="No"/>
    <n v="0"/>
    <n v="2"/>
    <n v="0"/>
    <s v="No"/>
    <n v="0"/>
    <s v="WV"/>
    <x v="0"/>
    <n v="59"/>
    <s v="No"/>
    <s v="No"/>
    <s v="No"/>
    <s v="  Two Year   "/>
    <s v="Direct Debit"/>
    <n v="9"/>
    <n v="445"/>
    <x v="0"/>
    <m/>
    <x v="304"/>
    <x v="238"/>
    <n v="116"/>
    <x v="2"/>
    <n v="10.75"/>
    <x v="2"/>
    <s v="Phone"/>
    <x v="1"/>
    <n v="0"/>
    <n v="3819"/>
    <s v="Medio"/>
    <s v="Medio"/>
    <n v="4.3103448275862072E-2"/>
    <n v="1095"/>
    <n v="202"/>
    <n v="0.57425742574257421"/>
    <n v="0.57425742574257421"/>
    <s v="Primera compra"/>
    <n v="1050"/>
    <n v="34.496919917864474"/>
    <n v="2.8747433264887063"/>
    <x v="1"/>
    <x v="1"/>
    <s v="nov"/>
  </r>
  <r>
    <x v="1580"/>
    <x v="0"/>
    <n v="66"/>
    <n v="75"/>
    <n v="262.60000000000002"/>
    <n v="0"/>
    <s v="No"/>
    <s v="No"/>
    <n v="0"/>
    <n v="0"/>
    <n v="8"/>
    <s v="Yes"/>
    <n v="0"/>
    <s v="NH"/>
    <x v="0"/>
    <n v="38"/>
    <s v="No"/>
    <s v="No"/>
    <s v="Yes"/>
    <s v="  One Year   "/>
    <s v="Credit Card"/>
    <n v="43"/>
    <n v="1411"/>
    <x v="0"/>
    <m/>
    <x v="623"/>
    <x v="958"/>
    <n v="87"/>
    <x v="1"/>
    <n v="38.200000000000003"/>
    <x v="4"/>
    <s v="Phone"/>
    <x v="1"/>
    <n v="0"/>
    <n v="3559"/>
    <s v="Medio"/>
    <s v="Bajo"/>
    <n v="3.4482758620689655E-2"/>
    <n v="624"/>
    <n v="78"/>
    <n v="1.1153846153846154"/>
    <n v="1.1153846153846154"/>
    <s v="Primera compra"/>
    <n v="1127"/>
    <n v="37.026694045174537"/>
    <n v="3.0855578370978782"/>
    <x v="0"/>
    <x v="0"/>
    <s v="sept"/>
  </r>
  <r>
    <x v="1581"/>
    <x v="0"/>
    <n v="50"/>
    <n v="211"/>
    <n v="484.6"/>
    <n v="0"/>
    <s v="No"/>
    <s v="No"/>
    <n v="0"/>
    <n v="0"/>
    <n v="6"/>
    <s v="Yes"/>
    <n v="0"/>
    <s v="RI"/>
    <x v="0"/>
    <n v="49"/>
    <s v="No"/>
    <s v="No"/>
    <s v="Yes"/>
    <s v="  Two Year   "/>
    <s v="Direct Debit"/>
    <n v="32"/>
    <n v="1956"/>
    <x v="0"/>
    <m/>
    <x v="964"/>
    <x v="54"/>
    <n v="49"/>
    <x v="1"/>
    <n v="28.95"/>
    <x v="1"/>
    <s v="SMS"/>
    <x v="0"/>
    <n v="0"/>
    <n v="2927"/>
    <s v="Medio"/>
    <s v="Bajo"/>
    <n v="0"/>
    <n v="542"/>
    <n v="211"/>
    <n v="0.23222748815165878"/>
    <n v="0.23222748815165878"/>
    <s v="Primera compra"/>
    <n v="544"/>
    <n v="17.872689938398359"/>
    <n v="1.4893908281998633"/>
    <x v="0"/>
    <x v="0"/>
    <s v="abr"/>
  </r>
  <r>
    <x v="1582"/>
    <x v="0"/>
    <n v="58"/>
    <n v="85"/>
    <n v="164.7"/>
    <n v="0"/>
    <s v="No"/>
    <s v="No"/>
    <n v="0"/>
    <n v="0"/>
    <n v="15"/>
    <s v="Yes"/>
    <n v="0"/>
    <s v="VA"/>
    <x v="0"/>
    <n v="24"/>
    <s v="Yes"/>
    <s v="No"/>
    <s v="No"/>
    <s v="  Month-to-Month   "/>
    <s v="Direct Debit"/>
    <n v="26"/>
    <n v="434"/>
    <x v="0"/>
    <m/>
    <x v="326"/>
    <x v="841"/>
    <n v="37"/>
    <x v="2"/>
    <n v="23.09"/>
    <x v="0"/>
    <s v="Phone"/>
    <x v="1"/>
    <n v="0"/>
    <n v="2931"/>
    <s v="Medio"/>
    <s v="Bajo"/>
    <n v="5.4054054054054057E-2"/>
    <n v="1094"/>
    <n v="87"/>
    <n v="0.42528735632183906"/>
    <n v="0.42528735632183906"/>
    <s v="Primera compra"/>
    <n v="1549"/>
    <n v="50.891170431211492"/>
    <n v="4.2409308692676246"/>
    <x v="0"/>
    <x v="1"/>
    <s v="jul"/>
  </r>
  <r>
    <x v="1583"/>
    <x v="0"/>
    <n v="56"/>
    <n v="262"/>
    <n v="527.20000000000005"/>
    <n v="0"/>
    <s v="No"/>
    <s v="No"/>
    <n v="0"/>
    <n v="2"/>
    <n v="21"/>
    <s v="No"/>
    <n v="42"/>
    <s v="OK"/>
    <x v="0"/>
    <n v="23"/>
    <s v="Yes"/>
    <s v="No"/>
    <s v="No"/>
    <s v="  One Year   "/>
    <s v="Credit Card"/>
    <n v="43"/>
    <n v="2064"/>
    <x v="0"/>
    <m/>
    <x v="76"/>
    <x v="426"/>
    <n v="27"/>
    <x v="1"/>
    <n v="47.94"/>
    <x v="0"/>
    <s v="SMS"/>
    <x v="0"/>
    <n v="0"/>
    <n v="255"/>
    <s v="Alto"/>
    <s v="Bajo"/>
    <n v="7.407407407407407E-2"/>
    <n v="798"/>
    <n v="264"/>
    <n v="0.10227272727272728"/>
    <n v="0.10227272727272728"/>
    <s v="Primera compra"/>
    <n v="600"/>
    <n v="19.71252566735113"/>
    <n v="1.6427104722792609"/>
    <x v="0"/>
    <x v="0"/>
    <s v="feb"/>
  </r>
  <r>
    <x v="1584"/>
    <x v="0"/>
    <n v="73"/>
    <n v="39"/>
    <n v="111"/>
    <n v="0"/>
    <s v="No"/>
    <s v="No"/>
    <n v="0"/>
    <n v="0"/>
    <n v="13"/>
    <s v="Yes"/>
    <n v="0"/>
    <s v="ME"/>
    <x v="0"/>
    <n v="66"/>
    <s v="No"/>
    <s v="Yes"/>
    <s v="No"/>
    <s v="  Two Year   "/>
    <s v="Direct Debit"/>
    <n v="39"/>
    <n v="286"/>
    <x v="0"/>
    <m/>
    <x v="565"/>
    <x v="494"/>
    <n v="63"/>
    <x v="2"/>
    <n v="40.479999999999997"/>
    <x v="3"/>
    <s v="SMS"/>
    <x v="1"/>
    <n v="0"/>
    <n v="3022"/>
    <s v="Medio"/>
    <s v="Bajo"/>
    <n v="1.5873015873015872E-2"/>
    <n v="785"/>
    <n v="40"/>
    <n v="1.575"/>
    <n v="1.575"/>
    <s v="Primera compra"/>
    <n v="498"/>
    <n v="16.361396303901437"/>
    <n v="1.3634496919917864"/>
    <x v="0"/>
    <x v="1"/>
    <s v="jun"/>
  </r>
  <r>
    <x v="1585"/>
    <x v="0"/>
    <n v="69"/>
    <n v="64"/>
    <n v="253.8"/>
    <n v="100"/>
    <s v="Yes"/>
    <s v="No"/>
    <n v="81.3"/>
    <n v="0"/>
    <n v="12"/>
    <s v="Yes"/>
    <n v="0"/>
    <s v="MT"/>
    <x v="1"/>
    <n v="26"/>
    <s v="Yes"/>
    <s v="No"/>
    <s v="Yes"/>
    <s v="  Month-to-Month   "/>
    <s v="Direct Debit"/>
    <n v="40"/>
    <n v="1014"/>
    <x v="0"/>
    <m/>
    <x v="819"/>
    <x v="125"/>
    <n v="23"/>
    <x v="2"/>
    <n v="39"/>
    <x v="1"/>
    <s v="Email"/>
    <x v="0"/>
    <n v="0.32"/>
    <n v="1810"/>
    <s v="Medio"/>
    <s v="Bajo"/>
    <n v="0"/>
    <n v="1347"/>
    <n v="164"/>
    <n v="0.1402439024390244"/>
    <n v="0.1402439024390244"/>
    <s v="Primera compra"/>
    <n v="1286"/>
    <n v="42.25051334702259"/>
    <n v="3.5208761122518824"/>
    <x v="2"/>
    <x v="2"/>
    <s v="abr"/>
  </r>
  <r>
    <x v="1586"/>
    <x v="0"/>
    <n v="62"/>
    <n v="67"/>
    <n v="174.3"/>
    <n v="175"/>
    <s v="Yes"/>
    <s v="No"/>
    <n v="91"/>
    <n v="1"/>
    <n v="15"/>
    <s v="Yes"/>
    <n v="0"/>
    <s v="OR"/>
    <x v="1"/>
    <n v="20"/>
    <s v="Yes"/>
    <s v="No"/>
    <s v="No"/>
    <s v="  One Year   "/>
    <s v="Direct Debit"/>
    <n v="32"/>
    <n v="1111"/>
    <x v="0"/>
    <m/>
    <x v="314"/>
    <x v="764"/>
    <n v="72"/>
    <x v="2"/>
    <n v="36.520000000000003"/>
    <x v="2"/>
    <s v="Phone"/>
    <x v="0"/>
    <n v="0.27"/>
    <n v="3574"/>
    <s v="Medio"/>
    <s v="Medio"/>
    <n v="6.9444444444444448E-2"/>
    <n v="1191"/>
    <n v="247"/>
    <n v="0.291497975708502"/>
    <n v="0.291497975708502"/>
    <s v="Primera compra"/>
    <n v="1507"/>
    <n v="49.511293634496923"/>
    <n v="4.1259411362080769"/>
    <x v="1"/>
    <x v="0"/>
    <s v="ago"/>
  </r>
  <r>
    <x v="1587"/>
    <x v="0"/>
    <n v="56"/>
    <n v="189"/>
    <n v="423.2"/>
    <n v="0"/>
    <s v="No"/>
    <s v="No"/>
    <n v="0"/>
    <n v="0"/>
    <n v="27"/>
    <s v="No"/>
    <n v="15"/>
    <s v="HI"/>
    <x v="0"/>
    <n v="40"/>
    <s v="No"/>
    <s v="No"/>
    <s v="No"/>
    <s v="  Month-to-Month   "/>
    <s v="Direct Debit"/>
    <n v="28"/>
    <n v="987"/>
    <x v="0"/>
    <m/>
    <x v="965"/>
    <x v="258"/>
    <n v="83"/>
    <x v="1"/>
    <n v="29.11"/>
    <x v="2"/>
    <s v="Email"/>
    <x v="1"/>
    <n v="0"/>
    <n v="851"/>
    <s v="Medio"/>
    <s v="Medio"/>
    <n v="6.0240963855421686E-2"/>
    <n v="1150"/>
    <n v="194"/>
    <n v="0.42783505154639173"/>
    <n v="0.42783505154639173"/>
    <s v="Primera compra"/>
    <n v="469"/>
    <n v="15.408624229979466"/>
    <n v="1.2840520191649556"/>
    <x v="1"/>
    <x v="2"/>
    <s v="jul"/>
  </r>
  <r>
    <x v="1588"/>
    <x v="0"/>
    <n v="85"/>
    <n v="32"/>
    <n v="100.1"/>
    <n v="44"/>
    <s v="Yes"/>
    <s v="No"/>
    <n v="36.299999999999997"/>
    <n v="0"/>
    <n v="9"/>
    <s v="Yes"/>
    <n v="0"/>
    <s v="MT"/>
    <x v="1"/>
    <n v="49"/>
    <s v="No"/>
    <s v="No"/>
    <s v="Yes"/>
    <s v="  One Year   "/>
    <s v="Direct Debit"/>
    <n v="41"/>
    <n v="456"/>
    <x v="0"/>
    <m/>
    <x v="966"/>
    <x v="959"/>
    <n v="71"/>
    <x v="1"/>
    <n v="48.41"/>
    <x v="4"/>
    <s v="SMS"/>
    <x v="1"/>
    <n v="1.45"/>
    <n v="6032"/>
    <s v="Alto"/>
    <s v="Bajo"/>
    <n v="4.2253521126760563E-2"/>
    <n v="1363"/>
    <n v="79"/>
    <n v="0.89873417721518989"/>
    <n v="0.89873417721518989"/>
    <s v="Primera compra"/>
    <n v="1128"/>
    <n v="37.059548254620125"/>
    <n v="3.0882956878850103"/>
    <x v="0"/>
    <x v="1"/>
    <s v="sept"/>
  </r>
  <r>
    <x v="1589"/>
    <x v="0"/>
    <n v="73"/>
    <n v="98"/>
    <n v="302.10000000000002"/>
    <n v="240"/>
    <s v="Yes"/>
    <s v="Yes"/>
    <n v="0"/>
    <n v="2"/>
    <n v="0"/>
    <s v="No"/>
    <n v="0"/>
    <s v="NC"/>
    <x v="0"/>
    <n v="25"/>
    <s v="Yes"/>
    <s v="No"/>
    <s v="No"/>
    <s v="  Two Year   "/>
    <s v="Credit Card"/>
    <n v="15"/>
    <n v="920"/>
    <x v="0"/>
    <m/>
    <x v="967"/>
    <x v="960"/>
    <n v="25"/>
    <x v="0"/>
    <n v="12.24"/>
    <x v="3"/>
    <s v="Email"/>
    <x v="0"/>
    <n v="1.07"/>
    <n v="3201"/>
    <s v="Medio"/>
    <s v="Bajo"/>
    <n v="0.04"/>
    <n v="332"/>
    <n v="339"/>
    <n v="7.3746312684365781E-2"/>
    <n v="7.3746312684365781E-2"/>
    <s v="Primera compra"/>
    <n v="688"/>
    <n v="22.603696098562629"/>
    <n v="1.8836413415468858"/>
    <x v="0"/>
    <x v="2"/>
    <s v="nov"/>
  </r>
  <r>
    <x v="1590"/>
    <x v="0"/>
    <n v="96"/>
    <n v="20"/>
    <n v="64.099999999999994"/>
    <n v="64"/>
    <s v="Yes"/>
    <s v="No"/>
    <n v="51.6"/>
    <n v="0"/>
    <n v="4"/>
    <s v="Yes"/>
    <n v="0"/>
    <s v="MO"/>
    <x v="1"/>
    <n v="52"/>
    <s v="No"/>
    <s v="No"/>
    <s v="Yes"/>
    <s v="  Month-to-Month   "/>
    <s v="Credit Card"/>
    <n v="50"/>
    <n v="807"/>
    <x v="0"/>
    <m/>
    <x v="968"/>
    <x v="795"/>
    <n v="64"/>
    <x v="1"/>
    <n v="59.05"/>
    <x v="3"/>
    <s v="Phone"/>
    <x v="0"/>
    <n v="2.06"/>
    <n v="588"/>
    <s v="Alto"/>
    <s v="Bajo"/>
    <n v="1.5625E-2"/>
    <n v="1167"/>
    <n v="85"/>
    <n v="0.75294117647058822"/>
    <n v="0.75294117647058822"/>
    <s v="Primera compra"/>
    <n v="887"/>
    <n v="29.141683778234089"/>
    <n v="2.4284736481861739"/>
    <x v="2"/>
    <x v="2"/>
    <s v="may"/>
  </r>
  <r>
    <x v="1591"/>
    <x v="0"/>
    <n v="73"/>
    <n v="195"/>
    <n v="281.5"/>
    <n v="120"/>
    <s v="Yes"/>
    <s v="Yes"/>
    <n v="0"/>
    <n v="0"/>
    <n v="0"/>
    <s v="No"/>
    <n v="0"/>
    <s v="UT"/>
    <x v="1"/>
    <n v="29"/>
    <s v="Yes"/>
    <s v="No"/>
    <s v="No"/>
    <s v="  Two Year   "/>
    <s v="Credit Card"/>
    <n v="13"/>
    <n v="259"/>
    <x v="0"/>
    <m/>
    <x v="550"/>
    <x v="961"/>
    <n v="94"/>
    <x v="2"/>
    <n v="12.8"/>
    <x v="1"/>
    <s v="Phone"/>
    <x v="1"/>
    <n v="0.2"/>
    <n v="6702"/>
    <s v="Medio"/>
    <s v="Bajo"/>
    <n v="0"/>
    <n v="944"/>
    <n v="315"/>
    <n v="0.29841269841269841"/>
    <n v="0.29841269841269841"/>
    <s v="Primera compra"/>
    <n v="439"/>
    <n v="14.422997946611909"/>
    <n v="1.2019164955509924"/>
    <x v="0"/>
    <x v="1"/>
    <s v="ago"/>
  </r>
  <r>
    <x v="1591"/>
    <x v="0"/>
    <n v="59"/>
    <n v="195"/>
    <n v="281.5"/>
    <n v="120"/>
    <s v="Yes"/>
    <s v="Yes"/>
    <n v="0"/>
    <n v="0"/>
    <n v="0"/>
    <s v="No"/>
    <n v="0"/>
    <s v="UT"/>
    <x v="1"/>
    <n v="29"/>
    <s v="Yes"/>
    <s v="No"/>
    <s v="No"/>
    <s v="  Two Year   "/>
    <s v="Credit Card"/>
    <n v="13"/>
    <n v="259"/>
    <x v="0"/>
    <m/>
    <x v="550"/>
    <x v="961"/>
    <n v="94"/>
    <x v="2"/>
    <n v="12.8"/>
    <x v="4"/>
    <s v="Phone"/>
    <x v="1"/>
    <n v="0.2"/>
    <n v="1628"/>
    <s v="Medio"/>
    <s v="Bajo"/>
    <n v="3.1914893617021274E-2"/>
    <n v="944"/>
    <n v="318"/>
    <n v="0.29559748427672955"/>
    <n v="0.29559748427672955"/>
    <s v="Compra posterior"/>
    <n v="439"/>
    <n v="14.422997946611909"/>
    <n v="1.2019164955509924"/>
    <x v="0"/>
    <x v="1"/>
    <s v="ago"/>
  </r>
  <r>
    <x v="1592"/>
    <x v="0"/>
    <n v="73"/>
    <n v="207"/>
    <n v="717.8"/>
    <n v="220"/>
    <s v="Yes"/>
    <s v="No"/>
    <n v="188.4"/>
    <n v="0"/>
    <n v="5"/>
    <s v="Yes"/>
    <n v="0"/>
    <s v="KY"/>
    <x v="0"/>
    <n v="46"/>
    <s v="No"/>
    <s v="No"/>
    <s v="No"/>
    <s v="  Month-to-Month   "/>
    <s v="Credit Card"/>
    <n v="32"/>
    <n v="1739"/>
    <x v="0"/>
    <m/>
    <x v="831"/>
    <x v="962"/>
    <n v="25"/>
    <x v="0"/>
    <n v="26.12"/>
    <x v="1"/>
    <s v="SMS"/>
    <x v="1"/>
    <n v="7.54"/>
    <n v="6271"/>
    <s v="Medio"/>
    <s v="Bajo"/>
    <n v="0"/>
    <n v="330"/>
    <n v="427"/>
    <n v="5.8548009367681501E-2"/>
    <n v="5.8548009367681501E-2"/>
    <s v="Primera compra"/>
    <n v="1322"/>
    <n v="43.433264887063658"/>
    <n v="3.6194387405886381"/>
    <x v="2"/>
    <x v="0"/>
    <s v="mar"/>
  </r>
  <r>
    <x v="1593"/>
    <x v="0"/>
    <n v="74"/>
    <n v="10"/>
    <n v="19.100000000000001"/>
    <n v="0"/>
    <s v="No"/>
    <s v="No"/>
    <n v="0"/>
    <n v="1"/>
    <n v="0"/>
    <s v="No"/>
    <n v="0"/>
    <s v="IA"/>
    <x v="1"/>
    <n v="35"/>
    <s v="No"/>
    <s v="No"/>
    <s v="No"/>
    <s v="  Two Year   "/>
    <s v="Paper Check"/>
    <n v="6"/>
    <n v="16"/>
    <x v="0"/>
    <m/>
    <x v="638"/>
    <x v="90"/>
    <n v="41"/>
    <x v="0"/>
    <n v="5.63"/>
    <x v="2"/>
    <s v="SMS"/>
    <x v="1"/>
    <n v="0"/>
    <n v="2202"/>
    <s v="Medio"/>
    <s v="Medio"/>
    <n v="0.12195121951219512"/>
    <n v="678"/>
    <n v="15"/>
    <n v="2.7333333333333334"/>
    <n v="2.7333333333333334"/>
    <s v="Primera compra"/>
    <n v="472"/>
    <n v="15.507186858316221"/>
    <n v="1.2922655715263518"/>
    <x v="1"/>
    <x v="1"/>
    <s v="jun"/>
  </r>
  <r>
    <x v="1594"/>
    <x v="0"/>
    <n v="68"/>
    <n v="290"/>
    <n v="794.4"/>
    <n v="0"/>
    <s v="No"/>
    <s v="No"/>
    <n v="0"/>
    <n v="0"/>
    <n v="2"/>
    <s v="Yes"/>
    <n v="0"/>
    <s v="WV"/>
    <x v="0"/>
    <n v="63"/>
    <s v="No"/>
    <s v="No"/>
    <s v="Yes"/>
    <s v="  Two Year   "/>
    <s v="Credit Card"/>
    <n v="59"/>
    <n v="4281"/>
    <x v="0"/>
    <m/>
    <x v="366"/>
    <x v="963"/>
    <n v="51"/>
    <x v="0"/>
    <n v="50.03"/>
    <x v="2"/>
    <s v="SMS"/>
    <x v="1"/>
    <n v="0"/>
    <n v="5195"/>
    <s v="Alto"/>
    <s v="Medio"/>
    <n v="9.8039215686274508E-2"/>
    <n v="1128"/>
    <n v="295"/>
    <n v="0.17288135593220338"/>
    <n v="0.17288135593220338"/>
    <s v="Primera compra"/>
    <n v="1238"/>
    <n v="40.673511293634498"/>
    <n v="3.3894592744695413"/>
    <x v="1"/>
    <x v="3"/>
    <s v="may"/>
  </r>
  <r>
    <x v="1595"/>
    <x v="0"/>
    <n v="62"/>
    <n v="121"/>
    <n v="277.10000000000002"/>
    <n v="0"/>
    <s v="No"/>
    <s v="No"/>
    <n v="0"/>
    <n v="0"/>
    <n v="9"/>
    <s v="Yes"/>
    <n v="0"/>
    <s v="WY"/>
    <x v="0"/>
    <n v="40"/>
    <s v="No"/>
    <s v="No"/>
    <s v="No"/>
    <s v="  Month-to-Month   "/>
    <s v="Direct Debit"/>
    <n v="19"/>
    <n v="338"/>
    <x v="0"/>
    <m/>
    <x v="223"/>
    <x v="964"/>
    <n v="80"/>
    <x v="1"/>
    <n v="16.8"/>
    <x v="2"/>
    <s v="Phone"/>
    <x v="0"/>
    <n v="0"/>
    <n v="4378"/>
    <s v="Medio"/>
    <s v="Medio"/>
    <n v="6.25E-2"/>
    <n v="1374"/>
    <n v="126"/>
    <n v="0.63492063492063489"/>
    <n v="0.63492063492063489"/>
    <s v="Primera compra"/>
    <n v="1566"/>
    <n v="51.449691991786452"/>
    <n v="4.2874743326488707"/>
    <x v="1"/>
    <x v="1"/>
    <s v="jun"/>
  </r>
  <r>
    <x v="1596"/>
    <x v="0"/>
    <n v="61"/>
    <n v="236"/>
    <n v="617.79999999999995"/>
    <n v="0"/>
    <s v="No"/>
    <s v="No"/>
    <n v="0"/>
    <n v="1"/>
    <n v="13"/>
    <s v="Yes"/>
    <n v="0"/>
    <s v="SC"/>
    <x v="1"/>
    <n v="27"/>
    <s v="Yes"/>
    <s v="No"/>
    <s v="Yes"/>
    <s v="  Two Year   "/>
    <s v="Direct Debit"/>
    <n v="37"/>
    <n v="2293"/>
    <x v="0"/>
    <m/>
    <x v="969"/>
    <x v="496"/>
    <n v="26"/>
    <x v="2"/>
    <n v="40.049999999999997"/>
    <x v="3"/>
    <s v="Phone"/>
    <x v="1"/>
    <n v="0"/>
    <n v="3397"/>
    <s v="Medio"/>
    <s v="Bajo"/>
    <n v="3.8461538461538464E-2"/>
    <n v="855"/>
    <n v="237"/>
    <n v="0.10970464135021098"/>
    <n v="0.10970464135021098"/>
    <s v="Primera compra"/>
    <n v="611"/>
    <n v="20.073921971252567"/>
    <n v="1.6728268309377139"/>
    <x v="0"/>
    <x v="3"/>
    <s v="feb"/>
  </r>
  <r>
    <x v="1597"/>
    <x v="0"/>
    <n v="72"/>
    <n v="276"/>
    <n v="842.9"/>
    <n v="0"/>
    <s v="No"/>
    <s v="No"/>
    <n v="0"/>
    <n v="0"/>
    <n v="9"/>
    <s v="Yes"/>
    <n v="0"/>
    <s v="NC"/>
    <x v="1"/>
    <n v="67"/>
    <s v="No"/>
    <s v="Yes"/>
    <s v="Yes"/>
    <s v="  One Year   "/>
    <s v="Direct Debit"/>
    <n v="52"/>
    <n v="3157"/>
    <x v="0"/>
    <m/>
    <x v="970"/>
    <x v="28"/>
    <n v="63"/>
    <x v="2"/>
    <n v="57.45"/>
    <x v="3"/>
    <s v="SMS"/>
    <x v="0"/>
    <n v="0"/>
    <n v="6218"/>
    <s v="Alto"/>
    <s v="Bajo"/>
    <n v="1.5873015873015872E-2"/>
    <n v="987"/>
    <n v="277"/>
    <n v="0.22743682310469315"/>
    <n v="0.22743682310469315"/>
    <s v="Primera compra"/>
    <n v="1561"/>
    <n v="51.285420944558524"/>
    <n v="4.2737850787132103"/>
    <x v="2"/>
    <x v="3"/>
    <s v="jul"/>
  </r>
  <r>
    <x v="1598"/>
    <x v="0"/>
    <n v="56"/>
    <n v="271"/>
    <n v="461.2"/>
    <n v="0"/>
    <s v="No"/>
    <s v="No"/>
    <n v="0"/>
    <n v="0"/>
    <n v="12"/>
    <s v="No"/>
    <n v="49"/>
    <s v="SD"/>
    <x v="1"/>
    <n v="51"/>
    <s v="No"/>
    <s v="No"/>
    <s v="Yes"/>
    <s v="  One Year   "/>
    <s v="Credit Card"/>
    <n v="33"/>
    <n v="1167"/>
    <x v="0"/>
    <m/>
    <x v="971"/>
    <x v="965"/>
    <n v="88"/>
    <x v="1"/>
    <n v="36.83"/>
    <x v="4"/>
    <s v="SMS"/>
    <x v="0"/>
    <n v="0"/>
    <n v="1316"/>
    <s v="Medio"/>
    <s v="Bajo"/>
    <n v="3.4090909090909088E-2"/>
    <n v="1666"/>
    <n v="274"/>
    <n v="0.32116788321167883"/>
    <n v="0.32116788321167883"/>
    <s v="Primera compra"/>
    <n v="868"/>
    <n v="28.517453798767967"/>
    <n v="2.3764544832306638"/>
    <x v="0"/>
    <x v="0"/>
    <s v="may"/>
  </r>
  <r>
    <x v="1599"/>
    <x v="0"/>
    <n v="67"/>
    <n v="107"/>
    <n v="264.8"/>
    <n v="0"/>
    <s v="No"/>
    <s v="No"/>
    <n v="0"/>
    <n v="0"/>
    <n v="0"/>
    <s v="No"/>
    <n v="0"/>
    <s v="KY"/>
    <x v="0"/>
    <n v="29"/>
    <s v="Yes"/>
    <s v="No"/>
    <s v="No"/>
    <s v="  One Year   "/>
    <s v="Direct Debit"/>
    <n v="10"/>
    <n v="274"/>
    <x v="0"/>
    <m/>
    <x v="962"/>
    <x v="550"/>
    <n v="57"/>
    <x v="0"/>
    <n v="9.23"/>
    <x v="0"/>
    <s v="SMS"/>
    <x v="0"/>
    <n v="0"/>
    <n v="6526"/>
    <s v="Medio"/>
    <s v="Bajo"/>
    <n v="3.5087719298245612E-2"/>
    <n v="663"/>
    <n v="109"/>
    <n v="0.52293577981651373"/>
    <n v="0.52293577981651373"/>
    <s v="Primera compra"/>
    <n v="1206"/>
    <n v="39.622176591375769"/>
    <n v="3.3018480492813143"/>
    <x v="0"/>
    <x v="1"/>
    <s v="jun"/>
  </r>
  <r>
    <x v="1599"/>
    <x v="0"/>
    <n v="71"/>
    <n v="107"/>
    <n v="264.8"/>
    <n v="0"/>
    <s v="No"/>
    <s v="No"/>
    <n v="0"/>
    <n v="0"/>
    <n v="0"/>
    <s v="No"/>
    <n v="0"/>
    <s v="KY"/>
    <x v="0"/>
    <n v="29"/>
    <s v="Yes"/>
    <s v="No"/>
    <s v="No"/>
    <s v="  One Year   "/>
    <s v="Direct Debit"/>
    <n v="10"/>
    <n v="274"/>
    <x v="0"/>
    <m/>
    <x v="962"/>
    <x v="550"/>
    <n v="57"/>
    <x v="0"/>
    <n v="9.23"/>
    <x v="1"/>
    <s v="SMS"/>
    <x v="0"/>
    <n v="0"/>
    <n v="1356"/>
    <s v="Medio"/>
    <s v="Bajo"/>
    <n v="0"/>
    <n v="663"/>
    <n v="107"/>
    <n v="0.53271028037383172"/>
    <n v="0.53271028037383172"/>
    <s v="Compra posterior"/>
    <n v="1206"/>
    <n v="39.622176591375769"/>
    <n v="3.3018480492813143"/>
    <x v="2"/>
    <x v="1"/>
    <s v="jun"/>
  </r>
  <r>
    <x v="1600"/>
    <x v="0"/>
    <n v="56"/>
    <n v="107"/>
    <n v="211.1"/>
    <n v="0"/>
    <s v="No"/>
    <s v="No"/>
    <n v="0"/>
    <n v="0"/>
    <n v="2"/>
    <s v="Yes"/>
    <n v="0"/>
    <s v="ME"/>
    <x v="1"/>
    <n v="42"/>
    <s v="No"/>
    <s v="No"/>
    <s v="No"/>
    <s v="  Two Year   "/>
    <s v="Direct Debit"/>
    <n v="59"/>
    <n v="3127"/>
    <x v="0"/>
    <m/>
    <x v="972"/>
    <x v="837"/>
    <n v="48"/>
    <x v="2"/>
    <n v="58.66"/>
    <x v="4"/>
    <s v="SMS"/>
    <x v="1"/>
    <n v="0"/>
    <n v="6008"/>
    <s v="Alto"/>
    <s v="Bajo"/>
    <n v="6.25E-2"/>
    <n v="1271"/>
    <n v="110"/>
    <n v="0.43636363636363634"/>
    <n v="0.43636363636363634"/>
    <s v="Primera compra"/>
    <n v="342"/>
    <n v="11.236139630390143"/>
    <n v="0.93634496919917864"/>
    <x v="0"/>
    <x v="3"/>
    <s v="nov"/>
  </r>
  <r>
    <x v="1601"/>
    <x v="0"/>
    <n v="68"/>
    <n v="104"/>
    <n v="308.7"/>
    <n v="0"/>
    <s v="No"/>
    <s v="No"/>
    <n v="0"/>
    <n v="0"/>
    <n v="6"/>
    <s v="Yes"/>
    <n v="0"/>
    <s v="MD"/>
    <x v="0"/>
    <n v="57"/>
    <s v="No"/>
    <s v="No"/>
    <s v="Yes"/>
    <s v="  Two Year   "/>
    <s v="Credit Card"/>
    <n v="38"/>
    <n v="2356"/>
    <x v="0"/>
    <m/>
    <x v="973"/>
    <x v="966"/>
    <n v="11"/>
    <x v="2"/>
    <n v="43.46"/>
    <x v="1"/>
    <s v="Email"/>
    <x v="0"/>
    <n v="0"/>
    <n v="2036"/>
    <s v="Medio"/>
    <s v="Bajo"/>
    <n v="0"/>
    <n v="1244"/>
    <n v="104"/>
    <n v="0.10576923076923077"/>
    <n v="0.10576923076923077"/>
    <s v="Primera compra"/>
    <n v="1522"/>
    <n v="50.004106776180691"/>
    <n v="4.1670088980150579"/>
    <x v="2"/>
    <x v="3"/>
    <s v="ago"/>
  </r>
  <r>
    <x v="1602"/>
    <x v="0"/>
    <n v="87"/>
    <n v="54"/>
    <n v="130"/>
    <n v="0"/>
    <s v="No"/>
    <s v="No"/>
    <n v="0"/>
    <n v="0"/>
    <n v="0"/>
    <s v="No"/>
    <n v="0"/>
    <s v="OH"/>
    <x v="1"/>
    <n v="67"/>
    <s v="No"/>
    <s v="Yes"/>
    <s v="No"/>
    <s v="  Month-to-Month   "/>
    <s v="Direct Debit"/>
    <n v="8"/>
    <n v="91"/>
    <x v="0"/>
    <m/>
    <x v="219"/>
    <x v="967"/>
    <n v="5"/>
    <x v="1"/>
    <n v="7.44"/>
    <x v="5"/>
    <s v="SMS"/>
    <x v="1"/>
    <n v="0"/>
    <n v="4459"/>
    <s v="Medio"/>
    <s v="Bajo"/>
    <n v="0.8"/>
    <n v="348"/>
    <n v="58"/>
    <n v="8.6206896551724144E-2"/>
    <n v="8.6206896551724144E-2"/>
    <s v="Primera compra"/>
    <n v="1724"/>
    <n v="56.640657084188916"/>
    <n v="4.7200547570157427"/>
    <x v="0"/>
    <x v="1"/>
    <s v="ene"/>
  </r>
  <r>
    <x v="1603"/>
    <x v="0"/>
    <n v="58"/>
    <n v="160"/>
    <n v="461"/>
    <n v="0"/>
    <s v="No"/>
    <s v="No"/>
    <n v="0"/>
    <n v="1"/>
    <n v="0"/>
    <s v="No"/>
    <n v="0"/>
    <s v="MO"/>
    <x v="1"/>
    <n v="41"/>
    <s v="No"/>
    <s v="No"/>
    <s v="No"/>
    <s v="  One Year   "/>
    <s v="Credit Card"/>
    <n v="11"/>
    <n v="345"/>
    <x v="0"/>
    <m/>
    <x v="974"/>
    <x v="610"/>
    <n v="84"/>
    <x v="2"/>
    <n v="12.7"/>
    <x v="1"/>
    <s v="SMS"/>
    <x v="1"/>
    <n v="0"/>
    <n v="5090"/>
    <s v="Medio"/>
    <s v="Bajo"/>
    <n v="0"/>
    <n v="501"/>
    <n v="160"/>
    <n v="0.52500000000000002"/>
    <n v="0.52500000000000002"/>
    <s v="Primera compra"/>
    <n v="745"/>
    <n v="24.476386036960985"/>
    <n v="2.0396988364134154"/>
    <x v="2"/>
    <x v="1"/>
    <s v="sept"/>
  </r>
  <r>
    <x v="1604"/>
    <x v="0"/>
    <n v="69"/>
    <n v="212"/>
    <n v="351.6"/>
    <n v="0"/>
    <s v="No"/>
    <s v="No"/>
    <n v="0"/>
    <n v="2"/>
    <n v="2"/>
    <s v="Yes"/>
    <n v="0"/>
    <s v="UT"/>
    <x v="1"/>
    <n v="55"/>
    <s v="No"/>
    <s v="No"/>
    <s v="No"/>
    <s v="  Two Year   "/>
    <s v="Credit Card"/>
    <n v="59"/>
    <n v="3446"/>
    <x v="0"/>
    <m/>
    <x v="458"/>
    <x v="545"/>
    <n v="117"/>
    <x v="2"/>
    <n v="50.88"/>
    <x v="4"/>
    <s v="Phone"/>
    <x v="0"/>
    <n v="0"/>
    <n v="2707"/>
    <s v="Alto"/>
    <s v="Bajo"/>
    <n v="2.564102564102564E-2"/>
    <n v="507"/>
    <n v="215"/>
    <n v="0.54418604651162794"/>
    <n v="0.54418604651162794"/>
    <s v="Primera compra"/>
    <n v="1333"/>
    <n v="43.794661190965087"/>
    <n v="3.6495550992470904"/>
    <x v="0"/>
    <x v="3"/>
    <s v="feb"/>
  </r>
  <r>
    <x v="1605"/>
    <x v="0"/>
    <n v="74"/>
    <n v="160"/>
    <n v="450.4"/>
    <n v="256"/>
    <s v="Yes"/>
    <s v="No"/>
    <n v="131.80000000000001"/>
    <n v="0"/>
    <n v="4"/>
    <s v="Yes"/>
    <n v="0"/>
    <s v="NE"/>
    <x v="1"/>
    <n v="55"/>
    <s v="No"/>
    <s v="No"/>
    <s v="Yes"/>
    <s v="  Two Year   "/>
    <s v="Direct Debit"/>
    <n v="39"/>
    <n v="2504"/>
    <x v="0"/>
    <m/>
    <x v="105"/>
    <x v="968"/>
    <n v="91"/>
    <x v="2"/>
    <n v="35.61"/>
    <x v="5"/>
    <s v="Email"/>
    <x v="1"/>
    <n v="6.59"/>
    <n v="2897"/>
    <s v="Medio"/>
    <s v="Bajo"/>
    <n v="4.3956043956043959E-2"/>
    <n v="409"/>
    <n v="420"/>
    <n v="0.21666666666666667"/>
    <n v="0.21666666666666667"/>
    <s v="Primera compra"/>
    <n v="1731"/>
    <n v="56.870636550308006"/>
    <n v="4.7392197125256672"/>
    <x v="0"/>
    <x v="3"/>
    <s v="ene"/>
  </r>
  <r>
    <x v="1606"/>
    <x v="0"/>
    <n v="59"/>
    <n v="312"/>
    <n v="870.6"/>
    <n v="0"/>
    <s v="No"/>
    <s v="No"/>
    <n v="0"/>
    <n v="2"/>
    <n v="25"/>
    <s v="Yes"/>
    <n v="0"/>
    <s v="FL"/>
    <x v="0"/>
    <n v="43"/>
    <s v="No"/>
    <s v="No"/>
    <s v="No"/>
    <s v="  Two Year   "/>
    <s v="Direct Debit"/>
    <n v="23"/>
    <n v="1651"/>
    <x v="0"/>
    <m/>
    <x v="975"/>
    <x v="218"/>
    <n v="108"/>
    <x v="1"/>
    <n v="20.239999999999998"/>
    <x v="0"/>
    <s v="SMS"/>
    <x v="1"/>
    <n v="0"/>
    <n v="4274"/>
    <s v="Medio"/>
    <s v="Bajo"/>
    <n v="1.8518518518518517E-2"/>
    <n v="1403"/>
    <n v="314"/>
    <n v="0.34394904458598724"/>
    <n v="0.34394904458598724"/>
    <s v="Primera compra"/>
    <n v="1415"/>
    <n v="46.488706365503084"/>
    <n v="3.8740588637919235"/>
    <x v="0"/>
    <x v="0"/>
    <s v="nov"/>
  </r>
  <r>
    <x v="1607"/>
    <x v="0"/>
    <n v="93"/>
    <n v="697"/>
    <n v="1062.5"/>
    <n v="0"/>
    <s v="No"/>
    <s v="No"/>
    <n v="0"/>
    <n v="0"/>
    <n v="3"/>
    <s v="Yes"/>
    <n v="0"/>
    <s v="AZ"/>
    <x v="1"/>
    <n v="70"/>
    <s v="No"/>
    <s v="Yes"/>
    <s v="No"/>
    <s v="  Two Year   "/>
    <s v="Credit Card"/>
    <n v="39"/>
    <n v="2612"/>
    <x v="0"/>
    <m/>
    <x v="301"/>
    <x v="969"/>
    <n v="105"/>
    <x v="1"/>
    <n v="41.66"/>
    <x v="4"/>
    <s v="Phone"/>
    <x v="1"/>
    <n v="0"/>
    <n v="302"/>
    <s v="Medio"/>
    <s v="Bajo"/>
    <n v="2.8571428571428571E-2"/>
    <n v="431"/>
    <n v="700"/>
    <n v="0.15"/>
    <n v="0.15"/>
    <s v="Primera compra"/>
    <n v="1675"/>
    <n v="55.030800821355236"/>
    <n v="4.5859000684462696"/>
    <x v="0"/>
    <x v="3"/>
    <s v="mar"/>
  </r>
  <r>
    <x v="1608"/>
    <x v="0"/>
    <n v="51"/>
    <n v="53"/>
    <n v="150.19999999999999"/>
    <n v="0"/>
    <s v="No"/>
    <s v="No"/>
    <n v="0"/>
    <n v="0"/>
    <n v="5"/>
    <s v="Yes"/>
    <n v="0"/>
    <s v="WY"/>
    <x v="1"/>
    <n v="31"/>
    <s v="No"/>
    <s v="No"/>
    <s v="Yes"/>
    <s v="  One Year   "/>
    <s v="Credit Card"/>
    <n v="23"/>
    <n v="228"/>
    <x v="0"/>
    <m/>
    <x v="484"/>
    <x v="935"/>
    <n v="120"/>
    <x v="1"/>
    <n v="24.93"/>
    <x v="0"/>
    <s v="Phone"/>
    <x v="1"/>
    <n v="0"/>
    <n v="5645"/>
    <s v="Medio"/>
    <s v="Bajo"/>
    <n v="1.6666666666666666E-2"/>
    <n v="1630"/>
    <n v="55"/>
    <n v="2.1818181818181817"/>
    <n v="2.1818181818181817"/>
    <s v="Primera compra"/>
    <n v="1430"/>
    <n v="46.98151950718686"/>
    <n v="3.915126625598905"/>
    <x v="0"/>
    <x v="1"/>
    <s v="nov"/>
  </r>
  <r>
    <x v="1609"/>
    <x v="0"/>
    <n v="95"/>
    <n v="384"/>
    <n v="1054.8"/>
    <n v="462"/>
    <s v="Yes"/>
    <s v="No"/>
    <n v="176"/>
    <n v="0"/>
    <n v="15"/>
    <s v="Yes"/>
    <n v="0"/>
    <s v="DE"/>
    <x v="0"/>
    <n v="55"/>
    <s v="No"/>
    <s v="No"/>
    <s v="Yes"/>
    <s v="  Two Year   "/>
    <s v="Direct Debit"/>
    <n v="61"/>
    <n v="4006"/>
    <x v="0"/>
    <m/>
    <x v="976"/>
    <x v="970"/>
    <n v="93"/>
    <x v="1"/>
    <n v="53.28"/>
    <x v="4"/>
    <s v="SMS"/>
    <x v="0"/>
    <n v="0.53"/>
    <n v="3822"/>
    <s v="Alto"/>
    <s v="Bajo"/>
    <n v="3.2258064516129031E-2"/>
    <n v="572"/>
    <n v="849"/>
    <n v="0.10954063604240283"/>
    <n v="0.10954063604240283"/>
    <s v="Primera compra"/>
    <n v="1624"/>
    <n v="53.355236139630392"/>
    <n v="4.4462696783025324"/>
    <x v="0"/>
    <x v="3"/>
    <s v="may"/>
  </r>
  <r>
    <x v="1610"/>
    <x v="0"/>
    <n v="61"/>
    <n v="153"/>
    <n v="390.3"/>
    <n v="0"/>
    <s v="No"/>
    <s v="No"/>
    <n v="0"/>
    <n v="0"/>
    <n v="0"/>
    <s v="No"/>
    <n v="0"/>
    <s v="AR"/>
    <x v="0"/>
    <n v="66"/>
    <s v="No"/>
    <s v="Yes"/>
    <s v="No"/>
    <s v="  Two Year   "/>
    <s v="Credit Card"/>
    <n v="8"/>
    <n v="331"/>
    <x v="0"/>
    <m/>
    <x v="977"/>
    <x v="971"/>
    <n v="97"/>
    <x v="2"/>
    <n v="9.44"/>
    <x v="5"/>
    <s v="Email"/>
    <x v="0"/>
    <n v="0"/>
    <n v="1701"/>
    <s v="Medio"/>
    <s v="Bajo"/>
    <n v="4.1237113402061855E-2"/>
    <n v="363"/>
    <n v="157"/>
    <n v="0.61783439490445857"/>
    <n v="0.61783439490445857"/>
    <s v="Primera compra"/>
    <n v="518"/>
    <n v="17.01848049281314"/>
    <n v="1.4182067077344283"/>
    <x v="0"/>
    <x v="1"/>
    <s v="may"/>
  </r>
  <r>
    <x v="1611"/>
    <x v="0"/>
    <n v="70"/>
    <n v="288"/>
    <n v="431.2"/>
    <n v="116"/>
    <s v="Yes"/>
    <s v="No"/>
    <n v="69"/>
    <n v="0"/>
    <n v="5"/>
    <s v="Yes"/>
    <n v="0"/>
    <s v="WI"/>
    <x v="0"/>
    <n v="76"/>
    <s v="No"/>
    <s v="Yes"/>
    <s v="No"/>
    <s v="  Month-to-Month   "/>
    <s v="Direct Debit"/>
    <n v="37"/>
    <n v="1070"/>
    <x v="0"/>
    <m/>
    <x v="978"/>
    <x v="786"/>
    <n v="98"/>
    <x v="2"/>
    <n v="29.73"/>
    <x v="2"/>
    <s v="SMS"/>
    <x v="1"/>
    <n v="3.45"/>
    <n v="3468"/>
    <s v="Medio"/>
    <s v="Medio"/>
    <n v="5.1020408163265307E-2"/>
    <n v="1700"/>
    <n v="409"/>
    <n v="0.23960880195599021"/>
    <n v="0.23960880195599021"/>
    <s v="Primera compra"/>
    <n v="574"/>
    <n v="18.858316221765911"/>
    <n v="1.5715263518138258"/>
    <x v="1"/>
    <x v="2"/>
    <s v="mar"/>
  </r>
  <r>
    <x v="1612"/>
    <x v="0"/>
    <n v="86"/>
    <n v="67"/>
    <n v="172.2"/>
    <n v="68"/>
    <s v="Yes"/>
    <s v="Yes"/>
    <n v="0"/>
    <n v="1"/>
    <n v="15"/>
    <s v="Yes"/>
    <n v="0"/>
    <s v="WA"/>
    <x v="1"/>
    <n v="27"/>
    <s v="Yes"/>
    <s v="No"/>
    <s v="No"/>
    <s v="  Month-to-Month   "/>
    <s v="Credit Card"/>
    <n v="22"/>
    <n v="375"/>
    <x v="0"/>
    <m/>
    <x v="803"/>
    <x v="199"/>
    <n v="113"/>
    <x v="1"/>
    <n v="19.510000000000002"/>
    <x v="5"/>
    <s v="Phone"/>
    <x v="0"/>
    <n v="1.67"/>
    <n v="6058"/>
    <s v="Medio"/>
    <s v="Bajo"/>
    <n v="3.5398230088495575E-2"/>
    <n v="464"/>
    <n v="139"/>
    <n v="0.81294964028776984"/>
    <n v="0.81294964028776984"/>
    <s v="Primera compra"/>
    <n v="1472"/>
    <n v="48.361396303901429"/>
    <n v="4.0301163586584527"/>
    <x v="0"/>
    <x v="1"/>
    <s v="oct"/>
  </r>
  <r>
    <x v="1613"/>
    <x v="0"/>
    <n v="70"/>
    <n v="9"/>
    <n v="20.9"/>
    <n v="30"/>
    <s v="Yes"/>
    <s v="No"/>
    <n v="9.1"/>
    <n v="0"/>
    <n v="8"/>
    <s v="Yes"/>
    <n v="0"/>
    <s v="MI"/>
    <x v="0"/>
    <n v="37"/>
    <s v="No"/>
    <s v="No"/>
    <s v="Yes"/>
    <s v="  Month-to-Month   "/>
    <s v="Direct Debit"/>
    <n v="39"/>
    <n v="203"/>
    <x v="0"/>
    <m/>
    <x v="784"/>
    <x v="651"/>
    <n v="116"/>
    <x v="0"/>
    <n v="40.85"/>
    <x v="5"/>
    <s v="Email"/>
    <x v="0"/>
    <n v="0.46"/>
    <n v="6220"/>
    <s v="Medio"/>
    <s v="Bajo"/>
    <n v="3.4482758620689655E-2"/>
    <n v="745"/>
    <n v="43"/>
    <n v="2.6976744186046511"/>
    <n v="2.6976744186046511"/>
    <s v="Primera compra"/>
    <n v="1055"/>
    <n v="34.661190965092402"/>
    <n v="2.8884325804243667"/>
    <x v="0"/>
    <x v="1"/>
    <s v="nov"/>
  </r>
  <r>
    <x v="1614"/>
    <x v="0"/>
    <n v="93"/>
    <n v="446"/>
    <n v="1057.5999999999999"/>
    <n v="568"/>
    <s v="Yes"/>
    <s v="No"/>
    <n v="176.1"/>
    <n v="0"/>
    <n v="3"/>
    <s v="Yes"/>
    <n v="0"/>
    <s v="OR"/>
    <x v="1"/>
    <n v="35"/>
    <s v="No"/>
    <s v="No"/>
    <s v="No"/>
    <s v="  One Year   "/>
    <s v="Credit Card"/>
    <n v="60"/>
    <n v="4207"/>
    <x v="0"/>
    <m/>
    <x v="979"/>
    <x v="972"/>
    <n v="2"/>
    <x v="1"/>
    <n v="48.55"/>
    <x v="1"/>
    <s v="Email"/>
    <x v="0"/>
    <n v="8.8000000000000007"/>
    <n v="6139"/>
    <s v="Alto"/>
    <s v="Bajo"/>
    <n v="0"/>
    <n v="1092"/>
    <n v="1014"/>
    <n v="1.9723865877712033E-3"/>
    <n v="1.9723865877712033E-3"/>
    <s v="Primera compra"/>
    <n v="430"/>
    <n v="14.127310061601644"/>
    <n v="1.1772758384668036"/>
    <x v="0"/>
    <x v="3"/>
    <s v="ago"/>
  </r>
  <r>
    <x v="1615"/>
    <x v="0"/>
    <n v="72"/>
    <n v="50"/>
    <n v="163.4"/>
    <n v="0"/>
    <s v="No"/>
    <s v="No"/>
    <n v="0"/>
    <n v="1"/>
    <n v="5"/>
    <s v="Yes"/>
    <n v="0"/>
    <s v="AR"/>
    <x v="0"/>
    <n v="38"/>
    <s v="No"/>
    <s v="No"/>
    <s v="No"/>
    <s v="  Month-to-Month   "/>
    <s v="Direct Debit"/>
    <n v="21"/>
    <n v="287"/>
    <x v="0"/>
    <m/>
    <x v="905"/>
    <x v="973"/>
    <n v="48"/>
    <x v="2"/>
    <n v="21.77"/>
    <x v="0"/>
    <s v="Phone"/>
    <x v="1"/>
    <n v="0"/>
    <n v="4470"/>
    <s v="Medio"/>
    <s v="Bajo"/>
    <n v="4.1666666666666664E-2"/>
    <n v="1566"/>
    <n v="52"/>
    <n v="0.92307692307692313"/>
    <n v="0.92307692307692313"/>
    <s v="Primera compra"/>
    <n v="1016"/>
    <n v="33.379876796714576"/>
    <n v="2.7816563997262147"/>
    <x v="0"/>
    <x v="1"/>
    <s v="ene"/>
  </r>
  <r>
    <x v="1616"/>
    <x v="0"/>
    <n v="69"/>
    <n v="49"/>
    <n v="186.5"/>
    <n v="0"/>
    <s v="No"/>
    <s v="No"/>
    <n v="0"/>
    <n v="0"/>
    <n v="3"/>
    <s v="Yes"/>
    <n v="0"/>
    <s v="CT"/>
    <x v="0"/>
    <n v="69"/>
    <s v="No"/>
    <s v="Yes"/>
    <s v="No"/>
    <s v="  Month-to-Month   "/>
    <s v="Direct Debit"/>
    <n v="51"/>
    <n v="673"/>
    <x v="0"/>
    <m/>
    <x v="771"/>
    <x v="974"/>
    <n v="109"/>
    <x v="0"/>
    <n v="50.38"/>
    <x v="5"/>
    <s v="Email"/>
    <x v="1"/>
    <n v="0"/>
    <n v="6005"/>
    <s v="Alto"/>
    <s v="Bajo"/>
    <n v="3.669724770642202E-2"/>
    <n v="1496"/>
    <n v="53"/>
    <n v="2.0566037735849059"/>
    <n v="2.0566037735849059"/>
    <s v="Primera compra"/>
    <n v="721"/>
    <n v="23.687885010266942"/>
    <n v="1.9739904175222451"/>
    <x v="0"/>
    <x v="2"/>
    <s v="oct"/>
  </r>
  <r>
    <x v="1617"/>
    <x v="0"/>
    <n v="70"/>
    <n v="112"/>
    <n v="292.8"/>
    <n v="0"/>
    <s v="No"/>
    <s v="No"/>
    <n v="0"/>
    <n v="0"/>
    <n v="0"/>
    <s v="No"/>
    <n v="0"/>
    <s v="TN"/>
    <x v="0"/>
    <n v="42"/>
    <s v="No"/>
    <s v="No"/>
    <s v="No"/>
    <s v="  Month-to-Month   "/>
    <s v="Paper Check"/>
    <n v="8"/>
    <n v="212"/>
    <x v="0"/>
    <m/>
    <x v="14"/>
    <x v="640"/>
    <n v="117"/>
    <x v="2"/>
    <n v="6.94"/>
    <x v="3"/>
    <s v="Phone"/>
    <x v="1"/>
    <n v="0"/>
    <n v="3893"/>
    <s v="Medio"/>
    <s v="Bajo"/>
    <n v="8.5470085470085479E-3"/>
    <n v="1575"/>
    <n v="113"/>
    <n v="1.0353982300884956"/>
    <n v="1.0353982300884956"/>
    <s v="Primera compra"/>
    <n v="831"/>
    <n v="27.301848049281318"/>
    <n v="2.2751540041067764"/>
    <x v="2"/>
    <x v="1"/>
    <s v="jul"/>
  </r>
  <r>
    <x v="1618"/>
    <x v="0"/>
    <n v="75"/>
    <n v="115"/>
    <n v="269.2"/>
    <n v="0"/>
    <s v="No"/>
    <s v="No"/>
    <n v="0"/>
    <n v="0"/>
    <n v="28"/>
    <s v="Yes"/>
    <n v="0"/>
    <s v="TX"/>
    <x v="0"/>
    <n v="33"/>
    <s v="No"/>
    <s v="No"/>
    <s v="Yes"/>
    <s v="  One Year   "/>
    <s v="Direct Debit"/>
    <n v="28"/>
    <n v="1904"/>
    <x v="0"/>
    <m/>
    <x v="525"/>
    <x v="354"/>
    <n v="98"/>
    <x v="0"/>
    <n v="25.5"/>
    <x v="1"/>
    <s v="Phone"/>
    <x v="0"/>
    <n v="0"/>
    <n v="132"/>
    <s v="Medio"/>
    <s v="Bajo"/>
    <n v="0"/>
    <n v="888"/>
    <n v="115"/>
    <n v="0.85217391304347823"/>
    <n v="0.85217391304347823"/>
    <s v="Primera compra"/>
    <n v="1558"/>
    <n v="51.186858316221773"/>
    <n v="4.2655715263518141"/>
    <x v="2"/>
    <x v="0"/>
    <s v="jul"/>
  </r>
  <r>
    <x v="1619"/>
    <x v="0"/>
    <n v="56"/>
    <n v="294"/>
    <n v="648.70000000000005"/>
    <n v="0"/>
    <s v="No"/>
    <s v="No"/>
    <n v="0"/>
    <n v="0"/>
    <n v="11"/>
    <s v="Yes"/>
    <n v="0"/>
    <s v="RI"/>
    <x v="0"/>
    <n v="59"/>
    <s v="No"/>
    <s v="No"/>
    <s v="Yes"/>
    <s v="  Month-to-Month   "/>
    <s v="Direct Debit"/>
    <n v="40"/>
    <n v="1623"/>
    <x v="0"/>
    <m/>
    <x v="122"/>
    <x v="736"/>
    <n v="102"/>
    <x v="2"/>
    <n v="42.13"/>
    <x v="1"/>
    <s v="Email"/>
    <x v="1"/>
    <n v="0"/>
    <n v="2087"/>
    <s v="Medio"/>
    <s v="Bajo"/>
    <n v="0"/>
    <n v="508"/>
    <n v="294"/>
    <n v="0.34693877551020408"/>
    <n v="0.34693877551020408"/>
    <s v="Primera compra"/>
    <n v="1179"/>
    <n v="38.735112936344969"/>
    <n v="3.2279260780287475"/>
    <x v="2"/>
    <x v="0"/>
    <s v="jul"/>
  </r>
  <r>
    <x v="1620"/>
    <x v="0"/>
    <n v="53"/>
    <n v="338"/>
    <n v="680.2"/>
    <n v="0"/>
    <s v="No"/>
    <s v="No"/>
    <n v="0"/>
    <n v="0"/>
    <n v="0"/>
    <s v="No"/>
    <n v="0"/>
    <s v="MN"/>
    <x v="1"/>
    <n v="22"/>
    <s v="Yes"/>
    <s v="No"/>
    <s v="No"/>
    <s v="  Two Year   "/>
    <s v="Credit Card"/>
    <n v="9"/>
    <n v="529"/>
    <x v="0"/>
    <m/>
    <x v="980"/>
    <x v="308"/>
    <n v="93"/>
    <x v="2"/>
    <n v="9.31"/>
    <x v="4"/>
    <s v="SMS"/>
    <x v="1"/>
    <n v="0"/>
    <n v="4473"/>
    <s v="Medio"/>
    <s v="Bajo"/>
    <n v="3.2258064516129031E-2"/>
    <n v="939"/>
    <n v="341"/>
    <n v="0.27272727272727271"/>
    <n v="0.27272727272727271"/>
    <s v="Primera compra"/>
    <n v="618"/>
    <n v="20.303901437371664"/>
    <n v="1.6919917864476386"/>
    <x v="0"/>
    <x v="1"/>
    <s v="feb"/>
  </r>
  <r>
    <x v="1621"/>
    <x v="0"/>
    <n v="73"/>
    <n v="332"/>
    <n v="769.3"/>
    <n v="0"/>
    <s v="No"/>
    <s v="No"/>
    <n v="0"/>
    <n v="2"/>
    <n v="10"/>
    <s v="Yes"/>
    <n v="0"/>
    <s v="OK"/>
    <x v="0"/>
    <n v="61"/>
    <s v="No"/>
    <s v="No"/>
    <s v="Yes"/>
    <s v="  One Year   "/>
    <s v="Credit Card"/>
    <n v="22"/>
    <n v="1304"/>
    <x v="0"/>
    <m/>
    <x v="901"/>
    <x v="730"/>
    <n v="73"/>
    <x v="0"/>
    <n v="21.53"/>
    <x v="5"/>
    <s v="Email"/>
    <x v="1"/>
    <n v="0"/>
    <n v="3996"/>
    <s v="Medio"/>
    <s v="Bajo"/>
    <n v="5.4794520547945202E-2"/>
    <n v="535"/>
    <n v="336"/>
    <n v="0.21726190476190477"/>
    <n v="0.21726190476190477"/>
    <s v="Primera compra"/>
    <n v="1640"/>
    <n v="53.880903490759756"/>
    <n v="4.4900752908966464"/>
    <x v="0"/>
    <x v="0"/>
    <s v="abr"/>
  </r>
  <r>
    <x v="1622"/>
    <x v="0"/>
    <n v="75"/>
    <n v="213"/>
    <n v="331.4"/>
    <n v="0"/>
    <s v="No"/>
    <s v="No"/>
    <n v="0"/>
    <n v="0"/>
    <n v="16"/>
    <s v="Yes"/>
    <n v="0"/>
    <s v="KS"/>
    <x v="0"/>
    <n v="19"/>
    <s v="Yes"/>
    <s v="No"/>
    <s v="No"/>
    <s v="  Month-to-Month   "/>
    <s v="Credit Card"/>
    <n v="30"/>
    <n v="769"/>
    <x v="0"/>
    <m/>
    <x v="783"/>
    <x v="623"/>
    <n v="30"/>
    <x v="0"/>
    <n v="34.33"/>
    <x v="3"/>
    <s v="Phone"/>
    <x v="0"/>
    <n v="0"/>
    <n v="1274"/>
    <s v="Medio"/>
    <s v="Bajo"/>
    <n v="3.3333333333333333E-2"/>
    <n v="1558"/>
    <n v="214"/>
    <n v="0.14018691588785046"/>
    <n v="0.14018691588785046"/>
    <s v="Primera compra"/>
    <n v="903"/>
    <n v="29.66735112936345"/>
    <n v="2.4722792607802875"/>
    <x v="2"/>
    <x v="2"/>
    <s v="abr"/>
  </r>
  <r>
    <x v="1623"/>
    <x v="0"/>
    <n v="54"/>
    <n v="95"/>
    <n v="265.5"/>
    <n v="0"/>
    <s v="No"/>
    <s v="No"/>
    <n v="0"/>
    <n v="0"/>
    <n v="14"/>
    <s v="Yes"/>
    <n v="0"/>
    <s v="AK"/>
    <x v="1"/>
    <n v="31"/>
    <s v="No"/>
    <s v="No"/>
    <s v="No"/>
    <s v="  Month-to-Month   "/>
    <s v="Credit Card"/>
    <n v="24"/>
    <n v="811"/>
    <x v="0"/>
    <m/>
    <x v="981"/>
    <x v="346"/>
    <n v="29"/>
    <x v="2"/>
    <n v="28.7"/>
    <x v="0"/>
    <s v="Phone"/>
    <x v="1"/>
    <n v="0"/>
    <n v="901"/>
    <s v="Medio"/>
    <s v="Bajo"/>
    <n v="6.8965517241379309E-2"/>
    <n v="1017"/>
    <n v="97"/>
    <n v="0.29896907216494845"/>
    <n v="0.29896907216494845"/>
    <s v="Primera compra"/>
    <n v="1744"/>
    <n v="57.29774127310062"/>
    <n v="4.774811772758385"/>
    <x v="0"/>
    <x v="2"/>
    <s v="ene"/>
  </r>
  <r>
    <x v="1624"/>
    <x v="0"/>
    <n v="68"/>
    <n v="14"/>
    <n v="43.3"/>
    <n v="55"/>
    <s v="Yes"/>
    <s v="No"/>
    <n v="30.4"/>
    <n v="0"/>
    <n v="4"/>
    <s v="Yes"/>
    <n v="0"/>
    <s v="MT"/>
    <x v="0"/>
    <n v="55"/>
    <s v="No"/>
    <s v="No"/>
    <s v="No"/>
    <s v="  Month-to-Month   "/>
    <s v="Direct Debit"/>
    <n v="32"/>
    <n v="347"/>
    <x v="0"/>
    <m/>
    <x v="982"/>
    <x v="975"/>
    <n v="32"/>
    <x v="0"/>
    <n v="26.01"/>
    <x v="5"/>
    <s v="Email"/>
    <x v="1"/>
    <n v="0.91"/>
    <n v="2345"/>
    <s v="Medio"/>
    <s v="Bajo"/>
    <n v="0.125"/>
    <n v="1156"/>
    <n v="73"/>
    <n v="0.43835616438356162"/>
    <n v="0.43835616438356162"/>
    <s v="Primera compra"/>
    <n v="1125"/>
    <n v="36.960985626283367"/>
    <n v="3.0800821355236141"/>
    <x v="0"/>
    <x v="1"/>
    <s v="sept"/>
  </r>
  <r>
    <x v="1625"/>
    <x v="0"/>
    <n v="93"/>
    <n v="47"/>
    <n v="135.5"/>
    <n v="0"/>
    <s v="No"/>
    <s v="No"/>
    <n v="0"/>
    <n v="1"/>
    <n v="3"/>
    <s v="No"/>
    <n v="5"/>
    <s v="MI"/>
    <x v="0"/>
    <n v="78"/>
    <s v="No"/>
    <s v="Yes"/>
    <s v="No"/>
    <s v="  Two Year   "/>
    <s v="Direct Debit"/>
    <n v="34"/>
    <n v="305"/>
    <x v="0"/>
    <m/>
    <x v="983"/>
    <x v="640"/>
    <n v="62"/>
    <x v="1"/>
    <n v="31.58"/>
    <x v="2"/>
    <s v="Phone"/>
    <x v="0"/>
    <n v="0"/>
    <n v="182"/>
    <s v="Medio"/>
    <s v="Medio"/>
    <n v="8.0645161290322578E-2"/>
    <n v="1575"/>
    <n v="52"/>
    <n v="1.1923076923076923"/>
    <n v="1.1923076923076923"/>
    <s v="Primera compra"/>
    <n v="1182"/>
    <n v="38.833675564681727"/>
    <n v="3.2361396303901437"/>
    <x v="1"/>
    <x v="1"/>
    <s v="jul"/>
  </r>
  <r>
    <x v="1626"/>
    <x v="0"/>
    <n v="62"/>
    <n v="355"/>
    <n v="890.8"/>
    <n v="0"/>
    <s v="No"/>
    <s v="No"/>
    <n v="0"/>
    <n v="0"/>
    <n v="35"/>
    <s v="No"/>
    <n v="22"/>
    <s v="DC"/>
    <x v="0"/>
    <n v="25"/>
    <s v="Yes"/>
    <s v="No"/>
    <s v="Yes"/>
    <s v="  One Year   "/>
    <s v="Direct Debit"/>
    <n v="40"/>
    <n v="2720"/>
    <x v="0"/>
    <m/>
    <x v="646"/>
    <x v="976"/>
    <n v="85"/>
    <x v="1"/>
    <n v="37.159999999999997"/>
    <x v="0"/>
    <s v="SMS"/>
    <x v="1"/>
    <n v="0"/>
    <n v="400"/>
    <s v="Medio"/>
    <s v="Bajo"/>
    <n v="2.3529411764705882E-2"/>
    <n v="654"/>
    <n v="357"/>
    <n v="0.23809523809523808"/>
    <n v="0.23809523809523808"/>
    <s v="Primera compra"/>
    <n v="867"/>
    <n v="28.484599589322379"/>
    <n v="2.3737166324435317"/>
    <x v="0"/>
    <x v="3"/>
    <s v="may"/>
  </r>
  <r>
    <x v="1627"/>
    <x v="0"/>
    <n v="59"/>
    <n v="74"/>
    <n v="180.3"/>
    <n v="0"/>
    <s v="No"/>
    <s v="No"/>
    <n v="0"/>
    <n v="0"/>
    <n v="8"/>
    <s v="Yes"/>
    <n v="0"/>
    <s v="OR"/>
    <x v="1"/>
    <n v="34"/>
    <s v="No"/>
    <s v="No"/>
    <s v="Yes"/>
    <s v="  Month-to-Month   "/>
    <s v="Credit Card"/>
    <n v="46"/>
    <n v="2070"/>
    <x v="0"/>
    <m/>
    <x v="830"/>
    <x v="834"/>
    <n v="90"/>
    <x v="2"/>
    <n v="48.89"/>
    <x v="2"/>
    <s v="Phone"/>
    <x v="0"/>
    <n v="0"/>
    <n v="1692"/>
    <s v="Alto"/>
    <s v="Medio"/>
    <n v="5.5555555555555552E-2"/>
    <n v="1623"/>
    <n v="79"/>
    <n v="1.139240506329114"/>
    <n v="1.139240506329114"/>
    <s v="Primera compra"/>
    <n v="743"/>
    <n v="24.410677618069816"/>
    <n v="2.0342231348391513"/>
    <x v="1"/>
    <x v="0"/>
    <s v="oct"/>
  </r>
  <r>
    <x v="1628"/>
    <x v="0"/>
    <n v="63"/>
    <n v="38"/>
    <n v="85.2"/>
    <n v="0"/>
    <s v="No"/>
    <s v="No"/>
    <n v="0"/>
    <n v="0"/>
    <n v="20"/>
    <s v="Yes"/>
    <n v="0"/>
    <s v="FL"/>
    <x v="0"/>
    <n v="29"/>
    <s v="Yes"/>
    <s v="No"/>
    <s v="Yes"/>
    <s v="  Month-to-Month   "/>
    <s v="Credit Card"/>
    <n v="37"/>
    <n v="353"/>
    <x v="0"/>
    <m/>
    <x v="824"/>
    <x v="132"/>
    <n v="58"/>
    <x v="2"/>
    <n v="32.26"/>
    <x v="5"/>
    <s v="Email"/>
    <x v="0"/>
    <n v="0"/>
    <n v="6481"/>
    <s v="Medio"/>
    <s v="Bajo"/>
    <n v="6.8965517241379309E-2"/>
    <n v="787"/>
    <n v="42"/>
    <n v="1.3809523809523809"/>
    <n v="1.3809523809523809"/>
    <s v="Primera compra"/>
    <n v="511"/>
    <n v="16.788501026694046"/>
    <n v="1.3990417522245038"/>
    <x v="0"/>
    <x v="1"/>
    <s v="may"/>
  </r>
  <r>
    <x v="1629"/>
    <x v="0"/>
    <n v="68"/>
    <n v="354"/>
    <n v="789.7"/>
    <n v="0"/>
    <s v="No"/>
    <s v="No"/>
    <n v="0"/>
    <n v="0"/>
    <n v="2"/>
    <s v="Yes"/>
    <n v="0"/>
    <s v="CO"/>
    <x v="0"/>
    <n v="42"/>
    <s v="No"/>
    <s v="No"/>
    <s v="No"/>
    <s v="  One Year   "/>
    <s v="Direct Debit"/>
    <n v="47"/>
    <n v="3091"/>
    <x v="0"/>
    <m/>
    <x v="917"/>
    <x v="61"/>
    <n v="47"/>
    <x v="0"/>
    <n v="48.11"/>
    <x v="3"/>
    <s v="SMS"/>
    <x v="1"/>
    <n v="0"/>
    <n v="4186"/>
    <s v="Alto"/>
    <s v="Bajo"/>
    <n v="2.1276595744680851E-2"/>
    <n v="1258"/>
    <n v="355"/>
    <n v="0.13239436619718309"/>
    <n v="0.13239436619718309"/>
    <s v="Primera compra"/>
    <n v="1046"/>
    <n v="34.365503080082135"/>
    <n v="2.8637919233401781"/>
    <x v="2"/>
    <x v="3"/>
    <s v="dic"/>
  </r>
  <r>
    <x v="1630"/>
    <x v="0"/>
    <n v="70"/>
    <n v="133"/>
    <n v="353.4"/>
    <n v="0"/>
    <s v="No"/>
    <s v="No"/>
    <n v="0"/>
    <n v="1"/>
    <n v="10"/>
    <s v="Yes"/>
    <n v="0"/>
    <s v="VT"/>
    <x v="1"/>
    <n v="75"/>
    <s v="No"/>
    <s v="Yes"/>
    <s v="Yes"/>
    <s v="  Two Year   "/>
    <s v="Direct Debit"/>
    <n v="49"/>
    <n v="3465"/>
    <x v="0"/>
    <m/>
    <x v="984"/>
    <x v="519"/>
    <n v="56"/>
    <x v="0"/>
    <n v="47.61"/>
    <x v="1"/>
    <s v="Email"/>
    <x v="1"/>
    <n v="0"/>
    <n v="3059"/>
    <s v="Alto"/>
    <s v="Bajo"/>
    <n v="0"/>
    <n v="993"/>
    <n v="133"/>
    <n v="0.42105263157894735"/>
    <n v="0.42105263157894735"/>
    <s v="Primera compra"/>
    <n v="1536"/>
    <n v="50.464065708418893"/>
    <n v="4.2053388090349078"/>
    <x v="2"/>
    <x v="3"/>
    <s v="jul"/>
  </r>
  <r>
    <x v="1631"/>
    <x v="0"/>
    <n v="73"/>
    <n v="6"/>
    <n v="14"/>
    <n v="0"/>
    <s v="No"/>
    <s v="No"/>
    <n v="0"/>
    <n v="1"/>
    <n v="23"/>
    <s v="No"/>
    <n v="36"/>
    <s v="WA"/>
    <x v="0"/>
    <n v="23"/>
    <s v="Yes"/>
    <s v="No"/>
    <s v="No"/>
    <s v="  Month-to-Month   "/>
    <s v="Direct Debit"/>
    <n v="31"/>
    <n v="31"/>
    <x v="0"/>
    <m/>
    <x v="985"/>
    <x v="977"/>
    <n v="36"/>
    <x v="0"/>
    <n v="28.8"/>
    <x v="5"/>
    <s v="Phone"/>
    <x v="1"/>
    <n v="0"/>
    <n v="1541"/>
    <s v="Medio"/>
    <s v="Bajo"/>
    <n v="0.1111111111111111"/>
    <n v="1350"/>
    <n v="10"/>
    <n v="3.6"/>
    <n v="3.6"/>
    <s v="Primera compra"/>
    <n v="542"/>
    <n v="17.80698151950719"/>
    <n v="1.4839151266255992"/>
    <x v="0"/>
    <x v="1"/>
    <s v="abr"/>
  </r>
  <r>
    <x v="1632"/>
    <x v="0"/>
    <n v="75"/>
    <n v="257"/>
    <n v="579.70000000000005"/>
    <n v="0"/>
    <s v="No"/>
    <s v="No"/>
    <n v="0"/>
    <n v="0"/>
    <n v="24"/>
    <s v="Yes"/>
    <n v="0"/>
    <s v="FL"/>
    <x v="0"/>
    <n v="23"/>
    <s v="Yes"/>
    <s v="No"/>
    <s v="Yes"/>
    <s v="  Two Year   "/>
    <s v="Direct Debit"/>
    <n v="39"/>
    <n v="2802"/>
    <x v="0"/>
    <m/>
    <x v="249"/>
    <x v="441"/>
    <n v="14"/>
    <x v="2"/>
    <n v="35.24"/>
    <x v="4"/>
    <s v="Phone"/>
    <x v="1"/>
    <n v="0"/>
    <n v="5426"/>
    <s v="Medio"/>
    <s v="Bajo"/>
    <n v="0.21428571428571427"/>
    <n v="816"/>
    <n v="260"/>
    <n v="5.3846153846153849E-2"/>
    <n v="5.3846153846153849E-2"/>
    <s v="Primera compra"/>
    <n v="769"/>
    <n v="25.264887063655031"/>
    <n v="2.1054072553045859"/>
    <x v="0"/>
    <x v="3"/>
    <s v="sept"/>
  </r>
  <r>
    <x v="1633"/>
    <x v="0"/>
    <n v="72"/>
    <n v="2"/>
    <n v="4"/>
    <n v="0"/>
    <s v="No"/>
    <s v="No"/>
    <n v="0"/>
    <n v="2"/>
    <n v="18"/>
    <s v="Yes"/>
    <n v="0"/>
    <s v="UT"/>
    <x v="1"/>
    <n v="38"/>
    <s v="No"/>
    <s v="No"/>
    <s v="No"/>
    <s v="  Month-to-Month   "/>
    <s v="Credit Card"/>
    <n v="21"/>
    <n v="21"/>
    <x v="0"/>
    <m/>
    <x v="849"/>
    <x v="87"/>
    <n v="47"/>
    <x v="0"/>
    <n v="19.440000000000001"/>
    <x v="4"/>
    <s v="Email"/>
    <x v="0"/>
    <n v="0"/>
    <n v="1033"/>
    <s v="Medio"/>
    <s v="Bajo"/>
    <n v="6.3829787234042548E-2"/>
    <n v="517"/>
    <n v="5"/>
    <n v="9.4"/>
    <n v="9.4"/>
    <s v="Primera compra"/>
    <n v="754"/>
    <n v="24.772073921971256"/>
    <n v="2.0643394934976045"/>
    <x v="0"/>
    <x v="1"/>
    <s v="sept"/>
  </r>
  <r>
    <x v="1634"/>
    <x v="0"/>
    <n v="74"/>
    <n v="177"/>
    <n v="365.3"/>
    <n v="0"/>
    <s v="No"/>
    <s v="No"/>
    <n v="0"/>
    <n v="0"/>
    <n v="2"/>
    <s v="Yes"/>
    <n v="0"/>
    <s v="DC"/>
    <x v="1"/>
    <n v="41"/>
    <s v="No"/>
    <s v="No"/>
    <s v="Yes"/>
    <s v="  Two Year   "/>
    <s v="Credit Card"/>
    <n v="36"/>
    <n v="2177"/>
    <x v="0"/>
    <m/>
    <x v="159"/>
    <x v="978"/>
    <n v="96"/>
    <x v="0"/>
    <n v="30.58"/>
    <x v="2"/>
    <s v="Phone"/>
    <x v="1"/>
    <n v="0"/>
    <n v="4431"/>
    <s v="Medio"/>
    <s v="Medio"/>
    <n v="5.2083333333333336E-2"/>
    <n v="506"/>
    <n v="182"/>
    <n v="0.52747252747252749"/>
    <n v="0.52747252747252749"/>
    <s v="Primera compra"/>
    <n v="330"/>
    <n v="10.84188911704312"/>
    <n v="0.90349075975359339"/>
    <x v="1"/>
    <x v="0"/>
    <s v="nov"/>
  </r>
  <r>
    <x v="1635"/>
    <x v="0"/>
    <n v="73"/>
    <n v="9"/>
    <n v="14.8"/>
    <n v="0"/>
    <s v="No"/>
    <s v="No"/>
    <n v="0"/>
    <n v="2"/>
    <n v="9"/>
    <s v="Yes"/>
    <n v="0"/>
    <s v="AZ"/>
    <x v="0"/>
    <n v="41"/>
    <s v="No"/>
    <s v="No"/>
    <s v="Yes"/>
    <s v="  Month-to-Month   "/>
    <s v="Direct Debit"/>
    <n v="70"/>
    <n v="206"/>
    <x v="0"/>
    <m/>
    <x v="65"/>
    <x v="822"/>
    <n v="51"/>
    <x v="0"/>
    <n v="78.61"/>
    <x v="2"/>
    <s v="Email"/>
    <x v="0"/>
    <n v="0"/>
    <n v="4436"/>
    <s v="Alto"/>
    <s v="Medio"/>
    <n v="9.8039215686274508E-2"/>
    <n v="1577"/>
    <n v="14"/>
    <n v="3.6428571428571428"/>
    <n v="3.6428571428571428"/>
    <s v="Primera compra"/>
    <n v="1074"/>
    <n v="35.285420944558524"/>
    <n v="2.9404517453798769"/>
    <x v="1"/>
    <x v="1"/>
    <s v="nov"/>
  </r>
  <r>
    <x v="1636"/>
    <x v="0"/>
    <n v="58"/>
    <n v="378"/>
    <n v="789.9"/>
    <n v="0"/>
    <s v="No"/>
    <s v="No"/>
    <n v="0"/>
    <n v="2"/>
    <n v="5"/>
    <s v="Yes"/>
    <n v="0"/>
    <s v="WV"/>
    <x v="0"/>
    <n v="72"/>
    <s v="No"/>
    <s v="Yes"/>
    <s v="Yes"/>
    <s v="  Two Year   "/>
    <s v="Direct Debit"/>
    <n v="64"/>
    <n v="3390"/>
    <x v="0"/>
    <m/>
    <x v="986"/>
    <x v="907"/>
    <n v="2"/>
    <x v="1"/>
    <n v="52.88"/>
    <x v="4"/>
    <s v="Email"/>
    <x v="0"/>
    <n v="0"/>
    <n v="6328"/>
    <s v="Alto"/>
    <s v="Bajo"/>
    <n v="1.5"/>
    <n v="1370"/>
    <n v="381"/>
    <n v="5.2493438320209973E-3"/>
    <n v="5.2493438320209973E-3"/>
    <s v="Primera compra"/>
    <n v="1293"/>
    <n v="42.48049281314168"/>
    <n v="3.5400410677618068"/>
    <x v="0"/>
    <x v="3"/>
    <s v="mar"/>
  </r>
  <r>
    <x v="1637"/>
    <x v="0"/>
    <n v="62"/>
    <n v="12"/>
    <n v="33.299999999999997"/>
    <n v="0"/>
    <s v="No"/>
    <s v="No"/>
    <n v="0"/>
    <n v="0"/>
    <n v="5"/>
    <s v="Yes"/>
    <n v="0"/>
    <s v="NV"/>
    <x v="1"/>
    <n v="41"/>
    <s v="No"/>
    <s v="No"/>
    <s v="Yes"/>
    <s v="  Month-to-Month   "/>
    <s v="Direct Debit"/>
    <n v="21"/>
    <n v="142"/>
    <x v="0"/>
    <m/>
    <x v="330"/>
    <x v="141"/>
    <n v="62"/>
    <x v="1"/>
    <n v="17.670000000000002"/>
    <x v="2"/>
    <s v="Phone"/>
    <x v="1"/>
    <n v="0"/>
    <n v="4188"/>
    <s v="Medio"/>
    <s v="Medio"/>
    <n v="8.0645161290322578E-2"/>
    <n v="360"/>
    <n v="17"/>
    <n v="3.6470588235294117"/>
    <n v="3.6470588235294117"/>
    <s v="Primera compra"/>
    <n v="1523"/>
    <n v="50.03696098562628"/>
    <n v="4.16974674880219"/>
    <x v="1"/>
    <x v="1"/>
    <s v="ago"/>
  </r>
  <r>
    <x v="1638"/>
    <x v="0"/>
    <n v="75"/>
    <n v="130"/>
    <n v="379.1"/>
    <n v="0"/>
    <s v="No"/>
    <s v="No"/>
    <n v="0"/>
    <n v="1"/>
    <n v="0"/>
    <s v="No"/>
    <n v="0"/>
    <s v="MS"/>
    <x v="1"/>
    <n v="26"/>
    <s v="Yes"/>
    <s v="No"/>
    <s v="No"/>
    <s v="  Two Year   "/>
    <s v="Credit Card"/>
    <n v="9"/>
    <n v="357"/>
    <x v="0"/>
    <m/>
    <x v="640"/>
    <x v="276"/>
    <n v="109"/>
    <x v="0"/>
    <n v="9.1300000000000008"/>
    <x v="3"/>
    <s v="Email"/>
    <x v="1"/>
    <n v="0"/>
    <n v="764"/>
    <s v="Medio"/>
    <s v="Bajo"/>
    <n v="9.1743119266055051E-3"/>
    <n v="789"/>
    <n v="131"/>
    <n v="0.83206106870229013"/>
    <n v="0.83206106870229013"/>
    <s v="Primera compra"/>
    <n v="793"/>
    <n v="26.053388090349078"/>
    <n v="2.1711156741957565"/>
    <x v="2"/>
    <x v="1"/>
    <s v="ago"/>
  </r>
  <r>
    <x v="1639"/>
    <x v="0"/>
    <n v="87"/>
    <n v="216"/>
    <n v="551.79999999999995"/>
    <n v="0"/>
    <s v="No"/>
    <s v="No"/>
    <n v="0"/>
    <n v="2"/>
    <n v="5"/>
    <s v="No"/>
    <n v="57"/>
    <s v="TN"/>
    <x v="0"/>
    <n v="55"/>
    <s v="No"/>
    <s v="No"/>
    <s v="No"/>
    <s v="  Two Year   "/>
    <s v="Credit Card"/>
    <n v="23"/>
    <n v="837"/>
    <x v="0"/>
    <m/>
    <x v="124"/>
    <x v="97"/>
    <n v="87"/>
    <x v="1"/>
    <n v="22.69"/>
    <x v="4"/>
    <s v="SMS"/>
    <x v="1"/>
    <n v="0"/>
    <n v="662"/>
    <s v="Medio"/>
    <s v="Bajo"/>
    <n v="3.4482758620689655E-2"/>
    <n v="450"/>
    <n v="219"/>
    <n v="0.39726027397260272"/>
    <n v="0.39726027397260272"/>
    <s v="Primera compra"/>
    <n v="1681"/>
    <n v="55.227926078028744"/>
    <n v="4.602327173169062"/>
    <x v="0"/>
    <x v="2"/>
    <s v="mar"/>
  </r>
  <r>
    <x v="1640"/>
    <x v="0"/>
    <n v="70"/>
    <n v="135"/>
    <n v="371.5"/>
    <n v="0"/>
    <s v="No"/>
    <s v="No"/>
    <n v="0"/>
    <n v="0"/>
    <n v="7"/>
    <s v="Yes"/>
    <n v="0"/>
    <s v="PA"/>
    <x v="0"/>
    <n v="40"/>
    <s v="No"/>
    <s v="No"/>
    <s v="Yes"/>
    <s v="  Two Year   "/>
    <s v="Credit Card"/>
    <n v="45"/>
    <n v="3332"/>
    <x v="0"/>
    <m/>
    <x v="766"/>
    <x v="979"/>
    <n v="81"/>
    <x v="2"/>
    <n v="37.42"/>
    <x v="1"/>
    <s v="SMS"/>
    <x v="1"/>
    <n v="0"/>
    <n v="2650"/>
    <s v="Medio"/>
    <s v="Bajo"/>
    <n v="0"/>
    <n v="289"/>
    <n v="135"/>
    <n v="0.6"/>
    <n v="0.6"/>
    <s v="Primera compra"/>
    <n v="1432"/>
    <n v="47.04722792607803"/>
    <n v="3.9206023271731691"/>
    <x v="2"/>
    <x v="3"/>
    <s v="nov"/>
  </r>
  <r>
    <x v="1641"/>
    <x v="0"/>
    <n v="64"/>
    <n v="236"/>
    <n v="457"/>
    <n v="0"/>
    <s v="No"/>
    <s v="No"/>
    <n v="0"/>
    <n v="0"/>
    <n v="6"/>
    <s v="Yes"/>
    <n v="0"/>
    <s v="WY"/>
    <x v="1"/>
    <n v="32"/>
    <s v="No"/>
    <s v="No"/>
    <s v="No"/>
    <s v="  One Year   "/>
    <s v="Direct Debit"/>
    <n v="19"/>
    <n v="1069"/>
    <x v="0"/>
    <m/>
    <x v="591"/>
    <x v="99"/>
    <n v="18"/>
    <x v="1"/>
    <n v="16.02"/>
    <x v="5"/>
    <s v="Phone"/>
    <x v="0"/>
    <n v="0"/>
    <n v="4656"/>
    <s v="Medio"/>
    <s v="Bajo"/>
    <n v="0.22222222222222221"/>
    <n v="398"/>
    <n v="240"/>
    <n v="7.4999999999999997E-2"/>
    <n v="7.4999999999999997E-2"/>
    <s v="Primera compra"/>
    <n v="1698"/>
    <n v="55.786447638603697"/>
    <n v="4.6488706365503081"/>
    <x v="0"/>
    <x v="2"/>
    <s v="feb"/>
  </r>
  <r>
    <x v="1642"/>
    <x v="0"/>
    <n v="66"/>
    <n v="279"/>
    <n v="538"/>
    <n v="196"/>
    <s v="Yes"/>
    <s v="No"/>
    <n v="113.9"/>
    <n v="0"/>
    <n v="0"/>
    <s v="No"/>
    <n v="0"/>
    <s v="NE"/>
    <x v="1"/>
    <n v="50"/>
    <s v="No"/>
    <s v="No"/>
    <s v="No"/>
    <s v="  Two Year   "/>
    <s v="Direct Debit"/>
    <n v="9"/>
    <n v="421"/>
    <x v="0"/>
    <m/>
    <x v="91"/>
    <x v="980"/>
    <n v="65"/>
    <x v="0"/>
    <n v="10.08"/>
    <x v="2"/>
    <s v="Phone"/>
    <x v="1"/>
    <n v="4.5599999999999996"/>
    <n v="3231"/>
    <s v="Medio"/>
    <s v="Medio"/>
    <n v="7.6923076923076927E-2"/>
    <n v="1141"/>
    <n v="480"/>
    <n v="0.13541666666666666"/>
    <n v="0.13541666666666666"/>
    <s v="Primera compra"/>
    <n v="1580"/>
    <n v="51.909650924024632"/>
    <n v="4.3258042436687196"/>
    <x v="1"/>
    <x v="1"/>
    <s v="jun"/>
  </r>
  <r>
    <x v="1643"/>
    <x v="0"/>
    <n v="96"/>
    <n v="155"/>
    <n v="392.4"/>
    <n v="0"/>
    <s v="No"/>
    <s v="No"/>
    <n v="0"/>
    <n v="0"/>
    <n v="0"/>
    <s v="No"/>
    <n v="0"/>
    <s v="NV"/>
    <x v="1"/>
    <n v="59"/>
    <s v="No"/>
    <s v="No"/>
    <s v="No"/>
    <s v="  One Year   "/>
    <s v="Direct Debit"/>
    <n v="9"/>
    <n v="381"/>
    <x v="0"/>
    <m/>
    <x v="665"/>
    <x v="556"/>
    <n v="16"/>
    <x v="1"/>
    <n v="8.5299999999999994"/>
    <x v="5"/>
    <s v="SMS"/>
    <x v="0"/>
    <n v="0"/>
    <n v="2730"/>
    <s v="Medio"/>
    <s v="Bajo"/>
    <n v="0.25"/>
    <n v="788"/>
    <n v="159"/>
    <n v="0.10062893081761007"/>
    <n v="0.10062893081761007"/>
    <s v="Primera compra"/>
    <n v="1195"/>
    <n v="39.260780287474333"/>
    <n v="3.2717316906228611"/>
    <x v="0"/>
    <x v="1"/>
    <s v="jul"/>
  </r>
  <r>
    <x v="1644"/>
    <x v="0"/>
    <n v="57"/>
    <n v="319"/>
    <n v="802.2"/>
    <n v="0"/>
    <s v="No"/>
    <s v="No"/>
    <n v="0"/>
    <n v="0"/>
    <n v="6"/>
    <s v="Yes"/>
    <n v="0"/>
    <s v="DC"/>
    <x v="0"/>
    <n v="72"/>
    <s v="No"/>
    <s v="Yes"/>
    <s v="No"/>
    <s v="  Month-to-Month   "/>
    <s v="Paper Check"/>
    <n v="45"/>
    <n v="3038"/>
    <x v="0"/>
    <m/>
    <x v="987"/>
    <x v="332"/>
    <n v="63"/>
    <x v="2"/>
    <n v="39.090000000000003"/>
    <x v="1"/>
    <s v="SMS"/>
    <x v="0"/>
    <n v="0"/>
    <n v="5634"/>
    <s v="Medio"/>
    <s v="Bajo"/>
    <n v="0"/>
    <n v="1030"/>
    <n v="319"/>
    <n v="0.19749216300940439"/>
    <n v="0.19749216300940439"/>
    <s v="Primera compra"/>
    <n v="1025"/>
    <n v="33.675564681724843"/>
    <n v="2.8062970568104038"/>
    <x v="2"/>
    <x v="3"/>
    <s v="dic"/>
  </r>
  <r>
    <x v="1644"/>
    <x v="0"/>
    <n v="56"/>
    <n v="319"/>
    <n v="802.2"/>
    <n v="0"/>
    <s v="No"/>
    <s v="No"/>
    <n v="0"/>
    <n v="0"/>
    <n v="6"/>
    <s v="Yes"/>
    <n v="0"/>
    <s v="DC"/>
    <x v="0"/>
    <n v="72"/>
    <s v="No"/>
    <s v="Yes"/>
    <s v="No"/>
    <s v="  Month-to-Month   "/>
    <s v="Paper Check"/>
    <n v="45"/>
    <n v="3038"/>
    <x v="0"/>
    <m/>
    <x v="987"/>
    <x v="332"/>
    <n v="63"/>
    <x v="2"/>
    <n v="39.090000000000003"/>
    <x v="1"/>
    <s v="SMS"/>
    <x v="0"/>
    <n v="0"/>
    <n v="1891"/>
    <s v="Medio"/>
    <s v="Bajo"/>
    <n v="0"/>
    <n v="1030"/>
    <n v="319"/>
    <n v="0.19749216300940439"/>
    <n v="0.19749216300940439"/>
    <s v="Compra posterior"/>
    <n v="1025"/>
    <n v="33.675564681724843"/>
    <n v="2.8062970568104038"/>
    <x v="2"/>
    <x v="3"/>
    <s v="dic"/>
  </r>
  <r>
    <x v="1645"/>
    <x v="0"/>
    <n v="71"/>
    <n v="97"/>
    <n v="182.7"/>
    <n v="0"/>
    <s v="No"/>
    <s v="No"/>
    <n v="0"/>
    <n v="0"/>
    <n v="21"/>
    <s v="Yes"/>
    <n v="0"/>
    <s v="KS"/>
    <x v="0"/>
    <n v="23"/>
    <s v="Yes"/>
    <s v="No"/>
    <s v="No"/>
    <s v="  Month-to-Month   "/>
    <s v="Direct Debit"/>
    <n v="28"/>
    <n v="371"/>
    <x v="0"/>
    <m/>
    <x v="191"/>
    <x v="207"/>
    <n v="85"/>
    <x v="0"/>
    <n v="24.2"/>
    <x v="3"/>
    <s v="Phone"/>
    <x v="1"/>
    <n v="0"/>
    <n v="3690"/>
    <s v="Medio"/>
    <s v="Bajo"/>
    <n v="1.1764705882352941E-2"/>
    <n v="1602"/>
    <n v="98"/>
    <n v="0.86734693877551017"/>
    <n v="0.86734693877551017"/>
    <s v="Primera compra"/>
    <n v="1060"/>
    <n v="34.82546201232033"/>
    <n v="2.9021218343600275"/>
    <x v="2"/>
    <x v="1"/>
    <s v="nov"/>
  </r>
  <r>
    <x v="1646"/>
    <x v="0"/>
    <n v="68"/>
    <n v="18"/>
    <n v="34.4"/>
    <n v="0"/>
    <s v="No"/>
    <s v="No"/>
    <n v="0"/>
    <n v="2"/>
    <n v="0"/>
    <s v="No"/>
    <n v="0"/>
    <s v="DC"/>
    <x v="0"/>
    <n v="22"/>
    <s v="Yes"/>
    <s v="No"/>
    <s v="No"/>
    <s v="  Month-to-Month   "/>
    <s v="Credit Card"/>
    <n v="8"/>
    <n v="29"/>
    <x v="0"/>
    <m/>
    <x v="81"/>
    <x v="981"/>
    <n v="104"/>
    <x v="2"/>
    <n v="8.83"/>
    <x v="1"/>
    <s v="Email"/>
    <x v="1"/>
    <n v="0"/>
    <n v="5845"/>
    <s v="Medio"/>
    <s v="Bajo"/>
    <n v="0"/>
    <n v="845"/>
    <n v="18"/>
    <n v="5.7777777777777777"/>
    <n v="5.7777777777777777"/>
    <s v="Primera compra"/>
    <n v="409"/>
    <n v="13.437371663244354"/>
    <n v="1.1197809719370295"/>
    <x v="0"/>
    <x v="1"/>
    <s v="ago"/>
  </r>
  <r>
    <x v="1647"/>
    <x v="0"/>
    <n v="71"/>
    <n v="50"/>
    <n v="103.7"/>
    <n v="26"/>
    <s v="Yes"/>
    <s v="No"/>
    <n v="48.5"/>
    <n v="0"/>
    <n v="6"/>
    <s v="Yes"/>
    <n v="0"/>
    <s v="AL"/>
    <x v="1"/>
    <n v="62"/>
    <s v="No"/>
    <s v="No"/>
    <s v="No"/>
    <s v="  One Year   "/>
    <s v="Paper Check"/>
    <n v="14"/>
    <n v="182"/>
    <x v="0"/>
    <m/>
    <x v="988"/>
    <x v="399"/>
    <n v="52"/>
    <x v="2"/>
    <n v="13.91"/>
    <x v="5"/>
    <s v="SMS"/>
    <x v="0"/>
    <n v="1.46"/>
    <n v="348"/>
    <s v="Medio"/>
    <s v="Bajo"/>
    <n v="7.6923076923076927E-2"/>
    <n v="751"/>
    <n v="80"/>
    <n v="0.65"/>
    <n v="0.65"/>
    <s v="Primera compra"/>
    <n v="1369"/>
    <n v="44.977412731006162"/>
    <n v="3.7481177275838466"/>
    <x v="0"/>
    <x v="1"/>
    <s v="ene"/>
  </r>
  <r>
    <x v="1648"/>
    <x v="0"/>
    <n v="55"/>
    <n v="402"/>
    <n v="844"/>
    <n v="0"/>
    <s v="No"/>
    <s v="Yes"/>
    <n v="0"/>
    <n v="0"/>
    <n v="9"/>
    <s v="Yes"/>
    <n v="0"/>
    <s v="FL"/>
    <x v="0"/>
    <n v="69"/>
    <s v="No"/>
    <s v="Yes"/>
    <s v="Yes"/>
    <s v="  Two Year   "/>
    <s v="Credit Card"/>
    <n v="59"/>
    <n v="4148"/>
    <x v="0"/>
    <m/>
    <x v="989"/>
    <x v="949"/>
    <n v="35"/>
    <x v="2"/>
    <n v="55.8"/>
    <x v="1"/>
    <s v="Email"/>
    <x v="1"/>
    <n v="0"/>
    <n v="6181"/>
    <s v="Alto"/>
    <s v="Bajo"/>
    <n v="0"/>
    <n v="1704"/>
    <n v="402"/>
    <n v="8.7064676616915429E-2"/>
    <n v="8.7064676616915429E-2"/>
    <s v="Primera compra"/>
    <n v="1671"/>
    <n v="54.899383983572896"/>
    <n v="4.5749486652977414"/>
    <x v="2"/>
    <x v="3"/>
    <s v="mar"/>
  </r>
  <r>
    <x v="1649"/>
    <x v="0"/>
    <n v="68"/>
    <n v="36"/>
    <n v="119"/>
    <n v="0"/>
    <s v="No"/>
    <s v="No"/>
    <n v="0"/>
    <n v="0"/>
    <n v="0"/>
    <s v="No"/>
    <n v="0"/>
    <s v="WI"/>
    <x v="0"/>
    <n v="29"/>
    <s v="Yes"/>
    <s v="No"/>
    <s v="No"/>
    <s v="  Two Year   "/>
    <s v="Credit Card"/>
    <n v="10"/>
    <n v="86"/>
    <x v="0"/>
    <m/>
    <x v="990"/>
    <x v="208"/>
    <n v="118"/>
    <x v="0"/>
    <n v="10.89"/>
    <x v="3"/>
    <s v="Phone"/>
    <x v="1"/>
    <n v="0"/>
    <n v="1165"/>
    <s v="Medio"/>
    <s v="Bajo"/>
    <n v="8.4745762711864406E-3"/>
    <n v="631"/>
    <n v="37"/>
    <n v="3.189189189189189"/>
    <n v="3.189189189189189"/>
    <s v="Primera compra"/>
    <n v="1275"/>
    <n v="41.889117043121146"/>
    <n v="3.4907597535934287"/>
    <x v="2"/>
    <x v="1"/>
    <s v="abr"/>
  </r>
  <r>
    <x v="1650"/>
    <x v="0"/>
    <n v="73"/>
    <n v="177"/>
    <n v="369.5"/>
    <n v="0"/>
    <s v="No"/>
    <s v="No"/>
    <n v="0"/>
    <n v="1"/>
    <n v="0"/>
    <s v="No"/>
    <n v="0"/>
    <s v="DC"/>
    <x v="1"/>
    <n v="39"/>
    <s v="No"/>
    <s v="No"/>
    <s v="No"/>
    <s v="  Two Year   "/>
    <s v="Credit Card"/>
    <n v="11"/>
    <n v="565"/>
    <x v="0"/>
    <m/>
    <x v="418"/>
    <x v="428"/>
    <n v="113"/>
    <x v="2"/>
    <n v="12.91"/>
    <x v="5"/>
    <s v="Email"/>
    <x v="1"/>
    <n v="0"/>
    <n v="1519"/>
    <s v="Medio"/>
    <s v="Bajo"/>
    <n v="3.5398230088495575E-2"/>
    <n v="906"/>
    <n v="181"/>
    <n v="0.62430939226519333"/>
    <n v="0.62430939226519333"/>
    <s v="Primera compra"/>
    <n v="1104"/>
    <n v="36.271047227926076"/>
    <n v="3.0225872689938398"/>
    <x v="0"/>
    <x v="1"/>
    <s v="oct"/>
  </r>
  <r>
    <x v="1651"/>
    <x v="0"/>
    <n v="55"/>
    <n v="192"/>
    <n v="627"/>
    <n v="0"/>
    <s v="No"/>
    <s v="No"/>
    <n v="0"/>
    <n v="0"/>
    <n v="0"/>
    <s v="No"/>
    <n v="0"/>
    <s v="WV"/>
    <x v="1"/>
    <n v="28"/>
    <s v="Yes"/>
    <s v="No"/>
    <s v="No"/>
    <s v="  One Year   "/>
    <s v="Direct Debit"/>
    <n v="10"/>
    <n v="699"/>
    <x v="0"/>
    <m/>
    <x v="991"/>
    <x v="834"/>
    <n v="39"/>
    <x v="1"/>
    <n v="9.91"/>
    <x v="1"/>
    <s v="Email"/>
    <x v="0"/>
    <n v="0"/>
    <n v="2218"/>
    <s v="Medio"/>
    <s v="Bajo"/>
    <n v="0"/>
    <n v="1623"/>
    <n v="192"/>
    <n v="0.203125"/>
    <n v="0.203125"/>
    <s v="Primera compra"/>
    <n v="1316"/>
    <n v="43.236139630390142"/>
    <n v="3.6030116358658453"/>
    <x v="2"/>
    <x v="2"/>
    <s v="mar"/>
  </r>
  <r>
    <x v="1652"/>
    <x v="0"/>
    <n v="59"/>
    <n v="353"/>
    <n v="573.20000000000005"/>
    <n v="0"/>
    <s v="No"/>
    <s v="No"/>
    <n v="0"/>
    <n v="0"/>
    <n v="4"/>
    <s v="Yes"/>
    <n v="0"/>
    <s v="FL"/>
    <x v="0"/>
    <n v="70"/>
    <s v="No"/>
    <s v="Yes"/>
    <s v="Yes"/>
    <s v="  One Year   "/>
    <s v="Direct Debit"/>
    <n v="47"/>
    <n v="3004"/>
    <x v="0"/>
    <m/>
    <x v="992"/>
    <x v="825"/>
    <n v="32"/>
    <x v="2"/>
    <n v="40.92"/>
    <x v="5"/>
    <s v="Email"/>
    <x v="0"/>
    <n v="0"/>
    <n v="1"/>
    <s v="Medio"/>
    <s v="Bajo"/>
    <n v="0.125"/>
    <n v="1338"/>
    <n v="357"/>
    <n v="8.9635854341736695E-2"/>
    <n v="8.9635854341736695E-2"/>
    <s v="Primera compra"/>
    <n v="1142"/>
    <n v="37.51950718685832"/>
    <n v="3.1266255989048601"/>
    <x v="0"/>
    <x v="3"/>
    <s v="ago"/>
  </r>
  <r>
    <x v="1653"/>
    <x v="0"/>
    <n v="57"/>
    <n v="59"/>
    <n v="128.69999999999999"/>
    <n v="0"/>
    <s v="No"/>
    <s v="No"/>
    <n v="0"/>
    <n v="0"/>
    <n v="5"/>
    <s v="No"/>
    <n v="0"/>
    <s v="IA"/>
    <x v="1"/>
    <n v="57"/>
    <s v="No"/>
    <s v="No"/>
    <s v="No"/>
    <s v="  Month-to-Month   "/>
    <s v="Credit Card"/>
    <n v="30"/>
    <n v="388"/>
    <x v="0"/>
    <m/>
    <x v="390"/>
    <x v="521"/>
    <n v="10"/>
    <x v="2"/>
    <n v="35.14"/>
    <x v="4"/>
    <s v="SMS"/>
    <x v="1"/>
    <n v="0"/>
    <n v="6703"/>
    <s v="Medio"/>
    <s v="Bajo"/>
    <n v="0.3"/>
    <n v="872"/>
    <n v="62"/>
    <n v="0.16129032258064516"/>
    <n v="0.16129032258064516"/>
    <s v="Primera compra"/>
    <n v="666"/>
    <n v="21.880903490759753"/>
    <n v="1.8234086242299794"/>
    <x v="0"/>
    <x v="1"/>
    <s v="dic"/>
  </r>
  <r>
    <x v="1654"/>
    <x v="0"/>
    <n v="70"/>
    <n v="76"/>
    <n v="218.7"/>
    <n v="0"/>
    <s v="No"/>
    <s v="No"/>
    <n v="0"/>
    <n v="0"/>
    <n v="12"/>
    <s v="Yes"/>
    <n v="0"/>
    <s v="KS"/>
    <x v="0"/>
    <n v="33"/>
    <s v="No"/>
    <s v="No"/>
    <s v="Yes"/>
    <s v="  Two Year   "/>
    <s v="Direct Debit"/>
    <n v="34"/>
    <n v="1485"/>
    <x v="0"/>
    <m/>
    <x v="226"/>
    <x v="616"/>
    <n v="93"/>
    <x v="1"/>
    <n v="32.72"/>
    <x v="4"/>
    <s v="Email"/>
    <x v="1"/>
    <n v="0"/>
    <n v="3724"/>
    <s v="Medio"/>
    <s v="Bajo"/>
    <n v="3.2258064516129031E-2"/>
    <n v="1563"/>
    <n v="79"/>
    <n v="1.1772151898734178"/>
    <n v="1.1772151898734178"/>
    <s v="Primera compra"/>
    <n v="1347"/>
    <n v="44.254620123203281"/>
    <n v="3.6878850102669403"/>
    <x v="0"/>
    <x v="0"/>
    <s v="feb"/>
  </r>
  <r>
    <x v="1655"/>
    <x v="0"/>
    <n v="73"/>
    <n v="77"/>
    <n v="188.4"/>
    <n v="84"/>
    <s v="Yes"/>
    <s v="Yes"/>
    <n v="0"/>
    <n v="0"/>
    <n v="0"/>
    <s v="No"/>
    <n v="0"/>
    <s v="UT"/>
    <x v="0"/>
    <n v="35"/>
    <s v="No"/>
    <s v="No"/>
    <s v="No"/>
    <s v="  One Year   "/>
    <s v="Credit Card"/>
    <n v="7"/>
    <n v="144"/>
    <x v="0"/>
    <m/>
    <x v="0"/>
    <x v="982"/>
    <n v="28"/>
    <x v="0"/>
    <n v="6.98"/>
    <x v="0"/>
    <s v="Email"/>
    <x v="1"/>
    <n v="2.67"/>
    <n v="1906"/>
    <s v="Medio"/>
    <s v="Bajo"/>
    <n v="7.1428571428571425E-2"/>
    <n v="1294"/>
    <n v="163"/>
    <n v="0.17177914110429449"/>
    <n v="0.17177914110429449"/>
    <s v="Primera compra"/>
    <n v="1699"/>
    <n v="55.819301848049278"/>
    <n v="4.6516084873374401"/>
    <x v="0"/>
    <x v="1"/>
    <s v="feb"/>
  </r>
  <r>
    <x v="1656"/>
    <x v="0"/>
    <n v="67"/>
    <n v="223"/>
    <n v="597.29999999999995"/>
    <n v="0"/>
    <s v="No"/>
    <s v="No"/>
    <n v="0"/>
    <n v="1"/>
    <n v="0"/>
    <s v="No"/>
    <n v="0"/>
    <s v="OR"/>
    <x v="1"/>
    <n v="45"/>
    <s v="No"/>
    <s v="No"/>
    <s v="No"/>
    <s v="  Two Year   "/>
    <s v="Credit Card"/>
    <n v="12"/>
    <n v="900"/>
    <x v="0"/>
    <m/>
    <x v="993"/>
    <x v="169"/>
    <n v="51"/>
    <x v="0"/>
    <n v="9.85"/>
    <x v="3"/>
    <s v="Email"/>
    <x v="0"/>
    <n v="0"/>
    <n v="2303"/>
    <s v="Medio"/>
    <s v="Bajo"/>
    <n v="1.9607843137254902E-2"/>
    <n v="291"/>
    <n v="224"/>
    <n v="0.22767857142857142"/>
    <n v="0.22767857142857142"/>
    <s v="Primera compra"/>
    <n v="860"/>
    <n v="28.254620123203289"/>
    <n v="2.3545516769336072"/>
    <x v="2"/>
    <x v="2"/>
    <s v="jun"/>
  </r>
  <r>
    <x v="1657"/>
    <x v="0"/>
    <n v="64"/>
    <n v="302"/>
    <n v="643.79999999999995"/>
    <n v="236"/>
    <s v="Yes"/>
    <s v="No"/>
    <n v="286.2"/>
    <n v="0"/>
    <n v="0"/>
    <s v="No"/>
    <n v="0"/>
    <s v="OR"/>
    <x v="1"/>
    <n v="48"/>
    <s v="No"/>
    <s v="No"/>
    <s v="No"/>
    <s v="  Two Year   "/>
    <s v="Credit Card"/>
    <n v="7"/>
    <n v="384"/>
    <x v="0"/>
    <m/>
    <x v="807"/>
    <x v="983"/>
    <n v="98"/>
    <x v="2"/>
    <n v="5.86"/>
    <x v="0"/>
    <s v="Phone"/>
    <x v="0"/>
    <n v="11.45"/>
    <n v="408"/>
    <s v="Medio"/>
    <s v="Bajo"/>
    <n v="2.0408163265306121E-2"/>
    <n v="1134"/>
    <n v="540"/>
    <n v="0.18148148148148149"/>
    <n v="0.18148148148148149"/>
    <s v="Primera compra"/>
    <n v="735"/>
    <n v="24.147843942505133"/>
    <n v="2.0123203285420943"/>
    <x v="0"/>
    <x v="1"/>
    <s v="oct"/>
  </r>
  <r>
    <x v="1658"/>
    <x v="0"/>
    <n v="75"/>
    <n v="122"/>
    <n v="360.6"/>
    <n v="288"/>
    <s v="Yes"/>
    <s v="No"/>
    <n v="203.4"/>
    <n v="0"/>
    <n v="9"/>
    <s v="Yes"/>
    <n v="0"/>
    <s v="AL"/>
    <x v="0"/>
    <n v="35"/>
    <s v="No"/>
    <s v="No"/>
    <s v="Yes"/>
    <s v="  Two Year   "/>
    <s v="Credit Card"/>
    <n v="67"/>
    <n v="4856"/>
    <x v="0"/>
    <m/>
    <x v="994"/>
    <x v="676"/>
    <n v="9"/>
    <x v="0"/>
    <n v="67.459999999999994"/>
    <x v="1"/>
    <s v="Email"/>
    <x v="0"/>
    <n v="8.14"/>
    <n v="675"/>
    <s v="Alto"/>
    <s v="Bajo"/>
    <n v="0"/>
    <n v="324"/>
    <n v="410"/>
    <n v="2.1951219512195121E-2"/>
    <n v="2.1951219512195121E-2"/>
    <s v="Primera compra"/>
    <n v="1453"/>
    <n v="47.737166324435314"/>
    <n v="3.978097193702943"/>
    <x v="2"/>
    <x v="3"/>
    <s v="oct"/>
  </r>
  <r>
    <x v="1659"/>
    <x v="0"/>
    <n v="50"/>
    <n v="29"/>
    <n v="84.2"/>
    <n v="36"/>
    <s v="Yes"/>
    <s v="No"/>
    <n v="22.9"/>
    <n v="2"/>
    <n v="2"/>
    <s v="Yes"/>
    <n v="0"/>
    <s v="WV"/>
    <x v="0"/>
    <n v="48"/>
    <s v="No"/>
    <s v="No"/>
    <s v="Yes"/>
    <s v="  Month-to-Month   "/>
    <s v="Credit Card"/>
    <n v="17"/>
    <n v="155"/>
    <x v="0"/>
    <m/>
    <x v="964"/>
    <x v="771"/>
    <n v="96"/>
    <x v="2"/>
    <n v="17.71"/>
    <x v="3"/>
    <s v="Email"/>
    <x v="0"/>
    <n v="1.1399999999999999"/>
    <n v="3986"/>
    <s v="Medio"/>
    <s v="Bajo"/>
    <n v="1.0416666666666666E-2"/>
    <n v="1154"/>
    <n v="66"/>
    <n v="1.4545454545454546"/>
    <n v="1.4545454545454546"/>
    <s v="Primera compra"/>
    <n v="544"/>
    <n v="17.872689938398359"/>
    <n v="1.4893908281998633"/>
    <x v="0"/>
    <x v="1"/>
    <s v="abr"/>
  </r>
  <r>
    <x v="1660"/>
    <x v="0"/>
    <n v="58"/>
    <n v="144"/>
    <n v="335.9"/>
    <n v="0"/>
    <s v="No"/>
    <s v="No"/>
    <n v="0"/>
    <n v="0"/>
    <n v="8"/>
    <s v="Yes"/>
    <n v="0"/>
    <s v="CO"/>
    <x v="1"/>
    <n v="37"/>
    <s v="No"/>
    <s v="No"/>
    <s v="Yes"/>
    <s v="  One Year   "/>
    <s v="Paper Check"/>
    <n v="20"/>
    <n v="660"/>
    <x v="0"/>
    <m/>
    <x v="995"/>
    <x v="44"/>
    <n v="31"/>
    <x v="2"/>
    <n v="22.03"/>
    <x v="4"/>
    <s v="Phone"/>
    <x v="1"/>
    <n v="0"/>
    <n v="3016"/>
    <s v="Medio"/>
    <s v="Bajo"/>
    <n v="9.6774193548387094E-2"/>
    <n v="703"/>
    <n v="147"/>
    <n v="0.21088435374149661"/>
    <n v="0.21088435374149661"/>
    <s v="Primera compra"/>
    <n v="1020"/>
    <n v="33.511293634496923"/>
    <n v="2.7926078028747434"/>
    <x v="0"/>
    <x v="2"/>
    <s v="dic"/>
  </r>
  <r>
    <x v="1661"/>
    <x v="0"/>
    <n v="77"/>
    <n v="166"/>
    <n v="416.9"/>
    <n v="0"/>
    <s v="No"/>
    <s v="No"/>
    <n v="0"/>
    <n v="2"/>
    <n v="7"/>
    <s v="Yes"/>
    <n v="0"/>
    <s v="ME"/>
    <x v="0"/>
    <n v="33"/>
    <s v="No"/>
    <s v="No"/>
    <s v="Yes"/>
    <s v="  One Year   "/>
    <s v="Direct Debit"/>
    <n v="43"/>
    <n v="1282"/>
    <x v="0"/>
    <m/>
    <x v="441"/>
    <x v="377"/>
    <n v="35"/>
    <x v="1"/>
    <n v="37.18"/>
    <x v="5"/>
    <s v="Phone"/>
    <x v="0"/>
    <n v="0"/>
    <n v="5545"/>
    <s v="Medio"/>
    <s v="Bajo"/>
    <n v="0.11428571428571428"/>
    <n v="1572"/>
    <n v="170"/>
    <n v="0.20588235294117646"/>
    <n v="0.20588235294117646"/>
    <s v="Primera compra"/>
    <n v="605"/>
    <n v="19.876796714579054"/>
    <n v="1.6563997262149213"/>
    <x v="0"/>
    <x v="0"/>
    <s v="feb"/>
  </r>
  <r>
    <x v="1662"/>
    <x v="0"/>
    <n v="66"/>
    <n v="58"/>
    <n v="163.6"/>
    <n v="80"/>
    <s v="Yes"/>
    <s v="No"/>
    <n v="60.3"/>
    <n v="0"/>
    <n v="10"/>
    <s v="No"/>
    <n v="51"/>
    <s v="AZ"/>
    <x v="0"/>
    <n v="25"/>
    <s v="Yes"/>
    <s v="No"/>
    <s v="No"/>
    <s v="  One Year   "/>
    <s v="Direct Debit"/>
    <n v="52"/>
    <n v="853"/>
    <x v="0"/>
    <m/>
    <x v="95"/>
    <x v="663"/>
    <n v="95"/>
    <x v="2"/>
    <n v="45.2"/>
    <x v="3"/>
    <s v="Phone"/>
    <x v="0"/>
    <n v="1.81"/>
    <n v="2050"/>
    <s v="Alto"/>
    <s v="Bajo"/>
    <n v="1.0526315789473684E-2"/>
    <n v="1420"/>
    <n v="139"/>
    <n v="0.68345323741007191"/>
    <n v="0.68345323741007191"/>
    <s v="Primera compra"/>
    <n v="1726"/>
    <n v="56.706365503080079"/>
    <n v="4.7255304585900069"/>
    <x v="2"/>
    <x v="2"/>
    <s v="ene"/>
  </r>
  <r>
    <x v="1663"/>
    <x v="0"/>
    <n v="63"/>
    <n v="90"/>
    <n v="212"/>
    <n v="0"/>
    <s v="No"/>
    <s v="No"/>
    <n v="0"/>
    <n v="2"/>
    <n v="30"/>
    <s v="Yes"/>
    <n v="0"/>
    <s v="TX"/>
    <x v="1"/>
    <n v="32"/>
    <s v="No"/>
    <s v="No"/>
    <s v="Yes"/>
    <s v="  Month-to-Month   "/>
    <s v="Direct Debit"/>
    <n v="50"/>
    <n v="2112"/>
    <x v="0"/>
    <m/>
    <x v="996"/>
    <x v="163"/>
    <n v="42"/>
    <x v="2"/>
    <n v="51.04"/>
    <x v="0"/>
    <s v="Phone"/>
    <x v="1"/>
    <n v="0"/>
    <n v="4604"/>
    <s v="Alto"/>
    <s v="Bajo"/>
    <n v="4.7619047619047616E-2"/>
    <n v="515"/>
    <n v="92"/>
    <n v="0.45652173913043476"/>
    <n v="0.45652173913043476"/>
    <s v="Primera compra"/>
    <n v="515"/>
    <n v="16.919917864476389"/>
    <n v="1.4099931553730325"/>
    <x v="0"/>
    <x v="0"/>
    <s v="may"/>
  </r>
  <r>
    <x v="1664"/>
    <x v="0"/>
    <n v="74"/>
    <n v="32"/>
    <n v="91.9"/>
    <n v="66"/>
    <s v="Yes"/>
    <s v="No"/>
    <n v="31.9"/>
    <n v="0"/>
    <n v="0"/>
    <s v="No"/>
    <n v="0"/>
    <s v="HI"/>
    <x v="0"/>
    <n v="51"/>
    <s v="No"/>
    <s v="No"/>
    <s v="No"/>
    <s v="  Two Year   "/>
    <s v="Credit Card"/>
    <n v="7"/>
    <n v="83"/>
    <x v="0"/>
    <m/>
    <x v="883"/>
    <x v="515"/>
    <n v="2"/>
    <x v="2"/>
    <n v="7.31"/>
    <x v="0"/>
    <s v="Email"/>
    <x v="1"/>
    <n v="1.28"/>
    <n v="1775"/>
    <s v="Medio"/>
    <s v="Bajo"/>
    <n v="1"/>
    <n v="1408"/>
    <n v="100"/>
    <n v="0.02"/>
    <n v="0.02"/>
    <s v="Primera compra"/>
    <n v="1359"/>
    <n v="44.648870636550306"/>
    <n v="3.7207392197125255"/>
    <x v="0"/>
    <x v="1"/>
    <s v="ene"/>
  </r>
  <r>
    <x v="1665"/>
    <x v="0"/>
    <n v="55"/>
    <n v="146"/>
    <n v="335.6"/>
    <n v="0"/>
    <s v="No"/>
    <s v="No"/>
    <n v="0"/>
    <n v="0"/>
    <n v="6"/>
    <s v="Yes"/>
    <n v="0"/>
    <s v="TX"/>
    <x v="0"/>
    <n v="78"/>
    <s v="No"/>
    <s v="Yes"/>
    <s v="No"/>
    <s v="  Two Year   "/>
    <s v="Direct Debit"/>
    <n v="52"/>
    <n v="1450"/>
    <x v="0"/>
    <m/>
    <x v="997"/>
    <x v="984"/>
    <n v="69"/>
    <x v="1"/>
    <n v="52.35"/>
    <x v="2"/>
    <s v="Phone"/>
    <x v="1"/>
    <n v="0"/>
    <n v="4011"/>
    <s v="Alto"/>
    <s v="Medio"/>
    <n v="7.2463768115942032E-2"/>
    <n v="581"/>
    <n v="151"/>
    <n v="0.45695364238410596"/>
    <n v="0.45695364238410596"/>
    <s v="Primera compra"/>
    <n v="1407"/>
    <n v="46.225872689938399"/>
    <n v="3.8521560574948666"/>
    <x v="1"/>
    <x v="0"/>
    <s v="dic"/>
  </r>
  <r>
    <x v="1666"/>
    <x v="0"/>
    <n v="68"/>
    <n v="28"/>
    <n v="80.900000000000006"/>
    <n v="0"/>
    <s v="No"/>
    <s v="No"/>
    <n v="0"/>
    <n v="0"/>
    <n v="11"/>
    <s v="Yes"/>
    <n v="0"/>
    <s v="MS"/>
    <x v="1"/>
    <n v="21"/>
    <s v="Yes"/>
    <s v="No"/>
    <s v="No"/>
    <s v="  Month-to-Month   "/>
    <s v="Credit Card"/>
    <n v="25"/>
    <n v="184"/>
    <x v="0"/>
    <m/>
    <x v="791"/>
    <x v="985"/>
    <n v="40"/>
    <x v="0"/>
    <n v="21.26"/>
    <x v="4"/>
    <s v="SMS"/>
    <x v="1"/>
    <n v="0"/>
    <n v="5280"/>
    <s v="Medio"/>
    <s v="Bajo"/>
    <n v="7.4999999999999997E-2"/>
    <n v="1681"/>
    <n v="31"/>
    <n v="1.2903225806451613"/>
    <n v="1.2903225806451613"/>
    <s v="Primera compra"/>
    <n v="991"/>
    <n v="32.558521560574953"/>
    <n v="2.7132101300479126"/>
    <x v="0"/>
    <x v="1"/>
    <s v="ene"/>
  </r>
  <r>
    <x v="1667"/>
    <x v="0"/>
    <n v="68"/>
    <n v="50"/>
    <n v="181"/>
    <n v="182"/>
    <s v="Yes"/>
    <s v="No"/>
    <n v="49.4"/>
    <n v="1"/>
    <n v="2"/>
    <s v="Yes"/>
    <n v="0"/>
    <s v="IA"/>
    <x v="1"/>
    <n v="67"/>
    <s v="No"/>
    <s v="Yes"/>
    <s v="Yes"/>
    <s v="  One Year   "/>
    <s v="Direct Debit"/>
    <n v="56"/>
    <n v="1453"/>
    <x v="0"/>
    <m/>
    <x v="592"/>
    <x v="333"/>
    <n v="25"/>
    <x v="2"/>
    <n v="50.41"/>
    <x v="3"/>
    <s v="Phone"/>
    <x v="0"/>
    <n v="1.98"/>
    <n v="3206"/>
    <s v="Alto"/>
    <s v="Bajo"/>
    <n v="0.04"/>
    <n v="1326"/>
    <n v="233"/>
    <n v="0.1072961373390558"/>
    <n v="0.1072961373390558"/>
    <s v="Primera compra"/>
    <n v="732"/>
    <n v="24.049281314168375"/>
    <n v="2.0041067761806981"/>
    <x v="2"/>
    <x v="0"/>
    <s v="oct"/>
  </r>
  <r>
    <x v="1668"/>
    <x v="0"/>
    <n v="65"/>
    <n v="353"/>
    <n v="949.8"/>
    <n v="204"/>
    <s v="Yes"/>
    <s v="No"/>
    <n v="113.9"/>
    <n v="0"/>
    <n v="0"/>
    <s v="No"/>
    <n v="0"/>
    <s v="AL"/>
    <x v="0"/>
    <n v="50"/>
    <s v="No"/>
    <s v="No"/>
    <s v="No"/>
    <s v="  Two Year   "/>
    <s v="Credit Card"/>
    <n v="9"/>
    <n v="641"/>
    <x v="0"/>
    <m/>
    <x v="336"/>
    <x v="803"/>
    <n v="6"/>
    <x v="1"/>
    <n v="8.11"/>
    <x v="3"/>
    <s v="Phone"/>
    <x v="1"/>
    <n v="4.5599999999999996"/>
    <n v="2547"/>
    <s v="Medio"/>
    <s v="Bajo"/>
    <n v="0.16666666666666666"/>
    <n v="1072"/>
    <n v="558"/>
    <n v="1.0752688172043012E-2"/>
    <n v="1.0752688172043012E-2"/>
    <s v="Primera compra"/>
    <n v="1498"/>
    <n v="49.215605749486649"/>
    <n v="4.1013004791238874"/>
    <x v="2"/>
    <x v="1"/>
    <s v="sept"/>
  </r>
  <r>
    <x v="1669"/>
    <x v="0"/>
    <n v="79"/>
    <n v="49"/>
    <n v="172.3"/>
    <n v="0"/>
    <s v="No"/>
    <s v="No"/>
    <n v="0"/>
    <n v="2"/>
    <n v="2"/>
    <s v="No"/>
    <n v="53"/>
    <s v="FL"/>
    <x v="0"/>
    <n v="36"/>
    <s v="No"/>
    <s v="No"/>
    <s v="Yes"/>
    <s v="  Two Year   "/>
    <s v="Credit Card"/>
    <n v="27"/>
    <n v="1175"/>
    <x v="0"/>
    <m/>
    <x v="998"/>
    <x v="578"/>
    <n v="30"/>
    <x v="1"/>
    <n v="22.22"/>
    <x v="0"/>
    <s v="SMS"/>
    <x v="0"/>
    <n v="0"/>
    <n v="5800"/>
    <s v="Medio"/>
    <s v="Bajo"/>
    <n v="6.6666666666666666E-2"/>
    <n v="772"/>
    <n v="51"/>
    <n v="0.58823529411764708"/>
    <n v="0.58823529411764708"/>
    <s v="Primera compra"/>
    <n v="1173"/>
    <n v="38.53798767967146"/>
    <n v="3.2114989733059551"/>
    <x v="0"/>
    <x v="0"/>
    <s v="jul"/>
  </r>
  <r>
    <x v="1670"/>
    <x v="0"/>
    <n v="57"/>
    <n v="64"/>
    <n v="171.4"/>
    <n v="136"/>
    <s v="Yes"/>
    <s v="No"/>
    <n v="195.5"/>
    <n v="2"/>
    <n v="6"/>
    <s v="Yes"/>
    <n v="0"/>
    <s v="RI"/>
    <x v="1"/>
    <n v="69"/>
    <s v="No"/>
    <s v="Yes"/>
    <s v="No"/>
    <s v="  Month-to-Month   "/>
    <s v="Direct Debit"/>
    <n v="46"/>
    <n v="1564"/>
    <x v="0"/>
    <m/>
    <x v="769"/>
    <x v="452"/>
    <n v="96"/>
    <x v="2"/>
    <n v="37.51"/>
    <x v="1"/>
    <s v="SMS"/>
    <x v="0"/>
    <n v="0.39"/>
    <n v="2458"/>
    <s v="Medio"/>
    <s v="Bajo"/>
    <n v="0"/>
    <n v="1635"/>
    <n v="200"/>
    <n v="0.48"/>
    <n v="0.48"/>
    <s v="Primera compra"/>
    <n v="1312"/>
    <n v="43.104722792607802"/>
    <n v="3.592060232717317"/>
    <x v="2"/>
    <x v="0"/>
    <s v="mar"/>
  </r>
  <r>
    <x v="1671"/>
    <x v="0"/>
    <n v="88"/>
    <n v="245"/>
    <n v="619.4"/>
    <n v="208"/>
    <s v="Yes"/>
    <s v="No"/>
    <n v="306.8"/>
    <n v="0"/>
    <n v="13"/>
    <s v="Yes"/>
    <n v="0"/>
    <s v="NM"/>
    <x v="0"/>
    <n v="28"/>
    <s v="Yes"/>
    <s v="No"/>
    <s v="Yes"/>
    <s v="  Two Year   "/>
    <s v="Direct Debit"/>
    <n v="41"/>
    <n v="2120"/>
    <x v="0"/>
    <m/>
    <x v="392"/>
    <x v="466"/>
    <n v="63"/>
    <x v="1"/>
    <n v="35.47"/>
    <x v="0"/>
    <s v="Phone"/>
    <x v="0"/>
    <n v="6.14"/>
    <n v="5893"/>
    <s v="Medio"/>
    <s v="Bajo"/>
    <n v="3.1746031746031744E-2"/>
    <n v="518"/>
    <n v="455"/>
    <n v="0.13846153846153847"/>
    <n v="0.13846153846153847"/>
    <s v="Primera compra"/>
    <n v="1204"/>
    <n v="39.5564681724846"/>
    <n v="3.2963723477070501"/>
    <x v="0"/>
    <x v="0"/>
    <s v="jun"/>
  </r>
  <r>
    <x v="1672"/>
    <x v="0"/>
    <n v="98"/>
    <n v="197"/>
    <n v="570.1"/>
    <n v="355"/>
    <s v="Yes"/>
    <s v="No"/>
    <n v="582.20000000000005"/>
    <n v="0"/>
    <n v="0"/>
    <s v="No"/>
    <n v="0"/>
    <s v="DC"/>
    <x v="1"/>
    <n v="38"/>
    <s v="No"/>
    <s v="No"/>
    <s v="No"/>
    <s v="  One Year   "/>
    <s v="Credit Card"/>
    <n v="12"/>
    <n v="858"/>
    <x v="0"/>
    <m/>
    <x v="999"/>
    <x v="58"/>
    <n v="93"/>
    <x v="1"/>
    <n v="14"/>
    <x v="4"/>
    <s v="Email"/>
    <x v="1"/>
    <n v="11.64"/>
    <n v="6662"/>
    <s v="Medio"/>
    <s v="Bajo"/>
    <n v="3.2258064516129031E-2"/>
    <n v="867"/>
    <n v="555"/>
    <n v="0.16756756756756758"/>
    <n v="0.16756756756756758"/>
    <s v="Primera compra"/>
    <n v="1693"/>
    <n v="55.622176591375776"/>
    <n v="4.6351813826146477"/>
    <x v="0"/>
    <x v="2"/>
    <s v="feb"/>
  </r>
  <r>
    <x v="1673"/>
    <x v="0"/>
    <n v="66"/>
    <n v="9"/>
    <n v="25.7"/>
    <n v="0"/>
    <s v="No"/>
    <s v="No"/>
    <n v="0"/>
    <n v="0"/>
    <n v="20"/>
    <s v="Yes"/>
    <n v="0"/>
    <s v="ND"/>
    <x v="0"/>
    <n v="22"/>
    <s v="Yes"/>
    <s v="No"/>
    <s v="No"/>
    <s v="  Month-to-Month   "/>
    <s v="Credit Card"/>
    <n v="18"/>
    <n v="57"/>
    <x v="0"/>
    <m/>
    <x v="1000"/>
    <x v="925"/>
    <n v="32"/>
    <x v="2"/>
    <n v="17.3"/>
    <x v="1"/>
    <s v="Email"/>
    <x v="0"/>
    <n v="0"/>
    <n v="5663"/>
    <s v="Medio"/>
    <s v="Bajo"/>
    <n v="0"/>
    <n v="1381"/>
    <n v="9"/>
    <n v="3.5555555555555554"/>
    <n v="3.5555555555555554"/>
    <s v="Primera compra"/>
    <n v="902"/>
    <n v="29.634496919917865"/>
    <n v="2.4695414099931554"/>
    <x v="2"/>
    <x v="1"/>
    <s v="abr"/>
  </r>
  <r>
    <x v="1674"/>
    <x v="0"/>
    <n v="69"/>
    <n v="225"/>
    <n v="662.6"/>
    <n v="0"/>
    <s v="No"/>
    <s v="No"/>
    <n v="0"/>
    <n v="0"/>
    <n v="8"/>
    <s v="Yes"/>
    <n v="0"/>
    <s v="ID"/>
    <x v="1"/>
    <n v="58"/>
    <s v="No"/>
    <s v="No"/>
    <s v="Yes"/>
    <s v="  One Year   "/>
    <s v="Credit Card"/>
    <n v="20"/>
    <n v="1098"/>
    <x v="0"/>
    <m/>
    <x v="1001"/>
    <x v="739"/>
    <n v="19"/>
    <x v="0"/>
    <n v="16.57"/>
    <x v="5"/>
    <s v="Email"/>
    <x v="0"/>
    <n v="0"/>
    <n v="6944"/>
    <s v="Medio"/>
    <s v="Bajo"/>
    <n v="0.21052631578947367"/>
    <n v="1287"/>
    <n v="229"/>
    <n v="8.296943231441048E-2"/>
    <n v="8.296943231441048E-2"/>
    <s v="Primera compra"/>
    <n v="473"/>
    <n v="15.540041067761805"/>
    <n v="1.2950034223134839"/>
    <x v="0"/>
    <x v="0"/>
    <s v="jun"/>
  </r>
  <r>
    <x v="1675"/>
    <x v="0"/>
    <n v="62"/>
    <n v="84"/>
    <n v="239.8"/>
    <n v="88"/>
    <s v="Yes"/>
    <s v="Yes"/>
    <n v="0"/>
    <n v="0"/>
    <n v="21"/>
    <s v="Yes"/>
    <n v="0"/>
    <s v="FL"/>
    <x v="0"/>
    <n v="30"/>
    <s v="No"/>
    <s v="No"/>
    <s v="Yes"/>
    <s v="  Month-to-Month   "/>
    <s v="Direct Debit"/>
    <n v="36"/>
    <n v="790"/>
    <x v="0"/>
    <m/>
    <x v="661"/>
    <x v="867"/>
    <n v="53"/>
    <x v="1"/>
    <n v="42.16"/>
    <x v="5"/>
    <s v="SMS"/>
    <x v="0"/>
    <n v="3.12"/>
    <n v="2335"/>
    <s v="Medio"/>
    <s v="Bajo"/>
    <n v="7.5471698113207544E-2"/>
    <n v="978"/>
    <n v="176"/>
    <n v="0.30113636363636365"/>
    <n v="0.30113636363636365"/>
    <s v="Primera compra"/>
    <n v="1573"/>
    <n v="51.679671457905542"/>
    <n v="4.3066392881587952"/>
    <x v="0"/>
    <x v="2"/>
    <s v="jun"/>
  </r>
  <r>
    <x v="1676"/>
    <x v="0"/>
    <n v="69"/>
    <n v="14"/>
    <n v="36.700000000000003"/>
    <n v="6"/>
    <s v="Yes"/>
    <s v="Yes"/>
    <n v="0"/>
    <n v="0"/>
    <n v="4"/>
    <s v="Yes"/>
    <n v="0"/>
    <s v="TN"/>
    <x v="1"/>
    <n v="59"/>
    <s v="No"/>
    <s v="No"/>
    <s v="No"/>
    <s v="  Month-to-Month   "/>
    <m/>
    <n v="28"/>
    <n v="80"/>
    <x v="0"/>
    <m/>
    <x v="1002"/>
    <x v="885"/>
    <n v="103"/>
    <x v="0"/>
    <n v="32.520000000000003"/>
    <x v="1"/>
    <s v="Email"/>
    <x v="0"/>
    <n v="0.41"/>
    <n v="9"/>
    <s v="Medio"/>
    <s v="Bajo"/>
    <n v="0"/>
    <n v="1633"/>
    <n v="20"/>
    <n v="5.15"/>
    <n v="5.15"/>
    <s v="Primera compra"/>
    <n v="1303"/>
    <n v="42.809034907597535"/>
    <n v="3.5674195756331279"/>
    <x v="2"/>
    <x v="1"/>
    <s v="mar"/>
  </r>
  <r>
    <x v="1677"/>
    <x v="0"/>
    <n v="90"/>
    <n v="79"/>
    <n v="246.1"/>
    <n v="0"/>
    <s v="No"/>
    <s v="No"/>
    <n v="0"/>
    <n v="0"/>
    <n v="7"/>
    <s v="Yes"/>
    <n v="0"/>
    <s v="NE"/>
    <x v="0"/>
    <n v="51"/>
    <s v="No"/>
    <s v="No"/>
    <s v="No"/>
    <s v="  Month-to-Month   "/>
    <s v="Credit Card"/>
    <n v="25"/>
    <n v="681"/>
    <x v="0"/>
    <m/>
    <x v="862"/>
    <x v="986"/>
    <n v="41"/>
    <x v="1"/>
    <n v="25.96"/>
    <x v="3"/>
    <s v="SMS"/>
    <x v="0"/>
    <n v="0"/>
    <n v="1618"/>
    <s v="Medio"/>
    <s v="Bajo"/>
    <n v="2.4390243902439025E-2"/>
    <n v="884"/>
    <n v="80"/>
    <n v="0.51249999999999996"/>
    <n v="0.51249999999999996"/>
    <s v="Primera compra"/>
    <n v="945"/>
    <n v="31.04722792607803"/>
    <n v="2.5872689938398357"/>
    <x v="2"/>
    <x v="2"/>
    <s v="mar"/>
  </r>
  <r>
    <x v="1678"/>
    <x v="0"/>
    <n v="98"/>
    <n v="32"/>
    <n v="72.2"/>
    <n v="0"/>
    <s v="No"/>
    <s v="No"/>
    <n v="0"/>
    <n v="0"/>
    <n v="0"/>
    <s v="No"/>
    <n v="0"/>
    <s v="NC"/>
    <x v="1"/>
    <n v="37"/>
    <s v="No"/>
    <s v="No"/>
    <s v="No"/>
    <s v="  One Year   "/>
    <s v="Credit Card"/>
    <n v="6"/>
    <n v="33"/>
    <x v="0"/>
    <m/>
    <x v="1003"/>
    <x v="463"/>
    <n v="118"/>
    <x v="1"/>
    <n v="5.59"/>
    <x v="5"/>
    <s v="Phone"/>
    <x v="1"/>
    <n v="0"/>
    <n v="4661"/>
    <s v="Medio"/>
    <s v="Bajo"/>
    <n v="3.3898305084745763E-2"/>
    <n v="1645"/>
    <n v="36"/>
    <n v="3.2777777777777777"/>
    <n v="3.2777777777777777"/>
    <s v="Primera compra"/>
    <n v="1244"/>
    <n v="40.870636550308006"/>
    <n v="3.4058863791923337"/>
    <x v="0"/>
    <x v="1"/>
    <s v="may"/>
  </r>
  <r>
    <x v="1678"/>
    <x v="0"/>
    <n v="79"/>
    <n v="32"/>
    <n v="72.2"/>
    <n v="0"/>
    <s v="No"/>
    <s v="No"/>
    <n v="0"/>
    <n v="0"/>
    <n v="0"/>
    <s v="No"/>
    <n v="0"/>
    <s v="NC"/>
    <x v="1"/>
    <n v="37"/>
    <s v="No"/>
    <s v="No"/>
    <s v="No"/>
    <s v="  One Year   "/>
    <s v="Credit Card"/>
    <n v="6"/>
    <n v="33"/>
    <x v="0"/>
    <m/>
    <x v="1003"/>
    <x v="463"/>
    <n v="118"/>
    <x v="1"/>
    <n v="5.59"/>
    <x v="1"/>
    <s v="Phone"/>
    <x v="1"/>
    <n v="0"/>
    <n v="4161"/>
    <s v="Medio"/>
    <s v="Bajo"/>
    <n v="0"/>
    <n v="1645"/>
    <n v="32"/>
    <n v="3.6875"/>
    <n v="3.6875"/>
    <s v="Compra posterior"/>
    <n v="1244"/>
    <n v="40.870636550308006"/>
    <n v="3.4058863791923337"/>
    <x v="2"/>
    <x v="1"/>
    <s v="may"/>
  </r>
  <r>
    <x v="1679"/>
    <x v="0"/>
    <n v="68"/>
    <n v="31"/>
    <n v="61.3"/>
    <n v="0"/>
    <s v="No"/>
    <s v="No"/>
    <n v="0"/>
    <n v="0"/>
    <n v="0"/>
    <s v="No"/>
    <n v="0"/>
    <s v="CO"/>
    <x v="0"/>
    <n v="44"/>
    <s v="No"/>
    <s v="No"/>
    <s v="No"/>
    <s v="  One Year   "/>
    <s v="Direct Debit"/>
    <n v="13"/>
    <n v="128"/>
    <x v="0"/>
    <m/>
    <x v="1004"/>
    <x v="901"/>
    <n v="81"/>
    <x v="0"/>
    <n v="15.25"/>
    <x v="4"/>
    <s v="Phone"/>
    <x v="1"/>
    <n v="0"/>
    <n v="4409"/>
    <s v="Medio"/>
    <s v="Bajo"/>
    <n v="3.7037037037037035E-2"/>
    <n v="1701"/>
    <n v="34"/>
    <n v="2.3823529411764706"/>
    <n v="2.3823529411764706"/>
    <s v="Primera compra"/>
    <n v="617"/>
    <n v="20.271047227926079"/>
    <n v="1.6892539356605065"/>
    <x v="0"/>
    <x v="1"/>
    <s v="feb"/>
  </r>
  <r>
    <x v="1680"/>
    <x v="0"/>
    <n v="65"/>
    <n v="255"/>
    <n v="812.3"/>
    <n v="296"/>
    <s v="Yes"/>
    <s v="Yes"/>
    <n v="0"/>
    <n v="0"/>
    <n v="0"/>
    <s v="No"/>
    <n v="0"/>
    <s v="KS"/>
    <x v="0"/>
    <n v="53"/>
    <s v="No"/>
    <s v="No"/>
    <s v="No"/>
    <s v="  One Year   "/>
    <s v="Direct Debit"/>
    <n v="8"/>
    <n v="600"/>
    <x v="0"/>
    <m/>
    <x v="461"/>
    <x v="987"/>
    <n v="84"/>
    <x v="2"/>
    <n v="7.33"/>
    <x v="1"/>
    <s v="Phone"/>
    <x v="0"/>
    <n v="6.88"/>
    <n v="5182"/>
    <s v="Medio"/>
    <s v="Bajo"/>
    <n v="0"/>
    <n v="938"/>
    <n v="551"/>
    <n v="0.15245009074410162"/>
    <n v="0.15245009074410162"/>
    <s v="Primera compra"/>
    <n v="1736"/>
    <n v="57.034907597535934"/>
    <n v="4.7529089664613275"/>
    <x v="2"/>
    <x v="1"/>
    <s v="ene"/>
  </r>
  <r>
    <x v="1680"/>
    <x v="0"/>
    <n v="59"/>
    <n v="255"/>
    <n v="812.3"/>
    <n v="296"/>
    <s v="Yes"/>
    <s v="Yes"/>
    <n v="0"/>
    <n v="0"/>
    <n v="0"/>
    <s v="No"/>
    <n v="0"/>
    <s v="KS"/>
    <x v="0"/>
    <n v="53"/>
    <s v="No"/>
    <s v="No"/>
    <s v="No"/>
    <s v="  One Year   "/>
    <s v="Direct Debit"/>
    <n v="8"/>
    <n v="600"/>
    <x v="0"/>
    <m/>
    <x v="461"/>
    <x v="987"/>
    <n v="84"/>
    <x v="2"/>
    <n v="7.33"/>
    <x v="4"/>
    <s v="Phone"/>
    <x v="0"/>
    <n v="6.88"/>
    <n v="4108"/>
    <s v="Medio"/>
    <s v="Bajo"/>
    <n v="3.5714285714285712E-2"/>
    <n v="938"/>
    <n v="554"/>
    <n v="0.15162454873646208"/>
    <n v="0.15162454873646208"/>
    <s v="Compra posterior"/>
    <n v="1736"/>
    <n v="57.034907597535934"/>
    <n v="4.7529089664613275"/>
    <x v="0"/>
    <x v="1"/>
    <s v="ene"/>
  </r>
  <r>
    <x v="1681"/>
    <x v="0"/>
    <n v="51"/>
    <n v="35"/>
    <n v="76.5"/>
    <n v="0"/>
    <s v="No"/>
    <s v="No"/>
    <n v="0"/>
    <n v="0"/>
    <n v="0"/>
    <s v="No"/>
    <n v="0"/>
    <s v="OK"/>
    <x v="0"/>
    <n v="58"/>
    <s v="No"/>
    <s v="No"/>
    <s v="No"/>
    <s v="  One Year   "/>
    <s v="Credit Card"/>
    <n v="8"/>
    <n v="92"/>
    <x v="0"/>
    <m/>
    <x v="458"/>
    <x v="806"/>
    <n v="68"/>
    <x v="2"/>
    <n v="8.7899999999999991"/>
    <x v="4"/>
    <s v="Email"/>
    <x v="1"/>
    <n v="0"/>
    <n v="1289"/>
    <s v="Medio"/>
    <s v="Bajo"/>
    <n v="4.4117647058823532E-2"/>
    <n v="689"/>
    <n v="38"/>
    <n v="1.7894736842105263"/>
    <n v="1.7894736842105263"/>
    <s v="Primera compra"/>
    <n v="1333"/>
    <n v="43.794661190965087"/>
    <n v="3.6495550992470904"/>
    <x v="0"/>
    <x v="1"/>
    <s v="feb"/>
  </r>
  <r>
    <x v="1682"/>
    <x v="0"/>
    <n v="87"/>
    <n v="5"/>
    <n v="14"/>
    <n v="0"/>
    <s v="No"/>
    <s v="No"/>
    <n v="0"/>
    <n v="0"/>
    <n v="0"/>
    <s v="No"/>
    <n v="0"/>
    <s v="RI"/>
    <x v="0"/>
    <n v="27"/>
    <s v="Yes"/>
    <s v="No"/>
    <s v="No"/>
    <s v="  Month-to-Month   "/>
    <s v="Direct Debit"/>
    <n v="6"/>
    <n v="6"/>
    <x v="0"/>
    <m/>
    <x v="36"/>
    <x v="988"/>
    <n v="69"/>
    <x v="1"/>
    <n v="6.97"/>
    <x v="4"/>
    <s v="Phone"/>
    <x v="1"/>
    <n v="0"/>
    <n v="6263"/>
    <s v="Medio"/>
    <s v="Bajo"/>
    <n v="4.3478260869565216E-2"/>
    <n v="302"/>
    <n v="8"/>
    <n v="8.625"/>
    <n v="8.625"/>
    <s v="Primera compra"/>
    <n v="765"/>
    <n v="25.133470225872692"/>
    <n v="2.0944558521560577"/>
    <x v="0"/>
    <x v="1"/>
    <s v="sept"/>
  </r>
  <r>
    <x v="1682"/>
    <x v="0"/>
    <n v="97"/>
    <n v="5"/>
    <n v="14"/>
    <n v="0"/>
    <s v="No"/>
    <s v="No"/>
    <n v="0"/>
    <n v="0"/>
    <n v="0"/>
    <s v="No"/>
    <n v="0"/>
    <s v="RI"/>
    <x v="0"/>
    <n v="27"/>
    <s v="Yes"/>
    <s v="No"/>
    <s v="No"/>
    <s v="  Month-to-Month   "/>
    <s v="Direct Debit"/>
    <n v="6"/>
    <n v="6"/>
    <x v="0"/>
    <m/>
    <x v="36"/>
    <x v="988"/>
    <n v="69"/>
    <x v="1"/>
    <n v="6.97"/>
    <x v="3"/>
    <s v="Phone"/>
    <x v="1"/>
    <n v="0"/>
    <n v="4546"/>
    <s v="Medio"/>
    <s v="Bajo"/>
    <n v="1.4492753623188406E-2"/>
    <n v="302"/>
    <n v="6"/>
    <n v="11.5"/>
    <n v="11.5"/>
    <s v="Compra posterior"/>
    <n v="765"/>
    <n v="25.133470225872692"/>
    <n v="2.0944558521560577"/>
    <x v="2"/>
    <x v="1"/>
    <s v="sept"/>
  </r>
  <r>
    <x v="1683"/>
    <x v="0"/>
    <n v="67"/>
    <n v="246"/>
    <n v="630.70000000000005"/>
    <n v="252"/>
    <s v="Yes"/>
    <s v="No"/>
    <n v="428.4"/>
    <n v="0"/>
    <n v="0"/>
    <s v="No"/>
    <n v="0"/>
    <s v="SC"/>
    <x v="0"/>
    <n v="38"/>
    <s v="No"/>
    <s v="No"/>
    <s v="No"/>
    <s v="  Two Year   "/>
    <s v="Credit Card"/>
    <n v="7"/>
    <n v="469"/>
    <x v="0"/>
    <m/>
    <x v="1005"/>
    <x v="547"/>
    <n v="64"/>
    <x v="0"/>
    <n v="5.94"/>
    <x v="2"/>
    <s v="Email"/>
    <x v="1"/>
    <n v="8.57"/>
    <n v="1013"/>
    <s v="Medio"/>
    <s v="Medio"/>
    <n v="7.8125E-2"/>
    <n v="1462"/>
    <n v="503"/>
    <n v="0.1272365805168986"/>
    <n v="0.1272365805168986"/>
    <s v="Primera compra"/>
    <n v="1682"/>
    <n v="55.260780287474333"/>
    <n v="4.6050650239561941"/>
    <x v="1"/>
    <x v="1"/>
    <s v="mar"/>
  </r>
  <r>
    <x v="1684"/>
    <x v="0"/>
    <n v="61"/>
    <n v="64"/>
    <n v="160.1"/>
    <n v="0"/>
    <s v="No"/>
    <s v="No"/>
    <n v="0"/>
    <n v="0"/>
    <n v="6"/>
    <s v="Yes"/>
    <n v="0"/>
    <s v="AZ"/>
    <x v="1"/>
    <n v="84"/>
    <s v="No"/>
    <s v="Yes"/>
    <s v="Yes"/>
    <s v="  One Year   "/>
    <s v="Credit Card"/>
    <n v="48"/>
    <n v="847"/>
    <x v="0"/>
    <m/>
    <x v="135"/>
    <x v="989"/>
    <n v="74"/>
    <x v="2"/>
    <n v="39.32"/>
    <x v="4"/>
    <s v="Phone"/>
    <x v="0"/>
    <n v="0"/>
    <n v="3989"/>
    <s v="Medio"/>
    <s v="Bajo"/>
    <n v="4.0540540540540543E-2"/>
    <n v="599"/>
    <n v="67"/>
    <n v="1.1044776119402986"/>
    <n v="1.1044776119402986"/>
    <s v="Primera compra"/>
    <n v="352"/>
    <n v="11.564681724845997"/>
    <n v="0.96372347707049977"/>
    <x v="0"/>
    <x v="2"/>
    <s v="oct"/>
  </r>
  <r>
    <x v="1685"/>
    <x v="0"/>
    <n v="66"/>
    <n v="369"/>
    <n v="658.4"/>
    <n v="0"/>
    <s v="No"/>
    <s v="No"/>
    <n v="0"/>
    <n v="0"/>
    <n v="5"/>
    <s v="Yes"/>
    <n v="0"/>
    <s v="HI"/>
    <x v="0"/>
    <n v="46"/>
    <s v="No"/>
    <s v="No"/>
    <s v="No"/>
    <s v="  Month-to-Month   "/>
    <s v="Direct Debit"/>
    <n v="26"/>
    <n v="1326"/>
    <x v="0"/>
    <m/>
    <x v="1006"/>
    <x v="990"/>
    <n v="82"/>
    <x v="2"/>
    <n v="22.44"/>
    <x v="0"/>
    <s v="Phone"/>
    <x v="0"/>
    <n v="0"/>
    <n v="2357"/>
    <s v="Medio"/>
    <s v="Bajo"/>
    <n v="2.4390243902439025E-2"/>
    <n v="567"/>
    <n v="371"/>
    <n v="0.22102425876010781"/>
    <n v="0.22102425876010781"/>
    <s v="Primera compra"/>
    <n v="1240"/>
    <n v="40.739219712525667"/>
    <n v="3.3949349760438055"/>
    <x v="0"/>
    <x v="0"/>
    <s v="may"/>
  </r>
  <r>
    <x v="1686"/>
    <x v="0"/>
    <n v="83"/>
    <n v="183"/>
    <n v="479.1"/>
    <n v="0"/>
    <s v="No"/>
    <s v="No"/>
    <n v="0"/>
    <n v="0"/>
    <n v="2"/>
    <s v="Yes"/>
    <n v="0"/>
    <s v="RI"/>
    <x v="1"/>
    <n v="55"/>
    <s v="No"/>
    <s v="No"/>
    <s v="Yes"/>
    <s v="  Month-to-Month   "/>
    <s v="Credit Card"/>
    <n v="33"/>
    <n v="1439"/>
    <x v="0"/>
    <m/>
    <x v="251"/>
    <x v="260"/>
    <n v="24"/>
    <x v="1"/>
    <n v="29.39"/>
    <x v="0"/>
    <s v="Phone"/>
    <x v="0"/>
    <n v="0"/>
    <n v="2596"/>
    <s v="Medio"/>
    <s v="Bajo"/>
    <n v="8.3333333333333329E-2"/>
    <n v="1608"/>
    <n v="185"/>
    <n v="0.12972972972972974"/>
    <n v="0.12972972972972974"/>
    <s v="Primera compra"/>
    <n v="1716"/>
    <n v="56.377823408624238"/>
    <n v="4.6981519507186862"/>
    <x v="0"/>
    <x v="0"/>
    <s v="feb"/>
  </r>
  <r>
    <x v="1687"/>
    <x v="0"/>
    <n v="68"/>
    <n v="79"/>
    <n v="190"/>
    <n v="0"/>
    <s v="No"/>
    <s v="No"/>
    <n v="0"/>
    <n v="2"/>
    <n v="7"/>
    <s v="Yes"/>
    <n v="0"/>
    <s v="IN"/>
    <x v="0"/>
    <n v="20"/>
    <s v="Yes"/>
    <s v="No"/>
    <s v="Yes"/>
    <s v="  Month-to-Month   "/>
    <s v="Direct Debit"/>
    <n v="39"/>
    <n v="576"/>
    <x v="0"/>
    <m/>
    <x v="1007"/>
    <x v="991"/>
    <n v="44"/>
    <x v="0"/>
    <n v="46.21"/>
    <x v="2"/>
    <s v="SMS"/>
    <x v="0"/>
    <n v="0"/>
    <n v="1581"/>
    <s v="Alto"/>
    <s v="Medio"/>
    <n v="0.11363636363636363"/>
    <n v="1731"/>
    <n v="84"/>
    <n v="0.52380952380952384"/>
    <n v="0.52380952380952384"/>
    <s v="Primera compra"/>
    <n v="1709"/>
    <n v="56.147843942505133"/>
    <n v="4.6789869952087608"/>
    <x v="1"/>
    <x v="1"/>
    <s v="feb"/>
  </r>
  <r>
    <x v="1687"/>
    <x v="0"/>
    <n v="69"/>
    <n v="79"/>
    <n v="190"/>
    <n v="0"/>
    <s v="No"/>
    <s v="No"/>
    <n v="0"/>
    <n v="2"/>
    <n v="7"/>
    <s v="Yes"/>
    <n v="0"/>
    <s v="IN"/>
    <x v="0"/>
    <n v="20"/>
    <s v="Yes"/>
    <s v="No"/>
    <s v="Yes"/>
    <s v="  Month-to-Month   "/>
    <s v="Direct Debit"/>
    <n v="39"/>
    <n v="576"/>
    <x v="0"/>
    <m/>
    <x v="1007"/>
    <x v="991"/>
    <n v="44"/>
    <x v="0"/>
    <n v="46.21"/>
    <x v="1"/>
    <s v="SMS"/>
    <x v="0"/>
    <n v="0"/>
    <n v="4290"/>
    <s v="Alto"/>
    <s v="Bajo"/>
    <n v="0"/>
    <n v="1731"/>
    <n v="79"/>
    <n v="0.55696202531645567"/>
    <n v="0.55696202531645567"/>
    <s v="Compra posterior"/>
    <n v="1709"/>
    <n v="56.147843942505133"/>
    <n v="4.6789869952087608"/>
    <x v="2"/>
    <x v="1"/>
    <s v="feb"/>
  </r>
  <r>
    <x v="1688"/>
    <x v="0"/>
    <n v="51"/>
    <n v="322"/>
    <n v="787.5"/>
    <n v="0"/>
    <s v="No"/>
    <s v="No"/>
    <n v="0"/>
    <n v="0"/>
    <n v="13"/>
    <s v="No"/>
    <n v="13"/>
    <s v="AL"/>
    <x v="1"/>
    <n v="31"/>
    <s v="No"/>
    <s v="No"/>
    <s v="No"/>
    <s v="  Two Year   "/>
    <s v="Direct Debit"/>
    <n v="34"/>
    <n v="2202"/>
    <x v="0"/>
    <m/>
    <x v="1008"/>
    <x v="992"/>
    <n v="44"/>
    <x v="2"/>
    <n v="33.46"/>
    <x v="0"/>
    <s v="Phone"/>
    <x v="1"/>
    <n v="0"/>
    <n v="2873"/>
    <s v="Medio"/>
    <s v="Bajo"/>
    <n v="4.5454545454545456E-2"/>
    <n v="720"/>
    <n v="324"/>
    <n v="0.13580246913580246"/>
    <n v="0.13580246913580246"/>
    <s v="Primera compra"/>
    <n v="1641"/>
    <n v="53.913757700205338"/>
    <n v="4.4928131416837784"/>
    <x v="0"/>
    <x v="0"/>
    <s v="abr"/>
  </r>
  <r>
    <x v="1689"/>
    <x v="0"/>
    <n v="69"/>
    <n v="28"/>
    <n v="77.400000000000006"/>
    <n v="20"/>
    <s v="Yes"/>
    <s v="No"/>
    <n v="14.3"/>
    <n v="0"/>
    <n v="0"/>
    <s v="No"/>
    <n v="0"/>
    <s v="MA"/>
    <x v="0"/>
    <n v="29"/>
    <s v="Yes"/>
    <s v="No"/>
    <s v="No"/>
    <s v="  One Year   "/>
    <s v="Direct Debit"/>
    <n v="6"/>
    <n v="28"/>
    <x v="0"/>
    <m/>
    <x v="350"/>
    <x v="743"/>
    <n v="35"/>
    <x v="2"/>
    <n v="4.82"/>
    <x v="5"/>
    <s v="SMS"/>
    <x v="0"/>
    <n v="0.04"/>
    <n v="6459"/>
    <s v="Medio"/>
    <s v="Bajo"/>
    <n v="0.11428571428571428"/>
    <n v="1109"/>
    <n v="52"/>
    <n v="0.67307692307692313"/>
    <n v="0.67307692307692313"/>
    <s v="Primera compra"/>
    <n v="1680"/>
    <n v="55.195071868583156"/>
    <n v="4.59958932238193"/>
    <x v="0"/>
    <x v="1"/>
    <s v="mar"/>
  </r>
  <r>
    <x v="1690"/>
    <x v="0"/>
    <n v="95"/>
    <n v="10"/>
    <n v="28.7"/>
    <n v="12"/>
    <s v="Yes"/>
    <s v="No"/>
    <n v="6.8"/>
    <n v="0"/>
    <n v="12"/>
    <s v="Yes"/>
    <n v="0"/>
    <s v="VT"/>
    <x v="0"/>
    <n v="41"/>
    <s v="No"/>
    <s v="No"/>
    <s v="No"/>
    <s v="  Month-to-Month   "/>
    <s v="Credit Card"/>
    <n v="25"/>
    <n v="104"/>
    <x v="0"/>
    <m/>
    <x v="145"/>
    <x v="78"/>
    <n v="100"/>
    <x v="1"/>
    <n v="22.55"/>
    <x v="3"/>
    <s v="Phone"/>
    <x v="1"/>
    <n v="0.27"/>
    <n v="5256"/>
    <s v="Medio"/>
    <s v="Bajo"/>
    <n v="0.01"/>
    <n v="715"/>
    <n v="23"/>
    <n v="4.3478260869565215"/>
    <n v="4.3478260869565215"/>
    <s v="Primera compra"/>
    <n v="839"/>
    <n v="27.564681724845997"/>
    <n v="2.2970568104038329"/>
    <x v="2"/>
    <x v="1"/>
    <s v="jun"/>
  </r>
  <r>
    <x v="1691"/>
    <x v="0"/>
    <n v="71"/>
    <n v="16"/>
    <n v="42.6"/>
    <n v="0"/>
    <s v="No"/>
    <s v="No"/>
    <n v="0"/>
    <n v="0"/>
    <n v="13"/>
    <s v="No"/>
    <n v="6"/>
    <s v="HI"/>
    <x v="1"/>
    <n v="48"/>
    <s v="No"/>
    <s v="No"/>
    <s v="No"/>
    <s v="  Month-to-Month   "/>
    <s v="Direct Debit"/>
    <n v="33"/>
    <n v="173"/>
    <x v="0"/>
    <m/>
    <x v="391"/>
    <x v="101"/>
    <n v="79"/>
    <x v="0"/>
    <n v="37.93"/>
    <x v="0"/>
    <s v="SMS"/>
    <x v="0"/>
    <n v="0"/>
    <n v="2272"/>
    <s v="Medio"/>
    <s v="Bajo"/>
    <n v="2.5316455696202531E-2"/>
    <n v="1108"/>
    <n v="18"/>
    <n v="4.3888888888888893"/>
    <n v="4.3888888888888893"/>
    <s v="Primera compra"/>
    <n v="1404"/>
    <n v="46.127310061601648"/>
    <n v="3.8439425051334708"/>
    <x v="0"/>
    <x v="1"/>
    <s v="dic"/>
  </r>
  <r>
    <x v="1692"/>
    <x v="0"/>
    <n v="68"/>
    <n v="81"/>
    <n v="217.1"/>
    <n v="129"/>
    <s v="Yes"/>
    <s v="No"/>
    <n v="92"/>
    <n v="0"/>
    <n v="0"/>
    <s v="No"/>
    <n v="0"/>
    <s v="SC"/>
    <x v="0"/>
    <n v="63"/>
    <s v="No"/>
    <s v="No"/>
    <s v="No"/>
    <s v="  Month-to-Month   "/>
    <s v="Direct Debit"/>
    <n v="10"/>
    <n v="443"/>
    <x v="0"/>
    <m/>
    <x v="1009"/>
    <x v="963"/>
    <n v="6"/>
    <x v="0"/>
    <n v="11.64"/>
    <x v="5"/>
    <s v="Email"/>
    <x v="1"/>
    <n v="4.5999999999999996"/>
    <n v="392"/>
    <s v="Medio"/>
    <s v="Bajo"/>
    <n v="0.66666666666666663"/>
    <n v="1128"/>
    <n v="214"/>
    <n v="2.8037383177570093E-2"/>
    <n v="2.8037383177570093E-2"/>
    <s v="Primera compra"/>
    <n v="1175"/>
    <n v="38.603696098562622"/>
    <n v="3.2169746748802184"/>
    <x v="0"/>
    <x v="1"/>
    <s v="jul"/>
  </r>
  <r>
    <x v="1693"/>
    <x v="0"/>
    <n v="68"/>
    <n v="246"/>
    <n v="779.6"/>
    <n v="0"/>
    <s v="No"/>
    <s v="No"/>
    <n v="0"/>
    <n v="0"/>
    <n v="4"/>
    <s v="Yes"/>
    <n v="0"/>
    <s v="ID"/>
    <x v="1"/>
    <n v="63"/>
    <s v="No"/>
    <s v="No"/>
    <s v="No"/>
    <s v="  One Year   "/>
    <s v="Direct Debit"/>
    <n v="50"/>
    <n v="2791"/>
    <x v="0"/>
    <m/>
    <x v="400"/>
    <x v="792"/>
    <n v="76"/>
    <x v="2"/>
    <n v="47.39"/>
    <x v="4"/>
    <s v="Phone"/>
    <x v="1"/>
    <n v="0"/>
    <n v="93"/>
    <s v="Alto"/>
    <s v="Bajo"/>
    <n v="3.9473684210526314E-2"/>
    <n v="1680"/>
    <n v="249"/>
    <n v="0.30522088353413657"/>
    <n v="0.30522088353413657"/>
    <s v="Primera compra"/>
    <n v="1646"/>
    <n v="54.078028747433265"/>
    <n v="4.5065023956194388"/>
    <x v="0"/>
    <x v="3"/>
    <s v="abr"/>
  </r>
  <r>
    <x v="1694"/>
    <x v="0"/>
    <n v="71"/>
    <n v="41"/>
    <n v="108.7"/>
    <n v="44"/>
    <s v="Yes"/>
    <s v="Yes"/>
    <n v="0"/>
    <n v="0"/>
    <n v="0"/>
    <s v="No"/>
    <n v="0"/>
    <s v="SD"/>
    <x v="1"/>
    <n v="62"/>
    <s v="No"/>
    <s v="No"/>
    <s v="No"/>
    <s v="  Month-to-Month   "/>
    <s v="Credit Card"/>
    <n v="9"/>
    <n v="186"/>
    <x v="0"/>
    <m/>
    <x v="1010"/>
    <x v="283"/>
    <n v="16"/>
    <x v="0"/>
    <n v="10.57"/>
    <x v="1"/>
    <s v="Phone"/>
    <x v="1"/>
    <n v="0.24"/>
    <n v="842"/>
    <s v="Medio"/>
    <s v="Bajo"/>
    <n v="0"/>
    <n v="562"/>
    <n v="85"/>
    <n v="0.18823529411764706"/>
    <n v="0.18823529411764706"/>
    <s v="Primera compra"/>
    <n v="760"/>
    <n v="24.969199178644764"/>
    <n v="2.0807665982203969"/>
    <x v="2"/>
    <x v="1"/>
    <s v="sept"/>
  </r>
  <r>
    <x v="1695"/>
    <x v="0"/>
    <n v="71"/>
    <n v="160"/>
    <n v="577"/>
    <n v="0"/>
    <s v="No"/>
    <s v="No"/>
    <n v="0"/>
    <n v="0"/>
    <n v="1"/>
    <s v="Yes"/>
    <n v="0"/>
    <s v="LA"/>
    <x v="1"/>
    <n v="75"/>
    <s v="No"/>
    <s v="Yes"/>
    <s v="No"/>
    <s v="  Two Year   "/>
    <s v="Credit Card"/>
    <n v="19"/>
    <n v="894"/>
    <x v="0"/>
    <m/>
    <x v="493"/>
    <x v="993"/>
    <n v="4"/>
    <x v="0"/>
    <n v="21.39"/>
    <x v="5"/>
    <s v="Phone"/>
    <x v="0"/>
    <n v="0"/>
    <n v="2862"/>
    <s v="Medio"/>
    <s v="Bajo"/>
    <n v="1"/>
    <n v="882"/>
    <n v="164"/>
    <n v="2.4390243902439025E-2"/>
    <n v="2.4390243902439025E-2"/>
    <s v="Primera compra"/>
    <n v="339"/>
    <n v="11.137577002053387"/>
    <n v="0.92813141683778222"/>
    <x v="0"/>
    <x v="2"/>
    <s v="nov"/>
  </r>
  <r>
    <x v="1696"/>
    <x v="0"/>
    <n v="52"/>
    <n v="117"/>
    <n v="355.8"/>
    <n v="54"/>
    <s v="Yes"/>
    <s v="No"/>
    <n v="38.9"/>
    <n v="0"/>
    <n v="0"/>
    <s v="No"/>
    <n v="0"/>
    <s v="IN"/>
    <x v="1"/>
    <n v="60"/>
    <s v="No"/>
    <s v="No"/>
    <s v="No"/>
    <s v="  One Year   "/>
    <s v="Credit Card"/>
    <n v="12"/>
    <n v="325"/>
    <x v="0"/>
    <m/>
    <x v="408"/>
    <x v="543"/>
    <n v="40"/>
    <x v="2"/>
    <n v="13.11"/>
    <x v="4"/>
    <s v="Email"/>
    <x v="1"/>
    <n v="1.94"/>
    <n v="4942"/>
    <s v="Medio"/>
    <s v="Bajo"/>
    <n v="7.4999999999999997E-2"/>
    <n v="931"/>
    <n v="174"/>
    <n v="0.22988505747126436"/>
    <n v="0.22988505747126436"/>
    <s v="Primera compra"/>
    <n v="984"/>
    <n v="32.328542094455855"/>
    <n v="2.6940451745379881"/>
    <x v="0"/>
    <x v="1"/>
    <s v="feb"/>
  </r>
  <r>
    <x v="1696"/>
    <x v="0"/>
    <n v="67"/>
    <n v="117"/>
    <n v="355.8"/>
    <n v="54"/>
    <s v="Yes"/>
    <s v="No"/>
    <n v="38.9"/>
    <n v="0"/>
    <n v="0"/>
    <s v="No"/>
    <n v="0"/>
    <s v="IN"/>
    <x v="1"/>
    <n v="60"/>
    <s v="No"/>
    <s v="No"/>
    <s v="No"/>
    <s v="  One Year   "/>
    <s v="Credit Card"/>
    <n v="12"/>
    <n v="325"/>
    <x v="0"/>
    <m/>
    <x v="408"/>
    <x v="543"/>
    <n v="40"/>
    <x v="2"/>
    <n v="13.11"/>
    <x v="3"/>
    <s v="Email"/>
    <x v="1"/>
    <n v="1.94"/>
    <n v="6582"/>
    <s v="Medio"/>
    <s v="Bajo"/>
    <n v="2.5000000000000001E-2"/>
    <n v="931"/>
    <n v="172"/>
    <n v="0.23255813953488372"/>
    <n v="0.23255813953488372"/>
    <s v="Compra posterior"/>
    <n v="984"/>
    <n v="32.328542094455855"/>
    <n v="2.6940451745379881"/>
    <x v="2"/>
    <x v="1"/>
    <s v="feb"/>
  </r>
  <r>
    <x v="1697"/>
    <x v="0"/>
    <n v="75"/>
    <n v="28"/>
    <n v="78.5"/>
    <n v="64"/>
    <s v="Yes"/>
    <s v="No"/>
    <n v="36.4"/>
    <n v="0"/>
    <n v="16"/>
    <s v="Yes"/>
    <n v="0"/>
    <s v="MI"/>
    <x v="0"/>
    <n v="21"/>
    <s v="Yes"/>
    <s v="No"/>
    <s v="No"/>
    <s v="  Month-to-Month   "/>
    <s v="Credit Card"/>
    <n v="47"/>
    <n v="731"/>
    <x v="0"/>
    <m/>
    <x v="865"/>
    <x v="585"/>
    <n v="106"/>
    <x v="0"/>
    <n v="47.26"/>
    <x v="1"/>
    <s v="Phone"/>
    <x v="0"/>
    <n v="1.46"/>
    <n v="2450"/>
    <s v="Alto"/>
    <s v="Bajo"/>
    <n v="0"/>
    <n v="1032"/>
    <n v="92"/>
    <n v="1.1521739130434783"/>
    <n v="1.1521739130434783"/>
    <s v="Primera compra"/>
    <n v="647"/>
    <n v="21.256673511293634"/>
    <n v="1.7713894592744694"/>
    <x v="0"/>
    <x v="2"/>
    <s v="ene"/>
  </r>
  <r>
    <x v="1698"/>
    <x v="0"/>
    <n v="67"/>
    <n v="74"/>
    <n v="225.2"/>
    <n v="0"/>
    <s v="No"/>
    <s v="No"/>
    <n v="0"/>
    <n v="1"/>
    <n v="4"/>
    <s v="Yes"/>
    <n v="0"/>
    <s v="PA"/>
    <x v="1"/>
    <n v="76"/>
    <s v="No"/>
    <s v="Yes"/>
    <s v="No"/>
    <s v="  Two Year   "/>
    <s v="Direct Debit"/>
    <n v="28"/>
    <n v="712"/>
    <x v="0"/>
    <m/>
    <x v="984"/>
    <x v="994"/>
    <n v="4"/>
    <x v="2"/>
    <n v="25.04"/>
    <x v="1"/>
    <s v="Email"/>
    <x v="0"/>
    <n v="0"/>
    <n v="6616"/>
    <s v="Medio"/>
    <s v="Bajo"/>
    <n v="0"/>
    <n v="1708"/>
    <n v="74"/>
    <n v="5.4054054054054057E-2"/>
    <n v="5.4054054054054057E-2"/>
    <s v="Primera compra"/>
    <n v="1536"/>
    <n v="50.464065708418893"/>
    <n v="4.2053388090349078"/>
    <x v="2"/>
    <x v="2"/>
    <s v="jul"/>
  </r>
  <r>
    <x v="1699"/>
    <x v="0"/>
    <n v="70"/>
    <n v="40"/>
    <n v="80.099999999999994"/>
    <n v="0"/>
    <s v="No"/>
    <s v="No"/>
    <n v="0"/>
    <n v="0"/>
    <n v="0"/>
    <s v="No"/>
    <n v="0"/>
    <s v="MN"/>
    <x v="1"/>
    <n v="55"/>
    <s v="No"/>
    <s v="No"/>
    <s v="No"/>
    <s v="  One Year   "/>
    <s v="Credit Card"/>
    <n v="7"/>
    <n v="72"/>
    <x v="0"/>
    <m/>
    <x v="347"/>
    <x v="417"/>
    <n v="7"/>
    <x v="0"/>
    <n v="6.53"/>
    <x v="5"/>
    <s v="SMS"/>
    <x v="1"/>
    <n v="0"/>
    <n v="4612"/>
    <s v="Medio"/>
    <s v="Bajo"/>
    <n v="0.5714285714285714"/>
    <n v="385"/>
    <n v="44"/>
    <n v="0.15909090909090909"/>
    <n v="0.15909090909090909"/>
    <s v="Primera compra"/>
    <n v="707"/>
    <n v="23.227926078028744"/>
    <n v="1.9356605065023953"/>
    <x v="0"/>
    <x v="1"/>
    <s v="nov"/>
  </r>
  <r>
    <x v="1699"/>
    <x v="0"/>
    <n v="75"/>
    <n v="40"/>
    <n v="80.099999999999994"/>
    <n v="0"/>
    <s v="No"/>
    <s v="No"/>
    <n v="0"/>
    <n v="0"/>
    <n v="0"/>
    <s v="No"/>
    <n v="0"/>
    <s v="MN"/>
    <x v="1"/>
    <n v="55"/>
    <s v="No"/>
    <s v="No"/>
    <s v="No"/>
    <s v="  One Year   "/>
    <s v="Credit Card"/>
    <n v="7"/>
    <n v="72"/>
    <x v="0"/>
    <m/>
    <x v="347"/>
    <x v="417"/>
    <n v="7"/>
    <x v="0"/>
    <n v="6.53"/>
    <x v="4"/>
    <s v="SMS"/>
    <x v="1"/>
    <n v="0"/>
    <n v="678"/>
    <s v="Medio"/>
    <s v="Bajo"/>
    <n v="0.42857142857142855"/>
    <n v="385"/>
    <n v="43"/>
    <n v="0.16279069767441862"/>
    <n v="0.16279069767441862"/>
    <s v="Compra posterior"/>
    <n v="707"/>
    <n v="23.227926078028744"/>
    <n v="1.9356605065023953"/>
    <x v="0"/>
    <x v="1"/>
    <s v="nov"/>
  </r>
  <r>
    <x v="1700"/>
    <x v="0"/>
    <n v="99"/>
    <n v="90"/>
    <n v="181.5"/>
    <n v="0"/>
    <s v="No"/>
    <s v="No"/>
    <n v="0"/>
    <n v="0"/>
    <n v="0"/>
    <s v="No"/>
    <n v="0"/>
    <s v="SD"/>
    <x v="0"/>
    <n v="64"/>
    <s v="No"/>
    <s v="No"/>
    <s v="No"/>
    <s v="  Two Year   "/>
    <s v="Credit Card"/>
    <n v="8"/>
    <n v="89"/>
    <x v="0"/>
    <m/>
    <x v="1011"/>
    <x v="995"/>
    <n v="16"/>
    <x v="1"/>
    <n v="8.67"/>
    <x v="0"/>
    <s v="Phone"/>
    <x v="0"/>
    <n v="0"/>
    <n v="1496"/>
    <s v="Medio"/>
    <s v="Bajo"/>
    <n v="0.125"/>
    <n v="875"/>
    <n v="92"/>
    <n v="0.17391304347826086"/>
    <n v="0.17391304347826086"/>
    <s v="Primera compra"/>
    <n v="879"/>
    <n v="28.878850102669404"/>
    <n v="2.406570841889117"/>
    <x v="0"/>
    <x v="1"/>
    <s v="may"/>
  </r>
  <r>
    <x v="1701"/>
    <x v="0"/>
    <n v="57"/>
    <n v="13"/>
    <n v="42.6"/>
    <n v="0"/>
    <s v="No"/>
    <s v="No"/>
    <n v="0"/>
    <n v="1"/>
    <n v="0"/>
    <s v="No"/>
    <n v="0"/>
    <s v="KY"/>
    <x v="1"/>
    <n v="57"/>
    <s v="No"/>
    <s v="No"/>
    <s v="No"/>
    <s v="  One Year   "/>
    <s v="Credit Card"/>
    <n v="8"/>
    <n v="70"/>
    <x v="0"/>
    <m/>
    <x v="45"/>
    <x v="556"/>
    <n v="48"/>
    <x v="2"/>
    <n v="6.56"/>
    <x v="1"/>
    <s v="Email"/>
    <x v="0"/>
    <n v="0"/>
    <n v="6612"/>
    <s v="Medio"/>
    <s v="Bajo"/>
    <n v="0"/>
    <n v="788"/>
    <n v="13"/>
    <n v="3.6923076923076925"/>
    <n v="3.6923076923076925"/>
    <s v="Primera compra"/>
    <n v="400"/>
    <n v="13.141683778234086"/>
    <n v="1.0951403148528405"/>
    <x v="0"/>
    <x v="1"/>
    <s v="sept"/>
  </r>
  <r>
    <x v="1702"/>
    <x v="0"/>
    <n v="64"/>
    <n v="291"/>
    <n v="648.6"/>
    <n v="0"/>
    <s v="No"/>
    <s v="No"/>
    <n v="0"/>
    <n v="2"/>
    <n v="29"/>
    <s v="Yes"/>
    <n v="0"/>
    <s v="NV"/>
    <x v="0"/>
    <n v="42"/>
    <s v="No"/>
    <s v="No"/>
    <s v="Yes"/>
    <s v="  Two Year   "/>
    <s v="Credit Card"/>
    <n v="48"/>
    <n v="3467"/>
    <x v="0"/>
    <m/>
    <x v="833"/>
    <x v="630"/>
    <n v="111"/>
    <x v="2"/>
    <n v="47.35"/>
    <x v="3"/>
    <s v="SMS"/>
    <x v="0"/>
    <n v="0"/>
    <n v="1461"/>
    <s v="Alto"/>
    <s v="Bajo"/>
    <n v="9.0090090090090089E-3"/>
    <n v="1084"/>
    <n v="292"/>
    <n v="0.38013698630136988"/>
    <n v="0.38013698630136988"/>
    <s v="Primera compra"/>
    <n v="717"/>
    <n v="23.5564681724846"/>
    <n v="1.9630390143737166"/>
    <x v="0"/>
    <x v="3"/>
    <s v="oct"/>
  </r>
  <r>
    <x v="1703"/>
    <x v="0"/>
    <n v="57"/>
    <n v="239"/>
    <n v="810.2"/>
    <n v="0"/>
    <s v="No"/>
    <s v="No"/>
    <n v="0"/>
    <n v="0"/>
    <n v="2"/>
    <s v="Yes"/>
    <n v="0"/>
    <s v="UT"/>
    <x v="1"/>
    <n v="72"/>
    <s v="No"/>
    <s v="Yes"/>
    <s v="Yes"/>
    <s v="  One Year   "/>
    <s v="Direct Debit"/>
    <n v="42"/>
    <n v="2255"/>
    <x v="0"/>
    <m/>
    <x v="999"/>
    <x v="996"/>
    <n v="60"/>
    <x v="2"/>
    <n v="45.28"/>
    <x v="0"/>
    <s v="SMS"/>
    <x v="1"/>
    <n v="0"/>
    <n v="5219"/>
    <s v="Alto"/>
    <s v="Bajo"/>
    <n v="3.3333333333333333E-2"/>
    <n v="1269"/>
    <n v="241"/>
    <n v="0.24896265560165975"/>
    <n v="0.24896265560165975"/>
    <s v="Primera compra"/>
    <n v="1693"/>
    <n v="55.622176591375776"/>
    <n v="4.6351813826146477"/>
    <x v="0"/>
    <x v="3"/>
    <s v="feb"/>
  </r>
  <r>
    <x v="1704"/>
    <x v="0"/>
    <n v="68"/>
    <n v="232"/>
    <n v="614"/>
    <n v="0"/>
    <s v="No"/>
    <s v="No"/>
    <n v="0"/>
    <n v="0"/>
    <n v="9"/>
    <s v="Yes"/>
    <n v="0"/>
    <s v="NC"/>
    <x v="1"/>
    <n v="64"/>
    <s v="No"/>
    <s v="No"/>
    <s v="No"/>
    <s v="  One Year   "/>
    <s v="Direct Debit"/>
    <n v="42"/>
    <n v="2367"/>
    <x v="0"/>
    <m/>
    <x v="1012"/>
    <x v="60"/>
    <n v="14"/>
    <x v="2"/>
    <n v="48.28"/>
    <x v="1"/>
    <s v="SMS"/>
    <x v="1"/>
    <n v="0"/>
    <n v="2662"/>
    <s v="Alto"/>
    <s v="Bajo"/>
    <n v="0"/>
    <n v="1226"/>
    <n v="232"/>
    <n v="6.0344827586206899E-2"/>
    <n v="6.0344827586206899E-2"/>
    <s v="Primera compra"/>
    <n v="826"/>
    <n v="27.137577002053387"/>
    <n v="2.2614647501711156"/>
    <x v="2"/>
    <x v="3"/>
    <s v="jul"/>
  </r>
  <r>
    <x v="1705"/>
    <x v="0"/>
    <n v="83"/>
    <n v="18"/>
    <n v="54.2"/>
    <n v="0"/>
    <s v="No"/>
    <s v="No"/>
    <n v="0"/>
    <n v="0"/>
    <n v="3"/>
    <s v="Yes"/>
    <n v="0"/>
    <s v="SC"/>
    <x v="0"/>
    <n v="56"/>
    <s v="No"/>
    <s v="No"/>
    <s v="Yes"/>
    <s v="  One Year   "/>
    <s v="Direct Debit"/>
    <n v="22"/>
    <n v="293"/>
    <x v="0"/>
    <m/>
    <x v="508"/>
    <x v="881"/>
    <n v="75"/>
    <x v="1"/>
    <n v="23.57"/>
    <x v="1"/>
    <s v="SMS"/>
    <x v="1"/>
    <n v="0"/>
    <n v="2074"/>
    <s v="Medio"/>
    <s v="Bajo"/>
    <n v="0"/>
    <n v="936"/>
    <n v="18"/>
    <n v="4.166666666666667"/>
    <n v="4.166666666666667"/>
    <s v="Primera compra"/>
    <n v="1037"/>
    <n v="34.069815195071868"/>
    <n v="2.839151266255989"/>
    <x v="2"/>
    <x v="1"/>
    <s v="dic"/>
  </r>
  <r>
    <x v="1706"/>
    <x v="0"/>
    <n v="73"/>
    <n v="172"/>
    <n v="401.8"/>
    <n v="268"/>
    <s v="Yes"/>
    <s v="Yes"/>
    <n v="0"/>
    <n v="0"/>
    <n v="9"/>
    <s v="Yes"/>
    <n v="0"/>
    <s v="TN"/>
    <x v="1"/>
    <n v="77"/>
    <s v="No"/>
    <s v="Yes"/>
    <s v="Yes"/>
    <s v="  One Year   "/>
    <s v="Direct Debit"/>
    <n v="50"/>
    <n v="3366"/>
    <x v="0"/>
    <m/>
    <x v="416"/>
    <x v="379"/>
    <n v="63"/>
    <x v="0"/>
    <n v="50.01"/>
    <x v="0"/>
    <s v="SMS"/>
    <x v="1"/>
    <n v="6.5"/>
    <n v="2361"/>
    <s v="Alto"/>
    <s v="Bajo"/>
    <n v="3.1746031746031744E-2"/>
    <n v="1442"/>
    <n v="442"/>
    <n v="0.1425339366515837"/>
    <n v="0.1425339366515837"/>
    <s v="Primera compra"/>
    <n v="373"/>
    <n v="12.254620123203285"/>
    <n v="1.0212183436002737"/>
    <x v="0"/>
    <x v="3"/>
    <s v="oct"/>
  </r>
  <r>
    <x v="1707"/>
    <x v="0"/>
    <n v="58"/>
    <n v="106"/>
    <n v="334.4"/>
    <n v="0"/>
    <s v="No"/>
    <s v="No"/>
    <n v="0"/>
    <n v="0"/>
    <n v="9"/>
    <s v="Yes"/>
    <n v="0"/>
    <s v="TN"/>
    <x v="1"/>
    <n v="78"/>
    <s v="No"/>
    <s v="Yes"/>
    <s v="Yes"/>
    <s v="  One Year   "/>
    <s v="Direct Debit"/>
    <n v="44"/>
    <n v="2930"/>
    <x v="0"/>
    <m/>
    <x v="556"/>
    <x v="229"/>
    <n v="43"/>
    <x v="1"/>
    <n v="39.369999999999997"/>
    <x v="0"/>
    <s v="Phone"/>
    <x v="0"/>
    <n v="0"/>
    <n v="5523"/>
    <s v="Medio"/>
    <s v="Bajo"/>
    <n v="4.6511627906976744E-2"/>
    <n v="1351"/>
    <n v="108"/>
    <n v="0.39814814814814814"/>
    <n v="0.39814814814814814"/>
    <s v="Primera compra"/>
    <n v="1075"/>
    <n v="35.318275154004105"/>
    <n v="2.9431895961670089"/>
    <x v="0"/>
    <x v="3"/>
    <s v="nov"/>
  </r>
  <r>
    <x v="1708"/>
    <x v="0"/>
    <n v="68"/>
    <n v="172"/>
    <n v="457.9"/>
    <n v="0"/>
    <s v="No"/>
    <s v="No"/>
    <n v="0"/>
    <n v="0"/>
    <n v="9"/>
    <s v="Yes"/>
    <n v="0"/>
    <s v="VT"/>
    <x v="1"/>
    <n v="40"/>
    <s v="No"/>
    <s v="No"/>
    <s v="Yes"/>
    <s v="  Month-to-Month   "/>
    <s v="Direct Debit"/>
    <n v="36"/>
    <n v="1849"/>
    <x v="0"/>
    <m/>
    <x v="1013"/>
    <x v="997"/>
    <n v="3"/>
    <x v="2"/>
    <n v="29.66"/>
    <x v="4"/>
    <s v="Email"/>
    <x v="1"/>
    <n v="0"/>
    <n v="850"/>
    <s v="Medio"/>
    <s v="Bajo"/>
    <n v="1"/>
    <n v="1586"/>
    <n v="175"/>
    <n v="1.7142857142857144E-2"/>
    <n v="1.7142857142857144E-2"/>
    <s v="Primera compra"/>
    <n v="1231"/>
    <n v="40.4435318275154"/>
    <n v="3.3702943189596168"/>
    <x v="0"/>
    <x v="0"/>
    <s v="may"/>
  </r>
  <r>
    <x v="1709"/>
    <x v="0"/>
    <n v="67"/>
    <n v="326"/>
    <n v="947.5"/>
    <n v="118"/>
    <s v="Yes"/>
    <s v="Yes"/>
    <n v="0"/>
    <n v="0"/>
    <n v="3"/>
    <s v="Yes"/>
    <n v="0"/>
    <s v="MO"/>
    <x v="1"/>
    <n v="56"/>
    <s v="No"/>
    <s v="No"/>
    <s v="Yes"/>
    <s v="  Two Year   "/>
    <s v="Direct Debit"/>
    <n v="54"/>
    <n v="3175"/>
    <x v="0"/>
    <m/>
    <x v="254"/>
    <x v="998"/>
    <n v="61"/>
    <x v="0"/>
    <n v="54.59"/>
    <x v="4"/>
    <s v="SMS"/>
    <x v="1"/>
    <n v="6.78"/>
    <n v="6501"/>
    <s v="Alto"/>
    <s v="Bajo"/>
    <n v="4.9180327868852458E-2"/>
    <n v="619"/>
    <n v="447"/>
    <n v="0.13646532438478748"/>
    <n v="0.13646532438478748"/>
    <s v="Primera compra"/>
    <n v="388"/>
    <n v="12.747433264887063"/>
    <n v="1.0622861054072552"/>
    <x v="0"/>
    <x v="3"/>
    <s v="sept"/>
  </r>
  <r>
    <x v="1710"/>
    <x v="0"/>
    <n v="75"/>
    <n v="42"/>
    <n v="114"/>
    <n v="0"/>
    <s v="No"/>
    <s v="No"/>
    <n v="0"/>
    <n v="0"/>
    <n v="3"/>
    <s v="Yes"/>
    <n v="0"/>
    <s v="RI"/>
    <x v="0"/>
    <n v="35"/>
    <s v="No"/>
    <s v="No"/>
    <s v="Yes"/>
    <s v="  Month-to-Month   "/>
    <s v="Credit Card"/>
    <n v="29"/>
    <n v="236"/>
    <x v="0"/>
    <m/>
    <x v="1014"/>
    <x v="870"/>
    <n v="26"/>
    <x v="0"/>
    <n v="32.479999999999997"/>
    <x v="1"/>
    <s v="SMS"/>
    <x v="0"/>
    <n v="0"/>
    <n v="1346"/>
    <s v="Medio"/>
    <s v="Bajo"/>
    <n v="0"/>
    <n v="642"/>
    <n v="42"/>
    <n v="0.61904761904761907"/>
    <n v="0.61904761904761907"/>
    <s v="Primera compra"/>
    <n v="1176"/>
    <n v="38.636550308008218"/>
    <n v="3.2197125256673513"/>
    <x v="2"/>
    <x v="1"/>
    <s v="jul"/>
  </r>
  <r>
    <x v="1711"/>
    <x v="0"/>
    <n v="71"/>
    <n v="31"/>
    <n v="79.2"/>
    <n v="0"/>
    <s v="No"/>
    <s v="No"/>
    <n v="0"/>
    <n v="1"/>
    <n v="3"/>
    <s v="Yes"/>
    <n v="0"/>
    <s v="CA"/>
    <x v="1"/>
    <n v="38"/>
    <s v="No"/>
    <s v="No"/>
    <s v="No"/>
    <s v="  Month-to-Month   "/>
    <s v="Credit Card"/>
    <n v="26"/>
    <n v="156"/>
    <x v="0"/>
    <m/>
    <x v="850"/>
    <x v="693"/>
    <n v="110"/>
    <x v="0"/>
    <n v="28.86"/>
    <x v="4"/>
    <s v="Email"/>
    <x v="1"/>
    <n v="0"/>
    <n v="5480"/>
    <s v="Medio"/>
    <s v="Bajo"/>
    <n v="2.7272727272727271E-2"/>
    <n v="1371"/>
    <n v="34"/>
    <n v="3.2352941176470589"/>
    <n v="3.2352941176470589"/>
    <s v="Primera compra"/>
    <n v="706"/>
    <n v="23.195071868583163"/>
    <n v="1.9329226557152637"/>
    <x v="0"/>
    <x v="1"/>
    <s v="nov"/>
  </r>
  <r>
    <x v="1712"/>
    <x v="0"/>
    <n v="72"/>
    <n v="247"/>
    <n v="510.1"/>
    <n v="219"/>
    <s v="Yes"/>
    <s v="No"/>
    <n v="205.9"/>
    <n v="0"/>
    <n v="14"/>
    <s v="Yes"/>
    <n v="0"/>
    <s v="OR"/>
    <x v="1"/>
    <n v="51"/>
    <s v="No"/>
    <s v="No"/>
    <s v="Yes"/>
    <s v="  Two Year   "/>
    <s v="Direct Debit"/>
    <n v="40"/>
    <n v="2908"/>
    <x v="0"/>
    <m/>
    <x v="725"/>
    <x v="999"/>
    <n v="34"/>
    <x v="0"/>
    <n v="38.68"/>
    <x v="1"/>
    <s v="Phone"/>
    <x v="1"/>
    <n v="10.29"/>
    <n v="2354"/>
    <s v="Medio"/>
    <s v="Bajo"/>
    <n v="0"/>
    <n v="1220"/>
    <n v="466"/>
    <n v="7.2961373390557943E-2"/>
    <n v="7.2961373390557943E-2"/>
    <s v="Primera compra"/>
    <n v="1552"/>
    <n v="50.98973305954825"/>
    <n v="4.2491444216290208"/>
    <x v="2"/>
    <x v="3"/>
    <s v="jul"/>
  </r>
  <r>
    <x v="1713"/>
    <x v="0"/>
    <n v="68"/>
    <n v="406"/>
    <n v="1044"/>
    <n v="280"/>
    <s v="Yes"/>
    <s v="No"/>
    <n v="294"/>
    <n v="2"/>
    <n v="0"/>
    <s v="No"/>
    <n v="0"/>
    <s v="OH"/>
    <x v="1"/>
    <n v="25"/>
    <s v="Yes"/>
    <s v="No"/>
    <s v="No"/>
    <s v="  Two Year   "/>
    <s v="Credit Card"/>
    <n v="10"/>
    <n v="689"/>
    <x v="0"/>
    <m/>
    <x v="960"/>
    <x v="550"/>
    <n v="115"/>
    <x v="2"/>
    <n v="9.27"/>
    <x v="0"/>
    <s v="Email"/>
    <x v="1"/>
    <n v="0.59"/>
    <n v="3590"/>
    <s v="Medio"/>
    <s v="Bajo"/>
    <n v="1.7391304347826087E-2"/>
    <n v="663"/>
    <n v="688"/>
    <n v="0.16715116279069767"/>
    <n v="0.16715116279069767"/>
    <s v="Primera compra"/>
    <n v="1292"/>
    <n v="42.447638603696099"/>
    <n v="3.5373032169746748"/>
    <x v="0"/>
    <x v="2"/>
    <s v="mar"/>
  </r>
  <r>
    <x v="1714"/>
    <x v="0"/>
    <n v="67"/>
    <n v="226"/>
    <n v="609.29999999999995"/>
    <n v="306"/>
    <s v="Yes"/>
    <s v="Yes"/>
    <n v="0"/>
    <n v="0"/>
    <n v="11"/>
    <s v="Yes"/>
    <n v="0"/>
    <s v="OH"/>
    <x v="0"/>
    <n v="62"/>
    <s v="No"/>
    <s v="No"/>
    <s v="No"/>
    <s v="  Month-to-Month   "/>
    <s v="Credit Card"/>
    <n v="53"/>
    <n v="2713"/>
    <x v="0"/>
    <m/>
    <x v="755"/>
    <x v="651"/>
    <n v="70"/>
    <x v="2"/>
    <n v="61.01"/>
    <x v="3"/>
    <s v="SMS"/>
    <x v="1"/>
    <n v="0.56000000000000005"/>
    <n v="4716"/>
    <s v="Alto"/>
    <s v="Bajo"/>
    <n v="1.4285714285714285E-2"/>
    <n v="745"/>
    <n v="533"/>
    <n v="0.13133208255159476"/>
    <n v="0.13133208255159476"/>
    <s v="Primera compra"/>
    <n v="1314"/>
    <n v="43.170431211498972"/>
    <n v="3.5975359342915811"/>
    <x v="2"/>
    <x v="3"/>
    <s v="mar"/>
  </r>
  <r>
    <x v="1715"/>
    <x v="0"/>
    <n v="69"/>
    <n v="323"/>
    <n v="614"/>
    <n v="190"/>
    <s v="Yes"/>
    <s v="No"/>
    <n v="205.2"/>
    <n v="1"/>
    <n v="0"/>
    <s v="No"/>
    <n v="0"/>
    <s v="WV"/>
    <x v="1"/>
    <n v="39"/>
    <s v="No"/>
    <s v="No"/>
    <s v="No"/>
    <s v="  Two Year   "/>
    <s v="Credit Card"/>
    <n v="7"/>
    <n v="251"/>
    <x v="0"/>
    <m/>
    <x v="236"/>
    <x v="584"/>
    <n v="38"/>
    <x v="0"/>
    <n v="5.9"/>
    <x v="4"/>
    <s v="Email"/>
    <x v="1"/>
    <n v="4.0999999999999996"/>
    <n v="2685"/>
    <s v="Medio"/>
    <s v="Bajo"/>
    <n v="7.8947368421052627E-2"/>
    <n v="905"/>
    <n v="516"/>
    <n v="7.3643410852713184E-2"/>
    <n v="7.3643410852713184E-2"/>
    <s v="Primera compra"/>
    <n v="356"/>
    <n v="11.696098562628336"/>
    <n v="0.97467488021902804"/>
    <x v="0"/>
    <x v="1"/>
    <s v="oct"/>
  </r>
  <r>
    <x v="1716"/>
    <x v="0"/>
    <n v="68"/>
    <n v="7"/>
    <n v="14"/>
    <n v="5"/>
    <s v="Yes"/>
    <s v="No"/>
    <n v="2"/>
    <n v="0"/>
    <n v="9"/>
    <s v="Yes"/>
    <n v="0"/>
    <s v="VT"/>
    <x v="0"/>
    <n v="66"/>
    <s v="No"/>
    <s v="Yes"/>
    <s v="No"/>
    <s v="  Month-to-Month   "/>
    <s v="Direct Debit"/>
    <n v="22"/>
    <n v="22"/>
    <x v="0"/>
    <m/>
    <x v="1015"/>
    <x v="644"/>
    <n v="39"/>
    <x v="0"/>
    <n v="20.04"/>
    <x v="3"/>
    <s v="Phone"/>
    <x v="1"/>
    <n v="0.08"/>
    <n v="188"/>
    <s v="Medio"/>
    <s v="Bajo"/>
    <n v="2.564102564102564E-2"/>
    <n v="1640"/>
    <n v="13"/>
    <n v="3"/>
    <n v="3"/>
    <s v="Primera compra"/>
    <n v="446"/>
    <n v="14.652977412731005"/>
    <n v="1.2210814510609171"/>
    <x v="0"/>
    <x v="1"/>
    <s v="jul"/>
  </r>
  <r>
    <x v="1717"/>
    <x v="0"/>
    <n v="69"/>
    <n v="106"/>
    <n v="217.5"/>
    <n v="0"/>
    <s v="No"/>
    <s v="No"/>
    <n v="0"/>
    <n v="0"/>
    <n v="25"/>
    <s v="Yes"/>
    <n v="0"/>
    <s v="VA"/>
    <x v="1"/>
    <n v="29"/>
    <s v="Yes"/>
    <s v="No"/>
    <s v="Yes"/>
    <s v="  Two Year   "/>
    <s v="Credit Card"/>
    <n v="39"/>
    <n v="2101"/>
    <x v="0"/>
    <m/>
    <x v="350"/>
    <x v="356"/>
    <n v="103"/>
    <x v="1"/>
    <n v="46.32"/>
    <x v="5"/>
    <s v="SMS"/>
    <x v="1"/>
    <n v="0"/>
    <n v="3970"/>
    <s v="Alto"/>
    <s v="Bajo"/>
    <n v="3.8834951456310676E-2"/>
    <n v="498"/>
    <n v="110"/>
    <n v="0.9363636363636364"/>
    <n v="0.9363636363636364"/>
    <s v="Primera compra"/>
    <n v="1680"/>
    <n v="55.195071868583156"/>
    <n v="4.59958932238193"/>
    <x v="0"/>
    <x v="0"/>
    <s v="mar"/>
  </r>
  <r>
    <x v="1718"/>
    <x v="0"/>
    <n v="72"/>
    <n v="274"/>
    <n v="671.8"/>
    <n v="144"/>
    <s v="Yes"/>
    <s v="No"/>
    <n v="151.19999999999999"/>
    <n v="0"/>
    <n v="0"/>
    <s v="No"/>
    <n v="0"/>
    <s v="AL"/>
    <x v="1"/>
    <n v="25"/>
    <s v="Yes"/>
    <s v="No"/>
    <s v="No"/>
    <s v="  Two Year   "/>
    <s v="Credit Card"/>
    <n v="9"/>
    <n v="430"/>
    <x v="0"/>
    <m/>
    <x v="770"/>
    <x v="1000"/>
    <n v="94"/>
    <x v="2"/>
    <n v="7.46"/>
    <x v="1"/>
    <s v="SMS"/>
    <x v="0"/>
    <n v="3.02"/>
    <n v="6798"/>
    <s v="Medio"/>
    <s v="Bajo"/>
    <n v="0"/>
    <n v="1324"/>
    <n v="418"/>
    <n v="0.22488038277511962"/>
    <n v="0.22488038277511962"/>
    <s v="Primera compra"/>
    <n v="1667"/>
    <n v="54.767967145790557"/>
    <n v="4.5639972621492131"/>
    <x v="2"/>
    <x v="1"/>
    <s v="mar"/>
  </r>
  <r>
    <x v="1719"/>
    <x v="0"/>
    <n v="69"/>
    <n v="32"/>
    <n v="65.900000000000006"/>
    <n v="0"/>
    <s v="No"/>
    <s v="No"/>
    <n v="0"/>
    <n v="3"/>
    <n v="0"/>
    <s v="No"/>
    <n v="0"/>
    <s v="AL"/>
    <x v="0"/>
    <n v="38"/>
    <s v="No"/>
    <s v="No"/>
    <s v="No"/>
    <s v="  Month-to-Month   "/>
    <s v="Credit Card"/>
    <n v="9"/>
    <n v="54"/>
    <x v="0"/>
    <m/>
    <x v="725"/>
    <x v="1001"/>
    <n v="112"/>
    <x v="2"/>
    <n v="8.4700000000000006"/>
    <x v="1"/>
    <s v="Email"/>
    <x v="1"/>
    <n v="0"/>
    <n v="4123"/>
    <s v="Medio"/>
    <s v="Bajo"/>
    <n v="0"/>
    <n v="1145"/>
    <n v="32"/>
    <n v="3.5"/>
    <n v="3.5"/>
    <s v="Primera compra"/>
    <n v="1552"/>
    <n v="50.98973305954825"/>
    <n v="4.2491444216290208"/>
    <x v="2"/>
    <x v="1"/>
    <s v="jul"/>
  </r>
  <r>
    <x v="1720"/>
    <x v="0"/>
    <n v="65"/>
    <n v="188"/>
    <n v="499.2"/>
    <n v="0"/>
    <s v="No"/>
    <s v="No"/>
    <n v="0"/>
    <n v="0"/>
    <n v="0"/>
    <s v="No"/>
    <n v="0"/>
    <s v="OR"/>
    <x v="0"/>
    <n v="70"/>
    <s v="No"/>
    <s v="Yes"/>
    <s v="No"/>
    <s v="  Two Year   "/>
    <s v="Credit Card"/>
    <n v="12"/>
    <n v="858"/>
    <x v="0"/>
    <m/>
    <x v="473"/>
    <x v="1002"/>
    <n v="45"/>
    <x v="0"/>
    <n v="13.43"/>
    <x v="4"/>
    <s v="SMS"/>
    <x v="0"/>
    <n v="0"/>
    <n v="6106"/>
    <s v="Medio"/>
    <s v="Bajo"/>
    <n v="6.6666666666666666E-2"/>
    <n v="523"/>
    <n v="191"/>
    <n v="0.2356020942408377"/>
    <n v="0.2356020942408377"/>
    <s v="Primera compra"/>
    <n v="701"/>
    <n v="23.030800821355236"/>
    <n v="1.9192334017796029"/>
    <x v="0"/>
    <x v="2"/>
    <s v="nov"/>
  </r>
  <r>
    <x v="1721"/>
    <x v="0"/>
    <n v="71"/>
    <n v="27"/>
    <n v="57.2"/>
    <n v="0"/>
    <s v="No"/>
    <s v="No"/>
    <n v="0"/>
    <n v="0"/>
    <n v="10"/>
    <s v="Yes"/>
    <n v="0"/>
    <s v="CT"/>
    <x v="1"/>
    <n v="82"/>
    <s v="No"/>
    <s v="Yes"/>
    <s v="No"/>
    <s v="  One Year   "/>
    <s v="Direct Debit"/>
    <n v="55"/>
    <n v="346"/>
    <x v="0"/>
    <m/>
    <x v="1016"/>
    <x v="41"/>
    <n v="35"/>
    <x v="1"/>
    <n v="48.97"/>
    <x v="0"/>
    <s v="SMS"/>
    <x v="1"/>
    <n v="0"/>
    <n v="915"/>
    <s v="Alto"/>
    <s v="Bajo"/>
    <n v="5.7142857142857141E-2"/>
    <n v="341"/>
    <n v="29"/>
    <n v="1.2068965517241379"/>
    <n v="1.2068965517241379"/>
    <s v="Primera compra"/>
    <n v="626"/>
    <n v="20.566735112936342"/>
    <n v="1.7138945927446951"/>
    <x v="0"/>
    <x v="1"/>
    <s v="ene"/>
  </r>
  <r>
    <x v="1722"/>
    <x v="0"/>
    <n v="73"/>
    <n v="234"/>
    <n v="620"/>
    <n v="0"/>
    <s v="No"/>
    <s v="No"/>
    <n v="0"/>
    <n v="0"/>
    <n v="12"/>
    <s v="Yes"/>
    <n v="0"/>
    <s v="AZ"/>
    <x v="0"/>
    <n v="28"/>
    <s v="Yes"/>
    <s v="No"/>
    <s v="Yes"/>
    <s v="  Month-to-Month   "/>
    <s v="Direct Debit"/>
    <n v="50"/>
    <n v="2364"/>
    <x v="0"/>
    <m/>
    <x v="585"/>
    <x v="147"/>
    <n v="46"/>
    <x v="0"/>
    <n v="50.92"/>
    <x v="2"/>
    <s v="SMS"/>
    <x v="0"/>
    <n v="0"/>
    <n v="3211"/>
    <s v="Alto"/>
    <s v="Medio"/>
    <n v="0.10869565217391304"/>
    <n v="313"/>
    <n v="239"/>
    <n v="0.19246861924686193"/>
    <n v="0.19246861924686193"/>
    <s v="Primera compra"/>
    <n v="720"/>
    <n v="23.655030800821354"/>
    <n v="1.9712525667351128"/>
    <x v="1"/>
    <x v="3"/>
    <s v="oct"/>
  </r>
  <r>
    <x v="1723"/>
    <x v="0"/>
    <n v="67"/>
    <n v="70"/>
    <n v="202.3"/>
    <n v="0"/>
    <s v="No"/>
    <s v="No"/>
    <n v="0"/>
    <n v="1"/>
    <n v="0"/>
    <s v="No"/>
    <n v="0"/>
    <s v="KS"/>
    <x v="1"/>
    <n v="45"/>
    <s v="No"/>
    <s v="No"/>
    <s v="No"/>
    <s v="  Month-to-Month   "/>
    <s v="Credit Card"/>
    <n v="10"/>
    <n v="185"/>
    <x v="0"/>
    <m/>
    <x v="534"/>
    <x v="811"/>
    <n v="109"/>
    <x v="0"/>
    <n v="10.38"/>
    <x v="5"/>
    <s v="Phone"/>
    <x v="1"/>
    <n v="0"/>
    <n v="835"/>
    <s v="Medio"/>
    <s v="Bajo"/>
    <n v="3.669724770642202E-2"/>
    <n v="1340"/>
    <n v="74"/>
    <n v="1.472972972972973"/>
    <n v="1.472972972972973"/>
    <s v="Primera compra"/>
    <n v="1547"/>
    <n v="50.82546201232033"/>
    <n v="4.2354551676933605"/>
    <x v="0"/>
    <x v="1"/>
    <s v="jul"/>
  </r>
  <r>
    <x v="1724"/>
    <x v="0"/>
    <n v="71"/>
    <n v="132"/>
    <n v="287.5"/>
    <n v="0"/>
    <s v="No"/>
    <s v="No"/>
    <n v="0"/>
    <n v="0"/>
    <n v="0"/>
    <s v="No"/>
    <n v="0"/>
    <s v="MT"/>
    <x v="0"/>
    <n v="24"/>
    <s v="Yes"/>
    <s v="No"/>
    <s v="No"/>
    <s v="  One Year   "/>
    <s v="Credit Card"/>
    <n v="10"/>
    <n v="214"/>
    <x v="0"/>
    <m/>
    <x v="1017"/>
    <x v="573"/>
    <n v="68"/>
    <x v="2"/>
    <n v="10.61"/>
    <x v="2"/>
    <s v="Email"/>
    <x v="1"/>
    <n v="0"/>
    <n v="1749"/>
    <s v="Medio"/>
    <s v="Medio"/>
    <n v="7.3529411764705885E-2"/>
    <n v="764"/>
    <n v="137"/>
    <n v="0.49635036496350365"/>
    <n v="0.49635036496350365"/>
    <s v="Primera compra"/>
    <n v="1356"/>
    <n v="44.550308008213548"/>
    <n v="3.7125256673511289"/>
    <x v="1"/>
    <x v="1"/>
    <s v="ene"/>
  </r>
  <r>
    <x v="1725"/>
    <x v="0"/>
    <n v="75"/>
    <n v="248"/>
    <n v="635"/>
    <n v="0"/>
    <s v="No"/>
    <s v="No"/>
    <n v="0"/>
    <n v="0"/>
    <n v="28"/>
    <s v="No"/>
    <n v="62"/>
    <s v="MS"/>
    <x v="1"/>
    <n v="24"/>
    <s v="Yes"/>
    <s v="No"/>
    <s v="Yes"/>
    <s v="  Two Year   "/>
    <s v="Direct Debit"/>
    <n v="33"/>
    <n v="2342"/>
    <x v="0"/>
    <m/>
    <x v="1003"/>
    <x v="587"/>
    <n v="116"/>
    <x v="2"/>
    <n v="32.08"/>
    <x v="5"/>
    <s v="SMS"/>
    <x v="1"/>
    <n v="0"/>
    <n v="6733"/>
    <s v="Medio"/>
    <s v="Bajo"/>
    <n v="3.4482758620689655E-2"/>
    <n v="1219"/>
    <n v="252"/>
    <n v="0.46031746031746029"/>
    <n v="0.46031746031746029"/>
    <s v="Primera compra"/>
    <n v="1244"/>
    <n v="40.870636550308006"/>
    <n v="3.4058863791923337"/>
    <x v="0"/>
    <x v="3"/>
    <s v="may"/>
  </r>
  <r>
    <x v="1726"/>
    <x v="0"/>
    <n v="50"/>
    <n v="61"/>
    <n v="246"/>
    <n v="0"/>
    <s v="No"/>
    <s v="No"/>
    <n v="0"/>
    <n v="1"/>
    <n v="0"/>
    <s v="No"/>
    <n v="0"/>
    <s v="OH"/>
    <x v="1"/>
    <n v="46"/>
    <s v="No"/>
    <s v="No"/>
    <s v="No"/>
    <s v="  Month-to-Month   "/>
    <s v="Paper Check"/>
    <n v="6"/>
    <n v="119"/>
    <x v="0"/>
    <m/>
    <x v="698"/>
    <x v="350"/>
    <n v="95"/>
    <x v="2"/>
    <n v="6.86"/>
    <x v="4"/>
    <s v="Phone"/>
    <x v="0"/>
    <n v="0"/>
    <n v="2107"/>
    <s v="Medio"/>
    <s v="Bajo"/>
    <n v="3.1578947368421054E-2"/>
    <n v="1151"/>
    <n v="64"/>
    <n v="1.484375"/>
    <n v="1.484375"/>
    <s v="Primera compra"/>
    <n v="742"/>
    <n v="24.377823408624231"/>
    <n v="2.0314852840520192"/>
    <x v="0"/>
    <x v="1"/>
    <s v="oct"/>
  </r>
  <r>
    <x v="1727"/>
    <x v="0"/>
    <n v="63"/>
    <n v="91"/>
    <n v="225.7"/>
    <n v="0"/>
    <s v="No"/>
    <s v="No"/>
    <n v="0"/>
    <n v="0"/>
    <n v="2"/>
    <s v="Yes"/>
    <n v="0"/>
    <s v="ND"/>
    <x v="1"/>
    <n v="60"/>
    <s v="No"/>
    <s v="No"/>
    <s v="Yes"/>
    <s v="  Month-to-Month   "/>
    <s v="Credit Card"/>
    <n v="32"/>
    <n v="1199"/>
    <x v="0"/>
    <m/>
    <x v="454"/>
    <x v="497"/>
    <n v="2"/>
    <x v="2"/>
    <n v="33.92"/>
    <x v="5"/>
    <s v="Email"/>
    <x v="1"/>
    <n v="0"/>
    <n v="4506"/>
    <s v="Medio"/>
    <s v="Bajo"/>
    <n v="2"/>
    <n v="1597"/>
    <n v="95"/>
    <n v="2.1052631578947368E-2"/>
    <n v="2.1052631578947368E-2"/>
    <s v="Primera compra"/>
    <n v="1197"/>
    <n v="39.326488706365502"/>
    <n v="3.2772073921971252"/>
    <x v="0"/>
    <x v="0"/>
    <s v="jul"/>
  </r>
  <r>
    <x v="1728"/>
    <x v="0"/>
    <n v="69"/>
    <n v="34"/>
    <n v="79.099999999999994"/>
    <n v="0"/>
    <s v="No"/>
    <s v="No"/>
    <n v="0"/>
    <n v="0"/>
    <n v="9"/>
    <s v="Yes"/>
    <n v="0"/>
    <s v="UT"/>
    <x v="0"/>
    <n v="23"/>
    <s v="Yes"/>
    <s v="No"/>
    <s v="Yes"/>
    <s v="  Month-to-Month   "/>
    <s v="Direct Debit"/>
    <n v="21"/>
    <n v="238"/>
    <x v="0"/>
    <m/>
    <x v="949"/>
    <x v="1003"/>
    <n v="84"/>
    <x v="0"/>
    <n v="19.18"/>
    <x v="4"/>
    <s v="Phone"/>
    <x v="1"/>
    <n v="0"/>
    <n v="395"/>
    <s v="Medio"/>
    <s v="Bajo"/>
    <n v="3.5714285714285712E-2"/>
    <n v="593"/>
    <n v="37"/>
    <n v="2.2702702702702702"/>
    <n v="2.2702702702702702"/>
    <s v="Primera compra"/>
    <n v="1202"/>
    <n v="39.490759753593423"/>
    <n v="3.2908966461327851"/>
    <x v="0"/>
    <x v="1"/>
    <s v="jun"/>
  </r>
  <r>
    <x v="1729"/>
    <x v="0"/>
    <n v="64"/>
    <n v="200"/>
    <n v="416.8"/>
    <n v="168"/>
    <s v="Yes"/>
    <s v="No"/>
    <n v="102.9"/>
    <n v="0"/>
    <n v="0"/>
    <s v="No"/>
    <n v="0"/>
    <s v="RI"/>
    <x v="1"/>
    <n v="67"/>
    <s v="No"/>
    <s v="Yes"/>
    <s v="No"/>
    <s v="  Two Year   "/>
    <s v="Credit Card"/>
    <n v="9"/>
    <n v="388"/>
    <x v="0"/>
    <m/>
    <x v="227"/>
    <x v="1004"/>
    <n v="14"/>
    <x v="2"/>
    <n v="10.79"/>
    <x v="2"/>
    <s v="Email"/>
    <x v="1"/>
    <n v="4.12"/>
    <n v="97"/>
    <s v="Medio"/>
    <s v="Medio"/>
    <n v="0.35714285714285715"/>
    <n v="837"/>
    <n v="373"/>
    <n v="3.7533512064343161E-2"/>
    <n v="3.7533512064343161E-2"/>
    <s v="Primera compra"/>
    <n v="777"/>
    <n v="25.527720739219717"/>
    <n v="2.1273100616016429"/>
    <x v="1"/>
    <x v="1"/>
    <s v="ago"/>
  </r>
  <r>
    <x v="1730"/>
    <x v="0"/>
    <n v="51"/>
    <n v="275"/>
    <n v="729.6"/>
    <n v="438"/>
    <s v="Yes"/>
    <s v="No"/>
    <n v="217.2"/>
    <n v="0"/>
    <n v="3"/>
    <s v="Yes"/>
    <n v="0"/>
    <s v="NY"/>
    <x v="1"/>
    <n v="60"/>
    <s v="No"/>
    <s v="No"/>
    <s v="Yes"/>
    <s v="  Two Year   "/>
    <s v="Direct Debit"/>
    <n v="33"/>
    <n v="2434"/>
    <x v="0"/>
    <m/>
    <x v="29"/>
    <x v="883"/>
    <n v="106"/>
    <x v="1"/>
    <n v="30.86"/>
    <x v="2"/>
    <s v="Email"/>
    <x v="0"/>
    <n v="8.69"/>
    <n v="6133"/>
    <s v="Medio"/>
    <s v="Medio"/>
    <n v="4.716981132075472E-2"/>
    <n v="1524"/>
    <n v="718"/>
    <n v="0.14763231197771587"/>
    <n v="0.14763231197771587"/>
    <s v="Primera compra"/>
    <n v="1629"/>
    <n v="53.519507186858313"/>
    <n v="4.4599589322381927"/>
    <x v="1"/>
    <x v="3"/>
    <s v="abr"/>
  </r>
  <r>
    <x v="1731"/>
    <x v="0"/>
    <n v="75"/>
    <n v="53"/>
    <n v="129.5"/>
    <n v="0"/>
    <s v="No"/>
    <s v="No"/>
    <n v="0"/>
    <n v="0"/>
    <n v="27"/>
    <s v="Yes"/>
    <n v="0"/>
    <s v="OK"/>
    <x v="1"/>
    <n v="25"/>
    <s v="Yes"/>
    <s v="No"/>
    <s v="No"/>
    <s v="  Month-to-Month   "/>
    <s v="Direct Debit"/>
    <n v="30"/>
    <n v="983"/>
    <x v="0"/>
    <m/>
    <x v="144"/>
    <x v="1005"/>
    <n v="34"/>
    <x v="0"/>
    <n v="24.05"/>
    <x v="5"/>
    <s v="Phone"/>
    <x v="0"/>
    <n v="0"/>
    <n v="4772"/>
    <s v="Medio"/>
    <s v="Bajo"/>
    <n v="0.11764705882352941"/>
    <n v="448"/>
    <n v="57"/>
    <n v="0.59649122807017541"/>
    <n v="0.59649122807017541"/>
    <s v="Primera compra"/>
    <n v="457"/>
    <n v="15.014373716632445"/>
    <n v="1.2511978097193703"/>
    <x v="0"/>
    <x v="2"/>
    <s v="jul"/>
  </r>
  <r>
    <x v="1732"/>
    <x v="0"/>
    <n v="56"/>
    <n v="15"/>
    <n v="48.3"/>
    <n v="0"/>
    <s v="No"/>
    <s v="No"/>
    <n v="0"/>
    <n v="0"/>
    <n v="0"/>
    <s v="No"/>
    <n v="0"/>
    <s v="ME"/>
    <x v="1"/>
    <n v="38"/>
    <s v="No"/>
    <s v="No"/>
    <s v="No"/>
    <s v="  Month-to-Month   "/>
    <s v="Credit Card"/>
    <n v="13"/>
    <n v="43"/>
    <x v="0"/>
    <m/>
    <x v="970"/>
    <x v="756"/>
    <n v="2"/>
    <x v="1"/>
    <n v="13.77"/>
    <x v="5"/>
    <s v="Phone"/>
    <x v="1"/>
    <n v="0"/>
    <n v="5343"/>
    <s v="Medio"/>
    <s v="Bajo"/>
    <n v="2"/>
    <n v="387"/>
    <n v="19"/>
    <n v="0.10526315789473684"/>
    <n v="0.10526315789473684"/>
    <s v="Primera compra"/>
    <n v="1561"/>
    <n v="51.285420944558524"/>
    <n v="4.2737850787132103"/>
    <x v="0"/>
    <x v="1"/>
    <s v="jul"/>
  </r>
  <r>
    <x v="1733"/>
    <x v="0"/>
    <n v="73"/>
    <n v="250"/>
    <n v="550.70000000000005"/>
    <n v="0"/>
    <s v="No"/>
    <s v="No"/>
    <n v="0"/>
    <n v="0"/>
    <n v="1"/>
    <s v="Yes"/>
    <n v="0"/>
    <s v="UT"/>
    <x v="0"/>
    <n v="39"/>
    <s v="No"/>
    <s v="No"/>
    <s v="Yes"/>
    <s v="  Two Year   "/>
    <s v="Credit Card"/>
    <n v="25"/>
    <n v="1154"/>
    <x v="0"/>
    <m/>
    <x v="252"/>
    <x v="1006"/>
    <n v="87"/>
    <x v="0"/>
    <n v="21.2"/>
    <x v="3"/>
    <s v="Email"/>
    <x v="0"/>
    <n v="0"/>
    <n v="2834"/>
    <s v="Medio"/>
    <s v="Bajo"/>
    <n v="1.1494252873563218E-2"/>
    <n v="1410"/>
    <n v="251"/>
    <n v="0.34661354581673309"/>
    <n v="0.34661354581673309"/>
    <s v="Primera compra"/>
    <n v="689"/>
    <n v="22.636550308008214"/>
    <n v="1.8863791923340179"/>
    <x v="0"/>
    <x v="0"/>
    <s v="nov"/>
  </r>
  <r>
    <x v="1734"/>
    <x v="0"/>
    <n v="70"/>
    <n v="67"/>
    <n v="225.2"/>
    <n v="96"/>
    <s v="Yes"/>
    <s v="No"/>
    <n v="63.4"/>
    <n v="1"/>
    <n v="38"/>
    <s v="Yes"/>
    <n v="0"/>
    <s v="ME"/>
    <x v="0"/>
    <n v="38"/>
    <s v="No"/>
    <s v="No"/>
    <s v="Yes"/>
    <s v="  Month-to-Month   "/>
    <s v="Direct Debit"/>
    <n v="13"/>
    <n v="434"/>
    <x v="0"/>
    <m/>
    <x v="90"/>
    <x v="741"/>
    <n v="117"/>
    <x v="0"/>
    <n v="10.72"/>
    <x v="0"/>
    <s v="SMS"/>
    <x v="0"/>
    <n v="3.17"/>
    <n v="1072"/>
    <s v="Medio"/>
    <s v="Bajo"/>
    <n v="1.7094017094017096E-2"/>
    <n v="445"/>
    <n v="165"/>
    <n v="0.70909090909090911"/>
    <n v="0.70909090909090911"/>
    <s v="Primera compra"/>
    <n v="393"/>
    <n v="12.911704312114988"/>
    <n v="1.0759753593429158"/>
    <x v="0"/>
    <x v="1"/>
    <s v="sept"/>
  </r>
  <r>
    <x v="1735"/>
    <x v="0"/>
    <n v="71"/>
    <n v="573"/>
    <n v="973.5"/>
    <n v="0"/>
    <s v="No"/>
    <s v="No"/>
    <n v="0"/>
    <n v="0"/>
    <n v="3"/>
    <s v="Yes"/>
    <n v="0"/>
    <s v="FL"/>
    <x v="0"/>
    <n v="65"/>
    <s v="No"/>
    <s v="Yes"/>
    <s v="Yes"/>
    <s v="  One Year   "/>
    <s v="Credit Card"/>
    <n v="55"/>
    <n v="3584"/>
    <x v="0"/>
    <m/>
    <x v="610"/>
    <x v="1007"/>
    <n v="82"/>
    <x v="0"/>
    <n v="51.36"/>
    <x v="3"/>
    <s v="Email"/>
    <x v="1"/>
    <n v="0"/>
    <n v="968"/>
    <s v="Alto"/>
    <s v="Bajo"/>
    <n v="1.2195121951219513E-2"/>
    <n v="1620"/>
    <n v="574"/>
    <n v="0.14285714285714285"/>
    <n v="0.14285714285714285"/>
    <s v="Primera compra"/>
    <n v="1260"/>
    <n v="41.396303901437371"/>
    <n v="3.4496919917864477"/>
    <x v="2"/>
    <x v="3"/>
    <s v="may"/>
  </r>
  <r>
    <x v="1736"/>
    <x v="0"/>
    <n v="73"/>
    <n v="110"/>
    <n v="286.7"/>
    <n v="0"/>
    <s v="No"/>
    <s v="No"/>
    <n v="0"/>
    <n v="0"/>
    <n v="0"/>
    <s v="No"/>
    <n v="0"/>
    <s v="RI"/>
    <x v="0"/>
    <n v="76"/>
    <s v="No"/>
    <s v="Yes"/>
    <s v="No"/>
    <s v="  Two Year   "/>
    <s v="Credit Card"/>
    <n v="9"/>
    <n v="622"/>
    <x v="0"/>
    <m/>
    <x v="700"/>
    <x v="441"/>
    <n v="15"/>
    <x v="2"/>
    <n v="8.26"/>
    <x v="2"/>
    <s v="Phone"/>
    <x v="1"/>
    <n v="0"/>
    <n v="1954"/>
    <s v="Medio"/>
    <s v="Medio"/>
    <n v="0.33333333333333331"/>
    <n v="816"/>
    <n v="115"/>
    <n v="0.13043478260869565"/>
    <n v="0.13043478260869565"/>
    <s v="Primera compra"/>
    <n v="551"/>
    <n v="18.102669404517453"/>
    <n v="1.5085557837097878"/>
    <x v="1"/>
    <x v="1"/>
    <s v="abr"/>
  </r>
  <r>
    <x v="1737"/>
    <x v="0"/>
    <n v="66"/>
    <n v="148"/>
    <n v="382.4"/>
    <n v="0"/>
    <s v="No"/>
    <s v="No"/>
    <n v="0"/>
    <n v="0"/>
    <n v="8"/>
    <s v="Yes"/>
    <n v="0"/>
    <s v="CO"/>
    <x v="1"/>
    <n v="25"/>
    <s v="Yes"/>
    <s v="No"/>
    <s v="No"/>
    <s v="  One Year   "/>
    <s v="Credit Card"/>
    <n v="20"/>
    <n v="582"/>
    <x v="0"/>
    <m/>
    <x v="1018"/>
    <x v="1008"/>
    <n v="1"/>
    <x v="1"/>
    <n v="20.39"/>
    <x v="5"/>
    <s v="Email"/>
    <x v="0"/>
    <n v="0"/>
    <n v="3766"/>
    <s v="Medio"/>
    <s v="Bajo"/>
    <n v="4"/>
    <n v="546"/>
    <n v="152"/>
    <n v="6.5789473684210523E-3"/>
    <n v="6.5789473684210523E-3"/>
    <s v="Primera compra"/>
    <n v="459"/>
    <n v="15.080082135523615"/>
    <n v="1.2566735112936345"/>
    <x v="0"/>
    <x v="1"/>
    <s v="jul"/>
  </r>
  <r>
    <x v="1738"/>
    <x v="0"/>
    <n v="84"/>
    <n v="39"/>
    <n v="154.6"/>
    <n v="0"/>
    <s v="No"/>
    <s v="No"/>
    <n v="0"/>
    <n v="0"/>
    <n v="7"/>
    <s v="Yes"/>
    <n v="0"/>
    <s v="DC"/>
    <x v="0"/>
    <n v="33"/>
    <s v="No"/>
    <s v="No"/>
    <s v="No"/>
    <s v="  Month-to-Month   "/>
    <s v="Direct Debit"/>
    <n v="23"/>
    <n v="223"/>
    <x v="0"/>
    <m/>
    <x v="757"/>
    <x v="1009"/>
    <n v="4"/>
    <x v="1"/>
    <n v="19.53"/>
    <x v="2"/>
    <s v="Email"/>
    <x v="1"/>
    <n v="0"/>
    <n v="4057"/>
    <s v="Medio"/>
    <s v="Medio"/>
    <n v="1.25"/>
    <n v="607"/>
    <n v="44"/>
    <n v="9.0909090909090912E-2"/>
    <n v="9.0909090909090912E-2"/>
    <s v="Primera compra"/>
    <n v="967"/>
    <n v="31.770020533880903"/>
    <n v="2.647501711156742"/>
    <x v="1"/>
    <x v="1"/>
    <s v="feb"/>
  </r>
  <r>
    <x v="1739"/>
    <x v="0"/>
    <n v="86"/>
    <n v="39"/>
    <n v="96.3"/>
    <n v="30"/>
    <s v="Yes"/>
    <s v="No"/>
    <n v="29.8"/>
    <n v="2"/>
    <n v="0"/>
    <s v="No"/>
    <n v="0"/>
    <s v="TN"/>
    <x v="0"/>
    <n v="67"/>
    <s v="No"/>
    <s v="Yes"/>
    <s v="No"/>
    <s v="  One Year   "/>
    <s v="Credit Card"/>
    <n v="9"/>
    <n v="90"/>
    <x v="0"/>
    <m/>
    <x v="115"/>
    <x v="940"/>
    <n v="14"/>
    <x v="1"/>
    <n v="9.07"/>
    <x v="2"/>
    <s v="Email"/>
    <x v="0"/>
    <n v="0.12"/>
    <n v="5776"/>
    <s v="Medio"/>
    <s v="Medio"/>
    <n v="0.35714285714285715"/>
    <n v="545"/>
    <n v="74"/>
    <n v="0.1891891891891892"/>
    <n v="0.1891891891891892"/>
    <s v="Primera compra"/>
    <n v="1737"/>
    <n v="57.067761806981515"/>
    <n v="4.7556468172484596"/>
    <x v="1"/>
    <x v="1"/>
    <s v="ene"/>
  </r>
  <r>
    <x v="1740"/>
    <x v="0"/>
    <n v="54"/>
    <n v="25"/>
    <n v="60.2"/>
    <n v="48"/>
    <s v="Yes"/>
    <s v="Yes"/>
    <n v="0"/>
    <n v="0"/>
    <n v="3"/>
    <s v="Yes"/>
    <n v="0"/>
    <s v="MD"/>
    <x v="1"/>
    <n v="50"/>
    <s v="No"/>
    <s v="No"/>
    <s v="No"/>
    <s v="  Month-to-Month   "/>
    <s v="Credit Card"/>
    <n v="31"/>
    <n v="376"/>
    <x v="0"/>
    <m/>
    <x v="706"/>
    <x v="1005"/>
    <n v="13"/>
    <x v="2"/>
    <n v="25.04"/>
    <x v="5"/>
    <s v="SMS"/>
    <x v="1"/>
    <n v="1.45"/>
    <n v="6324"/>
    <s v="Medio"/>
    <s v="Bajo"/>
    <n v="0.30769230769230771"/>
    <n v="448"/>
    <n v="77"/>
    <n v="0.16883116883116883"/>
    <n v="0.16883116883116883"/>
    <s v="Primera compra"/>
    <n v="1141"/>
    <n v="37.486652977412732"/>
    <n v="3.1238877481177276"/>
    <x v="0"/>
    <x v="1"/>
    <s v="ago"/>
  </r>
  <r>
    <x v="1741"/>
    <x v="0"/>
    <n v="68"/>
    <n v="35"/>
    <n v="92.2"/>
    <n v="0"/>
    <s v="No"/>
    <s v="No"/>
    <n v="0"/>
    <n v="0"/>
    <n v="0"/>
    <s v="No"/>
    <n v="0"/>
    <s v="NM"/>
    <x v="0"/>
    <n v="42"/>
    <s v="No"/>
    <s v="No"/>
    <s v="No"/>
    <s v="  Month-to-Month   "/>
    <s v="Direct Debit"/>
    <n v="10"/>
    <n v="233"/>
    <x v="0"/>
    <m/>
    <x v="423"/>
    <x v="195"/>
    <n v="65"/>
    <x v="0"/>
    <n v="11.79"/>
    <x v="0"/>
    <s v="Email"/>
    <x v="1"/>
    <n v="0"/>
    <n v="6735"/>
    <s v="Medio"/>
    <s v="Bajo"/>
    <n v="3.0769230769230771E-2"/>
    <n v="1464"/>
    <n v="37"/>
    <n v="1.7567567567567568"/>
    <n v="1.7567567567567568"/>
    <s v="Primera compra"/>
    <n v="1329"/>
    <n v="43.663244353182748"/>
    <n v="3.6386036960985622"/>
    <x v="0"/>
    <x v="1"/>
    <s v="feb"/>
  </r>
  <r>
    <x v="1742"/>
    <x v="0"/>
    <n v="50"/>
    <n v="112"/>
    <n v="332.7"/>
    <n v="0"/>
    <s v="No"/>
    <s v="No"/>
    <n v="0"/>
    <n v="2"/>
    <n v="14"/>
    <s v="No"/>
    <n v="18"/>
    <s v="MN"/>
    <x v="0"/>
    <n v="32"/>
    <s v="No"/>
    <s v="No"/>
    <s v="Yes"/>
    <s v="  Two Year   "/>
    <s v="Direct Debit"/>
    <n v="33"/>
    <n v="2183"/>
    <x v="0"/>
    <m/>
    <x v="944"/>
    <x v="1010"/>
    <n v="57"/>
    <x v="2"/>
    <n v="34.18"/>
    <x v="5"/>
    <s v="Email"/>
    <x v="0"/>
    <n v="0"/>
    <n v="3958"/>
    <s v="Medio"/>
    <s v="Bajo"/>
    <n v="7.0175438596491224E-2"/>
    <n v="1459"/>
    <n v="116"/>
    <n v="0.49137931034482757"/>
    <n v="0.49137931034482757"/>
    <s v="Primera compra"/>
    <n v="972"/>
    <n v="31.93429158110883"/>
    <n v="2.6611909650924024"/>
    <x v="0"/>
    <x v="0"/>
    <s v="feb"/>
  </r>
  <r>
    <x v="1743"/>
    <x v="0"/>
    <n v="70"/>
    <n v="201"/>
    <n v="484.3"/>
    <n v="37"/>
    <s v="Yes"/>
    <s v="No"/>
    <n v="82.3"/>
    <n v="0"/>
    <n v="3"/>
    <s v="Yes"/>
    <n v="0"/>
    <s v="OH"/>
    <x v="1"/>
    <n v="60"/>
    <s v="No"/>
    <s v="No"/>
    <s v="No"/>
    <s v="  One Year   "/>
    <s v="Direct Debit"/>
    <n v="36"/>
    <n v="1326"/>
    <x v="0"/>
    <m/>
    <x v="160"/>
    <x v="221"/>
    <n v="38"/>
    <x v="0"/>
    <n v="36.22"/>
    <x v="5"/>
    <s v="SMS"/>
    <x v="0"/>
    <n v="3.29"/>
    <n v="6577"/>
    <s v="Medio"/>
    <s v="Bajo"/>
    <n v="0.10526315789473684"/>
    <n v="930"/>
    <n v="242"/>
    <n v="0.15702479338842976"/>
    <n v="0.15702479338842976"/>
    <s v="Primera compra"/>
    <n v="326"/>
    <n v="10.710472279260781"/>
    <n v="0.89253935660506512"/>
    <x v="0"/>
    <x v="0"/>
    <s v="nov"/>
  </r>
  <r>
    <x v="1744"/>
    <x v="0"/>
    <n v="66"/>
    <n v="538"/>
    <n v="1095.7"/>
    <n v="0"/>
    <s v="No"/>
    <s v="No"/>
    <n v="0"/>
    <n v="2"/>
    <n v="3"/>
    <s v="Yes"/>
    <n v="0"/>
    <s v="ND"/>
    <x v="0"/>
    <n v="37"/>
    <s v="No"/>
    <s v="No"/>
    <s v="Yes"/>
    <s v="  Two Year   "/>
    <s v="Credit Card"/>
    <n v="51"/>
    <n v="3752"/>
    <x v="0"/>
    <m/>
    <x v="635"/>
    <x v="1011"/>
    <n v="42"/>
    <x v="0"/>
    <n v="54.33"/>
    <x v="5"/>
    <s v="Phone"/>
    <x v="1"/>
    <n v="0"/>
    <n v="4722"/>
    <s v="Alto"/>
    <s v="Bajo"/>
    <n v="9.5238095238095233E-2"/>
    <n v="1571"/>
    <n v="542"/>
    <n v="7.7490774907749083E-2"/>
    <n v="7.7490774907749083E-2"/>
    <s v="Primera compra"/>
    <n v="449"/>
    <n v="14.751540041067763"/>
    <n v="1.2292950034223136"/>
    <x v="0"/>
    <x v="3"/>
    <s v="jul"/>
  </r>
  <r>
    <x v="1745"/>
    <x v="0"/>
    <n v="69"/>
    <n v="167"/>
    <n v="424.2"/>
    <n v="284"/>
    <s v="Yes"/>
    <s v="No"/>
    <n v="126"/>
    <n v="0"/>
    <n v="9"/>
    <s v="Yes"/>
    <n v="0"/>
    <s v="NC"/>
    <x v="1"/>
    <n v="51"/>
    <s v="No"/>
    <s v="No"/>
    <s v="Yes"/>
    <s v="  Two Year   "/>
    <s v="Credit Card"/>
    <n v="42"/>
    <n v="2999"/>
    <x v="0"/>
    <m/>
    <x v="1019"/>
    <x v="912"/>
    <n v="18"/>
    <x v="0"/>
    <n v="36.5"/>
    <x v="1"/>
    <s v="SMS"/>
    <x v="1"/>
    <n v="5.04"/>
    <n v="5635"/>
    <s v="Medio"/>
    <s v="Bajo"/>
    <n v="0"/>
    <n v="1607"/>
    <n v="451"/>
    <n v="3.9911308203991129E-2"/>
    <n v="3.9911308203991129E-2"/>
    <s v="Primera compra"/>
    <n v="815"/>
    <n v="26.776180698151947"/>
    <n v="2.2313483915126624"/>
    <x v="2"/>
    <x v="3"/>
    <s v="jul"/>
  </r>
  <r>
    <x v="1746"/>
    <x v="0"/>
    <n v="73"/>
    <n v="2"/>
    <n v="7"/>
    <n v="0"/>
    <s v="No"/>
    <s v="No"/>
    <n v="0"/>
    <n v="0"/>
    <n v="0"/>
    <s v="No"/>
    <n v="0"/>
    <s v="DC"/>
    <x v="1"/>
    <n v="45"/>
    <s v="No"/>
    <s v="No"/>
    <s v="No"/>
    <s v="  Month-to-Month   "/>
    <s v="Credit Card"/>
    <n v="12"/>
    <n v="12"/>
    <x v="0"/>
    <m/>
    <x v="989"/>
    <x v="598"/>
    <n v="1"/>
    <x v="1"/>
    <n v="12.78"/>
    <x v="0"/>
    <s v="Phone"/>
    <x v="1"/>
    <n v="0"/>
    <n v="3654"/>
    <s v="Medio"/>
    <s v="Bajo"/>
    <n v="2"/>
    <n v="694"/>
    <n v="4"/>
    <n v="0.25"/>
    <n v="0.25"/>
    <s v="Primera compra"/>
    <n v="1671"/>
    <n v="54.899383983572896"/>
    <n v="4.5749486652977414"/>
    <x v="0"/>
    <x v="1"/>
    <s v="mar"/>
  </r>
  <r>
    <x v="1747"/>
    <x v="0"/>
    <n v="54"/>
    <n v="91"/>
    <n v="206.5"/>
    <n v="161"/>
    <s v="Yes"/>
    <s v="No"/>
    <n v="124.2"/>
    <n v="2"/>
    <n v="41"/>
    <s v="Yes"/>
    <n v="0"/>
    <s v="NJ"/>
    <x v="1"/>
    <n v="21"/>
    <s v="Yes"/>
    <s v="No"/>
    <s v="No"/>
    <s v="  Month-to-Month   "/>
    <s v="Paper Check"/>
    <n v="27"/>
    <n v="612"/>
    <x v="0"/>
    <m/>
    <x v="1020"/>
    <x v="619"/>
    <n v="90"/>
    <x v="1"/>
    <n v="23.09"/>
    <x v="4"/>
    <s v="Email"/>
    <x v="1"/>
    <n v="2.48"/>
    <n v="1872"/>
    <s v="Medio"/>
    <s v="Bajo"/>
    <n v="3.3333333333333333E-2"/>
    <n v="723"/>
    <n v="255"/>
    <n v="0.35294117647058826"/>
    <n v="0.35294117647058826"/>
    <s v="Primera compra"/>
    <n v="914"/>
    <n v="30.02874743326489"/>
    <n v="2.5023956194387407"/>
    <x v="0"/>
    <x v="1"/>
    <s v="abr"/>
  </r>
  <r>
    <x v="1748"/>
    <x v="0"/>
    <n v="69"/>
    <n v="198"/>
    <n v="523"/>
    <n v="290"/>
    <s v="Yes"/>
    <s v="No"/>
    <n v="330.6"/>
    <n v="0"/>
    <n v="5"/>
    <s v="No"/>
    <n v="42"/>
    <s v="GA"/>
    <x v="1"/>
    <n v="46"/>
    <s v="No"/>
    <s v="No"/>
    <s v="No"/>
    <s v="  Month-to-Month   "/>
    <s v="Credit Card"/>
    <n v="23"/>
    <n v="1341"/>
    <x v="0"/>
    <m/>
    <x v="1021"/>
    <x v="143"/>
    <n v="34"/>
    <x v="2"/>
    <n v="20.95"/>
    <x v="4"/>
    <s v="SMS"/>
    <x v="0"/>
    <n v="6.61"/>
    <n v="6945"/>
    <s v="Medio"/>
    <s v="Bajo"/>
    <n v="8.8235294117647065E-2"/>
    <n v="331"/>
    <n v="491"/>
    <n v="6.9246435845213852E-2"/>
    <n v="6.9246435845213852E-2"/>
    <s v="Primera compra"/>
    <n v="1673"/>
    <n v="54.965092402464066"/>
    <n v="4.5804243668720055"/>
    <x v="0"/>
    <x v="0"/>
    <s v="mar"/>
  </r>
  <r>
    <x v="1749"/>
    <x v="0"/>
    <n v="65"/>
    <n v="186"/>
    <n v="315.7"/>
    <n v="0"/>
    <s v="No"/>
    <s v="No"/>
    <n v="0"/>
    <n v="0"/>
    <n v="6"/>
    <s v="Yes"/>
    <n v="0"/>
    <s v="NJ"/>
    <x v="1"/>
    <n v="51"/>
    <s v="No"/>
    <s v="No"/>
    <s v="No"/>
    <s v="  One Year   "/>
    <s v="Direct Debit"/>
    <n v="19"/>
    <n v="1172"/>
    <x v="0"/>
    <m/>
    <x v="1022"/>
    <x v="249"/>
    <n v="23"/>
    <x v="1"/>
    <n v="15.86"/>
    <x v="0"/>
    <s v="SMS"/>
    <x v="1"/>
    <n v="0"/>
    <n v="3006"/>
    <s v="Medio"/>
    <s v="Bajo"/>
    <n v="8.6956521739130432E-2"/>
    <n v="1270"/>
    <n v="188"/>
    <n v="0.12234042553191489"/>
    <n v="0.12234042553191489"/>
    <s v="Primera compra"/>
    <n v="1273"/>
    <n v="41.823408624229984"/>
    <n v="3.4852840520191655"/>
    <x v="0"/>
    <x v="0"/>
    <s v="abr"/>
  </r>
  <r>
    <x v="1750"/>
    <x v="0"/>
    <n v="61"/>
    <n v="33"/>
    <n v="74.099999999999994"/>
    <n v="0"/>
    <s v="No"/>
    <s v="No"/>
    <n v="0"/>
    <n v="0"/>
    <n v="1"/>
    <s v="Yes"/>
    <n v="0"/>
    <s v="LA"/>
    <x v="1"/>
    <n v="78"/>
    <s v="No"/>
    <s v="Yes"/>
    <s v="No"/>
    <s v="  One Year   "/>
    <s v="Direct Debit"/>
    <n v="44"/>
    <n v="204"/>
    <x v="0"/>
    <m/>
    <x v="554"/>
    <x v="646"/>
    <n v="27"/>
    <x v="2"/>
    <n v="47.92"/>
    <x v="3"/>
    <s v="SMS"/>
    <x v="1"/>
    <n v="0"/>
    <n v="2027"/>
    <s v="Alto"/>
    <s v="Bajo"/>
    <n v="3.7037037037037035E-2"/>
    <n v="596"/>
    <n v="34"/>
    <n v="0.79411764705882348"/>
    <n v="0.79411764705882348"/>
    <s v="Primera compra"/>
    <n v="1158"/>
    <n v="38.045174537987677"/>
    <n v="3.1704312114989732"/>
    <x v="2"/>
    <x v="1"/>
    <s v="ago"/>
  </r>
  <r>
    <x v="1751"/>
    <x v="0"/>
    <n v="74"/>
    <n v="186"/>
    <n v="484.7"/>
    <n v="0"/>
    <s v="No"/>
    <s v="No"/>
    <n v="0"/>
    <n v="0"/>
    <n v="5"/>
    <s v="Yes"/>
    <n v="0"/>
    <s v="MA"/>
    <x v="0"/>
    <n v="36"/>
    <s v="No"/>
    <s v="No"/>
    <s v="Yes"/>
    <s v="  One Year   "/>
    <s v="Paper Check"/>
    <n v="19"/>
    <n v="694"/>
    <x v="0"/>
    <m/>
    <x v="768"/>
    <x v="1012"/>
    <n v="107"/>
    <x v="2"/>
    <n v="15.31"/>
    <x v="2"/>
    <s v="Phone"/>
    <x v="1"/>
    <n v="0"/>
    <n v="3720"/>
    <s v="Medio"/>
    <s v="Medio"/>
    <n v="4.6728971962616821E-2"/>
    <n v="623"/>
    <n v="191"/>
    <n v="0.56020942408376961"/>
    <n v="0.56020942408376961"/>
    <s v="Primera compra"/>
    <n v="965"/>
    <n v="31.704312114989733"/>
    <n v="2.6420260095824779"/>
    <x v="1"/>
    <x v="2"/>
    <s v="feb"/>
  </r>
  <r>
    <x v="1752"/>
    <x v="0"/>
    <n v="56"/>
    <n v="5"/>
    <n v="11.1"/>
    <n v="18"/>
    <s v="Yes"/>
    <s v="Yes"/>
    <n v="0"/>
    <n v="0"/>
    <n v="3"/>
    <s v="Yes"/>
    <n v="0"/>
    <s v="ME"/>
    <x v="0"/>
    <n v="37"/>
    <s v="No"/>
    <s v="No"/>
    <s v="No"/>
    <s v="  Month-to-Month   "/>
    <s v="Direct Debit"/>
    <n v="35"/>
    <n v="98"/>
    <x v="0"/>
    <m/>
    <x v="1023"/>
    <x v="1013"/>
    <n v="63"/>
    <x v="2"/>
    <n v="38.880000000000003"/>
    <x v="2"/>
    <s v="SMS"/>
    <x v="0"/>
    <n v="0.06"/>
    <n v="5455"/>
    <s v="Medio"/>
    <s v="Medio"/>
    <n v="7.9365079365079361E-2"/>
    <n v="1448"/>
    <n v="28"/>
    <n v="2.25"/>
    <n v="2.25"/>
    <s v="Primera compra"/>
    <n v="1722"/>
    <n v="56.57494866529774"/>
    <n v="4.7145790554414786"/>
    <x v="1"/>
    <x v="1"/>
    <s v="ene"/>
  </r>
  <r>
    <x v="1753"/>
    <x v="0"/>
    <n v="55"/>
    <n v="15"/>
    <n v="28.5"/>
    <n v="0"/>
    <s v="No"/>
    <s v="No"/>
    <n v="0"/>
    <n v="0"/>
    <n v="3"/>
    <s v="Yes"/>
    <n v="0"/>
    <s v="ID"/>
    <x v="1"/>
    <n v="48"/>
    <s v="No"/>
    <s v="No"/>
    <s v="No"/>
    <s v="  Month-to-Month   "/>
    <s v="Direct Debit"/>
    <n v="24"/>
    <n v="61"/>
    <x v="0"/>
    <m/>
    <x v="1024"/>
    <x v="320"/>
    <n v="116"/>
    <x v="2"/>
    <n v="21.05"/>
    <x v="2"/>
    <s v="Email"/>
    <x v="0"/>
    <n v="0"/>
    <n v="2780"/>
    <s v="Medio"/>
    <s v="Medio"/>
    <n v="4.3103448275862072E-2"/>
    <n v="1168"/>
    <n v="20"/>
    <n v="5.8"/>
    <n v="5.8"/>
    <s v="Primera compra"/>
    <n v="305"/>
    <n v="10.020533880903491"/>
    <n v="0.83504449007529091"/>
    <x v="1"/>
    <x v="1"/>
    <s v="dic"/>
  </r>
  <r>
    <x v="1754"/>
    <x v="0"/>
    <n v="75"/>
    <n v="255"/>
    <n v="674.7"/>
    <n v="90"/>
    <s v="Yes"/>
    <s v="No"/>
    <n v="85.5"/>
    <n v="0"/>
    <n v="3"/>
    <s v="Yes"/>
    <n v="0"/>
    <s v="MT"/>
    <x v="1"/>
    <n v="51"/>
    <s v="No"/>
    <s v="No"/>
    <s v="No"/>
    <s v="  Month-to-Month   "/>
    <s v="Direct Debit"/>
    <n v="34"/>
    <n v="1546"/>
    <x v="0"/>
    <m/>
    <x v="566"/>
    <x v="964"/>
    <n v="93"/>
    <x v="0"/>
    <n v="40.49"/>
    <x v="3"/>
    <s v="Email"/>
    <x v="1"/>
    <n v="4.28"/>
    <n v="4237"/>
    <s v="Medio"/>
    <s v="Bajo"/>
    <n v="1.0752688172043012E-2"/>
    <n v="1374"/>
    <n v="346"/>
    <n v="0.26878612716763006"/>
    <n v="0.26878612716763006"/>
    <s v="Primera compra"/>
    <n v="1386"/>
    <n v="45.535934291581107"/>
    <n v="3.7946611909650922"/>
    <x v="2"/>
    <x v="0"/>
    <s v="dic"/>
  </r>
  <r>
    <x v="1755"/>
    <x v="0"/>
    <n v="88"/>
    <n v="36"/>
    <n v="65.099999999999994"/>
    <n v="0"/>
    <s v="No"/>
    <s v="No"/>
    <n v="0"/>
    <n v="1"/>
    <n v="3"/>
    <s v="Yes"/>
    <n v="0"/>
    <s v="AL"/>
    <x v="0"/>
    <n v="38"/>
    <s v="No"/>
    <s v="No"/>
    <s v="No"/>
    <s v="  Month-to-Month   "/>
    <s v="Credit Card"/>
    <n v="20"/>
    <n v="265"/>
    <x v="0"/>
    <m/>
    <x v="1025"/>
    <x v="789"/>
    <n v="74"/>
    <x v="1"/>
    <n v="20.83"/>
    <x v="2"/>
    <s v="Phone"/>
    <x v="0"/>
    <n v="0"/>
    <n v="5257"/>
    <s v="Medio"/>
    <s v="Medio"/>
    <n v="6.7567567567567571E-2"/>
    <n v="1724"/>
    <n v="41"/>
    <n v="1.8048780487804879"/>
    <n v="1.8048780487804879"/>
    <s v="Primera compra"/>
    <n v="1584"/>
    <n v="52.041067761806985"/>
    <n v="4.3367556468172488"/>
    <x v="1"/>
    <x v="1"/>
    <s v="jun"/>
  </r>
  <r>
    <x v="1756"/>
    <x v="0"/>
    <n v="58"/>
    <n v="439"/>
    <n v="846"/>
    <n v="0"/>
    <s v="No"/>
    <s v="No"/>
    <n v="0"/>
    <n v="0"/>
    <n v="2"/>
    <s v="Yes"/>
    <n v="0"/>
    <s v="SD"/>
    <x v="0"/>
    <n v="38"/>
    <s v="No"/>
    <s v="No"/>
    <s v="Yes"/>
    <s v="  Two Year   "/>
    <s v="Credit Card"/>
    <n v="36"/>
    <n v="2318"/>
    <x v="0"/>
    <m/>
    <x v="1026"/>
    <x v="1014"/>
    <n v="68"/>
    <x v="2"/>
    <n v="31.11"/>
    <x v="5"/>
    <s v="SMS"/>
    <x v="1"/>
    <n v="0"/>
    <n v="2163"/>
    <s v="Medio"/>
    <s v="Bajo"/>
    <n v="5.8823529411764705E-2"/>
    <n v="591"/>
    <n v="443"/>
    <n v="0.15349887133182843"/>
    <n v="0.15349887133182843"/>
    <s v="Primera compra"/>
    <n v="1424"/>
    <n v="46.784394250513344"/>
    <n v="3.8986995208761122"/>
    <x v="0"/>
    <x v="3"/>
    <s v="nov"/>
  </r>
  <r>
    <x v="1757"/>
    <x v="0"/>
    <n v="54"/>
    <n v="254"/>
    <n v="612.20000000000005"/>
    <n v="0"/>
    <s v="No"/>
    <s v="No"/>
    <n v="0"/>
    <n v="0"/>
    <n v="9"/>
    <s v="Yes"/>
    <n v="0"/>
    <s v="AR"/>
    <x v="0"/>
    <n v="61"/>
    <s v="No"/>
    <s v="No"/>
    <s v="Yes"/>
    <s v="  Two Year   "/>
    <s v="Credit Card"/>
    <n v="47"/>
    <n v="3187"/>
    <x v="0"/>
    <m/>
    <x v="1027"/>
    <x v="1015"/>
    <n v="112"/>
    <x v="2"/>
    <n v="40.01"/>
    <x v="4"/>
    <s v="Email"/>
    <x v="0"/>
    <n v="0"/>
    <n v="1712"/>
    <s v="Medio"/>
    <s v="Bajo"/>
    <n v="2.6785714285714284E-2"/>
    <n v="1720"/>
    <n v="257"/>
    <n v="0.43579766536964981"/>
    <n v="0.43579766536964981"/>
    <s v="Primera compra"/>
    <n v="1119"/>
    <n v="36.763860369609858"/>
    <n v="3.0636550308008217"/>
    <x v="0"/>
    <x v="3"/>
    <s v="sept"/>
  </r>
  <r>
    <x v="1758"/>
    <x v="0"/>
    <n v="93"/>
    <n v="8"/>
    <n v="18.8"/>
    <n v="0"/>
    <s v="No"/>
    <s v="No"/>
    <n v="0"/>
    <n v="0"/>
    <n v="5"/>
    <s v="Yes"/>
    <n v="0"/>
    <s v="NY"/>
    <x v="1"/>
    <n v="66"/>
    <s v="No"/>
    <s v="Yes"/>
    <s v="No"/>
    <s v="  Month-to-Month   "/>
    <s v="Credit Card"/>
    <n v="29"/>
    <n v="61"/>
    <x v="0"/>
    <m/>
    <x v="444"/>
    <x v="1016"/>
    <n v="34"/>
    <x v="1"/>
    <n v="26.96"/>
    <x v="1"/>
    <s v="Email"/>
    <x v="1"/>
    <n v="0"/>
    <n v="5605"/>
    <s v="Medio"/>
    <s v="Bajo"/>
    <n v="0"/>
    <n v="706"/>
    <n v="8"/>
    <n v="4.25"/>
    <n v="4.25"/>
    <s v="Primera compra"/>
    <n v="367"/>
    <n v="12.057494866529773"/>
    <n v="1.0047912388774811"/>
    <x v="0"/>
    <x v="1"/>
    <s v="oct"/>
  </r>
  <r>
    <x v="1759"/>
    <x v="0"/>
    <n v="72"/>
    <n v="345"/>
    <n v="1099.3"/>
    <n v="0"/>
    <s v="No"/>
    <s v="No"/>
    <n v="0"/>
    <n v="1"/>
    <n v="0"/>
    <s v="No"/>
    <n v="0"/>
    <s v="TN"/>
    <x v="1"/>
    <n v="24"/>
    <s v="Yes"/>
    <s v="No"/>
    <s v="No"/>
    <s v="  One Year   "/>
    <s v="Direct Debit"/>
    <n v="12"/>
    <n v="791"/>
    <x v="0"/>
    <m/>
    <x v="363"/>
    <x v="1017"/>
    <n v="103"/>
    <x v="0"/>
    <n v="9.8699999999999992"/>
    <x v="1"/>
    <s v="Email"/>
    <x v="1"/>
    <n v="0"/>
    <n v="1014"/>
    <s v="Medio"/>
    <s v="Bajo"/>
    <n v="0"/>
    <n v="1636"/>
    <n v="345"/>
    <n v="0.29855072463768118"/>
    <n v="0.29855072463768118"/>
    <s v="Primera compra"/>
    <n v="1489"/>
    <n v="48.919917864476389"/>
    <n v="4.0766598220396988"/>
    <x v="2"/>
    <x v="2"/>
    <s v="sept"/>
  </r>
  <r>
    <x v="1760"/>
    <x v="0"/>
    <n v="67"/>
    <n v="7"/>
    <n v="24.5"/>
    <n v="0"/>
    <s v="No"/>
    <s v="No"/>
    <n v="0"/>
    <n v="0"/>
    <n v="0"/>
    <s v="No"/>
    <n v="0"/>
    <s v="NE"/>
    <x v="1"/>
    <n v="36"/>
    <s v="No"/>
    <s v="No"/>
    <s v="No"/>
    <s v="  One Year   "/>
    <s v="Direct Debit"/>
    <n v="15"/>
    <n v="60"/>
    <x v="0"/>
    <m/>
    <x v="181"/>
    <x v="768"/>
    <n v="28"/>
    <x v="0"/>
    <n v="12.39"/>
    <x v="0"/>
    <s v="SMS"/>
    <x v="1"/>
    <n v="0"/>
    <n v="3437"/>
    <s v="Medio"/>
    <s v="Bajo"/>
    <n v="7.1428571428571425E-2"/>
    <n v="1204"/>
    <n v="9"/>
    <n v="3.1111111111111112"/>
    <n v="3.1111111111111112"/>
    <s v="Primera compra"/>
    <n v="491"/>
    <n v="16.131416837782339"/>
    <n v="1.3442847364818615"/>
    <x v="0"/>
    <x v="1"/>
    <s v="jun"/>
  </r>
  <r>
    <x v="1761"/>
    <x v="0"/>
    <n v="70"/>
    <n v="86"/>
    <n v="184.8"/>
    <n v="138"/>
    <s v="Yes"/>
    <s v="No"/>
    <n v="75.900000000000006"/>
    <n v="2"/>
    <n v="0"/>
    <s v="No"/>
    <n v="0"/>
    <s v="HI"/>
    <x v="0"/>
    <n v="61"/>
    <s v="No"/>
    <s v="No"/>
    <s v="No"/>
    <s v="  One Year   "/>
    <s v="Credit Card"/>
    <n v="12"/>
    <n v="286"/>
    <x v="0"/>
    <m/>
    <x v="417"/>
    <x v="1018"/>
    <n v="95"/>
    <x v="2"/>
    <n v="11.74"/>
    <x v="3"/>
    <s v="Email"/>
    <x v="0"/>
    <n v="2.2799999999999998"/>
    <n v="1159"/>
    <s v="Medio"/>
    <s v="Bajo"/>
    <n v="1.0526315789473684E-2"/>
    <n v="488"/>
    <n v="225"/>
    <n v="0.42222222222222222"/>
    <n v="0.42222222222222222"/>
    <s v="Primera compra"/>
    <n v="1252"/>
    <n v="41.133470225872685"/>
    <n v="3.4277891854893903"/>
    <x v="2"/>
    <x v="1"/>
    <s v="may"/>
  </r>
  <r>
    <x v="1762"/>
    <x v="0"/>
    <n v="66"/>
    <n v="33"/>
    <n v="64.5"/>
    <n v="0"/>
    <s v="No"/>
    <s v="No"/>
    <n v="0"/>
    <n v="0"/>
    <n v="15"/>
    <s v="Yes"/>
    <n v="0"/>
    <s v="ME"/>
    <x v="1"/>
    <n v="44"/>
    <s v="No"/>
    <s v="No"/>
    <s v="Yes"/>
    <s v="  Month-to-Month   "/>
    <s v="Direct Debit"/>
    <n v="24"/>
    <n v="263"/>
    <x v="0"/>
    <m/>
    <x v="1028"/>
    <x v="144"/>
    <n v="80"/>
    <x v="0"/>
    <n v="27.56"/>
    <x v="4"/>
    <s v="SMS"/>
    <x v="0"/>
    <n v="0"/>
    <n v="793"/>
    <s v="Medio"/>
    <s v="Bajo"/>
    <n v="3.7499999999999999E-2"/>
    <n v="676"/>
    <n v="36"/>
    <n v="2.2222222222222223"/>
    <n v="2.2222222222222223"/>
    <s v="Primera compra"/>
    <n v="730"/>
    <n v="23.983572895277206"/>
    <n v="1.9986310746064337"/>
    <x v="0"/>
    <x v="1"/>
    <s v="oct"/>
  </r>
  <r>
    <x v="1763"/>
    <x v="0"/>
    <n v="51"/>
    <n v="77"/>
    <n v="259.39999999999998"/>
    <n v="208"/>
    <s v="Yes"/>
    <s v="No"/>
    <n v="361.4"/>
    <n v="0"/>
    <n v="3"/>
    <s v="Yes"/>
    <n v="0"/>
    <s v="WA"/>
    <x v="0"/>
    <n v="42"/>
    <s v="No"/>
    <s v="No"/>
    <s v="No"/>
    <s v="  Two Year   "/>
    <s v="Direct Debit"/>
    <n v="35"/>
    <n v="1813"/>
    <x v="0"/>
    <m/>
    <x v="85"/>
    <x v="724"/>
    <n v="68"/>
    <x v="2"/>
    <n v="28.78"/>
    <x v="2"/>
    <s v="Phone"/>
    <x v="0"/>
    <n v="7.23"/>
    <n v="2904"/>
    <s v="Medio"/>
    <s v="Medio"/>
    <n v="7.3529411764705885E-2"/>
    <n v="1707"/>
    <n v="290"/>
    <n v="0.23448275862068965"/>
    <n v="0.23448275862068965"/>
    <s v="Primera compra"/>
    <n v="1363"/>
    <n v="44.780287474332653"/>
    <n v="3.7316906228610542"/>
    <x v="1"/>
    <x v="0"/>
    <s v="ene"/>
  </r>
  <r>
    <x v="1764"/>
    <x v="0"/>
    <n v="60"/>
    <n v="354"/>
    <n v="913.6"/>
    <n v="0"/>
    <s v="No"/>
    <s v="No"/>
    <n v="0"/>
    <n v="2"/>
    <n v="4"/>
    <s v="Yes"/>
    <n v="0"/>
    <s v="CO"/>
    <x v="0"/>
    <n v="49"/>
    <s v="No"/>
    <s v="No"/>
    <s v="Yes"/>
    <s v="  Two Year   "/>
    <s v="Credit Card"/>
    <n v="40"/>
    <n v="2422"/>
    <x v="0"/>
    <m/>
    <x v="58"/>
    <x v="990"/>
    <n v="43"/>
    <x v="2"/>
    <n v="42.8"/>
    <x v="2"/>
    <s v="Phone"/>
    <x v="0"/>
    <n v="0"/>
    <n v="1163"/>
    <s v="Medio"/>
    <s v="Medio"/>
    <n v="0.11627906976744186"/>
    <n v="567"/>
    <n v="359"/>
    <n v="0.11977715877437325"/>
    <n v="0.11977715877437325"/>
    <s v="Primera compra"/>
    <n v="1622"/>
    <n v="53.289527720739216"/>
    <n v="4.4407939767282683"/>
    <x v="1"/>
    <x v="3"/>
    <s v="may"/>
  </r>
  <r>
    <x v="1765"/>
    <x v="0"/>
    <n v="52"/>
    <n v="271"/>
    <n v="503.2"/>
    <n v="0"/>
    <s v="No"/>
    <s v="No"/>
    <n v="0"/>
    <n v="2"/>
    <n v="8"/>
    <s v="Yes"/>
    <n v="0"/>
    <s v="WV"/>
    <x v="1"/>
    <n v="41"/>
    <s v="No"/>
    <s v="No"/>
    <s v="No"/>
    <s v="  Month-to-Month   "/>
    <s v="Credit Card"/>
    <n v="28"/>
    <n v="1000"/>
    <x v="0"/>
    <m/>
    <x v="619"/>
    <x v="737"/>
    <n v="67"/>
    <x v="1"/>
    <n v="23.68"/>
    <x v="3"/>
    <s v="SMS"/>
    <x v="0"/>
    <n v="0"/>
    <n v="6839"/>
    <s v="Medio"/>
    <s v="Bajo"/>
    <n v="1.4925373134328358E-2"/>
    <n v="984"/>
    <n v="272"/>
    <n v="0.24632352941176472"/>
    <n v="0.24632352941176472"/>
    <s v="Primera compra"/>
    <n v="506"/>
    <n v="16.624229979466119"/>
    <n v="1.3853524982888432"/>
    <x v="0"/>
    <x v="2"/>
    <s v="may"/>
  </r>
  <r>
    <x v="1766"/>
    <x v="0"/>
    <n v="51"/>
    <n v="231"/>
    <n v="550.5"/>
    <n v="0"/>
    <s v="No"/>
    <s v="No"/>
    <n v="0"/>
    <n v="1"/>
    <n v="26"/>
    <s v="No"/>
    <n v="41"/>
    <s v="DC"/>
    <x v="1"/>
    <n v="25"/>
    <s v="Yes"/>
    <s v="No"/>
    <s v="Yes"/>
    <s v="  Two Year   "/>
    <s v="Direct Debit"/>
    <n v="62"/>
    <n v="4245"/>
    <x v="0"/>
    <m/>
    <x v="262"/>
    <x v="1019"/>
    <n v="120"/>
    <x v="1"/>
    <n v="73.16"/>
    <x v="4"/>
    <s v="Email"/>
    <x v="0"/>
    <n v="0"/>
    <n v="2062"/>
    <s v="Alto"/>
    <s v="Bajo"/>
    <n v="2.5000000000000001E-2"/>
    <n v="958"/>
    <n v="234"/>
    <n v="0.51282051282051277"/>
    <n v="0.51282051282051277"/>
    <s v="Primera compra"/>
    <n v="959"/>
    <n v="31.507186858316221"/>
    <n v="2.6255989048596851"/>
    <x v="0"/>
    <x v="3"/>
    <s v="feb"/>
  </r>
  <r>
    <x v="1767"/>
    <x v="0"/>
    <n v="71"/>
    <n v="321"/>
    <n v="698.6"/>
    <n v="0"/>
    <s v="No"/>
    <s v="No"/>
    <n v="0"/>
    <n v="0"/>
    <n v="6"/>
    <s v="Yes"/>
    <n v="0"/>
    <s v="NE"/>
    <x v="1"/>
    <n v="30"/>
    <s v="No"/>
    <s v="No"/>
    <s v="Yes"/>
    <s v="  Two Year   "/>
    <s v="Direct Debit"/>
    <n v="58"/>
    <n v="4084"/>
    <x v="0"/>
    <m/>
    <x v="1029"/>
    <x v="1020"/>
    <n v="3"/>
    <x v="0"/>
    <n v="60.66"/>
    <x v="3"/>
    <s v="Phone"/>
    <x v="0"/>
    <n v="0"/>
    <n v="3481"/>
    <s v="Alto"/>
    <s v="Bajo"/>
    <n v="0.33333333333333331"/>
    <n v="295"/>
    <n v="322"/>
    <n v="9.316770186335404E-3"/>
    <n v="9.316770186335404E-3"/>
    <s v="Primera compra"/>
    <n v="697"/>
    <n v="22.899383983572896"/>
    <n v="1.9082819986310746"/>
    <x v="0"/>
    <x v="3"/>
    <s v="nov"/>
  </r>
  <r>
    <x v="1768"/>
    <x v="0"/>
    <n v="65"/>
    <n v="23"/>
    <n v="44.2"/>
    <n v="0"/>
    <s v="No"/>
    <s v="No"/>
    <n v="0"/>
    <n v="1"/>
    <n v="0"/>
    <s v="No"/>
    <n v="0"/>
    <s v="NM"/>
    <x v="1"/>
    <n v="57"/>
    <s v="No"/>
    <s v="No"/>
    <s v="No"/>
    <s v="  Month-to-Month   "/>
    <s v="Credit Card"/>
    <n v="10"/>
    <n v="36"/>
    <x v="0"/>
    <m/>
    <x v="279"/>
    <x v="654"/>
    <n v="61"/>
    <x v="0"/>
    <n v="10.119999999999999"/>
    <x v="3"/>
    <s v="SMS"/>
    <x v="1"/>
    <n v="0"/>
    <n v="1495"/>
    <s v="Medio"/>
    <s v="Bajo"/>
    <n v="1.6393442622950821E-2"/>
    <n v="815"/>
    <n v="24"/>
    <n v="2.5416666666666665"/>
    <n v="2.5416666666666665"/>
    <s v="Primera compra"/>
    <n v="321"/>
    <n v="10.546201232032855"/>
    <n v="0.87885010266940455"/>
    <x v="0"/>
    <x v="1"/>
    <s v="nov"/>
  </r>
  <r>
    <x v="1769"/>
    <x v="0"/>
    <n v="69"/>
    <n v="38"/>
    <n v="81.5"/>
    <n v="0"/>
    <s v="No"/>
    <s v="No"/>
    <n v="0"/>
    <n v="0"/>
    <n v="0"/>
    <s v="No"/>
    <n v="0"/>
    <s v="IL"/>
    <x v="0"/>
    <n v="70"/>
    <s v="No"/>
    <s v="Yes"/>
    <s v="No"/>
    <s v="  One Year   "/>
    <s v="Credit Card"/>
    <n v="10"/>
    <n v="114"/>
    <x v="0"/>
    <m/>
    <x v="153"/>
    <x v="1021"/>
    <n v="6"/>
    <x v="2"/>
    <n v="11.14"/>
    <x v="3"/>
    <s v="Email"/>
    <x v="1"/>
    <n v="0"/>
    <n v="4033"/>
    <s v="Medio"/>
    <s v="Bajo"/>
    <n v="0.16666666666666666"/>
    <n v="847"/>
    <n v="39"/>
    <n v="0.15384615384615385"/>
    <n v="0.15384615384615385"/>
    <s v="Primera compra"/>
    <n v="1388"/>
    <n v="45.601642710472284"/>
    <n v="3.8001368925393568"/>
    <x v="2"/>
    <x v="1"/>
    <s v="dic"/>
  </r>
  <r>
    <x v="1770"/>
    <x v="0"/>
    <n v="74"/>
    <n v="64"/>
    <n v="190.3"/>
    <n v="342"/>
    <s v="Yes"/>
    <s v="No"/>
    <n v="112.1"/>
    <n v="0"/>
    <n v="14"/>
    <s v="Yes"/>
    <n v="0"/>
    <s v="MT"/>
    <x v="1"/>
    <n v="21"/>
    <s v="Yes"/>
    <s v="No"/>
    <s v="Yes"/>
    <s v="  Two Year   "/>
    <s v="Credit Card"/>
    <n v="15"/>
    <n v="558"/>
    <x v="0"/>
    <m/>
    <x v="422"/>
    <x v="1022"/>
    <n v="111"/>
    <x v="2"/>
    <n v="16.760000000000002"/>
    <x v="4"/>
    <s v="Email"/>
    <x v="1"/>
    <n v="2.2400000000000002"/>
    <n v="3943"/>
    <s v="Medio"/>
    <s v="Bajo"/>
    <n v="2.7027027027027029E-2"/>
    <n v="1190"/>
    <n v="409"/>
    <n v="0.27139364303178481"/>
    <n v="0.27139364303178481"/>
    <s v="Primera compra"/>
    <n v="1029"/>
    <n v="33.806981519507183"/>
    <n v="2.817248459958932"/>
    <x v="0"/>
    <x v="1"/>
    <s v="dic"/>
  </r>
  <r>
    <x v="1771"/>
    <x v="0"/>
    <n v="72"/>
    <n v="83"/>
    <n v="208.4"/>
    <n v="0"/>
    <s v="No"/>
    <s v="No"/>
    <n v="0"/>
    <n v="0"/>
    <n v="0"/>
    <s v="No"/>
    <n v="0"/>
    <s v="ID"/>
    <x v="0"/>
    <n v="38"/>
    <s v="No"/>
    <s v="No"/>
    <s v="No"/>
    <s v="  One Year   "/>
    <s v="Paper Check"/>
    <n v="9"/>
    <n v="130"/>
    <x v="0"/>
    <m/>
    <x v="781"/>
    <x v="300"/>
    <n v="53"/>
    <x v="1"/>
    <n v="8.5"/>
    <x v="2"/>
    <s v="SMS"/>
    <x v="1"/>
    <n v="0"/>
    <n v="4732"/>
    <s v="Medio"/>
    <s v="Medio"/>
    <n v="9.4339622641509441E-2"/>
    <n v="918"/>
    <n v="88"/>
    <n v="0.60227272727272729"/>
    <n v="0.60227272727272729"/>
    <s v="Primera compra"/>
    <n v="1575"/>
    <n v="51.745379876796711"/>
    <n v="4.3121149897330593"/>
    <x v="1"/>
    <x v="1"/>
    <s v="jun"/>
  </r>
  <r>
    <x v="1772"/>
    <x v="0"/>
    <n v="71"/>
    <n v="254"/>
    <n v="646.4"/>
    <n v="0"/>
    <s v="No"/>
    <s v="No"/>
    <n v="0"/>
    <n v="0"/>
    <n v="2"/>
    <s v="Yes"/>
    <n v="0"/>
    <s v="WA"/>
    <x v="1"/>
    <n v="66"/>
    <s v="No"/>
    <s v="Yes"/>
    <s v="No"/>
    <s v="  One Year   "/>
    <s v="Direct Debit"/>
    <n v="35"/>
    <n v="1894"/>
    <x v="0"/>
    <m/>
    <x v="1030"/>
    <x v="260"/>
    <n v="104"/>
    <x v="0"/>
    <n v="39.979999999999997"/>
    <x v="1"/>
    <s v="Email"/>
    <x v="0"/>
    <n v="0"/>
    <n v="3803"/>
    <s v="Medio"/>
    <s v="Bajo"/>
    <n v="0"/>
    <n v="1608"/>
    <n v="254"/>
    <n v="0.40944881889763779"/>
    <n v="0.40944881889763779"/>
    <s v="Primera compra"/>
    <n v="1674"/>
    <n v="54.997946611909654"/>
    <n v="4.5831622176591376"/>
    <x v="2"/>
    <x v="0"/>
    <s v="mar"/>
  </r>
  <r>
    <x v="1773"/>
    <x v="0"/>
    <n v="75"/>
    <n v="20"/>
    <n v="41.2"/>
    <n v="0"/>
    <s v="No"/>
    <s v="No"/>
    <n v="0"/>
    <n v="0"/>
    <n v="6"/>
    <s v="Yes"/>
    <n v="0"/>
    <s v="WA"/>
    <x v="0"/>
    <n v="36"/>
    <s v="No"/>
    <s v="No"/>
    <s v="No"/>
    <s v="  Month-to-Month   "/>
    <s v="Credit Card"/>
    <n v="16"/>
    <n v="55"/>
    <x v="0"/>
    <m/>
    <x v="357"/>
    <x v="500"/>
    <n v="58"/>
    <x v="1"/>
    <n v="17.559999999999999"/>
    <x v="5"/>
    <s v="SMS"/>
    <x v="0"/>
    <n v="0"/>
    <n v="3252"/>
    <s v="Medio"/>
    <s v="Bajo"/>
    <n v="6.8965517241379309E-2"/>
    <n v="1542"/>
    <n v="24"/>
    <n v="2.4166666666666665"/>
    <n v="2.4166666666666665"/>
    <s v="Primera compra"/>
    <n v="1066"/>
    <n v="35.022587268993838"/>
    <n v="2.9185489390828199"/>
    <x v="0"/>
    <x v="1"/>
    <s v="nov"/>
  </r>
  <r>
    <x v="1774"/>
    <x v="0"/>
    <n v="70"/>
    <n v="118"/>
    <n v="362.4"/>
    <n v="0"/>
    <s v="No"/>
    <s v="No"/>
    <n v="0"/>
    <n v="1"/>
    <n v="11"/>
    <s v="Yes"/>
    <n v="0"/>
    <s v="SD"/>
    <x v="0"/>
    <n v="59"/>
    <s v="No"/>
    <s v="No"/>
    <s v="No"/>
    <s v="  One Year   "/>
    <s v="Credit Card"/>
    <n v="27"/>
    <n v="746"/>
    <x v="0"/>
    <m/>
    <x v="119"/>
    <x v="685"/>
    <n v="101"/>
    <x v="2"/>
    <n v="32.270000000000003"/>
    <x v="4"/>
    <s v="SMS"/>
    <x v="0"/>
    <n v="0"/>
    <n v="3367"/>
    <s v="Medio"/>
    <s v="Bajo"/>
    <n v="2.9702970297029702E-2"/>
    <n v="1098"/>
    <n v="121"/>
    <n v="0.83471074380165289"/>
    <n v="0.83471074380165289"/>
    <s v="Primera compra"/>
    <n v="1526"/>
    <n v="50.135523613963031"/>
    <n v="4.1779603011635862"/>
    <x v="0"/>
    <x v="2"/>
    <s v="ago"/>
  </r>
  <r>
    <x v="1775"/>
    <x v="0"/>
    <n v="73"/>
    <n v="58"/>
    <n v="214"/>
    <n v="0"/>
    <s v="No"/>
    <s v="No"/>
    <n v="0"/>
    <n v="2"/>
    <n v="10"/>
    <s v="Yes"/>
    <n v="0"/>
    <s v="IA"/>
    <x v="1"/>
    <n v="26"/>
    <s v="Yes"/>
    <s v="No"/>
    <s v="No"/>
    <s v="  Month-to-Month   "/>
    <s v="Direct Debit"/>
    <n v="26"/>
    <n v="1098"/>
    <x v="0"/>
    <m/>
    <x v="386"/>
    <x v="1023"/>
    <n v="14"/>
    <x v="2"/>
    <n v="24.16"/>
    <x v="3"/>
    <s v="Email"/>
    <x v="0"/>
    <n v="0"/>
    <n v="3570"/>
    <s v="Medio"/>
    <s v="Bajo"/>
    <n v="7.1428571428571425E-2"/>
    <n v="829"/>
    <n v="59"/>
    <n v="0.23728813559322035"/>
    <n v="0.23728813559322035"/>
    <s v="Primera compra"/>
    <n v="1483"/>
    <n v="48.722792607802873"/>
    <n v="4.0602327173169064"/>
    <x v="2"/>
    <x v="0"/>
    <s v="sept"/>
  </r>
  <r>
    <x v="1776"/>
    <x v="0"/>
    <n v="56"/>
    <n v="297"/>
    <n v="935.3"/>
    <n v="201"/>
    <s v="Yes"/>
    <s v="Yes"/>
    <n v="0"/>
    <n v="0"/>
    <n v="0"/>
    <s v="No"/>
    <n v="0"/>
    <s v="ND"/>
    <x v="1"/>
    <n v="49"/>
    <s v="No"/>
    <s v="No"/>
    <s v="No"/>
    <s v="  Two Year   "/>
    <s v="Direct Debit"/>
    <n v="9"/>
    <n v="584"/>
    <x v="0"/>
    <m/>
    <x v="396"/>
    <x v="1024"/>
    <n v="58"/>
    <x v="2"/>
    <n v="8.34"/>
    <x v="0"/>
    <s v="Email"/>
    <x v="1"/>
    <n v="7.7"/>
    <n v="1230"/>
    <s v="Medio"/>
    <s v="Bajo"/>
    <n v="3.4482758620689655E-2"/>
    <n v="1334"/>
    <n v="500"/>
    <n v="0.11600000000000001"/>
    <n v="0.11600000000000001"/>
    <s v="Primera compra"/>
    <n v="565"/>
    <n v="18.562628336755647"/>
    <n v="1.5468856947296372"/>
    <x v="0"/>
    <x v="1"/>
    <s v="mar"/>
  </r>
  <r>
    <x v="1777"/>
    <x v="0"/>
    <n v="67"/>
    <n v="183"/>
    <n v="552.1"/>
    <n v="0"/>
    <s v="No"/>
    <s v="No"/>
    <n v="0"/>
    <n v="0"/>
    <n v="0"/>
    <s v="No"/>
    <n v="0"/>
    <s v="IA"/>
    <x v="0"/>
    <n v="50"/>
    <s v="No"/>
    <s v="No"/>
    <s v="No"/>
    <s v="  One Year   "/>
    <s v="Direct Debit"/>
    <n v="9"/>
    <n v="398"/>
    <x v="0"/>
    <m/>
    <x v="1031"/>
    <x v="779"/>
    <n v="1"/>
    <x v="0"/>
    <n v="7.7"/>
    <x v="2"/>
    <s v="Email"/>
    <x v="0"/>
    <n v="0"/>
    <n v="2475"/>
    <s v="Medio"/>
    <s v="Medio"/>
    <n v="5"/>
    <n v="1180"/>
    <n v="188"/>
    <n v="5.3191489361702126E-3"/>
    <n v="5.3191489361702126E-3"/>
    <s v="Primera compra"/>
    <n v="649"/>
    <n v="21.322381930184804"/>
    <n v="1.7768651608487336"/>
    <x v="1"/>
    <x v="1"/>
    <s v="ene"/>
  </r>
  <r>
    <x v="1778"/>
    <x v="0"/>
    <n v="74"/>
    <n v="104"/>
    <n v="189.2"/>
    <n v="56"/>
    <s v="Yes"/>
    <s v="No"/>
    <n v="53.2"/>
    <n v="0"/>
    <n v="0"/>
    <s v="No"/>
    <n v="0"/>
    <s v="WV"/>
    <x v="0"/>
    <n v="25"/>
    <s v="Yes"/>
    <s v="No"/>
    <s v="No"/>
    <s v="  One Year   "/>
    <s v="Direct Debit"/>
    <n v="11"/>
    <n v="153"/>
    <x v="0"/>
    <m/>
    <x v="79"/>
    <x v="922"/>
    <n v="4"/>
    <x v="0"/>
    <n v="11.13"/>
    <x v="4"/>
    <s v="Phone"/>
    <x v="0"/>
    <n v="2.13"/>
    <n v="1337"/>
    <s v="Medio"/>
    <s v="Bajo"/>
    <n v="0.75"/>
    <n v="860"/>
    <n v="163"/>
    <n v="2.4539877300613498E-2"/>
    <n v="2.4539877300613498E-2"/>
    <s v="Primera compra"/>
    <n v="1353"/>
    <n v="44.451745379876797"/>
    <n v="3.7043121149897331"/>
    <x v="0"/>
    <x v="1"/>
    <s v="ene"/>
  </r>
  <r>
    <x v="1779"/>
    <x v="0"/>
    <n v="75"/>
    <n v="5"/>
    <n v="12"/>
    <n v="2"/>
    <s v="Yes"/>
    <s v="Yes"/>
    <n v="0"/>
    <n v="0"/>
    <n v="0"/>
    <s v="No"/>
    <n v="0"/>
    <s v="KS"/>
    <x v="1"/>
    <n v="48"/>
    <s v="No"/>
    <s v="No"/>
    <s v="No"/>
    <s v="  Month-to-Month   "/>
    <s v="Credit Card"/>
    <n v="7"/>
    <n v="7"/>
    <x v="0"/>
    <m/>
    <x v="159"/>
    <x v="52"/>
    <n v="56"/>
    <x v="2"/>
    <n v="5.74"/>
    <x v="1"/>
    <s v="Phone"/>
    <x v="1"/>
    <n v="0.12"/>
    <n v="6422"/>
    <s v="Medio"/>
    <s v="Bajo"/>
    <n v="0"/>
    <n v="964"/>
    <n v="7"/>
    <n v="8"/>
    <n v="8"/>
    <s v="Primera compra"/>
    <n v="330"/>
    <n v="10.84188911704312"/>
    <n v="0.90349075975359339"/>
    <x v="0"/>
    <x v="1"/>
    <s v="nov"/>
  </r>
  <r>
    <x v="1780"/>
    <x v="0"/>
    <n v="71"/>
    <n v="47"/>
    <n v="149.69999999999999"/>
    <n v="0"/>
    <s v="No"/>
    <s v="No"/>
    <n v="0"/>
    <n v="0"/>
    <n v="5"/>
    <s v="Yes"/>
    <n v="0"/>
    <s v="NM"/>
    <x v="1"/>
    <n v="32"/>
    <s v="No"/>
    <s v="No"/>
    <s v="Yes"/>
    <s v="  One Year   "/>
    <s v="Credit Card"/>
    <n v="28"/>
    <n v="349"/>
    <x v="0"/>
    <m/>
    <x v="600"/>
    <x v="1025"/>
    <n v="7"/>
    <x v="2"/>
    <n v="29.92"/>
    <x v="5"/>
    <s v="Phone"/>
    <x v="1"/>
    <n v="0"/>
    <n v="2812"/>
    <s v="Medio"/>
    <s v="Bajo"/>
    <n v="0.5714285714285714"/>
    <n v="1483"/>
    <n v="51"/>
    <n v="0.13725490196078433"/>
    <n v="0.13725490196078433"/>
    <s v="Primera compra"/>
    <n v="323"/>
    <n v="10.611909650924025"/>
    <n v="0.88432580424366869"/>
    <x v="0"/>
    <x v="1"/>
    <s v="nov"/>
  </r>
  <r>
    <x v="1781"/>
    <x v="0"/>
    <n v="75"/>
    <n v="97"/>
    <n v="304.39999999999998"/>
    <n v="0"/>
    <s v="No"/>
    <s v="No"/>
    <n v="0"/>
    <n v="1"/>
    <n v="5"/>
    <s v="Yes"/>
    <n v="0"/>
    <s v="OH"/>
    <x v="1"/>
    <n v="78"/>
    <s v="No"/>
    <s v="Yes"/>
    <s v="No"/>
    <s v="  Two Year   "/>
    <s v="Credit Card"/>
    <n v="39"/>
    <n v="844"/>
    <x v="0"/>
    <m/>
    <x v="72"/>
    <x v="996"/>
    <n v="120"/>
    <x v="0"/>
    <n v="39.25"/>
    <x v="2"/>
    <s v="Phone"/>
    <x v="1"/>
    <n v="0"/>
    <n v="6210"/>
    <s v="Medio"/>
    <s v="Medio"/>
    <n v="4.1666666666666664E-2"/>
    <n v="1269"/>
    <n v="102"/>
    <n v="1.1764705882352942"/>
    <n v="1.1764705882352942"/>
    <s v="Primera compra"/>
    <n v="1161"/>
    <n v="38.143737166324435"/>
    <n v="3.1786447638603694"/>
    <x v="1"/>
    <x v="2"/>
    <s v="ago"/>
  </r>
  <r>
    <x v="1782"/>
    <x v="0"/>
    <n v="66"/>
    <n v="21"/>
    <n v="39.200000000000003"/>
    <n v="0"/>
    <s v="No"/>
    <s v="No"/>
    <n v="0"/>
    <n v="0"/>
    <n v="7"/>
    <s v="Yes"/>
    <n v="0"/>
    <s v="AL"/>
    <x v="1"/>
    <n v="48"/>
    <s v="No"/>
    <s v="No"/>
    <s v="No"/>
    <s v="  Month-to-Month   "/>
    <s v="Direct Debit"/>
    <n v="28"/>
    <n v="86"/>
    <x v="0"/>
    <m/>
    <x v="948"/>
    <x v="201"/>
    <n v="2"/>
    <x v="2"/>
    <n v="33.01"/>
    <x v="0"/>
    <s v="Email"/>
    <x v="1"/>
    <n v="0"/>
    <n v="4821"/>
    <s v="Medio"/>
    <s v="Bajo"/>
    <n v="1"/>
    <n v="634"/>
    <n v="23"/>
    <n v="8.6956521739130432E-2"/>
    <n v="8.6956521739130432E-2"/>
    <s v="Primera compra"/>
    <n v="1594"/>
    <n v="52.369609856262834"/>
    <n v="4.3641341546885695"/>
    <x v="0"/>
    <x v="1"/>
    <s v="jun"/>
  </r>
  <r>
    <x v="1783"/>
    <x v="0"/>
    <n v="73"/>
    <n v="57"/>
    <n v="144.80000000000001"/>
    <n v="154"/>
    <s v="Yes"/>
    <s v="No"/>
    <n v="100.8"/>
    <n v="2"/>
    <n v="7"/>
    <s v="Yes"/>
    <n v="0"/>
    <s v="AR"/>
    <x v="1"/>
    <n v="69"/>
    <s v="No"/>
    <s v="Yes"/>
    <s v="No"/>
    <s v="  One Year   "/>
    <s v="Credit Card"/>
    <n v="33"/>
    <n v="471"/>
    <x v="0"/>
    <m/>
    <x v="113"/>
    <x v="222"/>
    <n v="109"/>
    <x v="0"/>
    <n v="33.25"/>
    <x v="3"/>
    <s v="SMS"/>
    <x v="1"/>
    <n v="2.02"/>
    <n v="3288"/>
    <s v="Medio"/>
    <s v="Bajo"/>
    <n v="9.1743119266055051E-3"/>
    <n v="1089"/>
    <n v="212"/>
    <n v="0.51415094339622647"/>
    <n v="0.51415094339622647"/>
    <s v="Primera compra"/>
    <n v="693"/>
    <n v="22.767967145790553"/>
    <n v="1.8973305954825461"/>
    <x v="0"/>
    <x v="1"/>
    <s v="nov"/>
  </r>
  <r>
    <x v="1784"/>
    <x v="0"/>
    <n v="67"/>
    <n v="6"/>
    <n v="13"/>
    <n v="4"/>
    <s v="Yes"/>
    <s v="Yes"/>
    <n v="0"/>
    <n v="0"/>
    <n v="0"/>
    <s v="No"/>
    <n v="0"/>
    <s v="OR"/>
    <x v="0"/>
    <n v="65"/>
    <s v="No"/>
    <s v="Yes"/>
    <s v="No"/>
    <s v="  Month-to-Month   "/>
    <s v="Credit Card"/>
    <n v="12"/>
    <n v="12"/>
    <x v="0"/>
    <m/>
    <x v="71"/>
    <x v="1026"/>
    <n v="35"/>
    <x v="1"/>
    <n v="13.37"/>
    <x v="5"/>
    <s v="SMS"/>
    <x v="1"/>
    <n v="0.01"/>
    <n v="1680"/>
    <s v="Medio"/>
    <s v="Bajo"/>
    <n v="0.11428571428571428"/>
    <n v="719"/>
    <n v="14"/>
    <n v="2.5"/>
    <n v="2.5"/>
    <s v="Primera compra"/>
    <n v="703"/>
    <n v="23.096509240246405"/>
    <n v="1.924709103353867"/>
    <x v="0"/>
    <x v="1"/>
    <s v="nov"/>
  </r>
  <r>
    <x v="1785"/>
    <x v="0"/>
    <n v="65"/>
    <n v="3"/>
    <n v="13"/>
    <n v="0"/>
    <s v="No"/>
    <s v="No"/>
    <n v="0"/>
    <n v="0"/>
    <n v="2"/>
    <s v="Yes"/>
    <n v="0"/>
    <s v="VA"/>
    <x v="0"/>
    <n v="31"/>
    <s v="No"/>
    <s v="No"/>
    <s v="Yes"/>
    <s v="  Month-to-Month   "/>
    <s v="Credit Card"/>
    <n v="46"/>
    <n v="46"/>
    <x v="0"/>
    <m/>
    <x v="112"/>
    <x v="1020"/>
    <n v="83"/>
    <x v="0"/>
    <n v="50.02"/>
    <x v="5"/>
    <s v="Email"/>
    <x v="1"/>
    <n v="0"/>
    <n v="926"/>
    <s v="Alto"/>
    <s v="Bajo"/>
    <n v="4.8192771084337352E-2"/>
    <n v="295"/>
    <n v="7"/>
    <n v="11.857142857142858"/>
    <n v="11.857142857142858"/>
    <s v="Primera compra"/>
    <n v="1401"/>
    <n v="46.028747433264883"/>
    <n v="3.8357289527720737"/>
    <x v="0"/>
    <x v="1"/>
    <s v="dic"/>
  </r>
  <r>
    <x v="1786"/>
    <x v="0"/>
    <n v="66"/>
    <n v="149"/>
    <n v="370.9"/>
    <n v="370"/>
    <s v="Yes"/>
    <s v="Yes"/>
    <n v="0"/>
    <n v="0"/>
    <n v="0"/>
    <s v="No"/>
    <n v="0"/>
    <s v="WI"/>
    <x v="0"/>
    <n v="38"/>
    <s v="No"/>
    <s v="No"/>
    <s v="No"/>
    <s v="  Two Year   "/>
    <s v="Credit Card"/>
    <n v="13"/>
    <n v="963"/>
    <x v="0"/>
    <m/>
    <x v="234"/>
    <x v="1027"/>
    <n v="43"/>
    <x v="2"/>
    <n v="13.35"/>
    <x v="5"/>
    <s v="Phone"/>
    <x v="0"/>
    <n v="6.88"/>
    <n v="2319"/>
    <s v="Medio"/>
    <s v="Bajo"/>
    <n v="9.3023255813953487E-2"/>
    <n v="1419"/>
    <n v="523"/>
    <n v="8.2217973231357558E-2"/>
    <n v="8.2217973231357558E-2"/>
    <s v="Primera compra"/>
    <n v="1352"/>
    <n v="44.418891170431209"/>
    <n v="3.7015742642026006"/>
    <x v="0"/>
    <x v="2"/>
    <s v="ene"/>
  </r>
  <r>
    <x v="1787"/>
    <x v="0"/>
    <n v="65"/>
    <n v="129"/>
    <n v="265.8"/>
    <n v="33"/>
    <s v="Yes"/>
    <s v="No"/>
    <n v="110.6"/>
    <n v="0"/>
    <n v="0"/>
    <s v="No"/>
    <n v="0"/>
    <s v="CO"/>
    <x v="1"/>
    <n v="64"/>
    <s v="No"/>
    <s v="No"/>
    <s v="No"/>
    <s v="  Two Year   "/>
    <s v="Credit Card"/>
    <n v="10"/>
    <n v="321"/>
    <x v="0"/>
    <m/>
    <x v="862"/>
    <x v="1028"/>
    <n v="94"/>
    <x v="0"/>
    <n v="11.71"/>
    <x v="4"/>
    <s v="Email"/>
    <x v="0"/>
    <n v="4.42"/>
    <n v="4027"/>
    <s v="Medio"/>
    <s v="Bajo"/>
    <n v="3.1914893617021274E-2"/>
    <n v="633"/>
    <n v="165"/>
    <n v="0.5696969696969697"/>
    <n v="0.5696969696969697"/>
    <s v="Primera compra"/>
    <n v="945"/>
    <n v="31.04722792607803"/>
    <n v="2.5872689938398357"/>
    <x v="0"/>
    <x v="1"/>
    <s v="mar"/>
  </r>
  <r>
    <x v="1788"/>
    <x v="0"/>
    <n v="66"/>
    <n v="88"/>
    <n v="232.7"/>
    <n v="348"/>
    <s v="Yes"/>
    <s v="No"/>
    <n v="182.7"/>
    <n v="0"/>
    <n v="1"/>
    <s v="Yes"/>
    <n v="0"/>
    <s v="TX"/>
    <x v="1"/>
    <n v="34"/>
    <s v="No"/>
    <s v="No"/>
    <s v="Yes"/>
    <s v="  One Year   "/>
    <s v="Direct Debit"/>
    <n v="23"/>
    <n v="1333"/>
    <x v="0"/>
    <m/>
    <x v="299"/>
    <x v="1029"/>
    <n v="106"/>
    <x v="0"/>
    <n v="18.89"/>
    <x v="5"/>
    <s v="SMS"/>
    <x v="0"/>
    <n v="7.31"/>
    <n v="5373"/>
    <s v="Medio"/>
    <s v="Bajo"/>
    <n v="3.7735849056603772E-2"/>
    <n v="1112"/>
    <n v="440"/>
    <n v="0.24090909090909091"/>
    <n v="0.24090909090909091"/>
    <s v="Primera compra"/>
    <n v="1226"/>
    <n v="40.279260780287473"/>
    <n v="3.3566050650239561"/>
    <x v="0"/>
    <x v="0"/>
    <s v="jun"/>
  </r>
  <r>
    <x v="1789"/>
    <x v="0"/>
    <n v="72"/>
    <n v="172"/>
    <n v="480.2"/>
    <n v="0"/>
    <s v="No"/>
    <s v="No"/>
    <n v="0"/>
    <n v="0"/>
    <n v="3"/>
    <s v="Yes"/>
    <n v="0"/>
    <s v="VA"/>
    <x v="0"/>
    <n v="68"/>
    <s v="No"/>
    <s v="Yes"/>
    <s v="No"/>
    <s v="  Two Year   "/>
    <s v="Direct Debit"/>
    <n v="40"/>
    <n v="2374"/>
    <x v="0"/>
    <m/>
    <x v="704"/>
    <x v="461"/>
    <n v="42"/>
    <x v="2"/>
    <n v="43.89"/>
    <x v="5"/>
    <s v="Phone"/>
    <x v="1"/>
    <n v="0"/>
    <n v="1007"/>
    <s v="Medio"/>
    <s v="Bajo"/>
    <n v="9.5238095238095233E-2"/>
    <n v="1463"/>
    <n v="176"/>
    <n v="0.23863636363636365"/>
    <n v="0.23863636363636365"/>
    <s v="Primera compra"/>
    <n v="1721"/>
    <n v="56.542094455852158"/>
    <n v="4.7118412046543465"/>
    <x v="0"/>
    <x v="3"/>
    <s v="ene"/>
  </r>
  <r>
    <x v="1790"/>
    <x v="0"/>
    <n v="51"/>
    <n v="24"/>
    <n v="66.5"/>
    <n v="0"/>
    <s v="No"/>
    <s v="No"/>
    <n v="0"/>
    <n v="0"/>
    <n v="8"/>
    <s v="Yes"/>
    <n v="0"/>
    <s v="TN"/>
    <x v="1"/>
    <n v="54"/>
    <s v="No"/>
    <s v="No"/>
    <s v="No"/>
    <s v="  Month-to-Month   "/>
    <s v="Credit Card"/>
    <n v="21"/>
    <n v="175"/>
    <x v="0"/>
    <m/>
    <x v="671"/>
    <x v="1030"/>
    <n v="40"/>
    <x v="2"/>
    <n v="22.72"/>
    <x v="3"/>
    <s v="Email"/>
    <x v="1"/>
    <n v="0"/>
    <n v="6144"/>
    <s v="Medio"/>
    <s v="Bajo"/>
    <n v="2.5000000000000001E-2"/>
    <n v="731"/>
    <n v="25"/>
    <n v="1.6"/>
    <n v="1.6"/>
    <s v="Primera compra"/>
    <n v="1233"/>
    <n v="40.50924024640657"/>
    <n v="3.375770020533881"/>
    <x v="2"/>
    <x v="1"/>
    <s v="may"/>
  </r>
  <r>
    <x v="1791"/>
    <x v="0"/>
    <n v="69"/>
    <n v="9"/>
    <n v="19.899999999999999"/>
    <n v="8"/>
    <s v="Yes"/>
    <s v="No"/>
    <n v="12.1"/>
    <n v="0"/>
    <n v="7"/>
    <s v="Yes"/>
    <n v="0"/>
    <s v="HI"/>
    <x v="1"/>
    <n v="70"/>
    <s v="No"/>
    <s v="Yes"/>
    <s v="No"/>
    <s v="  Two Year   "/>
    <s v="Credit Card"/>
    <n v="45"/>
    <n v="89"/>
    <x v="0"/>
    <m/>
    <x v="1032"/>
    <x v="1031"/>
    <n v="25"/>
    <x v="0"/>
    <n v="38.1"/>
    <x v="3"/>
    <s v="SMS"/>
    <x v="1"/>
    <n v="0.24"/>
    <n v="4479"/>
    <s v="Medio"/>
    <s v="Bajo"/>
    <n v="0.04"/>
    <n v="1043"/>
    <n v="18"/>
    <n v="1.3888888888888888"/>
    <n v="1.3888888888888888"/>
    <s v="Primera compra"/>
    <n v="923"/>
    <n v="30.32443531827515"/>
    <n v="2.5270362765229293"/>
    <x v="2"/>
    <x v="1"/>
    <s v="abr"/>
  </r>
  <r>
    <x v="1792"/>
    <x v="0"/>
    <n v="58"/>
    <n v="106"/>
    <n v="273.3"/>
    <n v="0"/>
    <s v="No"/>
    <s v="No"/>
    <n v="0"/>
    <n v="0"/>
    <n v="4"/>
    <s v="Yes"/>
    <n v="0"/>
    <s v="NH"/>
    <x v="0"/>
    <n v="63"/>
    <s v="No"/>
    <s v="No"/>
    <s v="No"/>
    <s v="  One Year   "/>
    <s v="Direct Debit"/>
    <n v="22"/>
    <n v="425"/>
    <x v="0"/>
    <m/>
    <x v="414"/>
    <x v="816"/>
    <n v="67"/>
    <x v="1"/>
    <n v="25.26"/>
    <x v="2"/>
    <s v="SMS"/>
    <x v="0"/>
    <n v="0"/>
    <n v="3097"/>
    <s v="Medio"/>
    <s v="Medio"/>
    <n v="7.4626865671641784E-2"/>
    <n v="777"/>
    <n v="111"/>
    <n v="0.60360360360360366"/>
    <n v="0.60360360360360366"/>
    <s v="Primera compra"/>
    <n v="1156"/>
    <n v="37.979466119096507"/>
    <n v="3.1649555099247091"/>
    <x v="1"/>
    <x v="1"/>
    <s v="ago"/>
  </r>
  <r>
    <x v="1793"/>
    <x v="0"/>
    <n v="84"/>
    <n v="365"/>
    <n v="667.8"/>
    <n v="728"/>
    <s v="Yes"/>
    <s v="Yes"/>
    <n v="0"/>
    <n v="0"/>
    <n v="0"/>
    <s v="No"/>
    <n v="0"/>
    <s v="VA"/>
    <x v="0"/>
    <n v="50"/>
    <s v="No"/>
    <s v="No"/>
    <s v="No"/>
    <s v="  Two Year   "/>
    <s v="Direct Debit"/>
    <n v="17"/>
    <n v="922"/>
    <x v="0"/>
    <m/>
    <x v="918"/>
    <x v="1032"/>
    <n v="61"/>
    <x v="1"/>
    <n v="15.63"/>
    <x v="0"/>
    <s v="SMS"/>
    <x v="1"/>
    <n v="6.27"/>
    <n v="4041"/>
    <s v="Medio"/>
    <s v="Bajo"/>
    <n v="3.2786885245901641E-2"/>
    <n v="1153"/>
    <n v="1095"/>
    <n v="5.5707762557077628E-2"/>
    <n v="5.5707762557077628E-2"/>
    <s v="Primera compra"/>
    <n v="786"/>
    <n v="25.823408624229977"/>
    <n v="2.1519507186858315"/>
    <x v="0"/>
    <x v="2"/>
    <s v="ago"/>
  </r>
  <r>
    <x v="1794"/>
    <x v="0"/>
    <n v="70"/>
    <n v="118"/>
    <n v="271.10000000000002"/>
    <n v="0"/>
    <s v="No"/>
    <s v="No"/>
    <n v="0"/>
    <n v="0"/>
    <n v="0"/>
    <s v="No"/>
    <n v="0"/>
    <s v="NY"/>
    <x v="1"/>
    <n v="41"/>
    <s v="No"/>
    <s v="No"/>
    <s v="No"/>
    <s v="  One Year   "/>
    <s v="Paper Check"/>
    <n v="12"/>
    <n v="474"/>
    <x v="0"/>
    <m/>
    <x v="365"/>
    <x v="34"/>
    <n v="14"/>
    <x v="0"/>
    <n v="11.95"/>
    <x v="5"/>
    <s v="SMS"/>
    <x v="1"/>
    <n v="0"/>
    <n v="5689"/>
    <s v="Medio"/>
    <s v="Bajo"/>
    <n v="0.2857142857142857"/>
    <n v="736"/>
    <n v="122"/>
    <n v="0.11475409836065574"/>
    <n v="0.11475409836065574"/>
    <s v="Primera compra"/>
    <n v="997"/>
    <n v="32.755646817248461"/>
    <n v="2.729637234770705"/>
    <x v="0"/>
    <x v="1"/>
    <s v="ene"/>
  </r>
  <r>
    <x v="1795"/>
    <x v="0"/>
    <n v="82"/>
    <n v="362"/>
    <n v="1006.5"/>
    <n v="0"/>
    <s v="No"/>
    <s v="No"/>
    <n v="0"/>
    <n v="0"/>
    <n v="6"/>
    <s v="Yes"/>
    <n v="0"/>
    <s v="AL"/>
    <x v="1"/>
    <n v="75"/>
    <s v="No"/>
    <s v="Yes"/>
    <s v="Yes"/>
    <s v="  Two Year   "/>
    <s v="Credit Card"/>
    <n v="49"/>
    <n v="3536"/>
    <x v="0"/>
    <m/>
    <x v="662"/>
    <x v="1033"/>
    <n v="51"/>
    <x v="1"/>
    <n v="55.01"/>
    <x v="4"/>
    <s v="Phone"/>
    <x v="1"/>
    <n v="0"/>
    <n v="4915"/>
    <s v="Alto"/>
    <s v="Bajo"/>
    <n v="5.8823529411764705E-2"/>
    <n v="1544"/>
    <n v="365"/>
    <n v="0.13972602739726028"/>
    <n v="0.13972602739726028"/>
    <s v="Primera compra"/>
    <n v="714"/>
    <n v="23.457905544147845"/>
    <n v="1.9548254620123204"/>
    <x v="0"/>
    <x v="3"/>
    <s v="oct"/>
  </r>
  <r>
    <x v="1796"/>
    <x v="0"/>
    <n v="73"/>
    <n v="107"/>
    <n v="213.3"/>
    <n v="0"/>
    <s v="No"/>
    <s v="No"/>
    <n v="0"/>
    <n v="0"/>
    <n v="1"/>
    <s v="Yes"/>
    <n v="0"/>
    <s v="FL"/>
    <x v="0"/>
    <n v="58"/>
    <s v="No"/>
    <s v="No"/>
    <s v="Yes"/>
    <s v="  Month-to-Month   "/>
    <s v="Credit Card"/>
    <n v="47"/>
    <n v="1009"/>
    <x v="0"/>
    <m/>
    <x v="867"/>
    <x v="276"/>
    <n v="96"/>
    <x v="0"/>
    <n v="37.619999999999997"/>
    <x v="3"/>
    <s v="SMS"/>
    <x v="0"/>
    <n v="0"/>
    <n v="595"/>
    <s v="Medio"/>
    <s v="Bajo"/>
    <n v="1.0416666666666666E-2"/>
    <n v="789"/>
    <n v="108"/>
    <n v="0.88888888888888884"/>
    <n v="0.88888888888888884"/>
    <s v="Primera compra"/>
    <n v="1461"/>
    <n v="48"/>
    <n v="4"/>
    <x v="2"/>
    <x v="2"/>
    <s v="oct"/>
  </r>
  <r>
    <x v="1797"/>
    <x v="0"/>
    <n v="66"/>
    <n v="23"/>
    <n v="67.599999999999994"/>
    <n v="0"/>
    <s v="No"/>
    <s v="No"/>
    <n v="0"/>
    <n v="0"/>
    <n v="2"/>
    <s v="Yes"/>
    <n v="0"/>
    <s v="NV"/>
    <x v="0"/>
    <n v="46"/>
    <s v="No"/>
    <s v="No"/>
    <s v="No"/>
    <s v="  Month-to-Month   "/>
    <s v="Direct Debit"/>
    <n v="36"/>
    <n v="612"/>
    <x v="0"/>
    <m/>
    <x v="192"/>
    <x v="1034"/>
    <n v="43"/>
    <x v="0"/>
    <n v="35.89"/>
    <x v="4"/>
    <s v="SMS"/>
    <x v="1"/>
    <n v="0"/>
    <n v="3631"/>
    <s v="Medio"/>
    <s v="Bajo"/>
    <n v="6.9767441860465115E-2"/>
    <n v="574"/>
    <n v="26"/>
    <n v="1.6538461538461537"/>
    <n v="1.6538461538461537"/>
    <s v="Primera compra"/>
    <n v="1420"/>
    <n v="46.652977412731005"/>
    <n v="3.8877481177275839"/>
    <x v="0"/>
    <x v="1"/>
    <s v="nov"/>
  </r>
  <r>
    <x v="1798"/>
    <x v="0"/>
    <n v="75"/>
    <n v="8"/>
    <n v="16"/>
    <n v="3"/>
    <s v="Yes"/>
    <s v="No"/>
    <n v="1.4"/>
    <n v="0"/>
    <n v="5"/>
    <s v="Yes"/>
    <n v="0"/>
    <s v="TN"/>
    <x v="1"/>
    <n v="53"/>
    <s v="No"/>
    <s v="No"/>
    <s v="No"/>
    <s v="  Month-to-Month   "/>
    <s v="Credit Card"/>
    <n v="55"/>
    <n v="55"/>
    <x v="0"/>
    <m/>
    <x v="400"/>
    <x v="689"/>
    <n v="42"/>
    <x v="2"/>
    <n v="59.87"/>
    <x v="1"/>
    <s v="Email"/>
    <x v="0"/>
    <n v="7.0000000000000007E-2"/>
    <n v="2003"/>
    <s v="Alto"/>
    <s v="Bajo"/>
    <n v="0"/>
    <n v="1155"/>
    <n v="11"/>
    <n v="3.8181818181818183"/>
    <n v="3.8181818181818183"/>
    <s v="Primera compra"/>
    <n v="1646"/>
    <n v="54.078028747433265"/>
    <n v="4.5065023956194388"/>
    <x v="2"/>
    <x v="1"/>
    <s v="abr"/>
  </r>
  <r>
    <x v="1798"/>
    <x v="0"/>
    <n v="75"/>
    <n v="8"/>
    <n v="16"/>
    <n v="3"/>
    <s v="Yes"/>
    <s v="No"/>
    <n v="1.4"/>
    <n v="0"/>
    <n v="5"/>
    <s v="Yes"/>
    <n v="0"/>
    <s v="TN"/>
    <x v="1"/>
    <n v="53"/>
    <s v="No"/>
    <s v="No"/>
    <s v="No"/>
    <s v="  Month-to-Month   "/>
    <s v="Credit Card"/>
    <n v="55"/>
    <n v="55"/>
    <x v="0"/>
    <m/>
    <x v="400"/>
    <x v="689"/>
    <n v="42"/>
    <x v="2"/>
    <n v="59.87"/>
    <x v="3"/>
    <s v="Email"/>
    <x v="0"/>
    <n v="7.0000000000000007E-2"/>
    <n v="4959"/>
    <s v="Alto"/>
    <s v="Bajo"/>
    <n v="2.3809523809523808E-2"/>
    <n v="1155"/>
    <n v="12"/>
    <n v="3.5"/>
    <n v="3.5"/>
    <s v="Compra posterior"/>
    <n v="1646"/>
    <n v="54.078028747433265"/>
    <n v="4.5065023956194388"/>
    <x v="2"/>
    <x v="1"/>
    <s v="abr"/>
  </r>
  <r>
    <x v="1799"/>
    <x v="0"/>
    <n v="67"/>
    <n v="59"/>
    <n v="158.30000000000001"/>
    <n v="0"/>
    <s v="No"/>
    <s v="No"/>
    <n v="0"/>
    <n v="2"/>
    <n v="24"/>
    <s v="Yes"/>
    <n v="0"/>
    <s v="DE"/>
    <x v="0"/>
    <n v="19"/>
    <s v="Yes"/>
    <s v="No"/>
    <s v="No"/>
    <s v="  Month-to-Month   "/>
    <s v="Paper Check"/>
    <n v="13"/>
    <n v="155"/>
    <x v="0"/>
    <m/>
    <x v="814"/>
    <x v="521"/>
    <n v="93"/>
    <x v="0"/>
    <n v="11.29"/>
    <x v="2"/>
    <s v="Email"/>
    <x v="0"/>
    <n v="0"/>
    <n v="6931"/>
    <s v="Medio"/>
    <s v="Medio"/>
    <n v="5.3763440860215055E-2"/>
    <n v="872"/>
    <n v="64"/>
    <n v="1.453125"/>
    <n v="1.453125"/>
    <s v="Primera compra"/>
    <n v="514"/>
    <n v="16.887063655030801"/>
    <n v="1.4072553045859"/>
    <x v="1"/>
    <x v="1"/>
    <s v="may"/>
  </r>
  <r>
    <x v="1800"/>
    <x v="0"/>
    <n v="60"/>
    <n v="96"/>
    <n v="250.7"/>
    <n v="57"/>
    <s v="Yes"/>
    <s v="No"/>
    <n v="46.7"/>
    <n v="0"/>
    <n v="3"/>
    <s v="Yes"/>
    <n v="0"/>
    <s v="VT"/>
    <x v="0"/>
    <n v="83"/>
    <s v="No"/>
    <s v="Yes"/>
    <s v="Yes"/>
    <s v="  One Year   "/>
    <s v="Credit Card"/>
    <n v="39"/>
    <n v="751"/>
    <x v="0"/>
    <m/>
    <x v="1033"/>
    <x v="366"/>
    <n v="7"/>
    <x v="2"/>
    <n v="33.869999999999997"/>
    <x v="5"/>
    <s v="SMS"/>
    <x v="1"/>
    <n v="2.34"/>
    <n v="2609"/>
    <s v="Medio"/>
    <s v="Bajo"/>
    <n v="0.5714285714285714"/>
    <n v="1687"/>
    <n v="157"/>
    <n v="4.4585987261146494E-2"/>
    <n v="4.4585987261146494E-2"/>
    <s v="Primera compra"/>
    <n v="525"/>
    <n v="17.248459958932237"/>
    <n v="1.4373716632443532"/>
    <x v="0"/>
    <x v="2"/>
    <s v="may"/>
  </r>
  <r>
    <x v="1801"/>
    <x v="0"/>
    <n v="72"/>
    <n v="318"/>
    <n v="1140.5999999999999"/>
    <n v="0"/>
    <s v="No"/>
    <s v="No"/>
    <n v="0"/>
    <n v="0"/>
    <n v="8"/>
    <s v="Yes"/>
    <n v="0"/>
    <s v="CT"/>
    <x v="0"/>
    <n v="38"/>
    <s v="No"/>
    <s v="No"/>
    <s v="Yes"/>
    <s v="  Month-to-Month   "/>
    <s v="Direct Debit"/>
    <n v="40"/>
    <n v="2870"/>
    <x v="0"/>
    <m/>
    <x v="1034"/>
    <x v="1035"/>
    <n v="88"/>
    <x v="0"/>
    <n v="41.23"/>
    <x v="1"/>
    <s v="Phone"/>
    <x v="0"/>
    <n v="0"/>
    <n v="1591"/>
    <s v="Medio"/>
    <s v="Bajo"/>
    <n v="0"/>
    <n v="1060"/>
    <n v="318"/>
    <n v="0.27672955974842767"/>
    <n v="0.27672955974842767"/>
    <s v="Primera compra"/>
    <n v="1392"/>
    <n v="45.733059548254623"/>
    <n v="3.8110882956878851"/>
    <x v="2"/>
    <x v="3"/>
    <s v="dic"/>
  </r>
  <r>
    <x v="1802"/>
    <x v="0"/>
    <n v="69"/>
    <n v="100"/>
    <n v="361.3"/>
    <n v="0"/>
    <s v="No"/>
    <s v="No"/>
    <n v="0"/>
    <n v="0"/>
    <n v="13"/>
    <s v="Yes"/>
    <n v="0"/>
    <s v="NE"/>
    <x v="1"/>
    <n v="79"/>
    <s v="No"/>
    <s v="Yes"/>
    <s v="Yes"/>
    <s v="  Two Year   "/>
    <s v="Direct Debit"/>
    <n v="30"/>
    <n v="730"/>
    <x v="0"/>
    <m/>
    <x v="1035"/>
    <x v="917"/>
    <n v="19"/>
    <x v="1"/>
    <n v="28.45"/>
    <x v="5"/>
    <s v="SMS"/>
    <x v="0"/>
    <n v="0"/>
    <n v="1272"/>
    <s v="Medio"/>
    <s v="Bajo"/>
    <n v="0.21052631578947367"/>
    <n v="491"/>
    <n v="104"/>
    <n v="0.18269230769230768"/>
    <n v="0.18269230769230768"/>
    <s v="Primera compra"/>
    <n v="853"/>
    <n v="28.024640657084188"/>
    <n v="2.3353867214236823"/>
    <x v="0"/>
    <x v="2"/>
    <s v="jun"/>
  </r>
  <r>
    <x v="1803"/>
    <x v="0"/>
    <n v="51"/>
    <n v="155"/>
    <n v="364.4"/>
    <n v="244"/>
    <s v="Yes"/>
    <s v="No"/>
    <n v="161"/>
    <n v="0"/>
    <n v="37"/>
    <s v="Yes"/>
    <n v="0"/>
    <s v="LA"/>
    <x v="0"/>
    <n v="25"/>
    <s v="Yes"/>
    <s v="No"/>
    <s v="Yes"/>
    <s v="  Two Year   "/>
    <s v="Credit Card"/>
    <n v="40"/>
    <n v="2405"/>
    <x v="0"/>
    <m/>
    <x v="19"/>
    <x v="205"/>
    <n v="114"/>
    <x v="2"/>
    <n v="42.3"/>
    <x v="4"/>
    <s v="Phone"/>
    <x v="0"/>
    <n v="8.0500000000000007"/>
    <n v="5962"/>
    <s v="Medio"/>
    <s v="Bajo"/>
    <n v="2.6315789473684209E-2"/>
    <n v="1387"/>
    <n v="402"/>
    <n v="0.28358208955223879"/>
    <n v="0.28358208955223879"/>
    <s v="Primera compra"/>
    <n v="738"/>
    <n v="24.246406570841891"/>
    <n v="2.020533880903491"/>
    <x v="0"/>
    <x v="3"/>
    <s v="oct"/>
  </r>
  <r>
    <x v="1804"/>
    <x v="0"/>
    <n v="60"/>
    <n v="7"/>
    <n v="18.3"/>
    <n v="0"/>
    <s v="No"/>
    <s v="No"/>
    <n v="0"/>
    <n v="0"/>
    <n v="3"/>
    <s v="No"/>
    <n v="4"/>
    <s v="NJ"/>
    <x v="0"/>
    <n v="36"/>
    <s v="No"/>
    <s v="No"/>
    <s v="No"/>
    <s v="  Month-to-Month   "/>
    <s v="Credit Card"/>
    <n v="39"/>
    <n v="72"/>
    <x v="0"/>
    <m/>
    <x v="15"/>
    <x v="988"/>
    <n v="104"/>
    <x v="2"/>
    <n v="36.61"/>
    <x v="5"/>
    <s v="Email"/>
    <x v="0"/>
    <n v="0"/>
    <n v="2169"/>
    <s v="Medio"/>
    <s v="Bajo"/>
    <n v="3.8461538461538464E-2"/>
    <n v="302"/>
    <n v="11"/>
    <n v="9.454545454545455"/>
    <n v="9.454545454545455"/>
    <s v="Primera compra"/>
    <n v="772"/>
    <n v="25.363449691991786"/>
    <n v="2.1136208076659821"/>
    <x v="0"/>
    <x v="1"/>
    <s v="sept"/>
  </r>
  <r>
    <x v="1804"/>
    <x v="0"/>
    <n v="75"/>
    <n v="7"/>
    <n v="18.3"/>
    <n v="0"/>
    <s v="No"/>
    <s v="No"/>
    <n v="0"/>
    <n v="0"/>
    <n v="3"/>
    <s v="No"/>
    <n v="4"/>
    <s v="NJ"/>
    <x v="0"/>
    <n v="36"/>
    <s v="No"/>
    <s v="No"/>
    <s v="No"/>
    <s v="  Month-to-Month   "/>
    <s v="Credit Card"/>
    <n v="39"/>
    <n v="72"/>
    <x v="0"/>
    <m/>
    <x v="15"/>
    <x v="988"/>
    <n v="104"/>
    <x v="2"/>
    <n v="36.61"/>
    <x v="5"/>
    <s v="Email"/>
    <x v="0"/>
    <n v="0"/>
    <n v="1609"/>
    <s v="Medio"/>
    <s v="Bajo"/>
    <n v="3.8461538461538464E-2"/>
    <n v="302"/>
    <n v="11"/>
    <n v="9.454545454545455"/>
    <n v="9.454545454545455"/>
    <s v="Compra posterior"/>
    <n v="772"/>
    <n v="25.363449691991786"/>
    <n v="2.1136208076659821"/>
    <x v="0"/>
    <x v="1"/>
    <s v="sept"/>
  </r>
  <r>
    <x v="1805"/>
    <x v="0"/>
    <n v="65"/>
    <n v="68"/>
    <n v="195"/>
    <n v="0"/>
    <s v="No"/>
    <s v="No"/>
    <n v="0"/>
    <n v="0"/>
    <n v="1"/>
    <s v="Yes"/>
    <n v="0"/>
    <s v="MI"/>
    <x v="1"/>
    <n v="66"/>
    <s v="No"/>
    <s v="Yes"/>
    <s v="No"/>
    <s v="  Month-to-Month   "/>
    <s v="Direct Debit"/>
    <n v="51"/>
    <n v="1415"/>
    <x v="0"/>
    <m/>
    <x v="234"/>
    <x v="471"/>
    <n v="120"/>
    <x v="0"/>
    <n v="60.2"/>
    <x v="5"/>
    <s v="Email"/>
    <x v="1"/>
    <n v="0"/>
    <n v="5075"/>
    <s v="Alto"/>
    <s v="Bajo"/>
    <n v="3.3333333333333333E-2"/>
    <n v="424"/>
    <n v="72"/>
    <n v="1.6666666666666667"/>
    <n v="1.6666666666666667"/>
    <s v="Primera compra"/>
    <n v="1352"/>
    <n v="44.418891170431209"/>
    <n v="3.7015742642026006"/>
    <x v="0"/>
    <x v="0"/>
    <s v="ene"/>
  </r>
  <r>
    <x v="1806"/>
    <x v="0"/>
    <n v="81"/>
    <n v="117"/>
    <n v="313.5"/>
    <n v="0"/>
    <s v="No"/>
    <s v="No"/>
    <n v="0"/>
    <n v="2"/>
    <n v="0"/>
    <s v="No"/>
    <n v="0"/>
    <s v="WV"/>
    <x v="1"/>
    <n v="32"/>
    <s v="No"/>
    <s v="No"/>
    <s v="No"/>
    <s v="  Month-to-Month   "/>
    <s v="Credit Card"/>
    <n v="11"/>
    <n v="273"/>
    <x v="0"/>
    <m/>
    <x v="573"/>
    <x v="200"/>
    <n v="89"/>
    <x v="1"/>
    <n v="8.84"/>
    <x v="5"/>
    <s v="Email"/>
    <x v="0"/>
    <n v="0"/>
    <n v="0"/>
    <s v="Medio"/>
    <s v="Bajo"/>
    <n v="4.49438202247191E-2"/>
    <n v="977"/>
    <n v="121"/>
    <n v="0.73553719008264462"/>
    <n v="0.73553719008264462"/>
    <s v="Primera compra"/>
    <n v="1358"/>
    <n v="44.616016427104725"/>
    <n v="3.7180013689253939"/>
    <x v="0"/>
    <x v="1"/>
    <s v="ene"/>
  </r>
  <r>
    <x v="1807"/>
    <x v="0"/>
    <n v="72"/>
    <n v="412"/>
    <n v="1099.5"/>
    <n v="292"/>
    <s v="Yes"/>
    <s v="Yes"/>
    <n v="0"/>
    <n v="1"/>
    <n v="0"/>
    <s v="No"/>
    <n v="0"/>
    <s v="VA"/>
    <x v="1"/>
    <n v="45"/>
    <s v="No"/>
    <s v="No"/>
    <s v="No"/>
    <s v="  Two Year   "/>
    <s v="Direct Debit"/>
    <n v="8"/>
    <n v="570"/>
    <x v="0"/>
    <m/>
    <x v="1036"/>
    <x v="361"/>
    <n v="47"/>
    <x v="2"/>
    <n v="7.71"/>
    <x v="3"/>
    <s v="Email"/>
    <x v="0"/>
    <n v="8.4"/>
    <n v="2279"/>
    <s v="Medio"/>
    <s v="Bajo"/>
    <n v="2.1276595744680851E-2"/>
    <n v="646"/>
    <n v="705"/>
    <n v="6.6666666666666666E-2"/>
    <n v="6.6666666666666666E-2"/>
    <s v="Primera compra"/>
    <n v="932"/>
    <n v="30.62012320328542"/>
    <n v="2.5516769336071183"/>
    <x v="2"/>
    <x v="1"/>
    <s v="mar"/>
  </r>
  <r>
    <x v="1808"/>
    <x v="0"/>
    <n v="57"/>
    <n v="171"/>
    <n v="496.6"/>
    <n v="0"/>
    <s v="No"/>
    <s v="No"/>
    <n v="0"/>
    <n v="0"/>
    <n v="2"/>
    <s v="No"/>
    <n v="38"/>
    <s v="AZ"/>
    <x v="1"/>
    <n v="68"/>
    <s v="No"/>
    <s v="Yes"/>
    <s v="Yes"/>
    <s v="  Two Year   "/>
    <s v="Credit Card"/>
    <n v="52"/>
    <n v="3657"/>
    <x v="0"/>
    <m/>
    <x v="1037"/>
    <x v="1036"/>
    <n v="63"/>
    <x v="2"/>
    <n v="48.6"/>
    <x v="2"/>
    <s v="SMS"/>
    <x v="0"/>
    <n v="0"/>
    <n v="690"/>
    <s v="Alto"/>
    <s v="Medio"/>
    <n v="7.9365079365079361E-2"/>
    <n v="1488"/>
    <n v="176"/>
    <n v="0.35795454545454547"/>
    <n v="0.35795454545454547"/>
    <s v="Primera compra"/>
    <n v="327"/>
    <n v="10.743326488706366"/>
    <n v="0.89527720739219718"/>
    <x v="1"/>
    <x v="3"/>
    <s v="nov"/>
  </r>
  <r>
    <x v="1809"/>
    <x v="0"/>
    <n v="85"/>
    <n v="41"/>
    <n v="134.5"/>
    <n v="0"/>
    <s v="No"/>
    <s v="No"/>
    <n v="0"/>
    <n v="0"/>
    <n v="0"/>
    <s v="No"/>
    <n v="0"/>
    <s v="SD"/>
    <x v="0"/>
    <n v="53"/>
    <s v="No"/>
    <s v="No"/>
    <s v="No"/>
    <s v="  Month-to-Month   "/>
    <s v="Credit Card"/>
    <n v="6"/>
    <n v="79"/>
    <x v="0"/>
    <m/>
    <x v="1038"/>
    <x v="995"/>
    <n v="114"/>
    <x v="1"/>
    <n v="5.12"/>
    <x v="3"/>
    <s v="SMS"/>
    <x v="1"/>
    <n v="0"/>
    <n v="3522"/>
    <s v="Medio"/>
    <s v="Bajo"/>
    <n v="8.771929824561403E-3"/>
    <n v="875"/>
    <n v="42"/>
    <n v="2.7142857142857144"/>
    <n v="2.7142857142857144"/>
    <s v="Primera compra"/>
    <n v="929"/>
    <n v="30.521560574948666"/>
    <n v="2.5434633812457221"/>
    <x v="2"/>
    <x v="1"/>
    <s v="mar"/>
  </r>
  <r>
    <x v="1810"/>
    <x v="0"/>
    <n v="95"/>
    <n v="210"/>
    <n v="490"/>
    <n v="244"/>
    <s v="Yes"/>
    <s v="No"/>
    <n v="178.4"/>
    <n v="0"/>
    <n v="9"/>
    <s v="Yes"/>
    <n v="0"/>
    <s v="VA"/>
    <x v="1"/>
    <n v="41"/>
    <s v="No"/>
    <s v="No"/>
    <s v="No"/>
    <s v="  One Year   "/>
    <s v="Direct Debit"/>
    <n v="46"/>
    <n v="2824"/>
    <x v="0"/>
    <m/>
    <x v="1039"/>
    <x v="139"/>
    <n v="6"/>
    <x v="1"/>
    <n v="49.94"/>
    <x v="2"/>
    <s v="Phone"/>
    <x v="0"/>
    <n v="7.14"/>
    <n v="3918"/>
    <s v="Alto"/>
    <s v="Medio"/>
    <n v="0.83333333333333337"/>
    <n v="1111"/>
    <n v="459"/>
    <n v="1.3071895424836602E-2"/>
    <n v="1.3071895424836602E-2"/>
    <s v="Primera compra"/>
    <n v="773"/>
    <n v="25.396303901437371"/>
    <n v="2.1163586584531142"/>
    <x v="1"/>
    <x v="3"/>
    <s v="sept"/>
  </r>
  <r>
    <x v="1811"/>
    <x v="0"/>
    <n v="75"/>
    <n v="240"/>
    <n v="567.29999999999995"/>
    <n v="189"/>
    <s v="Yes"/>
    <s v="No"/>
    <n v="197.4"/>
    <n v="0"/>
    <n v="0"/>
    <s v="No"/>
    <n v="0"/>
    <s v="IN"/>
    <x v="0"/>
    <n v="68"/>
    <s v="No"/>
    <s v="Yes"/>
    <s v="No"/>
    <s v="  Two Year   "/>
    <s v="Credit Card"/>
    <n v="8"/>
    <n v="517"/>
    <x v="0"/>
    <m/>
    <x v="961"/>
    <x v="1025"/>
    <n v="37"/>
    <x v="1"/>
    <n v="7.18"/>
    <x v="5"/>
    <s v="Email"/>
    <x v="1"/>
    <n v="5.92"/>
    <n v="1096"/>
    <s v="Medio"/>
    <s v="Bajo"/>
    <n v="0.10810810810810811"/>
    <n v="1483"/>
    <n v="433"/>
    <n v="8.5450346420323328E-2"/>
    <n v="8.5450346420323328E-2"/>
    <s v="Primera compra"/>
    <n v="1747"/>
    <n v="57.396303901437378"/>
    <n v="4.7830253251197812"/>
    <x v="0"/>
    <x v="1"/>
    <s v="ene"/>
  </r>
  <r>
    <x v="1812"/>
    <x v="0"/>
    <n v="58"/>
    <n v="2"/>
    <n v="6"/>
    <n v="4"/>
    <s v="Yes"/>
    <s v="No"/>
    <n v="4.3"/>
    <n v="0"/>
    <n v="0"/>
    <s v="No"/>
    <n v="0"/>
    <s v="ND"/>
    <x v="0"/>
    <n v="29"/>
    <s v="Yes"/>
    <s v="No"/>
    <s v="No"/>
    <s v="  Month-to-Month   "/>
    <s v="Credit Card"/>
    <n v="10"/>
    <n v="10"/>
    <x v="0"/>
    <m/>
    <x v="808"/>
    <x v="594"/>
    <n v="110"/>
    <x v="2"/>
    <n v="9.9499999999999993"/>
    <x v="0"/>
    <s v="Email"/>
    <x v="0"/>
    <n v="0.13"/>
    <n v="4642"/>
    <s v="Medio"/>
    <s v="Bajo"/>
    <n v="1.8181818181818181E-2"/>
    <n v="822"/>
    <n v="8"/>
    <n v="13.75"/>
    <n v="13.75"/>
    <s v="Primera compra"/>
    <n v="1187"/>
    <n v="38.997946611909647"/>
    <n v="3.2498288843258041"/>
    <x v="0"/>
    <x v="1"/>
    <s v="jul"/>
  </r>
  <r>
    <x v="1813"/>
    <x v="0"/>
    <n v="97"/>
    <n v="10"/>
    <n v="27.3"/>
    <n v="0"/>
    <s v="No"/>
    <s v="No"/>
    <n v="0"/>
    <n v="0"/>
    <n v="3"/>
    <s v="Yes"/>
    <n v="0"/>
    <s v="NE"/>
    <x v="1"/>
    <n v="64"/>
    <s v="No"/>
    <s v="No"/>
    <s v="Yes"/>
    <s v="  Month-to-Month   "/>
    <s v="Direct Debit"/>
    <n v="57"/>
    <n v="313"/>
    <x v="0"/>
    <m/>
    <x v="1040"/>
    <x v="681"/>
    <n v="9"/>
    <x v="1"/>
    <n v="51.59"/>
    <x v="0"/>
    <s v="Email"/>
    <x v="0"/>
    <n v="0"/>
    <n v="175"/>
    <s v="Alto"/>
    <s v="Bajo"/>
    <n v="0.22222222222222221"/>
    <n v="733"/>
    <n v="12"/>
    <n v="0.75"/>
    <n v="0.75"/>
    <s v="Primera compra"/>
    <n v="443"/>
    <n v="14.55441478439425"/>
    <n v="1.2128678986995209"/>
    <x v="0"/>
    <x v="1"/>
    <s v="jul"/>
  </r>
  <r>
    <x v="1814"/>
    <x v="0"/>
    <n v="68"/>
    <n v="118"/>
    <n v="303"/>
    <n v="0"/>
    <s v="No"/>
    <s v="No"/>
    <n v="0"/>
    <n v="0"/>
    <n v="10"/>
    <s v="Yes"/>
    <n v="0"/>
    <s v="SC"/>
    <x v="0"/>
    <n v="41"/>
    <s v="No"/>
    <s v="No"/>
    <s v="No"/>
    <s v="  Month-to-Month   "/>
    <s v="Credit Card"/>
    <n v="41"/>
    <n v="955"/>
    <x v="0"/>
    <m/>
    <x v="1041"/>
    <x v="264"/>
    <n v="95"/>
    <x v="0"/>
    <n v="47.17"/>
    <x v="2"/>
    <s v="Phone"/>
    <x v="1"/>
    <n v="0"/>
    <n v="1396"/>
    <s v="Alto"/>
    <s v="Medio"/>
    <n v="5.2631578947368418E-2"/>
    <n v="1424"/>
    <n v="123"/>
    <n v="0.77235772357723576"/>
    <n v="0.77235772357723576"/>
    <s v="Primera compra"/>
    <n v="1232"/>
    <n v="40.476386036960989"/>
    <n v="3.3730321697467489"/>
    <x v="1"/>
    <x v="2"/>
    <s v="may"/>
  </r>
  <r>
    <x v="1815"/>
    <x v="0"/>
    <n v="89"/>
    <n v="336"/>
    <n v="1005.9"/>
    <n v="0"/>
    <s v="No"/>
    <s v="No"/>
    <n v="0"/>
    <n v="0"/>
    <n v="1"/>
    <s v="No"/>
    <n v="31"/>
    <s v="VT"/>
    <x v="1"/>
    <n v="40"/>
    <s v="No"/>
    <s v="No"/>
    <s v="Yes"/>
    <s v="  Two Year   "/>
    <s v="Direct Debit"/>
    <n v="68"/>
    <n v="4890"/>
    <x v="0"/>
    <m/>
    <x v="171"/>
    <x v="1037"/>
    <n v="89"/>
    <x v="1"/>
    <n v="69.400000000000006"/>
    <x v="3"/>
    <s v="Email"/>
    <x v="1"/>
    <n v="0"/>
    <n v="933"/>
    <s v="Alto"/>
    <s v="Bajo"/>
    <n v="1.1235955056179775E-2"/>
    <n v="641"/>
    <n v="337"/>
    <n v="0.26409495548961426"/>
    <n v="0.26409495548961426"/>
    <s v="Primera compra"/>
    <n v="728"/>
    <n v="23.917864476386036"/>
    <n v="1.9931553730321696"/>
    <x v="0"/>
    <x v="3"/>
    <s v="oct"/>
  </r>
  <r>
    <x v="1816"/>
    <x v="0"/>
    <n v="66"/>
    <n v="251"/>
    <n v="584.20000000000005"/>
    <n v="0"/>
    <s v="No"/>
    <s v="No"/>
    <n v="0"/>
    <n v="0"/>
    <n v="4"/>
    <s v="Yes"/>
    <n v="0"/>
    <s v="MD"/>
    <x v="0"/>
    <n v="51"/>
    <s v="No"/>
    <s v="No"/>
    <s v="Yes"/>
    <s v="  Two Year   "/>
    <s v="Credit Card"/>
    <n v="35"/>
    <n v="2591"/>
    <x v="0"/>
    <m/>
    <x v="1042"/>
    <x v="1038"/>
    <n v="101"/>
    <x v="0"/>
    <n v="39.86"/>
    <x v="4"/>
    <s v="Phone"/>
    <x v="0"/>
    <n v="0"/>
    <n v="6383"/>
    <s v="Medio"/>
    <s v="Bajo"/>
    <n v="2.9702970297029702E-2"/>
    <n v="1044"/>
    <n v="254"/>
    <n v="0.39763779527559057"/>
    <n v="0.39763779527559057"/>
    <s v="Primera compra"/>
    <n v="1524"/>
    <n v="50.069815195071868"/>
    <n v="4.1724845995893221"/>
    <x v="0"/>
    <x v="3"/>
    <s v="ago"/>
  </r>
  <r>
    <x v="1817"/>
    <x v="0"/>
    <n v="50"/>
    <n v="73"/>
    <n v="244.2"/>
    <n v="0"/>
    <s v="No"/>
    <s v="No"/>
    <n v="0"/>
    <n v="0"/>
    <n v="5"/>
    <s v="Yes"/>
    <n v="0"/>
    <s v="KS"/>
    <x v="0"/>
    <n v="59"/>
    <s v="No"/>
    <s v="No"/>
    <s v="Yes"/>
    <s v="  Month-to-Month   "/>
    <s v="Direct Debit"/>
    <n v="37"/>
    <n v="687"/>
    <x v="0"/>
    <m/>
    <x v="241"/>
    <x v="1039"/>
    <n v="17"/>
    <x v="1"/>
    <n v="30.52"/>
    <x v="1"/>
    <s v="Phone"/>
    <x v="0"/>
    <n v="0"/>
    <n v="5078"/>
    <s v="Medio"/>
    <s v="Bajo"/>
    <n v="0"/>
    <n v="945"/>
    <n v="73"/>
    <n v="0.23287671232876711"/>
    <n v="0.23287671232876711"/>
    <s v="Primera compra"/>
    <n v="493"/>
    <n v="16.197125256673509"/>
    <n v="1.3497604380561257"/>
    <x v="0"/>
    <x v="2"/>
    <s v="jun"/>
  </r>
  <r>
    <x v="1818"/>
    <x v="0"/>
    <n v="85"/>
    <n v="62"/>
    <n v="174.7"/>
    <n v="76"/>
    <s v="Yes"/>
    <s v="No"/>
    <n v="42.2"/>
    <n v="0"/>
    <n v="6"/>
    <s v="Yes"/>
    <n v="0"/>
    <s v="MN"/>
    <x v="1"/>
    <n v="46"/>
    <s v="No"/>
    <s v="No"/>
    <s v="Yes"/>
    <s v="  Month-to-Month   "/>
    <s v="Direct Debit"/>
    <n v="20"/>
    <n v="383"/>
    <x v="0"/>
    <m/>
    <x v="915"/>
    <x v="1040"/>
    <n v="21"/>
    <x v="1"/>
    <n v="18.940000000000001"/>
    <x v="3"/>
    <s v="Phone"/>
    <x v="1"/>
    <n v="2.11"/>
    <n v="2880"/>
    <s v="Medio"/>
    <s v="Bajo"/>
    <n v="4.7619047619047616E-2"/>
    <n v="1048"/>
    <n v="139"/>
    <n v="0.15107913669064749"/>
    <n v="0.15107913669064749"/>
    <s v="Primera compra"/>
    <n v="678"/>
    <n v="22.275154004106774"/>
    <n v="1.8562628336755644"/>
    <x v="0"/>
    <x v="1"/>
    <s v="dic"/>
  </r>
  <r>
    <x v="1818"/>
    <x v="0"/>
    <n v="94"/>
    <n v="62"/>
    <n v="174.7"/>
    <n v="76"/>
    <s v="Yes"/>
    <s v="No"/>
    <n v="42.2"/>
    <n v="0"/>
    <n v="6"/>
    <s v="Yes"/>
    <n v="0"/>
    <s v="MN"/>
    <x v="1"/>
    <n v="46"/>
    <s v="No"/>
    <s v="No"/>
    <s v="Yes"/>
    <s v="  Month-to-Month   "/>
    <s v="Direct Debit"/>
    <n v="20"/>
    <n v="383"/>
    <x v="0"/>
    <m/>
    <x v="915"/>
    <x v="1040"/>
    <n v="21"/>
    <x v="1"/>
    <n v="18.940000000000001"/>
    <x v="4"/>
    <s v="Phone"/>
    <x v="1"/>
    <n v="2.11"/>
    <n v="3033"/>
    <s v="Medio"/>
    <s v="Bajo"/>
    <n v="0.14285714285714285"/>
    <n v="1048"/>
    <n v="141"/>
    <n v="0.14893617021276595"/>
    <n v="0.14893617021276595"/>
    <s v="Compra posterior"/>
    <n v="678"/>
    <n v="22.275154004106774"/>
    <n v="1.8562628336755644"/>
    <x v="0"/>
    <x v="1"/>
    <s v="dic"/>
  </r>
  <r>
    <x v="1819"/>
    <x v="0"/>
    <n v="69"/>
    <n v="111"/>
    <n v="354.9"/>
    <n v="0"/>
    <s v="No"/>
    <s v="No"/>
    <n v="0"/>
    <n v="1"/>
    <n v="15"/>
    <s v="Yes"/>
    <n v="0"/>
    <s v="RI"/>
    <x v="0"/>
    <n v="24"/>
    <s v="Yes"/>
    <s v="No"/>
    <s v="Yes"/>
    <s v="  Two Year   "/>
    <s v="Credit Card"/>
    <n v="42"/>
    <n v="2974"/>
    <x v="0"/>
    <m/>
    <x v="1003"/>
    <x v="499"/>
    <n v="20"/>
    <x v="1"/>
    <n v="46.8"/>
    <x v="3"/>
    <s v="Phone"/>
    <x v="1"/>
    <n v="0"/>
    <n v="1908"/>
    <s v="Alto"/>
    <s v="Bajo"/>
    <n v="0.05"/>
    <n v="354"/>
    <n v="112"/>
    <n v="0.17857142857142858"/>
    <n v="0.17857142857142858"/>
    <s v="Primera compra"/>
    <n v="1244"/>
    <n v="40.870636550308006"/>
    <n v="3.4058863791923337"/>
    <x v="2"/>
    <x v="3"/>
    <s v="may"/>
  </r>
  <r>
    <x v="1820"/>
    <x v="0"/>
    <n v="87"/>
    <n v="445"/>
    <n v="1092.8"/>
    <n v="272"/>
    <s v="Yes"/>
    <s v="Yes"/>
    <n v="0"/>
    <n v="0"/>
    <n v="12"/>
    <s v="Yes"/>
    <n v="0"/>
    <s v="OR"/>
    <x v="1"/>
    <n v="40"/>
    <s v="No"/>
    <s v="No"/>
    <s v="Yes"/>
    <s v="  Two Year   "/>
    <s v="Direct Debit"/>
    <n v="41"/>
    <n v="2795"/>
    <x v="0"/>
    <m/>
    <x v="1043"/>
    <x v="922"/>
    <n v="50"/>
    <x v="1"/>
    <n v="39.32"/>
    <x v="2"/>
    <s v="Phone"/>
    <x v="0"/>
    <n v="5.3"/>
    <n v="6585"/>
    <s v="Medio"/>
    <s v="Medio"/>
    <n v="0.1"/>
    <n v="860"/>
    <n v="722"/>
    <n v="6.9252077562326875E-2"/>
    <n v="6.9252077562326875E-2"/>
    <s v="Primera compra"/>
    <n v="1242"/>
    <n v="40.804928131416844"/>
    <n v="3.4004106776180705"/>
    <x v="1"/>
    <x v="3"/>
    <s v="may"/>
  </r>
  <r>
    <x v="1821"/>
    <x v="0"/>
    <n v="67"/>
    <n v="105"/>
    <n v="250.8"/>
    <n v="100"/>
    <s v="Yes"/>
    <s v="Yes"/>
    <n v="0"/>
    <n v="0"/>
    <n v="0"/>
    <s v="No"/>
    <n v="0"/>
    <s v="CT"/>
    <x v="1"/>
    <n v="42"/>
    <s v="No"/>
    <s v="No"/>
    <s v="No"/>
    <s v="  Two Year   "/>
    <s v="Credit Card"/>
    <n v="9"/>
    <n v="221"/>
    <x v="0"/>
    <m/>
    <x v="1044"/>
    <x v="740"/>
    <n v="102"/>
    <x v="2"/>
    <n v="9.92"/>
    <x v="0"/>
    <s v="SMS"/>
    <x v="1"/>
    <n v="0.21"/>
    <n v="5020"/>
    <s v="Medio"/>
    <s v="Bajo"/>
    <n v="1.9607843137254902E-2"/>
    <n v="1614"/>
    <n v="207"/>
    <n v="0.49275362318840582"/>
    <n v="0.49275362318840582"/>
    <s v="Primera compra"/>
    <n v="613"/>
    <n v="20.139630390143736"/>
    <n v="1.678302532511978"/>
    <x v="0"/>
    <x v="1"/>
    <s v="feb"/>
  </r>
  <r>
    <x v="1822"/>
    <x v="0"/>
    <n v="64"/>
    <n v="305"/>
    <n v="510.4"/>
    <n v="219"/>
    <s v="Yes"/>
    <s v="No"/>
    <n v="159.1"/>
    <n v="0"/>
    <n v="0"/>
    <s v="No"/>
    <n v="0"/>
    <s v="KY"/>
    <x v="1"/>
    <n v="48"/>
    <s v="No"/>
    <s v="No"/>
    <s v="No"/>
    <s v="  Two Year   "/>
    <s v="Direct Debit"/>
    <n v="14"/>
    <n v="1032"/>
    <x v="0"/>
    <m/>
    <x v="940"/>
    <x v="1041"/>
    <n v="67"/>
    <x v="2"/>
    <n v="13.34"/>
    <x v="1"/>
    <s v="Phone"/>
    <x v="0"/>
    <n v="7.96"/>
    <n v="949"/>
    <s v="Medio"/>
    <s v="Bajo"/>
    <n v="0"/>
    <n v="1319"/>
    <n v="524"/>
    <n v="0.12786259541984732"/>
    <n v="0.12786259541984732"/>
    <s v="Primera compra"/>
    <n v="1346"/>
    <n v="44.2217659137577"/>
    <n v="3.6851471594798082"/>
    <x v="2"/>
    <x v="2"/>
    <s v="feb"/>
  </r>
  <r>
    <x v="1823"/>
    <x v="0"/>
    <n v="72"/>
    <n v="320"/>
    <n v="789.7"/>
    <n v="0"/>
    <s v="No"/>
    <s v="No"/>
    <n v="0"/>
    <n v="2"/>
    <n v="28"/>
    <s v="Yes"/>
    <n v="0"/>
    <s v="IL"/>
    <x v="0"/>
    <n v="41"/>
    <s v="No"/>
    <s v="No"/>
    <s v="Yes"/>
    <s v="  Month-to-Month   "/>
    <s v="Credit Card"/>
    <n v="40"/>
    <n v="2280"/>
    <x v="0"/>
    <m/>
    <x v="556"/>
    <x v="610"/>
    <n v="11"/>
    <x v="2"/>
    <n v="34.06"/>
    <x v="3"/>
    <s v="Phone"/>
    <x v="1"/>
    <n v="0"/>
    <n v="3336"/>
    <s v="Medio"/>
    <s v="Bajo"/>
    <n v="9.0909090909090912E-2"/>
    <n v="501"/>
    <n v="321"/>
    <n v="3.4267912772585667E-2"/>
    <n v="3.4267912772585667E-2"/>
    <s v="Primera compra"/>
    <n v="1075"/>
    <n v="35.318275154004105"/>
    <n v="2.9431895961670089"/>
    <x v="2"/>
    <x v="3"/>
    <s v="nov"/>
  </r>
  <r>
    <x v="1824"/>
    <x v="0"/>
    <n v="97"/>
    <n v="11"/>
    <n v="29.1"/>
    <n v="0"/>
    <s v="No"/>
    <s v="No"/>
    <n v="0"/>
    <n v="0"/>
    <n v="0"/>
    <s v="No"/>
    <n v="0"/>
    <s v="KS"/>
    <x v="1"/>
    <n v="30"/>
    <s v="No"/>
    <s v="No"/>
    <s v="No"/>
    <s v="  Month-to-Month   "/>
    <s v="Paper Check"/>
    <n v="8"/>
    <n v="17"/>
    <x v="0"/>
    <m/>
    <x v="1045"/>
    <x v="1042"/>
    <n v="61"/>
    <x v="1"/>
    <n v="9.27"/>
    <x v="0"/>
    <s v="Phone"/>
    <x v="1"/>
    <n v="0"/>
    <n v="3445"/>
    <s v="Medio"/>
    <s v="Bajo"/>
    <n v="3.2786885245901641E-2"/>
    <n v="1336"/>
    <n v="13"/>
    <n v="4.6923076923076925"/>
    <n v="4.6923076923076925"/>
    <s v="Primera compra"/>
    <n v="820"/>
    <n v="26.940451745379878"/>
    <n v="2.2450376454483232"/>
    <x v="0"/>
    <x v="1"/>
    <s v="jul"/>
  </r>
  <r>
    <x v="1825"/>
    <x v="0"/>
    <n v="68"/>
    <n v="148"/>
    <n v="346.7"/>
    <n v="0"/>
    <s v="No"/>
    <s v="No"/>
    <n v="0"/>
    <n v="0"/>
    <n v="2"/>
    <s v="Yes"/>
    <n v="0"/>
    <s v="UT"/>
    <x v="0"/>
    <n v="38"/>
    <s v="No"/>
    <s v="No"/>
    <s v="No"/>
    <s v="  Month-to-Month   "/>
    <s v="Credit Card"/>
    <n v="23"/>
    <n v="503"/>
    <x v="0"/>
    <m/>
    <x v="527"/>
    <x v="1043"/>
    <n v="110"/>
    <x v="0"/>
    <n v="18.73"/>
    <x v="3"/>
    <s v="Email"/>
    <x v="0"/>
    <n v="0"/>
    <n v="6301"/>
    <s v="Medio"/>
    <s v="Bajo"/>
    <n v="9.0909090909090905E-3"/>
    <n v="896"/>
    <n v="149"/>
    <n v="0.73825503355704702"/>
    <n v="0.73825503355704702"/>
    <s v="Primera compra"/>
    <n v="1077"/>
    <n v="35.383983572895275"/>
    <n v="2.9486652977412731"/>
    <x v="2"/>
    <x v="1"/>
    <s v="nov"/>
  </r>
  <r>
    <x v="1826"/>
    <x v="0"/>
    <n v="58"/>
    <n v="329"/>
    <n v="1040"/>
    <n v="414"/>
    <s v="Yes"/>
    <s v="No"/>
    <n v="317.39999999999998"/>
    <n v="1"/>
    <n v="0"/>
    <s v="No"/>
    <n v="0"/>
    <s v="OH"/>
    <x v="0"/>
    <n v="63"/>
    <s v="No"/>
    <s v="No"/>
    <s v="No"/>
    <s v="  Two Year   "/>
    <s v="Credit Card"/>
    <n v="13"/>
    <n v="908"/>
    <x v="0"/>
    <m/>
    <x v="147"/>
    <x v="1044"/>
    <n v="51"/>
    <x v="2"/>
    <n v="14.78"/>
    <x v="0"/>
    <s v="Email"/>
    <x v="0"/>
    <n v="6.35"/>
    <n v="2734"/>
    <s v="Medio"/>
    <s v="Bajo"/>
    <n v="3.9215686274509803E-2"/>
    <n v="457"/>
    <n v="745"/>
    <n v="6.8456375838926178E-2"/>
    <n v="6.8456375838926178E-2"/>
    <s v="Primera compra"/>
    <n v="487"/>
    <n v="16"/>
    <n v="1.3333333333333333"/>
    <x v="0"/>
    <x v="2"/>
    <s v="jun"/>
  </r>
  <r>
    <x v="1827"/>
    <x v="0"/>
    <n v="83"/>
    <n v="112"/>
    <n v="284.39999999999998"/>
    <n v="0"/>
    <s v="No"/>
    <s v="No"/>
    <n v="0"/>
    <n v="0"/>
    <n v="0"/>
    <s v="No"/>
    <n v="0"/>
    <s v="GA"/>
    <x v="1"/>
    <n v="45"/>
    <s v="No"/>
    <s v="No"/>
    <s v="No"/>
    <s v="  One Year   "/>
    <s v="Direct Debit"/>
    <n v="7"/>
    <n v="235"/>
    <x v="0"/>
    <m/>
    <x v="117"/>
    <x v="682"/>
    <n v="87"/>
    <x v="1"/>
    <n v="6.93"/>
    <x v="4"/>
    <s v="Email"/>
    <x v="0"/>
    <n v="0"/>
    <n v="4480"/>
    <s v="Medio"/>
    <s v="Bajo"/>
    <n v="3.4482758620689655E-2"/>
    <n v="780"/>
    <n v="115"/>
    <n v="0.75652173913043474"/>
    <n v="0.75652173913043474"/>
    <s v="Primera compra"/>
    <n v="1665"/>
    <n v="54.702258726899387"/>
    <n v="4.5585215605749489"/>
    <x v="0"/>
    <x v="1"/>
    <s v="mar"/>
  </r>
  <r>
    <x v="1828"/>
    <x v="0"/>
    <n v="75"/>
    <n v="26"/>
    <n v="69.900000000000006"/>
    <n v="0"/>
    <s v="No"/>
    <s v="No"/>
    <n v="0"/>
    <n v="0"/>
    <n v="10"/>
    <s v="Yes"/>
    <n v="0"/>
    <s v="WI"/>
    <x v="0"/>
    <n v="29"/>
    <s v="Yes"/>
    <s v="No"/>
    <s v="Yes"/>
    <s v="  Month-to-Month   "/>
    <s v="Credit Card"/>
    <n v="23"/>
    <n v="409"/>
    <x v="0"/>
    <m/>
    <x v="120"/>
    <x v="816"/>
    <n v="97"/>
    <x v="2"/>
    <n v="21.26"/>
    <x v="1"/>
    <s v="Phone"/>
    <x v="0"/>
    <n v="0"/>
    <n v="5496"/>
    <s v="Medio"/>
    <s v="Bajo"/>
    <n v="0"/>
    <n v="777"/>
    <n v="26"/>
    <n v="3.7307692307692308"/>
    <n v="3.7307692307692308"/>
    <s v="Primera compra"/>
    <n v="1052"/>
    <n v="34.562628336755644"/>
    <n v="2.8802190280629705"/>
    <x v="2"/>
    <x v="1"/>
    <s v="nov"/>
  </r>
  <r>
    <x v="1829"/>
    <x v="0"/>
    <n v="56"/>
    <n v="136"/>
    <n v="238.6"/>
    <n v="0"/>
    <s v="No"/>
    <s v="No"/>
    <n v="0"/>
    <n v="0"/>
    <n v="12"/>
    <s v="Yes"/>
    <n v="0"/>
    <s v="NV"/>
    <x v="0"/>
    <n v="33"/>
    <s v="No"/>
    <s v="No"/>
    <s v="Yes"/>
    <s v="  Two Year   "/>
    <s v="Paper Check"/>
    <n v="47"/>
    <n v="2222"/>
    <x v="0"/>
    <m/>
    <x v="984"/>
    <x v="1045"/>
    <n v="96"/>
    <x v="2"/>
    <n v="39.700000000000003"/>
    <x v="0"/>
    <s v="Phone"/>
    <x v="1"/>
    <n v="0"/>
    <n v="711"/>
    <s v="Medio"/>
    <s v="Bajo"/>
    <n v="2.0833333333333332E-2"/>
    <n v="1562"/>
    <n v="138"/>
    <n v="0.69565217391304346"/>
    <n v="0.69565217391304346"/>
    <s v="Primera compra"/>
    <n v="1536"/>
    <n v="50.464065708418893"/>
    <n v="4.2053388090349078"/>
    <x v="0"/>
    <x v="3"/>
    <s v="jul"/>
  </r>
  <r>
    <x v="1830"/>
    <x v="0"/>
    <n v="71"/>
    <n v="126"/>
    <n v="434.7"/>
    <n v="0"/>
    <s v="No"/>
    <s v="No"/>
    <n v="0"/>
    <n v="1"/>
    <n v="12"/>
    <s v="Yes"/>
    <n v="0"/>
    <s v="MT"/>
    <x v="1"/>
    <n v="71"/>
    <s v="No"/>
    <s v="Yes"/>
    <s v="Yes"/>
    <s v="  Two Year   "/>
    <s v="Direct Debit"/>
    <n v="24"/>
    <n v="690"/>
    <x v="0"/>
    <m/>
    <x v="977"/>
    <x v="1046"/>
    <n v="59"/>
    <x v="2"/>
    <n v="23.25"/>
    <x v="2"/>
    <s v="SMS"/>
    <x v="0"/>
    <n v="0"/>
    <n v="4149"/>
    <s v="Medio"/>
    <s v="Medio"/>
    <n v="8.4745762711864403E-2"/>
    <n v="1299"/>
    <n v="131"/>
    <n v="0.45038167938931295"/>
    <n v="0.45038167938931295"/>
    <s v="Primera compra"/>
    <n v="518"/>
    <n v="17.01848049281314"/>
    <n v="1.4182067077344283"/>
    <x v="1"/>
    <x v="2"/>
    <s v="may"/>
  </r>
  <r>
    <x v="1831"/>
    <x v="0"/>
    <n v="72"/>
    <n v="443"/>
    <n v="903.5"/>
    <n v="0"/>
    <s v="No"/>
    <s v="No"/>
    <n v="0"/>
    <n v="0"/>
    <n v="0"/>
    <s v="No"/>
    <n v="0"/>
    <s v="WI"/>
    <x v="1"/>
    <n v="43"/>
    <s v="No"/>
    <s v="No"/>
    <s v="No"/>
    <s v="  Two Year   "/>
    <s v="Credit Card"/>
    <n v="8"/>
    <n v="589"/>
    <x v="0"/>
    <m/>
    <x v="1046"/>
    <x v="605"/>
    <n v="28"/>
    <x v="0"/>
    <n v="6.44"/>
    <x v="2"/>
    <s v="Phone"/>
    <x v="0"/>
    <n v="0"/>
    <n v="1005"/>
    <s v="Medio"/>
    <s v="Medio"/>
    <n v="0.17857142857142858"/>
    <n v="1506"/>
    <n v="448"/>
    <n v="6.25E-2"/>
    <n v="6.25E-2"/>
    <s v="Primera compra"/>
    <n v="322"/>
    <n v="10.57905544147844"/>
    <n v="0.88158795345653662"/>
    <x v="1"/>
    <x v="1"/>
    <s v="nov"/>
  </r>
  <r>
    <x v="1832"/>
    <x v="0"/>
    <n v="56"/>
    <n v="123"/>
    <n v="275.7"/>
    <n v="0"/>
    <s v="No"/>
    <s v="No"/>
    <n v="0"/>
    <n v="0"/>
    <n v="13"/>
    <s v="Yes"/>
    <n v="0"/>
    <s v="FL"/>
    <x v="1"/>
    <n v="21"/>
    <s v="Yes"/>
    <s v="No"/>
    <s v="Yes"/>
    <s v="  Two Year   "/>
    <s v="Direct Debit"/>
    <n v="34"/>
    <n v="2373"/>
    <x v="0"/>
    <m/>
    <x v="1047"/>
    <x v="244"/>
    <n v="39"/>
    <x v="1"/>
    <n v="27.86"/>
    <x v="3"/>
    <s v="Email"/>
    <x v="0"/>
    <n v="0"/>
    <n v="2992"/>
    <s v="Medio"/>
    <s v="Bajo"/>
    <n v="2.564102564102564E-2"/>
    <n v="1746"/>
    <n v="124"/>
    <n v="0.31451612903225806"/>
    <n v="0.31451612903225806"/>
    <s v="Primera compra"/>
    <n v="1482"/>
    <n v="48.689938398357292"/>
    <n v="4.0574948665297743"/>
    <x v="2"/>
    <x v="3"/>
    <s v="sept"/>
  </r>
  <r>
    <x v="1833"/>
    <x v="0"/>
    <n v="62"/>
    <n v="6"/>
    <n v="12"/>
    <n v="0"/>
    <s v="No"/>
    <s v="No"/>
    <n v="0"/>
    <n v="0"/>
    <n v="0"/>
    <s v="No"/>
    <n v="0"/>
    <s v="UT"/>
    <x v="0"/>
    <n v="59"/>
    <s v="No"/>
    <s v="No"/>
    <s v="No"/>
    <s v="  One Year   "/>
    <s v="Credit Card"/>
    <n v="8"/>
    <n v="8"/>
    <x v="0"/>
    <m/>
    <x v="258"/>
    <x v="860"/>
    <n v="44"/>
    <x v="1"/>
    <n v="8.41"/>
    <x v="0"/>
    <s v="Phone"/>
    <x v="1"/>
    <n v="0"/>
    <n v="4012"/>
    <s v="Medio"/>
    <s v="Bajo"/>
    <n v="4.5454545454545456E-2"/>
    <n v="1232"/>
    <n v="8"/>
    <n v="5.5"/>
    <n v="5.5"/>
    <s v="Primera compra"/>
    <n v="1311"/>
    <n v="43.071868583162221"/>
    <n v="3.5893223819301849"/>
    <x v="0"/>
    <x v="1"/>
    <s v="mar"/>
  </r>
  <r>
    <x v="1834"/>
    <x v="0"/>
    <n v="77"/>
    <n v="81"/>
    <n v="217.7"/>
    <n v="0"/>
    <s v="No"/>
    <s v="No"/>
    <n v="0"/>
    <n v="0"/>
    <n v="3"/>
    <s v="Yes"/>
    <n v="0"/>
    <s v="AK"/>
    <x v="0"/>
    <n v="55"/>
    <s v="No"/>
    <s v="No"/>
    <s v="Yes"/>
    <s v="  Two Year   "/>
    <s v="Credit Card"/>
    <n v="39"/>
    <n v="1403"/>
    <x v="0"/>
    <m/>
    <x v="901"/>
    <x v="64"/>
    <n v="34"/>
    <x v="1"/>
    <n v="34.270000000000003"/>
    <x v="0"/>
    <s v="Phone"/>
    <x v="1"/>
    <n v="0"/>
    <n v="2172"/>
    <s v="Medio"/>
    <s v="Bajo"/>
    <n v="5.8823529411764705E-2"/>
    <n v="863"/>
    <n v="83"/>
    <n v="0.40963855421686746"/>
    <n v="0.40963855421686746"/>
    <s v="Primera compra"/>
    <n v="1640"/>
    <n v="53.880903490759756"/>
    <n v="4.4900752908966464"/>
    <x v="0"/>
    <x v="0"/>
    <s v="abr"/>
  </r>
  <r>
    <x v="1835"/>
    <x v="0"/>
    <n v="73"/>
    <n v="34"/>
    <n v="86.3"/>
    <n v="0"/>
    <s v="No"/>
    <s v="No"/>
    <n v="0"/>
    <n v="2"/>
    <n v="3"/>
    <s v="Yes"/>
    <n v="0"/>
    <s v="CO"/>
    <x v="0"/>
    <n v="39"/>
    <s v="No"/>
    <s v="No"/>
    <s v="Yes"/>
    <s v="  Month-to-Month   "/>
    <s v="Direct Debit"/>
    <n v="40"/>
    <n v="343"/>
    <x v="0"/>
    <m/>
    <x v="326"/>
    <x v="414"/>
    <n v="47"/>
    <x v="1"/>
    <n v="45.08"/>
    <x v="2"/>
    <s v="SMS"/>
    <x v="0"/>
    <n v="0"/>
    <n v="2315"/>
    <s v="Alto"/>
    <s v="Medio"/>
    <n v="0.10638297872340426"/>
    <n v="1341"/>
    <n v="39"/>
    <n v="1.2051282051282051"/>
    <n v="1.2051282051282051"/>
    <s v="Primera compra"/>
    <n v="1549"/>
    <n v="50.891170431211492"/>
    <n v="4.2409308692676246"/>
    <x v="1"/>
    <x v="1"/>
    <s v="jul"/>
  </r>
  <r>
    <x v="1836"/>
    <x v="0"/>
    <n v="71"/>
    <n v="153"/>
    <n v="385.2"/>
    <n v="0"/>
    <s v="No"/>
    <s v="No"/>
    <n v="0"/>
    <n v="0"/>
    <n v="0"/>
    <s v="No"/>
    <n v="0"/>
    <s v="TN"/>
    <x v="0"/>
    <n v="62"/>
    <s v="No"/>
    <s v="No"/>
    <s v="No"/>
    <s v="  One Year   "/>
    <s v="Direct Debit"/>
    <n v="9"/>
    <n v="212"/>
    <x v="0"/>
    <m/>
    <x v="910"/>
    <x v="232"/>
    <n v="60"/>
    <x v="0"/>
    <n v="10.35"/>
    <x v="5"/>
    <s v="SMS"/>
    <x v="1"/>
    <n v="0"/>
    <n v="2011"/>
    <s v="Medio"/>
    <s v="Bajo"/>
    <n v="6.6666666666666666E-2"/>
    <n v="1125"/>
    <n v="157"/>
    <n v="0.38216560509554143"/>
    <n v="0.38216560509554143"/>
    <s v="Primera compra"/>
    <n v="1193"/>
    <n v="39.195071868583163"/>
    <n v="3.2662559890485969"/>
    <x v="0"/>
    <x v="1"/>
    <s v="jul"/>
  </r>
  <r>
    <x v="1837"/>
    <x v="0"/>
    <n v="67"/>
    <n v="237"/>
    <n v="413.8"/>
    <n v="0"/>
    <s v="No"/>
    <s v="No"/>
    <n v="0"/>
    <n v="0"/>
    <n v="3"/>
    <s v="Yes"/>
    <n v="0"/>
    <s v="AZ"/>
    <x v="1"/>
    <n v="32"/>
    <s v="No"/>
    <s v="No"/>
    <s v="Yes"/>
    <s v="  Two Year   "/>
    <s v="Credit Card"/>
    <n v="37"/>
    <n v="2209"/>
    <x v="0"/>
    <m/>
    <x v="1048"/>
    <x v="1047"/>
    <n v="75"/>
    <x v="2"/>
    <n v="39.090000000000003"/>
    <x v="2"/>
    <s v="SMS"/>
    <x v="1"/>
    <n v="0"/>
    <n v="2948"/>
    <s v="Medio"/>
    <s v="Medio"/>
    <n v="6.6666666666666666E-2"/>
    <n v="922"/>
    <n v="242"/>
    <n v="0.30991735537190085"/>
    <n v="0.30991735537190085"/>
    <s v="Primera compra"/>
    <n v="1697"/>
    <n v="55.753593429158116"/>
    <n v="4.646132785763176"/>
    <x v="1"/>
    <x v="0"/>
    <s v="feb"/>
  </r>
  <r>
    <x v="1838"/>
    <x v="0"/>
    <n v="70"/>
    <n v="151"/>
    <n v="280.5"/>
    <n v="46"/>
    <s v="Yes"/>
    <s v="No"/>
    <n v="90.5"/>
    <n v="3"/>
    <n v="6"/>
    <s v="No"/>
    <n v="60"/>
    <s v="AL"/>
    <x v="1"/>
    <n v="52"/>
    <s v="No"/>
    <s v="No"/>
    <s v="No"/>
    <s v="  One Year   "/>
    <s v="Direct Debit"/>
    <n v="38"/>
    <n v="881"/>
    <x v="0"/>
    <m/>
    <x v="1049"/>
    <x v="848"/>
    <n v="92"/>
    <x v="1"/>
    <n v="43.95"/>
    <x v="1"/>
    <s v="SMS"/>
    <x v="0"/>
    <n v="2.71"/>
    <n v="4615"/>
    <s v="Medio"/>
    <s v="Bajo"/>
    <n v="0"/>
    <n v="444"/>
    <n v="197"/>
    <n v="0.46700507614213199"/>
    <n v="0.46700507614213199"/>
    <s v="Primera compra"/>
    <n v="736"/>
    <n v="24.180698151950715"/>
    <n v="2.0150581793292264"/>
    <x v="2"/>
    <x v="2"/>
    <s v="oct"/>
  </r>
  <r>
    <x v="1839"/>
    <x v="0"/>
    <n v="70"/>
    <n v="268"/>
    <n v="598"/>
    <n v="0"/>
    <s v="No"/>
    <s v="No"/>
    <n v="0"/>
    <n v="0"/>
    <n v="7"/>
    <s v="Yes"/>
    <n v="0"/>
    <s v="IL"/>
    <x v="0"/>
    <n v="53"/>
    <s v="No"/>
    <s v="No"/>
    <s v="Yes"/>
    <s v="  Month-to-Month   "/>
    <s v="Direct Debit"/>
    <n v="50"/>
    <n v="2983"/>
    <x v="0"/>
    <m/>
    <x v="559"/>
    <x v="1048"/>
    <n v="15"/>
    <x v="2"/>
    <n v="42.78"/>
    <x v="0"/>
    <s v="Email"/>
    <x v="1"/>
    <n v="0"/>
    <n v="6226"/>
    <s v="Medio"/>
    <s v="Bajo"/>
    <n v="0.13333333333333333"/>
    <n v="1375"/>
    <n v="270"/>
    <n v="5.5555555555555552E-2"/>
    <n v="5.5555555555555552E-2"/>
    <s v="Primera compra"/>
    <n v="1418"/>
    <n v="46.587268993839835"/>
    <n v="3.8822724161533197"/>
    <x v="0"/>
    <x v="3"/>
    <s v="nov"/>
  </r>
  <r>
    <x v="1840"/>
    <x v="0"/>
    <n v="75"/>
    <n v="19"/>
    <n v="43.4"/>
    <n v="0"/>
    <s v="No"/>
    <s v="No"/>
    <n v="0"/>
    <n v="0"/>
    <n v="7"/>
    <s v="Yes"/>
    <n v="0"/>
    <s v="WA"/>
    <x v="0"/>
    <n v="50"/>
    <s v="No"/>
    <s v="No"/>
    <s v="Yes"/>
    <s v="  Month-to-Month   "/>
    <s v="Direct Debit"/>
    <n v="41"/>
    <n v="357"/>
    <x v="0"/>
    <m/>
    <x v="251"/>
    <x v="487"/>
    <n v="18"/>
    <x v="2"/>
    <n v="35.36"/>
    <x v="2"/>
    <s v="Phone"/>
    <x v="1"/>
    <n v="0"/>
    <n v="3743"/>
    <s v="Medio"/>
    <s v="Medio"/>
    <n v="0.27777777777777779"/>
    <n v="910"/>
    <n v="24"/>
    <n v="0.75"/>
    <n v="0.75"/>
    <s v="Primera compra"/>
    <n v="1716"/>
    <n v="56.377823408624238"/>
    <n v="4.6981519507186862"/>
    <x v="1"/>
    <x v="1"/>
    <s v="feb"/>
  </r>
  <r>
    <x v="1841"/>
    <x v="0"/>
    <n v="97"/>
    <n v="103"/>
    <n v="298"/>
    <n v="60"/>
    <s v="Yes"/>
    <s v="No"/>
    <n v="69.8"/>
    <n v="0"/>
    <n v="8"/>
    <s v="Yes"/>
    <n v="0"/>
    <s v="AZ"/>
    <x v="0"/>
    <n v="38"/>
    <s v="No"/>
    <s v="No"/>
    <s v="Yes"/>
    <s v="  One Year   "/>
    <s v="Direct Debit"/>
    <n v="61"/>
    <n v="1826"/>
    <x v="0"/>
    <m/>
    <x v="788"/>
    <x v="876"/>
    <n v="83"/>
    <x v="1"/>
    <n v="69.63"/>
    <x v="1"/>
    <s v="SMS"/>
    <x v="0"/>
    <n v="0.28000000000000003"/>
    <n v="3050"/>
    <s v="Alto"/>
    <s v="Bajo"/>
    <n v="0"/>
    <n v="831"/>
    <n v="163"/>
    <n v="0.50920245398773001"/>
    <n v="0.50920245398773001"/>
    <s v="Primera compra"/>
    <n v="1076"/>
    <n v="35.351129363449694"/>
    <n v="2.945927446954141"/>
    <x v="2"/>
    <x v="0"/>
    <s v="nov"/>
  </r>
  <r>
    <x v="1842"/>
    <x v="0"/>
    <n v="53"/>
    <n v="476"/>
    <n v="843.5"/>
    <n v="280"/>
    <s v="Yes"/>
    <s v="Yes"/>
    <n v="0"/>
    <n v="0"/>
    <n v="1"/>
    <s v="Yes"/>
    <n v="0"/>
    <s v="DE"/>
    <x v="0"/>
    <n v="54"/>
    <s v="No"/>
    <s v="No"/>
    <s v="Yes"/>
    <s v="  One Year   "/>
    <s v="Direct Debit"/>
    <n v="67"/>
    <n v="4697"/>
    <x v="0"/>
    <m/>
    <x v="1050"/>
    <x v="836"/>
    <n v="29"/>
    <x v="2"/>
    <n v="71.05"/>
    <x v="3"/>
    <s v="SMS"/>
    <x v="0"/>
    <n v="0.74"/>
    <n v="6739"/>
    <s v="Alto"/>
    <s v="Bajo"/>
    <n v="3.4482758620689655E-2"/>
    <n v="538"/>
    <n v="757"/>
    <n v="3.8309114927344783E-2"/>
    <n v="3.8309114927344783E-2"/>
    <s v="Primera compra"/>
    <n v="1452"/>
    <n v="47.704312114989733"/>
    <n v="3.9753593429158109"/>
    <x v="2"/>
    <x v="3"/>
    <s v="oct"/>
  </r>
  <r>
    <x v="1843"/>
    <x v="0"/>
    <n v="74"/>
    <n v="150"/>
    <n v="387.4"/>
    <n v="0"/>
    <s v="No"/>
    <s v="No"/>
    <n v="0"/>
    <n v="0"/>
    <n v="4"/>
    <s v="Yes"/>
    <n v="0"/>
    <s v="SD"/>
    <x v="1"/>
    <n v="57"/>
    <s v="No"/>
    <s v="No"/>
    <s v="Yes"/>
    <s v="  One Year   "/>
    <s v="Direct Debit"/>
    <n v="38"/>
    <n v="1480"/>
    <x v="0"/>
    <m/>
    <x v="1051"/>
    <x v="812"/>
    <n v="70"/>
    <x v="0"/>
    <n v="39.53"/>
    <x v="0"/>
    <s v="Phone"/>
    <x v="1"/>
    <n v="0"/>
    <n v="6595"/>
    <s v="Medio"/>
    <s v="Bajo"/>
    <n v="2.8571428571428571E-2"/>
    <n v="598"/>
    <n v="152"/>
    <n v="0.46052631578947367"/>
    <n v="0.46052631578947367"/>
    <s v="Primera compra"/>
    <n v="699"/>
    <n v="22.965092402464066"/>
    <n v="1.9137577002053388"/>
    <x v="0"/>
    <x v="0"/>
    <s v="nov"/>
  </r>
  <r>
    <x v="1844"/>
    <x v="0"/>
    <n v="51"/>
    <n v="191"/>
    <n v="408"/>
    <n v="0"/>
    <s v="No"/>
    <s v="No"/>
    <n v="0"/>
    <n v="0"/>
    <n v="0"/>
    <s v="No"/>
    <n v="0"/>
    <s v="MD"/>
    <x v="0"/>
    <n v="47"/>
    <s v="No"/>
    <s v="No"/>
    <s v="No"/>
    <s v="  Two Year   "/>
    <s v="Credit Card"/>
    <n v="10"/>
    <n v="373"/>
    <x v="0"/>
    <m/>
    <x v="503"/>
    <x v="404"/>
    <n v="30"/>
    <x v="2"/>
    <n v="11.02"/>
    <x v="1"/>
    <s v="Email"/>
    <x v="1"/>
    <n v="0"/>
    <n v="5554"/>
    <s v="Medio"/>
    <s v="Bajo"/>
    <n v="0"/>
    <n v="525"/>
    <n v="191"/>
    <n v="0.15706806282722513"/>
    <n v="0.15706806282722513"/>
    <s v="Primera compra"/>
    <n v="302"/>
    <n v="9.9219712525667347"/>
    <n v="0.8268309377138946"/>
    <x v="0"/>
    <x v="1"/>
    <s v="dic"/>
  </r>
  <r>
    <x v="1845"/>
    <x v="0"/>
    <n v="74"/>
    <n v="136"/>
    <n v="439.3"/>
    <n v="0"/>
    <s v="No"/>
    <s v="No"/>
    <n v="0"/>
    <n v="1"/>
    <n v="0"/>
    <s v="No"/>
    <n v="0"/>
    <s v="WA"/>
    <x v="1"/>
    <n v="58"/>
    <s v="No"/>
    <s v="No"/>
    <s v="No"/>
    <s v="  Two Year   "/>
    <s v="Direct Debit"/>
    <n v="11"/>
    <n v="797"/>
    <x v="0"/>
    <m/>
    <x v="919"/>
    <x v="1049"/>
    <n v="56"/>
    <x v="0"/>
    <n v="9.94"/>
    <x v="5"/>
    <s v="SMS"/>
    <x v="0"/>
    <n v="0"/>
    <n v="5073"/>
    <s v="Medio"/>
    <s v="Bajo"/>
    <n v="7.1428571428571425E-2"/>
    <n v="1332"/>
    <n v="140"/>
    <n v="0.4"/>
    <n v="0.4"/>
    <s v="Primera compra"/>
    <n v="803"/>
    <n v="26.381930184804926"/>
    <n v="2.1984941820670771"/>
    <x v="0"/>
    <x v="2"/>
    <s v="ago"/>
  </r>
  <r>
    <x v="1846"/>
    <x v="0"/>
    <n v="68"/>
    <n v="111"/>
    <n v="233.5"/>
    <n v="0"/>
    <s v="No"/>
    <s v="No"/>
    <n v="0"/>
    <n v="0"/>
    <n v="0"/>
    <s v="No"/>
    <n v="0"/>
    <s v="SD"/>
    <x v="0"/>
    <n v="23"/>
    <s v="Yes"/>
    <s v="No"/>
    <s v="No"/>
    <s v="  One Year   "/>
    <s v="Credit Card"/>
    <n v="10"/>
    <n v="149"/>
    <x v="0"/>
    <m/>
    <x v="134"/>
    <x v="417"/>
    <n v="36"/>
    <x v="0"/>
    <n v="9.1"/>
    <x v="4"/>
    <s v="Email"/>
    <x v="0"/>
    <n v="0"/>
    <n v="1798"/>
    <s v="Medio"/>
    <s v="Bajo"/>
    <n v="8.3333333333333329E-2"/>
    <n v="385"/>
    <n v="114"/>
    <n v="0.31578947368421051"/>
    <n v="0.31578947368421051"/>
    <s v="Primera compra"/>
    <n v="795"/>
    <n v="26.119096509240247"/>
    <n v="2.1765913757700206"/>
    <x v="0"/>
    <x v="1"/>
    <s v="ago"/>
  </r>
  <r>
    <x v="1847"/>
    <x v="0"/>
    <n v="75"/>
    <n v="6"/>
    <n v="14"/>
    <n v="0"/>
    <s v="No"/>
    <s v="No"/>
    <n v="0"/>
    <n v="0"/>
    <n v="4"/>
    <s v="Yes"/>
    <n v="0"/>
    <s v="WA"/>
    <x v="0"/>
    <n v="81"/>
    <s v="No"/>
    <s v="Yes"/>
    <s v="No"/>
    <s v="  Two Year   "/>
    <s v="Direct Debit"/>
    <n v="48"/>
    <n v="48"/>
    <x v="0"/>
    <m/>
    <x v="364"/>
    <x v="1050"/>
    <n v="95"/>
    <x v="2"/>
    <n v="48.88"/>
    <x v="1"/>
    <s v="Phone"/>
    <x v="0"/>
    <n v="0"/>
    <n v="3238"/>
    <s v="Alto"/>
    <s v="Bajo"/>
    <n v="0"/>
    <n v="1638"/>
    <n v="6"/>
    <n v="15.833333333333334"/>
    <n v="15.833333333333334"/>
    <s v="Primera compra"/>
    <n v="558"/>
    <n v="18.33264887063655"/>
    <n v="1.5277207392197125"/>
    <x v="0"/>
    <x v="1"/>
    <s v="abr"/>
  </r>
  <r>
    <x v="1848"/>
    <x v="0"/>
    <n v="64"/>
    <n v="454"/>
    <n v="804.9"/>
    <n v="0"/>
    <s v="No"/>
    <s v="No"/>
    <n v="0"/>
    <n v="0"/>
    <n v="14"/>
    <s v="Yes"/>
    <n v="0"/>
    <s v="NH"/>
    <x v="1"/>
    <n v="34"/>
    <s v="No"/>
    <s v="No"/>
    <s v="Yes"/>
    <s v="  Two Year   "/>
    <s v="Direct Debit"/>
    <n v="38"/>
    <n v="2764"/>
    <x v="0"/>
    <m/>
    <x v="669"/>
    <x v="1051"/>
    <n v="20"/>
    <x v="2"/>
    <n v="31.64"/>
    <x v="3"/>
    <s v="Phone"/>
    <x v="1"/>
    <n v="0"/>
    <n v="6129"/>
    <s v="Medio"/>
    <s v="Bajo"/>
    <n v="0.05"/>
    <n v="531"/>
    <n v="455"/>
    <n v="4.3956043956043959E-2"/>
    <n v="4.3956043956043959E-2"/>
    <s v="Primera compra"/>
    <n v="711"/>
    <n v="23.359342915811087"/>
    <n v="1.946611909650924"/>
    <x v="0"/>
    <x v="3"/>
    <s v="nov"/>
  </r>
  <r>
    <x v="1849"/>
    <x v="0"/>
    <n v="66"/>
    <n v="13"/>
    <n v="38.1"/>
    <n v="0"/>
    <s v="No"/>
    <s v="No"/>
    <n v="0"/>
    <n v="1"/>
    <n v="1"/>
    <s v="Yes"/>
    <n v="0"/>
    <s v="DE"/>
    <x v="0"/>
    <n v="53"/>
    <s v="No"/>
    <s v="No"/>
    <s v="Yes"/>
    <s v="  Month-to-Month   "/>
    <s v="Direct Debit"/>
    <n v="23"/>
    <n v="88"/>
    <x v="0"/>
    <m/>
    <x v="434"/>
    <x v="937"/>
    <n v="65"/>
    <x v="0"/>
    <n v="20.28"/>
    <x v="3"/>
    <s v="Phone"/>
    <x v="0"/>
    <n v="0"/>
    <n v="6473"/>
    <s v="Medio"/>
    <s v="Bajo"/>
    <n v="1.5384615384615385E-2"/>
    <n v="744"/>
    <n v="14"/>
    <n v="4.6428571428571432"/>
    <n v="4.6428571428571432"/>
    <s v="Primera compra"/>
    <n v="320"/>
    <n v="10.513347022587268"/>
    <n v="0.87611225188227237"/>
    <x v="0"/>
    <x v="1"/>
    <s v="nov"/>
  </r>
  <r>
    <x v="1850"/>
    <x v="0"/>
    <n v="56"/>
    <n v="134"/>
    <n v="283.5"/>
    <n v="284"/>
    <s v="Yes"/>
    <s v="No"/>
    <n v="170.4"/>
    <n v="0"/>
    <n v="5"/>
    <s v="Yes"/>
    <n v="0"/>
    <s v="ND"/>
    <x v="0"/>
    <n v="41"/>
    <s v="No"/>
    <s v="No"/>
    <s v="No"/>
    <s v="  One Year   "/>
    <s v="Direct Debit"/>
    <n v="31"/>
    <n v="2178"/>
    <x v="0"/>
    <m/>
    <x v="1052"/>
    <x v="405"/>
    <n v="21"/>
    <x v="2"/>
    <n v="33.799999999999997"/>
    <x v="0"/>
    <s v="Phone"/>
    <x v="1"/>
    <n v="5.1100000000000003"/>
    <n v="2988"/>
    <s v="Medio"/>
    <s v="Bajo"/>
    <n v="9.5238095238095233E-2"/>
    <n v="613"/>
    <n v="420"/>
    <n v="0.05"/>
    <n v="0.05"/>
    <s v="Primera compra"/>
    <n v="1479"/>
    <n v="48.591375770020534"/>
    <n v="4.0492813141683781"/>
    <x v="0"/>
    <x v="0"/>
    <s v="sept"/>
  </r>
  <r>
    <x v="1851"/>
    <x v="0"/>
    <n v="69"/>
    <n v="64"/>
    <n v="168.8"/>
    <n v="24"/>
    <s v="Yes"/>
    <s v="No"/>
    <n v="56.4"/>
    <n v="0"/>
    <n v="1"/>
    <s v="Yes"/>
    <n v="0"/>
    <s v="NY"/>
    <x v="1"/>
    <n v="72"/>
    <s v="No"/>
    <s v="Yes"/>
    <s v="Yes"/>
    <s v="  Two Year   "/>
    <s v="Credit Card"/>
    <n v="35"/>
    <n v="834"/>
    <x v="0"/>
    <m/>
    <x v="1053"/>
    <x v="136"/>
    <n v="47"/>
    <x v="0"/>
    <n v="35.06"/>
    <x v="4"/>
    <s v="SMS"/>
    <x v="0"/>
    <n v="2.2599999999999998"/>
    <n v="3156"/>
    <s v="Medio"/>
    <s v="Bajo"/>
    <n v="6.3829787234042548E-2"/>
    <n v="1654"/>
    <n v="91"/>
    <n v="0.51648351648351654"/>
    <n v="0.51648351648351654"/>
    <s v="Primera compra"/>
    <n v="380"/>
    <n v="12.484599589322382"/>
    <n v="1.0403832991101984"/>
    <x v="0"/>
    <x v="2"/>
    <s v="sept"/>
  </r>
  <r>
    <x v="1852"/>
    <x v="0"/>
    <n v="68"/>
    <n v="283"/>
    <n v="630.79999999999995"/>
    <n v="702"/>
    <s v="Yes"/>
    <s v="No"/>
    <n v="126.8"/>
    <n v="0"/>
    <n v="21"/>
    <s v="No"/>
    <n v="35"/>
    <s v="ND"/>
    <x v="1"/>
    <n v="24"/>
    <s v="Yes"/>
    <s v="No"/>
    <s v="No"/>
    <s v="  One Year   "/>
    <s v="Direct Debit"/>
    <n v="24"/>
    <n v="934"/>
    <x v="0"/>
    <m/>
    <x v="962"/>
    <x v="377"/>
    <n v="47"/>
    <x v="0"/>
    <n v="19.48"/>
    <x v="5"/>
    <s v="Email"/>
    <x v="1"/>
    <n v="0.51"/>
    <n v="4467"/>
    <s v="Medio"/>
    <s v="Bajo"/>
    <n v="8.5106382978723402E-2"/>
    <n v="1572"/>
    <n v="989"/>
    <n v="4.7522750252780584E-2"/>
    <n v="4.7522750252780584E-2"/>
    <s v="Primera compra"/>
    <n v="1206"/>
    <n v="39.622176591375769"/>
    <n v="3.3018480492813143"/>
    <x v="0"/>
    <x v="2"/>
    <s v="jun"/>
  </r>
  <r>
    <x v="1853"/>
    <x v="0"/>
    <n v="67"/>
    <n v="230"/>
    <n v="566"/>
    <n v="0"/>
    <s v="No"/>
    <s v="No"/>
    <n v="0"/>
    <n v="0"/>
    <n v="1"/>
    <s v="No"/>
    <n v="16"/>
    <s v="NY"/>
    <x v="1"/>
    <n v="46"/>
    <s v="No"/>
    <s v="No"/>
    <s v="Yes"/>
    <s v="  Month-to-Month   "/>
    <s v="Credit Card"/>
    <n v="46"/>
    <n v="1725"/>
    <x v="0"/>
    <m/>
    <x v="166"/>
    <x v="1052"/>
    <n v="3"/>
    <x v="0"/>
    <n v="47.36"/>
    <x v="3"/>
    <s v="Email"/>
    <x v="1"/>
    <n v="0"/>
    <n v="5145"/>
    <s v="Alto"/>
    <s v="Bajo"/>
    <n v="0.33333333333333331"/>
    <n v="779"/>
    <n v="231"/>
    <n v="1.2987012987012988E-2"/>
    <n v="1.2987012987012988E-2"/>
    <s v="Primera compra"/>
    <n v="1688"/>
    <n v="55.457905544147849"/>
    <n v="4.6214921286789874"/>
    <x v="2"/>
    <x v="0"/>
    <s v="feb"/>
  </r>
  <r>
    <x v="1854"/>
    <x v="0"/>
    <n v="63"/>
    <n v="6"/>
    <n v="13.6"/>
    <n v="8"/>
    <s v="Yes"/>
    <s v="Yes"/>
    <n v="0"/>
    <n v="0"/>
    <n v="8"/>
    <s v="Yes"/>
    <n v="0"/>
    <s v="MO"/>
    <x v="1"/>
    <n v="71"/>
    <s v="No"/>
    <s v="Yes"/>
    <s v="No"/>
    <s v="  Month-to-Month   "/>
    <s v="Direct Debit"/>
    <n v="16"/>
    <n v="32"/>
    <x v="0"/>
    <m/>
    <x v="1054"/>
    <x v="1053"/>
    <n v="13"/>
    <x v="2"/>
    <n v="18.3"/>
    <x v="4"/>
    <s v="Email"/>
    <x v="0"/>
    <n v="0.18"/>
    <n v="1297"/>
    <s v="Medio"/>
    <s v="Bajo"/>
    <n v="0.23076923076923078"/>
    <n v="554"/>
    <n v="17"/>
    <n v="0.76470588235294112"/>
    <n v="0.76470588235294112"/>
    <s v="Primera compra"/>
    <n v="579"/>
    <n v="19.022587268993838"/>
    <n v="1.5852156057494866"/>
    <x v="0"/>
    <x v="1"/>
    <s v="mar"/>
  </r>
  <r>
    <x v="1855"/>
    <x v="0"/>
    <n v="100"/>
    <n v="96"/>
    <n v="291.8"/>
    <n v="0"/>
    <s v="No"/>
    <s v="No"/>
    <n v="0"/>
    <n v="0"/>
    <n v="9"/>
    <s v="No"/>
    <n v="51"/>
    <s v="GA"/>
    <x v="1"/>
    <n v="37"/>
    <s v="No"/>
    <s v="No"/>
    <s v="Yes"/>
    <s v="  Month-to-Month   "/>
    <s v="Direct Debit"/>
    <n v="59"/>
    <n v="2452"/>
    <x v="0"/>
    <m/>
    <x v="763"/>
    <x v="1054"/>
    <n v="30"/>
    <x v="1"/>
    <n v="66.13"/>
    <x v="4"/>
    <s v="Phone"/>
    <x v="1"/>
    <n v="0"/>
    <n v="2058"/>
    <s v="Alto"/>
    <s v="Bajo"/>
    <n v="0.1"/>
    <n v="1495"/>
    <n v="99"/>
    <n v="0.30303030303030304"/>
    <n v="0.30303030303030304"/>
    <s v="Primera compra"/>
    <n v="1362"/>
    <n v="44.747433264887064"/>
    <n v="3.7289527720739222"/>
    <x v="0"/>
    <x v="3"/>
    <s v="ene"/>
  </r>
  <r>
    <x v="1856"/>
    <x v="0"/>
    <n v="77"/>
    <n v="21"/>
    <n v="47.3"/>
    <n v="0"/>
    <s v="No"/>
    <s v="No"/>
    <n v="0"/>
    <n v="0"/>
    <n v="12"/>
    <s v="Yes"/>
    <n v="0"/>
    <s v="AL"/>
    <x v="0"/>
    <n v="55"/>
    <s v="No"/>
    <s v="No"/>
    <s v="No"/>
    <s v="  Month-to-Month   "/>
    <s v="Paper Check"/>
    <n v="36"/>
    <n v="243"/>
    <x v="0"/>
    <m/>
    <x v="1055"/>
    <x v="1055"/>
    <n v="14"/>
    <x v="1"/>
    <n v="41.72"/>
    <x v="5"/>
    <s v="Email"/>
    <x v="1"/>
    <n v="0"/>
    <n v="4145"/>
    <s v="Medio"/>
    <s v="Bajo"/>
    <n v="0.2857142857142857"/>
    <n v="871"/>
    <n v="25"/>
    <n v="0.56000000000000005"/>
    <n v="0.56000000000000005"/>
    <s v="Primera compra"/>
    <n v="661"/>
    <n v="21.716632443531829"/>
    <n v="1.8097193702943191"/>
    <x v="0"/>
    <x v="1"/>
    <s v="dic"/>
  </r>
  <r>
    <x v="1857"/>
    <x v="0"/>
    <n v="79"/>
    <n v="227"/>
    <n v="557.6"/>
    <n v="0"/>
    <s v="No"/>
    <s v="No"/>
    <n v="0"/>
    <n v="0"/>
    <n v="3"/>
    <s v="No"/>
    <n v="35"/>
    <s v="NH"/>
    <x v="1"/>
    <n v="49"/>
    <s v="No"/>
    <s v="No"/>
    <s v="Yes"/>
    <s v="  One Year   "/>
    <s v="Direct Debit"/>
    <n v="24"/>
    <n v="1021"/>
    <x v="0"/>
    <m/>
    <x v="1056"/>
    <x v="1056"/>
    <n v="120"/>
    <x v="1"/>
    <n v="28.47"/>
    <x v="2"/>
    <s v="Email"/>
    <x v="1"/>
    <n v="0"/>
    <n v="4199"/>
    <s v="Medio"/>
    <s v="Medio"/>
    <n v="4.1666666666666664E-2"/>
    <n v="340"/>
    <n v="232"/>
    <n v="0.51724137931034486"/>
    <n v="0.51724137931034486"/>
    <s v="Primera compra"/>
    <n v="1473"/>
    <n v="48.394250513347018"/>
    <n v="4.0328542094455848"/>
    <x v="1"/>
    <x v="2"/>
    <s v="oct"/>
  </r>
  <r>
    <x v="1858"/>
    <x v="0"/>
    <n v="59"/>
    <n v="114"/>
    <n v="250.2"/>
    <n v="0"/>
    <s v="No"/>
    <s v="No"/>
    <n v="0"/>
    <n v="0"/>
    <n v="14"/>
    <s v="Yes"/>
    <n v="0"/>
    <s v="CO"/>
    <x v="1"/>
    <n v="21"/>
    <s v="Yes"/>
    <s v="No"/>
    <s v="No"/>
    <s v="  One Year   "/>
    <s v="Direct Debit"/>
    <n v="49"/>
    <n v="3074"/>
    <x v="0"/>
    <m/>
    <x v="786"/>
    <x v="289"/>
    <n v="71"/>
    <x v="1"/>
    <n v="45.44"/>
    <x v="0"/>
    <s v="Email"/>
    <x v="0"/>
    <n v="0"/>
    <n v="531"/>
    <s v="Alto"/>
    <s v="Bajo"/>
    <n v="2.8169014084507043E-2"/>
    <n v="503"/>
    <n v="116"/>
    <n v="0.61206896551724133"/>
    <n v="0.61206896551724133"/>
    <s v="Primera compra"/>
    <n v="1637"/>
    <n v="53.782340862422998"/>
    <n v="4.4818617385352502"/>
    <x v="0"/>
    <x v="3"/>
    <s v="abr"/>
  </r>
  <r>
    <x v="1859"/>
    <x v="0"/>
    <n v="65"/>
    <n v="229"/>
    <n v="589.1"/>
    <n v="180"/>
    <s v="Yes"/>
    <s v="No"/>
    <n v="346.5"/>
    <n v="0"/>
    <n v="7"/>
    <s v="Yes"/>
    <n v="0"/>
    <s v="NC"/>
    <x v="0"/>
    <n v="48"/>
    <s v="No"/>
    <s v="No"/>
    <s v="Yes"/>
    <s v="  Month-to-Month   "/>
    <s v="Direct Debit"/>
    <n v="36"/>
    <n v="1640"/>
    <x v="0"/>
    <m/>
    <x v="570"/>
    <x v="543"/>
    <n v="114"/>
    <x v="0"/>
    <n v="33.47"/>
    <x v="5"/>
    <s v="Phone"/>
    <x v="0"/>
    <n v="0.69"/>
    <n v="7009"/>
    <s v="Medio"/>
    <s v="Bajo"/>
    <n v="3.5087719298245612E-2"/>
    <n v="931"/>
    <n v="413"/>
    <n v="0.27602905569007263"/>
    <n v="0.27602905569007263"/>
    <s v="Primera compra"/>
    <n v="748"/>
    <n v="24.57494866529774"/>
    <n v="2.0479123887748116"/>
    <x v="0"/>
    <x v="0"/>
    <s v="sept"/>
  </r>
  <r>
    <x v="1860"/>
    <x v="0"/>
    <n v="54"/>
    <n v="95"/>
    <n v="286.60000000000002"/>
    <n v="504"/>
    <s v="Yes"/>
    <s v="Yes"/>
    <n v="0"/>
    <n v="0"/>
    <n v="7"/>
    <s v="Yes"/>
    <n v="0"/>
    <s v="ME"/>
    <x v="0"/>
    <n v="45"/>
    <s v="No"/>
    <s v="No"/>
    <s v="Yes"/>
    <s v="  Two Year   "/>
    <s v="Direct Debit"/>
    <n v="44"/>
    <n v="3129"/>
    <x v="0"/>
    <m/>
    <x v="243"/>
    <x v="499"/>
    <n v="82"/>
    <x v="2"/>
    <n v="38.82"/>
    <x v="2"/>
    <s v="Phone"/>
    <x v="1"/>
    <n v="9.94"/>
    <n v="1559"/>
    <s v="Medio"/>
    <s v="Medio"/>
    <n v="6.097560975609756E-2"/>
    <n v="354"/>
    <n v="604"/>
    <n v="0.13576158940397351"/>
    <n v="0.13576158940397351"/>
    <s v="Primera compra"/>
    <n v="684"/>
    <n v="22.472279260780287"/>
    <n v="1.8726899383983573"/>
    <x v="1"/>
    <x v="3"/>
    <s v="nov"/>
  </r>
  <r>
    <x v="1861"/>
    <x v="0"/>
    <n v="70"/>
    <n v="180"/>
    <n v="437.6"/>
    <n v="0"/>
    <s v="No"/>
    <s v="No"/>
    <n v="0"/>
    <n v="0"/>
    <n v="14"/>
    <s v="No"/>
    <n v="45"/>
    <s v="CA"/>
    <x v="0"/>
    <n v="27"/>
    <s v="Yes"/>
    <s v="No"/>
    <s v="Yes"/>
    <s v="  Two Year   "/>
    <s v="Credit Card"/>
    <n v="38"/>
    <n v="2774"/>
    <x v="0"/>
    <m/>
    <x v="952"/>
    <x v="812"/>
    <n v="28"/>
    <x v="0"/>
    <n v="31.62"/>
    <x v="2"/>
    <s v="SMS"/>
    <x v="0"/>
    <n v="0"/>
    <n v="1152"/>
    <s v="Medio"/>
    <s v="Medio"/>
    <n v="0.17857142857142858"/>
    <n v="598"/>
    <n v="185"/>
    <n v="0.15135135135135136"/>
    <n v="0.15135135135135136"/>
    <s v="Primera compra"/>
    <n v="290"/>
    <n v="9.5277207392197116"/>
    <n v="0.79397672826830934"/>
    <x v="1"/>
    <x v="3"/>
    <s v="dic"/>
  </r>
  <r>
    <x v="1862"/>
    <x v="0"/>
    <n v="65"/>
    <n v="31"/>
    <n v="92.5"/>
    <n v="0"/>
    <s v="No"/>
    <s v="No"/>
    <n v="0"/>
    <n v="0"/>
    <n v="11"/>
    <s v="Yes"/>
    <n v="0"/>
    <s v="RI"/>
    <x v="0"/>
    <n v="54"/>
    <s v="No"/>
    <s v="No"/>
    <s v="Yes"/>
    <s v="  Month-to-Month   "/>
    <s v="Credit Card"/>
    <n v="33"/>
    <n v="515"/>
    <x v="0"/>
    <m/>
    <x v="877"/>
    <x v="381"/>
    <n v="2"/>
    <x v="0"/>
    <n v="35.729999999999997"/>
    <x v="5"/>
    <s v="Phone"/>
    <x v="0"/>
    <n v="0"/>
    <n v="2358"/>
    <s v="Medio"/>
    <s v="Bajo"/>
    <n v="2"/>
    <n v="1213"/>
    <n v="35"/>
    <n v="5.7142857142857141E-2"/>
    <n v="5.7142857142857141E-2"/>
    <s v="Primera compra"/>
    <n v="1410"/>
    <n v="46.32443531827515"/>
    <n v="3.8603696098562623"/>
    <x v="0"/>
    <x v="1"/>
    <s v="dic"/>
  </r>
  <r>
    <x v="1863"/>
    <x v="0"/>
    <n v="70"/>
    <n v="108"/>
    <n v="277.60000000000002"/>
    <n v="414"/>
    <s v="Yes"/>
    <s v="Yes"/>
    <n v="0"/>
    <n v="0"/>
    <n v="0"/>
    <s v="No"/>
    <n v="0"/>
    <s v="IL"/>
    <x v="1"/>
    <n v="21"/>
    <s v="Yes"/>
    <s v="No"/>
    <s v="No"/>
    <s v="  Two Year   "/>
    <s v="Credit Card"/>
    <n v="9"/>
    <n v="653"/>
    <x v="0"/>
    <m/>
    <x v="453"/>
    <x v="424"/>
    <n v="4"/>
    <x v="0"/>
    <n v="7.41"/>
    <x v="4"/>
    <s v="Phone"/>
    <x v="0"/>
    <n v="5.66"/>
    <n v="6624"/>
    <s v="Medio"/>
    <s v="Bajo"/>
    <n v="0.75"/>
    <n v="505"/>
    <n v="525"/>
    <n v="7.619047619047619E-3"/>
    <n v="7.619047619047619E-3"/>
    <s v="Primera compra"/>
    <n v="1605"/>
    <n v="52.73100616016427"/>
    <n v="4.3942505133470222"/>
    <x v="0"/>
    <x v="2"/>
    <s v="may"/>
  </r>
  <r>
    <x v="1864"/>
    <x v="0"/>
    <n v="75"/>
    <n v="157"/>
    <n v="464.6"/>
    <n v="264"/>
    <s v="Yes"/>
    <s v="No"/>
    <n v="160.1"/>
    <n v="0"/>
    <n v="0"/>
    <s v="No"/>
    <n v="0"/>
    <s v="WI"/>
    <x v="1"/>
    <n v="68"/>
    <s v="No"/>
    <s v="Yes"/>
    <s v="No"/>
    <s v="  Two Year   "/>
    <s v="Direct Debit"/>
    <n v="10"/>
    <n v="666"/>
    <x v="0"/>
    <m/>
    <x v="1057"/>
    <x v="1057"/>
    <n v="119"/>
    <x v="0"/>
    <n v="11.46"/>
    <x v="2"/>
    <s v="Email"/>
    <x v="1"/>
    <n v="6.4"/>
    <n v="2234"/>
    <s v="Medio"/>
    <s v="Medio"/>
    <n v="4.2016806722689079E-2"/>
    <n v="1106"/>
    <n v="426"/>
    <n v="0.27934272300469482"/>
    <n v="0.27934272300469482"/>
    <s v="Primera compra"/>
    <n v="448"/>
    <n v="14.718685831622174"/>
    <n v="1.2265571526351813"/>
    <x v="1"/>
    <x v="2"/>
    <s v="jul"/>
  </r>
  <r>
    <x v="1865"/>
    <x v="0"/>
    <n v="68"/>
    <n v="81"/>
    <n v="179.7"/>
    <n v="0"/>
    <s v="No"/>
    <s v="No"/>
    <n v="0"/>
    <n v="0"/>
    <n v="0"/>
    <s v="No"/>
    <n v="0"/>
    <s v="TX"/>
    <x v="1"/>
    <n v="44"/>
    <s v="No"/>
    <s v="No"/>
    <s v="No"/>
    <s v="  Two Year   "/>
    <s v="Credit Card"/>
    <n v="10"/>
    <n v="180"/>
    <x v="0"/>
    <m/>
    <x v="287"/>
    <x v="1058"/>
    <n v="107"/>
    <x v="0"/>
    <n v="11.82"/>
    <x v="1"/>
    <s v="SMS"/>
    <x v="0"/>
    <n v="0"/>
    <n v="6138"/>
    <s v="Medio"/>
    <s v="Bajo"/>
    <n v="0"/>
    <n v="1331"/>
    <n v="81"/>
    <n v="1.3209876543209877"/>
    <n v="1.3209876543209877"/>
    <s v="Primera compra"/>
    <n v="799"/>
    <n v="26.250513347022586"/>
    <n v="2.1875427789185489"/>
    <x v="2"/>
    <x v="1"/>
    <s v="ago"/>
  </r>
  <r>
    <x v="1866"/>
    <x v="0"/>
    <n v="79"/>
    <n v="2"/>
    <n v="4"/>
    <n v="0"/>
    <s v="No"/>
    <s v="No"/>
    <n v="0"/>
    <n v="0"/>
    <n v="0"/>
    <s v="No"/>
    <n v="0"/>
    <s v="AL"/>
    <x v="0"/>
    <n v="45"/>
    <s v="No"/>
    <s v="No"/>
    <s v="No"/>
    <s v="  Month-to-Month   "/>
    <s v="Credit Card"/>
    <n v="6"/>
    <n v="6"/>
    <x v="0"/>
    <m/>
    <x v="918"/>
    <x v="193"/>
    <n v="44"/>
    <x v="1"/>
    <n v="6.1"/>
    <x v="3"/>
    <s v="Email"/>
    <x v="0"/>
    <n v="0"/>
    <n v="5417"/>
    <s v="Medio"/>
    <s v="Bajo"/>
    <n v="2.2727272727272728E-2"/>
    <n v="762"/>
    <n v="3"/>
    <n v="14.666666666666666"/>
    <n v="14.666666666666666"/>
    <s v="Primera compra"/>
    <n v="786"/>
    <n v="25.823408624229977"/>
    <n v="2.1519507186858315"/>
    <x v="2"/>
    <x v="1"/>
    <s v="ago"/>
  </r>
  <r>
    <x v="1867"/>
    <x v="0"/>
    <n v="67"/>
    <n v="156"/>
    <n v="427.9"/>
    <n v="86"/>
    <s v="Yes"/>
    <s v="No"/>
    <n v="225.8"/>
    <n v="0"/>
    <n v="0"/>
    <s v="No"/>
    <n v="0"/>
    <s v="AZ"/>
    <x v="1"/>
    <n v="26"/>
    <s v="Yes"/>
    <s v="No"/>
    <s v="No"/>
    <s v="  Two Year   "/>
    <s v="Paper Check"/>
    <n v="10"/>
    <n v="431"/>
    <x v="0"/>
    <m/>
    <x v="225"/>
    <x v="957"/>
    <n v="50"/>
    <x v="2"/>
    <n v="10.39"/>
    <x v="0"/>
    <s v="Email"/>
    <x v="0"/>
    <n v="4.5199999999999996"/>
    <n v="4218"/>
    <s v="Medio"/>
    <s v="Bajo"/>
    <n v="0.04"/>
    <n v="428"/>
    <n v="244"/>
    <n v="0.20491803278688525"/>
    <n v="0.20491803278688525"/>
    <s v="Primera compra"/>
    <n v="1455"/>
    <n v="47.802874743326491"/>
    <n v="3.9835728952772076"/>
    <x v="0"/>
    <x v="1"/>
    <s v="oct"/>
  </r>
  <r>
    <x v="1868"/>
    <x v="0"/>
    <n v="52"/>
    <n v="90"/>
    <n v="183.3"/>
    <n v="0"/>
    <s v="No"/>
    <s v="No"/>
    <n v="0"/>
    <n v="2"/>
    <n v="0"/>
    <s v="No"/>
    <n v="0"/>
    <s v="MT"/>
    <x v="1"/>
    <n v="47"/>
    <s v="No"/>
    <s v="No"/>
    <s v="No"/>
    <s v="  Month-to-Month   "/>
    <s v="Credit Card"/>
    <n v="8"/>
    <n v="130"/>
    <x v="0"/>
    <m/>
    <x v="1058"/>
    <x v="1059"/>
    <n v="103"/>
    <x v="2"/>
    <n v="8.58"/>
    <x v="4"/>
    <s v="Email"/>
    <x v="0"/>
    <n v="0"/>
    <n v="5986"/>
    <s v="Medio"/>
    <s v="Bajo"/>
    <n v="2.9126213592233011E-2"/>
    <n v="773"/>
    <n v="93"/>
    <n v="1.10752688172043"/>
    <n v="1.10752688172043"/>
    <s v="Primera compra"/>
    <n v="889"/>
    <n v="29.207392197125259"/>
    <n v="2.4339493497604381"/>
    <x v="0"/>
    <x v="1"/>
    <s v="may"/>
  </r>
  <r>
    <x v="1869"/>
    <x v="0"/>
    <n v="83"/>
    <n v="332"/>
    <n v="749.5"/>
    <n v="0"/>
    <s v="No"/>
    <s v="No"/>
    <n v="0"/>
    <n v="0"/>
    <n v="9"/>
    <s v="Yes"/>
    <n v="0"/>
    <s v="NH"/>
    <x v="0"/>
    <n v="45"/>
    <s v="No"/>
    <s v="No"/>
    <s v="Yes"/>
    <s v="  Two Year   "/>
    <s v="Credit Card"/>
    <n v="47"/>
    <n v="3207"/>
    <x v="0"/>
    <m/>
    <x v="1059"/>
    <x v="1060"/>
    <n v="102"/>
    <x v="1"/>
    <n v="51.12"/>
    <x v="5"/>
    <s v="Phone"/>
    <x v="0"/>
    <n v="0"/>
    <n v="1054"/>
    <s v="Alto"/>
    <s v="Bajo"/>
    <n v="3.9215686274509803E-2"/>
    <n v="1200"/>
    <n v="336"/>
    <n v="0.30357142857142855"/>
    <n v="0.30357142857142855"/>
    <s v="Primera compra"/>
    <n v="1400"/>
    <n v="45.995893223819301"/>
    <n v="3.8329911019849416"/>
    <x v="0"/>
    <x v="3"/>
    <s v="dic"/>
  </r>
  <r>
    <x v="1870"/>
    <x v="0"/>
    <n v="69"/>
    <n v="57"/>
    <n v="189.6"/>
    <n v="0"/>
    <s v="No"/>
    <s v="No"/>
    <n v="0"/>
    <n v="0"/>
    <n v="2"/>
    <s v="Yes"/>
    <n v="0"/>
    <s v="WY"/>
    <x v="0"/>
    <n v="35"/>
    <s v="No"/>
    <s v="No"/>
    <s v="No"/>
    <s v="  Month-to-Month   "/>
    <s v="Credit Card"/>
    <n v="15"/>
    <n v="288"/>
    <x v="0"/>
    <m/>
    <x v="1060"/>
    <x v="464"/>
    <n v="68"/>
    <x v="0"/>
    <n v="16.940000000000001"/>
    <x v="2"/>
    <s v="SMS"/>
    <x v="1"/>
    <n v="0"/>
    <n v="5703"/>
    <s v="Medio"/>
    <s v="Medio"/>
    <n v="7.3529411764705885E-2"/>
    <n v="630"/>
    <n v="62"/>
    <n v="1.096774193548387"/>
    <n v="1.096774193548387"/>
    <s v="Primera compra"/>
    <n v="771"/>
    <n v="25.330595482546201"/>
    <n v="2.1108829568788501"/>
    <x v="1"/>
    <x v="1"/>
    <s v="sept"/>
  </r>
  <r>
    <x v="1871"/>
    <x v="0"/>
    <n v="65"/>
    <n v="148"/>
    <n v="440.5"/>
    <n v="252"/>
    <s v="Yes"/>
    <s v="No"/>
    <n v="308.7"/>
    <n v="0"/>
    <n v="4"/>
    <s v="Yes"/>
    <n v="0"/>
    <s v="LA"/>
    <x v="0"/>
    <n v="50"/>
    <s v="No"/>
    <s v="No"/>
    <s v="Yes"/>
    <s v="  Month-to-Month   "/>
    <s v="Direct Debit"/>
    <n v="37"/>
    <n v="2328"/>
    <x v="0"/>
    <m/>
    <x v="827"/>
    <x v="772"/>
    <n v="24"/>
    <x v="0"/>
    <n v="35.54"/>
    <x v="4"/>
    <s v="Phone"/>
    <x v="0"/>
    <n v="6.17"/>
    <n v="3360"/>
    <s v="Medio"/>
    <s v="Bajo"/>
    <n v="0.125"/>
    <n v="528"/>
    <n v="403"/>
    <n v="5.9553349875930521E-2"/>
    <n v="5.9553349875930521E-2"/>
    <s v="Primera compra"/>
    <n v="683"/>
    <n v="22.439425051334702"/>
    <n v="1.8699520876112252"/>
    <x v="0"/>
    <x v="3"/>
    <s v="nov"/>
  </r>
  <r>
    <x v="1872"/>
    <x v="0"/>
    <n v="82"/>
    <n v="299"/>
    <n v="871.5"/>
    <n v="268"/>
    <s v="Yes"/>
    <s v="No"/>
    <n v="227.8"/>
    <n v="0"/>
    <n v="5"/>
    <s v="No"/>
    <n v="6"/>
    <s v="RI"/>
    <x v="0"/>
    <n v="26"/>
    <s v="Yes"/>
    <s v="No"/>
    <s v="Yes"/>
    <s v="  Two Year   "/>
    <s v="Direct Debit"/>
    <n v="34"/>
    <n v="2281"/>
    <x v="0"/>
    <m/>
    <x v="1061"/>
    <x v="982"/>
    <n v="111"/>
    <x v="1"/>
    <n v="29.38"/>
    <x v="1"/>
    <s v="Phone"/>
    <x v="0"/>
    <n v="6.83"/>
    <n v="321"/>
    <s v="Medio"/>
    <s v="Bajo"/>
    <n v="0"/>
    <n v="1294"/>
    <n v="567"/>
    <n v="0.19576719576719576"/>
    <n v="0.19576719576719576"/>
    <s v="Primera compra"/>
    <n v="1501"/>
    <n v="49.314168377823414"/>
    <n v="4.1095140314852845"/>
    <x v="2"/>
    <x v="3"/>
    <s v="sept"/>
  </r>
  <r>
    <x v="1873"/>
    <x v="0"/>
    <n v="58"/>
    <n v="84"/>
    <n v="226.6"/>
    <n v="60"/>
    <s v="Yes"/>
    <s v="No"/>
    <n v="64.5"/>
    <n v="0"/>
    <n v="4"/>
    <s v="Yes"/>
    <n v="0"/>
    <s v="WY"/>
    <x v="1"/>
    <n v="61"/>
    <s v="No"/>
    <s v="No"/>
    <s v="Yes"/>
    <s v="  Month-to-Month   "/>
    <s v="Direct Debit"/>
    <n v="24"/>
    <n v="366"/>
    <x v="0"/>
    <m/>
    <x v="216"/>
    <x v="1061"/>
    <n v="48"/>
    <x v="2"/>
    <n v="25"/>
    <x v="1"/>
    <s v="SMS"/>
    <x v="0"/>
    <n v="0.13"/>
    <n v="5503"/>
    <s v="Medio"/>
    <s v="Bajo"/>
    <n v="0"/>
    <n v="1138"/>
    <n v="144"/>
    <n v="0.33333333333333331"/>
    <n v="0.33333333333333331"/>
    <s v="Primera compra"/>
    <n v="708"/>
    <n v="23.260780287474333"/>
    <n v="1.9383983572895278"/>
    <x v="0"/>
    <x v="1"/>
    <s v="nov"/>
  </r>
  <r>
    <x v="1873"/>
    <x v="0"/>
    <n v="64"/>
    <n v="84"/>
    <n v="226.6"/>
    <n v="60"/>
    <s v="Yes"/>
    <s v="No"/>
    <n v="64.5"/>
    <n v="0"/>
    <n v="4"/>
    <s v="Yes"/>
    <n v="0"/>
    <s v="WY"/>
    <x v="1"/>
    <n v="61"/>
    <s v="No"/>
    <s v="No"/>
    <s v="Yes"/>
    <s v="  Month-to-Month   "/>
    <s v="Direct Debit"/>
    <n v="24"/>
    <n v="366"/>
    <x v="0"/>
    <m/>
    <x v="216"/>
    <x v="1061"/>
    <n v="48"/>
    <x v="2"/>
    <n v="25"/>
    <x v="0"/>
    <s v="SMS"/>
    <x v="0"/>
    <n v="0.13"/>
    <n v="2221"/>
    <s v="Medio"/>
    <s v="Bajo"/>
    <n v="4.1666666666666664E-2"/>
    <n v="1138"/>
    <n v="146"/>
    <n v="0.32876712328767121"/>
    <n v="0.32876712328767121"/>
    <s v="Compra posterior"/>
    <n v="708"/>
    <n v="23.260780287474333"/>
    <n v="1.9383983572895278"/>
    <x v="0"/>
    <x v="1"/>
    <s v="nov"/>
  </r>
  <r>
    <x v="1874"/>
    <x v="0"/>
    <n v="71"/>
    <n v="16"/>
    <n v="47.6"/>
    <n v="56"/>
    <s v="Yes"/>
    <s v="No"/>
    <n v="58.8"/>
    <n v="0"/>
    <n v="0"/>
    <s v="No"/>
    <n v="0"/>
    <s v="HI"/>
    <x v="0"/>
    <n v="23"/>
    <s v="Yes"/>
    <s v="No"/>
    <s v="No"/>
    <s v="  Month-to-Month   "/>
    <s v="Credit Card"/>
    <n v="11"/>
    <n v="88"/>
    <x v="0"/>
    <m/>
    <x v="592"/>
    <x v="343"/>
    <n v="53"/>
    <x v="0"/>
    <n v="10.17"/>
    <x v="2"/>
    <s v="Phone"/>
    <x v="1"/>
    <n v="1.18"/>
    <n v="2006"/>
    <s v="Medio"/>
    <s v="Medio"/>
    <n v="9.4339622641509441E-2"/>
    <n v="1343"/>
    <n v="77"/>
    <n v="0.68831168831168832"/>
    <n v="0.68831168831168832"/>
    <s v="Primera compra"/>
    <n v="732"/>
    <n v="24.049281314168375"/>
    <n v="2.0041067761806981"/>
    <x v="1"/>
    <x v="1"/>
    <s v="oct"/>
  </r>
  <r>
    <x v="1874"/>
    <x v="0"/>
    <n v="73"/>
    <n v="16"/>
    <n v="47.6"/>
    <n v="56"/>
    <s v="Yes"/>
    <s v="No"/>
    <n v="58.8"/>
    <n v="0"/>
    <n v="0"/>
    <s v="No"/>
    <n v="0"/>
    <s v="HI"/>
    <x v="0"/>
    <n v="23"/>
    <s v="Yes"/>
    <s v="No"/>
    <s v="No"/>
    <s v="  Month-to-Month   "/>
    <s v="Credit Card"/>
    <n v="11"/>
    <n v="88"/>
    <x v="0"/>
    <m/>
    <x v="592"/>
    <x v="343"/>
    <n v="53"/>
    <x v="0"/>
    <n v="10.17"/>
    <x v="2"/>
    <s v="Phone"/>
    <x v="1"/>
    <n v="1.18"/>
    <n v="4280"/>
    <s v="Medio"/>
    <s v="Medio"/>
    <n v="9.4339622641509441E-2"/>
    <n v="1343"/>
    <n v="77"/>
    <n v="0.68831168831168832"/>
    <n v="0.68831168831168832"/>
    <s v="Compra posterior"/>
    <n v="732"/>
    <n v="24.049281314168375"/>
    <n v="2.0041067761806981"/>
    <x v="1"/>
    <x v="1"/>
    <s v="oct"/>
  </r>
  <r>
    <x v="1875"/>
    <x v="0"/>
    <n v="74"/>
    <n v="144"/>
    <n v="424"/>
    <n v="0"/>
    <s v="No"/>
    <s v="No"/>
    <n v="0"/>
    <n v="0"/>
    <n v="0"/>
    <s v="No"/>
    <n v="0"/>
    <s v="ME"/>
    <x v="1"/>
    <n v="22"/>
    <s v="Yes"/>
    <s v="No"/>
    <s v="No"/>
    <s v="  Month-to-Month   "/>
    <s v="Direct Debit"/>
    <n v="9"/>
    <n v="313"/>
    <x v="0"/>
    <m/>
    <x v="1062"/>
    <x v="56"/>
    <n v="103"/>
    <x v="0"/>
    <n v="7.76"/>
    <x v="2"/>
    <s v="Email"/>
    <x v="1"/>
    <n v="0"/>
    <n v="7005"/>
    <s v="Medio"/>
    <s v="Medio"/>
    <n v="4.8543689320388349E-2"/>
    <n v="1062"/>
    <n v="149"/>
    <n v="0.6912751677852349"/>
    <n v="0.6912751677852349"/>
    <s v="Primera compra"/>
    <n v="1649"/>
    <n v="54.176591375770016"/>
    <n v="4.514715947980835"/>
    <x v="1"/>
    <x v="1"/>
    <s v="abr"/>
  </r>
  <r>
    <x v="1876"/>
    <x v="0"/>
    <n v="97"/>
    <n v="23"/>
    <n v="65.400000000000006"/>
    <n v="26"/>
    <s v="Yes"/>
    <s v="Yes"/>
    <n v="0"/>
    <n v="2"/>
    <n v="14"/>
    <s v="Yes"/>
    <n v="0"/>
    <s v="NH"/>
    <x v="1"/>
    <n v="21"/>
    <s v="Yes"/>
    <s v="No"/>
    <s v="No"/>
    <s v="  One Year   "/>
    <s v="Credit Card"/>
    <n v="21"/>
    <n v="279"/>
    <x v="0"/>
    <m/>
    <x v="506"/>
    <x v="513"/>
    <n v="108"/>
    <x v="1"/>
    <n v="23.89"/>
    <x v="4"/>
    <s v="Email"/>
    <x v="0"/>
    <n v="1.31"/>
    <n v="3684"/>
    <s v="Medio"/>
    <s v="Bajo"/>
    <n v="2.7777777777777776E-2"/>
    <n v="1434"/>
    <n v="52"/>
    <n v="2.0769230769230771"/>
    <n v="2.0769230769230771"/>
    <s v="Primera compra"/>
    <n v="657"/>
    <n v="21.585215605749486"/>
    <n v="1.7987679671457906"/>
    <x v="0"/>
    <x v="1"/>
    <s v="dic"/>
  </r>
  <r>
    <x v="1877"/>
    <x v="0"/>
    <n v="70"/>
    <n v="560"/>
    <n v="1051.9000000000001"/>
    <n v="280"/>
    <s v="Yes"/>
    <s v="Yes"/>
    <n v="0"/>
    <n v="0"/>
    <n v="0"/>
    <s v="No"/>
    <n v="0"/>
    <s v="IL"/>
    <x v="0"/>
    <n v="74"/>
    <s v="No"/>
    <s v="Yes"/>
    <s v="No"/>
    <s v="  Two Year   "/>
    <s v="Credit Card"/>
    <n v="7"/>
    <n v="525"/>
    <x v="0"/>
    <m/>
    <x v="1039"/>
    <x v="326"/>
    <n v="8"/>
    <x v="0"/>
    <n v="6.96"/>
    <x v="3"/>
    <s v="Email"/>
    <x v="1"/>
    <n v="0.85"/>
    <n v="4268"/>
    <s v="Medio"/>
    <s v="Bajo"/>
    <n v="0.125"/>
    <n v="566"/>
    <n v="841"/>
    <n v="9.512485136741973E-3"/>
    <n v="9.512485136741973E-3"/>
    <s v="Primera compra"/>
    <n v="773"/>
    <n v="25.396303901437371"/>
    <n v="2.1163586584531142"/>
    <x v="2"/>
    <x v="1"/>
    <s v="sept"/>
  </r>
  <r>
    <x v="1878"/>
    <x v="0"/>
    <n v="72"/>
    <n v="223"/>
    <n v="637.29999999999995"/>
    <n v="568"/>
    <s v="Yes"/>
    <s v="No"/>
    <n v="295.8"/>
    <n v="0"/>
    <n v="9"/>
    <s v="No"/>
    <n v="5"/>
    <s v="ND"/>
    <x v="0"/>
    <n v="41"/>
    <s v="No"/>
    <s v="No"/>
    <s v="No"/>
    <s v="  Two Year   "/>
    <s v="Direct Debit"/>
    <n v="25"/>
    <n v="1760"/>
    <x v="0"/>
    <m/>
    <x v="384"/>
    <x v="1033"/>
    <n v="114"/>
    <x v="0"/>
    <n v="24.65"/>
    <x v="2"/>
    <s v="Email"/>
    <x v="1"/>
    <n v="8.8800000000000008"/>
    <n v="4054"/>
    <s v="Medio"/>
    <s v="Medio"/>
    <n v="4.3859649122807015E-2"/>
    <n v="1544"/>
    <n v="796"/>
    <n v="0.14321608040201006"/>
    <n v="0.14321608040201006"/>
    <s v="Primera compra"/>
    <n v="1283"/>
    <n v="42.151950718685832"/>
    <n v="3.5126625598904861"/>
    <x v="1"/>
    <x v="0"/>
    <s v="abr"/>
  </r>
  <r>
    <x v="1879"/>
    <x v="0"/>
    <n v="70"/>
    <n v="136"/>
    <n v="355.2"/>
    <n v="0"/>
    <s v="No"/>
    <s v="No"/>
    <n v="0"/>
    <n v="0"/>
    <n v="13"/>
    <s v="Yes"/>
    <n v="0"/>
    <s v="MT"/>
    <x v="0"/>
    <n v="48"/>
    <s v="No"/>
    <s v="No"/>
    <s v="No"/>
    <s v="  One Year   "/>
    <s v="Credit Card"/>
    <n v="31"/>
    <n v="2180"/>
    <x v="0"/>
    <m/>
    <x v="587"/>
    <x v="582"/>
    <n v="27"/>
    <x v="0"/>
    <n v="26.36"/>
    <x v="0"/>
    <s v="Phone"/>
    <x v="0"/>
    <n v="0"/>
    <n v="6846"/>
    <s v="Medio"/>
    <s v="Bajo"/>
    <n v="7.407407407407407E-2"/>
    <n v="1516"/>
    <n v="138"/>
    <n v="0.19565217391304349"/>
    <n v="0.19565217391304349"/>
    <s v="Primera compra"/>
    <n v="455"/>
    <n v="14.948665297741275"/>
    <n v="1.2457221081451062"/>
    <x v="0"/>
    <x v="0"/>
    <s v="jul"/>
  </r>
  <r>
    <x v="1880"/>
    <x v="0"/>
    <n v="73"/>
    <n v="116"/>
    <n v="262.5"/>
    <n v="0"/>
    <s v="No"/>
    <s v="No"/>
    <n v="0"/>
    <n v="1"/>
    <n v="7"/>
    <s v="Yes"/>
    <n v="0"/>
    <s v="NM"/>
    <x v="1"/>
    <n v="59"/>
    <s v="No"/>
    <s v="No"/>
    <s v="Yes"/>
    <s v="  Month-to-Month   "/>
    <s v="Direct Debit"/>
    <n v="50"/>
    <n v="813"/>
    <x v="0"/>
    <m/>
    <x v="101"/>
    <x v="977"/>
    <n v="3"/>
    <x v="0"/>
    <n v="56.27"/>
    <x v="5"/>
    <s v="SMS"/>
    <x v="0"/>
    <n v="0"/>
    <n v="6868"/>
    <s v="Alto"/>
    <s v="Bajo"/>
    <n v="1.3333333333333333"/>
    <n v="1350"/>
    <n v="120"/>
    <n v="2.5000000000000001E-2"/>
    <n v="2.5000000000000001E-2"/>
    <s v="Primera compra"/>
    <n v="805"/>
    <n v="26.447638603696099"/>
    <n v="2.2039698836413417"/>
    <x v="0"/>
    <x v="2"/>
    <s v="jul"/>
  </r>
  <r>
    <x v="1881"/>
    <x v="0"/>
    <n v="57"/>
    <n v="123"/>
    <n v="293.2"/>
    <n v="0"/>
    <s v="No"/>
    <s v="No"/>
    <n v="0"/>
    <n v="0"/>
    <n v="4"/>
    <s v="Yes"/>
    <n v="0"/>
    <s v="IN"/>
    <x v="0"/>
    <n v="62"/>
    <s v="No"/>
    <s v="No"/>
    <s v="Yes"/>
    <s v="  Two Year   "/>
    <s v="Credit Card"/>
    <n v="36"/>
    <n v="2620"/>
    <x v="0"/>
    <m/>
    <x v="864"/>
    <x v="593"/>
    <n v="17"/>
    <x v="2"/>
    <n v="30.12"/>
    <x v="0"/>
    <s v="SMS"/>
    <x v="0"/>
    <n v="0"/>
    <n v="1422"/>
    <s v="Medio"/>
    <s v="Bajo"/>
    <n v="0.11764705882352941"/>
    <n v="1399"/>
    <n v="125"/>
    <n v="0.13600000000000001"/>
    <n v="0.13600000000000001"/>
    <s v="Primera compra"/>
    <n v="1419"/>
    <n v="46.620123203285424"/>
    <n v="3.8850102669404518"/>
    <x v="0"/>
    <x v="3"/>
    <s v="nov"/>
  </r>
  <r>
    <x v="1882"/>
    <x v="0"/>
    <n v="59"/>
    <n v="49"/>
    <n v="120.4"/>
    <n v="0"/>
    <s v="No"/>
    <s v="No"/>
    <n v="0"/>
    <n v="0"/>
    <n v="0"/>
    <s v="No"/>
    <n v="0"/>
    <s v="VT"/>
    <x v="1"/>
    <n v="62"/>
    <s v="No"/>
    <s v="No"/>
    <s v="No"/>
    <s v="  One Year   "/>
    <s v="Credit Card"/>
    <n v="12"/>
    <n v="175"/>
    <x v="0"/>
    <m/>
    <x v="182"/>
    <x v="314"/>
    <n v="29"/>
    <x v="1"/>
    <n v="13.96"/>
    <x v="2"/>
    <s v="SMS"/>
    <x v="0"/>
    <n v="0"/>
    <n v="4581"/>
    <s v="Medio"/>
    <s v="Medio"/>
    <n v="0.17241379310344829"/>
    <n v="1722"/>
    <n v="54"/>
    <n v="0.53703703703703709"/>
    <n v="0.53703703703703709"/>
    <s v="Primera compra"/>
    <n v="1633"/>
    <n v="53.650924024640652"/>
    <n v="4.470910335386721"/>
    <x v="1"/>
    <x v="1"/>
    <s v="abr"/>
  </r>
  <r>
    <x v="1883"/>
    <x v="0"/>
    <n v="68"/>
    <n v="46"/>
    <n v="124.3"/>
    <n v="0"/>
    <s v="No"/>
    <s v="No"/>
    <n v="0"/>
    <n v="0"/>
    <n v="9"/>
    <s v="Yes"/>
    <n v="0"/>
    <s v="NC"/>
    <x v="1"/>
    <n v="26"/>
    <s v="Yes"/>
    <s v="No"/>
    <s v="No"/>
    <s v="  Month-to-Month   "/>
    <s v="Direct Debit"/>
    <n v="24"/>
    <n v="325"/>
    <x v="0"/>
    <m/>
    <x v="556"/>
    <x v="202"/>
    <n v="66"/>
    <x v="1"/>
    <n v="22"/>
    <x v="5"/>
    <s v="Phone"/>
    <x v="0"/>
    <n v="0"/>
    <n v="1897"/>
    <s v="Medio"/>
    <s v="Bajo"/>
    <n v="6.0606060606060608E-2"/>
    <n v="1435"/>
    <n v="50"/>
    <n v="1.32"/>
    <n v="1.32"/>
    <s v="Primera compra"/>
    <n v="1075"/>
    <n v="35.318275154004105"/>
    <n v="2.9431895961670089"/>
    <x v="0"/>
    <x v="1"/>
    <s v="nov"/>
  </r>
  <r>
    <x v="1884"/>
    <x v="0"/>
    <n v="70"/>
    <n v="193"/>
    <n v="558.70000000000005"/>
    <n v="160"/>
    <s v="Yes"/>
    <s v="No"/>
    <n v="63.2"/>
    <n v="0"/>
    <n v="16"/>
    <s v="Yes"/>
    <n v="0"/>
    <s v="ME"/>
    <x v="1"/>
    <n v="33"/>
    <s v="No"/>
    <s v="No"/>
    <s v="No"/>
    <s v="  Month-to-Month   "/>
    <s v="Credit Card"/>
    <n v="35"/>
    <n v="1412"/>
    <x v="0"/>
    <m/>
    <x v="1045"/>
    <x v="1062"/>
    <n v="1"/>
    <x v="0"/>
    <n v="34.24"/>
    <x v="4"/>
    <s v="Email"/>
    <x v="0"/>
    <n v="0.32"/>
    <n v="2344"/>
    <s v="Medio"/>
    <s v="Bajo"/>
    <n v="3"/>
    <n v="1412"/>
    <n v="356"/>
    <n v="2.8089887640449437E-3"/>
    <n v="2.8089887640449437E-3"/>
    <s v="Primera compra"/>
    <n v="820"/>
    <n v="26.940451745379878"/>
    <n v="2.2450376454483232"/>
    <x v="0"/>
    <x v="0"/>
    <s v="jul"/>
  </r>
  <r>
    <x v="1885"/>
    <x v="0"/>
    <n v="59"/>
    <n v="294"/>
    <n v="699.5"/>
    <n v="0"/>
    <s v="No"/>
    <s v="No"/>
    <n v="0"/>
    <n v="1"/>
    <n v="5"/>
    <s v="No"/>
    <n v="44"/>
    <s v="ND"/>
    <x v="1"/>
    <n v="49"/>
    <s v="No"/>
    <s v="No"/>
    <s v="Yes"/>
    <s v="  One Year   "/>
    <s v="Credit Card"/>
    <n v="22"/>
    <n v="957"/>
    <x v="0"/>
    <m/>
    <x v="967"/>
    <x v="248"/>
    <n v="68"/>
    <x v="2"/>
    <n v="21.09"/>
    <x v="0"/>
    <s v="SMS"/>
    <x v="0"/>
    <n v="0"/>
    <n v="1907"/>
    <s v="Medio"/>
    <s v="Bajo"/>
    <n v="2.9411764705882353E-2"/>
    <n v="1513"/>
    <n v="296"/>
    <n v="0.22972972972972974"/>
    <n v="0.22972972972972974"/>
    <s v="Primera compra"/>
    <n v="688"/>
    <n v="22.603696098562629"/>
    <n v="1.8836413415468858"/>
    <x v="0"/>
    <x v="2"/>
    <s v="nov"/>
  </r>
  <r>
    <x v="1886"/>
    <x v="0"/>
    <n v="62"/>
    <n v="223"/>
    <n v="715"/>
    <n v="0"/>
    <s v="No"/>
    <s v="No"/>
    <n v="0"/>
    <n v="0"/>
    <n v="0"/>
    <s v="No"/>
    <n v="0"/>
    <s v="SD"/>
    <x v="0"/>
    <n v="29"/>
    <s v="Yes"/>
    <s v="No"/>
    <s v="No"/>
    <s v="  Two Year   "/>
    <s v="Direct Debit"/>
    <n v="8"/>
    <n v="558"/>
    <x v="0"/>
    <m/>
    <x v="961"/>
    <x v="607"/>
    <n v="70"/>
    <x v="2"/>
    <n v="7.4"/>
    <x v="4"/>
    <s v="Email"/>
    <x v="1"/>
    <n v="0"/>
    <n v="4375"/>
    <s v="Medio"/>
    <s v="Bajo"/>
    <n v="4.2857142857142858E-2"/>
    <n v="1175"/>
    <n v="226"/>
    <n v="0.30973451327433627"/>
    <n v="0.30973451327433627"/>
    <s v="Primera compra"/>
    <n v="1747"/>
    <n v="57.396303901437378"/>
    <n v="4.7830253251197812"/>
    <x v="0"/>
    <x v="1"/>
    <s v="ene"/>
  </r>
  <r>
    <x v="1887"/>
    <x v="0"/>
    <n v="62"/>
    <n v="43"/>
    <n v="84.9"/>
    <n v="84"/>
    <s v="Yes"/>
    <s v="No"/>
    <n v="39.5"/>
    <n v="1"/>
    <n v="4"/>
    <s v="Yes"/>
    <n v="0"/>
    <s v="WV"/>
    <x v="1"/>
    <n v="82"/>
    <s v="No"/>
    <s v="Yes"/>
    <s v="No"/>
    <s v="  Month-to-Month   "/>
    <s v="Direct Debit"/>
    <n v="50"/>
    <n v="1055"/>
    <x v="0"/>
    <m/>
    <x v="365"/>
    <x v="1063"/>
    <n v="103"/>
    <x v="2"/>
    <n v="49.03"/>
    <x v="0"/>
    <s v="Email"/>
    <x v="1"/>
    <n v="1.97"/>
    <n v="1748"/>
    <s v="Alto"/>
    <s v="Bajo"/>
    <n v="1.9417475728155338E-2"/>
    <n v="1664"/>
    <n v="129"/>
    <n v="0.79844961240310075"/>
    <n v="0.79844961240310075"/>
    <s v="Primera compra"/>
    <n v="997"/>
    <n v="32.755646817248461"/>
    <n v="2.729637234770705"/>
    <x v="0"/>
    <x v="2"/>
    <s v="ene"/>
  </r>
  <r>
    <x v="1888"/>
    <x v="0"/>
    <n v="63"/>
    <n v="20"/>
    <n v="48.3"/>
    <n v="40"/>
    <s v="Yes"/>
    <s v="Yes"/>
    <n v="0"/>
    <n v="0"/>
    <n v="0"/>
    <s v="No"/>
    <n v="0"/>
    <s v="NE"/>
    <x v="0"/>
    <n v="23"/>
    <s v="Yes"/>
    <s v="No"/>
    <s v="No"/>
    <s v="  One Year   "/>
    <s v="Direct Debit"/>
    <n v="10"/>
    <n v="98"/>
    <x v="0"/>
    <m/>
    <x v="1063"/>
    <x v="1064"/>
    <n v="104"/>
    <x v="2"/>
    <n v="11.9"/>
    <x v="3"/>
    <s v="Phone"/>
    <x v="1"/>
    <n v="0.08"/>
    <n v="2953"/>
    <s v="Medio"/>
    <s v="Bajo"/>
    <n v="9.6153846153846159E-3"/>
    <n v="1555"/>
    <n v="61"/>
    <n v="1.7049180327868851"/>
    <n v="1.7049180327868851"/>
    <s v="Primera compra"/>
    <n v="1701"/>
    <n v="55.885010266940455"/>
    <n v="4.6570841889117043"/>
    <x v="2"/>
    <x v="1"/>
    <s v="feb"/>
  </r>
  <r>
    <x v="1889"/>
    <x v="0"/>
    <n v="72"/>
    <n v="302"/>
    <n v="709"/>
    <n v="0"/>
    <s v="No"/>
    <s v="No"/>
    <n v="0"/>
    <n v="2"/>
    <n v="13"/>
    <s v="Yes"/>
    <n v="0"/>
    <s v="PA"/>
    <x v="1"/>
    <n v="20"/>
    <s v="Yes"/>
    <s v="No"/>
    <s v="Yes"/>
    <s v="  One Year   "/>
    <s v="Direct Debit"/>
    <n v="32"/>
    <n v="1740"/>
    <x v="0"/>
    <m/>
    <x v="120"/>
    <x v="610"/>
    <n v="105"/>
    <x v="0"/>
    <n v="25.7"/>
    <x v="3"/>
    <s v="SMS"/>
    <x v="0"/>
    <n v="0"/>
    <n v="3092"/>
    <s v="Medio"/>
    <s v="Bajo"/>
    <n v="9.5238095238095247E-3"/>
    <n v="501"/>
    <n v="303"/>
    <n v="0.34653465346534651"/>
    <n v="0.34653465346534651"/>
    <s v="Primera compra"/>
    <n v="1052"/>
    <n v="34.562628336755644"/>
    <n v="2.8802190280629705"/>
    <x v="2"/>
    <x v="0"/>
    <s v="nov"/>
  </r>
  <r>
    <x v="1890"/>
    <x v="0"/>
    <n v="98"/>
    <n v="35"/>
    <n v="83.2"/>
    <n v="0"/>
    <s v="No"/>
    <s v="No"/>
    <n v="0"/>
    <n v="0"/>
    <n v="35"/>
    <s v="Yes"/>
    <n v="0"/>
    <s v="HI"/>
    <x v="1"/>
    <n v="27"/>
    <s v="Yes"/>
    <s v="No"/>
    <s v="No"/>
    <s v="  Month-to-Month   "/>
    <s v="Credit Card"/>
    <n v="27"/>
    <n v="449"/>
    <x v="0"/>
    <m/>
    <x v="1024"/>
    <x v="366"/>
    <n v="38"/>
    <x v="1"/>
    <n v="24.76"/>
    <x v="2"/>
    <s v="SMS"/>
    <x v="1"/>
    <n v="0"/>
    <n v="5168"/>
    <s v="Medio"/>
    <s v="Medio"/>
    <n v="0.13157894736842105"/>
    <n v="1687"/>
    <n v="40"/>
    <n v="0.95"/>
    <n v="0.95"/>
    <s v="Primera compra"/>
    <n v="305"/>
    <n v="10.020533880903491"/>
    <n v="0.83504449007529091"/>
    <x v="1"/>
    <x v="1"/>
    <s v="dic"/>
  </r>
  <r>
    <x v="1891"/>
    <x v="0"/>
    <n v="75"/>
    <n v="236"/>
    <n v="570.29999999999995"/>
    <n v="164"/>
    <s v="Yes"/>
    <s v="No"/>
    <n v="81.2"/>
    <n v="0"/>
    <n v="1"/>
    <s v="No"/>
    <n v="17"/>
    <s v="NE"/>
    <x v="0"/>
    <n v="69"/>
    <s v="No"/>
    <s v="Yes"/>
    <s v="No"/>
    <s v="  Month-to-Month   "/>
    <s v="Direct Debit"/>
    <n v="55"/>
    <n v="2244"/>
    <x v="0"/>
    <m/>
    <x v="1064"/>
    <x v="1065"/>
    <n v="67"/>
    <x v="2"/>
    <n v="49.95"/>
    <x v="4"/>
    <s v="Phone"/>
    <x v="1"/>
    <n v="4.0599999999999996"/>
    <n v="6994"/>
    <s v="Alto"/>
    <s v="Bajo"/>
    <n v="4.4776119402985072E-2"/>
    <n v="1398"/>
    <n v="403"/>
    <n v="0.16625310173697269"/>
    <n v="0.16625310173697269"/>
    <s v="Primera compra"/>
    <n v="950"/>
    <n v="31.211498973305957"/>
    <n v="2.6009582477754964"/>
    <x v="0"/>
    <x v="3"/>
    <s v="mar"/>
  </r>
  <r>
    <x v="1892"/>
    <x v="0"/>
    <n v="75"/>
    <n v="44"/>
    <n v="125.1"/>
    <n v="0"/>
    <s v="No"/>
    <s v="No"/>
    <n v="0"/>
    <n v="0"/>
    <n v="0"/>
    <s v="No"/>
    <n v="0"/>
    <s v="OR"/>
    <x v="0"/>
    <n v="49"/>
    <s v="No"/>
    <s v="No"/>
    <s v="No"/>
    <s v="  One Year   "/>
    <s v="Credit Card"/>
    <n v="13"/>
    <n v="175"/>
    <x v="0"/>
    <m/>
    <x v="1065"/>
    <x v="1036"/>
    <n v="34"/>
    <x v="0"/>
    <n v="11.44"/>
    <x v="4"/>
    <s v="SMS"/>
    <x v="1"/>
    <n v="0"/>
    <n v="4308"/>
    <s v="Medio"/>
    <s v="Bajo"/>
    <n v="8.8235294117647065E-2"/>
    <n v="1488"/>
    <n v="47"/>
    <n v="0.72340425531914898"/>
    <n v="0.72340425531914898"/>
    <s v="Primera compra"/>
    <n v="1577"/>
    <n v="51.811088295687881"/>
    <n v="4.3175906913073234"/>
    <x v="0"/>
    <x v="1"/>
    <s v="jun"/>
  </r>
  <r>
    <x v="1893"/>
    <x v="0"/>
    <n v="84"/>
    <n v="94"/>
    <n v="238.5"/>
    <n v="0"/>
    <s v="No"/>
    <s v="No"/>
    <n v="0"/>
    <n v="1"/>
    <n v="4"/>
    <s v="No"/>
    <n v="18"/>
    <s v="WA"/>
    <x v="1"/>
    <n v="51"/>
    <s v="No"/>
    <s v="No"/>
    <s v="No"/>
    <s v="  Month-to-Month   "/>
    <s v="Direct Debit"/>
    <n v="13"/>
    <n v="277"/>
    <x v="0"/>
    <m/>
    <x v="584"/>
    <x v="114"/>
    <n v="4"/>
    <x v="1"/>
    <n v="12.82"/>
    <x v="2"/>
    <s v="Phone"/>
    <x v="1"/>
    <n v="0"/>
    <n v="5839"/>
    <s v="Medio"/>
    <s v="Medio"/>
    <n v="1.25"/>
    <n v="890"/>
    <n v="99"/>
    <n v="4.0404040404040407E-2"/>
    <n v="4.0404040404040407E-2"/>
    <s v="Primera compra"/>
    <n v="1563"/>
    <n v="51.351129363449694"/>
    <n v="4.2792607802874745"/>
    <x v="1"/>
    <x v="1"/>
    <s v="jul"/>
  </r>
  <r>
    <x v="1893"/>
    <x v="0"/>
    <n v="56"/>
    <n v="94"/>
    <n v="238.5"/>
    <n v="0"/>
    <s v="No"/>
    <s v="No"/>
    <n v="0"/>
    <n v="1"/>
    <n v="4"/>
    <s v="No"/>
    <n v="18"/>
    <s v="WA"/>
    <x v="1"/>
    <n v="51"/>
    <s v="No"/>
    <s v="No"/>
    <s v="No"/>
    <s v="  Month-to-Month   "/>
    <s v="Direct Debit"/>
    <n v="13"/>
    <n v="277"/>
    <x v="0"/>
    <m/>
    <x v="584"/>
    <x v="114"/>
    <n v="4"/>
    <x v="1"/>
    <n v="12.82"/>
    <x v="2"/>
    <s v="Phone"/>
    <x v="1"/>
    <n v="0"/>
    <n v="5021"/>
    <s v="Medio"/>
    <s v="Medio"/>
    <n v="1.25"/>
    <n v="890"/>
    <n v="99"/>
    <n v="4.0404040404040407E-2"/>
    <n v="4.0404040404040407E-2"/>
    <s v="Compra posterior"/>
    <n v="1563"/>
    <n v="51.351129363449694"/>
    <n v="4.2792607802874745"/>
    <x v="1"/>
    <x v="1"/>
    <s v="jul"/>
  </r>
  <r>
    <x v="1894"/>
    <x v="0"/>
    <n v="70"/>
    <n v="59"/>
    <n v="143.69999999999999"/>
    <n v="0"/>
    <s v="No"/>
    <s v="No"/>
    <n v="0"/>
    <n v="0"/>
    <n v="0"/>
    <s v="No"/>
    <n v="0"/>
    <s v="WA"/>
    <x v="1"/>
    <n v="23"/>
    <s v="Yes"/>
    <s v="No"/>
    <s v="No"/>
    <s v="  One Year   "/>
    <s v="Credit Card"/>
    <n v="8"/>
    <n v="113"/>
    <x v="0"/>
    <m/>
    <x v="58"/>
    <x v="157"/>
    <n v="120"/>
    <x v="2"/>
    <n v="7.25"/>
    <x v="4"/>
    <s v="Phone"/>
    <x v="0"/>
    <n v="0"/>
    <n v="6528"/>
    <s v="Medio"/>
    <s v="Bajo"/>
    <n v="2.5000000000000001E-2"/>
    <n v="1561"/>
    <n v="62"/>
    <n v="1.935483870967742"/>
    <n v="1.935483870967742"/>
    <s v="Primera compra"/>
    <n v="1622"/>
    <n v="53.289527720739216"/>
    <n v="4.4407939767282683"/>
    <x v="0"/>
    <x v="1"/>
    <s v="may"/>
  </r>
  <r>
    <x v="1895"/>
    <x v="0"/>
    <n v="71"/>
    <n v="83"/>
    <n v="259.8"/>
    <n v="260"/>
    <s v="Yes"/>
    <s v="Yes"/>
    <n v="0"/>
    <n v="2"/>
    <n v="17"/>
    <s v="Yes"/>
    <n v="0"/>
    <s v="DE"/>
    <x v="1"/>
    <n v="29"/>
    <s v="Yes"/>
    <s v="No"/>
    <s v="Yes"/>
    <s v="  One Year   "/>
    <s v="Direct Debit"/>
    <n v="44"/>
    <n v="2310"/>
    <x v="0"/>
    <m/>
    <x v="115"/>
    <x v="1066"/>
    <n v="119"/>
    <x v="2"/>
    <n v="46.41"/>
    <x v="0"/>
    <s v="SMS"/>
    <x v="0"/>
    <n v="4.0599999999999996"/>
    <n v="6558"/>
    <s v="Alto"/>
    <s v="Bajo"/>
    <n v="1.680672268907563E-2"/>
    <n v="671"/>
    <n v="345"/>
    <n v="0.34492753623188405"/>
    <n v="0.34492753623188405"/>
    <s v="Primera compra"/>
    <n v="1737"/>
    <n v="57.067761806981515"/>
    <n v="4.7556468172484596"/>
    <x v="0"/>
    <x v="3"/>
    <s v="ene"/>
  </r>
  <r>
    <x v="1896"/>
    <x v="0"/>
    <n v="96"/>
    <n v="135"/>
    <n v="287"/>
    <n v="108"/>
    <s v="Yes"/>
    <s v="No"/>
    <n v="42"/>
    <n v="0"/>
    <n v="15"/>
    <s v="Yes"/>
    <n v="0"/>
    <s v="CO"/>
    <x v="0"/>
    <n v="72"/>
    <s v="No"/>
    <s v="Yes"/>
    <s v="Yes"/>
    <s v="  Two Year   "/>
    <s v="Direct Debit"/>
    <n v="24"/>
    <n v="857"/>
    <x v="0"/>
    <m/>
    <x v="1066"/>
    <x v="147"/>
    <n v="34"/>
    <x v="1"/>
    <n v="24.42"/>
    <x v="0"/>
    <s v="Email"/>
    <x v="0"/>
    <n v="0.13"/>
    <n v="2399"/>
    <s v="Medio"/>
    <s v="Bajo"/>
    <n v="5.8823529411764705E-2"/>
    <n v="313"/>
    <n v="245"/>
    <n v="0.13877551020408163"/>
    <n v="0.13877551020408163"/>
    <s v="Primera compra"/>
    <n v="1136"/>
    <n v="37.322381930184804"/>
    <n v="3.1101984941820668"/>
    <x v="0"/>
    <x v="2"/>
    <s v="sept"/>
  </r>
  <r>
    <x v="1897"/>
    <x v="0"/>
    <n v="55"/>
    <n v="438"/>
    <n v="1032.9000000000001"/>
    <n v="325"/>
    <s v="Yes"/>
    <s v="Yes"/>
    <n v="0"/>
    <n v="0"/>
    <n v="0"/>
    <s v="No"/>
    <n v="0"/>
    <s v="WV"/>
    <x v="0"/>
    <n v="54"/>
    <s v="No"/>
    <s v="No"/>
    <s v="No"/>
    <s v="  One Year   "/>
    <s v="Credit Card"/>
    <n v="13"/>
    <n v="851"/>
    <x v="0"/>
    <m/>
    <x v="62"/>
    <x v="1067"/>
    <n v="35"/>
    <x v="2"/>
    <n v="11.73"/>
    <x v="1"/>
    <s v="Phone"/>
    <x v="1"/>
    <n v="6.82"/>
    <n v="3591"/>
    <s v="Medio"/>
    <s v="Bajo"/>
    <n v="0"/>
    <n v="1475"/>
    <n v="763"/>
    <n v="4.5871559633027525E-2"/>
    <n v="4.5871559633027525E-2"/>
    <s v="Primera compra"/>
    <n v="985"/>
    <n v="32.361396303901437"/>
    <n v="2.6967830253251197"/>
    <x v="2"/>
    <x v="2"/>
    <s v="feb"/>
  </r>
  <r>
    <x v="1898"/>
    <x v="0"/>
    <n v="72"/>
    <n v="347"/>
    <n v="767.3"/>
    <n v="0"/>
    <s v="No"/>
    <s v="No"/>
    <n v="0"/>
    <n v="0"/>
    <n v="4"/>
    <s v="Yes"/>
    <n v="0"/>
    <s v="DE"/>
    <x v="1"/>
    <n v="78"/>
    <s v="No"/>
    <s v="Yes"/>
    <s v="No"/>
    <s v="  Two Year   "/>
    <s v="Credit Card"/>
    <n v="46"/>
    <n v="3237"/>
    <x v="0"/>
    <m/>
    <x v="1067"/>
    <x v="208"/>
    <n v="12"/>
    <x v="2"/>
    <n v="54.67"/>
    <x v="5"/>
    <s v="Email"/>
    <x v="0"/>
    <n v="0"/>
    <n v="2651"/>
    <s v="Alto"/>
    <s v="Bajo"/>
    <n v="0.33333333333333331"/>
    <n v="631"/>
    <n v="351"/>
    <n v="3.4188034188034191E-2"/>
    <n v="3.4188034188034191E-2"/>
    <s v="Primera compra"/>
    <n v="806"/>
    <n v="26.480492813141687"/>
    <n v="2.2067077344284738"/>
    <x v="0"/>
    <x v="3"/>
    <s v="jul"/>
  </r>
  <r>
    <x v="1899"/>
    <x v="0"/>
    <n v="72"/>
    <n v="87"/>
    <n v="257.10000000000002"/>
    <n v="0"/>
    <s v="No"/>
    <s v="No"/>
    <n v="0"/>
    <n v="0"/>
    <n v="1"/>
    <s v="Yes"/>
    <n v="0"/>
    <s v="WV"/>
    <x v="0"/>
    <n v="39"/>
    <s v="No"/>
    <s v="No"/>
    <s v="No"/>
    <s v="  Month-to-Month   "/>
    <s v="Direct Debit"/>
    <n v="28"/>
    <n v="1217"/>
    <x v="0"/>
    <m/>
    <x v="1068"/>
    <x v="499"/>
    <n v="28"/>
    <x v="0"/>
    <n v="22.69"/>
    <x v="3"/>
    <s v="SMS"/>
    <x v="0"/>
    <n v="0"/>
    <n v="1684"/>
    <s v="Medio"/>
    <s v="Bajo"/>
    <n v="3.5714285714285712E-2"/>
    <n v="354"/>
    <n v="88"/>
    <n v="0.31818181818181818"/>
    <n v="0.31818181818181818"/>
    <s v="Primera compra"/>
    <n v="628"/>
    <n v="20.632443531827516"/>
    <n v="1.7193702943189597"/>
    <x v="0"/>
    <x v="0"/>
    <s v="ene"/>
  </r>
  <r>
    <x v="1900"/>
    <x v="0"/>
    <n v="67"/>
    <n v="100"/>
    <n v="200.3"/>
    <n v="132"/>
    <s v="Yes"/>
    <s v="Yes"/>
    <n v="0"/>
    <n v="0"/>
    <n v="0"/>
    <s v="No"/>
    <n v="0"/>
    <s v="CT"/>
    <x v="1"/>
    <n v="33"/>
    <s v="No"/>
    <s v="No"/>
    <s v="No"/>
    <s v="  Month-to-Month   "/>
    <s v="Credit Card"/>
    <n v="13"/>
    <n v="435"/>
    <x v="0"/>
    <m/>
    <x v="1069"/>
    <x v="813"/>
    <n v="10"/>
    <x v="2"/>
    <n v="12.78"/>
    <x v="5"/>
    <s v="Email"/>
    <x v="0"/>
    <n v="4.59"/>
    <n v="3713"/>
    <s v="Medio"/>
    <s v="Bajo"/>
    <n v="0.4"/>
    <n v="570"/>
    <n v="236"/>
    <n v="4.2372881355932202E-2"/>
    <n v="4.2372881355932202E-2"/>
    <s v="Primera compra"/>
    <n v="465"/>
    <n v="15.277207392197125"/>
    <n v="1.2731006160164271"/>
    <x v="0"/>
    <x v="1"/>
    <s v="jul"/>
  </r>
  <r>
    <x v="1901"/>
    <x v="0"/>
    <n v="58"/>
    <n v="164"/>
    <n v="415.4"/>
    <n v="168"/>
    <s v="Yes"/>
    <s v="No"/>
    <n v="162.80000000000001"/>
    <n v="0"/>
    <n v="23"/>
    <s v="No"/>
    <n v="55"/>
    <s v="WA"/>
    <x v="1"/>
    <n v="21"/>
    <s v="Yes"/>
    <s v="No"/>
    <s v="No"/>
    <s v="  One Year   "/>
    <s v="Credit Card"/>
    <n v="46"/>
    <n v="1922"/>
    <x v="0"/>
    <m/>
    <x v="487"/>
    <x v="980"/>
    <n v="84"/>
    <x v="2"/>
    <n v="50.65"/>
    <x v="4"/>
    <s v="Phone"/>
    <x v="0"/>
    <n v="0.65"/>
    <n v="2275"/>
    <s v="Alto"/>
    <s v="Bajo"/>
    <n v="3.5714285714285712E-2"/>
    <n v="1141"/>
    <n v="335"/>
    <n v="0.2507462686567164"/>
    <n v="0.2507462686567164"/>
    <s v="Primera compra"/>
    <n v="1270"/>
    <n v="41.724845995893226"/>
    <n v="3.4770704996577688"/>
    <x v="0"/>
    <x v="0"/>
    <s v="abr"/>
  </r>
  <r>
    <x v="1902"/>
    <x v="0"/>
    <n v="74"/>
    <n v="25"/>
    <n v="54.7"/>
    <n v="0"/>
    <s v="No"/>
    <s v="No"/>
    <n v="0"/>
    <n v="0"/>
    <n v="3"/>
    <s v="Yes"/>
    <n v="0"/>
    <s v="OK"/>
    <x v="0"/>
    <n v="54"/>
    <s v="No"/>
    <s v="No"/>
    <s v="No"/>
    <s v="  Month-to-Month   "/>
    <s v="Credit Card"/>
    <n v="47"/>
    <n v="235"/>
    <x v="0"/>
    <m/>
    <x v="790"/>
    <x v="1055"/>
    <n v="72"/>
    <x v="0"/>
    <n v="55.28"/>
    <x v="4"/>
    <s v="Phone"/>
    <x v="0"/>
    <n v="0"/>
    <n v="5427"/>
    <s v="Alto"/>
    <s v="Bajo"/>
    <n v="4.1666666666666664E-2"/>
    <n v="871"/>
    <n v="28"/>
    <n v="2.5714285714285716"/>
    <n v="2.5714285714285716"/>
    <s v="Primera compra"/>
    <n v="526"/>
    <n v="17.281314168377822"/>
    <n v="1.4401095140314852"/>
    <x v="0"/>
    <x v="1"/>
    <s v="may"/>
  </r>
  <r>
    <x v="1903"/>
    <x v="0"/>
    <n v="75"/>
    <n v="173"/>
    <n v="473.6"/>
    <n v="272"/>
    <s v="Yes"/>
    <s v="No"/>
    <n v="174.1"/>
    <n v="0"/>
    <n v="0"/>
    <s v="No"/>
    <n v="0"/>
    <s v="KS"/>
    <x v="0"/>
    <n v="61"/>
    <s v="No"/>
    <s v="No"/>
    <s v="No"/>
    <s v="  Two Year   "/>
    <s v="Credit Card"/>
    <n v="13"/>
    <n v="903"/>
    <x v="0"/>
    <m/>
    <x v="1067"/>
    <x v="1068"/>
    <n v="75"/>
    <x v="2"/>
    <n v="10.42"/>
    <x v="2"/>
    <s v="Email"/>
    <x v="0"/>
    <n v="8.6999999999999993"/>
    <n v="2785"/>
    <s v="Medio"/>
    <s v="Medio"/>
    <n v="6.6666666666666666E-2"/>
    <n v="970"/>
    <n v="450"/>
    <n v="0.16666666666666666"/>
    <n v="0.16666666666666666"/>
    <s v="Primera compra"/>
    <n v="806"/>
    <n v="26.480492813141687"/>
    <n v="2.2067077344284738"/>
    <x v="1"/>
    <x v="2"/>
    <s v="jul"/>
  </r>
  <r>
    <x v="1904"/>
    <x v="0"/>
    <n v="54"/>
    <n v="181"/>
    <n v="442.3"/>
    <n v="296"/>
    <s v="Yes"/>
    <s v="Yes"/>
    <n v="0"/>
    <n v="0"/>
    <n v="13"/>
    <s v="Yes"/>
    <n v="0"/>
    <s v="RI"/>
    <x v="0"/>
    <n v="37"/>
    <s v="No"/>
    <s v="No"/>
    <s v="Yes"/>
    <s v="  Two Year   "/>
    <s v="Credit Card"/>
    <n v="36"/>
    <n v="2623"/>
    <x v="0"/>
    <m/>
    <x v="183"/>
    <x v="1069"/>
    <n v="42"/>
    <x v="1"/>
    <n v="32.25"/>
    <x v="5"/>
    <s v="SMS"/>
    <x v="0"/>
    <n v="8.36"/>
    <n v="4434"/>
    <s v="Medio"/>
    <s v="Bajo"/>
    <n v="9.5238095238095233E-2"/>
    <n v="1100"/>
    <n v="481"/>
    <n v="8.7318087318087323E-2"/>
    <n v="8.7318087318087323E-2"/>
    <s v="Primera compra"/>
    <n v="362"/>
    <n v="11.893223819301848"/>
    <n v="0.99110198494182067"/>
    <x v="0"/>
    <x v="3"/>
    <s v="oct"/>
  </r>
  <r>
    <x v="1905"/>
    <x v="0"/>
    <n v="50"/>
    <n v="102"/>
    <n v="296.60000000000002"/>
    <n v="0"/>
    <s v="No"/>
    <s v="No"/>
    <n v="0"/>
    <n v="0"/>
    <n v="2"/>
    <s v="Yes"/>
    <n v="0"/>
    <s v="ME"/>
    <x v="0"/>
    <n v="41"/>
    <s v="No"/>
    <s v="No"/>
    <s v="Yes"/>
    <s v="  One Year   "/>
    <s v="Direct Debit"/>
    <n v="31"/>
    <n v="1151"/>
    <x v="0"/>
    <m/>
    <x v="507"/>
    <x v="172"/>
    <n v="105"/>
    <x v="1"/>
    <n v="32.68"/>
    <x v="2"/>
    <s v="Phone"/>
    <x v="0"/>
    <n v="0"/>
    <n v="1649"/>
    <s v="Medio"/>
    <s v="Medio"/>
    <n v="4.7619047619047616E-2"/>
    <n v="441"/>
    <n v="107"/>
    <n v="0.98130841121495327"/>
    <n v="0.98130841121495327"/>
    <s v="Primera compra"/>
    <n v="1030"/>
    <n v="33.839835728952778"/>
    <n v="2.819986310746065"/>
    <x v="1"/>
    <x v="0"/>
    <s v="dic"/>
  </r>
  <r>
    <x v="1906"/>
    <x v="0"/>
    <n v="72"/>
    <n v="50"/>
    <n v="157"/>
    <n v="130"/>
    <s v="Yes"/>
    <s v="No"/>
    <n v="105.7"/>
    <n v="0"/>
    <n v="24"/>
    <s v="Yes"/>
    <n v="0"/>
    <s v="MA"/>
    <x v="1"/>
    <n v="28"/>
    <s v="Yes"/>
    <s v="No"/>
    <s v="No"/>
    <s v="  Month-to-Month   "/>
    <s v="Credit Card"/>
    <n v="38"/>
    <n v="996"/>
    <x v="0"/>
    <m/>
    <x v="1070"/>
    <x v="1070"/>
    <n v="8"/>
    <x v="0"/>
    <n v="37.71"/>
    <x v="4"/>
    <s v="Email"/>
    <x v="1"/>
    <n v="3.17"/>
    <n v="5293"/>
    <s v="Medio"/>
    <s v="Bajo"/>
    <n v="0.375"/>
    <n v="1529"/>
    <n v="183"/>
    <n v="4.3715846994535519E-2"/>
    <n v="4.3715846994535519E-2"/>
    <s v="Primera compra"/>
    <n v="809"/>
    <n v="26.579055441478438"/>
    <n v="2.21492128678987"/>
    <x v="0"/>
    <x v="2"/>
    <s v="jul"/>
  </r>
  <r>
    <x v="1907"/>
    <x v="0"/>
    <n v="66"/>
    <n v="33"/>
    <n v="93"/>
    <n v="60"/>
    <s v="Yes"/>
    <s v="No"/>
    <n v="18.2"/>
    <n v="0"/>
    <n v="0"/>
    <s v="No"/>
    <n v="0"/>
    <s v="WV"/>
    <x v="0"/>
    <n v="24"/>
    <s v="Yes"/>
    <s v="No"/>
    <s v="No"/>
    <s v="  One Year   "/>
    <s v="Paper Check"/>
    <n v="8"/>
    <n v="92"/>
    <x v="0"/>
    <m/>
    <x v="608"/>
    <x v="667"/>
    <n v="86"/>
    <x v="1"/>
    <n v="9.2899999999999991"/>
    <x v="2"/>
    <s v="Phone"/>
    <x v="0"/>
    <n v="0.91"/>
    <n v="6507"/>
    <s v="Medio"/>
    <s v="Medio"/>
    <n v="5.8139534883720929E-2"/>
    <n v="825"/>
    <n v="98"/>
    <n v="0.87755102040816324"/>
    <n v="0.87755102040816324"/>
    <s v="Primera compra"/>
    <n v="1251"/>
    <n v="41.100616016427104"/>
    <n v="3.4250513347022586"/>
    <x v="1"/>
    <x v="1"/>
    <s v="may"/>
  </r>
  <r>
    <x v="1908"/>
    <x v="0"/>
    <n v="62"/>
    <n v="148"/>
    <n v="302.3"/>
    <n v="0"/>
    <s v="No"/>
    <s v="No"/>
    <n v="0"/>
    <n v="0"/>
    <n v="8"/>
    <s v="Yes"/>
    <n v="0"/>
    <s v="AL"/>
    <x v="0"/>
    <n v="47"/>
    <s v="No"/>
    <s v="No"/>
    <s v="No"/>
    <s v="  Month-to-Month   "/>
    <s v="Credit Card"/>
    <n v="53"/>
    <n v="2679"/>
    <x v="0"/>
    <m/>
    <x v="387"/>
    <x v="852"/>
    <n v="112"/>
    <x v="1"/>
    <n v="55.06"/>
    <x v="0"/>
    <s v="Email"/>
    <x v="0"/>
    <n v="0"/>
    <n v="6020"/>
    <s v="Alto"/>
    <s v="Bajo"/>
    <n v="1.7857142857142856E-2"/>
    <n v="336"/>
    <n v="150"/>
    <n v="0.7466666666666667"/>
    <n v="0.7466666666666667"/>
    <s v="Primera compra"/>
    <n v="1256"/>
    <n v="41.264887063655031"/>
    <n v="3.4387405886379194"/>
    <x v="0"/>
    <x v="3"/>
    <s v="may"/>
  </r>
  <r>
    <x v="1909"/>
    <x v="0"/>
    <n v="69"/>
    <n v="7"/>
    <n v="21.4"/>
    <n v="0"/>
    <s v="No"/>
    <s v="No"/>
    <n v="0"/>
    <n v="0"/>
    <n v="7"/>
    <s v="Yes"/>
    <n v="0"/>
    <s v="WY"/>
    <x v="1"/>
    <n v="34"/>
    <s v="No"/>
    <s v="No"/>
    <s v="No"/>
    <s v="  Month-to-Month   "/>
    <s v="Direct Debit"/>
    <n v="29"/>
    <n v="52"/>
    <x v="0"/>
    <m/>
    <x v="268"/>
    <x v="941"/>
    <n v="2"/>
    <x v="0"/>
    <n v="33.44"/>
    <x v="5"/>
    <s v="Email"/>
    <x v="0"/>
    <n v="0"/>
    <n v="4908"/>
    <s v="Medio"/>
    <s v="Bajo"/>
    <n v="2"/>
    <n v="724"/>
    <n v="11"/>
    <n v="0.18181818181818182"/>
    <n v="0.18181818181818182"/>
    <s v="Primera compra"/>
    <n v="1237"/>
    <n v="40.640657084188909"/>
    <n v="3.3867214236824092"/>
    <x v="0"/>
    <x v="1"/>
    <s v="may"/>
  </r>
  <r>
    <x v="1909"/>
    <x v="0"/>
    <n v="74"/>
    <n v="7"/>
    <n v="21.4"/>
    <n v="0"/>
    <s v="No"/>
    <s v="No"/>
    <n v="0"/>
    <n v="0"/>
    <n v="7"/>
    <s v="Yes"/>
    <n v="0"/>
    <s v="WY"/>
    <x v="1"/>
    <n v="34"/>
    <s v="No"/>
    <s v="No"/>
    <s v="No"/>
    <s v="  Month-to-Month   "/>
    <s v="Direct Debit"/>
    <n v="29"/>
    <n v="52"/>
    <x v="0"/>
    <m/>
    <x v="268"/>
    <x v="941"/>
    <n v="2"/>
    <x v="0"/>
    <n v="33.44"/>
    <x v="5"/>
    <s v="Email"/>
    <x v="0"/>
    <n v="0"/>
    <n v="4151"/>
    <s v="Medio"/>
    <s v="Bajo"/>
    <n v="2"/>
    <n v="724"/>
    <n v="11"/>
    <n v="0.18181818181818182"/>
    <n v="0.18181818181818182"/>
    <s v="Compra posterior"/>
    <n v="1237"/>
    <n v="40.640657084188909"/>
    <n v="3.3867214236824092"/>
    <x v="0"/>
    <x v="1"/>
    <s v="may"/>
  </r>
  <r>
    <x v="1910"/>
    <x v="0"/>
    <n v="93"/>
    <n v="499"/>
    <n v="1143.3"/>
    <n v="0"/>
    <s v="No"/>
    <s v="No"/>
    <n v="0"/>
    <n v="1"/>
    <n v="30"/>
    <s v="No"/>
    <n v="5"/>
    <s v="AL"/>
    <x v="0"/>
    <n v="22"/>
    <s v="Yes"/>
    <s v="No"/>
    <s v="Yes"/>
    <s v="  Two Year   "/>
    <s v="Direct Debit"/>
    <n v="49"/>
    <n v="3523"/>
    <x v="0"/>
    <m/>
    <x v="1071"/>
    <x v="1071"/>
    <n v="66"/>
    <x v="1"/>
    <n v="43.17"/>
    <x v="4"/>
    <s v="SMS"/>
    <x v="1"/>
    <n v="0"/>
    <n v="5847"/>
    <s v="Medio"/>
    <s v="Bajo"/>
    <n v="4.5454545454545456E-2"/>
    <n v="895"/>
    <n v="502"/>
    <n v="0.13147410358565736"/>
    <n v="0.13147410358565736"/>
    <s v="Primera compra"/>
    <n v="1720"/>
    <n v="56.509240246406577"/>
    <n v="4.7091033538672145"/>
    <x v="0"/>
    <x v="3"/>
    <s v="ene"/>
  </r>
  <r>
    <x v="1911"/>
    <x v="0"/>
    <n v="56"/>
    <n v="138"/>
    <n v="317.10000000000002"/>
    <n v="0"/>
    <s v="No"/>
    <s v="No"/>
    <n v="0"/>
    <n v="0"/>
    <n v="18"/>
    <s v="Yes"/>
    <n v="0"/>
    <s v="CT"/>
    <x v="0"/>
    <n v="29"/>
    <s v="Yes"/>
    <s v="No"/>
    <s v="Yes"/>
    <s v="  One Year   "/>
    <s v="Credit Card"/>
    <n v="54"/>
    <n v="3412"/>
    <x v="0"/>
    <m/>
    <x v="929"/>
    <x v="214"/>
    <n v="42"/>
    <x v="2"/>
    <n v="53.06"/>
    <x v="4"/>
    <s v="Email"/>
    <x v="0"/>
    <n v="0"/>
    <n v="5859"/>
    <s v="Alto"/>
    <s v="Bajo"/>
    <n v="7.1428571428571425E-2"/>
    <n v="384"/>
    <n v="141"/>
    <n v="0.2978723404255319"/>
    <n v="0.2978723404255319"/>
    <s v="Primera compra"/>
    <n v="1596"/>
    <n v="52.435318275154003"/>
    <n v="4.3696098562628336"/>
    <x v="0"/>
    <x v="3"/>
    <s v="may"/>
  </r>
  <r>
    <x v="1911"/>
    <x v="0"/>
    <n v="63"/>
    <n v="138"/>
    <n v="317.10000000000002"/>
    <n v="0"/>
    <s v="No"/>
    <s v="No"/>
    <n v="0"/>
    <n v="0"/>
    <n v="18"/>
    <s v="Yes"/>
    <n v="0"/>
    <s v="CT"/>
    <x v="0"/>
    <n v="29"/>
    <s v="Yes"/>
    <s v="No"/>
    <s v="Yes"/>
    <s v="  One Year   "/>
    <s v="Credit Card"/>
    <n v="54"/>
    <n v="3412"/>
    <x v="0"/>
    <m/>
    <x v="929"/>
    <x v="214"/>
    <n v="42"/>
    <x v="2"/>
    <n v="53.06"/>
    <x v="2"/>
    <s v="Email"/>
    <x v="0"/>
    <n v="0"/>
    <n v="3540"/>
    <s v="Alto"/>
    <s v="Medio"/>
    <n v="0.11904761904761904"/>
    <n v="384"/>
    <n v="143"/>
    <n v="0.2937062937062937"/>
    <n v="0.2937062937062937"/>
    <s v="Compra posterior"/>
    <n v="1596"/>
    <n v="52.435318275154003"/>
    <n v="4.3696098562628336"/>
    <x v="1"/>
    <x v="3"/>
    <s v="may"/>
  </r>
  <r>
    <x v="1912"/>
    <x v="0"/>
    <n v="71"/>
    <n v="330"/>
    <n v="751.6"/>
    <n v="0"/>
    <s v="No"/>
    <s v="No"/>
    <n v="0"/>
    <n v="0"/>
    <n v="27"/>
    <s v="Yes"/>
    <n v="0"/>
    <s v="VA"/>
    <x v="1"/>
    <n v="20"/>
    <s v="Yes"/>
    <s v="No"/>
    <s v="Yes"/>
    <s v="  Two Year   "/>
    <s v="Direct Debit"/>
    <n v="63"/>
    <n v="2963"/>
    <x v="0"/>
    <m/>
    <x v="222"/>
    <x v="815"/>
    <n v="65"/>
    <x v="0"/>
    <n v="59.18"/>
    <x v="2"/>
    <s v="Email"/>
    <x v="0"/>
    <n v="0"/>
    <n v="1169"/>
    <s v="Alto"/>
    <s v="Medio"/>
    <n v="7.6923076923076927E-2"/>
    <n v="1237"/>
    <n v="335"/>
    <n v="0.19402985074626866"/>
    <n v="0.19402985074626866"/>
    <s v="Primera compra"/>
    <n v="534"/>
    <n v="17.544147843942504"/>
    <n v="1.462012320328542"/>
    <x v="1"/>
    <x v="3"/>
    <s v="abr"/>
  </r>
  <r>
    <x v="1913"/>
    <x v="0"/>
    <n v="65"/>
    <n v="466"/>
    <n v="910.5"/>
    <n v="280"/>
    <s v="Yes"/>
    <s v="No"/>
    <n v="199.5"/>
    <n v="0"/>
    <n v="0"/>
    <s v="No"/>
    <n v="0"/>
    <s v="NH"/>
    <x v="1"/>
    <n v="35"/>
    <s v="No"/>
    <s v="No"/>
    <s v="No"/>
    <s v="  Two Year   "/>
    <s v="Credit Card"/>
    <n v="9"/>
    <n v="631"/>
    <x v="0"/>
    <m/>
    <x v="668"/>
    <x v="1072"/>
    <n v="65"/>
    <x v="2"/>
    <n v="8.48"/>
    <x v="4"/>
    <s v="Phone"/>
    <x v="1"/>
    <n v="0.8"/>
    <n v="1797"/>
    <s v="Medio"/>
    <s v="Bajo"/>
    <n v="4.6153846153846156E-2"/>
    <n v="412"/>
    <n v="749"/>
    <n v="8.678237650200267E-2"/>
    <n v="8.678237650200267E-2"/>
    <s v="Primera compra"/>
    <n v="419"/>
    <n v="13.765913757700204"/>
    <n v="1.1471594798083504"/>
    <x v="0"/>
    <x v="1"/>
    <s v="ago"/>
  </r>
  <r>
    <x v="1914"/>
    <x v="0"/>
    <n v="96"/>
    <n v="172"/>
    <n v="426.2"/>
    <n v="0"/>
    <s v="No"/>
    <s v="No"/>
    <n v="0"/>
    <n v="0"/>
    <n v="10"/>
    <s v="Yes"/>
    <n v="0"/>
    <s v="UT"/>
    <x v="0"/>
    <n v="60"/>
    <s v="No"/>
    <s v="No"/>
    <s v="Yes"/>
    <s v="  Month-to-Month   "/>
    <s v="Credit Card"/>
    <n v="62"/>
    <n v="1755"/>
    <x v="0"/>
    <m/>
    <x v="293"/>
    <x v="653"/>
    <n v="50"/>
    <x v="1"/>
    <n v="53.46"/>
    <x v="2"/>
    <s v="SMS"/>
    <x v="0"/>
    <n v="0"/>
    <n v="3839"/>
    <s v="Alto"/>
    <s v="Medio"/>
    <n v="0.1"/>
    <n v="392"/>
    <n v="177"/>
    <n v="0.2824858757062147"/>
    <n v="0.2824858757062147"/>
    <s v="Primera compra"/>
    <n v="306"/>
    <n v="10.053388090349076"/>
    <n v="0.83778234086242298"/>
    <x v="1"/>
    <x v="0"/>
    <s v="dic"/>
  </r>
  <r>
    <x v="1915"/>
    <x v="0"/>
    <n v="82"/>
    <n v="217"/>
    <n v="862.1"/>
    <n v="0"/>
    <s v="No"/>
    <s v="No"/>
    <n v="0"/>
    <n v="2"/>
    <n v="6"/>
    <s v="Yes"/>
    <n v="0"/>
    <s v="CT"/>
    <x v="0"/>
    <n v="42"/>
    <s v="No"/>
    <s v="No"/>
    <s v="Yes"/>
    <s v="  Two Year   "/>
    <s v="Direct Debit"/>
    <n v="52"/>
    <n v="3741"/>
    <x v="0"/>
    <m/>
    <x v="1072"/>
    <x v="919"/>
    <n v="48"/>
    <x v="1"/>
    <n v="46.81"/>
    <x v="4"/>
    <s v="SMS"/>
    <x v="0"/>
    <n v="0"/>
    <n v="5883"/>
    <s v="Alto"/>
    <s v="Bajo"/>
    <n v="6.25E-2"/>
    <n v="429"/>
    <n v="220"/>
    <n v="0.21818181818181817"/>
    <n v="0.21818181818181817"/>
    <s v="Primera compra"/>
    <n v="1597"/>
    <n v="52.468172484599592"/>
    <n v="4.3723477070499657"/>
    <x v="0"/>
    <x v="3"/>
    <s v="may"/>
  </r>
  <r>
    <x v="1916"/>
    <x v="0"/>
    <n v="64"/>
    <n v="30"/>
    <n v="101.9"/>
    <n v="0"/>
    <s v="No"/>
    <s v="No"/>
    <n v="0"/>
    <n v="1"/>
    <n v="5"/>
    <s v="No"/>
    <n v="48"/>
    <s v="LA"/>
    <x v="0"/>
    <n v="36"/>
    <s v="No"/>
    <s v="No"/>
    <s v="Yes"/>
    <s v="  One Year   "/>
    <s v="Credit Card"/>
    <n v="24"/>
    <n v="603"/>
    <x v="0"/>
    <m/>
    <x v="796"/>
    <x v="422"/>
    <n v="31"/>
    <x v="2"/>
    <n v="21.71"/>
    <x v="4"/>
    <s v="Email"/>
    <x v="0"/>
    <n v="0"/>
    <n v="590"/>
    <s v="Medio"/>
    <s v="Bajo"/>
    <n v="9.6774193548387094E-2"/>
    <n v="371"/>
    <n v="33"/>
    <n v="0.93939393939393945"/>
    <n v="0.93939393939393945"/>
    <s v="Primera compra"/>
    <n v="821"/>
    <n v="26.973305954825463"/>
    <n v="2.2477754962354553"/>
    <x v="0"/>
    <x v="1"/>
    <s v="jul"/>
  </r>
  <r>
    <x v="1917"/>
    <x v="0"/>
    <n v="85"/>
    <n v="42"/>
    <n v="116.7"/>
    <n v="0"/>
    <s v="No"/>
    <s v="No"/>
    <n v="0"/>
    <n v="0"/>
    <n v="4"/>
    <s v="Yes"/>
    <n v="0"/>
    <s v="CT"/>
    <x v="0"/>
    <n v="54"/>
    <s v="No"/>
    <s v="No"/>
    <s v="No"/>
    <s v="  Month-to-Month   "/>
    <s v="Direct Debit"/>
    <n v="26"/>
    <n v="766"/>
    <x v="0"/>
    <m/>
    <x v="771"/>
    <x v="164"/>
    <n v="120"/>
    <x v="1"/>
    <n v="30.22"/>
    <x v="4"/>
    <s v="Phone"/>
    <x v="0"/>
    <n v="0"/>
    <n v="3699"/>
    <s v="Medio"/>
    <s v="Bajo"/>
    <n v="2.5000000000000001E-2"/>
    <n v="473"/>
    <n v="45"/>
    <n v="2.6666666666666665"/>
    <n v="2.6666666666666665"/>
    <s v="Primera compra"/>
    <n v="721"/>
    <n v="23.687885010266942"/>
    <n v="1.9739904175222451"/>
    <x v="0"/>
    <x v="2"/>
    <s v="oct"/>
  </r>
  <r>
    <x v="1918"/>
    <x v="0"/>
    <n v="72"/>
    <n v="374"/>
    <n v="962.2"/>
    <n v="0"/>
    <s v="No"/>
    <s v="No"/>
    <n v="0"/>
    <n v="0"/>
    <n v="10"/>
    <s v="Yes"/>
    <n v="0"/>
    <s v="OH"/>
    <x v="1"/>
    <n v="36"/>
    <s v="No"/>
    <s v="No"/>
    <s v="Yes"/>
    <s v="  Month-to-Month   "/>
    <s v="Direct Debit"/>
    <n v="55"/>
    <n v="3752"/>
    <x v="0"/>
    <m/>
    <x v="1073"/>
    <x v="660"/>
    <n v="11"/>
    <x v="0"/>
    <n v="50.63"/>
    <x v="1"/>
    <s v="SMS"/>
    <x v="0"/>
    <n v="0"/>
    <n v="1442"/>
    <s v="Alto"/>
    <s v="Bajo"/>
    <n v="0"/>
    <n v="471"/>
    <n v="374"/>
    <n v="2.9411764705882353E-2"/>
    <n v="2.9411764705882353E-2"/>
    <s v="Primera compra"/>
    <n v="1189"/>
    <n v="39.063655030800824"/>
    <n v="3.2553045859000687"/>
    <x v="2"/>
    <x v="3"/>
    <s v="jul"/>
  </r>
  <r>
    <x v="1919"/>
    <x v="0"/>
    <n v="55"/>
    <n v="126"/>
    <n v="301.5"/>
    <n v="0"/>
    <s v="No"/>
    <s v="No"/>
    <n v="0"/>
    <n v="0"/>
    <n v="12"/>
    <s v="Yes"/>
    <n v="0"/>
    <s v="IN"/>
    <x v="0"/>
    <n v="33"/>
    <s v="No"/>
    <s v="No"/>
    <s v="Yes"/>
    <s v="  Two Year   "/>
    <s v="Credit Card"/>
    <n v="29"/>
    <n v="2183"/>
    <x v="0"/>
    <m/>
    <x v="1034"/>
    <x v="1073"/>
    <n v="76"/>
    <x v="1"/>
    <n v="32.479999999999997"/>
    <x v="3"/>
    <s v="Phone"/>
    <x v="1"/>
    <n v="0"/>
    <n v="5828"/>
    <s v="Medio"/>
    <s v="Bajo"/>
    <n v="1.3157894736842105E-2"/>
    <n v="1217"/>
    <n v="127"/>
    <n v="0.59842519685039375"/>
    <n v="0.59842519685039375"/>
    <s v="Primera compra"/>
    <n v="1392"/>
    <n v="45.733059548254623"/>
    <n v="3.8110882956878851"/>
    <x v="2"/>
    <x v="0"/>
    <s v="dic"/>
  </r>
  <r>
    <x v="1920"/>
    <x v="0"/>
    <n v="70"/>
    <n v="156"/>
    <n v="320.10000000000002"/>
    <n v="92"/>
    <s v="Yes"/>
    <s v="No"/>
    <n v="66.099999999999994"/>
    <n v="2"/>
    <n v="0"/>
    <s v="No"/>
    <n v="0"/>
    <s v="VA"/>
    <x v="1"/>
    <n v="28"/>
    <s v="Yes"/>
    <s v="No"/>
    <s v="No"/>
    <s v="  Month-to-Month   "/>
    <s v="Direct Debit"/>
    <n v="6"/>
    <n v="130"/>
    <x v="0"/>
    <m/>
    <x v="1051"/>
    <x v="443"/>
    <n v="60"/>
    <x v="1"/>
    <n v="5.28"/>
    <x v="0"/>
    <s v="Email"/>
    <x v="0"/>
    <n v="2.64"/>
    <n v="254"/>
    <s v="Medio"/>
    <s v="Bajo"/>
    <n v="3.3333333333333333E-2"/>
    <n v="1119"/>
    <n v="250"/>
    <n v="0.24"/>
    <n v="0.24"/>
    <s v="Primera compra"/>
    <n v="699"/>
    <n v="22.965092402464066"/>
    <n v="1.9137577002053388"/>
    <x v="0"/>
    <x v="1"/>
    <s v="nov"/>
  </r>
  <r>
    <x v="1921"/>
    <x v="0"/>
    <n v="70"/>
    <n v="159"/>
    <n v="396.9"/>
    <n v="0"/>
    <s v="No"/>
    <s v="No"/>
    <n v="0"/>
    <n v="0"/>
    <n v="0"/>
    <s v="No"/>
    <n v="0"/>
    <s v="MO"/>
    <x v="0"/>
    <n v="68"/>
    <s v="No"/>
    <s v="Yes"/>
    <s v="No"/>
    <s v="  Two Year   "/>
    <s v="Credit Card"/>
    <n v="9"/>
    <n v="563"/>
    <x v="0"/>
    <m/>
    <x v="928"/>
    <x v="710"/>
    <n v="48"/>
    <x v="2"/>
    <n v="8.3800000000000008"/>
    <x v="4"/>
    <s v="Phone"/>
    <x v="1"/>
    <n v="0"/>
    <n v="5802"/>
    <s v="Medio"/>
    <s v="Bajo"/>
    <n v="6.25E-2"/>
    <n v="1521"/>
    <n v="162"/>
    <n v="0.29629629629629628"/>
    <n v="0.29629629629629628"/>
    <s v="Primera compra"/>
    <n v="930"/>
    <n v="30.55441478439425"/>
    <n v="2.5462012320328542"/>
    <x v="0"/>
    <x v="1"/>
    <s v="mar"/>
  </r>
  <r>
    <x v="1922"/>
    <x v="0"/>
    <n v="71"/>
    <n v="170"/>
    <n v="489.3"/>
    <n v="280"/>
    <s v="Yes"/>
    <s v="Yes"/>
    <n v="0"/>
    <n v="2"/>
    <n v="4"/>
    <s v="No"/>
    <n v="20"/>
    <s v="CT"/>
    <x v="0"/>
    <n v="84"/>
    <s v="No"/>
    <s v="Yes"/>
    <s v="No"/>
    <s v="  Two Year   "/>
    <s v="Credit Card"/>
    <n v="29"/>
    <n v="2029"/>
    <x v="0"/>
    <m/>
    <x v="714"/>
    <x v="1074"/>
    <n v="83"/>
    <x v="0"/>
    <n v="31.78"/>
    <x v="4"/>
    <s v="Phone"/>
    <x v="1"/>
    <n v="0.52"/>
    <n v="3794"/>
    <s v="Medio"/>
    <s v="Bajo"/>
    <n v="3.614457831325301E-2"/>
    <n v="713"/>
    <n v="453"/>
    <n v="0.18322295805739514"/>
    <n v="0.18322295805739514"/>
    <s v="Primera compra"/>
    <n v="1117"/>
    <n v="36.698151950718682"/>
    <n v="3.0581793292265567"/>
    <x v="0"/>
    <x v="0"/>
    <s v="sept"/>
  </r>
  <r>
    <x v="1923"/>
    <x v="0"/>
    <n v="78"/>
    <n v="174"/>
    <n v="378.4"/>
    <n v="0"/>
    <s v="No"/>
    <s v="No"/>
    <n v="0"/>
    <n v="0"/>
    <n v="38"/>
    <s v="Yes"/>
    <n v="0"/>
    <s v="MI"/>
    <x v="0"/>
    <n v="57"/>
    <s v="No"/>
    <s v="No"/>
    <s v="Yes"/>
    <s v="  One Year   "/>
    <s v="Direct Debit"/>
    <n v="35"/>
    <n v="1332"/>
    <x v="0"/>
    <m/>
    <x v="453"/>
    <x v="1075"/>
    <n v="66"/>
    <x v="1"/>
    <n v="30.53"/>
    <x v="2"/>
    <s v="Email"/>
    <x v="1"/>
    <n v="0"/>
    <n v="1024"/>
    <s v="Medio"/>
    <s v="Medio"/>
    <n v="7.575757575757576E-2"/>
    <n v="474"/>
    <n v="179"/>
    <n v="0.36871508379888268"/>
    <n v="0.36871508379888268"/>
    <s v="Primera compra"/>
    <n v="1605"/>
    <n v="52.73100616016427"/>
    <n v="4.3942505133470222"/>
    <x v="1"/>
    <x v="0"/>
    <s v="may"/>
  </r>
  <r>
    <x v="1924"/>
    <x v="0"/>
    <n v="69"/>
    <n v="250"/>
    <n v="393.9"/>
    <n v="0"/>
    <s v="No"/>
    <s v="No"/>
    <n v="0"/>
    <n v="0"/>
    <n v="24"/>
    <s v="Yes"/>
    <n v="0"/>
    <s v="AR"/>
    <x v="0"/>
    <n v="20"/>
    <s v="Yes"/>
    <s v="No"/>
    <s v="No"/>
    <s v="  One Year   "/>
    <s v="Direct Debit"/>
    <n v="19"/>
    <n v="911"/>
    <x v="0"/>
    <m/>
    <x v="1074"/>
    <x v="1076"/>
    <n v="64"/>
    <x v="2"/>
    <n v="19.920000000000002"/>
    <x v="5"/>
    <s v="SMS"/>
    <x v="0"/>
    <n v="0"/>
    <n v="214"/>
    <s v="Medio"/>
    <s v="Bajo"/>
    <n v="6.25E-2"/>
    <n v="801"/>
    <n v="254"/>
    <n v="0.25196850393700787"/>
    <n v="0.25196850393700787"/>
    <s v="Primera compra"/>
    <n v="695"/>
    <n v="22.833675564681727"/>
    <n v="1.9028062970568105"/>
    <x v="0"/>
    <x v="2"/>
    <s v="nov"/>
  </r>
  <r>
    <x v="1925"/>
    <x v="0"/>
    <n v="80"/>
    <n v="209"/>
    <n v="455.7"/>
    <n v="0"/>
    <s v="No"/>
    <s v="No"/>
    <n v="0"/>
    <n v="0"/>
    <n v="5"/>
    <s v="Yes"/>
    <n v="0"/>
    <s v="AL"/>
    <x v="1"/>
    <n v="74"/>
    <s v="No"/>
    <s v="Yes"/>
    <s v="Yes"/>
    <s v="  Two Year   "/>
    <s v="Direct Debit"/>
    <n v="48"/>
    <n v="3157"/>
    <x v="0"/>
    <m/>
    <x v="1075"/>
    <x v="1077"/>
    <n v="9"/>
    <x v="1"/>
    <n v="50.42"/>
    <x v="5"/>
    <s v="SMS"/>
    <x v="0"/>
    <n v="0"/>
    <n v="1391"/>
    <s v="Alto"/>
    <s v="Bajo"/>
    <n v="0.44444444444444442"/>
    <n v="374"/>
    <n v="213"/>
    <n v="4.2253521126760563E-2"/>
    <n v="4.2253521126760563E-2"/>
    <s v="Primera compra"/>
    <n v="495"/>
    <n v="16.262833675564682"/>
    <n v="1.3552361396303902"/>
    <x v="0"/>
    <x v="3"/>
    <s v="jun"/>
  </r>
  <r>
    <x v="1926"/>
    <x v="0"/>
    <n v="57"/>
    <n v="6"/>
    <n v="20.6"/>
    <n v="0"/>
    <s v="No"/>
    <s v="No"/>
    <n v="0"/>
    <n v="0"/>
    <n v="10"/>
    <s v="Yes"/>
    <n v="0"/>
    <s v="ME"/>
    <x v="0"/>
    <n v="51"/>
    <s v="No"/>
    <s v="No"/>
    <s v="No"/>
    <s v="  Month-to-Month   "/>
    <s v="Credit Card"/>
    <n v="21"/>
    <n v="43"/>
    <x v="0"/>
    <m/>
    <x v="438"/>
    <x v="457"/>
    <n v="93"/>
    <x v="2"/>
    <n v="18.54"/>
    <x v="4"/>
    <s v="Phone"/>
    <x v="0"/>
    <n v="0"/>
    <n v="5747"/>
    <s v="Medio"/>
    <s v="Bajo"/>
    <n v="3.2258064516129031E-2"/>
    <n v="1588"/>
    <n v="9"/>
    <n v="10.333333333333334"/>
    <n v="10.333333333333334"/>
    <s v="Primera compra"/>
    <n v="1521"/>
    <n v="49.97125256673511"/>
    <n v="4.1642710472279258"/>
    <x v="0"/>
    <x v="1"/>
    <s v="ago"/>
  </r>
  <r>
    <x v="1927"/>
    <x v="0"/>
    <n v="53"/>
    <n v="124"/>
    <n v="349.2"/>
    <n v="0"/>
    <s v="No"/>
    <s v="No"/>
    <n v="0"/>
    <n v="1"/>
    <n v="0"/>
    <s v="No"/>
    <n v="0"/>
    <s v="NC"/>
    <x v="1"/>
    <n v="59"/>
    <s v="No"/>
    <s v="No"/>
    <s v="No"/>
    <s v="  Two Year   "/>
    <s v="Credit Card"/>
    <n v="10"/>
    <n v="509"/>
    <x v="0"/>
    <m/>
    <x v="1076"/>
    <x v="146"/>
    <n v="88"/>
    <x v="1"/>
    <n v="8.7100000000000009"/>
    <x v="5"/>
    <s v="Email"/>
    <x v="1"/>
    <n v="0"/>
    <n v="686"/>
    <s v="Medio"/>
    <s v="Bajo"/>
    <n v="4.5454545454545456E-2"/>
    <n v="1328"/>
    <n v="128"/>
    <n v="0.6875"/>
    <n v="0.6875"/>
    <s v="Primera compra"/>
    <n v="767"/>
    <n v="25.199178644763862"/>
    <n v="2.0999315537303218"/>
    <x v="0"/>
    <x v="1"/>
    <s v="sept"/>
  </r>
  <r>
    <x v="1927"/>
    <x v="0"/>
    <n v="93"/>
    <n v="124"/>
    <n v="349.2"/>
    <n v="0"/>
    <s v="No"/>
    <s v="No"/>
    <n v="0"/>
    <n v="1"/>
    <n v="0"/>
    <s v="No"/>
    <n v="0"/>
    <s v="NC"/>
    <x v="1"/>
    <n v="59"/>
    <s v="No"/>
    <s v="No"/>
    <s v="No"/>
    <s v="  Two Year   "/>
    <s v="Credit Card"/>
    <n v="10"/>
    <n v="509"/>
    <x v="0"/>
    <m/>
    <x v="1076"/>
    <x v="146"/>
    <n v="88"/>
    <x v="1"/>
    <n v="8.7100000000000009"/>
    <x v="3"/>
    <s v="Email"/>
    <x v="1"/>
    <n v="0"/>
    <n v="6694"/>
    <s v="Medio"/>
    <s v="Bajo"/>
    <n v="1.1363636363636364E-2"/>
    <n v="1328"/>
    <n v="125"/>
    <n v="0.70399999999999996"/>
    <n v="0.70399999999999996"/>
    <s v="Compra posterior"/>
    <n v="767"/>
    <n v="25.199178644763862"/>
    <n v="2.0999315537303218"/>
    <x v="2"/>
    <x v="1"/>
    <s v="sept"/>
  </r>
  <r>
    <x v="1928"/>
    <x v="0"/>
    <n v="51"/>
    <n v="292"/>
    <n v="573.4"/>
    <n v="399"/>
    <s v="Yes"/>
    <s v="No"/>
    <n v="169.6"/>
    <n v="0"/>
    <n v="17"/>
    <s v="Yes"/>
    <n v="0"/>
    <s v="NJ"/>
    <x v="0"/>
    <n v="33"/>
    <s v="No"/>
    <s v="No"/>
    <s v="No"/>
    <s v="  One Year   "/>
    <s v="Credit Card"/>
    <n v="28"/>
    <n v="1581"/>
    <x v="0"/>
    <m/>
    <x v="1077"/>
    <x v="268"/>
    <n v="18"/>
    <x v="2"/>
    <n v="25.95"/>
    <x v="0"/>
    <s v="Email"/>
    <x v="0"/>
    <n v="6.78"/>
    <n v="1402"/>
    <s v="Medio"/>
    <s v="Bajo"/>
    <n v="0.1111111111111111"/>
    <n v="1345"/>
    <n v="693"/>
    <n v="2.5974025974025976E-2"/>
    <n v="2.5974025974025976E-2"/>
    <s v="Primera compra"/>
    <n v="1174"/>
    <n v="38.570841889117041"/>
    <n v="3.2142368240930868"/>
    <x v="0"/>
    <x v="0"/>
    <s v="jul"/>
  </r>
  <r>
    <x v="1929"/>
    <x v="0"/>
    <n v="65"/>
    <n v="250"/>
    <n v="773.7"/>
    <n v="350"/>
    <s v="Yes"/>
    <s v="No"/>
    <n v="131.30000000000001"/>
    <n v="0"/>
    <n v="6"/>
    <s v="Yes"/>
    <n v="0"/>
    <s v="FL"/>
    <x v="1"/>
    <n v="78"/>
    <s v="No"/>
    <s v="Yes"/>
    <s v="No"/>
    <s v="  Two Year   "/>
    <s v="Credit Card"/>
    <n v="45"/>
    <n v="3191"/>
    <x v="0"/>
    <m/>
    <x v="1078"/>
    <x v="1078"/>
    <n v="74"/>
    <x v="0"/>
    <n v="47.03"/>
    <x v="1"/>
    <s v="SMS"/>
    <x v="0"/>
    <n v="0.52"/>
    <n v="4453"/>
    <s v="Alto"/>
    <s v="Bajo"/>
    <n v="0"/>
    <n v="1281"/>
    <n v="600"/>
    <n v="0.12333333333333334"/>
    <n v="0.12333333333333334"/>
    <s v="Primera compra"/>
    <n v="1294"/>
    <n v="42.513347022587268"/>
    <n v="3.5427789185489389"/>
    <x v="2"/>
    <x v="3"/>
    <s v="mar"/>
  </r>
  <r>
    <x v="1930"/>
    <x v="0"/>
    <n v="70"/>
    <n v="437"/>
    <n v="977.5"/>
    <n v="0"/>
    <s v="No"/>
    <s v="No"/>
    <n v="0"/>
    <n v="0"/>
    <n v="0"/>
    <s v="No"/>
    <n v="0"/>
    <s v="WA"/>
    <x v="0"/>
    <n v="46"/>
    <s v="No"/>
    <s v="No"/>
    <s v="No"/>
    <s v="  Two Year   "/>
    <s v="Direct Debit"/>
    <n v="10"/>
    <n v="630"/>
    <x v="0"/>
    <m/>
    <x v="459"/>
    <x v="5"/>
    <n v="22"/>
    <x v="2"/>
    <n v="10.47"/>
    <x v="0"/>
    <s v="Phone"/>
    <x v="1"/>
    <n v="0"/>
    <n v="2307"/>
    <s v="Medio"/>
    <s v="Bajo"/>
    <n v="9.0909090909090912E-2"/>
    <n v="484"/>
    <n v="439"/>
    <n v="5.011389521640091E-2"/>
    <n v="5.011389521640091E-2"/>
    <s v="Primera compra"/>
    <n v="907"/>
    <n v="29.798767967145789"/>
    <n v="2.4832306639288158"/>
    <x v="0"/>
    <x v="1"/>
    <s v="abr"/>
  </r>
  <r>
    <x v="1931"/>
    <x v="0"/>
    <n v="70"/>
    <n v="222"/>
    <n v="542.4"/>
    <n v="0"/>
    <s v="No"/>
    <s v="No"/>
    <n v="0"/>
    <n v="1"/>
    <n v="2"/>
    <s v="Yes"/>
    <n v="0"/>
    <s v="RI"/>
    <x v="1"/>
    <n v="32"/>
    <s v="No"/>
    <s v="No"/>
    <s v="No"/>
    <s v="  Month-to-Month   "/>
    <s v="Direct Debit"/>
    <n v="27"/>
    <n v="959"/>
    <x v="0"/>
    <m/>
    <x v="765"/>
    <x v="446"/>
    <n v="62"/>
    <x v="2"/>
    <n v="27.33"/>
    <x v="1"/>
    <s v="Phone"/>
    <x v="1"/>
    <n v="0"/>
    <n v="4636"/>
    <s v="Medio"/>
    <s v="Bajo"/>
    <n v="0"/>
    <n v="298"/>
    <n v="222"/>
    <n v="0.27927927927927926"/>
    <n v="0.27927927927927926"/>
    <s v="Primera compra"/>
    <n v="1220"/>
    <n v="40.082135523613964"/>
    <n v="3.3401779603011637"/>
    <x v="2"/>
    <x v="2"/>
    <s v="jun"/>
  </r>
  <r>
    <x v="1932"/>
    <x v="0"/>
    <n v="65"/>
    <n v="26"/>
    <n v="54.3"/>
    <n v="16"/>
    <s v="Yes"/>
    <s v="No"/>
    <n v="8.1"/>
    <n v="0"/>
    <n v="6"/>
    <s v="Yes"/>
    <n v="0"/>
    <s v="NH"/>
    <x v="0"/>
    <n v="56"/>
    <s v="No"/>
    <s v="No"/>
    <s v="No"/>
    <s v="  Month-to-Month   "/>
    <s v="Direct Debit"/>
    <n v="16"/>
    <n v="61"/>
    <x v="0"/>
    <m/>
    <x v="380"/>
    <x v="540"/>
    <n v="45"/>
    <x v="2"/>
    <n v="13.11"/>
    <x v="5"/>
    <s v="SMS"/>
    <x v="0"/>
    <n v="0.32"/>
    <n v="6394"/>
    <s v="Medio"/>
    <s v="Bajo"/>
    <n v="8.8888888888888892E-2"/>
    <n v="1265"/>
    <n v="46"/>
    <n v="0.97826086956521741"/>
    <n v="0.97826086956521741"/>
    <s v="Primera compra"/>
    <n v="691"/>
    <n v="22.702258726899384"/>
    <n v="1.891854893908282"/>
    <x v="0"/>
    <x v="1"/>
    <s v="nov"/>
  </r>
  <r>
    <x v="1933"/>
    <x v="0"/>
    <n v="71"/>
    <n v="394"/>
    <n v="827.9"/>
    <n v="0"/>
    <s v="No"/>
    <s v="No"/>
    <n v="0"/>
    <n v="0"/>
    <n v="2"/>
    <s v="Yes"/>
    <n v="0"/>
    <s v="AK"/>
    <x v="1"/>
    <n v="61"/>
    <s v="No"/>
    <s v="No"/>
    <s v="Yes"/>
    <s v="  One Year   "/>
    <s v="Direct Debit"/>
    <n v="34"/>
    <n v="2365"/>
    <x v="0"/>
    <m/>
    <x v="747"/>
    <x v="453"/>
    <n v="111"/>
    <x v="0"/>
    <n v="29.62"/>
    <x v="3"/>
    <s v="SMS"/>
    <x v="0"/>
    <n v="0"/>
    <n v="5857"/>
    <s v="Medio"/>
    <s v="Bajo"/>
    <n v="9.0090090090090089E-3"/>
    <n v="364"/>
    <n v="395"/>
    <n v="0.2810126582278481"/>
    <n v="0.2810126582278481"/>
    <s v="Primera compra"/>
    <n v="1734"/>
    <n v="56.969199178644757"/>
    <n v="4.7474332648870634"/>
    <x v="2"/>
    <x v="3"/>
    <s v="ene"/>
  </r>
  <r>
    <x v="1934"/>
    <x v="0"/>
    <n v="68"/>
    <n v="40"/>
    <n v="113"/>
    <n v="0"/>
    <s v="No"/>
    <s v="No"/>
    <n v="0"/>
    <n v="0"/>
    <n v="5"/>
    <s v="Yes"/>
    <n v="0"/>
    <s v="NE"/>
    <x v="0"/>
    <n v="83"/>
    <s v="No"/>
    <s v="Yes"/>
    <s v="No"/>
    <s v="  Two Year   "/>
    <s v="Credit Card"/>
    <n v="37"/>
    <n v="419"/>
    <x v="0"/>
    <m/>
    <x v="406"/>
    <x v="477"/>
    <n v="70"/>
    <x v="0"/>
    <n v="32.9"/>
    <x v="2"/>
    <s v="Phone"/>
    <x v="1"/>
    <n v="0"/>
    <n v="4135"/>
    <s v="Medio"/>
    <s v="Medio"/>
    <n v="7.1428571428571425E-2"/>
    <n v="1071"/>
    <n v="45"/>
    <n v="1.5555555555555556"/>
    <n v="1.5555555555555556"/>
    <s v="Primera compra"/>
    <n v="753"/>
    <n v="24.739219712525667"/>
    <n v="2.0616016427104724"/>
    <x v="1"/>
    <x v="1"/>
    <s v="sept"/>
  </r>
  <r>
    <x v="1934"/>
    <x v="0"/>
    <n v="74"/>
    <n v="40"/>
    <n v="113"/>
    <n v="0"/>
    <s v="No"/>
    <s v="No"/>
    <n v="0"/>
    <n v="0"/>
    <n v="5"/>
    <s v="Yes"/>
    <n v="0"/>
    <s v="NE"/>
    <x v="0"/>
    <n v="83"/>
    <s v="No"/>
    <s v="Yes"/>
    <s v="No"/>
    <s v="  Two Year   "/>
    <s v="Credit Card"/>
    <n v="37"/>
    <n v="419"/>
    <x v="0"/>
    <m/>
    <x v="406"/>
    <x v="477"/>
    <n v="70"/>
    <x v="0"/>
    <n v="32.9"/>
    <x v="0"/>
    <s v="Phone"/>
    <x v="1"/>
    <n v="0"/>
    <n v="4059"/>
    <s v="Medio"/>
    <s v="Bajo"/>
    <n v="2.8571428571428571E-2"/>
    <n v="1071"/>
    <n v="42"/>
    <n v="1.6666666666666667"/>
    <n v="1.6666666666666667"/>
    <s v="Compra posterior"/>
    <n v="753"/>
    <n v="24.739219712525667"/>
    <n v="2.0616016427104724"/>
    <x v="0"/>
    <x v="1"/>
    <s v="sept"/>
  </r>
  <r>
    <x v="1935"/>
    <x v="0"/>
    <n v="74"/>
    <n v="107"/>
    <n v="238"/>
    <n v="0"/>
    <s v="No"/>
    <s v="No"/>
    <n v="0"/>
    <n v="0"/>
    <n v="4"/>
    <s v="Yes"/>
    <n v="0"/>
    <s v="FL"/>
    <x v="1"/>
    <n v="43"/>
    <s v="No"/>
    <s v="No"/>
    <s v="No"/>
    <s v="  Month-to-Month   "/>
    <s v="Direct Debit"/>
    <n v="30"/>
    <n v="544"/>
    <x v="0"/>
    <m/>
    <x v="742"/>
    <x v="304"/>
    <n v="39"/>
    <x v="0"/>
    <n v="26.3"/>
    <x v="2"/>
    <s v="Phone"/>
    <x v="1"/>
    <n v="0"/>
    <n v="1141"/>
    <s v="Medio"/>
    <s v="Medio"/>
    <n v="0.12820512820512819"/>
    <n v="482"/>
    <n v="112"/>
    <n v="0.3482142857142857"/>
    <n v="0.3482142857142857"/>
    <s v="Primera compra"/>
    <n v="630"/>
    <n v="20.698151950718685"/>
    <n v="1.7248459958932238"/>
    <x v="1"/>
    <x v="1"/>
    <s v="ene"/>
  </r>
  <r>
    <x v="1936"/>
    <x v="0"/>
    <n v="71"/>
    <n v="257"/>
    <n v="754.9"/>
    <n v="174"/>
    <s v="Yes"/>
    <s v="No"/>
    <n v="79.8"/>
    <n v="0"/>
    <n v="8"/>
    <s v="Yes"/>
    <n v="0"/>
    <s v="ID"/>
    <x v="0"/>
    <n v="33"/>
    <s v="No"/>
    <s v="No"/>
    <s v="Yes"/>
    <s v="  Two Year   "/>
    <s v="Direct Debit"/>
    <n v="33"/>
    <n v="1937"/>
    <x v="0"/>
    <m/>
    <x v="450"/>
    <x v="1079"/>
    <n v="75"/>
    <x v="0"/>
    <n v="30.98"/>
    <x v="1"/>
    <s v="Phone"/>
    <x v="1"/>
    <n v="0.32"/>
    <n v="5447"/>
    <s v="Medio"/>
    <s v="Bajo"/>
    <n v="0"/>
    <n v="369"/>
    <n v="431"/>
    <n v="0.1740139211136891"/>
    <n v="0.1740139211136891"/>
    <s v="Primera compra"/>
    <n v="1134"/>
    <n v="37.256673511293634"/>
    <n v="3.1047227926078027"/>
    <x v="2"/>
    <x v="0"/>
    <s v="sept"/>
  </r>
  <r>
    <x v="1937"/>
    <x v="0"/>
    <n v="65"/>
    <n v="322"/>
    <n v="725.6"/>
    <n v="0"/>
    <s v="No"/>
    <s v="No"/>
    <n v="0"/>
    <n v="0"/>
    <n v="2"/>
    <s v="Yes"/>
    <n v="0"/>
    <s v="HI"/>
    <x v="1"/>
    <n v="54"/>
    <s v="No"/>
    <s v="No"/>
    <s v="Yes"/>
    <s v="  One Year   "/>
    <s v="Credit Card"/>
    <n v="40"/>
    <n v="2402"/>
    <x v="0"/>
    <m/>
    <x v="776"/>
    <x v="49"/>
    <n v="2"/>
    <x v="0"/>
    <n v="36.229999999999997"/>
    <x v="4"/>
    <s v="Email"/>
    <x v="1"/>
    <n v="0"/>
    <n v="508"/>
    <s v="Medio"/>
    <s v="Bajo"/>
    <n v="1.5"/>
    <n v="1051"/>
    <n v="325"/>
    <n v="6.1538461538461538E-3"/>
    <n v="6.1538461538461538E-3"/>
    <s v="Primera compra"/>
    <n v="603"/>
    <n v="19.811088295687885"/>
    <n v="1.6509240246406571"/>
    <x v="0"/>
    <x v="3"/>
    <s v="feb"/>
  </r>
  <r>
    <x v="1938"/>
    <x v="0"/>
    <n v="85"/>
    <n v="309"/>
    <n v="922.1"/>
    <n v="0"/>
    <s v="No"/>
    <s v="No"/>
    <n v="0"/>
    <n v="1"/>
    <n v="0"/>
    <s v="No"/>
    <n v="0"/>
    <s v="UT"/>
    <x v="1"/>
    <n v="57"/>
    <s v="No"/>
    <s v="No"/>
    <s v="No"/>
    <s v="  Two Year   "/>
    <s v="Credit Card"/>
    <n v="9"/>
    <n v="518"/>
    <x v="0"/>
    <m/>
    <x v="1009"/>
    <x v="1080"/>
    <n v="90"/>
    <x v="1"/>
    <n v="8.6199999999999992"/>
    <x v="3"/>
    <s v="SMS"/>
    <x v="1"/>
    <n v="0"/>
    <n v="6992"/>
    <s v="Medio"/>
    <s v="Bajo"/>
    <n v="1.1111111111111112E-2"/>
    <n v="1377"/>
    <n v="310"/>
    <n v="0.29032258064516131"/>
    <n v="0.29032258064516131"/>
    <s v="Primera compra"/>
    <n v="1175"/>
    <n v="38.603696098562622"/>
    <n v="3.2169746748802184"/>
    <x v="2"/>
    <x v="1"/>
    <s v="jul"/>
  </r>
  <r>
    <x v="1939"/>
    <x v="0"/>
    <n v="68"/>
    <n v="74"/>
    <n v="207.2"/>
    <n v="0"/>
    <s v="No"/>
    <s v="No"/>
    <n v="0"/>
    <n v="0"/>
    <n v="0"/>
    <s v="No"/>
    <n v="0"/>
    <s v="NM"/>
    <x v="0"/>
    <n v="26"/>
    <s v="Yes"/>
    <s v="No"/>
    <s v="No"/>
    <s v="  One Year   "/>
    <s v="Direct Debit"/>
    <n v="13"/>
    <n v="456"/>
    <x v="0"/>
    <m/>
    <x v="325"/>
    <x v="351"/>
    <n v="38"/>
    <x v="0"/>
    <n v="12.22"/>
    <x v="5"/>
    <s v="Email"/>
    <x v="1"/>
    <n v="0"/>
    <n v="5667"/>
    <s v="Medio"/>
    <s v="Bajo"/>
    <n v="0.10526315789473684"/>
    <n v="740"/>
    <n v="78"/>
    <n v="0.48717948717948717"/>
    <n v="0.48717948717948717"/>
    <s v="Primera compra"/>
    <n v="1611"/>
    <n v="52.928131416837786"/>
    <n v="4.4106776180698155"/>
    <x v="0"/>
    <x v="1"/>
    <s v="may"/>
  </r>
  <r>
    <x v="1940"/>
    <x v="0"/>
    <n v="71"/>
    <n v="274"/>
    <n v="649.20000000000005"/>
    <n v="0"/>
    <s v="No"/>
    <s v="No"/>
    <n v="0"/>
    <n v="0"/>
    <n v="1"/>
    <s v="Yes"/>
    <n v="0"/>
    <s v="CO"/>
    <x v="0"/>
    <n v="76"/>
    <s v="No"/>
    <s v="Yes"/>
    <s v="Yes"/>
    <s v="  One Year   "/>
    <s v="Direct Debit"/>
    <n v="35"/>
    <n v="1920"/>
    <x v="0"/>
    <m/>
    <x v="882"/>
    <x v="546"/>
    <n v="98"/>
    <x v="0"/>
    <n v="39.880000000000003"/>
    <x v="0"/>
    <s v="Phone"/>
    <x v="0"/>
    <n v="0"/>
    <n v="6169"/>
    <s v="Medio"/>
    <s v="Bajo"/>
    <n v="2.0408163265306121E-2"/>
    <n v="1136"/>
    <n v="276"/>
    <n v="0.35507246376811596"/>
    <n v="0.35507246376811596"/>
    <s v="Primera compra"/>
    <n v="467"/>
    <n v="15.342915811088295"/>
    <n v="1.2785763175906912"/>
    <x v="0"/>
    <x v="0"/>
    <s v="jul"/>
  </r>
  <r>
    <x v="1940"/>
    <x v="0"/>
    <n v="71"/>
    <n v="274"/>
    <n v="649.20000000000005"/>
    <n v="0"/>
    <s v="No"/>
    <s v="No"/>
    <n v="0"/>
    <n v="0"/>
    <n v="1"/>
    <s v="Yes"/>
    <n v="0"/>
    <s v="CO"/>
    <x v="0"/>
    <n v="76"/>
    <s v="No"/>
    <s v="Yes"/>
    <s v="Yes"/>
    <s v="  One Year   "/>
    <s v="Direct Debit"/>
    <n v="35"/>
    <n v="1920"/>
    <x v="0"/>
    <m/>
    <x v="882"/>
    <x v="546"/>
    <n v="98"/>
    <x v="0"/>
    <n v="39.880000000000003"/>
    <x v="1"/>
    <s v="Phone"/>
    <x v="0"/>
    <n v="0"/>
    <n v="1752"/>
    <s v="Medio"/>
    <s v="Bajo"/>
    <n v="0"/>
    <n v="1136"/>
    <n v="274"/>
    <n v="0.35766423357664234"/>
    <n v="0.35766423357664234"/>
    <s v="Compra posterior"/>
    <n v="467"/>
    <n v="15.342915811088295"/>
    <n v="1.2785763175906912"/>
    <x v="0"/>
    <x v="0"/>
    <s v="jul"/>
  </r>
  <r>
    <x v="1941"/>
    <x v="0"/>
    <n v="57"/>
    <n v="96"/>
    <n v="361.2"/>
    <n v="260"/>
    <s v="Yes"/>
    <s v="Yes"/>
    <n v="0"/>
    <n v="0"/>
    <n v="2"/>
    <s v="Yes"/>
    <n v="0"/>
    <s v="RI"/>
    <x v="0"/>
    <n v="43"/>
    <s v="No"/>
    <s v="No"/>
    <s v="No"/>
    <s v="  Two Year   "/>
    <s v="Credit Card"/>
    <n v="31"/>
    <n v="1606"/>
    <x v="0"/>
    <m/>
    <x v="535"/>
    <x v="271"/>
    <n v="26"/>
    <x v="2"/>
    <n v="27.6"/>
    <x v="0"/>
    <s v="SMS"/>
    <x v="1"/>
    <n v="6.55"/>
    <n v="2973"/>
    <s v="Medio"/>
    <s v="Bajo"/>
    <n v="7.6923076923076927E-2"/>
    <n v="1548"/>
    <n v="358"/>
    <n v="7.2625698324022353E-2"/>
    <n v="7.2625698324022353E-2"/>
    <s v="Primera compra"/>
    <n v="713"/>
    <n v="23.425051334702257"/>
    <n v="1.9520876112251881"/>
    <x v="0"/>
    <x v="0"/>
    <s v="oct"/>
  </r>
  <r>
    <x v="1942"/>
    <x v="0"/>
    <n v="58"/>
    <n v="195"/>
    <n v="377.1"/>
    <n v="68"/>
    <s v="Yes"/>
    <s v="No"/>
    <n v="94.1"/>
    <n v="0"/>
    <n v="0"/>
    <s v="No"/>
    <n v="0"/>
    <s v="CO"/>
    <x v="0"/>
    <n v="60"/>
    <s v="No"/>
    <s v="No"/>
    <s v="No"/>
    <s v="  Month-to-Month   "/>
    <s v="Direct Debit"/>
    <n v="7"/>
    <n v="248"/>
    <x v="0"/>
    <m/>
    <x v="871"/>
    <x v="84"/>
    <n v="50"/>
    <x v="2"/>
    <n v="7.45"/>
    <x v="2"/>
    <s v="Phone"/>
    <x v="0"/>
    <n v="2.82"/>
    <n v="2688"/>
    <s v="Medio"/>
    <s v="Medio"/>
    <n v="0.1"/>
    <n v="559"/>
    <n v="268"/>
    <n v="0.18656716417910449"/>
    <n v="0.18656716417910449"/>
    <s v="Primera compra"/>
    <n v="896"/>
    <n v="29.437371663244349"/>
    <n v="2.4531143052703626"/>
    <x v="1"/>
    <x v="1"/>
    <s v="may"/>
  </r>
  <r>
    <x v="1943"/>
    <x v="0"/>
    <n v="93"/>
    <n v="347"/>
    <n v="784.1"/>
    <n v="284"/>
    <s v="Yes"/>
    <s v="Yes"/>
    <n v="0"/>
    <n v="0"/>
    <n v="18"/>
    <s v="Yes"/>
    <n v="0"/>
    <s v="MD"/>
    <x v="0"/>
    <n v="46"/>
    <s v="No"/>
    <s v="No"/>
    <s v="Yes"/>
    <s v="  Two Year   "/>
    <s v="Direct Debit"/>
    <n v="41"/>
    <n v="2912"/>
    <x v="0"/>
    <m/>
    <x v="765"/>
    <x v="1081"/>
    <n v="79"/>
    <x v="1"/>
    <n v="48.7"/>
    <x v="2"/>
    <s v="SMS"/>
    <x v="1"/>
    <n v="10.37"/>
    <n v="3387"/>
    <s v="Alto"/>
    <s v="Medio"/>
    <n v="6.3291139240506333E-2"/>
    <n v="1272"/>
    <n v="636"/>
    <n v="0.12421383647798742"/>
    <n v="0.12421383647798742"/>
    <s v="Primera compra"/>
    <n v="1220"/>
    <n v="40.082135523613964"/>
    <n v="3.3401779603011637"/>
    <x v="1"/>
    <x v="3"/>
    <s v="jun"/>
  </r>
  <r>
    <x v="1944"/>
    <x v="0"/>
    <n v="71"/>
    <n v="351"/>
    <n v="873.6"/>
    <n v="0"/>
    <s v="No"/>
    <s v="No"/>
    <n v="0"/>
    <n v="0"/>
    <n v="4"/>
    <s v="Yes"/>
    <n v="0"/>
    <s v="OH"/>
    <x v="0"/>
    <n v="50"/>
    <s v="No"/>
    <s v="No"/>
    <s v="Yes"/>
    <s v="  Two Year   "/>
    <s v="Direct Debit"/>
    <n v="68"/>
    <n v="4244"/>
    <x v="0"/>
    <m/>
    <x v="691"/>
    <x v="548"/>
    <n v="19"/>
    <x v="1"/>
    <n v="74.39"/>
    <x v="1"/>
    <s v="Email"/>
    <x v="0"/>
    <n v="0"/>
    <n v="5701"/>
    <s v="Alto"/>
    <s v="Bajo"/>
    <n v="0"/>
    <n v="472"/>
    <n v="351"/>
    <n v="5.4131054131054131E-2"/>
    <n v="5.4131054131054131E-2"/>
    <s v="Primera compra"/>
    <n v="1615"/>
    <n v="53.059548254620125"/>
    <n v="4.4216290212183438"/>
    <x v="2"/>
    <x v="3"/>
    <s v="may"/>
  </r>
  <r>
    <x v="1945"/>
    <x v="0"/>
    <n v="54"/>
    <n v="120"/>
    <n v="154"/>
    <n v="110"/>
    <s v="Yes"/>
    <s v="No"/>
    <n v="33.9"/>
    <n v="0"/>
    <n v="0"/>
    <s v="No"/>
    <n v="0"/>
    <s v="MI"/>
    <x v="1"/>
    <n v="33"/>
    <s v="No"/>
    <s v="No"/>
    <s v="No"/>
    <s v="  Two Year   "/>
    <s v="Credit Card"/>
    <n v="9"/>
    <n v="187"/>
    <x v="0"/>
    <m/>
    <x v="1079"/>
    <x v="1082"/>
    <n v="25"/>
    <x v="2"/>
    <n v="8.3800000000000008"/>
    <x v="0"/>
    <s v="Phone"/>
    <x v="0"/>
    <n v="1.69"/>
    <n v="72"/>
    <s v="Medio"/>
    <s v="Bajo"/>
    <n v="0.08"/>
    <n v="477"/>
    <n v="232"/>
    <n v="0.10775862068965517"/>
    <n v="0.10775862068965517"/>
    <s v="Primera compra"/>
    <n v="852"/>
    <n v="27.991786447638603"/>
    <n v="2.3326488706365502"/>
    <x v="0"/>
    <x v="1"/>
    <s v="jun"/>
  </r>
  <r>
    <x v="1946"/>
    <x v="0"/>
    <n v="69"/>
    <n v="6"/>
    <n v="17.399999999999999"/>
    <n v="0"/>
    <s v="No"/>
    <s v="No"/>
    <n v="0"/>
    <n v="1"/>
    <n v="10"/>
    <s v="Yes"/>
    <n v="0"/>
    <s v="CO"/>
    <x v="0"/>
    <n v="19"/>
    <s v="Yes"/>
    <s v="No"/>
    <s v="No"/>
    <s v="  Month-to-Month   "/>
    <s v="Direct Debit"/>
    <n v="50"/>
    <n v="96"/>
    <x v="0"/>
    <m/>
    <x v="505"/>
    <x v="47"/>
    <n v="29"/>
    <x v="0"/>
    <n v="47.16"/>
    <x v="3"/>
    <s v="Email"/>
    <x v="1"/>
    <n v="0"/>
    <n v="5693"/>
    <s v="Alto"/>
    <s v="Bajo"/>
    <n v="3.4482758620689655E-2"/>
    <n v="818"/>
    <n v="7"/>
    <n v="4.1428571428571432"/>
    <n v="4.1428571428571432"/>
    <s v="Primera compra"/>
    <n v="1656"/>
    <n v="54.406570841889113"/>
    <n v="4.5338809034907595"/>
    <x v="2"/>
    <x v="1"/>
    <s v="abr"/>
  </r>
  <r>
    <x v="1947"/>
    <x v="0"/>
    <n v="62"/>
    <n v="130"/>
    <n v="264.2"/>
    <n v="0"/>
    <s v="No"/>
    <s v="No"/>
    <n v="0"/>
    <n v="0"/>
    <n v="5"/>
    <s v="Yes"/>
    <n v="0"/>
    <s v="WV"/>
    <x v="0"/>
    <n v="31"/>
    <s v="No"/>
    <s v="No"/>
    <s v="No"/>
    <s v="  Month-to-Month   "/>
    <s v="Credit Card"/>
    <n v="35"/>
    <n v="657"/>
    <x v="0"/>
    <m/>
    <x v="642"/>
    <x v="321"/>
    <n v="115"/>
    <x v="2"/>
    <n v="32.11"/>
    <x v="2"/>
    <s v="SMS"/>
    <x v="1"/>
    <n v="0"/>
    <n v="2670"/>
    <s v="Medio"/>
    <s v="Medio"/>
    <n v="4.3478260869565216E-2"/>
    <n v="540"/>
    <n v="135"/>
    <n v="0.85185185185185186"/>
    <n v="0.85185185185185186"/>
    <s v="Primera compra"/>
    <n v="445"/>
    <n v="14.62012320328542"/>
    <n v="1.2183436002737851"/>
    <x v="1"/>
    <x v="2"/>
    <s v="jul"/>
  </r>
  <r>
    <x v="1948"/>
    <x v="0"/>
    <n v="63"/>
    <n v="101"/>
    <n v="304.89999999999998"/>
    <n v="153"/>
    <s v="Yes"/>
    <s v="Yes"/>
    <n v="0"/>
    <n v="1"/>
    <n v="12"/>
    <s v="Yes"/>
    <n v="0"/>
    <s v="OH"/>
    <x v="1"/>
    <n v="75"/>
    <s v="No"/>
    <s v="Yes"/>
    <s v="Yes"/>
    <s v="  Two Year   "/>
    <s v="Direct Debit"/>
    <n v="23"/>
    <n v="1163"/>
    <x v="0"/>
    <m/>
    <x v="842"/>
    <x v="1083"/>
    <n v="5"/>
    <x v="2"/>
    <n v="22.66"/>
    <x v="0"/>
    <s v="Email"/>
    <x v="1"/>
    <n v="0.41"/>
    <n v="422"/>
    <s v="Medio"/>
    <s v="Bajo"/>
    <n v="0.4"/>
    <n v="296"/>
    <n v="256"/>
    <n v="1.953125E-2"/>
    <n v="1.953125E-2"/>
    <s v="Primera compra"/>
    <n v="1591"/>
    <n v="52.271047227926076"/>
    <n v="4.3559206023271733"/>
    <x v="0"/>
    <x v="0"/>
    <s v="jun"/>
  </r>
  <r>
    <x v="1949"/>
    <x v="0"/>
    <n v="96"/>
    <n v="86"/>
    <n v="224.5"/>
    <n v="88"/>
    <s v="Yes"/>
    <s v="No"/>
    <n v="72.099999999999994"/>
    <n v="2"/>
    <n v="5"/>
    <s v="Yes"/>
    <n v="0"/>
    <s v="KY"/>
    <x v="1"/>
    <n v="53"/>
    <s v="No"/>
    <s v="No"/>
    <s v="No"/>
    <s v="  One Year   "/>
    <s v="Direct Debit"/>
    <n v="31"/>
    <n v="702"/>
    <x v="0"/>
    <m/>
    <x v="341"/>
    <x v="831"/>
    <n v="9"/>
    <x v="1"/>
    <n v="33.9"/>
    <x v="0"/>
    <s v="Phone"/>
    <x v="0"/>
    <n v="2.88"/>
    <n v="4279"/>
    <s v="Medio"/>
    <s v="Bajo"/>
    <n v="0.22222222222222221"/>
    <n v="1253"/>
    <n v="176"/>
    <n v="5.113636363636364E-2"/>
    <n v="5.113636363636364E-2"/>
    <s v="Primera compra"/>
    <n v="1725"/>
    <n v="56.673511293634498"/>
    <n v="4.7227926078028748"/>
    <x v="0"/>
    <x v="2"/>
    <s v="ene"/>
  </r>
  <r>
    <x v="1950"/>
    <x v="0"/>
    <n v="69"/>
    <n v="18"/>
    <n v="58.1"/>
    <n v="0"/>
    <s v="No"/>
    <s v="No"/>
    <n v="0"/>
    <n v="0"/>
    <n v="0"/>
    <s v="No"/>
    <n v="0"/>
    <s v="WI"/>
    <x v="1"/>
    <n v="41"/>
    <s v="No"/>
    <s v="No"/>
    <s v="No"/>
    <s v="  Two Year   "/>
    <s v="Credit Card"/>
    <n v="10"/>
    <n v="76"/>
    <x v="0"/>
    <m/>
    <x v="976"/>
    <x v="912"/>
    <n v="1"/>
    <x v="0"/>
    <n v="8.17"/>
    <x v="3"/>
    <s v="Email"/>
    <x v="0"/>
    <n v="0"/>
    <n v="599"/>
    <s v="Medio"/>
    <s v="Bajo"/>
    <n v="1"/>
    <n v="1607"/>
    <n v="19"/>
    <n v="5.2631578947368418E-2"/>
    <n v="5.2631578947368418E-2"/>
    <s v="Primera compra"/>
    <n v="1624"/>
    <n v="53.355236139630392"/>
    <n v="4.4462696783025324"/>
    <x v="2"/>
    <x v="1"/>
    <s v="may"/>
  </r>
  <r>
    <x v="1951"/>
    <x v="0"/>
    <n v="53"/>
    <n v="214"/>
    <n v="606.79999999999995"/>
    <n v="0"/>
    <s v="No"/>
    <s v="No"/>
    <n v="0"/>
    <n v="0"/>
    <n v="8"/>
    <s v="Yes"/>
    <n v="0"/>
    <s v="KS"/>
    <x v="1"/>
    <n v="35"/>
    <s v="No"/>
    <s v="No"/>
    <s v="No"/>
    <s v="  Month-to-Month   "/>
    <s v="Direct Debit"/>
    <n v="35"/>
    <n v="1945"/>
    <x v="0"/>
    <m/>
    <x v="949"/>
    <x v="800"/>
    <n v="94"/>
    <x v="2"/>
    <n v="35.01"/>
    <x v="1"/>
    <s v="Phone"/>
    <x v="0"/>
    <n v="0"/>
    <n v="5998"/>
    <s v="Medio"/>
    <s v="Bajo"/>
    <n v="0"/>
    <n v="1659"/>
    <n v="214"/>
    <n v="0.43925233644859812"/>
    <n v="0.43925233644859812"/>
    <s v="Primera compra"/>
    <n v="1202"/>
    <n v="39.490759753593423"/>
    <n v="3.2908966461327851"/>
    <x v="2"/>
    <x v="0"/>
    <s v="jun"/>
  </r>
  <r>
    <x v="1952"/>
    <x v="0"/>
    <n v="74"/>
    <n v="86"/>
    <n v="194.2"/>
    <n v="39"/>
    <s v="Yes"/>
    <s v="No"/>
    <n v="44.6"/>
    <n v="0"/>
    <n v="4"/>
    <s v="Yes"/>
    <n v="0"/>
    <s v="VT"/>
    <x v="1"/>
    <n v="38"/>
    <s v="No"/>
    <s v="No"/>
    <s v="No"/>
    <s v="  One Year   "/>
    <s v="Credit Card"/>
    <n v="36"/>
    <n v="471"/>
    <x v="0"/>
    <m/>
    <x v="1080"/>
    <x v="1084"/>
    <n v="35"/>
    <x v="1"/>
    <n v="42.51"/>
    <x v="3"/>
    <s v="Email"/>
    <x v="0"/>
    <n v="1.34"/>
    <n v="1089"/>
    <s v="Medio"/>
    <s v="Bajo"/>
    <n v="2.8571428571428571E-2"/>
    <n v="781"/>
    <n v="126"/>
    <n v="0.27777777777777779"/>
    <n v="0.27777777777777779"/>
    <s v="Primera compra"/>
    <n v="1733"/>
    <n v="56.936344969199176"/>
    <n v="4.7446954140999313"/>
    <x v="2"/>
    <x v="1"/>
    <s v="ene"/>
  </r>
  <r>
    <x v="1952"/>
    <x v="0"/>
    <n v="62"/>
    <n v="86"/>
    <n v="194.2"/>
    <n v="39"/>
    <s v="Yes"/>
    <s v="No"/>
    <n v="44.6"/>
    <n v="0"/>
    <n v="4"/>
    <s v="Yes"/>
    <n v="0"/>
    <s v="VT"/>
    <x v="1"/>
    <n v="38"/>
    <s v="No"/>
    <s v="No"/>
    <s v="No"/>
    <s v="  One Year   "/>
    <s v="Credit Card"/>
    <n v="36"/>
    <n v="471"/>
    <x v="0"/>
    <m/>
    <x v="1080"/>
    <x v="1084"/>
    <n v="35"/>
    <x v="1"/>
    <n v="42.51"/>
    <x v="4"/>
    <s v="Email"/>
    <x v="0"/>
    <n v="1.34"/>
    <n v="1092"/>
    <s v="Medio"/>
    <s v="Bajo"/>
    <n v="8.5714285714285715E-2"/>
    <n v="781"/>
    <n v="128"/>
    <n v="0.2734375"/>
    <n v="0.2734375"/>
    <s v="Compra posterior"/>
    <n v="1733"/>
    <n v="56.936344969199176"/>
    <n v="4.7446954140999313"/>
    <x v="0"/>
    <x v="1"/>
    <s v="ene"/>
  </r>
  <r>
    <x v="1953"/>
    <x v="0"/>
    <n v="68"/>
    <n v="151"/>
    <n v="368.6"/>
    <n v="164"/>
    <s v="Yes"/>
    <s v="No"/>
    <n v="159.9"/>
    <n v="1"/>
    <n v="24"/>
    <s v="Yes"/>
    <n v="0"/>
    <s v="NV"/>
    <x v="0"/>
    <n v="26"/>
    <s v="Yes"/>
    <s v="No"/>
    <s v="No"/>
    <s v="  Month-to-Month   "/>
    <s v="Direct Debit"/>
    <n v="22"/>
    <n v="900"/>
    <x v="0"/>
    <m/>
    <x v="511"/>
    <x v="1085"/>
    <n v="97"/>
    <x v="2"/>
    <n v="19.48"/>
    <x v="5"/>
    <s v="Email"/>
    <x v="0"/>
    <n v="4.8"/>
    <n v="6456"/>
    <s v="Medio"/>
    <s v="Bajo"/>
    <n v="4.1237113402061855E-2"/>
    <n v="532"/>
    <n v="319"/>
    <n v="0.30407523510971785"/>
    <n v="0.30407523510971785"/>
    <s v="Primera compra"/>
    <n v="398"/>
    <n v="13.075975359342916"/>
    <n v="1.0896646132785763"/>
    <x v="0"/>
    <x v="2"/>
    <s v="sept"/>
  </r>
  <r>
    <x v="1954"/>
    <x v="0"/>
    <n v="86"/>
    <n v="363"/>
    <n v="819.3"/>
    <n v="0"/>
    <s v="No"/>
    <s v="No"/>
    <n v="0"/>
    <n v="0"/>
    <n v="0"/>
    <s v="No"/>
    <n v="0"/>
    <s v="ND"/>
    <x v="0"/>
    <n v="25"/>
    <s v="Yes"/>
    <s v="No"/>
    <s v="No"/>
    <s v="  One Year   "/>
    <s v="Credit Card"/>
    <n v="7"/>
    <n v="502"/>
    <x v="0"/>
    <m/>
    <x v="663"/>
    <x v="1086"/>
    <n v="40"/>
    <x v="1"/>
    <n v="6.12"/>
    <x v="1"/>
    <s v="Phone"/>
    <x v="0"/>
    <n v="0"/>
    <n v="6405"/>
    <s v="Medio"/>
    <s v="Bajo"/>
    <n v="0"/>
    <n v="1090"/>
    <n v="363"/>
    <n v="0.11019283746556474"/>
    <n v="0.11019283746556474"/>
    <s v="Primera compra"/>
    <n v="594"/>
    <n v="19.515400410677618"/>
    <n v="1.6262833675564681"/>
    <x v="0"/>
    <x v="1"/>
    <s v="feb"/>
  </r>
  <r>
    <x v="1955"/>
    <x v="0"/>
    <n v="50"/>
    <n v="147"/>
    <n v="306.5"/>
    <n v="0"/>
    <s v="No"/>
    <s v="No"/>
    <n v="0"/>
    <n v="1"/>
    <n v="0"/>
    <s v="No"/>
    <n v="0"/>
    <s v="CO"/>
    <x v="0"/>
    <n v="79"/>
    <s v="No"/>
    <s v="Yes"/>
    <s v="No"/>
    <s v="  Two Year   "/>
    <s v="Credit Card"/>
    <n v="7"/>
    <n v="285"/>
    <x v="0"/>
    <m/>
    <x v="498"/>
    <x v="1087"/>
    <n v="22"/>
    <x v="1"/>
    <n v="7.27"/>
    <x v="0"/>
    <s v="Phone"/>
    <x v="0"/>
    <n v="0"/>
    <n v="4988"/>
    <s v="Medio"/>
    <s v="Bajo"/>
    <n v="9.0909090909090912E-2"/>
    <n v="1110"/>
    <n v="149"/>
    <n v="0.1476510067114094"/>
    <n v="0.1476510067114094"/>
    <s v="Primera compra"/>
    <n v="927"/>
    <n v="30.455852156057496"/>
    <n v="2.537987679671458"/>
    <x v="0"/>
    <x v="1"/>
    <s v="mar"/>
  </r>
  <r>
    <x v="1956"/>
    <x v="0"/>
    <n v="71"/>
    <n v="60"/>
    <n v="143.80000000000001"/>
    <n v="52"/>
    <s v="Yes"/>
    <s v="No"/>
    <n v="39"/>
    <n v="1"/>
    <n v="0"/>
    <s v="No"/>
    <n v="0"/>
    <s v="ID"/>
    <x v="1"/>
    <n v="57"/>
    <s v="No"/>
    <s v="No"/>
    <s v="No"/>
    <s v="  Month-to-Month   "/>
    <s v="Credit Card"/>
    <n v="13"/>
    <n v="169"/>
    <x v="0"/>
    <m/>
    <x v="1081"/>
    <x v="1088"/>
    <n v="82"/>
    <x v="0"/>
    <n v="11.42"/>
    <x v="4"/>
    <s v="Email"/>
    <x v="1"/>
    <n v="0.16"/>
    <n v="4328"/>
    <s v="Medio"/>
    <s v="Bajo"/>
    <n v="3.6585365853658534E-2"/>
    <n v="1323"/>
    <n v="115"/>
    <n v="0.71304347826086956"/>
    <n v="0.71304347826086956"/>
    <s v="Primera compra"/>
    <n v="704"/>
    <n v="23.129363449691994"/>
    <n v="1.9274469541409995"/>
    <x v="0"/>
    <x v="1"/>
    <s v="nov"/>
  </r>
  <r>
    <x v="1957"/>
    <x v="0"/>
    <n v="54"/>
    <n v="121"/>
    <n v="314.2"/>
    <n v="252"/>
    <s v="Yes"/>
    <s v="No"/>
    <n v="122.2"/>
    <n v="2"/>
    <n v="13"/>
    <s v="Yes"/>
    <n v="0"/>
    <s v="IL"/>
    <x v="0"/>
    <n v="46"/>
    <s v="No"/>
    <s v="No"/>
    <s v="Yes"/>
    <s v="  One Year   "/>
    <s v="Credit Card"/>
    <n v="27"/>
    <n v="1700"/>
    <x v="0"/>
    <m/>
    <x v="289"/>
    <x v="134"/>
    <n v="66"/>
    <x v="2"/>
    <n v="25.93"/>
    <x v="3"/>
    <s v="SMS"/>
    <x v="1"/>
    <n v="6.11"/>
    <n v="2484"/>
    <s v="Medio"/>
    <s v="Bajo"/>
    <n v="1.5151515151515152E-2"/>
    <n v="912"/>
    <n v="374"/>
    <n v="0.17647058823529413"/>
    <n v="0.17647058823529413"/>
    <s v="Primera compra"/>
    <n v="1230"/>
    <n v="40.410677618069819"/>
    <n v="3.3675564681724848"/>
    <x v="2"/>
    <x v="0"/>
    <s v="jun"/>
  </r>
  <r>
    <x v="1958"/>
    <x v="0"/>
    <n v="73"/>
    <n v="163"/>
    <n v="394"/>
    <n v="198"/>
    <s v="Yes"/>
    <s v="No"/>
    <n v="97.4"/>
    <n v="2"/>
    <n v="5"/>
    <s v="Yes"/>
    <n v="0"/>
    <s v="LA"/>
    <x v="0"/>
    <n v="77"/>
    <s v="No"/>
    <s v="Yes"/>
    <s v="Yes"/>
    <s v="  Two Year   "/>
    <s v="Direct Debit"/>
    <n v="40"/>
    <n v="2608"/>
    <x v="0"/>
    <m/>
    <x v="197"/>
    <x v="416"/>
    <n v="58"/>
    <x v="0"/>
    <n v="39.68"/>
    <x v="1"/>
    <s v="SMS"/>
    <x v="1"/>
    <n v="3.89"/>
    <n v="6079"/>
    <s v="Medio"/>
    <s v="Bajo"/>
    <n v="0"/>
    <n v="969"/>
    <n v="361"/>
    <n v="0.16066481994459833"/>
    <n v="0.16066481994459833"/>
    <s v="Primera compra"/>
    <n v="1567"/>
    <n v="51.482546201232033"/>
    <n v="4.2902121834360027"/>
    <x v="2"/>
    <x v="3"/>
    <s v="jun"/>
  </r>
  <r>
    <x v="1959"/>
    <x v="0"/>
    <n v="75"/>
    <n v="49"/>
    <n v="136.80000000000001"/>
    <n v="136"/>
    <s v="Yes"/>
    <s v="Yes"/>
    <n v="0"/>
    <n v="1"/>
    <n v="0"/>
    <s v="No"/>
    <n v="0"/>
    <s v="MS"/>
    <x v="0"/>
    <n v="36"/>
    <s v="No"/>
    <s v="No"/>
    <s v="No"/>
    <s v="  One Year   "/>
    <s v="Credit Card"/>
    <n v="10"/>
    <n v="325"/>
    <x v="0"/>
    <m/>
    <x v="660"/>
    <x v="1089"/>
    <n v="83"/>
    <x v="1"/>
    <n v="8.23"/>
    <x v="2"/>
    <s v="Email"/>
    <x v="1"/>
    <n v="0.41"/>
    <n v="2395"/>
    <s v="Medio"/>
    <s v="Medio"/>
    <n v="6.0240963855421686E-2"/>
    <n v="685"/>
    <n v="190"/>
    <n v="0.43684210526315792"/>
    <n v="0.43684210526315792"/>
    <s v="Primera compra"/>
    <n v="746"/>
    <n v="24.50924024640657"/>
    <n v="2.0424366872005475"/>
    <x v="1"/>
    <x v="1"/>
    <s v="sept"/>
  </r>
  <r>
    <x v="1960"/>
    <x v="0"/>
    <n v="59"/>
    <n v="176"/>
    <n v="628.29999999999995"/>
    <n v="0"/>
    <s v="No"/>
    <s v="No"/>
    <n v="0"/>
    <n v="0"/>
    <n v="0"/>
    <s v="No"/>
    <n v="0"/>
    <s v="AR"/>
    <x v="1"/>
    <n v="37"/>
    <s v="No"/>
    <s v="No"/>
    <s v="No"/>
    <s v="  Two Year   "/>
    <s v="Direct Debit"/>
    <n v="7"/>
    <n v="472"/>
    <x v="0"/>
    <m/>
    <x v="393"/>
    <x v="1090"/>
    <n v="33"/>
    <x v="2"/>
    <n v="5.9"/>
    <x v="0"/>
    <s v="Phone"/>
    <x v="0"/>
    <n v="0"/>
    <n v="2412"/>
    <s v="Medio"/>
    <s v="Bajo"/>
    <n v="6.0606060606060608E-2"/>
    <n v="915"/>
    <n v="178"/>
    <n v="0.1853932584269663"/>
    <n v="0.1853932584269663"/>
    <s v="Primera compra"/>
    <n v="1718"/>
    <n v="56.4435318275154"/>
    <n v="4.7036276522929503"/>
    <x v="0"/>
    <x v="1"/>
    <s v="ene"/>
  </r>
  <r>
    <x v="1961"/>
    <x v="0"/>
    <n v="57"/>
    <n v="85"/>
    <n v="243.2"/>
    <n v="0"/>
    <s v="No"/>
    <s v="Yes"/>
    <n v="0"/>
    <n v="1"/>
    <n v="17"/>
    <s v="Yes"/>
    <n v="0"/>
    <s v="UT"/>
    <x v="1"/>
    <n v="33"/>
    <s v="No"/>
    <s v="No"/>
    <s v="Yes"/>
    <s v="  One Year   "/>
    <s v="Credit Card"/>
    <n v="57"/>
    <n v="2766"/>
    <x v="0"/>
    <m/>
    <x v="1082"/>
    <x v="142"/>
    <n v="65"/>
    <x v="2"/>
    <n v="45.95"/>
    <x v="0"/>
    <s v="Phone"/>
    <x v="1"/>
    <n v="0"/>
    <n v="1658"/>
    <s v="Alto"/>
    <s v="Bajo"/>
    <n v="3.0769230769230771E-2"/>
    <n v="1523"/>
    <n v="87"/>
    <n v="0.74712643678160917"/>
    <n v="0.74712643678160917"/>
    <s v="Primera compra"/>
    <n v="1475"/>
    <n v="48.459958932238195"/>
    <n v="4.0383299110198498"/>
    <x v="0"/>
    <x v="3"/>
    <s v="sept"/>
  </r>
  <r>
    <x v="1962"/>
    <x v="0"/>
    <n v="76"/>
    <n v="202"/>
    <n v="461.8"/>
    <n v="0"/>
    <s v="No"/>
    <s v="No"/>
    <n v="0"/>
    <n v="1"/>
    <n v="11"/>
    <s v="Yes"/>
    <n v="0"/>
    <s v="NC"/>
    <x v="0"/>
    <n v="79"/>
    <s v="No"/>
    <s v="Yes"/>
    <s v="Yes"/>
    <s v="  One Year   "/>
    <s v="Direct Debit"/>
    <n v="46"/>
    <n v="2120"/>
    <x v="0"/>
    <m/>
    <x v="495"/>
    <x v="155"/>
    <n v="55"/>
    <x v="1"/>
    <n v="52.99"/>
    <x v="2"/>
    <s v="SMS"/>
    <x v="1"/>
    <n v="0"/>
    <n v="2099"/>
    <s v="Alto"/>
    <s v="Medio"/>
    <n v="9.0909090909090912E-2"/>
    <n v="714"/>
    <n v="207"/>
    <n v="0.26570048309178745"/>
    <n v="0.26570048309178745"/>
    <s v="Primera compra"/>
    <n v="1160"/>
    <n v="38.110882956878847"/>
    <n v="3.1759069130732374"/>
    <x v="1"/>
    <x v="0"/>
    <s v="ago"/>
  </r>
  <r>
    <x v="1963"/>
    <x v="0"/>
    <n v="72"/>
    <n v="235"/>
    <n v="552.5"/>
    <n v="0"/>
    <s v="No"/>
    <s v="No"/>
    <n v="0"/>
    <n v="0"/>
    <n v="0"/>
    <s v="No"/>
    <n v="0"/>
    <s v="NH"/>
    <x v="0"/>
    <n v="48"/>
    <s v="No"/>
    <s v="No"/>
    <s v="No"/>
    <s v="  Two Year   "/>
    <s v="Direct Debit"/>
    <n v="10"/>
    <n v="680"/>
    <x v="0"/>
    <m/>
    <x v="585"/>
    <x v="1091"/>
    <n v="108"/>
    <x v="0"/>
    <n v="10.130000000000001"/>
    <x v="0"/>
    <s v="SMS"/>
    <x v="1"/>
    <n v="0"/>
    <n v="1767"/>
    <s v="Medio"/>
    <s v="Bajo"/>
    <n v="1.8518518518518517E-2"/>
    <n v="561"/>
    <n v="237"/>
    <n v="0.45569620253164556"/>
    <n v="0.45569620253164556"/>
    <s v="Primera compra"/>
    <n v="720"/>
    <n v="23.655030800821354"/>
    <n v="1.9712525667351128"/>
    <x v="0"/>
    <x v="2"/>
    <s v="oct"/>
  </r>
  <r>
    <x v="1964"/>
    <x v="0"/>
    <n v="82"/>
    <n v="13"/>
    <n v="37.700000000000003"/>
    <n v="36"/>
    <s v="Yes"/>
    <s v="No"/>
    <n v="65.3"/>
    <n v="0"/>
    <n v="6"/>
    <s v="Yes"/>
    <n v="0"/>
    <s v="SD"/>
    <x v="1"/>
    <n v="63"/>
    <s v="No"/>
    <s v="No"/>
    <s v="No"/>
    <s v="  Month-to-Month   "/>
    <s v="Direct Debit"/>
    <n v="27"/>
    <n v="250"/>
    <x v="0"/>
    <m/>
    <x v="131"/>
    <x v="1072"/>
    <n v="89"/>
    <x v="1"/>
    <n v="30.3"/>
    <x v="5"/>
    <s v="SMS"/>
    <x v="0"/>
    <n v="1.3"/>
    <n v="3817"/>
    <s v="Medio"/>
    <s v="Bajo"/>
    <n v="4.49438202247191E-2"/>
    <n v="412"/>
    <n v="53"/>
    <n v="1.679245283018868"/>
    <n v="1.679245283018868"/>
    <s v="Primera compra"/>
    <n v="1450"/>
    <n v="47.638603696098563"/>
    <n v="3.9698836413415468"/>
    <x v="0"/>
    <x v="1"/>
    <s v="oct"/>
  </r>
  <r>
    <x v="1965"/>
    <x v="0"/>
    <n v="73"/>
    <n v="140"/>
    <n v="348.3"/>
    <n v="0"/>
    <s v="No"/>
    <s v="No"/>
    <n v="0"/>
    <n v="0"/>
    <n v="0"/>
    <s v="No"/>
    <n v="0"/>
    <s v="TN"/>
    <x v="0"/>
    <n v="64"/>
    <s v="No"/>
    <s v="No"/>
    <s v="No"/>
    <s v="  Two Year   "/>
    <s v="Credit Card"/>
    <n v="6"/>
    <n v="127"/>
    <x v="0"/>
    <m/>
    <x v="586"/>
    <x v="1092"/>
    <n v="68"/>
    <x v="0"/>
    <n v="5.0199999999999996"/>
    <x v="4"/>
    <s v="Phone"/>
    <x v="1"/>
    <n v="0"/>
    <n v="4096"/>
    <s v="Medio"/>
    <s v="Bajo"/>
    <n v="4.4117647058823532E-2"/>
    <n v="1605"/>
    <n v="143"/>
    <n v="0.47552447552447552"/>
    <n v="0.47552447552447552"/>
    <s v="Primera compra"/>
    <n v="904"/>
    <n v="29.700205338809035"/>
    <n v="2.4750171115674195"/>
    <x v="0"/>
    <x v="1"/>
    <s v="abr"/>
  </r>
  <r>
    <x v="1966"/>
    <x v="0"/>
    <n v="55"/>
    <n v="320"/>
    <n v="620.9"/>
    <n v="192"/>
    <s v="Yes"/>
    <s v="No"/>
    <n v="285.60000000000002"/>
    <n v="0"/>
    <n v="1"/>
    <s v="Yes"/>
    <n v="0"/>
    <s v="WY"/>
    <x v="1"/>
    <n v="59"/>
    <s v="No"/>
    <s v="No"/>
    <s v="No"/>
    <s v="  One Year   "/>
    <s v="Credit Card"/>
    <n v="32"/>
    <n v="1511"/>
    <x v="0"/>
    <m/>
    <x v="1015"/>
    <x v="32"/>
    <n v="48"/>
    <x v="2"/>
    <n v="37.909999999999997"/>
    <x v="5"/>
    <s v="Phone"/>
    <x v="0"/>
    <n v="5.71"/>
    <n v="730"/>
    <s v="Medio"/>
    <s v="Bajo"/>
    <n v="8.3333333333333329E-2"/>
    <n v="1677"/>
    <n v="516"/>
    <n v="9.3023255813953487E-2"/>
    <n v="9.3023255813953487E-2"/>
    <s v="Primera compra"/>
    <n v="446"/>
    <n v="14.652977412731005"/>
    <n v="1.2210814510609171"/>
    <x v="0"/>
    <x v="0"/>
    <s v="jul"/>
  </r>
  <r>
    <x v="1967"/>
    <x v="0"/>
    <n v="71"/>
    <n v="95"/>
    <n v="206.3"/>
    <n v="0"/>
    <s v="No"/>
    <s v="No"/>
    <n v="0"/>
    <n v="0"/>
    <n v="0"/>
    <s v="No"/>
    <n v="0"/>
    <s v="MT"/>
    <x v="0"/>
    <n v="43"/>
    <s v="No"/>
    <s v="No"/>
    <s v="No"/>
    <s v="  Month-to-Month   "/>
    <s v="Direct Debit"/>
    <n v="7"/>
    <n v="106"/>
    <x v="0"/>
    <m/>
    <x v="209"/>
    <x v="766"/>
    <n v="8"/>
    <x v="0"/>
    <n v="5.88"/>
    <x v="3"/>
    <s v="Phone"/>
    <x v="0"/>
    <n v="0"/>
    <n v="4276"/>
    <s v="Medio"/>
    <s v="Bajo"/>
    <n v="0.125"/>
    <n v="334"/>
    <n v="96"/>
    <n v="8.3333333333333329E-2"/>
    <n v="8.3333333333333329E-2"/>
    <s v="Primera compra"/>
    <n v="1474"/>
    <n v="48.427104722792606"/>
    <n v="4.0355920602327169"/>
    <x v="2"/>
    <x v="1"/>
    <s v="sept"/>
  </r>
  <r>
    <x v="1968"/>
    <x v="0"/>
    <n v="89"/>
    <n v="235"/>
    <n v="505.6"/>
    <n v="0"/>
    <s v="No"/>
    <s v="No"/>
    <n v="0"/>
    <n v="2"/>
    <n v="7"/>
    <s v="Yes"/>
    <n v="0"/>
    <s v="MN"/>
    <x v="1"/>
    <n v="38"/>
    <s v="No"/>
    <s v="No"/>
    <s v="No"/>
    <s v="  Two Year   "/>
    <s v="Paper Check"/>
    <n v="39"/>
    <n v="1953"/>
    <x v="0"/>
    <m/>
    <x v="691"/>
    <x v="632"/>
    <n v="99"/>
    <x v="1"/>
    <n v="35.72"/>
    <x v="0"/>
    <s v="Email"/>
    <x v="1"/>
    <n v="0"/>
    <n v="158"/>
    <s v="Medio"/>
    <s v="Bajo"/>
    <n v="2.0202020202020204E-2"/>
    <n v="1086"/>
    <n v="237"/>
    <n v="0.41772151898734178"/>
    <n v="0.41772151898734178"/>
    <s v="Primera compra"/>
    <n v="1615"/>
    <n v="53.059548254620125"/>
    <n v="4.4216290212183438"/>
    <x v="0"/>
    <x v="0"/>
    <s v="may"/>
  </r>
  <r>
    <x v="1969"/>
    <x v="0"/>
    <n v="64"/>
    <n v="105"/>
    <n v="276.39999999999998"/>
    <n v="220"/>
    <s v="Yes"/>
    <s v="No"/>
    <n v="327.3"/>
    <n v="0"/>
    <n v="10"/>
    <s v="Yes"/>
    <n v="0"/>
    <s v="NY"/>
    <x v="0"/>
    <n v="82"/>
    <s v="No"/>
    <s v="Yes"/>
    <s v="No"/>
    <s v="  Month-to-Month   "/>
    <s v="Direct Debit"/>
    <n v="26"/>
    <n v="1456"/>
    <x v="0"/>
    <m/>
    <x v="629"/>
    <x v="1093"/>
    <n v="108"/>
    <x v="2"/>
    <n v="23.44"/>
    <x v="3"/>
    <s v="Email"/>
    <x v="0"/>
    <n v="6.54"/>
    <n v="2157"/>
    <s v="Medio"/>
    <s v="Bajo"/>
    <n v="9.2592592592592587E-3"/>
    <n v="730"/>
    <n v="326"/>
    <n v="0.33128834355828218"/>
    <n v="0.33128834355828218"/>
    <s v="Primera compra"/>
    <n v="1496"/>
    <n v="49.149897330595479"/>
    <n v="4.0958247775496233"/>
    <x v="2"/>
    <x v="0"/>
    <s v="sept"/>
  </r>
  <r>
    <x v="1970"/>
    <x v="0"/>
    <n v="82"/>
    <n v="91"/>
    <n v="220.4"/>
    <n v="0"/>
    <s v="No"/>
    <s v="No"/>
    <n v="0"/>
    <n v="0"/>
    <n v="5"/>
    <s v="Yes"/>
    <n v="0"/>
    <s v="PA"/>
    <x v="0"/>
    <n v="76"/>
    <s v="No"/>
    <s v="Yes"/>
    <s v="No"/>
    <s v="  Two Year   "/>
    <s v="Direct Debit"/>
    <n v="28"/>
    <n v="779"/>
    <x v="0"/>
    <m/>
    <x v="642"/>
    <x v="540"/>
    <n v="25"/>
    <x v="1"/>
    <n v="33.020000000000003"/>
    <x v="1"/>
    <s v="Phone"/>
    <x v="0"/>
    <n v="0"/>
    <n v="6338"/>
    <s v="Medio"/>
    <s v="Bajo"/>
    <n v="0"/>
    <n v="1265"/>
    <n v="91"/>
    <n v="0.27472527472527475"/>
    <n v="0.27472527472527475"/>
    <s v="Primera compra"/>
    <n v="445"/>
    <n v="14.62012320328542"/>
    <n v="1.2183436002737851"/>
    <x v="0"/>
    <x v="2"/>
    <s v="jul"/>
  </r>
  <r>
    <x v="1971"/>
    <x v="0"/>
    <n v="65"/>
    <n v="94"/>
    <n v="246.5"/>
    <n v="0"/>
    <s v="No"/>
    <s v="No"/>
    <n v="0"/>
    <n v="0"/>
    <n v="3"/>
    <s v="Yes"/>
    <n v="0"/>
    <s v="SC"/>
    <x v="1"/>
    <n v="60"/>
    <s v="No"/>
    <s v="No"/>
    <s v="No"/>
    <s v="  Month-to-Month   "/>
    <s v="Direct Debit"/>
    <n v="61"/>
    <n v="3001"/>
    <x v="0"/>
    <m/>
    <x v="823"/>
    <x v="1094"/>
    <n v="40"/>
    <x v="0"/>
    <n v="64.36"/>
    <x v="1"/>
    <s v="SMS"/>
    <x v="1"/>
    <n v="0"/>
    <n v="3476"/>
    <s v="Alto"/>
    <s v="Bajo"/>
    <n v="0"/>
    <n v="891"/>
    <n v="94"/>
    <n v="0.42553191489361702"/>
    <n v="0.42553191489361702"/>
    <s v="Primera compra"/>
    <n v="293"/>
    <n v="9.6262833675564679"/>
    <n v="0.80219028062970565"/>
    <x v="0"/>
    <x v="3"/>
    <s v="dic"/>
  </r>
  <r>
    <x v="1972"/>
    <x v="0"/>
    <n v="63"/>
    <n v="169"/>
    <n v="448"/>
    <n v="350"/>
    <s v="Yes"/>
    <s v="No"/>
    <n v="375"/>
    <n v="0"/>
    <n v="41"/>
    <s v="Yes"/>
    <n v="0"/>
    <s v="DE"/>
    <x v="1"/>
    <n v="21"/>
    <s v="Yes"/>
    <s v="No"/>
    <s v="No"/>
    <s v="  One Year   "/>
    <s v="Credit Card"/>
    <n v="17"/>
    <n v="846"/>
    <x v="0"/>
    <m/>
    <x v="483"/>
    <x v="1095"/>
    <n v="103"/>
    <x v="1"/>
    <n v="16.5"/>
    <x v="3"/>
    <s v="SMS"/>
    <x v="1"/>
    <n v="0.75"/>
    <n v="3600"/>
    <s v="Medio"/>
    <s v="Bajo"/>
    <n v="9.7087378640776691E-3"/>
    <n v="1478"/>
    <n v="520"/>
    <n v="0.19807692307692307"/>
    <n v="0.19807692307692307"/>
    <s v="Primera compra"/>
    <n v="1082"/>
    <n v="35.548254620123203"/>
    <n v="2.9623545516769334"/>
    <x v="2"/>
    <x v="2"/>
    <s v="oct"/>
  </r>
  <r>
    <x v="1973"/>
    <x v="0"/>
    <n v="89"/>
    <n v="530"/>
    <n v="985.4"/>
    <n v="0"/>
    <s v="No"/>
    <s v="No"/>
    <n v="0"/>
    <n v="0"/>
    <n v="7"/>
    <s v="Yes"/>
    <n v="0"/>
    <s v="ME"/>
    <x v="0"/>
    <n v="68"/>
    <s v="No"/>
    <s v="Yes"/>
    <s v="Yes"/>
    <s v="  One Year   "/>
    <s v="Direct Debit"/>
    <n v="64"/>
    <n v="4208"/>
    <x v="0"/>
    <m/>
    <x v="14"/>
    <x v="764"/>
    <n v="45"/>
    <x v="1"/>
    <n v="52.9"/>
    <x v="0"/>
    <s v="Phone"/>
    <x v="1"/>
    <n v="0"/>
    <n v="3011"/>
    <s v="Alto"/>
    <s v="Bajo"/>
    <n v="4.4444444444444446E-2"/>
    <n v="1191"/>
    <n v="532"/>
    <n v="8.4586466165413529E-2"/>
    <n v="8.4586466165413529E-2"/>
    <s v="Primera compra"/>
    <n v="831"/>
    <n v="27.301848049281318"/>
    <n v="2.2751540041067764"/>
    <x v="0"/>
    <x v="3"/>
    <s v="jul"/>
  </r>
  <r>
    <x v="1974"/>
    <x v="0"/>
    <n v="99"/>
    <n v="90"/>
    <n v="188.6"/>
    <n v="136"/>
    <s v="Yes"/>
    <s v="Yes"/>
    <n v="0"/>
    <n v="0"/>
    <n v="2"/>
    <s v="Yes"/>
    <n v="0"/>
    <s v="NY"/>
    <x v="0"/>
    <n v="62"/>
    <s v="No"/>
    <s v="No"/>
    <s v="Yes"/>
    <s v="  Month-to-Month   "/>
    <s v="Direct Debit"/>
    <n v="48"/>
    <n v="827"/>
    <x v="0"/>
    <m/>
    <x v="1042"/>
    <x v="1059"/>
    <n v="25"/>
    <x v="1"/>
    <n v="50.39"/>
    <x v="4"/>
    <s v="SMS"/>
    <x v="0"/>
    <n v="1.9"/>
    <n v="2261"/>
    <s v="Alto"/>
    <s v="Bajo"/>
    <n v="0.12"/>
    <n v="773"/>
    <n v="229"/>
    <n v="0.1091703056768559"/>
    <n v="0.1091703056768559"/>
    <s v="Primera compra"/>
    <n v="1524"/>
    <n v="50.069815195071868"/>
    <n v="4.1724845995893221"/>
    <x v="0"/>
    <x v="2"/>
    <s v="ago"/>
  </r>
  <r>
    <x v="1975"/>
    <x v="0"/>
    <n v="73"/>
    <n v="200"/>
    <n v="483.6"/>
    <n v="240"/>
    <s v="Yes"/>
    <s v="No"/>
    <n v="145.19999999999999"/>
    <n v="0"/>
    <n v="13"/>
    <s v="No"/>
    <n v="40"/>
    <s v="NY"/>
    <x v="1"/>
    <n v="68"/>
    <s v="No"/>
    <s v="Yes"/>
    <s v="Yes"/>
    <s v="  Month-to-Month   "/>
    <s v="Direct Debit"/>
    <n v="69"/>
    <n v="4145"/>
    <x v="0"/>
    <m/>
    <x v="336"/>
    <x v="530"/>
    <n v="55"/>
    <x v="2"/>
    <n v="72.59"/>
    <x v="4"/>
    <s v="Phone"/>
    <x v="1"/>
    <n v="0.73"/>
    <n v="1803"/>
    <s v="Alto"/>
    <s v="Bajo"/>
    <n v="5.4545454545454543E-2"/>
    <n v="1250"/>
    <n v="443"/>
    <n v="0.12415349887133183"/>
    <n v="0.12415349887133183"/>
    <s v="Primera compra"/>
    <n v="1498"/>
    <n v="49.215605749486649"/>
    <n v="4.1013004791238874"/>
    <x v="0"/>
    <x v="3"/>
    <s v="sept"/>
  </r>
  <r>
    <x v="1976"/>
    <x v="0"/>
    <n v="69"/>
    <n v="174"/>
    <n v="325.89999999999998"/>
    <n v="0"/>
    <s v="No"/>
    <s v="No"/>
    <n v="0"/>
    <n v="0"/>
    <n v="13"/>
    <s v="Yes"/>
    <n v="0"/>
    <s v="AZ"/>
    <x v="1"/>
    <n v="35"/>
    <s v="No"/>
    <s v="No"/>
    <s v="Yes"/>
    <s v="  Two Year   "/>
    <s v="Direct Debit"/>
    <n v="35"/>
    <n v="2256"/>
    <x v="0"/>
    <m/>
    <x v="209"/>
    <x v="37"/>
    <n v="86"/>
    <x v="0"/>
    <n v="41.19"/>
    <x v="3"/>
    <s v="SMS"/>
    <x v="0"/>
    <n v="0"/>
    <n v="4001"/>
    <s v="Medio"/>
    <s v="Bajo"/>
    <n v="1.1627906976744186E-2"/>
    <n v="705"/>
    <n v="175"/>
    <n v="0.49142857142857144"/>
    <n v="0.49142857142857144"/>
    <s v="Primera compra"/>
    <n v="1474"/>
    <n v="48.427104722792606"/>
    <n v="4.0355920602327169"/>
    <x v="2"/>
    <x v="3"/>
    <s v="sept"/>
  </r>
  <r>
    <x v="1977"/>
    <x v="0"/>
    <n v="70"/>
    <n v="7"/>
    <n v="16.899999999999999"/>
    <n v="8"/>
    <s v="Yes"/>
    <s v="No"/>
    <n v="6.4"/>
    <n v="1"/>
    <n v="11"/>
    <s v="Yes"/>
    <n v="0"/>
    <s v="NY"/>
    <x v="1"/>
    <n v="19"/>
    <s v="Yes"/>
    <s v="No"/>
    <s v="No"/>
    <s v="  Month-to-Month   "/>
    <s v="Direct Debit"/>
    <n v="51"/>
    <n v="107"/>
    <x v="0"/>
    <m/>
    <x v="525"/>
    <x v="767"/>
    <n v="51"/>
    <x v="0"/>
    <n v="61"/>
    <x v="1"/>
    <s v="SMS"/>
    <x v="0"/>
    <n v="0.19"/>
    <n v="1676"/>
    <s v="Alto"/>
    <s v="Bajo"/>
    <n v="0"/>
    <n v="1500"/>
    <n v="15"/>
    <n v="3.4"/>
    <n v="3.4"/>
    <s v="Primera compra"/>
    <n v="1558"/>
    <n v="51.186858316221773"/>
    <n v="4.2655715263518141"/>
    <x v="2"/>
    <x v="1"/>
    <s v="jul"/>
  </r>
  <r>
    <x v="1978"/>
    <x v="0"/>
    <n v="70"/>
    <n v="159"/>
    <n v="367.9"/>
    <n v="0"/>
    <s v="No"/>
    <s v="No"/>
    <n v="0"/>
    <n v="0"/>
    <n v="0"/>
    <s v="No"/>
    <n v="0"/>
    <s v="SC"/>
    <x v="1"/>
    <n v="45"/>
    <s v="No"/>
    <s v="No"/>
    <s v="No"/>
    <s v="  Two Year   "/>
    <s v="Credit Card"/>
    <n v="7"/>
    <n v="492"/>
    <x v="0"/>
    <m/>
    <x v="705"/>
    <x v="755"/>
    <n v="78"/>
    <x v="0"/>
    <n v="5.9"/>
    <x v="3"/>
    <s v="Phone"/>
    <x v="1"/>
    <n v="0"/>
    <n v="3172"/>
    <s v="Medio"/>
    <s v="Bajo"/>
    <n v="1.282051282051282E-2"/>
    <n v="1313"/>
    <n v="160"/>
    <n v="0.48749999999999999"/>
    <n v="0.48749999999999999"/>
    <s v="Primera compra"/>
    <n v="789"/>
    <n v="25.921971252566735"/>
    <n v="2.1601642710472277"/>
    <x v="2"/>
    <x v="1"/>
    <s v="ago"/>
  </r>
  <r>
    <x v="1979"/>
    <x v="0"/>
    <n v="64"/>
    <n v="447"/>
    <n v="1000.7"/>
    <n v="268"/>
    <s v="Yes"/>
    <s v="Yes"/>
    <n v="0"/>
    <n v="0"/>
    <n v="0"/>
    <s v="No"/>
    <n v="0"/>
    <s v="CO"/>
    <x v="0"/>
    <n v="35"/>
    <s v="No"/>
    <s v="No"/>
    <s v="No"/>
    <s v="  One Year   "/>
    <s v="Credit Card"/>
    <n v="13"/>
    <n v="896"/>
    <x v="0"/>
    <m/>
    <x v="1083"/>
    <x v="1096"/>
    <n v="67"/>
    <x v="2"/>
    <n v="13.44"/>
    <x v="4"/>
    <s v="SMS"/>
    <x v="1"/>
    <n v="6.23"/>
    <n v="4490"/>
    <s v="Medio"/>
    <s v="Bajo"/>
    <n v="4.4776119402985072E-2"/>
    <n v="1593"/>
    <n v="718"/>
    <n v="9.3314763231197778E-2"/>
    <n v="9.3314763231197778E-2"/>
    <s v="Primera compra"/>
    <n v="1511"/>
    <n v="49.642710472279262"/>
    <n v="4.1368925393566052"/>
    <x v="0"/>
    <x v="2"/>
    <s v="ago"/>
  </r>
  <r>
    <x v="1980"/>
    <x v="0"/>
    <n v="70"/>
    <n v="206"/>
    <n v="466.5"/>
    <n v="144"/>
    <s v="Yes"/>
    <s v="Yes"/>
    <n v="0"/>
    <n v="0"/>
    <n v="2"/>
    <s v="Yes"/>
    <n v="0"/>
    <s v="OH"/>
    <x v="1"/>
    <n v="75"/>
    <s v="No"/>
    <s v="Yes"/>
    <s v="No"/>
    <s v="  Month-to-Month   "/>
    <s v="Direct Debit"/>
    <n v="48"/>
    <n v="1723"/>
    <x v="0"/>
    <m/>
    <x v="173"/>
    <x v="810"/>
    <n v="66"/>
    <x v="0"/>
    <n v="44.5"/>
    <x v="0"/>
    <s v="Email"/>
    <x v="0"/>
    <n v="3.1"/>
    <n v="6217"/>
    <s v="Medio"/>
    <s v="Bajo"/>
    <n v="3.0303030303030304E-2"/>
    <n v="1021"/>
    <n v="352"/>
    <n v="0.1875"/>
    <n v="0.1875"/>
    <s v="Primera compra"/>
    <n v="287"/>
    <n v="9.4291581108829554"/>
    <n v="0.78576317590691291"/>
    <x v="0"/>
    <x v="0"/>
    <s v="dic"/>
  </r>
  <r>
    <x v="1980"/>
    <x v="0"/>
    <n v="70"/>
    <n v="206"/>
    <n v="466.5"/>
    <n v="144"/>
    <s v="Yes"/>
    <s v="Yes"/>
    <n v="0"/>
    <n v="0"/>
    <n v="2"/>
    <s v="Yes"/>
    <n v="0"/>
    <s v="OH"/>
    <x v="1"/>
    <n v="75"/>
    <s v="No"/>
    <s v="Yes"/>
    <s v="No"/>
    <s v="  Month-to-Month   "/>
    <s v="Direct Debit"/>
    <n v="48"/>
    <n v="1723"/>
    <x v="0"/>
    <m/>
    <x v="173"/>
    <x v="810"/>
    <n v="66"/>
    <x v="0"/>
    <n v="44.5"/>
    <x v="0"/>
    <s v="Email"/>
    <x v="0"/>
    <n v="3.1"/>
    <n v="3239"/>
    <s v="Medio"/>
    <s v="Bajo"/>
    <n v="3.0303030303030304E-2"/>
    <n v="1021"/>
    <n v="352"/>
    <n v="0.1875"/>
    <n v="0.1875"/>
    <s v="Compra posterior"/>
    <n v="287"/>
    <n v="9.4291581108829554"/>
    <n v="0.78576317590691291"/>
    <x v="0"/>
    <x v="0"/>
    <s v="dic"/>
  </r>
  <r>
    <x v="1981"/>
    <x v="0"/>
    <n v="65"/>
    <n v="300"/>
    <n v="561.79999999999995"/>
    <n v="350"/>
    <s v="Yes"/>
    <s v="No"/>
    <n v="161"/>
    <n v="0"/>
    <n v="11"/>
    <s v="Yes"/>
    <n v="0"/>
    <s v="RI"/>
    <x v="1"/>
    <n v="65"/>
    <s v="No"/>
    <s v="No"/>
    <s v="Yes"/>
    <s v="  Two Year   "/>
    <s v="Direct Debit"/>
    <n v="45"/>
    <n v="3131"/>
    <x v="0"/>
    <m/>
    <x v="1084"/>
    <x v="1018"/>
    <n v="81"/>
    <x v="2"/>
    <n v="42.37"/>
    <x v="3"/>
    <s v="Email"/>
    <x v="0"/>
    <n v="0.64"/>
    <n v="1552"/>
    <s v="Medio"/>
    <s v="Bajo"/>
    <n v="1.2345679012345678E-2"/>
    <n v="488"/>
    <n v="651"/>
    <n v="0.12442396313364056"/>
    <n v="0.12442396313364056"/>
    <s v="Primera compra"/>
    <n v="492"/>
    <n v="16.164271047227928"/>
    <n v="1.347022587268994"/>
    <x v="0"/>
    <x v="3"/>
    <s v="jun"/>
  </r>
  <r>
    <x v="1982"/>
    <x v="0"/>
    <n v="98"/>
    <n v="111"/>
    <n v="248.3"/>
    <n v="0"/>
    <s v="No"/>
    <s v="No"/>
    <n v="0"/>
    <n v="2"/>
    <n v="2"/>
    <s v="Yes"/>
    <n v="0"/>
    <s v="HI"/>
    <x v="1"/>
    <n v="72"/>
    <s v="No"/>
    <s v="Yes"/>
    <s v="No"/>
    <s v="  Two Year   "/>
    <s v="Direct Debit"/>
    <n v="50"/>
    <n v="1556"/>
    <x v="0"/>
    <m/>
    <x v="93"/>
    <x v="358"/>
    <n v="119"/>
    <x v="1"/>
    <n v="54.09"/>
    <x v="2"/>
    <s v="SMS"/>
    <x v="0"/>
    <n v="0"/>
    <n v="3965"/>
    <s v="Alto"/>
    <s v="Medio"/>
    <n v="4.2016806722689079E-2"/>
    <n v="388"/>
    <n v="116"/>
    <n v="1.0258620689655173"/>
    <n v="1.0258620689655173"/>
    <s v="Primera compra"/>
    <n v="1021"/>
    <n v="33.544147843942504"/>
    <n v="2.7953456536618755"/>
    <x v="1"/>
    <x v="0"/>
    <s v="dic"/>
  </r>
  <r>
    <x v="1983"/>
    <x v="0"/>
    <n v="69"/>
    <n v="140"/>
    <n v="380"/>
    <n v="96"/>
    <s v="Yes"/>
    <s v="Yes"/>
    <n v="0"/>
    <n v="0"/>
    <n v="9"/>
    <s v="Yes"/>
    <n v="0"/>
    <s v="VA"/>
    <x v="0"/>
    <n v="55"/>
    <s v="No"/>
    <s v="No"/>
    <s v="No"/>
    <s v="  Month-to-Month   "/>
    <s v="Direct Debit"/>
    <n v="26"/>
    <n v="615"/>
    <x v="0"/>
    <m/>
    <x v="772"/>
    <x v="1097"/>
    <n v="91"/>
    <x v="0"/>
    <n v="28.35"/>
    <x v="5"/>
    <s v="SMS"/>
    <x v="0"/>
    <n v="0.31"/>
    <n v="206"/>
    <s v="Medio"/>
    <s v="Bajo"/>
    <n v="4.3956043956043959E-2"/>
    <n v="1230"/>
    <n v="240"/>
    <n v="0.37916666666666665"/>
    <n v="0.37916666666666665"/>
    <s v="Primera compra"/>
    <n v="1130"/>
    <n v="37.125256673511295"/>
    <n v="3.0937713894592744"/>
    <x v="0"/>
    <x v="1"/>
    <s v="sept"/>
  </r>
  <r>
    <x v="1984"/>
    <x v="0"/>
    <n v="66"/>
    <n v="143"/>
    <n v="315.3"/>
    <n v="0"/>
    <s v="No"/>
    <s v="No"/>
    <n v="0"/>
    <n v="0"/>
    <n v="6"/>
    <s v="Yes"/>
    <n v="0"/>
    <s v="UT"/>
    <x v="0"/>
    <n v="60"/>
    <s v="No"/>
    <s v="No"/>
    <s v="No"/>
    <s v="  Month-to-Month   "/>
    <s v="Direct Debit"/>
    <n v="41"/>
    <n v="1280"/>
    <x v="0"/>
    <m/>
    <x v="183"/>
    <x v="179"/>
    <n v="107"/>
    <x v="2"/>
    <n v="44.51"/>
    <x v="1"/>
    <s v="SMS"/>
    <x v="1"/>
    <n v="0"/>
    <n v="4963"/>
    <s v="Medio"/>
    <s v="Bajo"/>
    <n v="0"/>
    <n v="1454"/>
    <n v="143"/>
    <n v="0.74825174825174823"/>
    <n v="0.74825174825174823"/>
    <s v="Primera compra"/>
    <n v="362"/>
    <n v="11.893223819301848"/>
    <n v="0.99110198494182067"/>
    <x v="0"/>
    <x v="0"/>
    <s v="oct"/>
  </r>
  <r>
    <x v="1985"/>
    <x v="0"/>
    <n v="51"/>
    <n v="348"/>
    <n v="704.6"/>
    <n v="0"/>
    <s v="No"/>
    <s v="No"/>
    <n v="0"/>
    <n v="0"/>
    <n v="10"/>
    <s v="Yes"/>
    <n v="0"/>
    <s v="MN"/>
    <x v="0"/>
    <n v="29"/>
    <s v="Yes"/>
    <s v="No"/>
    <s v="Yes"/>
    <s v="  One Year   "/>
    <s v="Direct Debit"/>
    <n v="59"/>
    <n v="2961"/>
    <x v="0"/>
    <m/>
    <x v="774"/>
    <x v="235"/>
    <n v="42"/>
    <x v="2"/>
    <n v="68.56"/>
    <x v="5"/>
    <s v="Email"/>
    <x v="0"/>
    <n v="0"/>
    <n v="5510"/>
    <s v="Alto"/>
    <s v="Bajo"/>
    <n v="9.5238095238095233E-2"/>
    <n v="408"/>
    <n v="352"/>
    <n v="0.11931818181818182"/>
    <n v="0.11931818181818182"/>
    <s v="Primera compra"/>
    <n v="1344"/>
    <n v="44.156057494866531"/>
    <n v="3.6796714579055441"/>
    <x v="0"/>
    <x v="3"/>
    <s v="feb"/>
  </r>
  <r>
    <x v="1986"/>
    <x v="0"/>
    <n v="50"/>
    <n v="55"/>
    <n v="159.5"/>
    <n v="0"/>
    <s v="No"/>
    <s v="No"/>
    <n v="0"/>
    <n v="0"/>
    <n v="0"/>
    <s v="No"/>
    <n v="0"/>
    <s v="NY"/>
    <x v="0"/>
    <n v="46"/>
    <s v="No"/>
    <s v="No"/>
    <s v="No"/>
    <s v="  Two Year   "/>
    <s v="Credit Card"/>
    <n v="12"/>
    <n v="474"/>
    <x v="0"/>
    <m/>
    <x v="696"/>
    <x v="1079"/>
    <n v="103"/>
    <x v="2"/>
    <n v="12.79"/>
    <x v="4"/>
    <s v="SMS"/>
    <x v="0"/>
    <n v="0"/>
    <n v="3167"/>
    <s v="Medio"/>
    <s v="Bajo"/>
    <n v="2.9126213592233011E-2"/>
    <n v="369"/>
    <n v="58"/>
    <n v="1.7758620689655173"/>
    <n v="1.7758620689655173"/>
    <s v="Primera compra"/>
    <n v="1715"/>
    <n v="56.344969199178649"/>
    <n v="4.6954140999315541"/>
    <x v="0"/>
    <x v="1"/>
    <s v="feb"/>
  </r>
  <r>
    <x v="1987"/>
    <x v="0"/>
    <n v="72"/>
    <n v="677"/>
    <n v="1144.0999999999999"/>
    <n v="0"/>
    <s v="No"/>
    <s v="No"/>
    <n v="0"/>
    <n v="0"/>
    <n v="12"/>
    <s v="Yes"/>
    <n v="0"/>
    <s v="UT"/>
    <x v="1"/>
    <n v="27"/>
    <s v="Yes"/>
    <s v="No"/>
    <s v="Yes"/>
    <s v="  Two Year   "/>
    <s v="Direct Debit"/>
    <n v="51"/>
    <n v="3663"/>
    <x v="0"/>
    <m/>
    <x v="358"/>
    <x v="1098"/>
    <n v="26"/>
    <x v="0"/>
    <n v="42.95"/>
    <x v="4"/>
    <s v="Email"/>
    <x v="0"/>
    <n v="0"/>
    <n v="6102"/>
    <s v="Medio"/>
    <s v="Bajo"/>
    <n v="0.11538461538461539"/>
    <n v="852"/>
    <n v="680"/>
    <n v="3.8235294117647062E-2"/>
    <n v="3.8235294117647062E-2"/>
    <s v="Primera compra"/>
    <n v="1446"/>
    <n v="47.507186858316224"/>
    <n v="3.9589322381930185"/>
    <x v="0"/>
    <x v="3"/>
    <s v="oct"/>
  </r>
  <r>
    <x v="1988"/>
    <x v="0"/>
    <n v="67"/>
    <n v="147"/>
    <n v="282.5"/>
    <n v="0"/>
    <s v="No"/>
    <s v="No"/>
    <n v="0"/>
    <n v="0"/>
    <n v="0"/>
    <s v="No"/>
    <n v="0"/>
    <s v="MN"/>
    <x v="1"/>
    <n v="47"/>
    <s v="No"/>
    <s v="No"/>
    <s v="No"/>
    <s v="  One Year   "/>
    <s v="Direct Debit"/>
    <n v="9"/>
    <n v="318"/>
    <x v="0"/>
    <m/>
    <x v="591"/>
    <x v="767"/>
    <n v="36"/>
    <x v="2"/>
    <n v="10.28"/>
    <x v="5"/>
    <s v="Email"/>
    <x v="0"/>
    <n v="0"/>
    <n v="5485"/>
    <s v="Medio"/>
    <s v="Bajo"/>
    <n v="0.1111111111111111"/>
    <n v="1500"/>
    <n v="151"/>
    <n v="0.23841059602649006"/>
    <n v="0.23841059602649006"/>
    <s v="Primera compra"/>
    <n v="1698"/>
    <n v="55.786447638603697"/>
    <n v="4.6488706365503081"/>
    <x v="0"/>
    <x v="1"/>
    <s v="feb"/>
  </r>
  <r>
    <x v="1989"/>
    <x v="0"/>
    <n v="50"/>
    <n v="135"/>
    <n v="450.8"/>
    <n v="0"/>
    <s v="No"/>
    <s v="No"/>
    <n v="0"/>
    <n v="0"/>
    <n v="13"/>
    <s v="Yes"/>
    <n v="0"/>
    <s v="RI"/>
    <x v="1"/>
    <n v="28"/>
    <s v="Yes"/>
    <s v="No"/>
    <s v="Yes"/>
    <s v="  One Year   "/>
    <s v="Credit Card"/>
    <n v="36"/>
    <n v="1492"/>
    <x v="0"/>
    <m/>
    <x v="23"/>
    <x v="1099"/>
    <n v="68"/>
    <x v="1"/>
    <n v="40.21"/>
    <x v="3"/>
    <s v="SMS"/>
    <x v="1"/>
    <n v="0"/>
    <n v="5413"/>
    <s v="Medio"/>
    <s v="Bajo"/>
    <n v="1.4705882352941176E-2"/>
    <n v="526"/>
    <n v="136"/>
    <n v="0.5"/>
    <n v="0.5"/>
    <s v="Primera compra"/>
    <n v="1215"/>
    <n v="39.917864476386036"/>
    <n v="3.3264887063655029"/>
    <x v="2"/>
    <x v="0"/>
    <s v="jun"/>
  </r>
  <r>
    <x v="1990"/>
    <x v="0"/>
    <n v="75"/>
    <n v="265"/>
    <n v="767.8"/>
    <n v="0"/>
    <s v="No"/>
    <s v="No"/>
    <n v="0"/>
    <n v="2"/>
    <n v="9"/>
    <s v="Yes"/>
    <n v="0"/>
    <s v="ME"/>
    <x v="1"/>
    <n v="67"/>
    <s v="No"/>
    <s v="Yes"/>
    <s v="Yes"/>
    <s v="  Two Year   "/>
    <s v="Direct Debit"/>
    <n v="43"/>
    <n v="2087"/>
    <x v="0"/>
    <m/>
    <x v="1085"/>
    <x v="942"/>
    <n v="51"/>
    <x v="0"/>
    <n v="40.200000000000003"/>
    <x v="2"/>
    <s v="Phone"/>
    <x v="0"/>
    <n v="0"/>
    <n v="3757"/>
    <s v="Medio"/>
    <s v="Medio"/>
    <n v="9.8039215686274508E-2"/>
    <n v="1401"/>
    <n v="270"/>
    <n v="0.18888888888888888"/>
    <n v="0.18888888888888888"/>
    <s v="Primera compra"/>
    <n v="804"/>
    <n v="26.414784394250518"/>
    <n v="2.2012320328542097"/>
    <x v="1"/>
    <x v="0"/>
    <s v="ago"/>
  </r>
  <r>
    <x v="1991"/>
    <x v="0"/>
    <n v="73"/>
    <n v="65"/>
    <n v="218.8"/>
    <n v="0"/>
    <s v="No"/>
    <s v="No"/>
    <n v="0"/>
    <n v="0"/>
    <n v="18"/>
    <s v="Yes"/>
    <n v="0"/>
    <s v="MA"/>
    <x v="0"/>
    <n v="45"/>
    <s v="No"/>
    <s v="No"/>
    <s v="No"/>
    <s v="  Month-to-Month   "/>
    <s v="Credit Card"/>
    <n v="28"/>
    <n v="616"/>
    <x v="0"/>
    <m/>
    <x v="1086"/>
    <x v="1100"/>
    <n v="26"/>
    <x v="1"/>
    <n v="28.87"/>
    <x v="0"/>
    <s v="SMS"/>
    <x v="1"/>
    <n v="0"/>
    <n v="5803"/>
    <s v="Medio"/>
    <s v="Bajo"/>
    <n v="7.6923076923076927E-2"/>
    <n v="1556"/>
    <n v="67"/>
    <n v="0.38805970149253732"/>
    <n v="0.38805970149253732"/>
    <s v="Primera compra"/>
    <n v="408"/>
    <n v="13.404517453798768"/>
    <n v="1.1170431211498972"/>
    <x v="0"/>
    <x v="1"/>
    <s v="sept"/>
  </r>
  <r>
    <x v="1992"/>
    <x v="0"/>
    <n v="67"/>
    <n v="101"/>
    <n v="244.6"/>
    <n v="0"/>
    <s v="No"/>
    <s v="No"/>
    <n v="0"/>
    <n v="0"/>
    <n v="0"/>
    <s v="No"/>
    <n v="0"/>
    <s v="ND"/>
    <x v="0"/>
    <n v="31"/>
    <s v="No"/>
    <s v="No"/>
    <s v="No"/>
    <s v="  Two Year   "/>
    <s v="Credit Card"/>
    <n v="11"/>
    <n v="272"/>
    <x v="0"/>
    <m/>
    <x v="866"/>
    <x v="295"/>
    <n v="8"/>
    <x v="0"/>
    <n v="11.16"/>
    <x v="5"/>
    <s v="Email"/>
    <x v="0"/>
    <n v="0"/>
    <n v="3120"/>
    <s v="Medio"/>
    <s v="Bajo"/>
    <n v="0.5"/>
    <n v="1251"/>
    <n v="105"/>
    <n v="7.6190476190476197E-2"/>
    <n v="7.6190476190476197E-2"/>
    <s v="Primera compra"/>
    <n v="906"/>
    <n v="29.765913757700204"/>
    <n v="2.4804928131416837"/>
    <x v="0"/>
    <x v="1"/>
    <s v="abr"/>
  </r>
  <r>
    <x v="1993"/>
    <x v="0"/>
    <n v="64"/>
    <n v="107"/>
    <n v="427.9"/>
    <n v="0"/>
    <s v="No"/>
    <s v="No"/>
    <n v="0"/>
    <n v="0"/>
    <n v="0"/>
    <s v="No"/>
    <n v="0"/>
    <s v="RI"/>
    <x v="1"/>
    <n v="40"/>
    <s v="No"/>
    <s v="No"/>
    <s v="No"/>
    <s v="  Two Year   "/>
    <s v="Direct Debit"/>
    <n v="9"/>
    <n v="650"/>
    <x v="0"/>
    <m/>
    <x v="69"/>
    <x v="1101"/>
    <n v="75"/>
    <x v="1"/>
    <n v="7.74"/>
    <x v="4"/>
    <s v="Phone"/>
    <x v="1"/>
    <n v="0"/>
    <n v="496"/>
    <s v="Medio"/>
    <s v="Bajo"/>
    <n v="0.04"/>
    <n v="328"/>
    <n v="110"/>
    <n v="0.68181818181818177"/>
    <n v="0.68181818181818177"/>
    <s v="Primera compra"/>
    <n v="384"/>
    <n v="12.616016427104723"/>
    <n v="1.0513347022587269"/>
    <x v="0"/>
    <x v="2"/>
    <s v="sept"/>
  </r>
  <r>
    <x v="1994"/>
    <x v="0"/>
    <n v="58"/>
    <n v="51"/>
    <n v="115"/>
    <n v="78"/>
    <s v="Yes"/>
    <s v="No"/>
    <n v="68.5"/>
    <n v="2"/>
    <n v="2"/>
    <s v="Yes"/>
    <n v="0"/>
    <s v="AL"/>
    <x v="1"/>
    <n v="57"/>
    <s v="No"/>
    <s v="No"/>
    <s v="No"/>
    <s v="  Month-to-Month   "/>
    <s v="Direct Debit"/>
    <n v="15"/>
    <n v="195"/>
    <x v="0"/>
    <m/>
    <x v="560"/>
    <x v="1102"/>
    <n v="55"/>
    <x v="1"/>
    <n v="12.26"/>
    <x v="1"/>
    <s v="Email"/>
    <x v="1"/>
    <n v="2.0499999999999998"/>
    <n v="4458"/>
    <s v="Medio"/>
    <s v="Bajo"/>
    <n v="0"/>
    <n v="782"/>
    <n v="129"/>
    <n v="0.4263565891472868"/>
    <n v="0.4263565891472868"/>
    <s v="Primera compra"/>
    <n v="471"/>
    <n v="15.474332648870636"/>
    <n v="1.2895277207392197"/>
    <x v="0"/>
    <x v="1"/>
    <s v="jun"/>
  </r>
  <r>
    <x v="1995"/>
    <x v="0"/>
    <n v="87"/>
    <n v="43"/>
    <n v="109.4"/>
    <n v="0"/>
    <s v="No"/>
    <s v="No"/>
    <n v="0"/>
    <n v="0"/>
    <n v="1"/>
    <s v="Yes"/>
    <n v="0"/>
    <s v="MA"/>
    <x v="0"/>
    <n v="46"/>
    <s v="No"/>
    <s v="No"/>
    <s v="Yes"/>
    <s v="  One Year   "/>
    <s v="Credit Card"/>
    <n v="53"/>
    <n v="963"/>
    <x v="0"/>
    <m/>
    <x v="1087"/>
    <x v="825"/>
    <n v="2"/>
    <x v="1"/>
    <n v="44.25"/>
    <x v="0"/>
    <s v="Email"/>
    <x v="0"/>
    <n v="0"/>
    <n v="1294"/>
    <s v="Medio"/>
    <s v="Bajo"/>
    <n v="1"/>
    <n v="1338"/>
    <n v="45"/>
    <n v="4.4444444444444446E-2"/>
    <n v="4.4444444444444446E-2"/>
    <s v="Primera compra"/>
    <n v="1048"/>
    <n v="34.431211498973305"/>
    <n v="2.8692676249144422"/>
    <x v="0"/>
    <x v="2"/>
    <s v="nov"/>
  </r>
  <r>
    <x v="1996"/>
    <x v="0"/>
    <n v="54"/>
    <n v="114"/>
    <n v="401.3"/>
    <n v="0"/>
    <s v="No"/>
    <s v="No"/>
    <n v="0"/>
    <n v="0"/>
    <n v="8"/>
    <s v="Yes"/>
    <n v="0"/>
    <s v="ME"/>
    <x v="1"/>
    <n v="69"/>
    <s v="No"/>
    <s v="Yes"/>
    <s v="No"/>
    <s v="  Two Year   "/>
    <s v="Direct Debit"/>
    <n v="40"/>
    <n v="1601"/>
    <x v="0"/>
    <m/>
    <x v="657"/>
    <x v="1103"/>
    <n v="99"/>
    <x v="2"/>
    <n v="35.11"/>
    <x v="3"/>
    <s v="Phone"/>
    <x v="1"/>
    <n v="0"/>
    <n v="3451"/>
    <s v="Medio"/>
    <s v="Bajo"/>
    <n v="1.0101010101010102E-2"/>
    <n v="1280"/>
    <n v="115"/>
    <n v="0.86086956521739133"/>
    <n v="0.86086956521739133"/>
    <s v="Primera compra"/>
    <n v="1112"/>
    <n v="36.533880903490761"/>
    <n v="3.0444900752908968"/>
    <x v="2"/>
    <x v="0"/>
    <s v="sept"/>
  </r>
  <r>
    <x v="1996"/>
    <x v="0"/>
    <n v="56"/>
    <n v="114"/>
    <n v="401.3"/>
    <n v="0"/>
    <s v="No"/>
    <s v="No"/>
    <n v="0"/>
    <n v="0"/>
    <n v="8"/>
    <s v="Yes"/>
    <n v="0"/>
    <s v="ME"/>
    <x v="1"/>
    <n v="69"/>
    <s v="No"/>
    <s v="Yes"/>
    <s v="No"/>
    <s v="  Two Year   "/>
    <s v="Direct Debit"/>
    <n v="40"/>
    <n v="1601"/>
    <x v="0"/>
    <m/>
    <x v="657"/>
    <x v="1103"/>
    <n v="99"/>
    <x v="2"/>
    <n v="35.11"/>
    <x v="2"/>
    <s v="Phone"/>
    <x v="1"/>
    <n v="0"/>
    <n v="3962"/>
    <s v="Medio"/>
    <s v="Medio"/>
    <n v="5.0505050505050504E-2"/>
    <n v="1280"/>
    <n v="119"/>
    <n v="0.83193277310924374"/>
    <n v="0.83193277310924374"/>
    <s v="Compra posterior"/>
    <n v="1112"/>
    <n v="36.533880903490761"/>
    <n v="3.0444900752908968"/>
    <x v="1"/>
    <x v="0"/>
    <s v="sept"/>
  </r>
  <r>
    <x v="1997"/>
    <x v="0"/>
    <n v="58"/>
    <n v="12"/>
    <n v="33.200000000000003"/>
    <n v="20"/>
    <s v="Yes"/>
    <s v="No"/>
    <n v="9.8000000000000007"/>
    <n v="0"/>
    <n v="0"/>
    <s v="No"/>
    <n v="0"/>
    <s v="UT"/>
    <x v="1"/>
    <n v="33"/>
    <s v="No"/>
    <s v="No"/>
    <s v="No"/>
    <s v="  Month-to-Month   "/>
    <s v="Direct Debit"/>
    <n v="7"/>
    <n v="28"/>
    <x v="0"/>
    <m/>
    <x v="1088"/>
    <x v="951"/>
    <n v="73"/>
    <x v="2"/>
    <n v="5.9"/>
    <x v="3"/>
    <s v="SMS"/>
    <x v="0"/>
    <n v="0.39"/>
    <n v="3118"/>
    <s v="Medio"/>
    <s v="Bajo"/>
    <n v="1.3698630136986301E-2"/>
    <n v="960"/>
    <n v="33"/>
    <n v="2.2121212121212119"/>
    <n v="2.2121212121212119"/>
    <s v="Primera compra"/>
    <n v="503"/>
    <n v="16.525667351129364"/>
    <n v="1.377138945927447"/>
    <x v="0"/>
    <x v="1"/>
    <s v="may"/>
  </r>
  <r>
    <x v="1998"/>
    <x v="0"/>
    <n v="67"/>
    <n v="321"/>
    <n v="690.7"/>
    <n v="0"/>
    <s v="No"/>
    <s v="No"/>
    <n v="0"/>
    <n v="0"/>
    <n v="6"/>
    <s v="Yes"/>
    <n v="0"/>
    <s v="VT"/>
    <x v="0"/>
    <n v="44"/>
    <s v="No"/>
    <s v="No"/>
    <s v="Yes"/>
    <s v="  One Year   "/>
    <s v="Direct Debit"/>
    <n v="47"/>
    <n v="2500"/>
    <x v="0"/>
    <m/>
    <x v="338"/>
    <x v="681"/>
    <n v="54"/>
    <x v="2"/>
    <n v="55.98"/>
    <x v="5"/>
    <s v="SMS"/>
    <x v="1"/>
    <n v="0"/>
    <n v="3677"/>
    <s v="Alto"/>
    <s v="Bajo"/>
    <n v="7.407407407407407E-2"/>
    <n v="733"/>
    <n v="325"/>
    <n v="0.16615384615384615"/>
    <n v="0.16615384615384615"/>
    <s v="Primera compra"/>
    <n v="1700"/>
    <n v="55.852156057494867"/>
    <n v="4.6543463381245722"/>
    <x v="0"/>
    <x v="3"/>
    <s v="feb"/>
  </r>
  <r>
    <x v="1999"/>
    <x v="0"/>
    <n v="75"/>
    <n v="98"/>
    <n v="288.3"/>
    <n v="0"/>
    <s v="No"/>
    <s v="No"/>
    <n v="0"/>
    <n v="2"/>
    <n v="7"/>
    <s v="Yes"/>
    <n v="0"/>
    <s v="MA"/>
    <x v="0"/>
    <n v="49"/>
    <s v="No"/>
    <s v="No"/>
    <s v="Yes"/>
    <s v="  Two Year   "/>
    <s v="Direct Debit"/>
    <n v="24"/>
    <n v="1740"/>
    <x v="0"/>
    <m/>
    <x v="940"/>
    <x v="1104"/>
    <n v="34"/>
    <x v="1"/>
    <n v="21.28"/>
    <x v="5"/>
    <s v="Phone"/>
    <x v="1"/>
    <n v="0"/>
    <n v="6721"/>
    <s v="Medio"/>
    <s v="Bajo"/>
    <n v="0.11764705882352941"/>
    <n v="1721"/>
    <n v="102"/>
    <n v="0.33333333333333331"/>
    <n v="0.33333333333333331"/>
    <s v="Primera compra"/>
    <n v="1346"/>
    <n v="44.2217659137577"/>
    <n v="3.6851471594798082"/>
    <x v="0"/>
    <x v="0"/>
    <s v="feb"/>
  </r>
  <r>
    <x v="2000"/>
    <x v="0"/>
    <n v="60"/>
    <n v="358"/>
    <n v="777.2"/>
    <n v="0"/>
    <s v="No"/>
    <s v="No"/>
    <n v="0"/>
    <n v="0"/>
    <n v="0"/>
    <s v="No"/>
    <n v="0"/>
    <s v="IA"/>
    <x v="0"/>
    <n v="46"/>
    <s v="No"/>
    <s v="No"/>
    <s v="No"/>
    <s v="  Two Year   "/>
    <s v="Credit Card"/>
    <n v="7"/>
    <n v="425"/>
    <x v="0"/>
    <m/>
    <x v="1051"/>
    <x v="637"/>
    <n v="40"/>
    <x v="2"/>
    <n v="7.74"/>
    <x v="3"/>
    <s v="SMS"/>
    <x v="0"/>
    <n v="0"/>
    <n v="6004"/>
    <s v="Medio"/>
    <s v="Bajo"/>
    <n v="2.5000000000000001E-2"/>
    <n v="1430"/>
    <n v="359"/>
    <n v="0.11142061281337047"/>
    <n v="0.11142061281337047"/>
    <s v="Primera compra"/>
    <n v="699"/>
    <n v="22.965092402464066"/>
    <n v="1.9137577002053388"/>
    <x v="0"/>
    <x v="1"/>
    <s v="nov"/>
  </r>
  <r>
    <x v="2001"/>
    <x v="0"/>
    <n v="57"/>
    <n v="267"/>
    <n v="829.5"/>
    <n v="0"/>
    <s v="No"/>
    <s v="No"/>
    <n v="0"/>
    <n v="0"/>
    <n v="19"/>
    <s v="Yes"/>
    <n v="0"/>
    <s v="NY"/>
    <x v="1"/>
    <n v="26"/>
    <s v="Yes"/>
    <s v="No"/>
    <s v="Yes"/>
    <s v="  Two Year   "/>
    <s v="Credit Card"/>
    <n v="40"/>
    <n v="2752"/>
    <x v="0"/>
    <m/>
    <x v="108"/>
    <x v="761"/>
    <n v="41"/>
    <x v="1"/>
    <n v="43.56"/>
    <x v="2"/>
    <s v="Email"/>
    <x v="0"/>
    <n v="0"/>
    <n v="2610"/>
    <s v="Medio"/>
    <s v="Medio"/>
    <n v="0.12195121951219512"/>
    <n v="1059"/>
    <n v="272"/>
    <n v="0.15073529411764705"/>
    <n v="0.15073529411764705"/>
    <s v="Primera compra"/>
    <n v="1180"/>
    <n v="38.767967145790557"/>
    <n v="3.2306639288158796"/>
    <x v="1"/>
    <x v="3"/>
    <s v="jul"/>
  </r>
  <r>
    <x v="2002"/>
    <x v="0"/>
    <n v="65"/>
    <n v="322"/>
    <n v="561.79999999999995"/>
    <n v="0"/>
    <s v="No"/>
    <s v="No"/>
    <n v="0"/>
    <n v="0"/>
    <n v="4"/>
    <s v="Yes"/>
    <n v="0"/>
    <s v="WI"/>
    <x v="0"/>
    <n v="44"/>
    <s v="No"/>
    <s v="No"/>
    <s v="No"/>
    <s v="  One Year   "/>
    <s v="Direct Debit"/>
    <n v="43"/>
    <n v="2692"/>
    <x v="0"/>
    <m/>
    <x v="15"/>
    <x v="1034"/>
    <n v="76"/>
    <x v="0"/>
    <n v="44.85"/>
    <x v="3"/>
    <s v="Phone"/>
    <x v="0"/>
    <n v="0"/>
    <n v="4420"/>
    <s v="Medio"/>
    <s v="Bajo"/>
    <n v="1.3157894736842105E-2"/>
    <n v="574"/>
    <n v="323"/>
    <n v="0.23529411764705882"/>
    <n v="0.23529411764705882"/>
    <s v="Primera compra"/>
    <n v="772"/>
    <n v="25.363449691991786"/>
    <n v="2.1136208076659821"/>
    <x v="2"/>
    <x v="3"/>
    <s v="sept"/>
  </r>
  <r>
    <x v="2003"/>
    <x v="0"/>
    <n v="89"/>
    <n v="215"/>
    <n v="623.9"/>
    <n v="0"/>
    <s v="No"/>
    <s v="No"/>
    <n v="0"/>
    <n v="0"/>
    <n v="0"/>
    <s v="No"/>
    <n v="0"/>
    <s v="AR"/>
    <x v="0"/>
    <n v="24"/>
    <s v="Yes"/>
    <s v="No"/>
    <s v="No"/>
    <s v="  Two Year   "/>
    <s v="Credit Card"/>
    <n v="10"/>
    <n v="538"/>
    <x v="0"/>
    <m/>
    <x v="190"/>
    <x v="402"/>
    <n v="7"/>
    <x v="1"/>
    <n v="10.74"/>
    <x v="4"/>
    <s v="SMS"/>
    <x v="1"/>
    <n v="0"/>
    <n v="222"/>
    <s v="Medio"/>
    <s v="Bajo"/>
    <n v="0.42857142857142855"/>
    <n v="771"/>
    <n v="218"/>
    <n v="3.2110091743119268E-2"/>
    <n v="3.2110091743119268E-2"/>
    <s v="Primera compra"/>
    <n v="1600"/>
    <n v="52.566735112936342"/>
    <n v="4.3805612594113619"/>
    <x v="0"/>
    <x v="1"/>
    <s v="may"/>
  </r>
  <r>
    <x v="2004"/>
    <x v="0"/>
    <n v="72"/>
    <n v="346"/>
    <n v="560.79999999999995"/>
    <n v="140"/>
    <s v="Yes"/>
    <s v="No"/>
    <n v="150.5"/>
    <n v="0"/>
    <n v="0"/>
    <s v="No"/>
    <n v="0"/>
    <s v="ID"/>
    <x v="0"/>
    <n v="50"/>
    <s v="No"/>
    <s v="No"/>
    <s v="No"/>
    <s v="  Two Year   "/>
    <s v="Credit Card"/>
    <n v="8"/>
    <n v="287"/>
    <x v="0"/>
    <m/>
    <x v="1089"/>
    <x v="127"/>
    <n v="97"/>
    <x v="2"/>
    <n v="8.5399999999999991"/>
    <x v="3"/>
    <s v="SMS"/>
    <x v="0"/>
    <n v="0.3"/>
    <n v="2291"/>
    <s v="Medio"/>
    <s v="Bajo"/>
    <n v="1.0309278350515464E-2"/>
    <n v="1609"/>
    <n v="487"/>
    <n v="0.19917864476386038"/>
    <n v="0.19917864476386038"/>
    <s v="Primera compra"/>
    <n v="1310"/>
    <n v="43.039014373716633"/>
    <n v="3.5865845311430529"/>
    <x v="2"/>
    <x v="1"/>
    <s v="mar"/>
  </r>
  <r>
    <x v="2005"/>
    <x v="0"/>
    <n v="58"/>
    <n v="212"/>
    <n v="408.3"/>
    <n v="0"/>
    <s v="No"/>
    <s v="No"/>
    <n v="0"/>
    <n v="0"/>
    <n v="0"/>
    <s v="No"/>
    <n v="0"/>
    <s v="CT"/>
    <x v="1"/>
    <n v="51"/>
    <s v="No"/>
    <s v="No"/>
    <s v="No"/>
    <s v="  Two Year   "/>
    <s v="Credit Card"/>
    <n v="7"/>
    <n v="277"/>
    <x v="0"/>
    <m/>
    <x v="1090"/>
    <x v="809"/>
    <n v="61"/>
    <x v="2"/>
    <n v="6.17"/>
    <x v="4"/>
    <s v="Email"/>
    <x v="0"/>
    <n v="0"/>
    <n v="3264"/>
    <s v="Medio"/>
    <s v="Bajo"/>
    <n v="4.9180327868852458E-2"/>
    <n v="916"/>
    <n v="215"/>
    <n v="0.28372093023255812"/>
    <n v="0.28372093023255812"/>
    <s v="Primera compra"/>
    <n v="429"/>
    <n v="14.094455852156059"/>
    <n v="1.1745379876796715"/>
    <x v="0"/>
    <x v="1"/>
    <s v="ago"/>
  </r>
  <r>
    <x v="2006"/>
    <x v="0"/>
    <n v="63"/>
    <n v="85"/>
    <n v="230.9"/>
    <n v="0"/>
    <s v="No"/>
    <s v="No"/>
    <n v="0"/>
    <n v="0"/>
    <n v="24"/>
    <s v="Yes"/>
    <n v="0"/>
    <s v="WY"/>
    <x v="1"/>
    <n v="28"/>
    <s v="Yes"/>
    <s v="No"/>
    <s v="Yes"/>
    <s v="  One Year   "/>
    <s v="Credit Card"/>
    <n v="25"/>
    <n v="380"/>
    <x v="0"/>
    <m/>
    <x v="1091"/>
    <x v="1016"/>
    <n v="18"/>
    <x v="2"/>
    <n v="24.7"/>
    <x v="1"/>
    <s v="Email"/>
    <x v="0"/>
    <n v="0"/>
    <n v="342"/>
    <s v="Medio"/>
    <s v="Bajo"/>
    <n v="0"/>
    <n v="706"/>
    <n v="85"/>
    <n v="0.21176470588235294"/>
    <n v="0.21176470588235294"/>
    <s v="Primera compra"/>
    <n v="1131"/>
    <n v="37.158110882956876"/>
    <n v="3.0965092402464065"/>
    <x v="2"/>
    <x v="1"/>
    <s v="sept"/>
  </r>
  <r>
    <x v="2007"/>
    <x v="0"/>
    <n v="78"/>
    <n v="70"/>
    <n v="186.1"/>
    <n v="0"/>
    <s v="No"/>
    <s v="No"/>
    <n v="0"/>
    <n v="1"/>
    <n v="20"/>
    <s v="Yes"/>
    <n v="0"/>
    <s v="MI"/>
    <x v="1"/>
    <n v="22"/>
    <s v="Yes"/>
    <s v="No"/>
    <s v="Yes"/>
    <s v="  One Year   "/>
    <s v="Credit Card"/>
    <n v="46"/>
    <n v="1234"/>
    <x v="0"/>
    <m/>
    <x v="146"/>
    <x v="771"/>
    <n v="23"/>
    <x v="1"/>
    <n v="45.04"/>
    <x v="4"/>
    <s v="Phone"/>
    <x v="1"/>
    <n v="0"/>
    <n v="1577"/>
    <s v="Alto"/>
    <s v="Bajo"/>
    <n v="0.13043478260869565"/>
    <n v="1154"/>
    <n v="73"/>
    <n v="0.31506849315068491"/>
    <n v="0.31506849315068491"/>
    <s v="Primera compra"/>
    <n v="1279"/>
    <n v="42.020533880903486"/>
    <n v="3.501711156741957"/>
    <x v="0"/>
    <x v="0"/>
    <s v="abr"/>
  </r>
  <r>
    <x v="2008"/>
    <x v="0"/>
    <n v="86"/>
    <n v="236"/>
    <n v="612.79999999999995"/>
    <n v="0"/>
    <s v="No"/>
    <s v="No"/>
    <n v="0"/>
    <n v="0"/>
    <n v="26"/>
    <s v="Yes"/>
    <n v="0"/>
    <s v="OR"/>
    <x v="0"/>
    <n v="35"/>
    <s v="No"/>
    <s v="No"/>
    <s v="No"/>
    <s v="  One Year   "/>
    <s v="Direct Debit"/>
    <n v="36"/>
    <n v="1849"/>
    <x v="0"/>
    <m/>
    <x v="32"/>
    <x v="320"/>
    <n v="57"/>
    <x v="1"/>
    <n v="32.21"/>
    <x v="5"/>
    <s v="SMS"/>
    <x v="1"/>
    <n v="0"/>
    <n v="6799"/>
    <s v="Medio"/>
    <s v="Bajo"/>
    <n v="7.0175438596491224E-2"/>
    <n v="1168"/>
    <n v="240"/>
    <n v="0.23749999999999999"/>
    <n v="0.23749999999999999"/>
    <s v="Primera compra"/>
    <n v="1402"/>
    <n v="46.061601642710471"/>
    <n v="3.8384668035592058"/>
    <x v="0"/>
    <x v="0"/>
    <s v="dic"/>
  </r>
  <r>
    <x v="2009"/>
    <x v="0"/>
    <n v="72"/>
    <n v="79"/>
    <n v="190.8"/>
    <n v="0"/>
    <s v="No"/>
    <s v="No"/>
    <n v="0"/>
    <n v="0"/>
    <n v="17"/>
    <s v="Yes"/>
    <n v="0"/>
    <s v="VA"/>
    <x v="1"/>
    <n v="33"/>
    <s v="No"/>
    <s v="No"/>
    <s v="No"/>
    <s v="  One Year   "/>
    <s v="Credit Card"/>
    <n v="37"/>
    <n v="582"/>
    <x v="0"/>
    <m/>
    <x v="935"/>
    <x v="824"/>
    <n v="115"/>
    <x v="0"/>
    <n v="32.06"/>
    <x v="0"/>
    <s v="Email"/>
    <x v="0"/>
    <n v="0"/>
    <n v="6778"/>
    <s v="Medio"/>
    <s v="Bajo"/>
    <n v="1.7391304347826087E-2"/>
    <n v="1517"/>
    <n v="81"/>
    <n v="1.4197530864197532"/>
    <n v="1.4197530864197532"/>
    <s v="Primera compra"/>
    <n v="766"/>
    <n v="25.166324435318277"/>
    <n v="2.0971937029431897"/>
    <x v="0"/>
    <x v="1"/>
    <s v="sept"/>
  </r>
  <r>
    <x v="2010"/>
    <x v="0"/>
    <n v="57"/>
    <n v="304"/>
    <n v="799.9"/>
    <n v="0"/>
    <s v="No"/>
    <s v="No"/>
    <n v="0"/>
    <n v="0"/>
    <n v="3"/>
    <s v="Yes"/>
    <n v="0"/>
    <s v="RI"/>
    <x v="1"/>
    <n v="62"/>
    <s v="No"/>
    <s v="No"/>
    <s v="Yes"/>
    <s v="  Two Year   "/>
    <s v="Direct Debit"/>
    <n v="33"/>
    <n v="1629"/>
    <x v="0"/>
    <m/>
    <x v="1092"/>
    <x v="370"/>
    <n v="111"/>
    <x v="2"/>
    <n v="29.75"/>
    <x v="0"/>
    <s v="Phone"/>
    <x v="1"/>
    <n v="0"/>
    <n v="2652"/>
    <s v="Medio"/>
    <s v="Bajo"/>
    <n v="1.8018018018018018E-2"/>
    <n v="438"/>
    <n v="306"/>
    <n v="0.36274509803921567"/>
    <n v="0.36274509803921567"/>
    <s v="Primera compra"/>
    <n v="722"/>
    <n v="23.720739219712527"/>
    <n v="1.9767282683093772"/>
    <x v="0"/>
    <x v="0"/>
    <s v="oct"/>
  </r>
  <r>
    <x v="2011"/>
    <x v="0"/>
    <n v="77"/>
    <n v="190"/>
    <n v="488.3"/>
    <n v="0"/>
    <s v="No"/>
    <s v="No"/>
    <n v="0"/>
    <n v="0"/>
    <n v="3"/>
    <s v="Yes"/>
    <n v="0"/>
    <s v="WY"/>
    <x v="1"/>
    <n v="72"/>
    <s v="No"/>
    <s v="Yes"/>
    <s v="No"/>
    <s v="  Month-to-Month   "/>
    <s v="Credit Card"/>
    <n v="29"/>
    <n v="1549"/>
    <x v="0"/>
    <m/>
    <x v="90"/>
    <x v="509"/>
    <n v="72"/>
    <x v="1"/>
    <n v="33.71"/>
    <x v="3"/>
    <s v="SMS"/>
    <x v="1"/>
    <n v="0"/>
    <n v="4222"/>
    <s v="Medio"/>
    <s v="Bajo"/>
    <n v="1.3888888888888888E-2"/>
    <n v="534"/>
    <n v="191"/>
    <n v="0.37696335078534032"/>
    <n v="0.37696335078534032"/>
    <s v="Primera compra"/>
    <n v="393"/>
    <n v="12.911704312114988"/>
    <n v="1.0759753593429158"/>
    <x v="0"/>
    <x v="0"/>
    <s v="sept"/>
  </r>
  <r>
    <x v="2012"/>
    <x v="0"/>
    <n v="69"/>
    <n v="73"/>
    <n v="218.7"/>
    <n v="0"/>
    <s v="No"/>
    <s v="No"/>
    <n v="0"/>
    <n v="0"/>
    <n v="0"/>
    <s v="No"/>
    <n v="0"/>
    <s v="MI"/>
    <x v="0"/>
    <n v="43"/>
    <s v="No"/>
    <s v="No"/>
    <s v="No"/>
    <s v="  One Year   "/>
    <s v="Direct Debit"/>
    <n v="11"/>
    <n v="395"/>
    <x v="0"/>
    <m/>
    <x v="1093"/>
    <x v="191"/>
    <n v="107"/>
    <x v="0"/>
    <n v="9.1"/>
    <x v="4"/>
    <s v="SMS"/>
    <x v="1"/>
    <n v="0"/>
    <n v="3956"/>
    <s v="Medio"/>
    <s v="Bajo"/>
    <n v="2.8037383177570093E-2"/>
    <n v="670"/>
    <n v="76"/>
    <n v="1.4078947368421053"/>
    <n v="1.4078947368421053"/>
    <s v="Primera compra"/>
    <n v="1012"/>
    <n v="33.248459958932237"/>
    <n v="2.7707049965776864"/>
    <x v="0"/>
    <x v="1"/>
    <s v="ene"/>
  </r>
  <r>
    <x v="2013"/>
    <x v="0"/>
    <n v="66"/>
    <n v="5"/>
    <n v="16.899999999999999"/>
    <n v="0"/>
    <s v="No"/>
    <s v="No"/>
    <n v="0"/>
    <n v="2"/>
    <n v="8"/>
    <s v="Yes"/>
    <n v="0"/>
    <s v="MO"/>
    <x v="1"/>
    <n v="41"/>
    <s v="No"/>
    <s v="No"/>
    <s v="No"/>
    <s v="  Month-to-Month   "/>
    <s v="Credit Card"/>
    <n v="31"/>
    <n v="75"/>
    <x v="0"/>
    <m/>
    <x v="190"/>
    <x v="1055"/>
    <n v="73"/>
    <x v="0"/>
    <n v="33"/>
    <x v="1"/>
    <s v="Email"/>
    <x v="1"/>
    <n v="0"/>
    <n v="4837"/>
    <s v="Medio"/>
    <s v="Bajo"/>
    <n v="0"/>
    <n v="871"/>
    <n v="5"/>
    <n v="14.6"/>
    <n v="14.6"/>
    <s v="Primera compra"/>
    <n v="1600"/>
    <n v="52.566735112936342"/>
    <n v="4.3805612594113619"/>
    <x v="2"/>
    <x v="1"/>
    <s v="may"/>
  </r>
  <r>
    <x v="2014"/>
    <x v="0"/>
    <n v="60"/>
    <n v="28"/>
    <n v="65.900000000000006"/>
    <n v="0"/>
    <s v="No"/>
    <s v="No"/>
    <n v="0"/>
    <n v="0"/>
    <n v="18"/>
    <s v="Yes"/>
    <n v="0"/>
    <s v="WA"/>
    <x v="1"/>
    <n v="25"/>
    <s v="Yes"/>
    <s v="No"/>
    <s v="No"/>
    <s v="  Month-to-Month   "/>
    <s v="Credit Card"/>
    <n v="30"/>
    <n v="249"/>
    <x v="0"/>
    <m/>
    <x v="629"/>
    <x v="585"/>
    <n v="48"/>
    <x v="2"/>
    <n v="31.52"/>
    <x v="0"/>
    <s v="SMS"/>
    <x v="1"/>
    <n v="0"/>
    <n v="6161"/>
    <s v="Medio"/>
    <s v="Bajo"/>
    <n v="4.1666666666666664E-2"/>
    <n v="1032"/>
    <n v="30"/>
    <n v="1.6"/>
    <n v="1.6"/>
    <s v="Primera compra"/>
    <n v="1496"/>
    <n v="49.149897330595479"/>
    <n v="4.0958247775496233"/>
    <x v="0"/>
    <x v="1"/>
    <s v="sept"/>
  </r>
  <r>
    <x v="2015"/>
    <x v="0"/>
    <n v="69"/>
    <n v="318"/>
    <n v="475.3"/>
    <n v="0"/>
    <s v="No"/>
    <s v="No"/>
    <n v="0"/>
    <n v="1"/>
    <n v="6"/>
    <s v="Yes"/>
    <n v="0"/>
    <s v="CT"/>
    <x v="1"/>
    <n v="42"/>
    <s v="No"/>
    <s v="No"/>
    <s v="Yes"/>
    <s v="  One Year   "/>
    <s v="Direct Debit"/>
    <n v="62"/>
    <n v="3293"/>
    <x v="0"/>
    <m/>
    <x v="1094"/>
    <x v="1105"/>
    <n v="23"/>
    <x v="0"/>
    <n v="71.12"/>
    <x v="5"/>
    <s v="Email"/>
    <x v="0"/>
    <n v="0"/>
    <n v="2527"/>
    <s v="Alto"/>
    <s v="Bajo"/>
    <n v="0.17391304347826086"/>
    <n v="487"/>
    <n v="322"/>
    <n v="7.1428571428571425E-2"/>
    <n v="7.1428571428571425E-2"/>
    <s v="Primera compra"/>
    <n v="562"/>
    <n v="18.464065708418893"/>
    <n v="1.538672142368241"/>
    <x v="0"/>
    <x v="3"/>
    <s v="mar"/>
  </r>
  <r>
    <x v="2016"/>
    <x v="0"/>
    <n v="69"/>
    <n v="2"/>
    <n v="4"/>
    <n v="0"/>
    <s v="No"/>
    <s v="No"/>
    <n v="0"/>
    <n v="0"/>
    <n v="0"/>
    <s v="No"/>
    <n v="0"/>
    <s v="ID"/>
    <x v="0"/>
    <n v="22"/>
    <s v="Yes"/>
    <s v="No"/>
    <s v="No"/>
    <s v="  Month-to-Month   "/>
    <s v="Direct Debit"/>
    <n v="10"/>
    <n v="10"/>
    <x v="0"/>
    <m/>
    <x v="23"/>
    <x v="1106"/>
    <n v="76"/>
    <x v="0"/>
    <n v="11.49"/>
    <x v="1"/>
    <s v="SMS"/>
    <x v="1"/>
    <n v="0"/>
    <n v="6155"/>
    <s v="Medio"/>
    <s v="Bajo"/>
    <n v="0"/>
    <n v="708"/>
    <n v="2"/>
    <n v="38"/>
    <n v="38"/>
    <s v="Primera compra"/>
    <n v="1215"/>
    <n v="39.917864476386036"/>
    <n v="3.3264887063655029"/>
    <x v="2"/>
    <x v="1"/>
    <s v="jun"/>
  </r>
  <r>
    <x v="2017"/>
    <x v="0"/>
    <n v="67"/>
    <n v="125"/>
    <n v="542.29999999999995"/>
    <n v="0"/>
    <s v="No"/>
    <s v="No"/>
    <n v="0"/>
    <n v="0"/>
    <n v="4"/>
    <s v="No"/>
    <n v="28"/>
    <s v="MO"/>
    <x v="1"/>
    <n v="58"/>
    <s v="No"/>
    <s v="No"/>
    <s v="Yes"/>
    <s v="  Two Year   "/>
    <s v="Credit Card"/>
    <n v="55"/>
    <n v="1997"/>
    <x v="0"/>
    <m/>
    <x v="435"/>
    <x v="1107"/>
    <n v="12"/>
    <x v="0"/>
    <n v="63.38"/>
    <x v="2"/>
    <s v="Email"/>
    <x v="1"/>
    <n v="0"/>
    <n v="1431"/>
    <s v="Alto"/>
    <s v="Medio"/>
    <n v="0.41666666666666669"/>
    <n v="1373"/>
    <n v="130"/>
    <n v="9.2307692307692313E-2"/>
    <n v="9.2307692307692313E-2"/>
    <s v="Primera compra"/>
    <n v="1533"/>
    <n v="50.365503080082135"/>
    <n v="4.1971252566735116"/>
    <x v="1"/>
    <x v="0"/>
    <s v="ago"/>
  </r>
  <r>
    <x v="2018"/>
    <x v="0"/>
    <n v="74"/>
    <n v="75"/>
    <n v="200.4"/>
    <n v="300"/>
    <s v="Yes"/>
    <s v="No"/>
    <n v="265"/>
    <n v="0"/>
    <n v="0"/>
    <s v="No"/>
    <n v="0"/>
    <s v="GA"/>
    <x v="1"/>
    <n v="58"/>
    <s v="No"/>
    <s v="No"/>
    <s v="No"/>
    <s v="  Two Year   "/>
    <s v="Credit Card"/>
    <n v="8"/>
    <n v="388"/>
    <x v="0"/>
    <m/>
    <x v="123"/>
    <x v="720"/>
    <n v="107"/>
    <x v="0"/>
    <n v="8.9499999999999993"/>
    <x v="2"/>
    <s v="Email"/>
    <x v="0"/>
    <n v="0.53"/>
    <n v="5414"/>
    <s v="Medio"/>
    <s v="Medio"/>
    <n v="4.6728971962616821E-2"/>
    <n v="452"/>
    <n v="380"/>
    <n v="0.28157894736842104"/>
    <n v="0.28157894736842104"/>
    <s v="Primera compra"/>
    <n v="304"/>
    <n v="9.9876796714579061"/>
    <n v="0.83230663928815884"/>
    <x v="1"/>
    <x v="1"/>
    <s v="dic"/>
  </r>
  <r>
    <x v="2019"/>
    <x v="0"/>
    <n v="75"/>
    <n v="240"/>
    <n v="491.2"/>
    <n v="0"/>
    <s v="No"/>
    <s v="No"/>
    <n v="0"/>
    <n v="2"/>
    <n v="3"/>
    <s v="Yes"/>
    <n v="0"/>
    <s v="OK"/>
    <x v="0"/>
    <n v="32"/>
    <s v="No"/>
    <s v="No"/>
    <s v="Yes"/>
    <s v="  Two Year   "/>
    <s v="Credit Card"/>
    <n v="55"/>
    <n v="2696"/>
    <x v="0"/>
    <m/>
    <x v="866"/>
    <x v="519"/>
    <n v="13"/>
    <x v="0"/>
    <n v="55.6"/>
    <x v="4"/>
    <s v="SMS"/>
    <x v="1"/>
    <n v="0"/>
    <n v="3153"/>
    <s v="Alto"/>
    <s v="Bajo"/>
    <n v="0.23076923076923078"/>
    <n v="993"/>
    <n v="243"/>
    <n v="5.3497942386831275E-2"/>
    <n v="5.3497942386831275E-2"/>
    <s v="Primera compra"/>
    <n v="906"/>
    <n v="29.765913757700204"/>
    <n v="2.4804928131416837"/>
    <x v="0"/>
    <x v="3"/>
    <s v="abr"/>
  </r>
  <r>
    <x v="2020"/>
    <x v="0"/>
    <n v="59"/>
    <n v="88"/>
    <n v="243.7"/>
    <n v="0"/>
    <s v="No"/>
    <s v="No"/>
    <n v="0"/>
    <n v="0"/>
    <n v="10"/>
    <s v="Yes"/>
    <n v="0"/>
    <s v="IL"/>
    <x v="0"/>
    <n v="63"/>
    <s v="No"/>
    <s v="No"/>
    <s v="Yes"/>
    <s v="  One Year   "/>
    <s v="Direct Debit"/>
    <n v="58"/>
    <n v="3520"/>
    <x v="0"/>
    <m/>
    <x v="1022"/>
    <x v="1108"/>
    <n v="43"/>
    <x v="2"/>
    <n v="64.959999999999994"/>
    <x v="4"/>
    <s v="Phone"/>
    <x v="0"/>
    <n v="0"/>
    <n v="6751"/>
    <s v="Alto"/>
    <s v="Bajo"/>
    <n v="6.9767441860465115E-2"/>
    <n v="1446"/>
    <n v="91"/>
    <n v="0.47252747252747251"/>
    <n v="0.47252747252747251"/>
    <s v="Primera compra"/>
    <n v="1273"/>
    <n v="41.823408624229984"/>
    <n v="3.4852840520191655"/>
    <x v="0"/>
    <x v="3"/>
    <s v="abr"/>
  </r>
  <r>
    <x v="2021"/>
    <x v="0"/>
    <n v="82"/>
    <n v="5"/>
    <n v="11"/>
    <n v="4"/>
    <s v="Yes"/>
    <s v="No"/>
    <n v="4"/>
    <n v="0"/>
    <n v="6"/>
    <s v="Yes"/>
    <n v="0"/>
    <s v="NY"/>
    <x v="1"/>
    <n v="41"/>
    <s v="No"/>
    <s v="No"/>
    <s v="No"/>
    <s v="  Month-to-Month   "/>
    <s v="Direct Debit"/>
    <n v="40"/>
    <n v="40"/>
    <x v="0"/>
    <m/>
    <x v="355"/>
    <x v="587"/>
    <n v="3"/>
    <x v="1"/>
    <n v="44.25"/>
    <x v="5"/>
    <s v="Phone"/>
    <x v="0"/>
    <n v="0.12"/>
    <n v="5870"/>
    <s v="Medio"/>
    <s v="Bajo"/>
    <n v="1.3333333333333333"/>
    <n v="1219"/>
    <n v="13"/>
    <n v="0.23076923076923078"/>
    <n v="0.23076923076923078"/>
    <s v="Primera compra"/>
    <n v="463"/>
    <n v="15.211498973305956"/>
    <n v="1.267624914442163"/>
    <x v="0"/>
    <x v="1"/>
    <s v="jul"/>
  </r>
  <r>
    <x v="2022"/>
    <x v="0"/>
    <n v="60"/>
    <n v="328"/>
    <n v="724.8"/>
    <n v="0"/>
    <s v="No"/>
    <s v="No"/>
    <n v="0"/>
    <n v="0"/>
    <n v="6"/>
    <s v="Yes"/>
    <n v="0"/>
    <s v="TX"/>
    <x v="1"/>
    <n v="51"/>
    <s v="No"/>
    <s v="No"/>
    <s v="Yes"/>
    <s v="  Month-to-Month   "/>
    <s v="Direct Debit"/>
    <n v="46"/>
    <n v="2753"/>
    <x v="0"/>
    <m/>
    <x v="686"/>
    <x v="325"/>
    <n v="61"/>
    <x v="2"/>
    <n v="41.4"/>
    <x v="0"/>
    <s v="Email"/>
    <x v="0"/>
    <n v="0"/>
    <n v="4784"/>
    <s v="Medio"/>
    <s v="Bajo"/>
    <n v="3.2786885245901641E-2"/>
    <n v="1018"/>
    <n v="330"/>
    <n v="0.18484848484848485"/>
    <n v="0.18484848484848485"/>
    <s v="Primera compra"/>
    <n v="1221"/>
    <n v="40.114989733059545"/>
    <n v="3.3429158110882953"/>
    <x v="0"/>
    <x v="3"/>
    <s v="jun"/>
  </r>
  <r>
    <x v="2023"/>
    <x v="0"/>
    <n v="69"/>
    <n v="171"/>
    <n v="490.2"/>
    <n v="0"/>
    <s v="No"/>
    <s v="Yes"/>
    <n v="0"/>
    <n v="1"/>
    <n v="4"/>
    <s v="Yes"/>
    <n v="0"/>
    <s v="DC"/>
    <x v="0"/>
    <n v="47"/>
    <s v="No"/>
    <s v="No"/>
    <s v="Yes"/>
    <s v="  Month-to-Month   "/>
    <s v="Credit Card"/>
    <n v="15"/>
    <n v="485"/>
    <x v="0"/>
    <m/>
    <x v="596"/>
    <x v="1109"/>
    <n v="22"/>
    <x v="2"/>
    <n v="15.34"/>
    <x v="2"/>
    <s v="Phone"/>
    <x v="0"/>
    <n v="0"/>
    <n v="4771"/>
    <s v="Medio"/>
    <s v="Medio"/>
    <n v="0.22727272727272727"/>
    <n v="391"/>
    <n v="176"/>
    <n v="0.125"/>
    <n v="0.125"/>
    <s v="Primera compra"/>
    <n v="740"/>
    <n v="24.312114989733061"/>
    <n v="2.0260095824777551"/>
    <x v="1"/>
    <x v="1"/>
    <s v="oct"/>
  </r>
  <r>
    <x v="2024"/>
    <x v="0"/>
    <n v="50"/>
    <n v="168"/>
    <n v="354.5"/>
    <n v="236"/>
    <s v="Yes"/>
    <s v="No"/>
    <n v="132.19999999999999"/>
    <n v="0"/>
    <n v="6"/>
    <s v="Yes"/>
    <n v="0"/>
    <s v="MT"/>
    <x v="1"/>
    <n v="44"/>
    <s v="No"/>
    <s v="No"/>
    <s v="No"/>
    <s v="  Two Year   "/>
    <s v="Credit Card"/>
    <n v="35"/>
    <n v="2087"/>
    <x v="0"/>
    <m/>
    <x v="584"/>
    <x v="507"/>
    <n v="85"/>
    <x v="2"/>
    <n v="36.43"/>
    <x v="5"/>
    <s v="SMS"/>
    <x v="1"/>
    <n v="6.61"/>
    <n v="3885"/>
    <s v="Medio"/>
    <s v="Bajo"/>
    <n v="4.7058823529411764E-2"/>
    <n v="1236"/>
    <n v="408"/>
    <n v="0.20833333333333334"/>
    <n v="0.20833333333333334"/>
    <s v="Primera compra"/>
    <n v="1563"/>
    <n v="51.351129363449694"/>
    <n v="4.2792607802874745"/>
    <x v="0"/>
    <x v="0"/>
    <s v="jul"/>
  </r>
  <r>
    <x v="2025"/>
    <x v="0"/>
    <n v="50"/>
    <n v="112"/>
    <n v="274.39999999999998"/>
    <n v="156"/>
    <s v="Yes"/>
    <s v="No"/>
    <n v="94.9"/>
    <n v="0"/>
    <n v="3"/>
    <s v="No"/>
    <n v="92"/>
    <s v="AL"/>
    <x v="0"/>
    <n v="64"/>
    <s v="No"/>
    <s v="No"/>
    <s v="Yes"/>
    <s v="  One Year   "/>
    <s v="Direct Debit"/>
    <n v="24"/>
    <n v="946"/>
    <x v="0"/>
    <m/>
    <x v="523"/>
    <x v="159"/>
    <n v="10"/>
    <x v="2"/>
    <n v="27.37"/>
    <x v="0"/>
    <s v="Phone"/>
    <x v="0"/>
    <n v="2.85"/>
    <n v="5008"/>
    <s v="Medio"/>
    <s v="Bajo"/>
    <n v="0.2"/>
    <n v="583"/>
    <n v="270"/>
    <n v="3.7037037037037035E-2"/>
    <n v="3.7037037037037035E-2"/>
    <s v="Primera compra"/>
    <n v="596"/>
    <n v="19.581108829568791"/>
    <n v="1.6317590691307327"/>
    <x v="0"/>
    <x v="2"/>
    <s v="feb"/>
  </r>
  <r>
    <x v="2026"/>
    <x v="0"/>
    <n v="72"/>
    <n v="163"/>
    <n v="414.9"/>
    <n v="0"/>
    <s v="No"/>
    <s v="No"/>
    <n v="0"/>
    <n v="0"/>
    <n v="0"/>
    <s v="No"/>
    <n v="0"/>
    <s v="WA"/>
    <x v="1"/>
    <n v="53"/>
    <s v="No"/>
    <s v="No"/>
    <s v="No"/>
    <s v="  Month-to-Month   "/>
    <s v="Direct Debit"/>
    <n v="10"/>
    <n v="349"/>
    <x v="0"/>
    <m/>
    <x v="112"/>
    <x v="48"/>
    <n v="98"/>
    <x v="0"/>
    <n v="11.8"/>
    <x v="2"/>
    <s v="Email"/>
    <x v="0"/>
    <n v="0"/>
    <n v="3705"/>
    <s v="Medio"/>
    <s v="Medio"/>
    <n v="5.1020408163265307E-2"/>
    <n v="1357"/>
    <n v="168"/>
    <n v="0.58333333333333337"/>
    <n v="0.58333333333333337"/>
    <s v="Primera compra"/>
    <n v="1401"/>
    <n v="46.028747433264883"/>
    <n v="3.8357289527720737"/>
    <x v="1"/>
    <x v="1"/>
    <s v="dic"/>
  </r>
  <r>
    <x v="2027"/>
    <x v="0"/>
    <n v="68"/>
    <n v="110"/>
    <n v="244.6"/>
    <n v="0"/>
    <s v="No"/>
    <s v="No"/>
    <n v="0"/>
    <n v="0"/>
    <n v="3"/>
    <s v="Yes"/>
    <n v="0"/>
    <s v="TX"/>
    <x v="1"/>
    <n v="71"/>
    <s v="No"/>
    <s v="Yes"/>
    <s v="No"/>
    <s v="  One Year   "/>
    <s v="Direct Debit"/>
    <n v="38"/>
    <n v="940"/>
    <x v="0"/>
    <m/>
    <x v="400"/>
    <x v="448"/>
    <n v="110"/>
    <x v="2"/>
    <n v="40.229999999999997"/>
    <x v="0"/>
    <s v="SMS"/>
    <x v="1"/>
    <n v="0"/>
    <n v="6247"/>
    <s v="Medio"/>
    <s v="Bajo"/>
    <n v="1.8181818181818181E-2"/>
    <n v="1564"/>
    <n v="112"/>
    <n v="0.9821428571428571"/>
    <n v="0.9821428571428571"/>
    <s v="Primera compra"/>
    <n v="1646"/>
    <n v="54.078028747433265"/>
    <n v="4.5065023956194388"/>
    <x v="0"/>
    <x v="2"/>
    <s v="abr"/>
  </r>
  <r>
    <x v="2028"/>
    <x v="0"/>
    <n v="51"/>
    <n v="92"/>
    <n v="214.5"/>
    <n v="96"/>
    <s v="Yes"/>
    <s v="No"/>
    <n v="142.80000000000001"/>
    <n v="1"/>
    <n v="0"/>
    <s v="No"/>
    <n v="0"/>
    <s v="CO"/>
    <x v="1"/>
    <n v="34"/>
    <s v="No"/>
    <s v="No"/>
    <s v="No"/>
    <s v="  Month-to-Month   "/>
    <s v="Direct Debit"/>
    <n v="8"/>
    <n v="203"/>
    <x v="0"/>
    <m/>
    <x v="20"/>
    <x v="1110"/>
    <n v="77"/>
    <x v="1"/>
    <n v="9.0299999999999994"/>
    <x v="0"/>
    <s v="Email"/>
    <x v="0"/>
    <n v="2.86"/>
    <n v="4178"/>
    <s v="Medio"/>
    <s v="Bajo"/>
    <n v="2.5974025974025976E-2"/>
    <n v="1160"/>
    <n v="190"/>
    <n v="0.40526315789473683"/>
    <n v="0.40526315789473683"/>
    <s v="Primera compra"/>
    <n v="377"/>
    <n v="12.386036960985628"/>
    <n v="1.0321697467488022"/>
    <x v="0"/>
    <x v="1"/>
    <s v="oct"/>
  </r>
  <r>
    <x v="2029"/>
    <x v="0"/>
    <n v="65"/>
    <n v="65"/>
    <n v="190"/>
    <n v="0"/>
    <s v="No"/>
    <s v="No"/>
    <n v="0"/>
    <n v="0"/>
    <n v="6"/>
    <s v="No"/>
    <n v="29"/>
    <s v="NH"/>
    <x v="1"/>
    <n v="40"/>
    <s v="No"/>
    <s v="No"/>
    <s v="Yes"/>
    <s v="  Month-to-Month   "/>
    <s v="Credit Card"/>
    <n v="60"/>
    <n v="1909"/>
    <x v="0"/>
    <m/>
    <x v="243"/>
    <x v="185"/>
    <n v="33"/>
    <x v="1"/>
    <n v="63.88"/>
    <x v="2"/>
    <s v="Phone"/>
    <x v="0"/>
    <n v="0"/>
    <n v="1312"/>
    <s v="Alto"/>
    <s v="Medio"/>
    <n v="0.15151515151515152"/>
    <n v="644"/>
    <n v="70"/>
    <n v="0.47142857142857142"/>
    <n v="0.47142857142857142"/>
    <s v="Primera compra"/>
    <n v="684"/>
    <n v="22.472279260780287"/>
    <n v="1.8726899383983573"/>
    <x v="1"/>
    <x v="0"/>
    <s v="nov"/>
  </r>
  <r>
    <x v="2030"/>
    <x v="0"/>
    <n v="58"/>
    <n v="99"/>
    <n v="221.3"/>
    <n v="0"/>
    <s v="No"/>
    <s v="No"/>
    <n v="0"/>
    <n v="0"/>
    <n v="9"/>
    <s v="No"/>
    <n v="66"/>
    <s v="NC"/>
    <x v="0"/>
    <n v="51"/>
    <s v="No"/>
    <s v="No"/>
    <s v="No"/>
    <s v="  Month-to-Month   "/>
    <s v="Direct Debit"/>
    <n v="34"/>
    <n v="679"/>
    <x v="0"/>
    <m/>
    <x v="653"/>
    <x v="1111"/>
    <n v="113"/>
    <x v="2"/>
    <n v="38.799999999999997"/>
    <x v="1"/>
    <s v="Email"/>
    <x v="1"/>
    <n v="0"/>
    <n v="1497"/>
    <s v="Medio"/>
    <s v="Bajo"/>
    <n v="0"/>
    <n v="941"/>
    <n v="99"/>
    <n v="1.1414141414141414"/>
    <n v="1.1414141414141414"/>
    <s v="Primera compra"/>
    <n v="1079"/>
    <n v="35.449691991786445"/>
    <n v="2.9541409993155372"/>
    <x v="2"/>
    <x v="2"/>
    <s v="oct"/>
  </r>
  <r>
    <x v="2031"/>
    <x v="0"/>
    <n v="67"/>
    <n v="30"/>
    <n v="80"/>
    <n v="0"/>
    <s v="No"/>
    <s v="No"/>
    <n v="0"/>
    <n v="0"/>
    <n v="3"/>
    <s v="Yes"/>
    <n v="0"/>
    <s v="NE"/>
    <x v="1"/>
    <n v="47"/>
    <s v="No"/>
    <s v="No"/>
    <s v="No"/>
    <s v="  Month-to-Month   "/>
    <s v="Direct Debit"/>
    <n v="52"/>
    <n v="379"/>
    <x v="0"/>
    <m/>
    <x v="1095"/>
    <x v="1112"/>
    <n v="67"/>
    <x v="1"/>
    <n v="57.37"/>
    <x v="4"/>
    <s v="Phone"/>
    <x v="0"/>
    <n v="0"/>
    <n v="2797"/>
    <s v="Alto"/>
    <s v="Bajo"/>
    <n v="4.4776119402985072E-2"/>
    <n v="1035"/>
    <n v="33"/>
    <n v="2.0303030303030303"/>
    <n v="2.0303030303030303"/>
    <s v="Primera compra"/>
    <n v="560"/>
    <n v="18.39835728952772"/>
    <n v="1.5331964407939767"/>
    <x v="0"/>
    <x v="1"/>
    <s v="abr"/>
  </r>
  <r>
    <x v="2032"/>
    <x v="0"/>
    <n v="76"/>
    <n v="98"/>
    <n v="287.39999999999998"/>
    <n v="0"/>
    <s v="No"/>
    <s v="No"/>
    <n v="0"/>
    <n v="0"/>
    <n v="0"/>
    <s v="No"/>
    <n v="0"/>
    <s v="MA"/>
    <x v="1"/>
    <n v="28"/>
    <s v="Yes"/>
    <s v="No"/>
    <s v="No"/>
    <s v="  Two Year   "/>
    <s v="Credit Card"/>
    <n v="10"/>
    <n v="703"/>
    <x v="0"/>
    <m/>
    <x v="1096"/>
    <x v="1023"/>
    <n v="53"/>
    <x v="1"/>
    <n v="11.9"/>
    <x v="4"/>
    <s v="SMS"/>
    <x v="0"/>
    <n v="0"/>
    <n v="5675"/>
    <s v="Medio"/>
    <s v="Bajo"/>
    <n v="5.6603773584905662E-2"/>
    <n v="829"/>
    <n v="101"/>
    <n v="0.52475247524752477"/>
    <n v="0.52475247524752477"/>
    <s v="Primera compra"/>
    <n v="1560"/>
    <n v="51.252566735112936"/>
    <n v="4.2710472279260783"/>
    <x v="0"/>
    <x v="2"/>
    <s v="jul"/>
  </r>
  <r>
    <x v="2033"/>
    <x v="0"/>
    <n v="70"/>
    <n v="18"/>
    <n v="40"/>
    <n v="0"/>
    <s v="No"/>
    <s v="No"/>
    <n v="0"/>
    <n v="0"/>
    <n v="1"/>
    <s v="Yes"/>
    <n v="0"/>
    <s v="NM"/>
    <x v="0"/>
    <n v="61"/>
    <s v="No"/>
    <s v="No"/>
    <s v="Yes"/>
    <s v="  Month-to-Month   "/>
    <s v="Direct Debit"/>
    <n v="46"/>
    <n v="458"/>
    <x v="0"/>
    <m/>
    <x v="571"/>
    <x v="325"/>
    <n v="18"/>
    <x v="2"/>
    <n v="48.2"/>
    <x v="0"/>
    <s v="Email"/>
    <x v="0"/>
    <n v="0"/>
    <n v="3046"/>
    <s v="Alto"/>
    <s v="Bajo"/>
    <n v="0.1111111111111111"/>
    <n v="1018"/>
    <n v="20"/>
    <n v="0.9"/>
    <n v="0.9"/>
    <s v="Primera compra"/>
    <n v="1537"/>
    <n v="50.496919917864474"/>
    <n v="4.2080766598220398"/>
    <x v="0"/>
    <x v="1"/>
    <s v="jul"/>
  </r>
  <r>
    <x v="2034"/>
    <x v="0"/>
    <n v="68"/>
    <n v="134"/>
    <n v="277.7"/>
    <n v="345"/>
    <s v="Yes"/>
    <s v="Yes"/>
    <n v="0"/>
    <n v="0"/>
    <n v="9"/>
    <s v="Yes"/>
    <n v="0"/>
    <s v="IL"/>
    <x v="0"/>
    <n v="68"/>
    <s v="No"/>
    <s v="Yes"/>
    <s v="Yes"/>
    <s v="  Two Year   "/>
    <s v="Direct Debit"/>
    <n v="51"/>
    <n v="3520"/>
    <x v="0"/>
    <m/>
    <x v="780"/>
    <x v="816"/>
    <n v="104"/>
    <x v="0"/>
    <n v="46.14"/>
    <x v="5"/>
    <s v="Email"/>
    <x v="1"/>
    <n v="9.52"/>
    <n v="3894"/>
    <s v="Alto"/>
    <s v="Bajo"/>
    <n v="3.8461538461538464E-2"/>
    <n v="777"/>
    <n v="483"/>
    <n v="0.21532091097308489"/>
    <n v="0.21532091097308489"/>
    <s v="Primera compra"/>
    <n v="621"/>
    <n v="20.402464065708422"/>
    <n v="1.7002053388090352"/>
    <x v="0"/>
    <x v="3"/>
    <s v="ene"/>
  </r>
  <r>
    <x v="2035"/>
    <x v="0"/>
    <n v="74"/>
    <n v="166"/>
    <n v="294.39999999999998"/>
    <n v="0"/>
    <s v="No"/>
    <s v="No"/>
    <n v="0"/>
    <n v="1"/>
    <n v="29"/>
    <s v="No"/>
    <n v="31"/>
    <s v="ID"/>
    <x v="0"/>
    <n v="36"/>
    <s v="No"/>
    <s v="No"/>
    <s v="No"/>
    <s v="  One Year   "/>
    <s v="Credit Card"/>
    <n v="31"/>
    <n v="1808"/>
    <x v="0"/>
    <m/>
    <x v="186"/>
    <x v="35"/>
    <n v="78"/>
    <x v="0"/>
    <n v="36.26"/>
    <x v="2"/>
    <s v="Phone"/>
    <x v="1"/>
    <n v="0"/>
    <n v="6234"/>
    <s v="Medio"/>
    <s v="Medio"/>
    <n v="6.4102564102564097E-2"/>
    <n v="1182"/>
    <n v="171"/>
    <n v="0.45614035087719296"/>
    <n v="0.45614035087719296"/>
    <s v="Primera compra"/>
    <n v="1650"/>
    <n v="54.209445585215605"/>
    <n v="4.517453798767967"/>
    <x v="1"/>
    <x v="0"/>
    <s v="abr"/>
  </r>
  <r>
    <x v="2036"/>
    <x v="0"/>
    <n v="72"/>
    <n v="267"/>
    <n v="785.2"/>
    <n v="284"/>
    <s v="Yes"/>
    <s v="No"/>
    <n v="248.5"/>
    <n v="2"/>
    <n v="0"/>
    <s v="No"/>
    <n v="0"/>
    <s v="MO"/>
    <x v="0"/>
    <n v="24"/>
    <s v="Yes"/>
    <s v="No"/>
    <s v="No"/>
    <s v="  Two Year   "/>
    <s v="Direct Debit"/>
    <n v="12"/>
    <n v="887"/>
    <x v="0"/>
    <m/>
    <x v="669"/>
    <x v="364"/>
    <n v="54"/>
    <x v="0"/>
    <n v="11.46"/>
    <x v="2"/>
    <s v="Phone"/>
    <x v="1"/>
    <n v="7.46"/>
    <n v="172"/>
    <s v="Medio"/>
    <s v="Medio"/>
    <n v="9.2592592592592587E-2"/>
    <n v="738"/>
    <n v="556"/>
    <n v="9.7122302158273388E-2"/>
    <n v="9.7122302158273388E-2"/>
    <s v="Primera compra"/>
    <n v="711"/>
    <n v="23.359342915811087"/>
    <n v="1.946611909650924"/>
    <x v="1"/>
    <x v="2"/>
    <s v="nov"/>
  </r>
  <r>
    <x v="2037"/>
    <x v="0"/>
    <n v="71"/>
    <n v="328"/>
    <n v="966.3"/>
    <n v="0"/>
    <s v="No"/>
    <s v="No"/>
    <n v="0"/>
    <n v="2"/>
    <n v="0"/>
    <s v="No"/>
    <n v="0"/>
    <s v="KS"/>
    <x v="0"/>
    <n v="29"/>
    <s v="Yes"/>
    <s v="No"/>
    <s v="No"/>
    <s v="  Two Year   "/>
    <s v="Direct Debit"/>
    <n v="9"/>
    <n v="619"/>
    <x v="0"/>
    <m/>
    <x v="248"/>
    <x v="992"/>
    <n v="111"/>
    <x v="0"/>
    <n v="7.91"/>
    <x v="0"/>
    <s v="Phone"/>
    <x v="0"/>
    <n v="0"/>
    <n v="2742"/>
    <s v="Medio"/>
    <s v="Bajo"/>
    <n v="1.8018018018018018E-2"/>
    <n v="720"/>
    <n v="330"/>
    <n v="0.33636363636363636"/>
    <n v="0.33636363636363636"/>
    <s v="Primera compra"/>
    <n v="1152"/>
    <n v="37.848049281314168"/>
    <n v="3.1540041067761808"/>
    <x v="0"/>
    <x v="1"/>
    <s v="ago"/>
  </r>
  <r>
    <x v="2038"/>
    <x v="0"/>
    <n v="69"/>
    <n v="32"/>
    <n v="72.599999999999994"/>
    <n v="54"/>
    <s v="Yes"/>
    <s v="No"/>
    <n v="99"/>
    <n v="0"/>
    <n v="4"/>
    <s v="Yes"/>
    <n v="0"/>
    <s v="MT"/>
    <x v="0"/>
    <n v="35"/>
    <s v="No"/>
    <s v="No"/>
    <s v="No"/>
    <s v="  One Year   "/>
    <s v="Credit Card"/>
    <n v="23"/>
    <n v="425"/>
    <x v="0"/>
    <m/>
    <x v="271"/>
    <x v="1113"/>
    <n v="59"/>
    <x v="0"/>
    <n v="22.41"/>
    <x v="2"/>
    <s v="Email"/>
    <x v="1"/>
    <n v="0.2"/>
    <n v="4442"/>
    <s v="Medio"/>
    <s v="Medio"/>
    <n v="8.4745762711864403E-2"/>
    <n v="1020"/>
    <n v="91"/>
    <n v="0.64835164835164838"/>
    <n v="0.64835164835164838"/>
    <s v="Primera compra"/>
    <n v="996"/>
    <n v="32.722792607802873"/>
    <n v="2.7268993839835729"/>
    <x v="1"/>
    <x v="1"/>
    <s v="ene"/>
  </r>
  <r>
    <x v="2039"/>
    <x v="0"/>
    <n v="72"/>
    <n v="126"/>
    <n v="458.8"/>
    <n v="0"/>
    <s v="No"/>
    <s v="No"/>
    <n v="0"/>
    <n v="0"/>
    <n v="7"/>
    <s v="Yes"/>
    <n v="0"/>
    <s v="OR"/>
    <x v="1"/>
    <n v="39"/>
    <s v="No"/>
    <s v="No"/>
    <s v="No"/>
    <s v="  Month-to-Month   "/>
    <s v="Direct Debit"/>
    <n v="26"/>
    <n v="1334"/>
    <x v="0"/>
    <m/>
    <x v="573"/>
    <x v="694"/>
    <n v="17"/>
    <x v="2"/>
    <n v="29.31"/>
    <x v="0"/>
    <s v="Phone"/>
    <x v="1"/>
    <n v="0"/>
    <n v="5023"/>
    <s v="Medio"/>
    <s v="Bajo"/>
    <n v="0.11764705882352941"/>
    <n v="411"/>
    <n v="128"/>
    <n v="0.1328125"/>
    <n v="0.1328125"/>
    <s v="Primera compra"/>
    <n v="1358"/>
    <n v="44.616016427104725"/>
    <n v="3.7180013689253939"/>
    <x v="0"/>
    <x v="0"/>
    <s v="ene"/>
  </r>
  <r>
    <x v="2040"/>
    <x v="0"/>
    <n v="69"/>
    <n v="218"/>
    <n v="521.5"/>
    <n v="0"/>
    <s v="No"/>
    <s v="No"/>
    <n v="0"/>
    <n v="0"/>
    <n v="0"/>
    <s v="No"/>
    <n v="0"/>
    <s v="FL"/>
    <x v="1"/>
    <n v="36"/>
    <s v="No"/>
    <s v="No"/>
    <s v="No"/>
    <s v="  Two Year   "/>
    <s v="Credit Card"/>
    <n v="7"/>
    <n v="258"/>
    <x v="0"/>
    <m/>
    <x v="572"/>
    <x v="201"/>
    <n v="40"/>
    <x v="0"/>
    <n v="8.25"/>
    <x v="4"/>
    <s v="SMS"/>
    <x v="0"/>
    <n v="0"/>
    <n v="2605"/>
    <s v="Medio"/>
    <s v="Bajo"/>
    <n v="7.4999999999999997E-2"/>
    <n v="634"/>
    <n v="221"/>
    <n v="0.18099547511312217"/>
    <n v="0.18099547511312217"/>
    <s v="Primera compra"/>
    <n v="1033"/>
    <n v="33.938398357289529"/>
    <n v="2.8281998631074607"/>
    <x v="0"/>
    <x v="1"/>
    <s v="dic"/>
  </r>
  <r>
    <x v="2041"/>
    <x v="0"/>
    <n v="53"/>
    <n v="430"/>
    <n v="899.4"/>
    <n v="0"/>
    <s v="No"/>
    <s v="No"/>
    <n v="0"/>
    <n v="0"/>
    <n v="2"/>
    <s v="Yes"/>
    <n v="0"/>
    <s v="VT"/>
    <x v="0"/>
    <n v="59"/>
    <s v="No"/>
    <s v="No"/>
    <s v="Yes"/>
    <s v="  Two Year   "/>
    <s v="Direct Debit"/>
    <n v="67"/>
    <n v="4636"/>
    <x v="0"/>
    <m/>
    <x v="431"/>
    <x v="1114"/>
    <n v="102"/>
    <x v="2"/>
    <n v="57.22"/>
    <x v="3"/>
    <s v="SMS"/>
    <x v="1"/>
    <n v="0"/>
    <n v="3568"/>
    <s v="Alto"/>
    <s v="Bajo"/>
    <n v="9.8039215686274508E-3"/>
    <n v="376"/>
    <n v="431"/>
    <n v="0.23665893271461716"/>
    <n v="0.23665893271461716"/>
    <s v="Primera compra"/>
    <n v="1290"/>
    <n v="42.381930184804929"/>
    <n v="3.5318275154004106"/>
    <x v="2"/>
    <x v="3"/>
    <s v="abr"/>
  </r>
  <r>
    <x v="2042"/>
    <x v="0"/>
    <n v="85"/>
    <n v="333"/>
    <n v="1012.9"/>
    <n v="0"/>
    <s v="No"/>
    <s v="No"/>
    <n v="0"/>
    <n v="0"/>
    <n v="20"/>
    <s v="Yes"/>
    <n v="0"/>
    <s v="ID"/>
    <x v="1"/>
    <n v="29"/>
    <s v="Yes"/>
    <s v="No"/>
    <s v="Yes"/>
    <s v="  Two Year   "/>
    <s v="Credit Card"/>
    <n v="54"/>
    <n v="3916"/>
    <x v="0"/>
    <m/>
    <x v="817"/>
    <x v="1115"/>
    <n v="117"/>
    <x v="1"/>
    <n v="57.47"/>
    <x v="0"/>
    <s v="Email"/>
    <x v="1"/>
    <n v="0"/>
    <n v="4849"/>
    <s v="Alto"/>
    <s v="Bajo"/>
    <n v="1.7094017094017096E-2"/>
    <n v="686"/>
    <n v="335"/>
    <n v="0.34925373134328358"/>
    <n v="0.34925373134328358"/>
    <s v="Primera compra"/>
    <n v="1164"/>
    <n v="38.242299794661193"/>
    <n v="3.1868583162217661"/>
    <x v="0"/>
    <x v="3"/>
    <s v="ago"/>
  </r>
  <r>
    <x v="2043"/>
    <x v="0"/>
    <n v="50"/>
    <n v="11"/>
    <n v="37.4"/>
    <n v="6"/>
    <s v="Yes"/>
    <s v="No"/>
    <n v="6.4"/>
    <n v="2"/>
    <n v="0"/>
    <s v="No"/>
    <n v="0"/>
    <s v="KS"/>
    <x v="0"/>
    <n v="48"/>
    <s v="No"/>
    <s v="No"/>
    <s v="No"/>
    <s v="  Month-to-Month   "/>
    <s v="Credit Card"/>
    <n v="14"/>
    <n v="35"/>
    <x v="0"/>
    <m/>
    <x v="61"/>
    <x v="362"/>
    <n v="108"/>
    <x v="2"/>
    <n v="12.9"/>
    <x v="0"/>
    <s v="SMS"/>
    <x v="1"/>
    <n v="0.19"/>
    <n v="441"/>
    <s v="Medio"/>
    <s v="Bajo"/>
    <n v="1.8518518518518517E-2"/>
    <n v="760"/>
    <n v="19"/>
    <n v="5.6842105263157894"/>
    <n v="5.6842105263157894"/>
    <s v="Primera compra"/>
    <n v="1078"/>
    <n v="35.416837782340863"/>
    <n v="2.9514031485284051"/>
    <x v="0"/>
    <x v="1"/>
    <s v="oct"/>
  </r>
  <r>
    <x v="2043"/>
    <x v="0"/>
    <n v="74"/>
    <n v="11"/>
    <n v="37.4"/>
    <n v="6"/>
    <s v="Yes"/>
    <s v="No"/>
    <n v="6.4"/>
    <n v="2"/>
    <n v="0"/>
    <s v="No"/>
    <n v="0"/>
    <s v="KS"/>
    <x v="0"/>
    <n v="48"/>
    <s v="No"/>
    <s v="No"/>
    <s v="No"/>
    <s v="  Month-to-Month   "/>
    <s v="Credit Card"/>
    <n v="14"/>
    <n v="35"/>
    <x v="0"/>
    <m/>
    <x v="61"/>
    <x v="362"/>
    <n v="108"/>
    <x v="2"/>
    <n v="12.9"/>
    <x v="4"/>
    <s v="SMS"/>
    <x v="1"/>
    <n v="0.19"/>
    <n v="1256"/>
    <s v="Medio"/>
    <s v="Bajo"/>
    <n v="2.7777777777777776E-2"/>
    <n v="760"/>
    <n v="20"/>
    <n v="5.4"/>
    <n v="5.4"/>
    <s v="Compra posterior"/>
    <n v="1078"/>
    <n v="35.416837782340863"/>
    <n v="2.9514031485284051"/>
    <x v="0"/>
    <x v="1"/>
    <s v="oct"/>
  </r>
  <r>
    <x v="2044"/>
    <x v="0"/>
    <n v="100"/>
    <n v="149"/>
    <n v="351.1"/>
    <n v="0"/>
    <s v="No"/>
    <s v="No"/>
    <n v="0"/>
    <n v="2"/>
    <n v="0"/>
    <s v="No"/>
    <n v="0"/>
    <s v="AZ"/>
    <x v="1"/>
    <n v="28"/>
    <s v="Yes"/>
    <s v="No"/>
    <s v="No"/>
    <s v="  Two Year   "/>
    <s v="Credit Card"/>
    <n v="6"/>
    <n v="408"/>
    <x v="0"/>
    <m/>
    <x v="851"/>
    <x v="1116"/>
    <n v="117"/>
    <x v="1"/>
    <n v="6.9"/>
    <x v="4"/>
    <s v="Email"/>
    <x v="0"/>
    <n v="0"/>
    <n v="119"/>
    <s v="Medio"/>
    <s v="Bajo"/>
    <n v="2.564102564102564E-2"/>
    <n v="935"/>
    <n v="152"/>
    <n v="0.76973684210526316"/>
    <n v="0.76973684210526316"/>
    <s v="Primera compra"/>
    <n v="1732"/>
    <n v="56.903490759753595"/>
    <n v="4.7419575633127993"/>
    <x v="0"/>
    <x v="1"/>
    <s v="ene"/>
  </r>
  <r>
    <x v="2045"/>
    <x v="0"/>
    <n v="68"/>
    <n v="6"/>
    <n v="15"/>
    <n v="0"/>
    <s v="No"/>
    <s v="No"/>
    <n v="0"/>
    <n v="0"/>
    <n v="5"/>
    <s v="Yes"/>
    <n v="0"/>
    <s v="ID"/>
    <x v="1"/>
    <n v="54"/>
    <s v="No"/>
    <s v="No"/>
    <s v="No"/>
    <s v="  One Year   "/>
    <s v="Credit Card"/>
    <n v="10"/>
    <n v="10"/>
    <x v="0"/>
    <m/>
    <x v="381"/>
    <x v="294"/>
    <n v="78"/>
    <x v="0"/>
    <n v="11.38"/>
    <x v="3"/>
    <s v="Phone"/>
    <x v="1"/>
    <n v="0"/>
    <n v="3655"/>
    <s v="Medio"/>
    <s v="Bajo"/>
    <n v="1.282051282051282E-2"/>
    <n v="873"/>
    <n v="7"/>
    <n v="11.142857142857142"/>
    <n v="11.142857142857142"/>
    <s v="Primera compra"/>
    <n v="1288"/>
    <n v="42.31622176591376"/>
    <n v="3.5263518138261465"/>
    <x v="2"/>
    <x v="1"/>
    <s v="abr"/>
  </r>
  <r>
    <x v="2046"/>
    <x v="0"/>
    <n v="71"/>
    <n v="111"/>
    <n v="215.4"/>
    <n v="480"/>
    <s v="Yes"/>
    <s v="Yes"/>
    <n v="0"/>
    <n v="0"/>
    <n v="17"/>
    <s v="Yes"/>
    <n v="0"/>
    <s v="MI"/>
    <x v="1"/>
    <n v="32"/>
    <s v="No"/>
    <s v="No"/>
    <s v="No"/>
    <s v="  Month-to-Month   "/>
    <s v="Direct Debit"/>
    <n v="24"/>
    <n v="583"/>
    <x v="0"/>
    <m/>
    <x v="1097"/>
    <x v="1117"/>
    <n v="98"/>
    <x v="0"/>
    <n v="20.71"/>
    <x v="5"/>
    <s v="SMS"/>
    <x v="1"/>
    <n v="3.34"/>
    <n v="6767"/>
    <s v="Medio"/>
    <s v="Bajo"/>
    <n v="4.0816326530612242E-2"/>
    <n v="1352"/>
    <n v="595"/>
    <n v="0.16470588235294117"/>
    <n v="0.16470588235294117"/>
    <s v="Primera compra"/>
    <n v="1191"/>
    <n v="39.129363449691994"/>
    <n v="3.2607802874743328"/>
    <x v="0"/>
    <x v="1"/>
    <s v="jul"/>
  </r>
  <r>
    <x v="2047"/>
    <x v="0"/>
    <n v="69"/>
    <n v="467"/>
    <n v="875.9"/>
    <n v="268"/>
    <s v="Yes"/>
    <s v="No"/>
    <n v="178.7"/>
    <n v="0"/>
    <n v="11"/>
    <s v="Yes"/>
    <n v="0"/>
    <s v="WA"/>
    <x v="1"/>
    <n v="45"/>
    <s v="No"/>
    <s v="No"/>
    <s v="Yes"/>
    <s v="  Two Year   "/>
    <s v="Credit Card"/>
    <n v="41"/>
    <n v="2793"/>
    <x v="0"/>
    <m/>
    <x v="914"/>
    <x v="649"/>
    <n v="15"/>
    <x v="0"/>
    <n v="38.21"/>
    <x v="5"/>
    <s v="SMS"/>
    <x v="1"/>
    <n v="0.54"/>
    <n v="2043"/>
    <s v="Medio"/>
    <s v="Bajo"/>
    <n v="0.26666666666666666"/>
    <n v="1365"/>
    <n v="739"/>
    <n v="2.0297699594046009E-2"/>
    <n v="2.0297699594046009E-2"/>
    <s v="Primera compra"/>
    <n v="698"/>
    <n v="22.932238193018481"/>
    <n v="1.9110198494182067"/>
    <x v="0"/>
    <x v="3"/>
    <s v="nov"/>
  </r>
  <r>
    <x v="2048"/>
    <x v="0"/>
    <n v="68"/>
    <n v="48"/>
    <n v="124.3"/>
    <n v="40"/>
    <s v="Yes"/>
    <s v="No"/>
    <n v="23.7"/>
    <n v="0"/>
    <n v="3"/>
    <s v="No"/>
    <n v="15"/>
    <s v="KY"/>
    <x v="0"/>
    <n v="30"/>
    <s v="No"/>
    <s v="No"/>
    <s v="No"/>
    <s v="  Month-to-Month   "/>
    <s v="Direct Debit"/>
    <n v="28"/>
    <n v="287"/>
    <x v="0"/>
    <m/>
    <x v="342"/>
    <x v="1118"/>
    <n v="115"/>
    <x v="0"/>
    <n v="24.13"/>
    <x v="3"/>
    <s v="Phone"/>
    <x v="1"/>
    <n v="7.0000000000000007E-2"/>
    <n v="1097"/>
    <s v="Medio"/>
    <s v="Bajo"/>
    <n v="8.6956521739130436E-3"/>
    <n v="866"/>
    <n v="89"/>
    <n v="1.2921348314606742"/>
    <n v="1.2921348314606742"/>
    <s v="Primera compra"/>
    <n v="640"/>
    <n v="21.026694045174537"/>
    <n v="1.7522245037645447"/>
    <x v="0"/>
    <x v="1"/>
    <s v="ene"/>
  </r>
  <r>
    <x v="2049"/>
    <x v="0"/>
    <n v="69"/>
    <n v="107"/>
    <n v="291.5"/>
    <n v="0"/>
    <s v="No"/>
    <s v="No"/>
    <n v="0"/>
    <n v="0"/>
    <n v="14"/>
    <s v="Yes"/>
    <n v="0"/>
    <s v="MT"/>
    <x v="0"/>
    <n v="22"/>
    <s v="Yes"/>
    <s v="No"/>
    <s v="Yes"/>
    <s v="  One Year   "/>
    <s v="Direct Debit"/>
    <n v="24"/>
    <n v="1019"/>
    <x v="0"/>
    <m/>
    <x v="363"/>
    <x v="1119"/>
    <n v="4"/>
    <x v="1"/>
    <n v="26.95"/>
    <x v="5"/>
    <s v="SMS"/>
    <x v="0"/>
    <n v="0"/>
    <n v="3875"/>
    <s v="Medio"/>
    <s v="Bajo"/>
    <n v="1"/>
    <n v="1394"/>
    <n v="111"/>
    <n v="3.6036036036036036E-2"/>
    <n v="3.6036036036036036E-2"/>
    <s v="Primera compra"/>
    <n v="1489"/>
    <n v="48.919917864476389"/>
    <n v="4.0766598220396988"/>
    <x v="0"/>
    <x v="2"/>
    <s v="sept"/>
  </r>
  <r>
    <x v="2050"/>
    <x v="0"/>
    <n v="95"/>
    <n v="23"/>
    <n v="65.3"/>
    <n v="0"/>
    <s v="No"/>
    <s v="No"/>
    <n v="0"/>
    <n v="0"/>
    <n v="0"/>
    <s v="No"/>
    <n v="0"/>
    <s v="GA"/>
    <x v="1"/>
    <n v="24"/>
    <s v="Yes"/>
    <s v="No"/>
    <s v="No"/>
    <s v="  Month-to-Month   "/>
    <s v="Credit Card"/>
    <n v="6"/>
    <n v="52"/>
    <x v="0"/>
    <m/>
    <x v="759"/>
    <x v="310"/>
    <n v="79"/>
    <x v="1"/>
    <n v="6.04"/>
    <x v="0"/>
    <s v="SMS"/>
    <x v="1"/>
    <n v="0"/>
    <n v="6920"/>
    <s v="Medio"/>
    <s v="Bajo"/>
    <n v="2.5316455696202531E-2"/>
    <n v="358"/>
    <n v="25"/>
    <n v="3.16"/>
    <n v="3.16"/>
    <s v="Primera compra"/>
    <n v="872"/>
    <n v="28.64887063655031"/>
    <n v="2.3874058863791925"/>
    <x v="0"/>
    <x v="1"/>
    <s v="may"/>
  </r>
  <r>
    <x v="2051"/>
    <x v="0"/>
    <n v="58"/>
    <n v="291"/>
    <n v="809.2"/>
    <n v="134"/>
    <s v="Yes"/>
    <s v="No"/>
    <n v="225.6"/>
    <n v="0"/>
    <n v="29"/>
    <s v="Yes"/>
    <n v="0"/>
    <s v="WI"/>
    <x v="1"/>
    <n v="23"/>
    <s v="Yes"/>
    <s v="No"/>
    <s v="Yes"/>
    <s v="  One Year   "/>
    <s v="Paper Check"/>
    <n v="43"/>
    <n v="2925"/>
    <x v="0"/>
    <m/>
    <x v="291"/>
    <x v="34"/>
    <n v="2"/>
    <x v="2"/>
    <n v="35.36"/>
    <x v="2"/>
    <s v="Phone"/>
    <x v="1"/>
    <n v="6.77"/>
    <n v="4579"/>
    <s v="Medio"/>
    <s v="Medio"/>
    <n v="2.5"/>
    <n v="736"/>
    <n v="430"/>
    <n v="4.6511627906976744E-3"/>
    <n v="4.6511627906976744E-3"/>
    <s v="Primera compra"/>
    <n v="1023"/>
    <n v="33.609856262833674"/>
    <n v="2.8008213552361396"/>
    <x v="1"/>
    <x v="3"/>
    <s v="dic"/>
  </r>
  <r>
    <x v="2052"/>
    <x v="0"/>
    <n v="64"/>
    <n v="116"/>
    <n v="285.10000000000002"/>
    <n v="284"/>
    <s v="Yes"/>
    <s v="No"/>
    <n v="269.8"/>
    <n v="1"/>
    <n v="4"/>
    <s v="Yes"/>
    <n v="0"/>
    <s v="UT"/>
    <x v="0"/>
    <n v="62"/>
    <s v="No"/>
    <s v="No"/>
    <s v="Yes"/>
    <s v="  Two Year   "/>
    <s v="Direct Debit"/>
    <n v="38"/>
    <n v="2715"/>
    <x v="0"/>
    <m/>
    <x v="781"/>
    <x v="723"/>
    <n v="27"/>
    <x v="1"/>
    <n v="41.92"/>
    <x v="4"/>
    <s v="SMS"/>
    <x v="1"/>
    <n v="5.4"/>
    <n v="6382"/>
    <s v="Medio"/>
    <s v="Bajo"/>
    <n v="0.1111111111111111"/>
    <n v="359"/>
    <n v="403"/>
    <n v="6.699751861042183E-2"/>
    <n v="6.699751861042183E-2"/>
    <s v="Primera compra"/>
    <n v="1575"/>
    <n v="51.745379876796711"/>
    <n v="4.3121149897330593"/>
    <x v="0"/>
    <x v="3"/>
    <s v="jun"/>
  </r>
  <r>
    <x v="2053"/>
    <x v="0"/>
    <n v="88"/>
    <n v="330"/>
    <n v="578.70000000000005"/>
    <n v="464"/>
    <s v="Yes"/>
    <s v="No"/>
    <n v="169.4"/>
    <n v="0"/>
    <n v="0"/>
    <s v="No"/>
    <n v="0"/>
    <s v="KY"/>
    <x v="1"/>
    <n v="58"/>
    <s v="No"/>
    <s v="No"/>
    <s v="No"/>
    <s v="  One Year   "/>
    <s v="Direct Debit"/>
    <n v="12"/>
    <n v="667"/>
    <x v="0"/>
    <m/>
    <x v="238"/>
    <x v="821"/>
    <n v="94"/>
    <x v="1"/>
    <n v="10.67"/>
    <x v="2"/>
    <s v="SMS"/>
    <x v="1"/>
    <n v="8.4700000000000006"/>
    <n v="3691"/>
    <s v="Medio"/>
    <s v="Medio"/>
    <n v="5.3191489361702128E-2"/>
    <n v="750"/>
    <n v="799"/>
    <n v="0.11764705882352941"/>
    <n v="0.11764705882352941"/>
    <s v="Primera compra"/>
    <n v="412"/>
    <n v="13.535934291581109"/>
    <n v="1.1279945242984257"/>
    <x v="1"/>
    <x v="2"/>
    <s v="ago"/>
  </r>
  <r>
    <x v="2054"/>
    <x v="0"/>
    <n v="71"/>
    <n v="58"/>
    <n v="126.9"/>
    <n v="78"/>
    <s v="Yes"/>
    <s v="Yes"/>
    <n v="0"/>
    <n v="0"/>
    <n v="17"/>
    <s v="Yes"/>
    <n v="0"/>
    <s v="IN"/>
    <x v="1"/>
    <n v="55"/>
    <s v="No"/>
    <s v="No"/>
    <s v="Yes"/>
    <s v="  Month-to-Month   "/>
    <s v="Credit Card"/>
    <n v="25"/>
    <n v="314"/>
    <x v="0"/>
    <m/>
    <x v="506"/>
    <x v="891"/>
    <n v="27"/>
    <x v="0"/>
    <n v="21.04"/>
    <x v="5"/>
    <s v="SMS"/>
    <x v="1"/>
    <n v="1.29"/>
    <n v="3188"/>
    <s v="Medio"/>
    <s v="Bajo"/>
    <n v="0.14814814814814814"/>
    <n v="1009"/>
    <n v="140"/>
    <n v="0.19285714285714287"/>
    <n v="0.19285714285714287"/>
    <s v="Primera compra"/>
    <n v="657"/>
    <n v="21.585215605749486"/>
    <n v="1.7987679671457906"/>
    <x v="0"/>
    <x v="1"/>
    <s v="dic"/>
  </r>
  <r>
    <x v="2055"/>
    <x v="0"/>
    <n v="63"/>
    <n v="257"/>
    <n v="700.9"/>
    <n v="0"/>
    <s v="No"/>
    <s v="No"/>
    <n v="0"/>
    <n v="0"/>
    <n v="0"/>
    <s v="No"/>
    <n v="0"/>
    <s v="GA"/>
    <x v="1"/>
    <n v="42"/>
    <s v="No"/>
    <s v="No"/>
    <s v="No"/>
    <s v="  One Year   "/>
    <s v="Credit Card"/>
    <n v="15"/>
    <n v="720"/>
    <x v="0"/>
    <m/>
    <x v="755"/>
    <x v="1087"/>
    <n v="70"/>
    <x v="2"/>
    <n v="13.97"/>
    <x v="4"/>
    <s v="SMS"/>
    <x v="0"/>
    <n v="0"/>
    <n v="6200"/>
    <s v="Medio"/>
    <s v="Bajo"/>
    <n v="4.2857142857142858E-2"/>
    <n v="1110"/>
    <n v="260"/>
    <n v="0.26923076923076922"/>
    <n v="0.26923076923076922"/>
    <s v="Primera compra"/>
    <n v="1314"/>
    <n v="43.170431211498972"/>
    <n v="3.5975359342915811"/>
    <x v="0"/>
    <x v="2"/>
    <s v="mar"/>
  </r>
  <r>
    <x v="2056"/>
    <x v="0"/>
    <n v="58"/>
    <n v="76"/>
    <n v="188.1"/>
    <n v="0"/>
    <s v="No"/>
    <s v="No"/>
    <n v="0"/>
    <n v="0"/>
    <n v="0"/>
    <s v="No"/>
    <n v="0"/>
    <s v="NY"/>
    <x v="0"/>
    <n v="54"/>
    <s v="No"/>
    <s v="No"/>
    <s v="No"/>
    <s v="  One Year   "/>
    <s v="Credit Card"/>
    <n v="7"/>
    <n v="167"/>
    <x v="0"/>
    <m/>
    <x v="586"/>
    <x v="438"/>
    <n v="116"/>
    <x v="2"/>
    <n v="6.58"/>
    <x v="5"/>
    <s v="Phone"/>
    <x v="1"/>
    <n v="0"/>
    <n v="5400"/>
    <s v="Medio"/>
    <s v="Bajo"/>
    <n v="3.4482758620689655E-2"/>
    <n v="560"/>
    <n v="80"/>
    <n v="1.45"/>
    <n v="1.45"/>
    <s v="Primera compra"/>
    <n v="904"/>
    <n v="29.700205338809035"/>
    <n v="2.4750171115674195"/>
    <x v="0"/>
    <x v="1"/>
    <s v="abr"/>
  </r>
  <r>
    <x v="2057"/>
    <x v="0"/>
    <n v="65"/>
    <n v="248"/>
    <n v="560.20000000000005"/>
    <n v="280"/>
    <s v="Yes"/>
    <s v="No"/>
    <n v="339.5"/>
    <n v="0"/>
    <n v="0"/>
    <s v="No"/>
    <n v="0"/>
    <s v="DC"/>
    <x v="1"/>
    <n v="29"/>
    <s v="Yes"/>
    <s v="No"/>
    <s v="No"/>
    <s v="  Two Year   "/>
    <s v="Direct Debit"/>
    <n v="12"/>
    <n v="847"/>
    <x v="0"/>
    <m/>
    <x v="1048"/>
    <x v="1120"/>
    <n v="35"/>
    <x v="2"/>
    <n v="9.67"/>
    <x v="2"/>
    <s v="Email"/>
    <x v="1"/>
    <n v="0.68"/>
    <n v="5013"/>
    <s v="Medio"/>
    <s v="Medio"/>
    <n v="0.14285714285714285"/>
    <n v="1554"/>
    <n v="533"/>
    <n v="6.5666041275797379E-2"/>
    <n v="6.5666041275797379E-2"/>
    <s v="Primera compra"/>
    <n v="1697"/>
    <n v="55.753593429158116"/>
    <n v="4.646132785763176"/>
    <x v="1"/>
    <x v="2"/>
    <s v="feb"/>
  </r>
  <r>
    <x v="2058"/>
    <x v="0"/>
    <n v="60"/>
    <n v="262"/>
    <n v="535.5"/>
    <n v="0"/>
    <s v="No"/>
    <s v="No"/>
    <n v="0"/>
    <n v="0"/>
    <n v="0"/>
    <s v="No"/>
    <n v="0"/>
    <s v="WA"/>
    <x v="0"/>
    <n v="67"/>
    <s v="No"/>
    <s v="Yes"/>
    <s v="No"/>
    <s v="  Two Year   "/>
    <s v="Direct Debit"/>
    <n v="9"/>
    <n v="681"/>
    <x v="0"/>
    <m/>
    <x v="194"/>
    <x v="927"/>
    <n v="60"/>
    <x v="2"/>
    <n v="10.41"/>
    <x v="3"/>
    <s v="SMS"/>
    <x v="1"/>
    <n v="0"/>
    <n v="229"/>
    <s v="Medio"/>
    <s v="Bajo"/>
    <n v="1.6666666666666666E-2"/>
    <n v="556"/>
    <n v="263"/>
    <n v="0.22813688212927757"/>
    <n v="0.22813688212927757"/>
    <s v="Primera compra"/>
    <n v="1707"/>
    <n v="56.082135523613957"/>
    <n v="4.6735112936344967"/>
    <x v="2"/>
    <x v="2"/>
    <s v="feb"/>
  </r>
  <r>
    <x v="2059"/>
    <x v="0"/>
    <n v="59"/>
    <n v="64"/>
    <n v="198.9"/>
    <n v="0"/>
    <s v="No"/>
    <s v="No"/>
    <n v="0"/>
    <n v="2"/>
    <n v="10"/>
    <s v="Yes"/>
    <n v="0"/>
    <s v="ND"/>
    <x v="0"/>
    <n v="66"/>
    <s v="No"/>
    <s v="Yes"/>
    <s v="Yes"/>
    <s v="  Month-to-Month   "/>
    <s v="Credit Card"/>
    <n v="45"/>
    <n v="2236"/>
    <x v="0"/>
    <m/>
    <x v="1098"/>
    <x v="1121"/>
    <n v="62"/>
    <x v="2"/>
    <n v="52.2"/>
    <x v="3"/>
    <s v="Email"/>
    <x v="1"/>
    <n v="0"/>
    <n v="4978"/>
    <s v="Alto"/>
    <s v="Bajo"/>
    <n v="1.6129032258064516E-2"/>
    <n v="1135"/>
    <n v="65"/>
    <n v="0.9538461538461539"/>
    <n v="0.9538461538461539"/>
    <s v="Primera compra"/>
    <n v="949"/>
    <n v="31.178644763860369"/>
    <n v="2.5982203969883639"/>
    <x v="2"/>
    <x v="3"/>
    <s v="mar"/>
  </r>
  <r>
    <x v="2060"/>
    <x v="0"/>
    <n v="65"/>
    <n v="432"/>
    <n v="892.3"/>
    <n v="0"/>
    <s v="No"/>
    <s v="No"/>
    <n v="0"/>
    <n v="0"/>
    <n v="13"/>
    <s v="No"/>
    <n v="35"/>
    <s v="MT"/>
    <x v="0"/>
    <n v="24"/>
    <s v="Yes"/>
    <s v="No"/>
    <s v="Yes"/>
    <s v="  Two Year   "/>
    <s v="Credit Card"/>
    <n v="31"/>
    <n v="2157"/>
    <x v="0"/>
    <m/>
    <x v="923"/>
    <x v="1023"/>
    <n v="41"/>
    <x v="0"/>
    <n v="27.57"/>
    <x v="1"/>
    <s v="SMS"/>
    <x v="0"/>
    <n v="0"/>
    <n v="708"/>
    <s v="Medio"/>
    <s v="Bajo"/>
    <n v="0"/>
    <n v="829"/>
    <n v="432"/>
    <n v="9.4907407407407413E-2"/>
    <n v="9.4907407407407413E-2"/>
    <s v="Primera compra"/>
    <n v="1636"/>
    <n v="53.749486652977417"/>
    <n v="4.4791238877481181"/>
    <x v="2"/>
    <x v="0"/>
    <s v="abr"/>
  </r>
  <r>
    <x v="2061"/>
    <x v="0"/>
    <n v="69"/>
    <n v="7"/>
    <n v="16.3"/>
    <n v="0"/>
    <s v="No"/>
    <s v="No"/>
    <n v="0"/>
    <n v="2"/>
    <n v="0"/>
    <s v="No"/>
    <n v="0"/>
    <s v="CT"/>
    <x v="1"/>
    <n v="62"/>
    <s v="No"/>
    <s v="No"/>
    <s v="No"/>
    <s v="  Month-to-Month   "/>
    <s v="Direct Debit"/>
    <n v="11"/>
    <n v="36"/>
    <x v="0"/>
    <m/>
    <x v="116"/>
    <x v="1051"/>
    <n v="103"/>
    <x v="1"/>
    <n v="11.24"/>
    <x v="5"/>
    <s v="Phone"/>
    <x v="0"/>
    <n v="0"/>
    <n v="3136"/>
    <s v="Medio"/>
    <s v="Bajo"/>
    <n v="3.8834951456310676E-2"/>
    <n v="531"/>
    <n v="11"/>
    <n v="9.3636363636363633"/>
    <n v="9.3636363636363633"/>
    <s v="Primera compra"/>
    <n v="1639"/>
    <n v="53.848049281314175"/>
    <n v="4.4873374401095143"/>
    <x v="0"/>
    <x v="1"/>
    <s v="abr"/>
  </r>
  <r>
    <x v="2062"/>
    <x v="0"/>
    <n v="64"/>
    <n v="9"/>
    <n v="16"/>
    <n v="0"/>
    <s v="No"/>
    <s v="No"/>
    <n v="0"/>
    <n v="2"/>
    <n v="2"/>
    <s v="Yes"/>
    <n v="0"/>
    <s v="OR"/>
    <x v="0"/>
    <n v="58"/>
    <s v="No"/>
    <s v="No"/>
    <s v="No"/>
    <s v="  Month-to-Month   "/>
    <s v="Credit Card"/>
    <n v="23"/>
    <n v="23"/>
    <x v="0"/>
    <m/>
    <x v="1099"/>
    <x v="1122"/>
    <n v="117"/>
    <x v="2"/>
    <n v="25.43"/>
    <x v="1"/>
    <s v="Email"/>
    <x v="0"/>
    <n v="0"/>
    <n v="524"/>
    <s v="Medio"/>
    <s v="Bajo"/>
    <n v="0"/>
    <n v="761"/>
    <n v="9"/>
    <n v="13"/>
    <n v="13"/>
    <s v="Primera compra"/>
    <n v="792"/>
    <n v="26.020533880903493"/>
    <n v="2.1683778234086244"/>
    <x v="2"/>
    <x v="1"/>
    <s v="ago"/>
  </r>
  <r>
    <x v="2063"/>
    <x v="0"/>
    <n v="68"/>
    <n v="139"/>
    <n v="472.7"/>
    <n v="0"/>
    <s v="No"/>
    <s v="No"/>
    <n v="0"/>
    <n v="0"/>
    <n v="8"/>
    <s v="Yes"/>
    <n v="0"/>
    <s v="MA"/>
    <x v="0"/>
    <n v="43"/>
    <s v="No"/>
    <s v="No"/>
    <s v="Yes"/>
    <s v="  Two Year   "/>
    <s v="Credit Card"/>
    <n v="26"/>
    <n v="1507"/>
    <x v="0"/>
    <m/>
    <x v="404"/>
    <x v="913"/>
    <n v="60"/>
    <x v="0"/>
    <n v="23.17"/>
    <x v="2"/>
    <s v="Email"/>
    <x v="0"/>
    <n v="0"/>
    <n v="1857"/>
    <s v="Medio"/>
    <s v="Medio"/>
    <n v="8.3333333333333329E-2"/>
    <n v="1482"/>
    <n v="144"/>
    <n v="0.41666666666666669"/>
    <n v="0.41666666666666669"/>
    <s v="Primera compra"/>
    <n v="762"/>
    <n v="25.034907597535934"/>
    <n v="2.086242299794661"/>
    <x v="1"/>
    <x v="0"/>
    <s v="sept"/>
  </r>
  <r>
    <x v="2064"/>
    <x v="0"/>
    <n v="66"/>
    <n v="185"/>
    <n v="532.9"/>
    <n v="246"/>
    <s v="Yes"/>
    <s v="No"/>
    <n v="147.6"/>
    <n v="1"/>
    <n v="14"/>
    <s v="No"/>
    <n v="24"/>
    <s v="MO"/>
    <x v="1"/>
    <n v="30"/>
    <s v="No"/>
    <s v="No"/>
    <s v="No"/>
    <s v="  One Year   "/>
    <s v="Direct Debit"/>
    <n v="29"/>
    <n v="1181"/>
    <x v="0"/>
    <m/>
    <x v="749"/>
    <x v="1123"/>
    <n v="41"/>
    <x v="0"/>
    <n v="27.98"/>
    <x v="0"/>
    <s v="Email"/>
    <x v="1"/>
    <n v="4.43"/>
    <n v="6407"/>
    <s v="Medio"/>
    <s v="Bajo"/>
    <n v="4.878048780487805E-2"/>
    <n v="759"/>
    <n v="433"/>
    <n v="9.4688221709006926E-2"/>
    <n v="9.4688221709006926E-2"/>
    <s v="Primera compra"/>
    <n v="1338"/>
    <n v="43.958932238193022"/>
    <n v="3.6632443531827517"/>
    <x v="0"/>
    <x v="0"/>
    <s v="feb"/>
  </r>
  <r>
    <x v="2065"/>
    <x v="0"/>
    <n v="80"/>
    <n v="85"/>
    <n v="300.39999999999998"/>
    <n v="84"/>
    <s v="Yes"/>
    <s v="No"/>
    <n v="40.6"/>
    <n v="1"/>
    <n v="2"/>
    <s v="Yes"/>
    <n v="0"/>
    <s v="AL"/>
    <x v="0"/>
    <n v="68"/>
    <s v="No"/>
    <s v="Yes"/>
    <s v="Yes"/>
    <s v="  Month-to-Month   "/>
    <s v="Direct Debit"/>
    <n v="36"/>
    <n v="773"/>
    <x v="0"/>
    <m/>
    <x v="1100"/>
    <x v="1054"/>
    <n v="21"/>
    <x v="1"/>
    <n v="37.950000000000003"/>
    <x v="0"/>
    <s v="Phone"/>
    <x v="1"/>
    <n v="1.22"/>
    <n v="375"/>
    <s v="Medio"/>
    <s v="Bajo"/>
    <n v="9.5238095238095233E-2"/>
    <n v="1495"/>
    <n v="171"/>
    <n v="0.12280701754385964"/>
    <n v="0.12280701754385964"/>
    <s v="Primera compra"/>
    <n v="862"/>
    <n v="28.320328542094458"/>
    <n v="2.3600273785078714"/>
    <x v="0"/>
    <x v="2"/>
    <s v="jun"/>
  </r>
  <r>
    <x v="2065"/>
    <x v="0"/>
    <n v="85"/>
    <n v="85"/>
    <n v="300.39999999999998"/>
    <n v="84"/>
    <s v="Yes"/>
    <s v="No"/>
    <n v="40.6"/>
    <n v="1"/>
    <n v="2"/>
    <s v="Yes"/>
    <n v="0"/>
    <s v="AL"/>
    <x v="0"/>
    <n v="68"/>
    <s v="No"/>
    <s v="Yes"/>
    <s v="Yes"/>
    <s v="  Month-to-Month   "/>
    <s v="Direct Debit"/>
    <n v="36"/>
    <n v="773"/>
    <x v="0"/>
    <m/>
    <x v="1100"/>
    <x v="1054"/>
    <n v="21"/>
    <x v="1"/>
    <n v="37.950000000000003"/>
    <x v="3"/>
    <s v="Phone"/>
    <x v="1"/>
    <n v="1.22"/>
    <n v="2267"/>
    <s v="Medio"/>
    <s v="Bajo"/>
    <n v="4.7619047619047616E-2"/>
    <n v="1495"/>
    <n v="170"/>
    <n v="0.12352941176470589"/>
    <n v="0.12352941176470589"/>
    <s v="Compra posterior"/>
    <n v="862"/>
    <n v="28.320328542094458"/>
    <n v="2.3600273785078714"/>
    <x v="2"/>
    <x v="2"/>
    <s v="jun"/>
  </r>
  <r>
    <x v="2066"/>
    <x v="0"/>
    <n v="100"/>
    <n v="374"/>
    <n v="885.4"/>
    <n v="0"/>
    <s v="No"/>
    <s v="No"/>
    <n v="0"/>
    <n v="0"/>
    <n v="0"/>
    <s v="No"/>
    <n v="0"/>
    <s v="WV"/>
    <x v="0"/>
    <n v="50"/>
    <s v="No"/>
    <s v="No"/>
    <s v="No"/>
    <s v="  Two Year   "/>
    <s v="Direct Debit"/>
    <n v="13"/>
    <n v="751"/>
    <x v="0"/>
    <m/>
    <x v="1009"/>
    <x v="513"/>
    <n v="27"/>
    <x v="1"/>
    <n v="10.98"/>
    <x v="3"/>
    <s v="Email"/>
    <x v="0"/>
    <n v="0"/>
    <n v="2870"/>
    <s v="Medio"/>
    <s v="Bajo"/>
    <n v="3.7037037037037035E-2"/>
    <n v="1434"/>
    <n v="375"/>
    <n v="7.1999999999999995E-2"/>
    <n v="7.1999999999999995E-2"/>
    <s v="Primera compra"/>
    <n v="1175"/>
    <n v="38.603696098562622"/>
    <n v="3.2169746748802184"/>
    <x v="2"/>
    <x v="2"/>
    <s v="jul"/>
  </r>
  <r>
    <x v="2067"/>
    <x v="0"/>
    <n v="62"/>
    <n v="22"/>
    <n v="50.6"/>
    <n v="0"/>
    <s v="No"/>
    <s v="No"/>
    <n v="0"/>
    <n v="0"/>
    <n v="14"/>
    <s v="Yes"/>
    <n v="0"/>
    <s v="IA"/>
    <x v="1"/>
    <n v="63"/>
    <s v="No"/>
    <s v="No"/>
    <s v="No"/>
    <s v="  Month-to-Month   "/>
    <s v="Credit Card"/>
    <n v="29"/>
    <n v="244"/>
    <x v="0"/>
    <m/>
    <x v="149"/>
    <x v="1082"/>
    <n v="85"/>
    <x v="2"/>
    <n v="31.54"/>
    <x v="3"/>
    <s v="Phone"/>
    <x v="0"/>
    <n v="0"/>
    <n v="5664"/>
    <s v="Medio"/>
    <s v="Bajo"/>
    <n v="1.1764705882352941E-2"/>
    <n v="477"/>
    <n v="23"/>
    <n v="3.6956521739130435"/>
    <n v="3.6956521739130435"/>
    <s v="Primera compra"/>
    <n v="1041"/>
    <n v="34.201232032854207"/>
    <n v="2.8501026694045173"/>
    <x v="2"/>
    <x v="1"/>
    <s v="dic"/>
  </r>
  <r>
    <x v="2068"/>
    <x v="0"/>
    <n v="72"/>
    <n v="34"/>
    <n v="76.3"/>
    <n v="0"/>
    <s v="No"/>
    <s v="No"/>
    <n v="0"/>
    <n v="0"/>
    <n v="0"/>
    <s v="No"/>
    <n v="0"/>
    <s v="TX"/>
    <x v="1"/>
    <n v="34"/>
    <s v="No"/>
    <s v="No"/>
    <s v="No"/>
    <s v="  Month-to-Month   "/>
    <s v="Credit Card"/>
    <n v="10"/>
    <n v="56"/>
    <x v="0"/>
    <m/>
    <x v="1101"/>
    <x v="1124"/>
    <n v="53"/>
    <x v="0"/>
    <n v="9.6"/>
    <x v="0"/>
    <s v="Phone"/>
    <x v="0"/>
    <n v="0"/>
    <n v="5457"/>
    <s v="Medio"/>
    <s v="Bajo"/>
    <n v="3.7735849056603772E-2"/>
    <n v="1598"/>
    <n v="36"/>
    <n v="1.4722222222222223"/>
    <n v="1.4722222222222223"/>
    <s v="Primera compra"/>
    <n v="920"/>
    <n v="30.225872689938399"/>
    <n v="2.5188227241615331"/>
    <x v="0"/>
    <x v="1"/>
    <s v="abr"/>
  </r>
  <r>
    <x v="2069"/>
    <x v="0"/>
    <n v="75"/>
    <n v="121"/>
    <n v="273.7"/>
    <n v="68"/>
    <s v="Yes"/>
    <s v="Yes"/>
    <n v="0"/>
    <n v="0"/>
    <n v="3"/>
    <s v="Yes"/>
    <n v="0"/>
    <s v="GA"/>
    <x v="0"/>
    <n v="79"/>
    <s v="No"/>
    <s v="Yes"/>
    <s v="No"/>
    <s v="  Two Year   "/>
    <s v="Credit Card"/>
    <n v="39"/>
    <n v="661"/>
    <x v="0"/>
    <m/>
    <x v="590"/>
    <x v="126"/>
    <n v="83"/>
    <x v="0"/>
    <n v="41.42"/>
    <x v="1"/>
    <s v="Email"/>
    <x v="0"/>
    <n v="1.65"/>
    <n v="2460"/>
    <s v="Medio"/>
    <s v="Bajo"/>
    <n v="0"/>
    <n v="395"/>
    <n v="189"/>
    <n v="0.43915343915343913"/>
    <n v="0.43915343915343913"/>
    <s v="Primera compra"/>
    <n v="1436"/>
    <n v="47.178644763860369"/>
    <n v="3.9315537303216974"/>
    <x v="2"/>
    <x v="2"/>
    <s v="nov"/>
  </r>
  <r>
    <x v="2070"/>
    <x v="0"/>
    <n v="66"/>
    <n v="40"/>
    <n v="96.5"/>
    <n v="0"/>
    <s v="No"/>
    <s v="No"/>
    <n v="0"/>
    <n v="0"/>
    <n v="4"/>
    <s v="Yes"/>
    <n v="0"/>
    <s v="NJ"/>
    <x v="0"/>
    <n v="61"/>
    <s v="No"/>
    <s v="No"/>
    <s v="No"/>
    <s v="  Month-to-Month   "/>
    <s v="Credit Card"/>
    <n v="34"/>
    <n v="295"/>
    <x v="0"/>
    <m/>
    <x v="207"/>
    <x v="308"/>
    <n v="81"/>
    <x v="2"/>
    <n v="37.409999999999997"/>
    <x v="4"/>
    <s v="Email"/>
    <x v="0"/>
    <n v="0"/>
    <n v="1657"/>
    <s v="Medio"/>
    <s v="Bajo"/>
    <n v="3.7037037037037035E-2"/>
    <n v="939"/>
    <n v="43"/>
    <n v="1.8837209302325582"/>
    <n v="1.8837209302325582"/>
    <s v="Primera compra"/>
    <n v="524"/>
    <n v="17.215605749486652"/>
    <n v="1.4346338124572211"/>
    <x v="0"/>
    <x v="1"/>
    <s v="may"/>
  </r>
  <r>
    <x v="2071"/>
    <x v="0"/>
    <n v="53"/>
    <n v="230"/>
    <n v="551.9"/>
    <n v="0"/>
    <s v="No"/>
    <s v="No"/>
    <n v="0"/>
    <n v="0"/>
    <n v="4"/>
    <s v="Yes"/>
    <n v="0"/>
    <s v="MO"/>
    <x v="0"/>
    <n v="33"/>
    <s v="No"/>
    <s v="No"/>
    <s v="Yes"/>
    <s v="  One Year   "/>
    <s v="Direct Debit"/>
    <n v="56"/>
    <n v="2833"/>
    <x v="0"/>
    <m/>
    <x v="1102"/>
    <x v="120"/>
    <n v="41"/>
    <x v="2"/>
    <n v="46.41"/>
    <x v="2"/>
    <s v="Phone"/>
    <x v="0"/>
    <n v="0"/>
    <n v="5527"/>
    <s v="Alto"/>
    <s v="Medio"/>
    <n v="0.12195121951219512"/>
    <n v="1526"/>
    <n v="235"/>
    <n v="0.17446808510638298"/>
    <n v="0.17446808510638298"/>
    <s v="Primera compra"/>
    <n v="1381"/>
    <n v="45.371663244353186"/>
    <n v="3.7809719370294324"/>
    <x v="1"/>
    <x v="3"/>
    <s v="ene"/>
  </r>
  <r>
    <x v="2072"/>
    <x v="0"/>
    <n v="74"/>
    <n v="337"/>
    <n v="850.8"/>
    <n v="0"/>
    <s v="No"/>
    <s v="No"/>
    <n v="0"/>
    <n v="2"/>
    <n v="27"/>
    <s v="Yes"/>
    <n v="0"/>
    <s v="CO"/>
    <x v="0"/>
    <n v="25"/>
    <s v="Yes"/>
    <s v="No"/>
    <s v="Yes"/>
    <s v="  Two Year   "/>
    <s v="Direct Debit"/>
    <n v="41"/>
    <n v="2917"/>
    <x v="0"/>
    <m/>
    <x v="1066"/>
    <x v="278"/>
    <n v="85"/>
    <x v="0"/>
    <n v="42.37"/>
    <x v="4"/>
    <s v="Email"/>
    <x v="1"/>
    <n v="0"/>
    <n v="1792"/>
    <s v="Medio"/>
    <s v="Bajo"/>
    <n v="3.5294117647058823E-2"/>
    <n v="1658"/>
    <n v="340"/>
    <n v="0.25"/>
    <n v="0.25"/>
    <s v="Primera compra"/>
    <n v="1136"/>
    <n v="37.322381930184804"/>
    <n v="3.1101984941820668"/>
    <x v="0"/>
    <x v="3"/>
    <s v="sept"/>
  </r>
  <r>
    <x v="2073"/>
    <x v="0"/>
    <n v="70"/>
    <n v="139"/>
    <n v="471.3"/>
    <n v="0"/>
    <s v="No"/>
    <s v="No"/>
    <n v="0"/>
    <n v="0"/>
    <n v="19"/>
    <s v="Yes"/>
    <n v="0"/>
    <s v="SD"/>
    <x v="1"/>
    <n v="20"/>
    <s v="Yes"/>
    <s v="No"/>
    <s v="No"/>
    <s v="  One Year   "/>
    <s v="Credit Card"/>
    <n v="45"/>
    <n v="2665"/>
    <x v="0"/>
    <m/>
    <x v="1008"/>
    <x v="1113"/>
    <n v="81"/>
    <x v="0"/>
    <n v="46.52"/>
    <x v="5"/>
    <s v="Email"/>
    <x v="1"/>
    <n v="0"/>
    <n v="1755"/>
    <s v="Alto"/>
    <s v="Bajo"/>
    <n v="4.9382716049382713E-2"/>
    <n v="1020"/>
    <n v="143"/>
    <n v="0.56643356643356646"/>
    <n v="0.56643356643356646"/>
    <s v="Primera compra"/>
    <n v="1641"/>
    <n v="53.913757700205338"/>
    <n v="4.4928131416837784"/>
    <x v="0"/>
    <x v="3"/>
    <s v="abr"/>
  </r>
  <r>
    <x v="2074"/>
    <x v="0"/>
    <n v="70"/>
    <n v="50"/>
    <n v="110"/>
    <n v="0"/>
    <s v="No"/>
    <s v="No"/>
    <n v="0"/>
    <n v="0"/>
    <n v="4"/>
    <s v="Yes"/>
    <n v="0"/>
    <s v="DE"/>
    <x v="0"/>
    <n v="51"/>
    <s v="No"/>
    <s v="No"/>
    <s v="No"/>
    <s v="  Month-to-Month   "/>
    <s v="Direct Debit"/>
    <n v="43"/>
    <n v="680"/>
    <x v="0"/>
    <m/>
    <x v="295"/>
    <x v="1125"/>
    <n v="113"/>
    <x v="2"/>
    <n v="37.119999999999997"/>
    <x v="2"/>
    <s v="SMS"/>
    <x v="1"/>
    <n v="0"/>
    <n v="446"/>
    <s v="Medio"/>
    <s v="Medio"/>
    <n v="4.4247787610619468E-2"/>
    <n v="836"/>
    <n v="55"/>
    <n v="2.0545454545454547"/>
    <n v="2.0545454545454547"/>
    <s v="Primera compra"/>
    <n v="569"/>
    <n v="18.69404517453799"/>
    <n v="1.5578370978781659"/>
    <x v="1"/>
    <x v="2"/>
    <s v="mar"/>
  </r>
  <r>
    <x v="2075"/>
    <x v="0"/>
    <n v="55"/>
    <n v="133"/>
    <n v="363.9"/>
    <n v="0"/>
    <s v="No"/>
    <s v="No"/>
    <n v="0"/>
    <n v="0"/>
    <n v="0"/>
    <s v="No"/>
    <n v="0"/>
    <s v="MN"/>
    <x v="1"/>
    <n v="54"/>
    <s v="No"/>
    <s v="No"/>
    <s v="No"/>
    <s v="  One Year   "/>
    <s v="Credit Card"/>
    <n v="8"/>
    <n v="394"/>
    <x v="0"/>
    <m/>
    <x v="305"/>
    <x v="285"/>
    <n v="14"/>
    <x v="2"/>
    <n v="7.9"/>
    <x v="5"/>
    <s v="Phone"/>
    <x v="0"/>
    <n v="0"/>
    <n v="5401"/>
    <s v="Medio"/>
    <s v="Bajo"/>
    <n v="0.2857142857142857"/>
    <n v="365"/>
    <n v="137"/>
    <n v="0.10218978102189781"/>
    <n v="0.10218978102189781"/>
    <s v="Primera compra"/>
    <n v="1416"/>
    <n v="46.521560574948666"/>
    <n v="3.8767967145790556"/>
    <x v="0"/>
    <x v="1"/>
    <s v="nov"/>
  </r>
  <r>
    <x v="2076"/>
    <x v="0"/>
    <n v="64"/>
    <n v="49"/>
    <n v="158.9"/>
    <n v="52"/>
    <s v="Yes"/>
    <s v="No"/>
    <n v="55"/>
    <n v="1"/>
    <n v="1"/>
    <s v="No"/>
    <n v="20"/>
    <s v="UT"/>
    <x v="1"/>
    <n v="81"/>
    <s v="No"/>
    <s v="Yes"/>
    <s v="No"/>
    <s v="  Month-to-Month   "/>
    <s v="Direct Debit"/>
    <n v="31"/>
    <n v="406"/>
    <x v="0"/>
    <m/>
    <x v="1103"/>
    <x v="618"/>
    <n v="40"/>
    <x v="2"/>
    <n v="25.76"/>
    <x v="2"/>
    <s v="Phone"/>
    <x v="1"/>
    <n v="1.65"/>
    <n v="7010"/>
    <s v="Medio"/>
    <s v="Medio"/>
    <n v="0.125"/>
    <n v="628"/>
    <n v="106"/>
    <n v="0.37735849056603776"/>
    <n v="0.37735849056603776"/>
    <s v="Primera compra"/>
    <n v="458"/>
    <n v="15.04722792607803"/>
    <n v="1.2539356605065024"/>
    <x v="1"/>
    <x v="1"/>
    <s v="jul"/>
  </r>
  <r>
    <x v="2077"/>
    <x v="0"/>
    <n v="55"/>
    <n v="283"/>
    <n v="880.2"/>
    <n v="295"/>
    <s v="Yes"/>
    <s v="No"/>
    <n v="274.39999999999998"/>
    <n v="0"/>
    <n v="28"/>
    <s v="Yes"/>
    <n v="0"/>
    <s v="WI"/>
    <x v="0"/>
    <n v="28"/>
    <s v="Yes"/>
    <s v="No"/>
    <s v="Yes"/>
    <s v="  Two Year   "/>
    <s v="Direct Debit"/>
    <n v="31"/>
    <n v="1805"/>
    <x v="0"/>
    <m/>
    <x v="812"/>
    <x v="199"/>
    <n v="56"/>
    <x v="1"/>
    <n v="27.36"/>
    <x v="5"/>
    <s v="SMS"/>
    <x v="1"/>
    <n v="5.49"/>
    <n v="2666"/>
    <s v="Medio"/>
    <s v="Bajo"/>
    <n v="7.1428571428571425E-2"/>
    <n v="464"/>
    <n v="582"/>
    <n v="9.6219931271477668E-2"/>
    <n v="9.6219931271477668E-2"/>
    <s v="Primera compra"/>
    <n v="1623"/>
    <n v="53.322381930184804"/>
    <n v="4.4435318275154003"/>
    <x v="0"/>
    <x v="0"/>
    <s v="may"/>
  </r>
  <r>
    <x v="2078"/>
    <x v="0"/>
    <n v="75"/>
    <n v="347"/>
    <n v="727.8"/>
    <n v="0"/>
    <s v="No"/>
    <s v="No"/>
    <n v="0"/>
    <n v="0"/>
    <n v="0"/>
    <s v="No"/>
    <n v="0"/>
    <s v="IL"/>
    <x v="0"/>
    <n v="48"/>
    <s v="No"/>
    <s v="No"/>
    <s v="No"/>
    <s v="  Two Year   "/>
    <s v="Direct Debit"/>
    <n v="11"/>
    <n v="675"/>
    <x v="0"/>
    <m/>
    <x v="1104"/>
    <x v="702"/>
    <n v="96"/>
    <x v="0"/>
    <n v="10.14"/>
    <x v="1"/>
    <s v="SMS"/>
    <x v="0"/>
    <n v="0"/>
    <n v="3024"/>
    <s v="Medio"/>
    <s v="Bajo"/>
    <n v="0"/>
    <n v="656"/>
    <n v="347"/>
    <n v="0.27665706051873201"/>
    <n v="0.27665706051873201"/>
    <s v="Primera compra"/>
    <n v="1031"/>
    <n v="33.872689938398359"/>
    <n v="2.8227241615331966"/>
    <x v="2"/>
    <x v="2"/>
    <s v="dic"/>
  </r>
  <r>
    <x v="2079"/>
    <x v="0"/>
    <n v="65"/>
    <n v="15"/>
    <n v="42.2"/>
    <n v="0"/>
    <s v="No"/>
    <s v="No"/>
    <n v="0"/>
    <n v="0"/>
    <n v="0"/>
    <s v="No"/>
    <n v="0"/>
    <s v="DC"/>
    <x v="1"/>
    <n v="60"/>
    <s v="No"/>
    <s v="No"/>
    <s v="No"/>
    <s v="  Month-to-Month   "/>
    <s v="Credit Card"/>
    <n v="8"/>
    <n v="37"/>
    <x v="0"/>
    <m/>
    <x v="635"/>
    <x v="1126"/>
    <n v="96"/>
    <x v="2"/>
    <n v="7.03"/>
    <x v="0"/>
    <s v="Phone"/>
    <x v="0"/>
    <n v="0"/>
    <n v="6057"/>
    <s v="Medio"/>
    <s v="Bajo"/>
    <n v="2.0833333333333332E-2"/>
    <n v="319"/>
    <n v="17"/>
    <n v="5.6470588235294121"/>
    <n v="5.6470588235294121"/>
    <s v="Primera compra"/>
    <n v="449"/>
    <n v="14.751540041067763"/>
    <n v="1.2292950034223136"/>
    <x v="0"/>
    <x v="1"/>
    <s v="jul"/>
  </r>
  <r>
    <x v="2080"/>
    <x v="0"/>
    <n v="74"/>
    <n v="262"/>
    <n v="766.5"/>
    <n v="0"/>
    <s v="No"/>
    <s v="No"/>
    <n v="0"/>
    <n v="0"/>
    <n v="4"/>
    <s v="Yes"/>
    <n v="0"/>
    <s v="WI"/>
    <x v="1"/>
    <n v="41"/>
    <s v="No"/>
    <s v="No"/>
    <s v="No"/>
    <s v="  Two Year   "/>
    <s v="Direct Debit"/>
    <n v="37"/>
    <n v="2357"/>
    <x v="0"/>
    <m/>
    <x v="875"/>
    <x v="993"/>
    <n v="21"/>
    <x v="0"/>
    <n v="34.83"/>
    <x v="0"/>
    <s v="Phone"/>
    <x v="0"/>
    <n v="0"/>
    <n v="3280"/>
    <s v="Medio"/>
    <s v="Bajo"/>
    <n v="9.5238095238095233E-2"/>
    <n v="882"/>
    <n v="264"/>
    <n v="7.9545454545454544E-2"/>
    <n v="7.9545454545454544E-2"/>
    <s v="Primera compra"/>
    <n v="1659"/>
    <n v="54.505133470225871"/>
    <n v="4.5420944558521557"/>
    <x v="0"/>
    <x v="3"/>
    <s v="mar"/>
  </r>
  <r>
    <x v="2080"/>
    <x v="0"/>
    <n v="73"/>
    <n v="262"/>
    <n v="766.5"/>
    <n v="0"/>
    <s v="No"/>
    <s v="No"/>
    <n v="0"/>
    <n v="0"/>
    <n v="4"/>
    <s v="Yes"/>
    <n v="0"/>
    <s v="WI"/>
    <x v="1"/>
    <n v="41"/>
    <s v="No"/>
    <s v="No"/>
    <s v="No"/>
    <s v="  Two Year   "/>
    <s v="Direct Debit"/>
    <n v="37"/>
    <n v="2357"/>
    <x v="0"/>
    <m/>
    <x v="875"/>
    <x v="993"/>
    <n v="21"/>
    <x v="0"/>
    <n v="34.83"/>
    <x v="0"/>
    <s v="Phone"/>
    <x v="0"/>
    <n v="0"/>
    <n v="974"/>
    <s v="Medio"/>
    <s v="Bajo"/>
    <n v="9.5238095238095233E-2"/>
    <n v="882"/>
    <n v="264"/>
    <n v="7.9545454545454544E-2"/>
    <n v="7.9545454545454544E-2"/>
    <s v="Compra posterior"/>
    <n v="1659"/>
    <n v="54.505133470225871"/>
    <n v="4.5420944558521557"/>
    <x v="0"/>
    <x v="3"/>
    <s v="mar"/>
  </r>
  <r>
    <x v="2081"/>
    <x v="0"/>
    <n v="58"/>
    <n v="76"/>
    <n v="184.4"/>
    <n v="0"/>
    <s v="No"/>
    <s v="No"/>
    <n v="0"/>
    <n v="2"/>
    <n v="0"/>
    <s v="No"/>
    <n v="0"/>
    <s v="OR"/>
    <x v="0"/>
    <n v="38"/>
    <s v="No"/>
    <s v="No"/>
    <s v="No"/>
    <s v="  One Year   "/>
    <s v="Credit Card"/>
    <n v="7"/>
    <n v="83"/>
    <x v="0"/>
    <m/>
    <x v="901"/>
    <x v="143"/>
    <n v="4"/>
    <x v="2"/>
    <n v="5.61"/>
    <x v="5"/>
    <s v="Email"/>
    <x v="1"/>
    <n v="0"/>
    <n v="1172"/>
    <s v="Medio"/>
    <s v="Bajo"/>
    <n v="1"/>
    <n v="331"/>
    <n v="80"/>
    <n v="0.05"/>
    <n v="0.05"/>
    <s v="Primera compra"/>
    <n v="1640"/>
    <n v="53.880903490759756"/>
    <n v="4.4900752908966464"/>
    <x v="0"/>
    <x v="1"/>
    <s v="abr"/>
  </r>
  <r>
    <x v="2082"/>
    <x v="0"/>
    <n v="66"/>
    <n v="104"/>
    <n v="266"/>
    <n v="0"/>
    <s v="No"/>
    <s v="No"/>
    <n v="0"/>
    <n v="0"/>
    <n v="10"/>
    <s v="Yes"/>
    <n v="0"/>
    <s v="WY"/>
    <x v="0"/>
    <n v="42"/>
    <s v="No"/>
    <s v="No"/>
    <s v="Yes"/>
    <s v="  Two Year   "/>
    <s v="Credit Card"/>
    <n v="48"/>
    <n v="3195"/>
    <x v="0"/>
    <m/>
    <x v="750"/>
    <x v="253"/>
    <n v="98"/>
    <x v="2"/>
    <n v="43.21"/>
    <x v="5"/>
    <s v="Email"/>
    <x v="0"/>
    <n v="0"/>
    <n v="960"/>
    <s v="Medio"/>
    <s v="Bajo"/>
    <n v="4.0816326530612242E-2"/>
    <n v="811"/>
    <n v="108"/>
    <n v="0.90740740740740744"/>
    <n v="0.90740740740740744"/>
    <s v="Primera compra"/>
    <n v="490"/>
    <n v="16.098562628336758"/>
    <n v="1.3415468856947299"/>
    <x v="0"/>
    <x v="3"/>
    <s v="jun"/>
  </r>
  <r>
    <x v="2083"/>
    <x v="0"/>
    <n v="73"/>
    <n v="38"/>
    <n v="107.3"/>
    <n v="0"/>
    <s v="No"/>
    <s v="No"/>
    <n v="0"/>
    <n v="0"/>
    <n v="1"/>
    <s v="Yes"/>
    <n v="0"/>
    <s v="MI"/>
    <x v="1"/>
    <n v="55"/>
    <s v="No"/>
    <s v="No"/>
    <s v="No"/>
    <s v="  Month-to-Month   "/>
    <s v="Direct Debit"/>
    <n v="38"/>
    <n v="288"/>
    <x v="0"/>
    <m/>
    <x v="1105"/>
    <x v="174"/>
    <n v="37"/>
    <x v="1"/>
    <n v="38.75"/>
    <x v="1"/>
    <s v="Email"/>
    <x v="0"/>
    <n v="0"/>
    <n v="1012"/>
    <s v="Medio"/>
    <s v="Bajo"/>
    <n v="0"/>
    <n v="1344"/>
    <n v="38"/>
    <n v="0.97368421052631582"/>
    <n v="0.97368421052631582"/>
    <s v="Primera compra"/>
    <n v="1414"/>
    <n v="46.455852156057489"/>
    <n v="3.8713210130047906"/>
    <x v="2"/>
    <x v="1"/>
    <s v="nov"/>
  </r>
  <r>
    <x v="2084"/>
    <x v="0"/>
    <n v="62"/>
    <n v="14"/>
    <n v="40.299999999999997"/>
    <n v="0"/>
    <s v="No"/>
    <s v="No"/>
    <n v="0"/>
    <n v="0"/>
    <n v="9"/>
    <s v="No"/>
    <n v="14"/>
    <s v="VA"/>
    <x v="1"/>
    <n v="58"/>
    <s v="No"/>
    <s v="No"/>
    <s v="No"/>
    <s v="  One Year   "/>
    <s v="Direct Debit"/>
    <n v="36"/>
    <n v="287"/>
    <x v="0"/>
    <m/>
    <x v="386"/>
    <x v="1090"/>
    <n v="11"/>
    <x v="1"/>
    <n v="35.229999999999997"/>
    <x v="5"/>
    <s v="Phone"/>
    <x v="1"/>
    <n v="0"/>
    <n v="2914"/>
    <s v="Medio"/>
    <s v="Bajo"/>
    <n v="0.36363636363636365"/>
    <n v="915"/>
    <n v="18"/>
    <n v="0.61111111111111116"/>
    <n v="0.61111111111111116"/>
    <s v="Primera compra"/>
    <n v="1483"/>
    <n v="48.722792607802873"/>
    <n v="4.0602327173169064"/>
    <x v="0"/>
    <x v="1"/>
    <s v="sept"/>
  </r>
  <r>
    <x v="2085"/>
    <x v="0"/>
    <n v="90"/>
    <n v="46"/>
    <n v="113.5"/>
    <n v="0"/>
    <s v="No"/>
    <s v="No"/>
    <n v="0"/>
    <n v="0"/>
    <n v="3"/>
    <s v="Yes"/>
    <n v="0"/>
    <s v="VT"/>
    <x v="1"/>
    <n v="77"/>
    <s v="No"/>
    <s v="Yes"/>
    <s v="Yes"/>
    <s v="  Two Year   "/>
    <s v="Direct Debit"/>
    <n v="27"/>
    <n v="218"/>
    <x v="0"/>
    <m/>
    <x v="628"/>
    <x v="418"/>
    <n v="25"/>
    <x v="1"/>
    <n v="28.08"/>
    <x v="3"/>
    <s v="SMS"/>
    <x v="0"/>
    <n v="0"/>
    <n v="1206"/>
    <s v="Medio"/>
    <s v="Bajo"/>
    <n v="0.04"/>
    <n v="1431"/>
    <n v="47"/>
    <n v="0.53191489361702127"/>
    <n v="0.53191489361702127"/>
    <s v="Primera compra"/>
    <n v="589"/>
    <n v="19.351129363449694"/>
    <n v="1.6125941136208077"/>
    <x v="0"/>
    <x v="1"/>
    <s v="mar"/>
  </r>
  <r>
    <x v="2086"/>
    <x v="0"/>
    <n v="80"/>
    <n v="138"/>
    <n v="306.2"/>
    <n v="244"/>
    <s v="Yes"/>
    <s v="Yes"/>
    <n v="0"/>
    <n v="0"/>
    <n v="3"/>
    <s v="Yes"/>
    <n v="0"/>
    <s v="IL"/>
    <x v="1"/>
    <n v="77"/>
    <s v="No"/>
    <s v="Yes"/>
    <s v="Yes"/>
    <s v="  Two Year   "/>
    <s v="Direct Debit"/>
    <n v="37"/>
    <n v="2271"/>
    <x v="0"/>
    <m/>
    <x v="871"/>
    <x v="449"/>
    <n v="47"/>
    <x v="1"/>
    <n v="34.82"/>
    <x v="2"/>
    <s v="Email"/>
    <x v="1"/>
    <n v="6.34"/>
    <n v="2954"/>
    <s v="Medio"/>
    <s v="Medio"/>
    <n v="0.10638297872340426"/>
    <n v="437"/>
    <n v="387"/>
    <n v="0.12144702842377261"/>
    <n v="0.12144702842377261"/>
    <s v="Primera compra"/>
    <n v="896"/>
    <n v="29.437371663244349"/>
    <n v="2.4531143052703626"/>
    <x v="1"/>
    <x v="3"/>
    <s v="may"/>
  </r>
  <r>
    <x v="2087"/>
    <x v="0"/>
    <n v="71"/>
    <n v="41"/>
    <n v="118.3"/>
    <n v="0"/>
    <s v="No"/>
    <s v="No"/>
    <n v="0"/>
    <n v="0"/>
    <n v="0"/>
    <s v="No"/>
    <n v="0"/>
    <s v="MT"/>
    <x v="0"/>
    <n v="50"/>
    <s v="No"/>
    <s v="No"/>
    <s v="No"/>
    <s v="  Month-to-Month   "/>
    <s v="Credit Card"/>
    <n v="10"/>
    <n v="77"/>
    <x v="0"/>
    <m/>
    <x v="284"/>
    <x v="382"/>
    <n v="16"/>
    <x v="1"/>
    <n v="10.02"/>
    <x v="3"/>
    <s v="SMS"/>
    <x v="1"/>
    <n v="0"/>
    <n v="6323"/>
    <s v="Medio"/>
    <s v="Bajo"/>
    <n v="6.25E-2"/>
    <n v="767"/>
    <n v="42"/>
    <n v="0.38095238095238093"/>
    <n v="0.38095238095238093"/>
    <s v="Primera compra"/>
    <n v="1332"/>
    <n v="43.761806981519506"/>
    <n v="3.6468172484599588"/>
    <x v="2"/>
    <x v="1"/>
    <s v="feb"/>
  </r>
  <r>
    <x v="2088"/>
    <x v="0"/>
    <n v="81"/>
    <n v="236"/>
    <n v="630.5"/>
    <n v="0"/>
    <s v="No"/>
    <s v="No"/>
    <n v="0"/>
    <n v="0"/>
    <n v="12"/>
    <s v="Yes"/>
    <n v="0"/>
    <s v="WA"/>
    <x v="1"/>
    <n v="66"/>
    <s v="No"/>
    <s v="Yes"/>
    <s v="No"/>
    <s v="  Month-to-Month   "/>
    <s v="Credit Card"/>
    <n v="36"/>
    <n v="1533"/>
    <x v="0"/>
    <m/>
    <x v="881"/>
    <x v="384"/>
    <n v="86"/>
    <x v="1"/>
    <n v="32.619999999999997"/>
    <x v="5"/>
    <s v="Phone"/>
    <x v="0"/>
    <n v="0"/>
    <n v="1259"/>
    <s v="Medio"/>
    <s v="Bajo"/>
    <n v="4.6511627906976744E-2"/>
    <n v="1279"/>
    <n v="240"/>
    <n v="0.35833333333333334"/>
    <n v="0.35833333333333334"/>
    <s v="Primera compra"/>
    <n v="894"/>
    <n v="29.371663244353179"/>
    <n v="2.4476386036960984"/>
    <x v="0"/>
    <x v="0"/>
    <s v="may"/>
  </r>
  <r>
    <x v="2089"/>
    <x v="0"/>
    <n v="71"/>
    <n v="332"/>
    <n v="929.8"/>
    <n v="58"/>
    <s v="Yes"/>
    <s v="No"/>
    <n v="214.6"/>
    <n v="0"/>
    <n v="0"/>
    <s v="No"/>
    <n v="0"/>
    <s v="OH"/>
    <x v="1"/>
    <n v="22"/>
    <s v="Yes"/>
    <s v="No"/>
    <s v="No"/>
    <s v="  Two Year   "/>
    <s v="Paper Check"/>
    <n v="9"/>
    <n v="501"/>
    <x v="0"/>
    <m/>
    <x v="269"/>
    <x v="272"/>
    <n v="118"/>
    <x v="0"/>
    <n v="8.82"/>
    <x v="1"/>
    <s v="Phone"/>
    <x v="1"/>
    <n v="6.44"/>
    <n v="3137"/>
    <s v="Medio"/>
    <s v="Bajo"/>
    <n v="0"/>
    <n v="549"/>
    <n v="390"/>
    <n v="0.30256410256410254"/>
    <n v="0.30256410256410254"/>
    <s v="Primera compra"/>
    <n v="1243"/>
    <n v="40.837782340862425"/>
    <n v="3.4031485284052021"/>
    <x v="2"/>
    <x v="1"/>
    <s v="may"/>
  </r>
  <r>
    <x v="2090"/>
    <x v="0"/>
    <n v="59"/>
    <n v="41"/>
    <n v="135.9"/>
    <n v="0"/>
    <s v="No"/>
    <s v="No"/>
    <n v="0"/>
    <n v="1"/>
    <n v="26"/>
    <s v="Yes"/>
    <n v="0"/>
    <s v="DE"/>
    <x v="1"/>
    <n v="33"/>
    <s v="No"/>
    <s v="No"/>
    <s v="No"/>
    <s v="  Month-to-Month   "/>
    <s v="Direct Debit"/>
    <n v="14"/>
    <n v="131"/>
    <x v="0"/>
    <m/>
    <x v="895"/>
    <x v="1088"/>
    <n v="56"/>
    <x v="1"/>
    <n v="14.21"/>
    <x v="5"/>
    <s v="Email"/>
    <x v="1"/>
    <n v="0"/>
    <n v="2682"/>
    <s v="Medio"/>
    <s v="Bajo"/>
    <n v="7.1428571428571425E-2"/>
    <n v="1323"/>
    <n v="45"/>
    <n v="1.2444444444444445"/>
    <n v="1.2444444444444445"/>
    <s v="Primera compra"/>
    <n v="1264"/>
    <n v="41.52772073921971"/>
    <n v="3.460643394934976"/>
    <x v="0"/>
    <x v="1"/>
    <s v="abr"/>
  </r>
  <r>
    <x v="2091"/>
    <x v="0"/>
    <n v="67"/>
    <n v="2"/>
    <n v="4"/>
    <n v="0"/>
    <s v="No"/>
    <s v="No"/>
    <n v="0"/>
    <n v="1"/>
    <n v="0"/>
    <s v="No"/>
    <n v="0"/>
    <s v="ME"/>
    <x v="0"/>
    <n v="34"/>
    <s v="No"/>
    <s v="No"/>
    <s v="No"/>
    <s v="  Month-to-Month   "/>
    <s v="Credit Card"/>
    <n v="14"/>
    <n v="14"/>
    <x v="0"/>
    <m/>
    <x v="1106"/>
    <x v="500"/>
    <n v="70"/>
    <x v="1"/>
    <n v="12.06"/>
    <x v="0"/>
    <s v="Phone"/>
    <x v="1"/>
    <n v="0"/>
    <n v="4194"/>
    <s v="Medio"/>
    <s v="Bajo"/>
    <n v="2.8571428571428571E-2"/>
    <n v="1542"/>
    <n v="4"/>
    <n v="17.5"/>
    <n v="17.5"/>
    <s v="Primera compra"/>
    <n v="1469"/>
    <n v="48.262833675564679"/>
    <n v="4.0219028062970565"/>
    <x v="0"/>
    <x v="1"/>
    <s v="oct"/>
  </r>
  <r>
    <x v="2092"/>
    <x v="0"/>
    <n v="83"/>
    <n v="149"/>
    <n v="380"/>
    <n v="0"/>
    <s v="No"/>
    <s v="No"/>
    <n v="0"/>
    <n v="2"/>
    <n v="18"/>
    <s v="Yes"/>
    <n v="0"/>
    <s v="GA"/>
    <x v="0"/>
    <n v="29"/>
    <s v="Yes"/>
    <s v="No"/>
    <s v="No"/>
    <s v="  Month-to-Month   "/>
    <s v="Credit Card"/>
    <n v="24"/>
    <n v="1012"/>
    <x v="0"/>
    <m/>
    <x v="1107"/>
    <x v="1127"/>
    <n v="58"/>
    <x v="1"/>
    <n v="25.82"/>
    <x v="2"/>
    <s v="Phone"/>
    <x v="0"/>
    <n v="0"/>
    <n v="2285"/>
    <s v="Medio"/>
    <s v="Medio"/>
    <n v="8.6206896551724144E-2"/>
    <n v="1650"/>
    <n v="154"/>
    <n v="0.37662337662337664"/>
    <n v="0.37662337662337664"/>
    <s v="Primera compra"/>
    <n v="1695"/>
    <n v="55.687885010266939"/>
    <n v="4.6406570841889119"/>
    <x v="1"/>
    <x v="2"/>
    <s v="feb"/>
  </r>
  <r>
    <x v="2093"/>
    <x v="0"/>
    <n v="67"/>
    <n v="60"/>
    <n v="123.9"/>
    <n v="0"/>
    <s v="No"/>
    <s v="No"/>
    <n v="0"/>
    <n v="0"/>
    <n v="7"/>
    <s v="Yes"/>
    <n v="0"/>
    <s v="MN"/>
    <x v="1"/>
    <n v="62"/>
    <s v="No"/>
    <s v="No"/>
    <s v="No"/>
    <s v="  Month-to-Month   "/>
    <s v="Credit Card"/>
    <n v="28"/>
    <n v="293"/>
    <x v="0"/>
    <m/>
    <x v="1099"/>
    <x v="729"/>
    <n v="36"/>
    <x v="0"/>
    <n v="28.17"/>
    <x v="1"/>
    <s v="SMS"/>
    <x v="1"/>
    <n v="0"/>
    <n v="4350"/>
    <s v="Medio"/>
    <s v="Bajo"/>
    <n v="0"/>
    <n v="1034"/>
    <n v="60"/>
    <n v="0.6"/>
    <n v="0.6"/>
    <s v="Primera compra"/>
    <n v="792"/>
    <n v="26.020533880903493"/>
    <n v="2.1683778234086244"/>
    <x v="2"/>
    <x v="1"/>
    <s v="ago"/>
  </r>
  <r>
    <x v="2094"/>
    <x v="0"/>
    <n v="92"/>
    <n v="145"/>
    <n v="371.9"/>
    <n v="0"/>
    <s v="No"/>
    <s v="No"/>
    <n v="0"/>
    <n v="0"/>
    <n v="9"/>
    <s v="No"/>
    <n v="39"/>
    <s v="DE"/>
    <x v="0"/>
    <n v="45"/>
    <s v="No"/>
    <s v="No"/>
    <s v="No"/>
    <s v="  Month-to-Month   "/>
    <s v="Direct Debit"/>
    <n v="41"/>
    <n v="1028"/>
    <x v="0"/>
    <m/>
    <x v="342"/>
    <x v="1128"/>
    <n v="51"/>
    <x v="1"/>
    <n v="44.76"/>
    <x v="1"/>
    <s v="SMS"/>
    <x v="0"/>
    <n v="0"/>
    <n v="538"/>
    <s v="Medio"/>
    <s v="Bajo"/>
    <n v="0"/>
    <n v="1643"/>
    <n v="145"/>
    <n v="0.35172413793103446"/>
    <n v="0.35172413793103446"/>
    <s v="Primera compra"/>
    <n v="640"/>
    <n v="21.026694045174537"/>
    <n v="1.7522245037645447"/>
    <x v="0"/>
    <x v="2"/>
    <s v="ene"/>
  </r>
  <r>
    <x v="2095"/>
    <x v="0"/>
    <n v="96"/>
    <n v="2"/>
    <n v="7"/>
    <n v="0"/>
    <s v="No"/>
    <s v="No"/>
    <n v="0"/>
    <n v="2"/>
    <n v="8"/>
    <s v="Yes"/>
    <n v="0"/>
    <s v="IL"/>
    <x v="0"/>
    <n v="32"/>
    <s v="No"/>
    <s v="No"/>
    <s v="No"/>
    <s v="  Month-to-Month   "/>
    <s v="Direct Debit"/>
    <n v="24"/>
    <n v="24"/>
    <x v="0"/>
    <m/>
    <x v="521"/>
    <x v="705"/>
    <n v="58"/>
    <x v="1"/>
    <n v="24.14"/>
    <x v="3"/>
    <s v="Phone"/>
    <x v="1"/>
    <n v="0"/>
    <n v="41"/>
    <s v="Medio"/>
    <s v="Bajo"/>
    <n v="1.7241379310344827E-2"/>
    <n v="1315"/>
    <n v="3"/>
    <n v="19.333333333333332"/>
    <n v="19.333333333333332"/>
    <s v="Primera compra"/>
    <n v="1099"/>
    <n v="36.106776180698155"/>
    <n v="3.0088980150581794"/>
    <x v="2"/>
    <x v="1"/>
    <s v="oct"/>
  </r>
  <r>
    <x v="2096"/>
    <x v="0"/>
    <n v="77"/>
    <n v="69"/>
    <n v="170.2"/>
    <n v="0"/>
    <s v="No"/>
    <s v="No"/>
    <n v="0"/>
    <n v="1"/>
    <n v="6"/>
    <s v="Yes"/>
    <n v="0"/>
    <s v="AR"/>
    <x v="0"/>
    <n v="60"/>
    <s v="No"/>
    <s v="No"/>
    <s v="Yes"/>
    <s v="  Month-to-Month   "/>
    <s v="Direct Debit"/>
    <n v="45"/>
    <n v="965"/>
    <x v="0"/>
    <m/>
    <x v="846"/>
    <x v="1129"/>
    <n v="48"/>
    <x v="1"/>
    <n v="37.24"/>
    <x v="5"/>
    <s v="Phone"/>
    <x v="0"/>
    <n v="0"/>
    <n v="5105"/>
    <s v="Medio"/>
    <s v="Bajo"/>
    <n v="8.3333333333333329E-2"/>
    <n v="1583"/>
    <n v="73"/>
    <n v="0.65753424657534243"/>
    <n v="0.65753424657534243"/>
    <s v="Primera compra"/>
    <n v="1073"/>
    <n v="35.252566735112936"/>
    <n v="2.9377138945927448"/>
    <x v="0"/>
    <x v="2"/>
    <s v="nov"/>
  </r>
  <r>
    <x v="2097"/>
    <x v="0"/>
    <n v="57"/>
    <n v="95"/>
    <n v="288"/>
    <n v="0"/>
    <s v="No"/>
    <s v="No"/>
    <n v="0"/>
    <n v="0"/>
    <n v="1"/>
    <s v="Yes"/>
    <n v="0"/>
    <s v="WA"/>
    <x v="0"/>
    <n v="73"/>
    <s v="No"/>
    <s v="Yes"/>
    <s v="Yes"/>
    <s v="  Two Year   "/>
    <s v="Credit Card"/>
    <n v="69"/>
    <n v="4941"/>
    <x v="0"/>
    <m/>
    <x v="1108"/>
    <x v="40"/>
    <n v="101"/>
    <x v="1"/>
    <n v="81.599999999999994"/>
    <x v="5"/>
    <s v="SMS"/>
    <x v="0"/>
    <n v="0"/>
    <n v="411"/>
    <s v="Alto"/>
    <s v="Bajo"/>
    <n v="3.9603960396039604E-2"/>
    <n v="1077"/>
    <n v="99"/>
    <n v="1.0202020202020201"/>
    <n v="1.0202020202020201"/>
    <s v="Primera compra"/>
    <n v="1334"/>
    <n v="43.827515400410675"/>
    <n v="3.6522929500342229"/>
    <x v="0"/>
    <x v="3"/>
    <s v="feb"/>
  </r>
  <r>
    <x v="2098"/>
    <x v="0"/>
    <n v="53"/>
    <n v="426"/>
    <n v="731.2"/>
    <n v="0"/>
    <s v="No"/>
    <s v="No"/>
    <n v="0"/>
    <n v="0"/>
    <n v="20"/>
    <s v="Yes"/>
    <n v="0"/>
    <s v="TN"/>
    <x v="0"/>
    <n v="21"/>
    <s v="Yes"/>
    <s v="No"/>
    <s v="Yes"/>
    <s v="  One Year   "/>
    <s v="Direct Debit"/>
    <n v="55"/>
    <n v="3673"/>
    <x v="0"/>
    <m/>
    <x v="111"/>
    <x v="887"/>
    <n v="52"/>
    <x v="2"/>
    <n v="46.34"/>
    <x v="5"/>
    <s v="SMS"/>
    <x v="1"/>
    <n v="0"/>
    <n v="825"/>
    <s v="Alto"/>
    <s v="Bajo"/>
    <n v="7.6923076923076927E-2"/>
    <n v="432"/>
    <n v="430"/>
    <n v="0.12093023255813953"/>
    <n v="0.12093023255813953"/>
    <s v="Primera compra"/>
    <n v="405"/>
    <n v="13.305954825462013"/>
    <n v="1.108829568788501"/>
    <x v="0"/>
    <x v="3"/>
    <s v="sept"/>
  </r>
  <r>
    <x v="2099"/>
    <x v="0"/>
    <n v="52"/>
    <n v="166"/>
    <n v="339.2"/>
    <n v="124"/>
    <s v="Yes"/>
    <s v="No"/>
    <n v="54.6"/>
    <n v="1"/>
    <n v="5"/>
    <s v="Yes"/>
    <n v="0"/>
    <s v="MT"/>
    <x v="0"/>
    <n v="62"/>
    <s v="No"/>
    <s v="No"/>
    <s v="Yes"/>
    <s v="  One Year   "/>
    <s v="Direct Debit"/>
    <n v="25"/>
    <n v="774"/>
    <x v="0"/>
    <m/>
    <x v="141"/>
    <x v="132"/>
    <n v="102"/>
    <x v="1"/>
    <n v="22.73"/>
    <x v="0"/>
    <s v="Phone"/>
    <x v="0"/>
    <n v="2.73"/>
    <n v="5337"/>
    <s v="Medio"/>
    <s v="Bajo"/>
    <n v="1.9607843137254902E-2"/>
    <n v="787"/>
    <n v="292"/>
    <n v="0.34931506849315069"/>
    <n v="0.34931506849315069"/>
    <s v="Primera compra"/>
    <n v="1581"/>
    <n v="51.942505133470235"/>
    <n v="4.3285420944558526"/>
    <x v="0"/>
    <x v="2"/>
    <s v="jun"/>
  </r>
  <r>
    <x v="2100"/>
    <x v="0"/>
    <n v="67"/>
    <n v="181"/>
    <n v="540.20000000000005"/>
    <n v="0"/>
    <s v="No"/>
    <s v="No"/>
    <n v="0"/>
    <n v="0"/>
    <n v="18"/>
    <s v="Yes"/>
    <n v="0"/>
    <s v="ME"/>
    <x v="0"/>
    <n v="29"/>
    <s v="Yes"/>
    <s v="No"/>
    <s v="Yes"/>
    <s v="  Two Year   "/>
    <s v="Credit Card"/>
    <n v="50"/>
    <n v="3374"/>
    <x v="0"/>
    <m/>
    <x v="374"/>
    <x v="1130"/>
    <n v="8"/>
    <x v="2"/>
    <n v="52.68"/>
    <x v="4"/>
    <s v="Phone"/>
    <x v="1"/>
    <n v="0"/>
    <n v="180"/>
    <s v="Alto"/>
    <s v="Bajo"/>
    <n v="0.375"/>
    <n v="1655"/>
    <n v="184"/>
    <n v="4.3478260869565216E-2"/>
    <n v="4.3478260869565216E-2"/>
    <s v="Primera compra"/>
    <n v="578"/>
    <n v="18.989733059548254"/>
    <n v="1.5824777549623545"/>
    <x v="0"/>
    <x v="3"/>
    <s v="mar"/>
  </r>
  <r>
    <x v="2101"/>
    <x v="0"/>
    <n v="75"/>
    <n v="198"/>
    <n v="484.7"/>
    <n v="0"/>
    <s v="No"/>
    <s v="No"/>
    <n v="0"/>
    <n v="1"/>
    <n v="4"/>
    <s v="Yes"/>
    <n v="0"/>
    <s v="TN"/>
    <x v="0"/>
    <n v="62"/>
    <s v="No"/>
    <s v="No"/>
    <s v="No"/>
    <s v="  Month-to-Month   "/>
    <s v="Direct Debit"/>
    <n v="22"/>
    <n v="962"/>
    <x v="0"/>
    <m/>
    <x v="150"/>
    <x v="625"/>
    <n v="72"/>
    <x v="0"/>
    <n v="23.85"/>
    <x v="0"/>
    <s v="Email"/>
    <x v="0"/>
    <n v="0"/>
    <n v="1456"/>
    <s v="Medio"/>
    <s v="Bajo"/>
    <n v="2.7777777777777776E-2"/>
    <n v="1201"/>
    <n v="200"/>
    <n v="0.36"/>
    <n v="0.36"/>
    <s v="Primera compra"/>
    <n v="1431"/>
    <n v="47.014373716632448"/>
    <n v="3.9178644763860375"/>
    <x v="0"/>
    <x v="2"/>
    <s v="nov"/>
  </r>
  <r>
    <x v="2102"/>
    <x v="0"/>
    <n v="75"/>
    <n v="47"/>
    <n v="92.1"/>
    <n v="0"/>
    <s v="No"/>
    <s v="No"/>
    <n v="0"/>
    <n v="2"/>
    <n v="10"/>
    <s v="Yes"/>
    <n v="0"/>
    <s v="PA"/>
    <x v="0"/>
    <n v="59"/>
    <s v="No"/>
    <s v="No"/>
    <s v="No"/>
    <s v="  One Year   "/>
    <s v="Direct Debit"/>
    <n v="34"/>
    <n v="784"/>
    <x v="0"/>
    <m/>
    <x v="530"/>
    <x v="2"/>
    <n v="62"/>
    <x v="2"/>
    <n v="34.270000000000003"/>
    <x v="5"/>
    <s v="SMS"/>
    <x v="1"/>
    <n v="0"/>
    <n v="5064"/>
    <s v="Medio"/>
    <s v="Bajo"/>
    <n v="6.4516129032258063E-2"/>
    <n v="422"/>
    <n v="51"/>
    <n v="1.2156862745098038"/>
    <n v="1.2156862745098038"/>
    <s v="Primera compra"/>
    <n v="422"/>
    <n v="13.864476386036962"/>
    <n v="1.1553730321697468"/>
    <x v="0"/>
    <x v="2"/>
    <s v="ago"/>
  </r>
  <r>
    <x v="2103"/>
    <x v="0"/>
    <n v="69"/>
    <n v="149"/>
    <n v="395.4"/>
    <n v="0"/>
    <s v="No"/>
    <s v="No"/>
    <n v="0"/>
    <n v="0"/>
    <n v="6"/>
    <s v="Yes"/>
    <n v="0"/>
    <s v="AZ"/>
    <x v="0"/>
    <n v="54"/>
    <s v="No"/>
    <s v="No"/>
    <s v="Yes"/>
    <s v="  Month-to-Month   "/>
    <s v="Credit Card"/>
    <n v="24"/>
    <n v="723"/>
    <x v="0"/>
    <m/>
    <x v="414"/>
    <x v="1131"/>
    <n v="65"/>
    <x v="0"/>
    <n v="22.8"/>
    <x v="4"/>
    <s v="Phone"/>
    <x v="0"/>
    <n v="0"/>
    <n v="4785"/>
    <s v="Medio"/>
    <s v="Bajo"/>
    <n v="4.6153846153846156E-2"/>
    <n v="1389"/>
    <n v="152"/>
    <n v="0.42763157894736842"/>
    <n v="0.42763157894736842"/>
    <s v="Primera compra"/>
    <n v="1156"/>
    <n v="37.979466119096507"/>
    <n v="3.1649555099247091"/>
    <x v="0"/>
    <x v="2"/>
    <s v="ago"/>
  </r>
  <r>
    <x v="2104"/>
    <x v="0"/>
    <n v="73"/>
    <n v="385"/>
    <n v="864.6"/>
    <n v="576"/>
    <s v="Yes"/>
    <s v="Yes"/>
    <n v="0"/>
    <n v="0"/>
    <n v="5"/>
    <s v="No"/>
    <n v="59"/>
    <s v="RI"/>
    <x v="0"/>
    <n v="67"/>
    <s v="No"/>
    <s v="Yes"/>
    <s v="Yes"/>
    <s v="  Two Year   "/>
    <s v="Direct Debit"/>
    <n v="47"/>
    <n v="3367"/>
    <x v="0"/>
    <m/>
    <x v="1077"/>
    <x v="1132"/>
    <n v="107"/>
    <x v="0"/>
    <n v="49.49"/>
    <x v="5"/>
    <s v="SMS"/>
    <x v="1"/>
    <n v="6.41"/>
    <n v="2022"/>
    <s v="Alto"/>
    <s v="Bajo"/>
    <n v="3.7383177570093455E-2"/>
    <n v="1189"/>
    <n v="965"/>
    <n v="0.11088082901554404"/>
    <n v="0.11088082901554404"/>
    <s v="Primera compra"/>
    <n v="1174"/>
    <n v="38.570841889117041"/>
    <n v="3.2142368240930868"/>
    <x v="0"/>
    <x v="3"/>
    <s v="jul"/>
  </r>
  <r>
    <x v="2105"/>
    <x v="0"/>
    <n v="73"/>
    <n v="151"/>
    <n v="396.3"/>
    <n v="0"/>
    <s v="No"/>
    <s v="No"/>
    <n v="0"/>
    <n v="0"/>
    <n v="0"/>
    <s v="No"/>
    <n v="0"/>
    <s v="UT"/>
    <x v="0"/>
    <n v="57"/>
    <s v="No"/>
    <s v="No"/>
    <s v="No"/>
    <s v="  Two Year   "/>
    <s v="Credit Card"/>
    <n v="8"/>
    <n v="537"/>
    <x v="0"/>
    <m/>
    <x v="823"/>
    <x v="795"/>
    <n v="22"/>
    <x v="0"/>
    <n v="8.27"/>
    <x v="3"/>
    <s v="SMS"/>
    <x v="0"/>
    <n v="0"/>
    <n v="4498"/>
    <s v="Medio"/>
    <s v="Bajo"/>
    <n v="4.5454545454545456E-2"/>
    <n v="1167"/>
    <n v="152"/>
    <n v="0.14473684210526316"/>
    <n v="0.14473684210526316"/>
    <s v="Primera compra"/>
    <n v="293"/>
    <n v="9.6262833675564679"/>
    <n v="0.80219028062970565"/>
    <x v="0"/>
    <x v="1"/>
    <s v="dic"/>
  </r>
  <r>
    <x v="2106"/>
    <x v="0"/>
    <n v="59"/>
    <n v="62"/>
    <n v="148.9"/>
    <n v="28"/>
    <s v="Yes"/>
    <s v="No"/>
    <n v="32.200000000000003"/>
    <n v="1"/>
    <n v="6"/>
    <s v="Yes"/>
    <n v="0"/>
    <s v="VA"/>
    <x v="1"/>
    <n v="57"/>
    <s v="No"/>
    <s v="No"/>
    <s v="No"/>
    <s v="  Month-to-Month   "/>
    <s v="Paper Check"/>
    <n v="36"/>
    <n v="488"/>
    <x v="0"/>
    <m/>
    <x v="816"/>
    <x v="663"/>
    <n v="36"/>
    <x v="2"/>
    <n v="41.28"/>
    <x v="2"/>
    <s v="SMS"/>
    <x v="1"/>
    <n v="0.97"/>
    <n v="2085"/>
    <s v="Medio"/>
    <s v="Medio"/>
    <n v="0.1388888888888889"/>
    <n v="1420"/>
    <n v="95"/>
    <n v="0.37894736842105264"/>
    <n v="0.37894736842105264"/>
    <s v="Primera compra"/>
    <n v="1421"/>
    <n v="46.685831622176593"/>
    <n v="3.890485968514716"/>
    <x v="1"/>
    <x v="1"/>
    <s v="nov"/>
  </r>
  <r>
    <x v="2107"/>
    <x v="0"/>
    <n v="70"/>
    <n v="59"/>
    <n v="145.4"/>
    <n v="72"/>
    <s v="Yes"/>
    <s v="No"/>
    <n v="110.7"/>
    <n v="0"/>
    <n v="0"/>
    <s v="No"/>
    <n v="0"/>
    <s v="MI"/>
    <x v="0"/>
    <n v="45"/>
    <s v="No"/>
    <s v="No"/>
    <s v="No"/>
    <s v="  Month-to-Month   "/>
    <s v="Credit Card"/>
    <n v="12"/>
    <n v="215"/>
    <x v="0"/>
    <m/>
    <x v="885"/>
    <x v="134"/>
    <n v="11"/>
    <x v="0"/>
    <n v="12.09"/>
    <x v="1"/>
    <s v="SMS"/>
    <x v="0"/>
    <n v="2.21"/>
    <n v="3331"/>
    <s v="Medio"/>
    <s v="Bajo"/>
    <n v="0"/>
    <n v="912"/>
    <n v="131"/>
    <n v="8.3969465648854963E-2"/>
    <n v="8.3969465648854963E-2"/>
    <s v="Primera compra"/>
    <n v="794"/>
    <n v="26.086242299794662"/>
    <n v="2.1738535249828885"/>
    <x v="2"/>
    <x v="1"/>
    <s v="ago"/>
  </r>
  <r>
    <x v="2108"/>
    <x v="0"/>
    <n v="72"/>
    <n v="16"/>
    <n v="31.9"/>
    <n v="30"/>
    <s v="Yes"/>
    <s v="No"/>
    <n v="32"/>
    <n v="0"/>
    <n v="0"/>
    <s v="No"/>
    <n v="0"/>
    <s v="IL"/>
    <x v="1"/>
    <n v="63"/>
    <s v="No"/>
    <s v="No"/>
    <s v="No"/>
    <s v="  Two Year   "/>
    <s v="Credit Card"/>
    <n v="7"/>
    <n v="34"/>
    <x v="0"/>
    <m/>
    <x v="1021"/>
    <x v="998"/>
    <n v="119"/>
    <x v="0"/>
    <n v="7.09"/>
    <x v="0"/>
    <s v="SMS"/>
    <x v="0"/>
    <n v="0.06"/>
    <n v="3174"/>
    <s v="Medio"/>
    <s v="Bajo"/>
    <n v="1.680672268907563E-2"/>
    <n v="619"/>
    <n v="48"/>
    <n v="2.4791666666666665"/>
    <n v="2.4791666666666665"/>
    <s v="Primera compra"/>
    <n v="1673"/>
    <n v="54.965092402464066"/>
    <n v="4.5804243668720055"/>
    <x v="0"/>
    <x v="1"/>
    <s v="mar"/>
  </r>
  <r>
    <x v="2109"/>
    <x v="0"/>
    <n v="65"/>
    <n v="255"/>
    <n v="605.70000000000005"/>
    <n v="0"/>
    <s v="No"/>
    <s v="No"/>
    <n v="0"/>
    <n v="0"/>
    <n v="7"/>
    <s v="Yes"/>
    <n v="0"/>
    <s v="AZ"/>
    <x v="1"/>
    <n v="33"/>
    <s v="No"/>
    <s v="No"/>
    <s v="Yes"/>
    <s v="  One Year   "/>
    <s v="Credit Card"/>
    <n v="46"/>
    <n v="2147"/>
    <x v="0"/>
    <m/>
    <x v="9"/>
    <x v="174"/>
    <n v="93"/>
    <x v="0"/>
    <n v="54.89"/>
    <x v="1"/>
    <s v="Email"/>
    <x v="1"/>
    <n v="0"/>
    <n v="4555"/>
    <s v="Alto"/>
    <s v="Bajo"/>
    <n v="0"/>
    <n v="1344"/>
    <n v="255"/>
    <n v="0.36470588235294116"/>
    <n v="0.36470588235294116"/>
    <s v="Primera compra"/>
    <n v="1509"/>
    <n v="49.577002053388092"/>
    <n v="4.131416837782341"/>
    <x v="2"/>
    <x v="0"/>
    <s v="ago"/>
  </r>
  <r>
    <x v="2110"/>
    <x v="0"/>
    <n v="99"/>
    <n v="39"/>
    <n v="97.1"/>
    <n v="0"/>
    <s v="No"/>
    <s v="No"/>
    <n v="0"/>
    <n v="0"/>
    <n v="0"/>
    <s v="No"/>
    <n v="0"/>
    <s v="AR"/>
    <x v="0"/>
    <n v="60"/>
    <s v="No"/>
    <s v="No"/>
    <s v="No"/>
    <s v="  Month-to-Month   "/>
    <s v="Direct Debit"/>
    <n v="7"/>
    <n v="47"/>
    <x v="0"/>
    <m/>
    <x v="1093"/>
    <x v="65"/>
    <n v="56"/>
    <x v="1"/>
    <n v="6.49"/>
    <x v="4"/>
    <s v="SMS"/>
    <x v="0"/>
    <n v="0"/>
    <n v="1117"/>
    <s v="Medio"/>
    <s v="Bajo"/>
    <n v="5.3571428571428568E-2"/>
    <n v="399"/>
    <n v="42"/>
    <n v="1.3333333333333333"/>
    <n v="1.3333333333333333"/>
    <s v="Primera compra"/>
    <n v="1012"/>
    <n v="33.248459958932237"/>
    <n v="2.7707049965776864"/>
    <x v="0"/>
    <x v="1"/>
    <s v="ene"/>
  </r>
  <r>
    <x v="2111"/>
    <x v="0"/>
    <n v="70"/>
    <n v="39"/>
    <n v="96.6"/>
    <n v="28"/>
    <s v="Yes"/>
    <s v="No"/>
    <n v="16.7"/>
    <n v="0"/>
    <n v="24"/>
    <s v="Yes"/>
    <n v="0"/>
    <s v="NC"/>
    <x v="1"/>
    <n v="21"/>
    <s v="Yes"/>
    <s v="No"/>
    <s v="No"/>
    <s v="  Month-to-Month   "/>
    <s v="Direct Debit"/>
    <n v="39"/>
    <n v="268"/>
    <x v="0"/>
    <m/>
    <x v="507"/>
    <x v="43"/>
    <n v="43"/>
    <x v="0"/>
    <n v="45.98"/>
    <x v="1"/>
    <s v="SMS"/>
    <x v="1"/>
    <n v="0.83"/>
    <n v="534"/>
    <s v="Alto"/>
    <s v="Bajo"/>
    <n v="0"/>
    <n v="758"/>
    <n v="67"/>
    <n v="0.64179104477611937"/>
    <n v="0.64179104477611937"/>
    <s v="Primera compra"/>
    <n v="1030"/>
    <n v="33.839835728952778"/>
    <n v="2.819986310746065"/>
    <x v="2"/>
    <x v="1"/>
    <s v="dic"/>
  </r>
  <r>
    <x v="2112"/>
    <x v="0"/>
    <n v="60"/>
    <n v="399"/>
    <n v="790.8"/>
    <n v="0"/>
    <s v="No"/>
    <s v="No"/>
    <n v="0"/>
    <n v="0"/>
    <n v="2"/>
    <s v="No"/>
    <n v="73"/>
    <s v="PA"/>
    <x v="1"/>
    <n v="45"/>
    <s v="No"/>
    <s v="No"/>
    <s v="No"/>
    <s v="  Month-to-Month   "/>
    <s v="Direct Debit"/>
    <n v="39"/>
    <n v="1917"/>
    <x v="0"/>
    <m/>
    <x v="888"/>
    <x v="310"/>
    <n v="11"/>
    <x v="1"/>
    <n v="37.86"/>
    <x v="2"/>
    <s v="SMS"/>
    <x v="1"/>
    <n v="0"/>
    <n v="5850"/>
    <s v="Medio"/>
    <s v="Medio"/>
    <n v="0.45454545454545453"/>
    <n v="358"/>
    <n v="404"/>
    <n v="2.7227722772277228E-2"/>
    <n v="2.7227722772277228E-2"/>
    <s v="Primera compra"/>
    <n v="1062"/>
    <n v="34.891170431211499"/>
    <n v="2.9075975359342916"/>
    <x v="1"/>
    <x v="0"/>
    <s v="nov"/>
  </r>
  <r>
    <x v="2112"/>
    <x v="0"/>
    <n v="54"/>
    <n v="399"/>
    <n v="790.8"/>
    <n v="0"/>
    <s v="No"/>
    <s v="No"/>
    <n v="0"/>
    <n v="0"/>
    <n v="2"/>
    <s v="No"/>
    <n v="73"/>
    <s v="PA"/>
    <x v="1"/>
    <n v="45"/>
    <s v="No"/>
    <s v="No"/>
    <s v="No"/>
    <s v="  Month-to-Month   "/>
    <s v="Direct Debit"/>
    <n v="39"/>
    <n v="1917"/>
    <x v="0"/>
    <m/>
    <x v="888"/>
    <x v="310"/>
    <n v="11"/>
    <x v="1"/>
    <n v="37.86"/>
    <x v="5"/>
    <s v="SMS"/>
    <x v="1"/>
    <n v="0"/>
    <n v="5579"/>
    <s v="Medio"/>
    <s v="Bajo"/>
    <n v="0.36363636363636365"/>
    <n v="358"/>
    <n v="403"/>
    <n v="2.729528535980149E-2"/>
    <n v="2.729528535980149E-2"/>
    <s v="Compra posterior"/>
    <n v="1062"/>
    <n v="34.891170431211499"/>
    <n v="2.9075975359342916"/>
    <x v="0"/>
    <x v="0"/>
    <s v="nov"/>
  </r>
  <r>
    <x v="2113"/>
    <x v="0"/>
    <n v="60"/>
    <n v="263"/>
    <n v="523.6"/>
    <n v="0"/>
    <s v="No"/>
    <s v="No"/>
    <n v="0"/>
    <n v="0"/>
    <n v="5"/>
    <s v="Yes"/>
    <n v="0"/>
    <s v="VA"/>
    <x v="0"/>
    <n v="67"/>
    <s v="No"/>
    <s v="Yes"/>
    <s v="No"/>
    <s v="  Two Year   "/>
    <s v="Credit Card"/>
    <n v="21"/>
    <n v="1124"/>
    <x v="0"/>
    <m/>
    <x v="253"/>
    <x v="1133"/>
    <n v="101"/>
    <x v="2"/>
    <n v="20.21"/>
    <x v="2"/>
    <s v="Email"/>
    <x v="1"/>
    <n v="0"/>
    <n v="5614"/>
    <s v="Medio"/>
    <s v="Medio"/>
    <n v="4.9504950495049507E-2"/>
    <n v="857"/>
    <n v="268"/>
    <n v="0.37686567164179102"/>
    <n v="0.37686567164179102"/>
    <s v="Primera compra"/>
    <n v="1551"/>
    <n v="50.956878850102669"/>
    <n v="4.2464065708418888"/>
    <x v="1"/>
    <x v="0"/>
    <s v="jul"/>
  </r>
  <r>
    <x v="2114"/>
    <x v="0"/>
    <n v="74"/>
    <n v="246"/>
    <n v="654.20000000000005"/>
    <n v="0"/>
    <s v="No"/>
    <s v="No"/>
    <n v="0"/>
    <n v="0"/>
    <n v="7"/>
    <s v="Yes"/>
    <n v="0"/>
    <s v="ID"/>
    <x v="1"/>
    <n v="70"/>
    <s v="No"/>
    <s v="Yes"/>
    <s v="Yes"/>
    <s v="  Two Year   "/>
    <s v="Direct Debit"/>
    <n v="63"/>
    <n v="4569"/>
    <x v="0"/>
    <m/>
    <x v="705"/>
    <x v="1134"/>
    <n v="19"/>
    <x v="0"/>
    <n v="60.83"/>
    <x v="4"/>
    <s v="Email"/>
    <x v="0"/>
    <n v="0"/>
    <n v="1554"/>
    <s v="Alto"/>
    <s v="Bajo"/>
    <n v="0.15789473684210525"/>
    <n v="776"/>
    <n v="249"/>
    <n v="7.6305220883534142E-2"/>
    <n v="7.6305220883534142E-2"/>
    <s v="Primera compra"/>
    <n v="789"/>
    <n v="25.921971252566735"/>
    <n v="2.1601642710472277"/>
    <x v="0"/>
    <x v="3"/>
    <s v="ago"/>
  </r>
  <r>
    <x v="2115"/>
    <x v="0"/>
    <n v="95"/>
    <n v="141"/>
    <n v="343.7"/>
    <n v="0"/>
    <s v="No"/>
    <s v="No"/>
    <n v="0"/>
    <n v="0"/>
    <n v="0"/>
    <s v="No"/>
    <n v="0"/>
    <s v="IN"/>
    <x v="1"/>
    <n v="29"/>
    <s v="Yes"/>
    <s v="No"/>
    <s v="No"/>
    <s v="  Month-to-Month   "/>
    <s v="Credit Card"/>
    <n v="8"/>
    <n v="223"/>
    <x v="0"/>
    <m/>
    <x v="1109"/>
    <x v="176"/>
    <n v="116"/>
    <x v="1"/>
    <n v="7.68"/>
    <x v="2"/>
    <s v="Phone"/>
    <x v="1"/>
    <n v="0"/>
    <n v="4139"/>
    <s v="Medio"/>
    <s v="Medio"/>
    <n v="4.3103448275862072E-2"/>
    <n v="1120"/>
    <n v="146"/>
    <n v="0.79452054794520544"/>
    <n v="0.79452054794520544"/>
    <s v="Primera compra"/>
    <n v="886"/>
    <n v="29.108829568788501"/>
    <n v="2.4257357973990419"/>
    <x v="1"/>
    <x v="1"/>
    <s v="may"/>
  </r>
  <r>
    <x v="2116"/>
    <x v="0"/>
    <n v="72"/>
    <n v="61"/>
    <n v="115.2"/>
    <n v="0"/>
    <s v="No"/>
    <s v="No"/>
    <n v="0"/>
    <n v="2"/>
    <n v="4"/>
    <s v="Yes"/>
    <n v="0"/>
    <s v="AK"/>
    <x v="0"/>
    <n v="50"/>
    <s v="No"/>
    <s v="No"/>
    <s v="No"/>
    <s v="  Month-to-Month   "/>
    <s v="Direct Debit"/>
    <n v="57"/>
    <n v="814"/>
    <x v="0"/>
    <m/>
    <x v="1110"/>
    <x v="947"/>
    <n v="49"/>
    <x v="0"/>
    <n v="57.25"/>
    <x v="2"/>
    <s v="Email"/>
    <x v="0"/>
    <n v="0"/>
    <n v="4921"/>
    <s v="Alto"/>
    <s v="Medio"/>
    <n v="0.10204081632653061"/>
    <n v="421"/>
    <n v="66"/>
    <n v="0.74242424242424243"/>
    <n v="0.74242424242424243"/>
    <s v="Primera compra"/>
    <n v="1708"/>
    <n v="56.114989733059545"/>
    <n v="4.6762491444216288"/>
    <x v="1"/>
    <x v="2"/>
    <s v="feb"/>
  </r>
  <r>
    <x v="2117"/>
    <x v="0"/>
    <n v="74"/>
    <n v="266"/>
    <n v="538.70000000000005"/>
    <n v="0"/>
    <s v="No"/>
    <s v="No"/>
    <n v="0"/>
    <n v="1"/>
    <n v="0"/>
    <s v="No"/>
    <n v="0"/>
    <s v="FL"/>
    <x v="0"/>
    <n v="29"/>
    <s v="Yes"/>
    <s v="No"/>
    <s v="No"/>
    <s v="  Two Year   "/>
    <s v="Credit Card"/>
    <n v="12"/>
    <n v="672"/>
    <x v="0"/>
    <m/>
    <x v="966"/>
    <x v="75"/>
    <n v="80"/>
    <x v="2"/>
    <n v="14"/>
    <x v="4"/>
    <s v="SMS"/>
    <x v="1"/>
    <n v="0"/>
    <n v="4424"/>
    <s v="Medio"/>
    <s v="Bajo"/>
    <n v="3.7499999999999999E-2"/>
    <n v="1257"/>
    <n v="269"/>
    <n v="0.29739776951672864"/>
    <n v="0.29739776951672864"/>
    <s v="Primera compra"/>
    <n v="1128"/>
    <n v="37.059548254620125"/>
    <n v="3.0882956878850103"/>
    <x v="0"/>
    <x v="2"/>
    <s v="sept"/>
  </r>
  <r>
    <x v="2118"/>
    <x v="0"/>
    <n v="75"/>
    <n v="175"/>
    <n v="337.2"/>
    <n v="185"/>
    <s v="Yes"/>
    <s v="Yes"/>
    <n v="0"/>
    <n v="2"/>
    <n v="10"/>
    <s v="Yes"/>
    <n v="0"/>
    <s v="MO"/>
    <x v="1"/>
    <n v="64"/>
    <s v="No"/>
    <s v="No"/>
    <s v="Yes"/>
    <s v="  Two Year   "/>
    <s v="Direct Debit"/>
    <n v="52"/>
    <n v="1965"/>
    <x v="0"/>
    <m/>
    <x v="164"/>
    <x v="254"/>
    <n v="99"/>
    <x v="0"/>
    <n v="59.83"/>
    <x v="5"/>
    <s v="Email"/>
    <x v="0"/>
    <n v="2.7"/>
    <n v="973"/>
    <s v="Alto"/>
    <s v="Bajo"/>
    <n v="4.0404040404040407E-2"/>
    <n v="1305"/>
    <n v="364"/>
    <n v="0.27197802197802196"/>
    <n v="0.27197802197802196"/>
    <s v="Primera compra"/>
    <n v="1132"/>
    <n v="37.190965092402465"/>
    <n v="3.0992470910335386"/>
    <x v="0"/>
    <x v="0"/>
    <s v="sept"/>
  </r>
  <r>
    <x v="2119"/>
    <x v="0"/>
    <n v="54"/>
    <n v="46"/>
    <n v="90.1"/>
    <n v="0"/>
    <s v="No"/>
    <s v="No"/>
    <n v="0"/>
    <n v="2"/>
    <n v="0"/>
    <s v="No"/>
    <n v="0"/>
    <s v="HI"/>
    <x v="1"/>
    <n v="55"/>
    <s v="No"/>
    <s v="No"/>
    <s v="No"/>
    <s v="  Month-to-Month   "/>
    <s v="Credit Card"/>
    <n v="12"/>
    <n v="89"/>
    <x v="0"/>
    <m/>
    <x v="667"/>
    <x v="1135"/>
    <n v="60"/>
    <x v="2"/>
    <n v="13.91"/>
    <x v="4"/>
    <s v="SMS"/>
    <x v="0"/>
    <n v="0"/>
    <n v="5345"/>
    <s v="Medio"/>
    <s v="Bajo"/>
    <n v="0.05"/>
    <n v="967"/>
    <n v="49"/>
    <n v="1.2244897959183674"/>
    <n v="1.2244897959183674"/>
    <s v="Primera compra"/>
    <n v="1486"/>
    <n v="48.821355236139631"/>
    <n v="4.0684462696783026"/>
    <x v="0"/>
    <x v="1"/>
    <s v="sept"/>
  </r>
  <r>
    <x v="2120"/>
    <x v="0"/>
    <n v="66"/>
    <n v="476"/>
    <n v="765"/>
    <n v="0"/>
    <s v="No"/>
    <s v="No"/>
    <n v="0"/>
    <n v="0"/>
    <n v="4"/>
    <s v="Yes"/>
    <n v="0"/>
    <s v="CA"/>
    <x v="1"/>
    <n v="43"/>
    <s v="No"/>
    <s v="No"/>
    <s v="Yes"/>
    <s v="  Month-to-Month   "/>
    <s v="Credit Card"/>
    <n v="64"/>
    <n v="4085"/>
    <x v="0"/>
    <m/>
    <x v="767"/>
    <x v="502"/>
    <n v="23"/>
    <x v="1"/>
    <n v="54.57"/>
    <x v="0"/>
    <s v="Phone"/>
    <x v="1"/>
    <n v="0"/>
    <n v="1034"/>
    <s v="Alto"/>
    <s v="Bajo"/>
    <n v="8.6956521739130432E-2"/>
    <n v="952"/>
    <n v="478"/>
    <n v="4.8117154811715482E-2"/>
    <n v="4.8117154811715482E-2"/>
    <s v="Primera compra"/>
    <n v="1654"/>
    <n v="54.340862422997944"/>
    <n v="4.5284052019164953"/>
    <x v="0"/>
    <x v="3"/>
    <s v="abr"/>
  </r>
  <r>
    <x v="2121"/>
    <x v="0"/>
    <n v="75"/>
    <n v="23"/>
    <n v="51.3"/>
    <n v="0"/>
    <s v="No"/>
    <s v="No"/>
    <n v="0"/>
    <n v="0"/>
    <n v="4"/>
    <s v="No"/>
    <n v="17"/>
    <s v="NY"/>
    <x v="1"/>
    <n v="77"/>
    <s v="No"/>
    <s v="Yes"/>
    <s v="No"/>
    <s v="  Month-to-Month   "/>
    <s v="Direct Debit"/>
    <n v="31"/>
    <n v="99"/>
    <x v="0"/>
    <m/>
    <x v="143"/>
    <x v="263"/>
    <n v="20"/>
    <x v="2"/>
    <n v="25.42"/>
    <x v="2"/>
    <s v="Email"/>
    <x v="1"/>
    <n v="0"/>
    <n v="6242"/>
    <s v="Medio"/>
    <s v="Medio"/>
    <n v="0.25"/>
    <n v="380"/>
    <n v="28"/>
    <n v="0.7142857142857143"/>
    <n v="0.7142857142857143"/>
    <s v="Primera compra"/>
    <n v="1621"/>
    <n v="53.256673511293634"/>
    <n v="4.4380561259411362"/>
    <x v="1"/>
    <x v="1"/>
    <s v="may"/>
  </r>
  <r>
    <x v="2122"/>
    <x v="0"/>
    <n v="68"/>
    <n v="84"/>
    <n v="313.7"/>
    <n v="0"/>
    <s v="No"/>
    <s v="No"/>
    <n v="0"/>
    <n v="0"/>
    <n v="4"/>
    <s v="Yes"/>
    <n v="0"/>
    <s v="VT"/>
    <x v="0"/>
    <n v="33"/>
    <s v="No"/>
    <s v="No"/>
    <s v="No"/>
    <s v="  One Year   "/>
    <s v="Credit Card"/>
    <n v="40"/>
    <n v="2535"/>
    <x v="0"/>
    <m/>
    <x v="981"/>
    <x v="699"/>
    <n v="100"/>
    <x v="2"/>
    <n v="35.369999999999997"/>
    <x v="3"/>
    <s v="Phone"/>
    <x v="0"/>
    <n v="0"/>
    <n v="307"/>
    <s v="Medio"/>
    <s v="Bajo"/>
    <n v="0.01"/>
    <n v="651"/>
    <n v="85"/>
    <n v="1.1764705882352942"/>
    <n v="1.1764705882352942"/>
    <s v="Primera compra"/>
    <n v="1744"/>
    <n v="57.29774127310062"/>
    <n v="4.774811772758385"/>
    <x v="2"/>
    <x v="3"/>
    <s v="ene"/>
  </r>
  <r>
    <x v="2122"/>
    <x v="0"/>
    <n v="63"/>
    <n v="84"/>
    <n v="313.7"/>
    <n v="0"/>
    <s v="No"/>
    <s v="No"/>
    <n v="0"/>
    <n v="0"/>
    <n v="4"/>
    <s v="Yes"/>
    <n v="0"/>
    <s v="VT"/>
    <x v="0"/>
    <n v="33"/>
    <s v="No"/>
    <s v="No"/>
    <s v="No"/>
    <s v="  One Year   "/>
    <s v="Credit Card"/>
    <n v="40"/>
    <n v="2535"/>
    <x v="0"/>
    <m/>
    <x v="981"/>
    <x v="699"/>
    <n v="100"/>
    <x v="2"/>
    <n v="35.369999999999997"/>
    <x v="1"/>
    <s v="Phone"/>
    <x v="0"/>
    <n v="0"/>
    <n v="304"/>
    <s v="Medio"/>
    <s v="Bajo"/>
    <n v="0"/>
    <n v="651"/>
    <n v="84"/>
    <n v="1.1904761904761905"/>
    <n v="1.1904761904761905"/>
    <s v="Compra posterior"/>
    <n v="1744"/>
    <n v="57.29774127310062"/>
    <n v="4.774811772758385"/>
    <x v="2"/>
    <x v="3"/>
    <s v="ene"/>
  </r>
  <r>
    <x v="2123"/>
    <x v="0"/>
    <n v="58"/>
    <n v="65"/>
    <n v="117.3"/>
    <n v="45"/>
    <s v="Yes"/>
    <s v="No"/>
    <n v="34.5"/>
    <n v="0"/>
    <n v="0"/>
    <s v="No"/>
    <n v="0"/>
    <s v="OR"/>
    <x v="0"/>
    <n v="37"/>
    <s v="No"/>
    <s v="No"/>
    <s v="No"/>
    <s v="  Month-to-Month   "/>
    <s v="Credit Card"/>
    <n v="10"/>
    <n v="92"/>
    <x v="0"/>
    <m/>
    <x v="1111"/>
    <x v="959"/>
    <n v="100"/>
    <x v="1"/>
    <n v="11.66"/>
    <x v="5"/>
    <s v="Email"/>
    <x v="1"/>
    <n v="1.04"/>
    <n v="5033"/>
    <s v="Medio"/>
    <s v="Bajo"/>
    <n v="0.04"/>
    <n v="1363"/>
    <n v="114"/>
    <n v="0.8771929824561403"/>
    <n v="0.8771929824561403"/>
    <s v="Primera compra"/>
    <n v="612"/>
    <n v="20.106776180698152"/>
    <n v="1.675564681724846"/>
    <x v="0"/>
    <x v="1"/>
    <s v="feb"/>
  </r>
  <r>
    <x v="2124"/>
    <x v="0"/>
    <n v="72"/>
    <n v="291"/>
    <n v="602.29999999999995"/>
    <n v="0"/>
    <s v="No"/>
    <s v="No"/>
    <n v="0"/>
    <n v="2"/>
    <n v="0"/>
    <s v="No"/>
    <n v="0"/>
    <s v="WV"/>
    <x v="1"/>
    <n v="37"/>
    <s v="No"/>
    <s v="No"/>
    <s v="No"/>
    <s v="  Two Year   "/>
    <s v="Credit Card"/>
    <n v="8"/>
    <n v="547"/>
    <x v="0"/>
    <m/>
    <x v="626"/>
    <x v="348"/>
    <n v="1"/>
    <x v="2"/>
    <n v="6.64"/>
    <x v="0"/>
    <s v="SMS"/>
    <x v="0"/>
    <n v="0"/>
    <n v="5330"/>
    <s v="Medio"/>
    <s v="Bajo"/>
    <n v="2"/>
    <n v="746"/>
    <n v="293"/>
    <n v="3.4129692832764505E-3"/>
    <n v="3.4129692832764505E-3"/>
    <s v="Primera compra"/>
    <n v="756"/>
    <n v="24.837782340862425"/>
    <n v="2.0698151950718686"/>
    <x v="0"/>
    <x v="1"/>
    <s v="sept"/>
  </r>
  <r>
    <x v="2125"/>
    <x v="0"/>
    <n v="67"/>
    <n v="110"/>
    <n v="281.39999999999998"/>
    <n v="0"/>
    <s v="No"/>
    <s v="No"/>
    <n v="0"/>
    <n v="0"/>
    <n v="3"/>
    <s v="Yes"/>
    <n v="0"/>
    <s v="OR"/>
    <x v="1"/>
    <n v="70"/>
    <s v="No"/>
    <s v="Yes"/>
    <s v="No"/>
    <s v="  Two Year   "/>
    <s v="Direct Debit"/>
    <n v="43"/>
    <n v="3013"/>
    <x v="0"/>
    <m/>
    <x v="118"/>
    <x v="9"/>
    <n v="72"/>
    <x v="1"/>
    <n v="35.14"/>
    <x v="3"/>
    <s v="SMS"/>
    <x v="1"/>
    <n v="0"/>
    <n v="2691"/>
    <s v="Medio"/>
    <s v="Bajo"/>
    <n v="1.3888888888888888E-2"/>
    <n v="610"/>
    <n v="111"/>
    <n v="0.64864864864864868"/>
    <n v="0.64864864864864868"/>
    <s v="Primera compra"/>
    <n v="1579"/>
    <n v="51.876796714579051"/>
    <n v="4.3230663928815876"/>
    <x v="2"/>
    <x v="3"/>
    <s v="jun"/>
  </r>
  <r>
    <x v="2126"/>
    <x v="0"/>
    <n v="79"/>
    <n v="156"/>
    <n v="548.29999999999995"/>
    <n v="0"/>
    <s v="No"/>
    <s v="No"/>
    <n v="0"/>
    <n v="0"/>
    <n v="8"/>
    <s v="Yes"/>
    <n v="0"/>
    <s v="MA"/>
    <x v="0"/>
    <n v="46"/>
    <s v="No"/>
    <s v="No"/>
    <s v="No"/>
    <s v="  Two Year   "/>
    <s v="Direct Debit"/>
    <n v="33"/>
    <n v="1213"/>
    <x v="0"/>
    <m/>
    <x v="1099"/>
    <x v="1026"/>
    <n v="92"/>
    <x v="1"/>
    <n v="36.57"/>
    <x v="2"/>
    <s v="Phone"/>
    <x v="0"/>
    <n v="0"/>
    <n v="173"/>
    <s v="Medio"/>
    <s v="Medio"/>
    <n v="5.434782608695652E-2"/>
    <n v="719"/>
    <n v="161"/>
    <n v="0.5714285714285714"/>
    <n v="0.5714285714285714"/>
    <s v="Primera compra"/>
    <n v="792"/>
    <n v="26.020533880903493"/>
    <n v="2.1683778234086244"/>
    <x v="1"/>
    <x v="0"/>
    <s v="ago"/>
  </r>
  <r>
    <x v="2127"/>
    <x v="0"/>
    <n v="57"/>
    <n v="283"/>
    <n v="603.20000000000005"/>
    <n v="0"/>
    <s v="No"/>
    <s v="No"/>
    <n v="0"/>
    <n v="0"/>
    <n v="20"/>
    <s v="Yes"/>
    <n v="0"/>
    <s v="TX"/>
    <x v="1"/>
    <n v="22"/>
    <s v="Yes"/>
    <s v="No"/>
    <s v="Yes"/>
    <s v="  Month-to-Month   "/>
    <s v="Direct Debit"/>
    <n v="61"/>
    <n v="2452"/>
    <x v="0"/>
    <m/>
    <x v="1112"/>
    <x v="813"/>
    <n v="33"/>
    <x v="2"/>
    <n v="71.010000000000005"/>
    <x v="3"/>
    <s v="Phone"/>
    <x v="0"/>
    <n v="0"/>
    <n v="5326"/>
    <s v="Alto"/>
    <s v="Bajo"/>
    <n v="3.0303030303030304E-2"/>
    <n v="570"/>
    <n v="284"/>
    <n v="0.11619718309859155"/>
    <n v="0.11619718309859155"/>
    <s v="Primera compra"/>
    <n v="355"/>
    <n v="11.663244353182751"/>
    <n v="0.97193702943189597"/>
    <x v="0"/>
    <x v="3"/>
    <s v="oct"/>
  </r>
  <r>
    <x v="2128"/>
    <x v="0"/>
    <n v="90"/>
    <n v="22"/>
    <n v="42.9"/>
    <n v="0"/>
    <s v="No"/>
    <s v="No"/>
    <n v="0"/>
    <n v="0"/>
    <n v="5"/>
    <s v="No"/>
    <n v="23"/>
    <s v="VT"/>
    <x v="1"/>
    <n v="59"/>
    <s v="No"/>
    <s v="No"/>
    <s v="Yes"/>
    <s v="  Two Year   "/>
    <s v="Credit Card"/>
    <n v="17"/>
    <n v="91"/>
    <x v="0"/>
    <m/>
    <x v="1113"/>
    <x v="171"/>
    <n v="26"/>
    <x v="1"/>
    <n v="16.75"/>
    <x v="5"/>
    <s v="Email"/>
    <x v="0"/>
    <n v="0"/>
    <n v="557"/>
    <s v="Medio"/>
    <s v="Bajo"/>
    <n v="0.15384615384615385"/>
    <n v="1267"/>
    <n v="26"/>
    <n v="1"/>
    <n v="1"/>
    <s v="Primera compra"/>
    <n v="1255"/>
    <n v="41.232032854209443"/>
    <n v="3.4360027378507869"/>
    <x v="0"/>
    <x v="1"/>
    <s v="may"/>
  </r>
  <r>
    <x v="2129"/>
    <x v="0"/>
    <n v="59"/>
    <n v="2"/>
    <n v="6"/>
    <n v="4"/>
    <s v="Yes"/>
    <s v="No"/>
    <n v="3.5"/>
    <n v="0"/>
    <n v="5"/>
    <s v="Yes"/>
    <n v="0"/>
    <s v="CT"/>
    <x v="1"/>
    <n v="36"/>
    <s v="No"/>
    <s v="No"/>
    <s v="No"/>
    <s v="  Month-to-Month   "/>
    <s v="Direct Debit"/>
    <n v="13"/>
    <n v="13"/>
    <x v="0"/>
    <m/>
    <x v="23"/>
    <x v="141"/>
    <n v="60"/>
    <x v="2"/>
    <n v="15.03"/>
    <x v="3"/>
    <s v="SMS"/>
    <x v="0"/>
    <n v="0.11"/>
    <n v="1585"/>
    <s v="Medio"/>
    <s v="Bajo"/>
    <n v="1.6666666666666666E-2"/>
    <n v="360"/>
    <n v="7"/>
    <n v="8.5714285714285712"/>
    <n v="8.5714285714285712"/>
    <s v="Primera compra"/>
    <n v="1215"/>
    <n v="39.917864476386036"/>
    <n v="3.3264887063655029"/>
    <x v="2"/>
    <x v="1"/>
    <s v="jun"/>
  </r>
  <r>
    <x v="2130"/>
    <x v="0"/>
    <n v="68"/>
    <n v="114"/>
    <n v="238.1"/>
    <n v="0"/>
    <s v="No"/>
    <s v="No"/>
    <n v="0"/>
    <n v="0"/>
    <n v="0"/>
    <s v="No"/>
    <n v="0"/>
    <s v="MA"/>
    <x v="0"/>
    <n v="58"/>
    <s v="No"/>
    <s v="No"/>
    <s v="No"/>
    <s v="  One Year   "/>
    <s v="Direct Debit"/>
    <n v="8"/>
    <n v="449"/>
    <x v="0"/>
    <m/>
    <x v="1009"/>
    <x v="1136"/>
    <n v="31"/>
    <x v="2"/>
    <n v="7.47"/>
    <x v="2"/>
    <s v="SMS"/>
    <x v="0"/>
    <n v="0"/>
    <n v="3811"/>
    <s v="Medio"/>
    <s v="Medio"/>
    <n v="0.16129032258064516"/>
    <n v="1246"/>
    <n v="119"/>
    <n v="0.26050420168067229"/>
    <n v="0.26050420168067229"/>
    <s v="Primera compra"/>
    <n v="1175"/>
    <n v="38.603696098562622"/>
    <n v="3.2169746748802184"/>
    <x v="1"/>
    <x v="1"/>
    <s v="jul"/>
  </r>
  <r>
    <x v="2131"/>
    <x v="0"/>
    <n v="62"/>
    <n v="186"/>
    <n v="427.4"/>
    <n v="284"/>
    <s v="Yes"/>
    <s v="No"/>
    <n v="387"/>
    <n v="0"/>
    <n v="0"/>
    <s v="No"/>
    <n v="0"/>
    <s v="NC"/>
    <x v="0"/>
    <n v="85"/>
    <s v="No"/>
    <s v="Yes"/>
    <s v="No"/>
    <s v="  Two Year   "/>
    <s v="Direct Debit"/>
    <n v="10"/>
    <n v="681"/>
    <x v="0"/>
    <m/>
    <x v="695"/>
    <x v="1071"/>
    <n v="71"/>
    <x v="2"/>
    <n v="8.0399999999999991"/>
    <x v="3"/>
    <s v="SMS"/>
    <x v="0"/>
    <n v="7.74"/>
    <n v="465"/>
    <s v="Medio"/>
    <s v="Bajo"/>
    <n v="1.4084507042253521E-2"/>
    <n v="895"/>
    <n v="471"/>
    <n v="0.15074309978768577"/>
    <n v="0.15074309978768577"/>
    <s v="Primera compra"/>
    <n v="850"/>
    <n v="27.926078028747433"/>
    <n v="2.3271731690622861"/>
    <x v="2"/>
    <x v="2"/>
    <s v="jun"/>
  </r>
  <r>
    <x v="2132"/>
    <x v="0"/>
    <n v="66"/>
    <n v="107"/>
    <n v="228.9"/>
    <n v="0"/>
    <s v="No"/>
    <s v="No"/>
    <n v="0"/>
    <n v="1"/>
    <n v="18"/>
    <s v="Yes"/>
    <n v="0"/>
    <s v="LA"/>
    <x v="0"/>
    <n v="33"/>
    <s v="No"/>
    <s v="No"/>
    <s v="Yes"/>
    <s v="  Month-to-Month   "/>
    <s v="Credit Card"/>
    <n v="49"/>
    <n v="2228"/>
    <x v="0"/>
    <m/>
    <x v="979"/>
    <x v="1137"/>
    <n v="98"/>
    <x v="2"/>
    <n v="42.45"/>
    <x v="4"/>
    <s v="Email"/>
    <x v="1"/>
    <n v="0"/>
    <n v="1603"/>
    <s v="Medio"/>
    <s v="Bajo"/>
    <n v="3.0612244897959183E-2"/>
    <n v="1186"/>
    <n v="110"/>
    <n v="0.89090909090909087"/>
    <n v="0.89090909090909087"/>
    <s v="Primera compra"/>
    <n v="430"/>
    <n v="14.127310061601644"/>
    <n v="1.1772758384668036"/>
    <x v="0"/>
    <x v="3"/>
    <s v="ago"/>
  </r>
  <r>
    <x v="2133"/>
    <x v="0"/>
    <n v="54"/>
    <n v="337"/>
    <n v="789.4"/>
    <n v="432"/>
    <s v="Yes"/>
    <s v="No"/>
    <n v="122.4"/>
    <n v="2"/>
    <n v="18"/>
    <s v="Yes"/>
    <n v="0"/>
    <s v="NC"/>
    <x v="1"/>
    <n v="32"/>
    <s v="No"/>
    <s v="No"/>
    <s v="Yes"/>
    <s v="  Two Year   "/>
    <s v="Direct Debit"/>
    <n v="71"/>
    <n v="5065"/>
    <x v="0"/>
    <m/>
    <x v="1114"/>
    <x v="359"/>
    <n v="35"/>
    <x v="1"/>
    <n v="71.37"/>
    <x v="2"/>
    <s v="SMS"/>
    <x v="0"/>
    <n v="3.67"/>
    <n v="5396"/>
    <s v="Alto"/>
    <s v="Medio"/>
    <n v="0.14285714285714285"/>
    <n v="794"/>
    <n v="774"/>
    <n v="4.5219638242894059E-2"/>
    <n v="4.5219638242894059E-2"/>
    <s v="Primera compra"/>
    <n v="1192"/>
    <n v="39.162217659137582"/>
    <n v="3.2635181382614653"/>
    <x v="1"/>
    <x v="3"/>
    <s v="jul"/>
  </r>
  <r>
    <x v="2134"/>
    <x v="0"/>
    <n v="70"/>
    <n v="144"/>
    <n v="455.7"/>
    <n v="152"/>
    <s v="Yes"/>
    <s v="No"/>
    <n v="123.5"/>
    <n v="2"/>
    <n v="0"/>
    <s v="No"/>
    <n v="0"/>
    <s v="FL"/>
    <x v="0"/>
    <n v="38"/>
    <s v="No"/>
    <s v="No"/>
    <s v="No"/>
    <s v="  Two Year   "/>
    <s v="Credit Card"/>
    <n v="16"/>
    <n v="599"/>
    <x v="0"/>
    <m/>
    <x v="1114"/>
    <x v="1138"/>
    <n v="85"/>
    <x v="0"/>
    <n v="18.989999999999998"/>
    <x v="4"/>
    <s v="Email"/>
    <x v="1"/>
    <n v="0.25"/>
    <n v="5247"/>
    <s v="Medio"/>
    <s v="Bajo"/>
    <n v="3.5294117647058823E-2"/>
    <n v="949"/>
    <n v="299"/>
    <n v="0.28428093645484948"/>
    <n v="0.28428093645484948"/>
    <s v="Primera compra"/>
    <n v="1192"/>
    <n v="39.162217659137582"/>
    <n v="3.2635181382614653"/>
    <x v="0"/>
    <x v="1"/>
    <s v="jul"/>
  </r>
  <r>
    <x v="2135"/>
    <x v="0"/>
    <n v="65"/>
    <n v="22"/>
    <n v="79.900000000000006"/>
    <n v="52"/>
    <s v="Yes"/>
    <s v="No"/>
    <n v="34.5"/>
    <n v="1"/>
    <n v="0"/>
    <s v="No"/>
    <n v="0"/>
    <s v="GA"/>
    <x v="0"/>
    <n v="41"/>
    <s v="No"/>
    <s v="No"/>
    <s v="No"/>
    <s v="  One Year   "/>
    <s v="Credit Card"/>
    <n v="10"/>
    <n v="133"/>
    <x v="0"/>
    <m/>
    <x v="1066"/>
    <x v="246"/>
    <n v="81"/>
    <x v="0"/>
    <n v="11.24"/>
    <x v="1"/>
    <s v="Email"/>
    <x v="1"/>
    <n v="1.38"/>
    <n v="2436"/>
    <s v="Medio"/>
    <s v="Bajo"/>
    <n v="0"/>
    <n v="303"/>
    <n v="74"/>
    <n v="1.0945945945945945"/>
    <n v="1.0945945945945945"/>
    <s v="Primera compra"/>
    <n v="1136"/>
    <n v="37.322381930184804"/>
    <n v="3.1101984941820668"/>
    <x v="2"/>
    <x v="1"/>
    <s v="sept"/>
  </r>
  <r>
    <x v="2136"/>
    <x v="0"/>
    <n v="64"/>
    <n v="215"/>
    <n v="584.20000000000005"/>
    <n v="0"/>
    <s v="No"/>
    <s v="No"/>
    <n v="0"/>
    <n v="1"/>
    <n v="4"/>
    <s v="Yes"/>
    <n v="0"/>
    <s v="KY"/>
    <x v="1"/>
    <n v="80"/>
    <s v="No"/>
    <s v="Yes"/>
    <s v="Yes"/>
    <s v="  Month-to-Month   "/>
    <s v="Credit Card"/>
    <n v="43"/>
    <n v="2497"/>
    <x v="0"/>
    <m/>
    <x v="316"/>
    <x v="1139"/>
    <n v="55"/>
    <x v="2"/>
    <n v="36.35"/>
    <x v="2"/>
    <s v="Phone"/>
    <x v="0"/>
    <n v="0"/>
    <n v="5906"/>
    <s v="Medio"/>
    <s v="Medio"/>
    <n v="9.0909090909090912E-2"/>
    <n v="1040"/>
    <n v="220"/>
    <n v="0.25"/>
    <n v="0.25"/>
    <s v="Primera compra"/>
    <n v="1248"/>
    <n v="41.002053388090346"/>
    <n v="3.416837782340862"/>
    <x v="1"/>
    <x v="3"/>
    <s v="may"/>
  </r>
  <r>
    <x v="2137"/>
    <x v="0"/>
    <n v="56"/>
    <n v="154"/>
    <n v="398.9"/>
    <n v="0"/>
    <s v="No"/>
    <s v="No"/>
    <n v="0"/>
    <n v="0"/>
    <n v="2"/>
    <s v="No"/>
    <n v="0"/>
    <s v="TN"/>
    <x v="1"/>
    <n v="63"/>
    <s v="No"/>
    <s v="No"/>
    <s v="No"/>
    <s v="  One Year   "/>
    <s v="Direct Debit"/>
    <n v="20"/>
    <n v="1165"/>
    <x v="0"/>
    <m/>
    <x v="428"/>
    <x v="337"/>
    <n v="110"/>
    <x v="1"/>
    <n v="16.97"/>
    <x v="4"/>
    <s v="Email"/>
    <x v="0"/>
    <n v="0"/>
    <n v="2321"/>
    <s v="Medio"/>
    <s v="Bajo"/>
    <n v="2.7272727272727271E-2"/>
    <n v="1296"/>
    <n v="157"/>
    <n v="0.70063694267515919"/>
    <n v="0.70063694267515919"/>
    <s v="Primera compra"/>
    <n v="774"/>
    <n v="25.429158110882955"/>
    <n v="2.1190965092402463"/>
    <x v="0"/>
    <x v="0"/>
    <s v="ago"/>
  </r>
  <r>
    <x v="2138"/>
    <x v="0"/>
    <n v="65"/>
    <n v="486"/>
    <n v="1027.4000000000001"/>
    <n v="192"/>
    <s v="Yes"/>
    <s v="No"/>
    <n v="131.19999999999999"/>
    <n v="1"/>
    <n v="6"/>
    <s v="Yes"/>
    <n v="0"/>
    <s v="NH"/>
    <x v="1"/>
    <n v="47"/>
    <s v="No"/>
    <s v="No"/>
    <s v="Yes"/>
    <s v="  Two Year   "/>
    <s v="Paper Check"/>
    <n v="40"/>
    <n v="2589"/>
    <x v="0"/>
    <m/>
    <x v="706"/>
    <x v="204"/>
    <n v="31"/>
    <x v="2"/>
    <n v="34.15"/>
    <x v="4"/>
    <s v="Phone"/>
    <x v="0"/>
    <n v="5.25"/>
    <n v="5470"/>
    <s v="Medio"/>
    <s v="Bajo"/>
    <n v="9.6774193548387094E-2"/>
    <n v="1466"/>
    <n v="681"/>
    <n v="4.552129221732746E-2"/>
    <n v="4.552129221732746E-2"/>
    <s v="Primera compra"/>
    <n v="1141"/>
    <n v="37.486652977412732"/>
    <n v="3.1238877481177276"/>
    <x v="0"/>
    <x v="3"/>
    <s v="ago"/>
  </r>
  <r>
    <x v="2139"/>
    <x v="0"/>
    <n v="65"/>
    <n v="121"/>
    <n v="366.5"/>
    <n v="124"/>
    <s v="Yes"/>
    <s v="Yes"/>
    <n v="0"/>
    <n v="0"/>
    <n v="1"/>
    <s v="Yes"/>
    <n v="0"/>
    <s v="DE"/>
    <x v="1"/>
    <n v="48"/>
    <s v="No"/>
    <s v="No"/>
    <s v="No"/>
    <s v="  One Year   "/>
    <s v="Credit Card"/>
    <n v="39"/>
    <n v="1206"/>
    <x v="0"/>
    <m/>
    <x v="559"/>
    <x v="15"/>
    <n v="71"/>
    <x v="0"/>
    <n v="32.36"/>
    <x v="2"/>
    <s v="Email"/>
    <x v="0"/>
    <n v="3.13"/>
    <n v="2835"/>
    <s v="Medio"/>
    <s v="Medio"/>
    <n v="7.0422535211267609E-2"/>
    <n v="1321"/>
    <n v="250"/>
    <n v="0.28399999999999997"/>
    <n v="0.28399999999999997"/>
    <s v="Primera compra"/>
    <n v="1418"/>
    <n v="46.587268993839835"/>
    <n v="3.8822724161533197"/>
    <x v="1"/>
    <x v="0"/>
    <s v="nov"/>
  </r>
  <r>
    <x v="2140"/>
    <x v="0"/>
    <n v="98"/>
    <n v="15"/>
    <n v="38.4"/>
    <n v="0"/>
    <s v="No"/>
    <s v="No"/>
    <n v="0"/>
    <n v="0"/>
    <n v="0"/>
    <s v="No"/>
    <n v="0"/>
    <s v="FL"/>
    <x v="1"/>
    <n v="55"/>
    <s v="No"/>
    <s v="No"/>
    <s v="No"/>
    <s v="  Month-to-Month   "/>
    <s v="Direct Debit"/>
    <n v="6"/>
    <n v="26"/>
    <x v="0"/>
    <m/>
    <x v="136"/>
    <x v="82"/>
    <n v="114"/>
    <x v="1"/>
    <n v="6.34"/>
    <x v="5"/>
    <s v="Email"/>
    <x v="1"/>
    <n v="0"/>
    <n v="2955"/>
    <s v="Medio"/>
    <s v="Bajo"/>
    <n v="3.5087719298245612E-2"/>
    <n v="347"/>
    <n v="19"/>
    <n v="6"/>
    <n v="6"/>
    <s v="Primera compra"/>
    <n v="607"/>
    <n v="19.942505133470224"/>
    <n v="1.6618754277891854"/>
    <x v="0"/>
    <x v="1"/>
    <s v="feb"/>
  </r>
  <r>
    <x v="2141"/>
    <x v="0"/>
    <n v="66"/>
    <n v="245"/>
    <n v="551.70000000000005"/>
    <n v="200"/>
    <s v="Yes"/>
    <s v="No"/>
    <n v="275"/>
    <n v="2"/>
    <n v="5"/>
    <s v="Yes"/>
    <n v="0"/>
    <s v="WV"/>
    <x v="1"/>
    <n v="82"/>
    <s v="No"/>
    <s v="Yes"/>
    <s v="Yes"/>
    <s v="  One Year   "/>
    <s v="Direct Debit"/>
    <n v="66"/>
    <n v="3322"/>
    <x v="0"/>
    <m/>
    <x v="664"/>
    <x v="547"/>
    <n v="85"/>
    <x v="0"/>
    <n v="57.55"/>
    <x v="3"/>
    <s v="Email"/>
    <x v="0"/>
    <n v="0.55000000000000004"/>
    <n v="3872"/>
    <s v="Alto"/>
    <s v="Bajo"/>
    <n v="1.1764705882352941E-2"/>
    <n v="1462"/>
    <n v="446"/>
    <n v="0.1905829596412556"/>
    <n v="0.1905829596412556"/>
    <s v="Primera compra"/>
    <n v="1241"/>
    <n v="40.772073921971248"/>
    <n v="3.3976728268309375"/>
    <x v="2"/>
    <x v="3"/>
    <s v="may"/>
  </r>
  <r>
    <x v="2142"/>
    <x v="0"/>
    <n v="84"/>
    <n v="20"/>
    <n v="43"/>
    <n v="0"/>
    <s v="No"/>
    <s v="No"/>
    <n v="0"/>
    <n v="2"/>
    <n v="10"/>
    <s v="Yes"/>
    <n v="0"/>
    <s v="MN"/>
    <x v="1"/>
    <n v="22"/>
    <s v="Yes"/>
    <s v="No"/>
    <s v="No"/>
    <s v="  Month-to-Month   "/>
    <s v="Direct Debit"/>
    <n v="11"/>
    <n v="97"/>
    <x v="0"/>
    <m/>
    <x v="89"/>
    <x v="506"/>
    <n v="44"/>
    <x v="1"/>
    <n v="12.23"/>
    <x v="0"/>
    <s v="SMS"/>
    <x v="1"/>
    <n v="0"/>
    <n v="881"/>
    <s v="Medio"/>
    <s v="Bajo"/>
    <n v="4.5454545454545456E-2"/>
    <n v="1039"/>
    <n v="22"/>
    <n v="2"/>
    <n v="2"/>
    <s v="Primera compra"/>
    <n v="1129"/>
    <n v="37.092402464065707"/>
    <n v="3.0910335386721424"/>
    <x v="0"/>
    <x v="1"/>
    <s v="sept"/>
  </r>
  <r>
    <x v="2143"/>
    <x v="0"/>
    <n v="60"/>
    <n v="131"/>
    <n v="338.2"/>
    <n v="0"/>
    <s v="No"/>
    <s v="No"/>
    <n v="0"/>
    <n v="1"/>
    <n v="0"/>
    <s v="No"/>
    <n v="0"/>
    <s v="VT"/>
    <x v="0"/>
    <n v="38"/>
    <s v="No"/>
    <s v="No"/>
    <s v="No"/>
    <s v="  Two Year   "/>
    <s v="Credit Card"/>
    <n v="17"/>
    <n v="1116"/>
    <x v="0"/>
    <m/>
    <x v="411"/>
    <x v="1140"/>
    <n v="119"/>
    <x v="2"/>
    <n v="14.66"/>
    <x v="4"/>
    <s v="SMS"/>
    <x v="0"/>
    <n v="0"/>
    <n v="494"/>
    <s v="Medio"/>
    <s v="Bajo"/>
    <n v="2.5210084033613446E-2"/>
    <n v="1049"/>
    <n v="134"/>
    <n v="0.88805970149253732"/>
    <n v="0.88805970149253732"/>
    <s v="Primera compra"/>
    <n v="1550"/>
    <n v="50.92402464065708"/>
    <n v="4.2436687200547567"/>
    <x v="0"/>
    <x v="0"/>
    <s v="jul"/>
  </r>
  <r>
    <x v="2144"/>
    <x v="0"/>
    <n v="74"/>
    <n v="119"/>
    <n v="294.2"/>
    <n v="0"/>
    <s v="No"/>
    <s v="No"/>
    <n v="0"/>
    <n v="0"/>
    <n v="0"/>
    <s v="No"/>
    <n v="0"/>
    <s v="TX"/>
    <x v="1"/>
    <n v="36"/>
    <s v="No"/>
    <s v="No"/>
    <s v="No"/>
    <s v="  Two Year   "/>
    <s v="Credit Card"/>
    <n v="10"/>
    <n v="722"/>
    <x v="0"/>
    <m/>
    <x v="866"/>
    <x v="1141"/>
    <n v="99"/>
    <x v="2"/>
    <n v="8.11"/>
    <x v="2"/>
    <s v="SMS"/>
    <x v="1"/>
    <n v="0"/>
    <n v="4826"/>
    <s v="Medio"/>
    <s v="Medio"/>
    <n v="5.0505050505050504E-2"/>
    <n v="1171"/>
    <n v="124"/>
    <n v="0.79838709677419351"/>
    <n v="0.79838709677419351"/>
    <s v="Primera compra"/>
    <n v="906"/>
    <n v="29.765913757700204"/>
    <n v="2.4804928131416837"/>
    <x v="1"/>
    <x v="2"/>
    <s v="abr"/>
  </r>
  <r>
    <x v="2145"/>
    <x v="0"/>
    <n v="92"/>
    <n v="82"/>
    <n v="237.8"/>
    <n v="90"/>
    <s v="Yes"/>
    <s v="No"/>
    <n v="156"/>
    <n v="0"/>
    <n v="6"/>
    <s v="Yes"/>
    <n v="0"/>
    <s v="MD"/>
    <x v="0"/>
    <n v="34"/>
    <s v="No"/>
    <s v="No"/>
    <s v="Yes"/>
    <s v="  Two Year   "/>
    <s v="Paper Check"/>
    <n v="23"/>
    <n v="671"/>
    <x v="0"/>
    <m/>
    <x v="174"/>
    <x v="613"/>
    <n v="65"/>
    <x v="1"/>
    <n v="27.32"/>
    <x v="2"/>
    <s v="Email"/>
    <x v="1"/>
    <n v="0.47"/>
    <n v="5363"/>
    <s v="Medio"/>
    <s v="Medio"/>
    <n v="7.6923076923076927E-2"/>
    <n v="856"/>
    <n v="177"/>
    <n v="0.3672316384180791"/>
    <n v="0.3672316384180791"/>
    <s v="Primera compra"/>
    <n v="1208"/>
    <n v="39.687885010266939"/>
    <n v="3.3073237508555784"/>
    <x v="1"/>
    <x v="2"/>
    <s v="jun"/>
  </r>
  <r>
    <x v="2146"/>
    <x v="0"/>
    <n v="63"/>
    <n v="521"/>
    <n v="1016.8"/>
    <n v="320"/>
    <s v="Yes"/>
    <s v="No"/>
    <n v="174.4"/>
    <n v="1"/>
    <n v="0"/>
    <s v="No"/>
    <n v="0"/>
    <s v="UT"/>
    <x v="0"/>
    <n v="26"/>
    <s v="Yes"/>
    <s v="No"/>
    <s v="No"/>
    <s v="  Two Year   "/>
    <s v="Credit Card"/>
    <n v="12"/>
    <n v="749"/>
    <x v="0"/>
    <m/>
    <x v="1085"/>
    <x v="117"/>
    <n v="20"/>
    <x v="1"/>
    <n v="10.3"/>
    <x v="1"/>
    <s v="Phone"/>
    <x v="1"/>
    <n v="6.98"/>
    <n v="1406"/>
    <s v="Medio"/>
    <s v="Bajo"/>
    <n v="0"/>
    <n v="1132"/>
    <n v="841"/>
    <n v="2.3781212841854936E-2"/>
    <n v="2.3781212841854936E-2"/>
    <s v="Primera compra"/>
    <n v="804"/>
    <n v="26.414784394250518"/>
    <n v="2.2012320328542097"/>
    <x v="2"/>
    <x v="2"/>
    <s v="ago"/>
  </r>
  <r>
    <x v="2147"/>
    <x v="0"/>
    <n v="50"/>
    <n v="20"/>
    <n v="41.3"/>
    <n v="40"/>
    <s v="Yes"/>
    <s v="Yes"/>
    <n v="0"/>
    <n v="1"/>
    <n v="6"/>
    <s v="Yes"/>
    <n v="0"/>
    <s v="VA"/>
    <x v="1"/>
    <n v="36"/>
    <s v="No"/>
    <s v="No"/>
    <s v="No"/>
    <s v="  Month-to-Month   "/>
    <s v="Direct Debit"/>
    <n v="16"/>
    <n v="164"/>
    <x v="0"/>
    <m/>
    <x v="1115"/>
    <x v="365"/>
    <n v="16"/>
    <x v="2"/>
    <n v="16.829999999999998"/>
    <x v="5"/>
    <s v="SMS"/>
    <x v="0"/>
    <n v="0.16"/>
    <n v="5012"/>
    <s v="Medio"/>
    <s v="Bajo"/>
    <n v="0.25"/>
    <n v="1194"/>
    <n v="64"/>
    <n v="0.25"/>
    <n v="0.25"/>
    <s v="Primera compra"/>
    <n v="1133"/>
    <n v="37.223819301848046"/>
    <n v="3.1019849418206706"/>
    <x v="0"/>
    <x v="1"/>
    <s v="sept"/>
  </r>
  <r>
    <x v="2148"/>
    <x v="0"/>
    <n v="54"/>
    <n v="11"/>
    <n v="32.4"/>
    <n v="0"/>
    <s v="No"/>
    <s v="No"/>
    <n v="0"/>
    <n v="0"/>
    <n v="9"/>
    <s v="Yes"/>
    <n v="0"/>
    <s v="MT"/>
    <x v="0"/>
    <n v="36"/>
    <s v="No"/>
    <s v="No"/>
    <s v="No"/>
    <s v="  Month-to-Month   "/>
    <s v="Direct Debit"/>
    <n v="55"/>
    <n v="255"/>
    <x v="0"/>
    <m/>
    <x v="1116"/>
    <x v="1142"/>
    <n v="1"/>
    <x v="2"/>
    <n v="53.4"/>
    <x v="0"/>
    <s v="Phone"/>
    <x v="1"/>
    <n v="0"/>
    <n v="1210"/>
    <s v="Alto"/>
    <s v="Bajo"/>
    <n v="2"/>
    <n v="379"/>
    <n v="13"/>
    <n v="7.6923076923076927E-2"/>
    <n v="7.6923076923076927E-2"/>
    <s v="Primera compra"/>
    <n v="1295"/>
    <n v="42.546201232032857"/>
    <n v="3.5455167693360714"/>
    <x v="0"/>
    <x v="1"/>
    <s v="mar"/>
  </r>
  <r>
    <x v="2149"/>
    <x v="0"/>
    <n v="53"/>
    <n v="196"/>
    <n v="634.5"/>
    <n v="0"/>
    <s v="No"/>
    <s v="No"/>
    <n v="0"/>
    <n v="1"/>
    <n v="4"/>
    <s v="Yes"/>
    <n v="0"/>
    <s v="MA"/>
    <x v="1"/>
    <n v="59"/>
    <s v="No"/>
    <s v="No"/>
    <s v="No"/>
    <s v="  Month-to-Month   "/>
    <s v="Credit Card"/>
    <n v="27"/>
    <n v="1083"/>
    <x v="0"/>
    <m/>
    <x v="46"/>
    <x v="784"/>
    <n v="88"/>
    <x v="2"/>
    <n v="22.05"/>
    <x v="0"/>
    <s v="SMS"/>
    <x v="0"/>
    <n v="0"/>
    <n v="979"/>
    <s v="Medio"/>
    <s v="Bajo"/>
    <n v="2.2727272727272728E-2"/>
    <n v="688"/>
    <n v="198"/>
    <n v="0.44444444444444442"/>
    <n v="0.44444444444444442"/>
    <s v="Primera compra"/>
    <n v="1652"/>
    <n v="54.275154004106774"/>
    <n v="4.5229295003422312"/>
    <x v="0"/>
    <x v="2"/>
    <s v="abr"/>
  </r>
  <r>
    <x v="2150"/>
    <x v="0"/>
    <n v="94"/>
    <n v="121"/>
    <n v="234.5"/>
    <n v="80"/>
    <s v="Yes"/>
    <s v="No"/>
    <n v="80"/>
    <n v="0"/>
    <n v="9"/>
    <s v="Yes"/>
    <n v="0"/>
    <s v="TX"/>
    <x v="1"/>
    <n v="57"/>
    <s v="No"/>
    <s v="No"/>
    <s v="No"/>
    <s v="  Month-to-Month   "/>
    <s v="Credit Card"/>
    <n v="24"/>
    <n v="470"/>
    <x v="0"/>
    <m/>
    <x v="924"/>
    <x v="960"/>
    <n v="13"/>
    <x v="1"/>
    <n v="24.65"/>
    <x v="4"/>
    <s v="Phone"/>
    <x v="0"/>
    <n v="0.16"/>
    <n v="5086"/>
    <s v="Medio"/>
    <s v="Bajo"/>
    <n v="0.23076923076923078"/>
    <n v="332"/>
    <n v="204"/>
    <n v="6.3725490196078427E-2"/>
    <n v="6.3725490196078427E-2"/>
    <s v="Primera compra"/>
    <n v="1484"/>
    <n v="48.755646817248461"/>
    <n v="4.0629705681040384"/>
    <x v="0"/>
    <x v="1"/>
    <s v="sept"/>
  </r>
  <r>
    <x v="2151"/>
    <x v="0"/>
    <n v="57"/>
    <n v="167"/>
    <n v="379.1"/>
    <n v="0"/>
    <s v="No"/>
    <s v="No"/>
    <n v="0"/>
    <n v="0"/>
    <n v="5"/>
    <s v="Yes"/>
    <n v="0"/>
    <s v="VT"/>
    <x v="1"/>
    <n v="48"/>
    <s v="No"/>
    <s v="No"/>
    <s v="No"/>
    <s v="  Month-to-Month   "/>
    <s v="Direct Debit"/>
    <n v="47"/>
    <n v="1996"/>
    <x v="0"/>
    <m/>
    <x v="678"/>
    <x v="1074"/>
    <n v="19"/>
    <x v="2"/>
    <n v="42.07"/>
    <x v="1"/>
    <s v="Phone"/>
    <x v="1"/>
    <n v="0"/>
    <n v="3151"/>
    <s v="Medio"/>
    <s v="Bajo"/>
    <n v="0"/>
    <n v="713"/>
    <n v="167"/>
    <n v="0.11377245508982035"/>
    <n v="0.11377245508982035"/>
    <s v="Primera compra"/>
    <n v="1506"/>
    <n v="49.478439425051334"/>
    <n v="4.1232032854209448"/>
    <x v="2"/>
    <x v="0"/>
    <s v="ago"/>
  </r>
  <r>
    <x v="2152"/>
    <x v="0"/>
    <n v="74"/>
    <n v="152"/>
    <n v="499.2"/>
    <n v="0"/>
    <s v="No"/>
    <s v="No"/>
    <n v="0"/>
    <n v="0"/>
    <n v="0"/>
    <s v="No"/>
    <n v="0"/>
    <s v="HI"/>
    <x v="1"/>
    <n v="60"/>
    <s v="No"/>
    <s v="No"/>
    <s v="No"/>
    <s v="  Two Year   "/>
    <s v="Direct Debit"/>
    <n v="10"/>
    <n v="685"/>
    <x v="0"/>
    <m/>
    <x v="419"/>
    <x v="214"/>
    <n v="112"/>
    <x v="0"/>
    <n v="10.66"/>
    <x v="0"/>
    <s v="Phone"/>
    <x v="1"/>
    <n v="0"/>
    <n v="1357"/>
    <s v="Medio"/>
    <s v="Bajo"/>
    <n v="1.7857142857142856E-2"/>
    <n v="384"/>
    <n v="154"/>
    <n v="0.72727272727272729"/>
    <n v="0.72727272727272729"/>
    <s v="Primera compra"/>
    <n v="1330"/>
    <n v="43.696098562628336"/>
    <n v="3.6413415468856947"/>
    <x v="0"/>
    <x v="2"/>
    <s v="feb"/>
  </r>
  <r>
    <x v="2153"/>
    <x v="0"/>
    <n v="56"/>
    <n v="107"/>
    <n v="267.2"/>
    <n v="0"/>
    <s v="No"/>
    <s v="No"/>
    <n v="0"/>
    <n v="0"/>
    <n v="0"/>
    <s v="No"/>
    <n v="0"/>
    <s v="ME"/>
    <x v="0"/>
    <n v="63"/>
    <s v="No"/>
    <s v="No"/>
    <s v="No"/>
    <s v="  One Year   "/>
    <s v="Direct Debit"/>
    <n v="11"/>
    <n v="718"/>
    <x v="0"/>
    <m/>
    <x v="377"/>
    <x v="1143"/>
    <n v="72"/>
    <x v="2"/>
    <n v="13.05"/>
    <x v="2"/>
    <s v="Email"/>
    <x v="1"/>
    <n v="0"/>
    <n v="4550"/>
    <s v="Medio"/>
    <s v="Medio"/>
    <n v="6.9444444444444448E-2"/>
    <n v="1487"/>
    <n v="112"/>
    <n v="0.6428571428571429"/>
    <n v="0.6428571428571429"/>
    <s v="Primera compra"/>
    <n v="1385"/>
    <n v="45.503080082135526"/>
    <n v="3.7919233401779606"/>
    <x v="1"/>
    <x v="2"/>
    <s v="dic"/>
  </r>
  <r>
    <x v="2154"/>
    <x v="0"/>
    <n v="54"/>
    <n v="157"/>
    <n v="333"/>
    <n v="268"/>
    <s v="Yes"/>
    <s v="No"/>
    <n v="144.1"/>
    <n v="0"/>
    <n v="4"/>
    <s v="Yes"/>
    <n v="0"/>
    <s v="FL"/>
    <x v="0"/>
    <n v="42"/>
    <s v="No"/>
    <s v="No"/>
    <s v="No"/>
    <s v="  One Year   "/>
    <s v="Credit Card"/>
    <n v="22"/>
    <n v="1444"/>
    <x v="0"/>
    <m/>
    <x v="853"/>
    <x v="1091"/>
    <n v="18"/>
    <x v="1"/>
    <n v="20.99"/>
    <x v="1"/>
    <s v="Phone"/>
    <x v="0"/>
    <n v="2.88"/>
    <n v="2745"/>
    <s v="Medio"/>
    <s v="Bajo"/>
    <n v="0"/>
    <n v="561"/>
    <n v="425"/>
    <n v="4.2352941176470586E-2"/>
    <n v="4.2352941176470586E-2"/>
    <s v="Primera compra"/>
    <n v="1710"/>
    <n v="56.180698151950715"/>
    <n v="4.6817248459958929"/>
    <x v="2"/>
    <x v="0"/>
    <s v="feb"/>
  </r>
  <r>
    <x v="2155"/>
    <x v="0"/>
    <n v="83"/>
    <n v="94"/>
    <n v="229"/>
    <n v="0"/>
    <s v="No"/>
    <s v="No"/>
    <n v="0"/>
    <n v="0"/>
    <n v="3"/>
    <s v="Yes"/>
    <n v="0"/>
    <s v="NJ"/>
    <x v="0"/>
    <n v="55"/>
    <s v="No"/>
    <s v="No"/>
    <s v="Yes"/>
    <s v="  Month-to-Month   "/>
    <s v="Direct Debit"/>
    <n v="62"/>
    <n v="2861"/>
    <x v="0"/>
    <m/>
    <x v="500"/>
    <x v="292"/>
    <n v="4"/>
    <x v="1"/>
    <n v="58.43"/>
    <x v="4"/>
    <s v="SMS"/>
    <x v="1"/>
    <n v="0"/>
    <n v="3521"/>
    <s v="Alto"/>
    <s v="Bajo"/>
    <n v="0.75"/>
    <n v="1590"/>
    <n v="97"/>
    <n v="4.1237113402061855E-2"/>
    <n v="4.1237113402061855E-2"/>
    <s v="Primera compra"/>
    <n v="679"/>
    <n v="22.308008213552363"/>
    <n v="1.859000684462697"/>
    <x v="0"/>
    <x v="3"/>
    <s v="dic"/>
  </r>
  <r>
    <x v="2156"/>
    <x v="0"/>
    <n v="65"/>
    <n v="70"/>
    <n v="160"/>
    <n v="100"/>
    <s v="Yes"/>
    <s v="Yes"/>
    <n v="0"/>
    <n v="0"/>
    <n v="0"/>
    <s v="No"/>
    <n v="0"/>
    <s v="CT"/>
    <x v="0"/>
    <n v="54"/>
    <s v="No"/>
    <s v="No"/>
    <s v="No"/>
    <s v="  Two Year   "/>
    <s v="Credit Card"/>
    <n v="9"/>
    <n v="92"/>
    <x v="0"/>
    <m/>
    <x v="1042"/>
    <x v="928"/>
    <n v="30"/>
    <x v="0"/>
    <n v="9.1999999999999993"/>
    <x v="5"/>
    <s v="SMS"/>
    <x v="0"/>
    <n v="0.05"/>
    <n v="5509"/>
    <s v="Medio"/>
    <s v="Bajo"/>
    <n v="0.13333333333333333"/>
    <n v="418"/>
    <n v="174"/>
    <n v="0.17241379310344829"/>
    <n v="0.17241379310344829"/>
    <s v="Primera compra"/>
    <n v="1524"/>
    <n v="50.069815195071868"/>
    <n v="4.1724845995893221"/>
    <x v="0"/>
    <x v="1"/>
    <s v="ago"/>
  </r>
  <r>
    <x v="2157"/>
    <x v="0"/>
    <n v="67"/>
    <n v="39"/>
    <n v="117.2"/>
    <n v="0"/>
    <s v="No"/>
    <s v="No"/>
    <n v="0"/>
    <n v="0"/>
    <n v="6"/>
    <s v="Yes"/>
    <n v="0"/>
    <s v="MT"/>
    <x v="1"/>
    <n v="67"/>
    <s v="No"/>
    <s v="Yes"/>
    <s v="Yes"/>
    <s v="  Two Year   "/>
    <s v="Direct Debit"/>
    <n v="40"/>
    <n v="934"/>
    <x v="0"/>
    <m/>
    <x v="1117"/>
    <x v="13"/>
    <n v="82"/>
    <x v="1"/>
    <n v="44.22"/>
    <x v="0"/>
    <s v="Email"/>
    <x v="0"/>
    <n v="0"/>
    <n v="4840"/>
    <s v="Medio"/>
    <s v="Bajo"/>
    <n v="2.4390243902439025E-2"/>
    <n v="433"/>
    <n v="41"/>
    <n v="2"/>
    <n v="2"/>
    <s v="Primera compra"/>
    <n v="1677"/>
    <n v="55.096509240246405"/>
    <n v="4.5913757700205338"/>
    <x v="0"/>
    <x v="2"/>
    <s v="mar"/>
  </r>
  <r>
    <x v="2158"/>
    <x v="0"/>
    <n v="75"/>
    <n v="9"/>
    <n v="21.4"/>
    <n v="0"/>
    <s v="No"/>
    <s v="No"/>
    <n v="0"/>
    <n v="0"/>
    <n v="3"/>
    <s v="Yes"/>
    <n v="0"/>
    <s v="HI"/>
    <x v="0"/>
    <n v="68"/>
    <s v="No"/>
    <s v="Yes"/>
    <s v="Yes"/>
    <s v="  Two Year   "/>
    <s v="Paper Check"/>
    <n v="29"/>
    <n v="63"/>
    <x v="0"/>
    <m/>
    <x v="781"/>
    <x v="512"/>
    <n v="106"/>
    <x v="0"/>
    <n v="29.44"/>
    <x v="2"/>
    <s v="SMS"/>
    <x v="0"/>
    <n v="0"/>
    <n v="5969"/>
    <s v="Medio"/>
    <s v="Medio"/>
    <n v="4.716981132075472E-2"/>
    <n v="1594"/>
    <n v="14"/>
    <n v="7.5714285714285712"/>
    <n v="7.5714285714285712"/>
    <s v="Primera compra"/>
    <n v="1575"/>
    <n v="51.745379876796711"/>
    <n v="4.3121149897330593"/>
    <x v="1"/>
    <x v="1"/>
    <s v="jun"/>
  </r>
  <r>
    <x v="2159"/>
    <x v="0"/>
    <n v="94"/>
    <n v="154"/>
    <n v="220.6"/>
    <n v="64"/>
    <s v="Yes"/>
    <s v="No"/>
    <n v="69.099999999999994"/>
    <n v="0"/>
    <n v="4"/>
    <s v="Yes"/>
    <n v="0"/>
    <s v="NC"/>
    <x v="1"/>
    <n v="58"/>
    <s v="No"/>
    <s v="No"/>
    <s v="Yes"/>
    <s v="  Month-to-Month   "/>
    <s v="Direct Debit"/>
    <n v="21"/>
    <n v="665"/>
    <x v="0"/>
    <m/>
    <x v="1118"/>
    <x v="333"/>
    <n v="38"/>
    <x v="1"/>
    <n v="23.07"/>
    <x v="0"/>
    <s v="Phone"/>
    <x v="0"/>
    <n v="3.46"/>
    <n v="1209"/>
    <s v="Medio"/>
    <s v="Bajo"/>
    <n v="5.2631578947368418E-2"/>
    <n v="1326"/>
    <n v="220"/>
    <n v="0.17272727272727273"/>
    <n v="0.17272727272727273"/>
    <s v="Primera compra"/>
    <n v="911"/>
    <n v="29.930184804928132"/>
    <n v="2.4941820670773445"/>
    <x v="0"/>
    <x v="2"/>
    <s v="abr"/>
  </r>
  <r>
    <x v="2160"/>
    <x v="0"/>
    <n v="71"/>
    <n v="183"/>
    <n v="563.29999999999995"/>
    <n v="0"/>
    <s v="No"/>
    <s v="No"/>
    <n v="0"/>
    <n v="1"/>
    <n v="6"/>
    <s v="Yes"/>
    <n v="0"/>
    <s v="NY"/>
    <x v="0"/>
    <n v="76"/>
    <s v="No"/>
    <s v="Yes"/>
    <s v="Yes"/>
    <s v="  Two Year   "/>
    <s v="Direct Debit"/>
    <n v="45"/>
    <n v="2540"/>
    <x v="0"/>
    <m/>
    <x v="582"/>
    <x v="726"/>
    <n v="108"/>
    <x v="0"/>
    <n v="37.04"/>
    <x v="4"/>
    <s v="Email"/>
    <x v="1"/>
    <n v="0"/>
    <n v="6882"/>
    <s v="Medio"/>
    <s v="Bajo"/>
    <n v="2.7777777777777776E-2"/>
    <n v="1599"/>
    <n v="186"/>
    <n v="0.58064516129032262"/>
    <n v="0.58064516129032262"/>
    <s v="Primera compra"/>
    <n v="955"/>
    <n v="31.375770020533881"/>
    <n v="2.6146475017111568"/>
    <x v="0"/>
    <x v="3"/>
    <s v="mar"/>
  </r>
  <r>
    <x v="2161"/>
    <x v="0"/>
    <n v="61"/>
    <n v="137"/>
    <n v="325.3"/>
    <n v="0"/>
    <s v="No"/>
    <s v="No"/>
    <n v="0"/>
    <n v="0"/>
    <n v="6"/>
    <s v="Yes"/>
    <n v="0"/>
    <s v="WI"/>
    <x v="0"/>
    <n v="43"/>
    <s v="No"/>
    <s v="No"/>
    <s v="No"/>
    <s v="  One Year   "/>
    <s v="Credit Card"/>
    <n v="19"/>
    <n v="677"/>
    <x v="0"/>
    <m/>
    <x v="1119"/>
    <x v="1144"/>
    <n v="45"/>
    <x v="2"/>
    <n v="17.5"/>
    <x v="0"/>
    <s v="SMS"/>
    <x v="1"/>
    <n v="0"/>
    <n v="585"/>
    <s v="Medio"/>
    <s v="Bajo"/>
    <n v="4.4444444444444446E-2"/>
    <n v="1386"/>
    <n v="139"/>
    <n v="0.32374100719424459"/>
    <n v="0.32374100719424459"/>
    <s v="Primera compra"/>
    <n v="770"/>
    <n v="25.297741273100616"/>
    <n v="2.108145106091718"/>
    <x v="0"/>
    <x v="2"/>
    <s v="sept"/>
  </r>
  <r>
    <x v="2162"/>
    <x v="0"/>
    <n v="73"/>
    <n v="5"/>
    <n v="13"/>
    <n v="3"/>
    <s v="Yes"/>
    <s v="No"/>
    <n v="3.7"/>
    <n v="1"/>
    <n v="0"/>
    <s v="No"/>
    <n v="0"/>
    <s v="KS"/>
    <x v="0"/>
    <n v="51"/>
    <s v="No"/>
    <s v="No"/>
    <s v="No"/>
    <s v="  Month-to-Month   "/>
    <s v="Paper Check"/>
    <n v="7"/>
    <n v="7"/>
    <x v="0"/>
    <m/>
    <x v="723"/>
    <x v="731"/>
    <n v="73"/>
    <x v="0"/>
    <n v="7.2"/>
    <x v="5"/>
    <s v="SMS"/>
    <x v="1"/>
    <n v="0.15"/>
    <n v="3603"/>
    <s v="Medio"/>
    <s v="Bajo"/>
    <n v="5.4794520547945202E-2"/>
    <n v="497"/>
    <n v="12"/>
    <n v="6.083333333333333"/>
    <n v="6.083333333333333"/>
    <s v="Primera compra"/>
    <n v="788"/>
    <n v="25.889117043121146"/>
    <n v="2.1574264202600957"/>
    <x v="0"/>
    <x v="1"/>
    <s v="ago"/>
  </r>
  <r>
    <x v="2163"/>
    <x v="0"/>
    <n v="97"/>
    <n v="5"/>
    <n v="13"/>
    <n v="0"/>
    <s v="No"/>
    <s v="No"/>
    <n v="0"/>
    <n v="0"/>
    <n v="0"/>
    <s v="No"/>
    <n v="0"/>
    <s v="MS"/>
    <x v="0"/>
    <n v="35"/>
    <s v="No"/>
    <s v="No"/>
    <s v="No"/>
    <s v="  One Year   "/>
    <s v="Direct Debit"/>
    <n v="10"/>
    <n v="10"/>
    <x v="0"/>
    <m/>
    <x v="512"/>
    <x v="1145"/>
    <n v="111"/>
    <x v="1"/>
    <n v="11.78"/>
    <x v="2"/>
    <s v="Phone"/>
    <x v="1"/>
    <n v="0"/>
    <n v="6912"/>
    <s v="Medio"/>
    <s v="Medio"/>
    <n v="4.5045045045045043E-2"/>
    <n v="1683"/>
    <n v="10"/>
    <n v="11.1"/>
    <n v="11.1"/>
    <s v="Primera compra"/>
    <n v="1403"/>
    <n v="46.094455852156059"/>
    <n v="3.8412046543463383"/>
    <x v="1"/>
    <x v="1"/>
    <s v="dic"/>
  </r>
  <r>
    <x v="2164"/>
    <x v="0"/>
    <n v="97"/>
    <n v="313"/>
    <n v="556.1"/>
    <n v="0"/>
    <s v="No"/>
    <s v="No"/>
    <n v="0"/>
    <n v="2"/>
    <n v="6"/>
    <s v="Yes"/>
    <n v="0"/>
    <s v="DC"/>
    <x v="0"/>
    <n v="48"/>
    <s v="No"/>
    <s v="No"/>
    <s v="No"/>
    <s v="  Month-to-Month   "/>
    <s v="Credit Card"/>
    <n v="56"/>
    <n v="2591"/>
    <x v="0"/>
    <m/>
    <x v="84"/>
    <x v="896"/>
    <n v="58"/>
    <x v="1"/>
    <n v="66.91"/>
    <x v="3"/>
    <s v="Phone"/>
    <x v="0"/>
    <n v="0"/>
    <n v="3487"/>
    <s v="Alto"/>
    <s v="Bajo"/>
    <n v="1.7241379310344827E-2"/>
    <n v="1570"/>
    <n v="314"/>
    <n v="0.18471337579617833"/>
    <n v="0.18471337579617833"/>
    <s v="Primera compra"/>
    <n v="536"/>
    <n v="17.609856262833677"/>
    <n v="1.4674880219028064"/>
    <x v="0"/>
    <x v="3"/>
    <s v="abr"/>
  </r>
  <r>
    <x v="2165"/>
    <x v="0"/>
    <n v="90"/>
    <n v="4"/>
    <n v="11"/>
    <n v="3"/>
    <s v="Yes"/>
    <s v="No"/>
    <n v="3.6"/>
    <n v="0"/>
    <n v="0"/>
    <s v="No"/>
    <n v="0"/>
    <s v="IL"/>
    <x v="1"/>
    <n v="33"/>
    <s v="No"/>
    <s v="No"/>
    <s v="No"/>
    <s v="  Month-to-Month   "/>
    <m/>
    <n v="13"/>
    <m/>
    <x v="0"/>
    <m/>
    <x v="1106"/>
    <x v="851"/>
    <n v="37"/>
    <x v="1"/>
    <n v="13.11"/>
    <x v="4"/>
    <s v="Phone"/>
    <x v="0"/>
    <n v="0.18"/>
    <n v="12"/>
    <s v="Medio"/>
    <s v="Bajo"/>
    <n v="8.1081081081081086E-2"/>
    <n v="492"/>
    <n v="10"/>
    <n v="3.7"/>
    <n v="3.7"/>
    <s v="Primera compra"/>
    <n v="1469"/>
    <n v="48.262833675564679"/>
    <n v="4.0219028062970565"/>
    <x v="0"/>
    <x v="1"/>
    <s v="oct"/>
  </r>
  <r>
    <x v="2166"/>
    <x v="0"/>
    <n v="75"/>
    <n v="483"/>
    <n v="1124.0999999999999"/>
    <n v="0"/>
    <s v="No"/>
    <s v="No"/>
    <n v="0"/>
    <n v="1"/>
    <n v="2"/>
    <s v="Yes"/>
    <n v="0"/>
    <s v="WY"/>
    <x v="1"/>
    <n v="51"/>
    <s v="No"/>
    <s v="No"/>
    <s v="Yes"/>
    <s v="  Two Year   "/>
    <s v="Direct Debit"/>
    <n v="31"/>
    <n v="2156"/>
    <x v="0"/>
    <m/>
    <x v="1120"/>
    <x v="275"/>
    <n v="43"/>
    <x v="2"/>
    <n v="26.6"/>
    <x v="5"/>
    <s v="Phone"/>
    <x v="0"/>
    <n v="0"/>
    <n v="3099"/>
    <s v="Medio"/>
    <s v="Bajo"/>
    <n v="9.3023255813953487E-2"/>
    <n v="647"/>
    <n v="487"/>
    <n v="8.8295687885010271E-2"/>
    <n v="8.8295687885010271E-2"/>
    <s v="Primera compra"/>
    <n v="1429"/>
    <n v="46.948665297741272"/>
    <n v="3.9123887748117725"/>
    <x v="0"/>
    <x v="0"/>
    <s v="nov"/>
  </r>
  <r>
    <x v="2167"/>
    <x v="0"/>
    <n v="71"/>
    <n v="111"/>
    <n v="319.5"/>
    <n v="256"/>
    <s v="Yes"/>
    <s v="No"/>
    <n v="168"/>
    <n v="0"/>
    <n v="10"/>
    <s v="Yes"/>
    <n v="0"/>
    <s v="IN"/>
    <x v="0"/>
    <n v="30"/>
    <s v="No"/>
    <s v="No"/>
    <s v="Yes"/>
    <s v="  Two Year   "/>
    <s v="Direct Debit"/>
    <n v="37"/>
    <n v="2368"/>
    <x v="0"/>
    <m/>
    <x v="340"/>
    <x v="1146"/>
    <n v="25"/>
    <x v="2"/>
    <n v="38.85"/>
    <x v="5"/>
    <s v="Phone"/>
    <x v="1"/>
    <n v="0.67"/>
    <n v="6985"/>
    <s v="Medio"/>
    <s v="Bajo"/>
    <n v="0.16"/>
    <n v="520"/>
    <n v="371"/>
    <n v="6.7385444743935305E-2"/>
    <n v="6.7385444743935305E-2"/>
    <s v="Primera compra"/>
    <n v="1495"/>
    <n v="49.117043121149891"/>
    <n v="4.0930869267624912"/>
    <x v="0"/>
    <x v="3"/>
    <s v="sept"/>
  </r>
  <r>
    <x v="2168"/>
    <x v="0"/>
    <n v="86"/>
    <n v="272"/>
    <n v="819.5"/>
    <n v="0"/>
    <s v="No"/>
    <s v="No"/>
    <n v="0"/>
    <n v="0"/>
    <n v="5"/>
    <s v="Yes"/>
    <n v="0"/>
    <s v="UT"/>
    <x v="1"/>
    <n v="75"/>
    <s v="No"/>
    <s v="Yes"/>
    <s v="Yes"/>
    <s v="  Two Year   "/>
    <s v="Direct Debit"/>
    <n v="37"/>
    <n v="2761"/>
    <x v="0"/>
    <m/>
    <x v="1066"/>
    <x v="1147"/>
    <n v="61"/>
    <x v="1"/>
    <n v="39.299999999999997"/>
    <x v="2"/>
    <s v="Phone"/>
    <x v="1"/>
    <n v="0"/>
    <n v="2660"/>
    <s v="Medio"/>
    <s v="Medio"/>
    <n v="8.1967213114754092E-2"/>
    <n v="463"/>
    <n v="277"/>
    <n v="0.22021660649819494"/>
    <n v="0.22021660649819494"/>
    <s v="Primera compra"/>
    <n v="1136"/>
    <n v="37.322381930184804"/>
    <n v="3.1101984941820668"/>
    <x v="1"/>
    <x v="3"/>
    <s v="sept"/>
  </r>
  <r>
    <x v="2169"/>
    <x v="0"/>
    <n v="67"/>
    <n v="195"/>
    <n v="635.29999999999995"/>
    <n v="213"/>
    <s v="Yes"/>
    <s v="No"/>
    <n v="169"/>
    <n v="0"/>
    <n v="0"/>
    <s v="No"/>
    <n v="0"/>
    <s v="AL"/>
    <x v="1"/>
    <n v="44"/>
    <s v="No"/>
    <s v="No"/>
    <s v="No"/>
    <s v="  Two Year   "/>
    <s v="Direct Debit"/>
    <n v="9"/>
    <n v="656"/>
    <x v="0"/>
    <m/>
    <x v="131"/>
    <x v="1078"/>
    <n v="46"/>
    <x v="2"/>
    <n v="9.83"/>
    <x v="4"/>
    <s v="Email"/>
    <x v="1"/>
    <n v="8.4499999999999993"/>
    <n v="4281"/>
    <s v="Medio"/>
    <s v="Bajo"/>
    <n v="6.5217391304347824E-2"/>
    <n v="1281"/>
    <n v="411"/>
    <n v="0.11192214111922141"/>
    <n v="0.11192214111922141"/>
    <s v="Primera compra"/>
    <n v="1450"/>
    <n v="47.638603696098563"/>
    <n v="3.9698836413415468"/>
    <x v="0"/>
    <x v="2"/>
    <s v="oct"/>
  </r>
  <r>
    <x v="2170"/>
    <x v="0"/>
    <n v="67"/>
    <n v="59"/>
    <n v="147.30000000000001"/>
    <n v="0"/>
    <s v="No"/>
    <s v="No"/>
    <n v="0"/>
    <n v="0"/>
    <n v="9"/>
    <s v="Yes"/>
    <n v="0"/>
    <s v="DE"/>
    <x v="0"/>
    <n v="63"/>
    <s v="No"/>
    <s v="No"/>
    <s v="Yes"/>
    <s v="  One Year   "/>
    <s v="Credit Card"/>
    <n v="35"/>
    <n v="1288"/>
    <x v="0"/>
    <m/>
    <x v="1121"/>
    <x v="568"/>
    <n v="78"/>
    <x v="1"/>
    <n v="38.24"/>
    <x v="4"/>
    <s v="Phone"/>
    <x v="1"/>
    <n v="0"/>
    <n v="4659"/>
    <s v="Medio"/>
    <s v="Bajo"/>
    <n v="3.8461538461538464E-2"/>
    <n v="734"/>
    <n v="62"/>
    <n v="1.2580645161290323"/>
    <n v="1.2580645161290323"/>
    <s v="Primera compra"/>
    <n v="1541"/>
    <n v="50.628336755646814"/>
    <n v="4.2190280629705681"/>
    <x v="0"/>
    <x v="0"/>
    <s v="jul"/>
  </r>
  <r>
    <x v="2171"/>
    <x v="0"/>
    <n v="58"/>
    <n v="297"/>
    <n v="746.8"/>
    <n v="106"/>
    <s v="Yes"/>
    <s v="Yes"/>
    <n v="0"/>
    <n v="0"/>
    <n v="1"/>
    <s v="Yes"/>
    <n v="0"/>
    <s v="MD"/>
    <x v="0"/>
    <n v="53"/>
    <s v="No"/>
    <s v="No"/>
    <s v="No"/>
    <s v="  Two Year   "/>
    <s v="Credit Card"/>
    <n v="65"/>
    <n v="3452"/>
    <x v="0"/>
    <m/>
    <x v="845"/>
    <x v="407"/>
    <n v="64"/>
    <x v="1"/>
    <n v="74.42"/>
    <x v="4"/>
    <s v="Email"/>
    <x v="1"/>
    <n v="5.56"/>
    <n v="3913"/>
    <s v="Alto"/>
    <s v="Bajo"/>
    <n v="4.6875E-2"/>
    <n v="627"/>
    <n v="406"/>
    <n v="0.15763546798029557"/>
    <n v="0.15763546798029557"/>
    <s v="Primera compra"/>
    <n v="1443"/>
    <n v="47.408624229979466"/>
    <n v="3.9507186858316223"/>
    <x v="0"/>
    <x v="3"/>
    <s v="oct"/>
  </r>
  <r>
    <x v="2172"/>
    <x v="0"/>
    <n v="64"/>
    <n v="457"/>
    <n v="955.6"/>
    <n v="136"/>
    <s v="Yes"/>
    <s v="No"/>
    <n v="306"/>
    <n v="0"/>
    <n v="6"/>
    <s v="Yes"/>
    <n v="0"/>
    <s v="CO"/>
    <x v="0"/>
    <n v="55"/>
    <s v="No"/>
    <s v="No"/>
    <s v="Yes"/>
    <s v="  One Year   "/>
    <s v="Credit Card"/>
    <n v="68"/>
    <n v="4662"/>
    <x v="0"/>
    <m/>
    <x v="825"/>
    <x v="1083"/>
    <n v="12"/>
    <x v="2"/>
    <n v="71.489999999999995"/>
    <x v="5"/>
    <s v="Phone"/>
    <x v="1"/>
    <n v="1.22"/>
    <n v="4355"/>
    <s v="Alto"/>
    <s v="Bajo"/>
    <n v="0.33333333333333331"/>
    <n v="296"/>
    <n v="597"/>
    <n v="2.0100502512562814E-2"/>
    <n v="2.0100502512562814E-2"/>
    <s v="Primera compra"/>
    <n v="1027"/>
    <n v="33.741273100616013"/>
    <n v="2.8117727583846679"/>
    <x v="0"/>
    <x v="3"/>
    <s v="dic"/>
  </r>
  <r>
    <x v="2173"/>
    <x v="0"/>
    <n v="67"/>
    <n v="36"/>
    <n v="126.7"/>
    <n v="0"/>
    <s v="No"/>
    <s v="No"/>
    <n v="0"/>
    <n v="0"/>
    <n v="0"/>
    <s v="No"/>
    <n v="0"/>
    <s v="PA"/>
    <x v="0"/>
    <n v="57"/>
    <s v="No"/>
    <s v="No"/>
    <s v="No"/>
    <s v="  One Year   "/>
    <s v="Paper Check"/>
    <n v="12"/>
    <n v="249"/>
    <x v="0"/>
    <m/>
    <x v="5"/>
    <x v="1007"/>
    <n v="69"/>
    <x v="0"/>
    <n v="13.07"/>
    <x v="0"/>
    <s v="Email"/>
    <x v="0"/>
    <n v="0"/>
    <n v="1389"/>
    <s v="Medio"/>
    <s v="Bajo"/>
    <n v="2.8985507246376812E-2"/>
    <n v="1620"/>
    <n v="38"/>
    <n v="1.8157894736842106"/>
    <n v="1.8157894736842106"/>
    <s v="Primera compra"/>
    <n v="755"/>
    <n v="24.804928131416837"/>
    <n v="2.0670773442847366"/>
    <x v="0"/>
    <x v="1"/>
    <s v="sept"/>
  </r>
  <r>
    <x v="2174"/>
    <x v="0"/>
    <n v="74"/>
    <n v="127"/>
    <n v="360.9"/>
    <n v="288"/>
    <s v="Yes"/>
    <s v="Yes"/>
    <n v="0"/>
    <n v="0"/>
    <n v="2"/>
    <s v="Yes"/>
    <n v="0"/>
    <s v="DE"/>
    <x v="1"/>
    <n v="83"/>
    <s v="No"/>
    <s v="Yes"/>
    <s v="Yes"/>
    <s v="  One Year   "/>
    <s v="Credit Card"/>
    <n v="37"/>
    <n v="2690"/>
    <x v="0"/>
    <m/>
    <x v="1011"/>
    <x v="1074"/>
    <n v="99"/>
    <x v="2"/>
    <n v="41.32"/>
    <x v="3"/>
    <s v="SMS"/>
    <x v="0"/>
    <n v="0.72"/>
    <n v="4892"/>
    <s v="Medio"/>
    <s v="Bajo"/>
    <n v="1.0101010101010102E-2"/>
    <n v="713"/>
    <n v="416"/>
    <n v="0.23798076923076922"/>
    <n v="0.23798076923076922"/>
    <s v="Primera compra"/>
    <n v="879"/>
    <n v="28.878850102669404"/>
    <n v="2.406570841889117"/>
    <x v="2"/>
    <x v="3"/>
    <s v="may"/>
  </r>
  <r>
    <x v="2175"/>
    <x v="0"/>
    <n v="83"/>
    <n v="98"/>
    <n v="244.5"/>
    <n v="81"/>
    <s v="Yes"/>
    <s v="Yes"/>
    <n v="0"/>
    <n v="0"/>
    <n v="5"/>
    <s v="No"/>
    <n v="67"/>
    <s v="MT"/>
    <x v="1"/>
    <n v="49"/>
    <s v="No"/>
    <s v="No"/>
    <s v="No"/>
    <s v="  Month-to-Month   "/>
    <s v="Direct Debit"/>
    <n v="36"/>
    <n v="980"/>
    <x v="0"/>
    <m/>
    <x v="211"/>
    <x v="710"/>
    <n v="43"/>
    <x v="1"/>
    <n v="40.46"/>
    <x v="5"/>
    <s v="Email"/>
    <x v="0"/>
    <n v="2.94"/>
    <n v="3348"/>
    <s v="Medio"/>
    <s v="Bajo"/>
    <n v="9.3023255813953487E-2"/>
    <n v="1521"/>
    <n v="183"/>
    <n v="0.23497267759562843"/>
    <n v="0.23497267759562843"/>
    <s v="Primera compra"/>
    <n v="575"/>
    <n v="18.891170431211499"/>
    <n v="1.5742642026009583"/>
    <x v="0"/>
    <x v="2"/>
    <s v="mar"/>
  </r>
  <r>
    <x v="2176"/>
    <x v="0"/>
    <n v="67"/>
    <n v="3"/>
    <n v="8"/>
    <n v="0"/>
    <s v="No"/>
    <s v="No"/>
    <n v="0"/>
    <n v="0"/>
    <n v="3"/>
    <s v="Yes"/>
    <n v="0"/>
    <s v="KS"/>
    <x v="1"/>
    <n v="35"/>
    <s v="No"/>
    <s v="No"/>
    <s v="No"/>
    <s v="  Month-to-Month   "/>
    <s v="Direct Debit"/>
    <n v="10"/>
    <n v="10"/>
    <x v="0"/>
    <m/>
    <x v="674"/>
    <x v="77"/>
    <n v="66"/>
    <x v="0"/>
    <n v="11.53"/>
    <x v="2"/>
    <s v="Phone"/>
    <x v="1"/>
    <n v="0"/>
    <n v="1843"/>
    <s v="Medio"/>
    <s v="Medio"/>
    <n v="7.575757575757576E-2"/>
    <n v="853"/>
    <n v="8"/>
    <n v="8.25"/>
    <n v="8.25"/>
    <s v="Primera compra"/>
    <n v="1535"/>
    <n v="50.431211498973312"/>
    <n v="4.2026009582477757"/>
    <x v="1"/>
    <x v="1"/>
    <s v="jul"/>
  </r>
  <r>
    <x v="2177"/>
    <x v="0"/>
    <n v="67"/>
    <n v="144"/>
    <n v="480.2"/>
    <n v="80"/>
    <s v="Yes"/>
    <s v="No"/>
    <n v="142"/>
    <n v="1"/>
    <n v="0"/>
    <s v="No"/>
    <n v="0"/>
    <s v="SC"/>
    <x v="1"/>
    <n v="33"/>
    <s v="No"/>
    <s v="No"/>
    <s v="No"/>
    <s v="  Two Year   "/>
    <s v="Direct Debit"/>
    <n v="6"/>
    <n v="231"/>
    <x v="0"/>
    <m/>
    <x v="266"/>
    <x v="1148"/>
    <n v="25"/>
    <x v="1"/>
    <n v="5.58"/>
    <x v="5"/>
    <s v="Phone"/>
    <x v="0"/>
    <n v="0.56999999999999995"/>
    <n v="6036"/>
    <s v="Medio"/>
    <s v="Bajo"/>
    <n v="0.16"/>
    <n v="824"/>
    <n v="228"/>
    <n v="0.10964912280701754"/>
    <n v="0.10964912280701754"/>
    <s v="Primera compra"/>
    <n v="825"/>
    <n v="27.104722792607802"/>
    <n v="2.2587268993839835"/>
    <x v="0"/>
    <x v="1"/>
    <s v="jul"/>
  </r>
  <r>
    <x v="2178"/>
    <x v="0"/>
    <n v="74"/>
    <n v="103"/>
    <n v="267"/>
    <n v="0"/>
    <s v="No"/>
    <s v="No"/>
    <n v="0"/>
    <n v="0"/>
    <n v="13"/>
    <s v="Yes"/>
    <n v="0"/>
    <s v="VT"/>
    <x v="1"/>
    <n v="67"/>
    <s v="No"/>
    <s v="Yes"/>
    <s v="Yes"/>
    <s v="  One Year   "/>
    <s v="Credit Card"/>
    <n v="38"/>
    <n v="2517"/>
    <x v="0"/>
    <m/>
    <x v="213"/>
    <x v="1149"/>
    <n v="81"/>
    <x v="0"/>
    <n v="37.53"/>
    <x v="2"/>
    <s v="Email"/>
    <x v="0"/>
    <n v="0"/>
    <n v="4129"/>
    <s v="Medio"/>
    <s v="Medio"/>
    <n v="6.1728395061728392E-2"/>
    <n v="667"/>
    <n v="108"/>
    <n v="0.75"/>
    <n v="0.75"/>
    <s v="Primera compra"/>
    <n v="936"/>
    <n v="30.751540041067759"/>
    <n v="2.5626283367556466"/>
    <x v="1"/>
    <x v="3"/>
    <s v="mar"/>
  </r>
  <r>
    <x v="2179"/>
    <x v="0"/>
    <n v="70"/>
    <n v="61"/>
    <n v="165.6"/>
    <n v="52"/>
    <s v="Yes"/>
    <s v="No"/>
    <n v="40"/>
    <n v="0"/>
    <n v="4"/>
    <s v="Yes"/>
    <n v="0"/>
    <s v="VA"/>
    <x v="1"/>
    <n v="53"/>
    <s v="No"/>
    <s v="No"/>
    <s v="No"/>
    <s v="  Month-to-Month   "/>
    <s v="Direct Debit"/>
    <n v="8"/>
    <n v="106"/>
    <x v="0"/>
    <m/>
    <x v="912"/>
    <x v="1150"/>
    <n v="37"/>
    <x v="0"/>
    <n v="7.65"/>
    <x v="3"/>
    <s v="SMS"/>
    <x v="1"/>
    <n v="1.6"/>
    <n v="5892"/>
    <s v="Medio"/>
    <s v="Bajo"/>
    <n v="2.7027027027027029E-2"/>
    <n v="1429"/>
    <n v="114"/>
    <n v="0.32456140350877194"/>
    <n v="0.32456140350877194"/>
    <s v="Primera compra"/>
    <n v="427"/>
    <n v="14.028747433264886"/>
    <n v="1.1690622861054072"/>
    <x v="0"/>
    <x v="1"/>
    <s v="ago"/>
  </r>
  <r>
    <x v="2180"/>
    <x v="0"/>
    <n v="71"/>
    <n v="95"/>
    <n v="396.6"/>
    <n v="0"/>
    <s v="No"/>
    <s v="No"/>
    <n v="0"/>
    <n v="2"/>
    <n v="0"/>
    <s v="No"/>
    <n v="0"/>
    <s v="WV"/>
    <x v="0"/>
    <n v="63"/>
    <s v="No"/>
    <s v="No"/>
    <s v="No"/>
    <s v="  Two Year   "/>
    <s v="Credit Card"/>
    <n v="11"/>
    <n v="700"/>
    <x v="0"/>
    <m/>
    <x v="776"/>
    <x v="195"/>
    <n v="16"/>
    <x v="0"/>
    <n v="9.33"/>
    <x v="4"/>
    <s v="Email"/>
    <x v="1"/>
    <n v="0"/>
    <n v="2242"/>
    <s v="Medio"/>
    <s v="Bajo"/>
    <n v="0.1875"/>
    <n v="1464"/>
    <n v="98"/>
    <n v="0.16326530612244897"/>
    <n v="0.16326530612244897"/>
    <s v="Primera compra"/>
    <n v="603"/>
    <n v="19.811088295687885"/>
    <n v="1.6509240246406571"/>
    <x v="0"/>
    <x v="2"/>
    <s v="feb"/>
  </r>
  <r>
    <x v="2181"/>
    <x v="0"/>
    <n v="58"/>
    <n v="12"/>
    <n v="27.3"/>
    <n v="28"/>
    <s v="Yes"/>
    <s v="Yes"/>
    <n v="0"/>
    <n v="2"/>
    <n v="0"/>
    <s v="No"/>
    <n v="0"/>
    <s v="TN"/>
    <x v="0"/>
    <n v="40"/>
    <s v="No"/>
    <s v="No"/>
    <s v="No"/>
    <s v="  One Year   "/>
    <s v="Paper Check"/>
    <n v="16"/>
    <n v="106"/>
    <x v="0"/>
    <m/>
    <x v="831"/>
    <x v="1151"/>
    <n v="8"/>
    <x v="2"/>
    <n v="18.45"/>
    <x v="2"/>
    <s v="Phone"/>
    <x v="0"/>
    <n v="0.61"/>
    <n v="3628"/>
    <s v="Medio"/>
    <s v="Medio"/>
    <n v="0.625"/>
    <n v="1628"/>
    <n v="45"/>
    <n v="0.17777777777777778"/>
    <n v="0.17777777777777778"/>
    <s v="Primera compra"/>
    <n v="1322"/>
    <n v="43.433264887063658"/>
    <n v="3.6194387405886381"/>
    <x v="1"/>
    <x v="1"/>
    <s v="mar"/>
  </r>
  <r>
    <x v="2182"/>
    <x v="0"/>
    <n v="56"/>
    <n v="11"/>
    <n v="36.5"/>
    <n v="0"/>
    <s v="No"/>
    <s v="No"/>
    <n v="0"/>
    <n v="1"/>
    <n v="5"/>
    <s v="Yes"/>
    <n v="0"/>
    <s v="AK"/>
    <x v="1"/>
    <n v="69"/>
    <s v="No"/>
    <s v="Yes"/>
    <s v="No"/>
    <s v="  Two Year   "/>
    <s v="Direct Debit"/>
    <n v="25"/>
    <n v="151"/>
    <x v="0"/>
    <m/>
    <x v="915"/>
    <x v="63"/>
    <n v="113"/>
    <x v="1"/>
    <n v="23.78"/>
    <x v="4"/>
    <s v="Phone"/>
    <x v="0"/>
    <n v="0"/>
    <n v="5407"/>
    <s v="Medio"/>
    <s v="Bajo"/>
    <n v="2.6548672566371681E-2"/>
    <n v="442"/>
    <n v="14"/>
    <n v="8.0714285714285712"/>
    <n v="8.0714285714285712"/>
    <s v="Primera compra"/>
    <n v="678"/>
    <n v="22.275154004106774"/>
    <n v="1.8562628336755644"/>
    <x v="0"/>
    <x v="1"/>
    <s v="dic"/>
  </r>
  <r>
    <x v="2183"/>
    <x v="0"/>
    <n v="57"/>
    <n v="236"/>
    <n v="701.2"/>
    <n v="0"/>
    <s v="No"/>
    <s v="No"/>
    <n v="0"/>
    <n v="0"/>
    <n v="12"/>
    <s v="Yes"/>
    <n v="0"/>
    <s v="MI"/>
    <x v="1"/>
    <n v="27"/>
    <s v="Yes"/>
    <s v="No"/>
    <s v="No"/>
    <s v="  One Year   "/>
    <s v="Direct Debit"/>
    <n v="66"/>
    <n v="4593"/>
    <x v="0"/>
    <m/>
    <x v="512"/>
    <x v="1035"/>
    <n v="90"/>
    <x v="2"/>
    <n v="64.489999999999995"/>
    <x v="4"/>
    <s v="SMS"/>
    <x v="0"/>
    <n v="0"/>
    <n v="1870"/>
    <s v="Alto"/>
    <s v="Bajo"/>
    <n v="3.3333333333333333E-2"/>
    <n v="1060"/>
    <n v="239"/>
    <n v="0.37656903765690375"/>
    <n v="0.37656903765690375"/>
    <s v="Primera compra"/>
    <n v="1403"/>
    <n v="46.094455852156059"/>
    <n v="3.8412046543463383"/>
    <x v="0"/>
    <x v="3"/>
    <s v="dic"/>
  </r>
  <r>
    <x v="2184"/>
    <x v="0"/>
    <n v="98"/>
    <n v="171"/>
    <n v="372"/>
    <n v="94"/>
    <s v="Yes"/>
    <s v="No"/>
    <n v="209.2"/>
    <n v="0"/>
    <n v="0"/>
    <s v="No"/>
    <n v="0"/>
    <s v="MT"/>
    <x v="1"/>
    <n v="22"/>
    <s v="Yes"/>
    <s v="No"/>
    <s v="No"/>
    <s v="  One Year   "/>
    <s v="Direct Debit"/>
    <n v="9"/>
    <n v="423"/>
    <x v="0"/>
    <m/>
    <x v="1122"/>
    <x v="1152"/>
    <n v="80"/>
    <x v="1"/>
    <n v="9.16"/>
    <x v="4"/>
    <s v="Email"/>
    <x v="1"/>
    <n v="4.18"/>
    <n v="2316"/>
    <s v="Medio"/>
    <s v="Bajo"/>
    <n v="3.7499999999999999E-2"/>
    <n v="1212"/>
    <n v="268"/>
    <n v="0.29850746268656714"/>
    <n v="0.29850746268656714"/>
    <s v="Primera compra"/>
    <n v="521"/>
    <n v="17.117043121149898"/>
    <n v="1.4264202600958249"/>
    <x v="0"/>
    <x v="1"/>
    <s v="may"/>
  </r>
  <r>
    <x v="2185"/>
    <x v="0"/>
    <n v="75"/>
    <n v="229"/>
    <n v="496.1"/>
    <n v="0"/>
    <s v="No"/>
    <s v="No"/>
    <n v="0"/>
    <n v="2"/>
    <n v="3"/>
    <s v="Yes"/>
    <n v="0"/>
    <s v="KS"/>
    <x v="0"/>
    <n v="46"/>
    <s v="No"/>
    <s v="No"/>
    <s v="No"/>
    <s v="  One Year   "/>
    <s v="Direct Debit"/>
    <n v="31"/>
    <n v="958"/>
    <x v="0"/>
    <m/>
    <x v="1123"/>
    <x v="866"/>
    <n v="105"/>
    <x v="1"/>
    <n v="28.96"/>
    <x v="5"/>
    <s v="Email"/>
    <x v="0"/>
    <n v="0"/>
    <n v="2471"/>
    <s v="Medio"/>
    <s v="Bajo"/>
    <n v="3.8095238095238099E-2"/>
    <n v="605"/>
    <n v="233"/>
    <n v="0.45064377682403434"/>
    <n v="0.45064377682403434"/>
    <s v="Primera compra"/>
    <n v="964"/>
    <n v="31.671457905544152"/>
    <n v="2.6392881587953458"/>
    <x v="0"/>
    <x v="2"/>
    <s v="feb"/>
  </r>
  <r>
    <x v="2186"/>
    <x v="0"/>
    <n v="61"/>
    <n v="5"/>
    <n v="10"/>
    <n v="0"/>
    <s v="No"/>
    <s v="No"/>
    <n v="0"/>
    <n v="0"/>
    <n v="0"/>
    <s v="No"/>
    <n v="0"/>
    <s v="AK"/>
    <x v="1"/>
    <n v="23"/>
    <s v="Yes"/>
    <s v="No"/>
    <s v="No"/>
    <s v="  Month-to-Month   "/>
    <s v="Paper Check"/>
    <n v="13"/>
    <n v="13"/>
    <x v="0"/>
    <m/>
    <x v="1124"/>
    <x v="643"/>
    <n v="21"/>
    <x v="2"/>
    <n v="11.35"/>
    <x v="2"/>
    <s v="SMS"/>
    <x v="1"/>
    <n v="0"/>
    <n v="6684"/>
    <s v="Medio"/>
    <s v="Medio"/>
    <n v="0.23809523809523808"/>
    <n v="533"/>
    <n v="10"/>
    <n v="2.1"/>
    <n v="2.1"/>
    <s v="Primera compra"/>
    <n v="538"/>
    <n v="17.675564681724847"/>
    <n v="1.4729637234770705"/>
    <x v="1"/>
    <x v="1"/>
    <s v="abr"/>
  </r>
  <r>
    <x v="2187"/>
    <x v="0"/>
    <n v="50"/>
    <n v="10"/>
    <n v="26.7"/>
    <n v="0"/>
    <s v="No"/>
    <s v="No"/>
    <n v="0"/>
    <n v="0"/>
    <n v="12"/>
    <s v="Yes"/>
    <n v="0"/>
    <s v="NC"/>
    <x v="1"/>
    <n v="53"/>
    <s v="No"/>
    <s v="No"/>
    <s v="No"/>
    <s v="  Month-to-Month   "/>
    <s v="Direct Debit"/>
    <n v="38"/>
    <n v="91"/>
    <x v="0"/>
    <m/>
    <x v="1125"/>
    <x v="283"/>
    <n v="3"/>
    <x v="1"/>
    <n v="43.85"/>
    <x v="4"/>
    <s v="Phone"/>
    <x v="0"/>
    <n v="0"/>
    <n v="5903"/>
    <s v="Medio"/>
    <s v="Bajo"/>
    <n v="1"/>
    <n v="562"/>
    <n v="13"/>
    <n v="0.23076923076923078"/>
    <n v="0.23076923076923078"/>
    <s v="Primera compra"/>
    <n v="329"/>
    <n v="10.809034907597535"/>
    <n v="0.90075290896646132"/>
    <x v="0"/>
    <x v="1"/>
    <s v="nov"/>
  </r>
  <r>
    <x v="2188"/>
    <x v="0"/>
    <n v="50"/>
    <n v="281"/>
    <n v="790.7"/>
    <n v="0"/>
    <s v="No"/>
    <s v="No"/>
    <n v="0"/>
    <n v="0"/>
    <n v="21"/>
    <s v="Yes"/>
    <n v="0"/>
    <s v="ME"/>
    <x v="1"/>
    <n v="29"/>
    <s v="Yes"/>
    <s v="No"/>
    <s v="Yes"/>
    <s v="  Month-to-Month   "/>
    <s v="Direct Debit"/>
    <n v="61"/>
    <n v="3730"/>
    <x v="0"/>
    <m/>
    <x v="1054"/>
    <x v="1153"/>
    <n v="104"/>
    <x v="1"/>
    <n v="52.9"/>
    <x v="1"/>
    <s v="SMS"/>
    <x v="0"/>
    <n v="0"/>
    <n v="779"/>
    <s v="Alto"/>
    <s v="Bajo"/>
    <n v="0"/>
    <n v="329"/>
    <n v="281"/>
    <n v="0.37010676156583627"/>
    <n v="0.37010676156583627"/>
    <s v="Primera compra"/>
    <n v="579"/>
    <n v="19.022587268993838"/>
    <n v="1.5852156057494866"/>
    <x v="0"/>
    <x v="3"/>
    <s v="mar"/>
  </r>
  <r>
    <x v="2189"/>
    <x v="0"/>
    <n v="78"/>
    <n v="50"/>
    <n v="118.1"/>
    <n v="80"/>
    <s v="Yes"/>
    <s v="No"/>
    <n v="50"/>
    <n v="0"/>
    <n v="1"/>
    <s v="Yes"/>
    <n v="0"/>
    <s v="NM"/>
    <x v="0"/>
    <n v="53"/>
    <s v="No"/>
    <s v="No"/>
    <s v="No"/>
    <s v="  One Year   "/>
    <s v="Credit Card"/>
    <n v="36"/>
    <n v="704"/>
    <x v="0"/>
    <m/>
    <x v="216"/>
    <x v="453"/>
    <n v="11"/>
    <x v="1"/>
    <n v="30.75"/>
    <x v="0"/>
    <s v="Phone"/>
    <x v="0"/>
    <n v="0.15"/>
    <n v="2558"/>
    <s v="Medio"/>
    <s v="Bajo"/>
    <n v="0.18181818181818182"/>
    <n v="364"/>
    <n v="132"/>
    <n v="8.3333333333333329E-2"/>
    <n v="8.3333333333333329E-2"/>
    <s v="Primera compra"/>
    <n v="708"/>
    <n v="23.260780287474333"/>
    <n v="1.9383983572895278"/>
    <x v="0"/>
    <x v="2"/>
    <s v="nov"/>
  </r>
  <r>
    <x v="2189"/>
    <x v="0"/>
    <n v="68"/>
    <n v="50"/>
    <n v="118.1"/>
    <n v="80"/>
    <s v="Yes"/>
    <s v="No"/>
    <n v="50"/>
    <n v="0"/>
    <n v="1"/>
    <s v="Yes"/>
    <n v="0"/>
    <s v="NM"/>
    <x v="0"/>
    <n v="53"/>
    <s v="No"/>
    <s v="No"/>
    <s v="No"/>
    <s v="  One Year   "/>
    <s v="Credit Card"/>
    <n v="36"/>
    <n v="704"/>
    <x v="0"/>
    <m/>
    <x v="216"/>
    <x v="453"/>
    <n v="11"/>
    <x v="1"/>
    <n v="30.75"/>
    <x v="4"/>
    <s v="Phone"/>
    <x v="0"/>
    <n v="0.15"/>
    <n v="3919"/>
    <s v="Medio"/>
    <s v="Bajo"/>
    <n v="0.27272727272727271"/>
    <n v="364"/>
    <n v="133"/>
    <n v="8.2706766917293228E-2"/>
    <n v="8.2706766917293228E-2"/>
    <s v="Compra posterior"/>
    <n v="708"/>
    <n v="23.260780287474333"/>
    <n v="1.9383983572895278"/>
    <x v="0"/>
    <x v="2"/>
    <s v="nov"/>
  </r>
  <r>
    <x v="2190"/>
    <x v="0"/>
    <n v="62"/>
    <n v="132"/>
    <n v="284.3"/>
    <n v="0"/>
    <s v="No"/>
    <s v="No"/>
    <n v="0"/>
    <n v="0"/>
    <n v="15"/>
    <s v="Yes"/>
    <n v="0"/>
    <s v="KY"/>
    <x v="1"/>
    <n v="55"/>
    <s v="No"/>
    <s v="No"/>
    <s v="Yes"/>
    <s v="  Two Year   "/>
    <s v="Credit Card"/>
    <n v="29"/>
    <n v="1636"/>
    <x v="0"/>
    <m/>
    <x v="1126"/>
    <x v="1154"/>
    <n v="45"/>
    <x v="2"/>
    <n v="29.5"/>
    <x v="0"/>
    <s v="SMS"/>
    <x v="1"/>
    <n v="0"/>
    <n v="6950"/>
    <s v="Medio"/>
    <s v="Bajo"/>
    <n v="4.4444444444444446E-2"/>
    <n v="322"/>
    <n v="134"/>
    <n v="0.33582089552238809"/>
    <n v="0.33582089552238809"/>
    <s v="Primera compra"/>
    <n v="1302"/>
    <n v="42.776180698151947"/>
    <n v="3.5646817248459954"/>
    <x v="0"/>
    <x v="0"/>
    <s v="mar"/>
  </r>
  <r>
    <x v="2191"/>
    <x v="0"/>
    <n v="68"/>
    <n v="207"/>
    <n v="487.6"/>
    <n v="0"/>
    <s v="No"/>
    <s v="No"/>
    <n v="0"/>
    <n v="0"/>
    <n v="10"/>
    <s v="Yes"/>
    <n v="0"/>
    <s v="OK"/>
    <x v="0"/>
    <n v="23"/>
    <s v="Yes"/>
    <s v="No"/>
    <s v="Yes"/>
    <s v="  Two Year   "/>
    <s v="Direct Debit"/>
    <n v="22"/>
    <n v="1533"/>
    <x v="0"/>
    <m/>
    <x v="817"/>
    <x v="187"/>
    <n v="12"/>
    <x v="0"/>
    <n v="22.98"/>
    <x v="5"/>
    <s v="Email"/>
    <x v="0"/>
    <n v="0"/>
    <n v="2025"/>
    <s v="Medio"/>
    <s v="Bajo"/>
    <n v="0.33333333333333331"/>
    <n v="1406"/>
    <n v="211"/>
    <n v="5.6872037914691941E-2"/>
    <n v="5.6872037914691941E-2"/>
    <s v="Primera compra"/>
    <n v="1164"/>
    <n v="38.242299794661193"/>
    <n v="3.1868583162217661"/>
    <x v="0"/>
    <x v="0"/>
    <s v="ago"/>
  </r>
  <r>
    <x v="2192"/>
    <x v="0"/>
    <n v="69"/>
    <n v="55"/>
    <n v="136.80000000000001"/>
    <n v="0"/>
    <s v="No"/>
    <s v="No"/>
    <n v="0"/>
    <n v="0"/>
    <n v="0"/>
    <s v="No"/>
    <n v="0"/>
    <s v="NV"/>
    <x v="1"/>
    <n v="37"/>
    <s v="No"/>
    <s v="No"/>
    <s v="No"/>
    <s v="  Two Year   "/>
    <s v="Direct Debit"/>
    <n v="11"/>
    <n v="385"/>
    <x v="0"/>
    <m/>
    <x v="899"/>
    <x v="1073"/>
    <n v="67"/>
    <x v="2"/>
    <n v="11.25"/>
    <x v="3"/>
    <s v="Phone"/>
    <x v="1"/>
    <n v="0"/>
    <n v="2507"/>
    <s v="Medio"/>
    <s v="Bajo"/>
    <n v="1.4925373134328358E-2"/>
    <n v="1217"/>
    <n v="56"/>
    <n v="1.1964285714285714"/>
    <n v="1.1964285714285714"/>
    <s v="Primera compra"/>
    <n v="1019"/>
    <n v="33.478439425051334"/>
    <n v="2.7898699520876113"/>
    <x v="2"/>
    <x v="1"/>
    <s v="dic"/>
  </r>
  <r>
    <x v="2193"/>
    <x v="0"/>
    <n v="70"/>
    <n v="265"/>
    <n v="589.4"/>
    <n v="168"/>
    <s v="Yes"/>
    <s v="Yes"/>
    <n v="0"/>
    <n v="0"/>
    <n v="3"/>
    <s v="Yes"/>
    <n v="0"/>
    <s v="NV"/>
    <x v="0"/>
    <n v="51"/>
    <s v="No"/>
    <s v="No"/>
    <s v="No"/>
    <s v="  Month-to-Month   "/>
    <s v="Direct Debit"/>
    <n v="65"/>
    <n v="2729"/>
    <x v="0"/>
    <m/>
    <x v="275"/>
    <x v="265"/>
    <n v="62"/>
    <x v="0"/>
    <n v="60.95"/>
    <x v="3"/>
    <s v="SMS"/>
    <x v="1"/>
    <n v="6.13"/>
    <n v="5212"/>
    <s v="Alto"/>
    <s v="Bajo"/>
    <n v="1.6129032258064516E-2"/>
    <n v="1452"/>
    <n v="434"/>
    <n v="0.14285714285714285"/>
    <n v="0.14285714285714285"/>
    <s v="Primera compra"/>
    <n v="334"/>
    <n v="10.973305954825463"/>
    <n v="0.91444216290212188"/>
    <x v="0"/>
    <x v="3"/>
    <s v="nov"/>
  </r>
  <r>
    <x v="2194"/>
    <x v="0"/>
    <n v="70"/>
    <n v="36"/>
    <n v="98.1"/>
    <n v="0"/>
    <s v="No"/>
    <s v="No"/>
    <n v="0"/>
    <n v="0"/>
    <n v="0"/>
    <s v="No"/>
    <n v="0"/>
    <s v="MN"/>
    <x v="1"/>
    <n v="47"/>
    <s v="No"/>
    <s v="No"/>
    <s v="No"/>
    <s v="  Two Year   "/>
    <s v="Direct Debit"/>
    <n v="8"/>
    <n v="65"/>
    <x v="0"/>
    <m/>
    <x v="947"/>
    <x v="608"/>
    <n v="101"/>
    <x v="0"/>
    <n v="7.82"/>
    <x v="3"/>
    <s v="Email"/>
    <x v="1"/>
    <n v="0"/>
    <n v="2733"/>
    <s v="Medio"/>
    <s v="Bajo"/>
    <n v="9.9009900990099011E-3"/>
    <n v="402"/>
    <n v="37"/>
    <n v="2.7297297297297298"/>
    <n v="2.7297297297297298"/>
    <s v="Primera compra"/>
    <n v="1588"/>
    <n v="52.172484599589325"/>
    <n v="4.3477070499657771"/>
    <x v="2"/>
    <x v="1"/>
    <s v="jun"/>
  </r>
  <r>
    <x v="2195"/>
    <x v="0"/>
    <n v="73"/>
    <n v="62"/>
    <n v="114.4"/>
    <n v="0"/>
    <s v="No"/>
    <s v="No"/>
    <n v="0"/>
    <n v="0"/>
    <n v="0"/>
    <s v="No"/>
    <n v="0"/>
    <s v="FL"/>
    <x v="1"/>
    <n v="45"/>
    <s v="No"/>
    <s v="No"/>
    <s v="No"/>
    <s v="  Month-to-Month   "/>
    <s v="Credit Card"/>
    <n v="11"/>
    <n v="86"/>
    <x v="0"/>
    <m/>
    <x v="1127"/>
    <x v="427"/>
    <n v="10"/>
    <x v="0"/>
    <n v="9.9"/>
    <x v="3"/>
    <s v="Phone"/>
    <x v="1"/>
    <n v="0"/>
    <n v="4324"/>
    <s v="Medio"/>
    <s v="Bajo"/>
    <n v="0.1"/>
    <n v="1547"/>
    <n v="63"/>
    <n v="0.15873015873015872"/>
    <n v="0.15873015873015872"/>
    <s v="Primera compra"/>
    <n v="966"/>
    <n v="31.737166324435321"/>
    <n v="2.64476386036961"/>
    <x v="2"/>
    <x v="1"/>
    <s v="feb"/>
  </r>
  <r>
    <x v="2196"/>
    <x v="0"/>
    <n v="61"/>
    <n v="111"/>
    <n v="265.5"/>
    <n v="198"/>
    <s v="Yes"/>
    <s v="No"/>
    <n v="297"/>
    <n v="2"/>
    <n v="5"/>
    <s v="Yes"/>
    <n v="0"/>
    <s v="MD"/>
    <x v="0"/>
    <n v="64"/>
    <s v="No"/>
    <s v="No"/>
    <s v="Yes"/>
    <s v="  Two Year   "/>
    <s v="Credit Card"/>
    <n v="47"/>
    <n v="3141"/>
    <x v="0"/>
    <m/>
    <x v="795"/>
    <x v="268"/>
    <n v="83"/>
    <x v="2"/>
    <n v="41.94"/>
    <x v="2"/>
    <s v="Email"/>
    <x v="0"/>
    <n v="0.59"/>
    <n v="3069"/>
    <s v="Medio"/>
    <s v="Medio"/>
    <n v="6.0240963855421686E-2"/>
    <n v="1345"/>
    <n v="314"/>
    <n v="0.2643312101910828"/>
    <n v="0.2643312101910828"/>
    <s v="Primera compra"/>
    <n v="1138"/>
    <n v="37.388090349075981"/>
    <n v="3.1156741957563319"/>
    <x v="1"/>
    <x v="3"/>
    <s v="sept"/>
  </r>
  <r>
    <x v="2197"/>
    <x v="0"/>
    <n v="73"/>
    <n v="12"/>
    <n v="21.5"/>
    <n v="8"/>
    <s v="Yes"/>
    <s v="No"/>
    <n v="5.5"/>
    <n v="0"/>
    <n v="0"/>
    <s v="No"/>
    <n v="0"/>
    <s v="SD"/>
    <x v="1"/>
    <n v="37"/>
    <s v="No"/>
    <s v="No"/>
    <s v="No"/>
    <s v="  Month-to-Month   "/>
    <s v="Direct Debit"/>
    <n v="12"/>
    <n v="26"/>
    <x v="0"/>
    <m/>
    <x v="303"/>
    <x v="425"/>
    <n v="78"/>
    <x v="0"/>
    <n v="9.6199999999999992"/>
    <x v="5"/>
    <s v="Email"/>
    <x v="0"/>
    <n v="0.17"/>
    <n v="4387"/>
    <s v="Medio"/>
    <s v="Bajo"/>
    <n v="5.128205128205128E-2"/>
    <n v="1530"/>
    <n v="24"/>
    <n v="3.25"/>
    <n v="3.25"/>
    <s v="Primera compra"/>
    <n v="1607"/>
    <n v="52.796714579055433"/>
    <n v="4.3997262149212863"/>
    <x v="0"/>
    <x v="1"/>
    <s v="may"/>
  </r>
  <r>
    <x v="2198"/>
    <x v="0"/>
    <n v="92"/>
    <n v="148"/>
    <n v="413.4"/>
    <n v="0"/>
    <s v="No"/>
    <s v="No"/>
    <n v="0"/>
    <n v="0"/>
    <n v="4"/>
    <s v="Yes"/>
    <n v="0"/>
    <s v="IN"/>
    <x v="0"/>
    <n v="38"/>
    <s v="No"/>
    <s v="No"/>
    <s v="No"/>
    <s v="  Two Year   "/>
    <s v="Direct Debit"/>
    <n v="31"/>
    <n v="1805"/>
    <x v="0"/>
    <m/>
    <x v="1065"/>
    <x v="32"/>
    <n v="57"/>
    <x v="1"/>
    <n v="35.65"/>
    <x v="4"/>
    <s v="Phone"/>
    <x v="0"/>
    <n v="0"/>
    <n v="5284"/>
    <s v="Medio"/>
    <s v="Bajo"/>
    <n v="5.2631578947368418E-2"/>
    <n v="1677"/>
    <n v="151"/>
    <n v="0.37748344370860926"/>
    <n v="0.37748344370860926"/>
    <s v="Primera compra"/>
    <n v="1577"/>
    <n v="51.811088295687881"/>
    <n v="4.3175906913073234"/>
    <x v="0"/>
    <x v="0"/>
    <s v="jun"/>
  </r>
  <r>
    <x v="2199"/>
    <x v="0"/>
    <n v="68"/>
    <n v="275"/>
    <n v="659.9"/>
    <n v="0"/>
    <s v="No"/>
    <s v="Yes"/>
    <n v="0"/>
    <n v="0"/>
    <n v="5"/>
    <s v="Yes"/>
    <n v="0"/>
    <s v="AZ"/>
    <x v="1"/>
    <n v="45"/>
    <s v="No"/>
    <s v="No"/>
    <s v="Yes"/>
    <s v="  Two Year   "/>
    <s v="Credit Card"/>
    <n v="34"/>
    <n v="2038"/>
    <x v="0"/>
    <m/>
    <x v="614"/>
    <x v="1123"/>
    <n v="29"/>
    <x v="2"/>
    <n v="38.130000000000003"/>
    <x v="4"/>
    <s v="Phone"/>
    <x v="1"/>
    <n v="0"/>
    <n v="3517"/>
    <s v="Medio"/>
    <s v="Bajo"/>
    <n v="0.10344827586206896"/>
    <n v="759"/>
    <n v="278"/>
    <n v="0.10431654676258993"/>
    <n v="0.10431654676258993"/>
    <s v="Primera compra"/>
    <n v="572"/>
    <n v="18.792607802874741"/>
    <n v="1.5660506502395617"/>
    <x v="0"/>
    <x v="0"/>
    <s v="mar"/>
  </r>
  <r>
    <x v="2200"/>
    <x v="0"/>
    <n v="81"/>
    <n v="14"/>
    <n v="36.299999999999997"/>
    <n v="16"/>
    <s v="Yes"/>
    <s v="Yes"/>
    <n v="0"/>
    <n v="0"/>
    <n v="0"/>
    <s v="No"/>
    <n v="0"/>
    <s v="ND"/>
    <x v="0"/>
    <n v="62"/>
    <s v="No"/>
    <s v="No"/>
    <s v="No"/>
    <s v="  Month-to-Month   "/>
    <s v="Credit Card"/>
    <n v="16"/>
    <n v="65"/>
    <x v="0"/>
    <m/>
    <x v="271"/>
    <x v="365"/>
    <n v="21"/>
    <x v="1"/>
    <n v="18.440000000000001"/>
    <x v="1"/>
    <s v="Email"/>
    <x v="0"/>
    <n v="0.4"/>
    <n v="1377"/>
    <s v="Medio"/>
    <s v="Bajo"/>
    <n v="0"/>
    <n v="1194"/>
    <n v="30"/>
    <n v="0.7"/>
    <n v="0.7"/>
    <s v="Primera compra"/>
    <n v="996"/>
    <n v="32.722792607802873"/>
    <n v="2.7268993839835729"/>
    <x v="2"/>
    <x v="1"/>
    <s v="ene"/>
  </r>
  <r>
    <x v="2201"/>
    <x v="0"/>
    <n v="67"/>
    <n v="211"/>
    <n v="673.5"/>
    <n v="0"/>
    <s v="No"/>
    <s v="No"/>
    <n v="0"/>
    <n v="0"/>
    <n v="13"/>
    <s v="Yes"/>
    <n v="0"/>
    <s v="NY"/>
    <x v="0"/>
    <n v="37"/>
    <s v="No"/>
    <s v="No"/>
    <s v="Yes"/>
    <s v="  Two Year   "/>
    <s v="Direct Debit"/>
    <n v="20"/>
    <n v="1200"/>
    <x v="0"/>
    <m/>
    <x v="472"/>
    <x v="738"/>
    <n v="74"/>
    <x v="1"/>
    <n v="16.93"/>
    <x v="1"/>
    <s v="Phone"/>
    <x v="1"/>
    <n v="0"/>
    <n v="3760"/>
    <s v="Medio"/>
    <s v="Bajo"/>
    <n v="0"/>
    <n v="755"/>
    <n v="211"/>
    <n v="0.35071090047393366"/>
    <n v="0.35071090047393366"/>
    <s v="Primera compra"/>
    <n v="1460"/>
    <n v="47.967145790554412"/>
    <n v="3.9972621492128675"/>
    <x v="2"/>
    <x v="0"/>
    <s v="oct"/>
  </r>
  <r>
    <x v="2202"/>
    <x v="0"/>
    <n v="51"/>
    <n v="160"/>
    <n v="325.60000000000002"/>
    <n v="0"/>
    <s v="No"/>
    <s v="No"/>
    <n v="0"/>
    <n v="0"/>
    <n v="2"/>
    <s v="Yes"/>
    <n v="0"/>
    <s v="ME"/>
    <x v="1"/>
    <n v="46"/>
    <s v="No"/>
    <s v="No"/>
    <s v="Yes"/>
    <s v="  Month-to-Month   "/>
    <s v="Direct Debit"/>
    <n v="42"/>
    <n v="1729"/>
    <x v="0"/>
    <m/>
    <x v="1128"/>
    <x v="523"/>
    <n v="22"/>
    <x v="2"/>
    <n v="50.18"/>
    <x v="3"/>
    <s v="SMS"/>
    <x v="1"/>
    <n v="0"/>
    <n v="1002"/>
    <s v="Alto"/>
    <s v="Bajo"/>
    <n v="4.5454545454545456E-2"/>
    <n v="861"/>
    <n v="161"/>
    <n v="0.13664596273291926"/>
    <n v="0.13664596273291926"/>
    <s v="Primera compra"/>
    <n v="1331"/>
    <n v="43.728952772073924"/>
    <n v="3.6440793976728272"/>
    <x v="2"/>
    <x v="0"/>
    <s v="feb"/>
  </r>
  <r>
    <x v="2203"/>
    <x v="0"/>
    <n v="68"/>
    <n v="206"/>
    <n v="617.9"/>
    <n v="248"/>
    <s v="Yes"/>
    <s v="Yes"/>
    <n v="0"/>
    <n v="0"/>
    <n v="8"/>
    <s v="Yes"/>
    <n v="0"/>
    <s v="HI"/>
    <x v="1"/>
    <n v="21"/>
    <s v="Yes"/>
    <s v="No"/>
    <s v="Yes"/>
    <s v="  One Year   "/>
    <s v="Direct Debit"/>
    <n v="36"/>
    <n v="2238"/>
    <x v="0"/>
    <m/>
    <x v="365"/>
    <x v="271"/>
    <n v="116"/>
    <x v="2"/>
    <n v="40.6"/>
    <x v="1"/>
    <s v="Email"/>
    <x v="0"/>
    <n v="7.5"/>
    <n v="743"/>
    <s v="Medio"/>
    <s v="Bajo"/>
    <n v="0"/>
    <n v="1548"/>
    <n v="454"/>
    <n v="0.25550660792951541"/>
    <n v="0.25550660792951541"/>
    <s v="Primera compra"/>
    <n v="997"/>
    <n v="32.755646817248461"/>
    <n v="2.729637234770705"/>
    <x v="2"/>
    <x v="3"/>
    <s v="ene"/>
  </r>
  <r>
    <x v="2204"/>
    <x v="0"/>
    <n v="66"/>
    <n v="42"/>
    <n v="123.1"/>
    <n v="0"/>
    <s v="No"/>
    <s v="No"/>
    <n v="0"/>
    <n v="0"/>
    <n v="0"/>
    <s v="No"/>
    <n v="0"/>
    <s v="IA"/>
    <x v="1"/>
    <n v="34"/>
    <s v="No"/>
    <s v="No"/>
    <s v="No"/>
    <s v="  Two Year   "/>
    <s v="Credit Card"/>
    <n v="10"/>
    <n v="159"/>
    <x v="0"/>
    <m/>
    <x v="1129"/>
    <x v="1155"/>
    <n v="87"/>
    <x v="2"/>
    <n v="11.74"/>
    <x v="2"/>
    <s v="Phone"/>
    <x v="1"/>
    <n v="0"/>
    <n v="2206"/>
    <s v="Medio"/>
    <s v="Medio"/>
    <n v="5.7471264367816091E-2"/>
    <n v="725"/>
    <n v="47"/>
    <n v="1.8510638297872339"/>
    <n v="1.8510638297872339"/>
    <s v="Primera compra"/>
    <n v="705"/>
    <n v="23.162217659137575"/>
    <n v="1.9301848049281312"/>
    <x v="1"/>
    <x v="1"/>
    <s v="nov"/>
  </r>
  <r>
    <x v="2205"/>
    <x v="0"/>
    <n v="71"/>
    <n v="56"/>
    <n v="120.6"/>
    <n v="96"/>
    <s v="Yes"/>
    <s v="No"/>
    <n v="65.400000000000006"/>
    <n v="1"/>
    <n v="0"/>
    <s v="No"/>
    <n v="0"/>
    <s v="WV"/>
    <x v="0"/>
    <n v="54"/>
    <s v="No"/>
    <s v="No"/>
    <s v="No"/>
    <s v="  One Year   "/>
    <s v="Direct Debit"/>
    <n v="10"/>
    <n v="250"/>
    <x v="0"/>
    <m/>
    <x v="1130"/>
    <x v="311"/>
    <n v="114"/>
    <x v="0"/>
    <n v="10.46"/>
    <x v="1"/>
    <s v="Phone"/>
    <x v="1"/>
    <n v="2.62"/>
    <n v="5376"/>
    <s v="Medio"/>
    <s v="Bajo"/>
    <n v="0"/>
    <n v="1196"/>
    <n v="152"/>
    <n v="0.75"/>
    <n v="0.75"/>
    <s v="Primera compra"/>
    <n v="543"/>
    <n v="17.839835728952771"/>
    <n v="1.4866529774127308"/>
    <x v="0"/>
    <x v="1"/>
    <s v="abr"/>
  </r>
  <r>
    <x v="2205"/>
    <x v="0"/>
    <n v="65"/>
    <n v="56"/>
    <n v="120.6"/>
    <n v="96"/>
    <s v="Yes"/>
    <s v="No"/>
    <n v="65.400000000000006"/>
    <n v="1"/>
    <n v="0"/>
    <s v="No"/>
    <n v="0"/>
    <s v="WV"/>
    <x v="0"/>
    <n v="54"/>
    <s v="No"/>
    <s v="No"/>
    <s v="No"/>
    <s v="  One Year   "/>
    <s v="Direct Debit"/>
    <n v="10"/>
    <n v="250"/>
    <x v="0"/>
    <m/>
    <x v="1130"/>
    <x v="311"/>
    <n v="114"/>
    <x v="0"/>
    <n v="10.46"/>
    <x v="0"/>
    <s v="Phone"/>
    <x v="1"/>
    <n v="2.62"/>
    <n v="751"/>
    <s v="Medio"/>
    <s v="Bajo"/>
    <n v="1.7543859649122806E-2"/>
    <n v="1196"/>
    <n v="154"/>
    <n v="0.74025974025974028"/>
    <n v="0.74025974025974028"/>
    <s v="Compra posterior"/>
    <n v="543"/>
    <n v="17.839835728952771"/>
    <n v="1.4866529774127308"/>
    <x v="0"/>
    <x v="1"/>
    <s v="abr"/>
  </r>
  <r>
    <x v="2206"/>
    <x v="0"/>
    <n v="71"/>
    <n v="133"/>
    <n v="297.89999999999998"/>
    <n v="240"/>
    <s v="Yes"/>
    <s v="No"/>
    <n v="408"/>
    <n v="0"/>
    <n v="6"/>
    <s v="Yes"/>
    <n v="0"/>
    <s v="VT"/>
    <x v="1"/>
    <n v="37"/>
    <s v="No"/>
    <s v="No"/>
    <s v="No"/>
    <s v="  One Year   "/>
    <s v="Direct Debit"/>
    <n v="18"/>
    <n v="1074"/>
    <x v="0"/>
    <m/>
    <x v="1131"/>
    <x v="1156"/>
    <n v="114"/>
    <x v="0"/>
    <n v="21.47"/>
    <x v="2"/>
    <s v="Phone"/>
    <x v="1"/>
    <n v="0.82"/>
    <n v="1917"/>
    <s v="Medio"/>
    <s v="Medio"/>
    <n v="4.3859649122807015E-2"/>
    <n v="1559"/>
    <n v="378"/>
    <n v="0.30158730158730157"/>
    <n v="0.30158730158730157"/>
    <s v="Primera compra"/>
    <n v="434"/>
    <n v="14.258726899383984"/>
    <n v="1.1882272416153319"/>
    <x v="1"/>
    <x v="2"/>
    <s v="ago"/>
  </r>
  <r>
    <x v="2207"/>
    <x v="0"/>
    <n v="61"/>
    <n v="300"/>
    <n v="948.3"/>
    <n v="0"/>
    <s v="No"/>
    <s v="No"/>
    <n v="0"/>
    <n v="1"/>
    <n v="5"/>
    <s v="Yes"/>
    <n v="0"/>
    <s v="CT"/>
    <x v="1"/>
    <n v="51"/>
    <s v="No"/>
    <s v="No"/>
    <s v="Yes"/>
    <s v="  Two Year   "/>
    <s v="Direct Debit"/>
    <n v="54"/>
    <n v="3933"/>
    <x v="0"/>
    <m/>
    <x v="528"/>
    <x v="1157"/>
    <n v="3"/>
    <x v="2"/>
    <n v="63.62"/>
    <x v="1"/>
    <s v="Phone"/>
    <x v="0"/>
    <n v="0"/>
    <n v="769"/>
    <s v="Alto"/>
    <s v="Bajo"/>
    <n v="0"/>
    <n v="1440"/>
    <n v="300"/>
    <n v="0.01"/>
    <n v="0.01"/>
    <s v="Primera compra"/>
    <n v="733"/>
    <n v="24.082135523613964"/>
    <n v="2.0068446269678302"/>
    <x v="2"/>
    <x v="3"/>
    <s v="oct"/>
  </r>
  <r>
    <x v="2208"/>
    <x v="0"/>
    <n v="97"/>
    <n v="219"/>
    <n v="639.9"/>
    <n v="0"/>
    <s v="No"/>
    <s v="No"/>
    <n v="0"/>
    <n v="0"/>
    <n v="7"/>
    <s v="Yes"/>
    <n v="0"/>
    <s v="ID"/>
    <x v="0"/>
    <n v="53"/>
    <s v="No"/>
    <s v="No"/>
    <s v="No"/>
    <s v="  One Year   "/>
    <s v="Direct Debit"/>
    <n v="44"/>
    <n v="2341"/>
    <x v="0"/>
    <m/>
    <x v="310"/>
    <x v="905"/>
    <n v="4"/>
    <x v="1"/>
    <n v="51.77"/>
    <x v="4"/>
    <s v="Email"/>
    <x v="0"/>
    <n v="0"/>
    <n v="4024"/>
    <s v="Alto"/>
    <s v="Bajo"/>
    <n v="0.75"/>
    <n v="1174"/>
    <n v="222"/>
    <n v="1.8018018018018018E-2"/>
    <n v="1.8018018018018018E-2"/>
    <s v="Primera compra"/>
    <n v="1380"/>
    <n v="45.338809034907598"/>
    <n v="3.7782340862422998"/>
    <x v="0"/>
    <x v="3"/>
    <s v="ene"/>
  </r>
  <r>
    <x v="2209"/>
    <x v="0"/>
    <n v="72"/>
    <n v="155"/>
    <n v="385.9"/>
    <n v="0"/>
    <s v="No"/>
    <s v="No"/>
    <n v="0"/>
    <n v="2"/>
    <n v="3"/>
    <s v="Yes"/>
    <n v="0"/>
    <s v="NC"/>
    <x v="1"/>
    <n v="41"/>
    <s v="No"/>
    <s v="No"/>
    <s v="No"/>
    <s v="  Month-to-Month   "/>
    <s v="Credit Card"/>
    <n v="8"/>
    <n v="388"/>
    <x v="0"/>
    <m/>
    <x v="702"/>
    <x v="127"/>
    <n v="39"/>
    <x v="0"/>
    <n v="7.77"/>
    <x v="1"/>
    <s v="SMS"/>
    <x v="0"/>
    <n v="0"/>
    <n v="6673"/>
    <s v="Medio"/>
    <s v="Bajo"/>
    <n v="0"/>
    <n v="1609"/>
    <n v="155"/>
    <n v="0.25161290322580643"/>
    <n v="0.25161290322580643"/>
    <s v="Primera compra"/>
    <n v="1712"/>
    <n v="56.246406570841884"/>
    <n v="4.687200547570157"/>
    <x v="2"/>
    <x v="1"/>
    <s v="feb"/>
  </r>
  <r>
    <x v="2210"/>
    <x v="0"/>
    <n v="67"/>
    <n v="77"/>
    <n v="185.7"/>
    <n v="0"/>
    <s v="No"/>
    <s v="No"/>
    <n v="0"/>
    <n v="0"/>
    <n v="0"/>
    <s v="No"/>
    <n v="0"/>
    <s v="KY"/>
    <x v="1"/>
    <n v="60"/>
    <s v="No"/>
    <s v="No"/>
    <s v="No"/>
    <s v="  Two Year   "/>
    <s v="Credit Card"/>
    <n v="13"/>
    <n v="356"/>
    <x v="0"/>
    <m/>
    <x v="89"/>
    <x v="651"/>
    <n v="11"/>
    <x v="0"/>
    <n v="14.71"/>
    <x v="2"/>
    <s v="Email"/>
    <x v="1"/>
    <n v="0"/>
    <n v="2859"/>
    <s v="Medio"/>
    <s v="Medio"/>
    <n v="0.45454545454545453"/>
    <n v="745"/>
    <n v="82"/>
    <n v="0.13414634146341464"/>
    <n v="0.13414634146341464"/>
    <s v="Primera compra"/>
    <n v="1129"/>
    <n v="37.092402464065707"/>
    <n v="3.0910335386721424"/>
    <x v="1"/>
    <x v="1"/>
    <s v="sept"/>
  </r>
  <r>
    <x v="2211"/>
    <x v="0"/>
    <n v="91"/>
    <n v="5"/>
    <n v="13"/>
    <n v="0"/>
    <s v="No"/>
    <s v="No"/>
    <n v="0"/>
    <n v="0"/>
    <n v="1"/>
    <s v="Yes"/>
    <n v="0"/>
    <s v="AZ"/>
    <x v="0"/>
    <n v="54"/>
    <s v="No"/>
    <s v="No"/>
    <s v="No"/>
    <s v="  Month-to-Month   "/>
    <s v="Paper Check"/>
    <n v="16"/>
    <n v="16"/>
    <x v="0"/>
    <m/>
    <x v="393"/>
    <x v="1097"/>
    <n v="9"/>
    <x v="1"/>
    <n v="13.63"/>
    <x v="2"/>
    <s v="Phone"/>
    <x v="1"/>
    <n v="0"/>
    <n v="1398"/>
    <s v="Medio"/>
    <s v="Medio"/>
    <n v="0.55555555555555558"/>
    <n v="1230"/>
    <n v="10"/>
    <n v="0.9"/>
    <n v="0.9"/>
    <s v="Primera compra"/>
    <n v="1718"/>
    <n v="56.4435318275154"/>
    <n v="4.7036276522929503"/>
    <x v="1"/>
    <x v="1"/>
    <s v="ene"/>
  </r>
  <r>
    <x v="2212"/>
    <x v="0"/>
    <n v="71"/>
    <n v="105"/>
    <n v="210.4"/>
    <n v="0"/>
    <s v="No"/>
    <s v="Yes"/>
    <n v="0"/>
    <n v="2"/>
    <n v="12"/>
    <s v="Yes"/>
    <n v="0"/>
    <s v="ID"/>
    <x v="0"/>
    <n v="28"/>
    <s v="Yes"/>
    <s v="No"/>
    <s v="Yes"/>
    <s v="  Month-to-Month   "/>
    <s v="Credit Card"/>
    <n v="34"/>
    <n v="1010"/>
    <x v="0"/>
    <m/>
    <x v="334"/>
    <x v="1158"/>
    <n v="110"/>
    <x v="0"/>
    <n v="32.06"/>
    <x v="5"/>
    <s v="SMS"/>
    <x v="1"/>
    <n v="0"/>
    <n v="2305"/>
    <s v="Medio"/>
    <s v="Bajo"/>
    <n v="3.6363636363636362E-2"/>
    <n v="1388"/>
    <n v="109"/>
    <n v="1.0091743119266054"/>
    <n v="1.0091743119266054"/>
    <s v="Primera compra"/>
    <n v="1459"/>
    <n v="47.93429158110883"/>
    <n v="3.9945242984257359"/>
    <x v="0"/>
    <x v="2"/>
    <s v="oct"/>
  </r>
  <r>
    <x v="2213"/>
    <x v="0"/>
    <n v="71"/>
    <n v="6"/>
    <n v="11"/>
    <n v="0"/>
    <s v="No"/>
    <s v="No"/>
    <n v="0"/>
    <n v="0"/>
    <n v="2"/>
    <s v="No"/>
    <n v="24"/>
    <s v="SC"/>
    <x v="1"/>
    <n v="58"/>
    <s v="No"/>
    <s v="No"/>
    <s v="No"/>
    <s v="  Month-to-Month   "/>
    <s v="Credit Card"/>
    <n v="12"/>
    <n v="12"/>
    <x v="0"/>
    <m/>
    <x v="145"/>
    <x v="1159"/>
    <n v="20"/>
    <x v="0"/>
    <n v="14.23"/>
    <x v="2"/>
    <s v="SMS"/>
    <x v="0"/>
    <n v="0"/>
    <n v="698"/>
    <s v="Medio"/>
    <s v="Medio"/>
    <n v="0.25"/>
    <n v="790"/>
    <n v="11"/>
    <n v="1.8181818181818181"/>
    <n v="1.8181818181818181"/>
    <s v="Primera compra"/>
    <n v="839"/>
    <n v="27.564681724845997"/>
    <n v="2.2970568104038329"/>
    <x v="1"/>
    <x v="1"/>
    <s v="jun"/>
  </r>
  <r>
    <x v="2214"/>
    <x v="0"/>
    <n v="72"/>
    <n v="65"/>
    <n v="173.7"/>
    <n v="0"/>
    <s v="No"/>
    <s v="No"/>
    <n v="0"/>
    <n v="0"/>
    <n v="6"/>
    <s v="Yes"/>
    <n v="0"/>
    <s v="CO"/>
    <x v="0"/>
    <n v="62"/>
    <s v="No"/>
    <s v="No"/>
    <s v="Yes"/>
    <s v="  Month-to-Month   "/>
    <s v="Credit Card"/>
    <n v="25"/>
    <n v="551"/>
    <x v="0"/>
    <m/>
    <x v="1132"/>
    <x v="1071"/>
    <n v="101"/>
    <x v="2"/>
    <n v="20.170000000000002"/>
    <x v="0"/>
    <s v="Phone"/>
    <x v="1"/>
    <n v="0"/>
    <n v="2103"/>
    <s v="Medio"/>
    <s v="Bajo"/>
    <n v="1.9801980198019802E-2"/>
    <n v="895"/>
    <n v="67"/>
    <n v="1.5074626865671641"/>
    <n v="1.5074626865671641"/>
    <s v="Primera compra"/>
    <n v="1603"/>
    <n v="52.665297741273093"/>
    <n v="4.3887748117727581"/>
    <x v="0"/>
    <x v="1"/>
    <s v="may"/>
  </r>
  <r>
    <x v="2215"/>
    <x v="0"/>
    <n v="78"/>
    <n v="163"/>
    <n v="424.1"/>
    <n v="426"/>
    <s v="Yes"/>
    <s v="No"/>
    <n v="142"/>
    <n v="0"/>
    <n v="7"/>
    <s v="Yes"/>
    <n v="0"/>
    <s v="SD"/>
    <x v="1"/>
    <n v="71"/>
    <s v="No"/>
    <s v="Yes"/>
    <s v="Yes"/>
    <s v="  Two Year   "/>
    <s v="Credit Card"/>
    <n v="61"/>
    <n v="4290"/>
    <x v="0"/>
    <m/>
    <x v="300"/>
    <x v="322"/>
    <n v="107"/>
    <x v="1"/>
    <n v="52.44"/>
    <x v="1"/>
    <s v="Email"/>
    <x v="1"/>
    <n v="0.43"/>
    <n v="6034"/>
    <s v="Alto"/>
    <s v="Bajo"/>
    <n v="0"/>
    <n v="311"/>
    <n v="589"/>
    <n v="0.18166383701188454"/>
    <n v="0.18166383701188454"/>
    <s v="Primera compra"/>
    <n v="383"/>
    <n v="12.583162217659138"/>
    <n v="1.0485968514715949"/>
    <x v="0"/>
    <x v="3"/>
    <s v="sept"/>
  </r>
  <r>
    <x v="2216"/>
    <x v="0"/>
    <n v="80"/>
    <n v="167"/>
    <n v="616.79999999999995"/>
    <n v="0"/>
    <s v="No"/>
    <s v="No"/>
    <n v="0"/>
    <n v="0"/>
    <n v="1"/>
    <s v="Yes"/>
    <n v="0"/>
    <s v="ID"/>
    <x v="1"/>
    <n v="65"/>
    <s v="No"/>
    <s v="Yes"/>
    <s v="Yes"/>
    <s v="  Two Year   "/>
    <s v="Credit Card"/>
    <n v="42"/>
    <n v="2335"/>
    <x v="0"/>
    <m/>
    <x v="519"/>
    <x v="332"/>
    <n v="107"/>
    <x v="1"/>
    <n v="41.44"/>
    <x v="0"/>
    <s v="Email"/>
    <x v="0"/>
    <n v="0"/>
    <n v="3808"/>
    <s v="Medio"/>
    <s v="Bajo"/>
    <n v="1.8691588785046728E-2"/>
    <n v="1030"/>
    <n v="169"/>
    <n v="0.63313609467455623"/>
    <n v="0.63313609467455623"/>
    <s v="Primera compra"/>
    <n v="1213"/>
    <n v="39.852156057494867"/>
    <n v="3.3210130047912387"/>
    <x v="0"/>
    <x v="3"/>
    <s v="jun"/>
  </r>
  <r>
    <x v="2217"/>
    <x v="0"/>
    <n v="51"/>
    <n v="18"/>
    <n v="47.6"/>
    <n v="0"/>
    <s v="No"/>
    <s v="No"/>
    <n v="0"/>
    <n v="0"/>
    <n v="0"/>
    <s v="No"/>
    <n v="0"/>
    <s v="ME"/>
    <x v="0"/>
    <n v="43"/>
    <s v="No"/>
    <s v="No"/>
    <s v="No"/>
    <s v="  Month-to-Month   "/>
    <s v="Paper Check"/>
    <n v="11"/>
    <n v="75"/>
    <x v="0"/>
    <m/>
    <x v="130"/>
    <x v="1160"/>
    <n v="108"/>
    <x v="2"/>
    <n v="12.61"/>
    <x v="1"/>
    <s v="Phone"/>
    <x v="1"/>
    <n v="0"/>
    <n v="3871"/>
    <s v="Medio"/>
    <s v="Bajo"/>
    <n v="0"/>
    <n v="1214"/>
    <n v="18"/>
    <n v="6"/>
    <n v="6"/>
    <s v="Primera compra"/>
    <n v="1319"/>
    <n v="43.3347022587269"/>
    <n v="3.6112251882272415"/>
    <x v="2"/>
    <x v="1"/>
    <s v="mar"/>
  </r>
  <r>
    <x v="2218"/>
    <x v="0"/>
    <n v="75"/>
    <n v="4"/>
    <n v="11.6"/>
    <n v="0"/>
    <s v="No"/>
    <s v="No"/>
    <n v="0"/>
    <n v="0"/>
    <n v="2"/>
    <s v="Yes"/>
    <n v="0"/>
    <s v="IA"/>
    <x v="1"/>
    <n v="52"/>
    <s v="No"/>
    <s v="No"/>
    <s v="No"/>
    <s v="  Month-to-Month   "/>
    <s v="Direct Debit"/>
    <n v="35"/>
    <n v="68"/>
    <x v="0"/>
    <m/>
    <x v="1133"/>
    <x v="1161"/>
    <n v="34"/>
    <x v="0"/>
    <n v="40.06"/>
    <x v="1"/>
    <s v="Email"/>
    <x v="0"/>
    <n v="0"/>
    <n v="5639"/>
    <s v="Medio"/>
    <s v="Bajo"/>
    <n v="0"/>
    <n v="1302"/>
    <n v="4"/>
    <n v="8.5"/>
    <n v="8.5"/>
    <s v="Primera compra"/>
    <n v="1203"/>
    <n v="39.523613963039018"/>
    <n v="3.2936344969199181"/>
    <x v="2"/>
    <x v="1"/>
    <s v="jun"/>
  </r>
  <r>
    <x v="2219"/>
    <x v="0"/>
    <n v="67"/>
    <n v="210"/>
    <n v="575.5"/>
    <n v="264"/>
    <s v="Yes"/>
    <s v="Yes"/>
    <n v="0"/>
    <n v="2"/>
    <n v="1"/>
    <s v="Yes"/>
    <n v="0"/>
    <s v="NV"/>
    <x v="1"/>
    <n v="68"/>
    <s v="No"/>
    <s v="Yes"/>
    <s v="Yes"/>
    <s v="  One Year   "/>
    <s v="Credit Card"/>
    <n v="54"/>
    <n v="2383"/>
    <x v="0"/>
    <m/>
    <x v="940"/>
    <x v="83"/>
    <n v="113"/>
    <x v="0"/>
    <n v="47.36"/>
    <x v="5"/>
    <s v="Phone"/>
    <x v="0"/>
    <n v="5.81"/>
    <n v="6951"/>
    <s v="Alto"/>
    <s v="Bajo"/>
    <n v="3.5398230088495575E-2"/>
    <n v="903"/>
    <n v="478"/>
    <n v="0.23640167364016737"/>
    <n v="0.23640167364016737"/>
    <s v="Primera compra"/>
    <n v="1346"/>
    <n v="44.2217659137577"/>
    <n v="3.6851471594798082"/>
    <x v="0"/>
    <x v="3"/>
    <s v="feb"/>
  </r>
  <r>
    <x v="2220"/>
    <x v="0"/>
    <n v="70"/>
    <n v="132"/>
    <n v="433.6"/>
    <n v="0"/>
    <s v="No"/>
    <s v="No"/>
    <n v="0"/>
    <n v="1"/>
    <n v="4"/>
    <s v="Yes"/>
    <n v="0"/>
    <s v="NH"/>
    <x v="1"/>
    <n v="32"/>
    <s v="No"/>
    <s v="No"/>
    <s v="Yes"/>
    <s v="  Two Year   "/>
    <s v="Direct Debit"/>
    <n v="42"/>
    <n v="3033"/>
    <x v="0"/>
    <m/>
    <x v="329"/>
    <x v="1162"/>
    <n v="83"/>
    <x v="0"/>
    <n v="40.659999999999997"/>
    <x v="5"/>
    <s v="Phone"/>
    <x v="0"/>
    <n v="0"/>
    <n v="2538"/>
    <s v="Medio"/>
    <s v="Bajo"/>
    <n v="4.8192771084337352E-2"/>
    <n v="337"/>
    <n v="136"/>
    <n v="0.61029411764705888"/>
    <n v="0.61029411764705888"/>
    <s v="Primera compra"/>
    <n v="1727"/>
    <n v="56.739219712525667"/>
    <n v="4.7282683093771389"/>
    <x v="0"/>
    <x v="3"/>
    <s v="ene"/>
  </r>
  <r>
    <x v="2221"/>
    <x v="0"/>
    <n v="70"/>
    <n v="32"/>
    <n v="65.900000000000006"/>
    <n v="70"/>
    <s v="Yes"/>
    <s v="Yes"/>
    <n v="0"/>
    <n v="1"/>
    <n v="0"/>
    <s v="No"/>
    <n v="0"/>
    <s v="MT"/>
    <x v="0"/>
    <n v="51"/>
    <s v="No"/>
    <s v="No"/>
    <s v="No"/>
    <s v="  One Year   "/>
    <s v="Credit Card"/>
    <n v="8"/>
    <n v="55"/>
    <x v="0"/>
    <m/>
    <x v="607"/>
    <x v="365"/>
    <n v="60"/>
    <x v="0"/>
    <n v="6.51"/>
    <x v="0"/>
    <s v="Email"/>
    <x v="0"/>
    <n v="7.0000000000000007E-2"/>
    <n v="1983"/>
    <s v="Medio"/>
    <s v="Bajo"/>
    <n v="3.3333333333333333E-2"/>
    <n v="1194"/>
    <n v="104"/>
    <n v="0.57692307692307687"/>
    <n v="0.57692307692307687"/>
    <s v="Primera compra"/>
    <n v="1529"/>
    <n v="50.234086242299796"/>
    <n v="4.1861738535249833"/>
    <x v="0"/>
    <x v="1"/>
    <s v="ago"/>
  </r>
  <r>
    <x v="2222"/>
    <x v="0"/>
    <n v="60"/>
    <n v="105"/>
    <n v="404.7"/>
    <n v="0"/>
    <s v="No"/>
    <s v="No"/>
    <n v="0"/>
    <n v="0"/>
    <n v="4"/>
    <s v="Yes"/>
    <n v="0"/>
    <s v="WY"/>
    <x v="0"/>
    <n v="48"/>
    <s v="No"/>
    <s v="No"/>
    <s v="Yes"/>
    <s v="  Two Year   "/>
    <s v="Direct Debit"/>
    <n v="25"/>
    <n v="1429"/>
    <x v="0"/>
    <m/>
    <x v="925"/>
    <x v="959"/>
    <n v="96"/>
    <x v="2"/>
    <n v="21.17"/>
    <x v="5"/>
    <s v="Email"/>
    <x v="0"/>
    <n v="0"/>
    <n v="1260"/>
    <s v="Medio"/>
    <s v="Bajo"/>
    <n v="4.1666666666666664E-2"/>
    <n v="1363"/>
    <n v="109"/>
    <n v="0.88073394495412849"/>
    <n v="0.88073394495412849"/>
    <s v="Primera compra"/>
    <n v="888"/>
    <n v="29.17453798767967"/>
    <n v="2.431211498973306"/>
    <x v="0"/>
    <x v="0"/>
    <s v="may"/>
  </r>
  <r>
    <x v="2223"/>
    <x v="0"/>
    <n v="63"/>
    <n v="288"/>
    <n v="658.4"/>
    <n v="132"/>
    <s v="Yes"/>
    <s v="No"/>
    <n v="130.69999999999999"/>
    <n v="0"/>
    <n v="5"/>
    <s v="Yes"/>
    <n v="0"/>
    <s v="ID"/>
    <x v="0"/>
    <n v="50"/>
    <s v="No"/>
    <s v="No"/>
    <s v="Yes"/>
    <s v="  One Year   "/>
    <s v="Credit Card"/>
    <n v="65"/>
    <n v="4257"/>
    <x v="0"/>
    <m/>
    <x v="182"/>
    <x v="948"/>
    <n v="91"/>
    <x v="1"/>
    <n v="69.12"/>
    <x v="5"/>
    <s v="Phone"/>
    <x v="0"/>
    <n v="6.53"/>
    <n v="2324"/>
    <s v="Alto"/>
    <s v="Bajo"/>
    <n v="4.3956043956043959E-2"/>
    <n v="1367"/>
    <n v="424"/>
    <n v="0.21462264150943397"/>
    <n v="0.21462264150943397"/>
    <s v="Primera compra"/>
    <n v="1633"/>
    <n v="53.650924024640652"/>
    <n v="4.470910335386721"/>
    <x v="0"/>
    <x v="3"/>
    <s v="abr"/>
  </r>
  <r>
    <x v="2224"/>
    <x v="0"/>
    <n v="71"/>
    <n v="167"/>
    <n v="708.9"/>
    <n v="88"/>
    <s v="Yes"/>
    <s v="No"/>
    <n v="206.8"/>
    <n v="2"/>
    <n v="3"/>
    <s v="No"/>
    <n v="0"/>
    <s v="UT"/>
    <x v="1"/>
    <n v="41"/>
    <s v="No"/>
    <s v="No"/>
    <s v="Yes"/>
    <s v="  Two Year   "/>
    <s v="Credit Card"/>
    <n v="41"/>
    <n v="1813"/>
    <x v="0"/>
    <m/>
    <x v="575"/>
    <x v="1163"/>
    <n v="8"/>
    <x v="2"/>
    <n v="42.47"/>
    <x v="0"/>
    <s v="Phone"/>
    <x v="0"/>
    <n v="4.1399999999999997"/>
    <n v="3921"/>
    <s v="Medio"/>
    <s v="Bajo"/>
    <n v="0.25"/>
    <n v="513"/>
    <n v="257"/>
    <n v="3.1128404669260701E-2"/>
    <n v="3.1128404669260701E-2"/>
    <s v="Primera compra"/>
    <n v="1257"/>
    <n v="41.29774127310062"/>
    <n v="3.4414784394250515"/>
    <x v="0"/>
    <x v="0"/>
    <s v="may"/>
  </r>
  <r>
    <x v="2225"/>
    <x v="0"/>
    <n v="76"/>
    <n v="259"/>
    <n v="651.20000000000005"/>
    <n v="648"/>
    <s v="Yes"/>
    <s v="No"/>
    <n v="158.4"/>
    <n v="2"/>
    <n v="14"/>
    <s v="Yes"/>
    <n v="0"/>
    <s v="IA"/>
    <x v="0"/>
    <n v="25"/>
    <s v="Yes"/>
    <s v="No"/>
    <s v="Yes"/>
    <s v="  Two Year   "/>
    <s v="Credit Card"/>
    <n v="28"/>
    <n v="2036"/>
    <x v="0"/>
    <m/>
    <x v="1134"/>
    <x v="254"/>
    <n v="86"/>
    <x v="1"/>
    <n v="31.36"/>
    <x v="5"/>
    <s v="Phone"/>
    <x v="1"/>
    <n v="0.79"/>
    <n v="4860"/>
    <s v="Medio"/>
    <s v="Bajo"/>
    <n v="4.6511627906976744E-2"/>
    <n v="1305"/>
    <n v="911"/>
    <n v="9.4401756311745341E-2"/>
    <n v="9.4401756311745341E-2"/>
    <s v="Primera compra"/>
    <n v="1390"/>
    <n v="45.667351129363453"/>
    <n v="3.805612594113621"/>
    <x v="0"/>
    <x v="0"/>
    <s v="dic"/>
  </r>
  <r>
    <x v="2226"/>
    <x v="0"/>
    <n v="56"/>
    <n v="119"/>
    <n v="360.5"/>
    <n v="420"/>
    <s v="Yes"/>
    <s v="No"/>
    <n v="190.5"/>
    <n v="0"/>
    <n v="1"/>
    <s v="Yes"/>
    <n v="0"/>
    <s v="VA"/>
    <x v="1"/>
    <n v="50"/>
    <s v="No"/>
    <s v="No"/>
    <s v="Yes"/>
    <s v="  One Year   "/>
    <s v="Credit Card"/>
    <n v="38"/>
    <n v="2292"/>
    <x v="0"/>
    <m/>
    <x v="867"/>
    <x v="396"/>
    <n v="33"/>
    <x v="2"/>
    <n v="44.09"/>
    <x v="1"/>
    <s v="SMS"/>
    <x v="0"/>
    <n v="0.76"/>
    <n v="5038"/>
    <s v="Medio"/>
    <s v="Bajo"/>
    <n v="0"/>
    <n v="455"/>
    <n v="539"/>
    <n v="6.1224489795918366E-2"/>
    <n v="6.1224489795918366E-2"/>
    <s v="Primera compra"/>
    <n v="1461"/>
    <n v="48"/>
    <n v="4"/>
    <x v="2"/>
    <x v="3"/>
    <s v="oct"/>
  </r>
  <r>
    <x v="2227"/>
    <x v="0"/>
    <n v="60"/>
    <n v="403"/>
    <n v="795.6"/>
    <n v="0"/>
    <s v="No"/>
    <s v="No"/>
    <n v="0"/>
    <n v="0"/>
    <n v="5"/>
    <s v="Yes"/>
    <n v="0"/>
    <s v="CT"/>
    <x v="1"/>
    <n v="39"/>
    <s v="No"/>
    <s v="No"/>
    <s v="Yes"/>
    <s v="  One Year   "/>
    <s v="Paper Check"/>
    <n v="35"/>
    <n v="1846"/>
    <x v="0"/>
    <m/>
    <x v="1135"/>
    <x v="616"/>
    <n v="43"/>
    <x v="2"/>
    <n v="34.54"/>
    <x v="1"/>
    <s v="Email"/>
    <x v="1"/>
    <n v="0"/>
    <n v="4726"/>
    <s v="Medio"/>
    <s v="Bajo"/>
    <n v="0"/>
    <n v="1563"/>
    <n v="403"/>
    <n v="0.10669975186104218"/>
    <n v="0.10669975186104218"/>
    <s v="Primera compra"/>
    <n v="842"/>
    <n v="27.663244353182748"/>
    <n v="2.3052703627652291"/>
    <x v="2"/>
    <x v="0"/>
    <s v="jun"/>
  </r>
  <r>
    <x v="2228"/>
    <x v="0"/>
    <n v="69"/>
    <n v="44"/>
    <n v="118.5"/>
    <n v="35"/>
    <s v="Yes"/>
    <s v="No"/>
    <n v="31.9"/>
    <n v="0"/>
    <n v="26"/>
    <s v="Yes"/>
    <n v="0"/>
    <s v="WY"/>
    <x v="0"/>
    <n v="67"/>
    <s v="No"/>
    <s v="Yes"/>
    <s v="No"/>
    <s v="  Month-to-Month   "/>
    <s v="Credit Card"/>
    <n v="30"/>
    <n v="220"/>
    <x v="0"/>
    <m/>
    <x v="508"/>
    <x v="766"/>
    <n v="48"/>
    <x v="0"/>
    <n v="33.31"/>
    <x v="0"/>
    <s v="SMS"/>
    <x v="1"/>
    <n v="0.64"/>
    <n v="6678"/>
    <s v="Medio"/>
    <s v="Bajo"/>
    <n v="4.1666666666666664E-2"/>
    <n v="334"/>
    <n v="81"/>
    <n v="0.59259259259259256"/>
    <n v="0.59259259259259256"/>
    <s v="Primera compra"/>
    <n v="1037"/>
    <n v="34.069815195071868"/>
    <n v="2.839151266255989"/>
    <x v="0"/>
    <x v="1"/>
    <s v="dic"/>
  </r>
  <r>
    <x v="2229"/>
    <x v="0"/>
    <n v="51"/>
    <n v="240"/>
    <n v="617.4"/>
    <n v="0"/>
    <s v="No"/>
    <s v="No"/>
    <n v="0"/>
    <n v="0"/>
    <n v="19"/>
    <s v="Yes"/>
    <n v="0"/>
    <s v="HI"/>
    <x v="1"/>
    <n v="41"/>
    <s v="No"/>
    <s v="No"/>
    <s v="Yes"/>
    <s v="  One Year   "/>
    <s v="Direct Debit"/>
    <n v="41"/>
    <n v="2528"/>
    <x v="0"/>
    <m/>
    <x v="119"/>
    <x v="213"/>
    <n v="30"/>
    <x v="1"/>
    <n v="40.49"/>
    <x v="0"/>
    <s v="Email"/>
    <x v="1"/>
    <n v="0"/>
    <n v="3478"/>
    <s v="Medio"/>
    <s v="Bajo"/>
    <n v="6.6666666666666666E-2"/>
    <n v="366"/>
    <n v="242"/>
    <n v="0.12396694214876033"/>
    <n v="0.12396694214876033"/>
    <s v="Primera compra"/>
    <n v="1526"/>
    <n v="50.135523613963031"/>
    <n v="4.1779603011635862"/>
    <x v="0"/>
    <x v="3"/>
    <s v="ago"/>
  </r>
  <r>
    <x v="2230"/>
    <x v="0"/>
    <n v="66"/>
    <n v="289"/>
    <n v="678.3"/>
    <n v="408"/>
    <s v="Yes"/>
    <s v="No"/>
    <n v="238"/>
    <n v="2"/>
    <n v="3"/>
    <s v="No"/>
    <n v="24"/>
    <s v="FL"/>
    <x v="1"/>
    <n v="67"/>
    <s v="No"/>
    <s v="Yes"/>
    <s v="Yes"/>
    <s v="  One Year   "/>
    <s v="Credit Card"/>
    <n v="50"/>
    <n v="3385"/>
    <x v="0"/>
    <m/>
    <x v="855"/>
    <x v="984"/>
    <n v="62"/>
    <x v="2"/>
    <n v="56.01"/>
    <x v="0"/>
    <s v="SMS"/>
    <x v="0"/>
    <n v="0.95"/>
    <n v="3754"/>
    <s v="Alto"/>
    <s v="Bajo"/>
    <n v="3.2258064516129031E-2"/>
    <n v="581"/>
    <n v="699"/>
    <n v="8.869814020028613E-2"/>
    <n v="8.869814020028613E-2"/>
    <s v="Primera compra"/>
    <n v="424"/>
    <n v="13.930184804928132"/>
    <n v="1.160848733744011"/>
    <x v="0"/>
    <x v="3"/>
    <s v="ago"/>
  </r>
  <r>
    <x v="2231"/>
    <x v="0"/>
    <n v="61"/>
    <n v="252"/>
    <n v="566.29999999999995"/>
    <n v="0"/>
    <s v="No"/>
    <s v="No"/>
    <n v="0"/>
    <n v="0"/>
    <n v="0"/>
    <s v="No"/>
    <n v="0"/>
    <s v="WI"/>
    <x v="0"/>
    <n v="24"/>
    <s v="Yes"/>
    <s v="No"/>
    <s v="No"/>
    <s v="  Two Year   "/>
    <s v="Direct Debit"/>
    <n v="11"/>
    <n v="767"/>
    <x v="0"/>
    <m/>
    <x v="578"/>
    <x v="1164"/>
    <n v="28"/>
    <x v="1"/>
    <n v="12.72"/>
    <x v="0"/>
    <s v="SMS"/>
    <x v="0"/>
    <n v="0"/>
    <n v="2139"/>
    <s v="Medio"/>
    <s v="Bajo"/>
    <n v="7.1428571428571425E-2"/>
    <n v="753"/>
    <n v="254"/>
    <n v="0.11023622047244094"/>
    <n v="0.11023622047244094"/>
    <s v="Primera compra"/>
    <n v="1544"/>
    <n v="50.726899383983572"/>
    <n v="4.2272416153319643"/>
    <x v="0"/>
    <x v="2"/>
    <s v="jul"/>
  </r>
  <r>
    <x v="2232"/>
    <x v="0"/>
    <n v="71"/>
    <n v="29"/>
    <n v="79.900000000000006"/>
    <n v="0"/>
    <s v="No"/>
    <s v="No"/>
    <n v="0"/>
    <n v="1"/>
    <n v="0"/>
    <s v="No"/>
    <n v="0"/>
    <s v="VT"/>
    <x v="0"/>
    <n v="68"/>
    <s v="No"/>
    <s v="Yes"/>
    <s v="No"/>
    <s v="  One Year   "/>
    <s v="Paper Check"/>
    <n v="12"/>
    <n v="85"/>
    <x v="0"/>
    <m/>
    <x v="439"/>
    <x v="1110"/>
    <n v="50"/>
    <x v="2"/>
    <n v="10.97"/>
    <x v="0"/>
    <s v="SMS"/>
    <x v="1"/>
    <n v="0"/>
    <n v="2935"/>
    <s v="Medio"/>
    <s v="Bajo"/>
    <n v="0.04"/>
    <n v="1160"/>
    <n v="31"/>
    <n v="1.6129032258064515"/>
    <n v="1.6129032258064515"/>
    <s v="Primera compra"/>
    <n v="606"/>
    <n v="19.909650924024639"/>
    <n v="1.6591375770020533"/>
    <x v="0"/>
    <x v="1"/>
    <s v="feb"/>
  </r>
  <r>
    <x v="2233"/>
    <x v="0"/>
    <n v="52"/>
    <n v="142"/>
    <n v="401.8"/>
    <n v="0"/>
    <s v="No"/>
    <s v="No"/>
    <n v="0"/>
    <n v="0"/>
    <n v="7"/>
    <s v="Yes"/>
    <n v="0"/>
    <s v="MA"/>
    <x v="1"/>
    <n v="48"/>
    <s v="No"/>
    <s v="No"/>
    <s v="No"/>
    <s v="  Two Year   "/>
    <s v="Credit Card"/>
    <n v="23"/>
    <n v="1159"/>
    <x v="0"/>
    <m/>
    <x v="1089"/>
    <x v="224"/>
    <n v="23"/>
    <x v="2"/>
    <n v="19.98"/>
    <x v="5"/>
    <s v="Phone"/>
    <x v="0"/>
    <n v="0"/>
    <n v="2156"/>
    <s v="Medio"/>
    <s v="Bajo"/>
    <n v="0.17391304347826086"/>
    <n v="1202"/>
    <n v="146"/>
    <n v="0.15753424657534246"/>
    <n v="0.15753424657534246"/>
    <s v="Primera compra"/>
    <n v="1310"/>
    <n v="43.039014373716633"/>
    <n v="3.5865845311430529"/>
    <x v="0"/>
    <x v="0"/>
    <s v="mar"/>
  </r>
  <r>
    <x v="2233"/>
    <x v="0"/>
    <n v="60"/>
    <n v="142"/>
    <n v="401.8"/>
    <n v="0"/>
    <s v="No"/>
    <s v="No"/>
    <n v="0"/>
    <n v="0"/>
    <n v="7"/>
    <s v="Yes"/>
    <n v="0"/>
    <s v="MA"/>
    <x v="1"/>
    <n v="48"/>
    <s v="No"/>
    <s v="No"/>
    <s v="No"/>
    <s v="  Two Year   "/>
    <s v="Credit Card"/>
    <n v="23"/>
    <n v="1159"/>
    <x v="0"/>
    <m/>
    <x v="1089"/>
    <x v="224"/>
    <n v="23"/>
    <x v="2"/>
    <n v="19.98"/>
    <x v="4"/>
    <s v="Phone"/>
    <x v="0"/>
    <n v="0"/>
    <n v="916"/>
    <s v="Medio"/>
    <s v="Bajo"/>
    <n v="0.13043478260869565"/>
    <n v="1202"/>
    <n v="145"/>
    <n v="0.15862068965517243"/>
    <n v="0.15862068965517243"/>
    <s v="Compra posterior"/>
    <n v="1310"/>
    <n v="43.039014373716633"/>
    <n v="3.5865845311430529"/>
    <x v="0"/>
    <x v="0"/>
    <s v="mar"/>
  </r>
  <r>
    <x v="2234"/>
    <x v="0"/>
    <n v="65"/>
    <n v="15"/>
    <n v="49.8"/>
    <n v="24"/>
    <s v="Yes"/>
    <s v="Yes"/>
    <n v="0"/>
    <n v="0"/>
    <n v="0"/>
    <s v="No"/>
    <n v="0"/>
    <s v="CO"/>
    <x v="0"/>
    <n v="57"/>
    <s v="No"/>
    <s v="No"/>
    <s v="No"/>
    <s v="  Month-to-Month   "/>
    <s v="Credit Card"/>
    <n v="9"/>
    <n v="35"/>
    <x v="0"/>
    <m/>
    <x v="0"/>
    <x v="622"/>
    <n v="77"/>
    <x v="0"/>
    <n v="9.15"/>
    <x v="0"/>
    <s v="SMS"/>
    <x v="1"/>
    <n v="0.35"/>
    <n v="4876"/>
    <s v="Medio"/>
    <s v="Bajo"/>
    <n v="2.5974025974025976E-2"/>
    <n v="462"/>
    <n v="41"/>
    <n v="1.8780487804878048"/>
    <n v="1.8780487804878048"/>
    <s v="Primera compra"/>
    <n v="1699"/>
    <n v="55.819301848049278"/>
    <n v="4.6516084873374401"/>
    <x v="0"/>
    <x v="1"/>
    <s v="feb"/>
  </r>
  <r>
    <x v="2235"/>
    <x v="0"/>
    <n v="99"/>
    <n v="198"/>
    <n v="426.8"/>
    <n v="0"/>
    <s v="No"/>
    <s v="No"/>
    <n v="0"/>
    <n v="0"/>
    <n v="9"/>
    <s v="Yes"/>
    <n v="0"/>
    <s v="NJ"/>
    <x v="0"/>
    <n v="25"/>
    <s v="Yes"/>
    <s v="No"/>
    <s v="Yes"/>
    <s v="  Two Year   "/>
    <s v="Direct Debit"/>
    <n v="19"/>
    <n v="1351"/>
    <x v="0"/>
    <m/>
    <x v="1136"/>
    <x v="278"/>
    <n v="52"/>
    <x v="1"/>
    <n v="22.63"/>
    <x v="1"/>
    <s v="Phone"/>
    <x v="0"/>
    <n v="0"/>
    <n v="4691"/>
    <s v="Medio"/>
    <s v="Bajo"/>
    <n v="0"/>
    <n v="1658"/>
    <n v="198"/>
    <n v="0.26262626262626265"/>
    <n v="0.26262626262626265"/>
    <s v="Primera compra"/>
    <n v="510"/>
    <n v="16.755646817248461"/>
    <n v="1.3963039014373717"/>
    <x v="0"/>
    <x v="0"/>
    <s v="may"/>
  </r>
  <r>
    <x v="2236"/>
    <x v="0"/>
    <n v="75"/>
    <n v="171"/>
    <n v="371.1"/>
    <n v="0"/>
    <s v="No"/>
    <s v="No"/>
    <n v="0"/>
    <n v="2"/>
    <n v="4"/>
    <s v="No"/>
    <n v="19"/>
    <s v="MS"/>
    <x v="1"/>
    <n v="50"/>
    <s v="No"/>
    <s v="No"/>
    <s v="Yes"/>
    <s v="  One Year   "/>
    <s v="Credit Card"/>
    <n v="34"/>
    <n v="1038"/>
    <x v="0"/>
    <m/>
    <x v="87"/>
    <x v="54"/>
    <n v="99"/>
    <x v="2"/>
    <n v="36.799999999999997"/>
    <x v="4"/>
    <s v="Email"/>
    <x v="0"/>
    <n v="0"/>
    <n v="2833"/>
    <s v="Medio"/>
    <s v="Bajo"/>
    <n v="3.0303030303030304E-2"/>
    <n v="542"/>
    <n v="174"/>
    <n v="0.56896551724137934"/>
    <n v="0.56896551724137934"/>
    <s v="Primera compra"/>
    <n v="992"/>
    <n v="32.591375770020534"/>
    <n v="2.7159479808350446"/>
    <x v="0"/>
    <x v="2"/>
    <s v="ene"/>
  </r>
  <r>
    <x v="2237"/>
    <x v="0"/>
    <n v="65"/>
    <n v="241"/>
    <n v="498.9"/>
    <n v="330"/>
    <s v="Yes"/>
    <s v="No"/>
    <n v="158.1"/>
    <n v="0"/>
    <n v="7"/>
    <s v="Yes"/>
    <n v="0"/>
    <s v="NC"/>
    <x v="0"/>
    <n v="59"/>
    <s v="No"/>
    <s v="No"/>
    <s v="Yes"/>
    <s v="  Two Year   "/>
    <s v="Credit Card"/>
    <n v="40"/>
    <n v="2223"/>
    <x v="0"/>
    <m/>
    <x v="741"/>
    <x v="356"/>
    <n v="48"/>
    <x v="0"/>
    <n v="44.05"/>
    <x v="0"/>
    <s v="Email"/>
    <x v="0"/>
    <n v="6.32"/>
    <n v="6306"/>
    <s v="Medio"/>
    <s v="Bajo"/>
    <n v="4.1666666666666664E-2"/>
    <n v="498"/>
    <n v="573"/>
    <n v="8.3769633507853408E-2"/>
    <n v="8.3769633507853408E-2"/>
    <s v="Primera compra"/>
    <n v="1493"/>
    <n v="49.051334702258728"/>
    <n v="4.0876112251882271"/>
    <x v="0"/>
    <x v="3"/>
    <s v="sept"/>
  </r>
  <r>
    <x v="2238"/>
    <x v="0"/>
    <n v="68"/>
    <n v="14"/>
    <n v="34.4"/>
    <n v="8"/>
    <s v="Yes"/>
    <s v="No"/>
    <n v="5.3"/>
    <n v="1"/>
    <n v="27"/>
    <s v="Yes"/>
    <n v="0"/>
    <s v="AL"/>
    <x v="1"/>
    <n v="57"/>
    <s v="No"/>
    <s v="No"/>
    <s v="No"/>
    <s v="  Month-to-Month   "/>
    <s v="Credit Card"/>
    <n v="19"/>
    <n v="43"/>
    <x v="0"/>
    <m/>
    <x v="1137"/>
    <x v="1008"/>
    <n v="1"/>
    <x v="2"/>
    <n v="20.260000000000002"/>
    <x v="4"/>
    <s v="SMS"/>
    <x v="0"/>
    <n v="0.02"/>
    <n v="2756"/>
    <s v="Medio"/>
    <s v="Bajo"/>
    <n v="3"/>
    <n v="546"/>
    <n v="25"/>
    <n v="0.04"/>
    <n v="0.04"/>
    <s v="Primera compra"/>
    <n v="637"/>
    <n v="20.928131416837783"/>
    <n v="1.7440109514031485"/>
    <x v="0"/>
    <x v="1"/>
    <s v="ene"/>
  </r>
  <r>
    <x v="2239"/>
    <x v="0"/>
    <n v="55"/>
    <n v="172"/>
    <n v="530.4"/>
    <n v="0"/>
    <s v="No"/>
    <s v="No"/>
    <n v="0"/>
    <n v="0"/>
    <n v="2"/>
    <s v="Yes"/>
    <n v="0"/>
    <s v="FL"/>
    <x v="1"/>
    <n v="74"/>
    <s v="No"/>
    <s v="Yes"/>
    <s v="Yes"/>
    <s v="  One Year   "/>
    <s v="Direct Debit"/>
    <n v="37"/>
    <n v="2458"/>
    <x v="0"/>
    <m/>
    <x v="1138"/>
    <x v="556"/>
    <n v="117"/>
    <x v="2"/>
    <n v="38.369999999999997"/>
    <x v="2"/>
    <s v="SMS"/>
    <x v="1"/>
    <n v="0"/>
    <n v="2365"/>
    <s v="Medio"/>
    <s v="Medio"/>
    <n v="4.2735042735042736E-2"/>
    <n v="788"/>
    <n v="177"/>
    <n v="0.66101694915254239"/>
    <n v="0.66101694915254239"/>
    <s v="Primera compra"/>
    <n v="1512"/>
    <n v="49.67556468172485"/>
    <n v="4.1396303901437372"/>
    <x v="1"/>
    <x v="3"/>
    <s v="ago"/>
  </r>
  <r>
    <x v="2240"/>
    <x v="0"/>
    <n v="50"/>
    <n v="16"/>
    <n v="51.4"/>
    <n v="32"/>
    <s v="Yes"/>
    <s v="No"/>
    <n v="8"/>
    <n v="0"/>
    <n v="4"/>
    <s v="Yes"/>
    <n v="0"/>
    <s v="HI"/>
    <x v="1"/>
    <n v="69"/>
    <s v="No"/>
    <s v="Yes"/>
    <s v="No"/>
    <s v="  Two Year   "/>
    <s v="Direct Debit"/>
    <n v="33"/>
    <n v="129"/>
    <x v="0"/>
    <m/>
    <x v="169"/>
    <x v="1165"/>
    <n v="55"/>
    <x v="2"/>
    <n v="39.090000000000003"/>
    <x v="3"/>
    <s v="Email"/>
    <x v="0"/>
    <n v="0.04"/>
    <n v="1390"/>
    <s v="Medio"/>
    <s v="Bajo"/>
    <n v="1.8181818181818181E-2"/>
    <n v="1070"/>
    <n v="49"/>
    <n v="1.1224489795918366"/>
    <n v="1.1224489795918366"/>
    <s v="Primera compra"/>
    <n v="1564"/>
    <n v="51.383983572895275"/>
    <n v="4.2819986310746065"/>
    <x v="2"/>
    <x v="1"/>
    <s v="jul"/>
  </r>
  <r>
    <x v="2241"/>
    <x v="0"/>
    <n v="68"/>
    <n v="22"/>
    <n v="49"/>
    <n v="0"/>
    <s v="No"/>
    <s v="No"/>
    <n v="0"/>
    <n v="0"/>
    <n v="0"/>
    <s v="No"/>
    <n v="0"/>
    <s v="NM"/>
    <x v="1"/>
    <n v="40"/>
    <s v="No"/>
    <s v="No"/>
    <s v="No"/>
    <s v="  Month-to-Month   "/>
    <s v="Credit Card"/>
    <n v="8"/>
    <n v="44"/>
    <x v="0"/>
    <m/>
    <x v="224"/>
    <x v="932"/>
    <n v="60"/>
    <x v="0"/>
    <n v="9.49"/>
    <x v="0"/>
    <s v="SMS"/>
    <x v="0"/>
    <n v="0"/>
    <n v="4263"/>
    <s v="Medio"/>
    <s v="Bajo"/>
    <n v="3.3333333333333333E-2"/>
    <n v="662"/>
    <n v="24"/>
    <n v="2.5"/>
    <n v="2.5"/>
    <s v="Primera compra"/>
    <n v="780"/>
    <n v="25.626283367556468"/>
    <n v="2.1355236139630391"/>
    <x v="0"/>
    <x v="1"/>
    <s v="ago"/>
  </r>
  <r>
    <x v="2242"/>
    <x v="0"/>
    <n v="59"/>
    <n v="125"/>
    <n v="318.8"/>
    <n v="0"/>
    <s v="No"/>
    <s v="No"/>
    <n v="0"/>
    <n v="0"/>
    <n v="3"/>
    <s v="Yes"/>
    <n v="0"/>
    <s v="SC"/>
    <x v="1"/>
    <n v="61"/>
    <s v="No"/>
    <s v="No"/>
    <s v="No"/>
    <s v="  Month-to-Month   "/>
    <s v="Credit Card"/>
    <n v="49"/>
    <n v="1740"/>
    <x v="0"/>
    <m/>
    <x v="1139"/>
    <x v="597"/>
    <n v="63"/>
    <x v="2"/>
    <n v="45.4"/>
    <x v="5"/>
    <s v="SMS"/>
    <x v="1"/>
    <n v="0"/>
    <n v="6596"/>
    <s v="Alto"/>
    <s v="Bajo"/>
    <n v="6.3492063492063489E-2"/>
    <n v="1690"/>
    <n v="129"/>
    <n v="0.48837209302325579"/>
    <n v="0.48837209302325579"/>
    <s v="Primera compra"/>
    <n v="1543"/>
    <n v="50.69404517453799"/>
    <n v="4.2245037645448322"/>
    <x v="0"/>
    <x v="0"/>
    <s v="jul"/>
  </r>
  <r>
    <x v="2243"/>
    <x v="0"/>
    <n v="76"/>
    <n v="39"/>
    <n v="128.6"/>
    <n v="36"/>
    <s v="Yes"/>
    <s v="No"/>
    <n v="28.8"/>
    <n v="0"/>
    <n v="0"/>
    <s v="No"/>
    <n v="0"/>
    <s v="VA"/>
    <x v="0"/>
    <n v="30"/>
    <s v="No"/>
    <s v="No"/>
    <s v="No"/>
    <s v="  Month-to-Month   "/>
    <s v="Direct Debit"/>
    <n v="8"/>
    <n v="68"/>
    <x v="0"/>
    <m/>
    <x v="675"/>
    <x v="185"/>
    <n v="103"/>
    <x v="1"/>
    <n v="6.83"/>
    <x v="2"/>
    <s v="SMS"/>
    <x v="0"/>
    <n v="1.1499999999999999"/>
    <n v="2654"/>
    <s v="Medio"/>
    <s v="Medio"/>
    <n v="4.8543689320388349E-2"/>
    <n v="644"/>
    <n v="80"/>
    <n v="1.2875000000000001"/>
    <n v="1.2875000000000001"/>
    <s v="Primera compra"/>
    <n v="980"/>
    <n v="32.197125256673516"/>
    <n v="2.6830937713894598"/>
    <x v="1"/>
    <x v="1"/>
    <s v="feb"/>
  </r>
  <r>
    <x v="2244"/>
    <x v="0"/>
    <n v="73"/>
    <n v="516"/>
    <n v="1052.0999999999999"/>
    <n v="0"/>
    <s v="No"/>
    <s v="No"/>
    <n v="0"/>
    <n v="0"/>
    <n v="2"/>
    <s v="Yes"/>
    <n v="0"/>
    <s v="MT"/>
    <x v="1"/>
    <n v="80"/>
    <s v="No"/>
    <s v="Yes"/>
    <s v="Yes"/>
    <s v="  Two Year   "/>
    <s v="Direct Debit"/>
    <m/>
    <n v="1671"/>
    <x v="0"/>
    <m/>
    <x v="876"/>
    <x v="1166"/>
    <n v="41"/>
    <x v="0"/>
    <n v="26.74"/>
    <x v="3"/>
    <s v="Phone"/>
    <x v="1"/>
    <n v="0"/>
    <n v="53"/>
    <s v="Medio"/>
    <s v="Bajo"/>
    <n v="2.4390243902439025E-2"/>
    <n v="589"/>
    <n v="517"/>
    <n v="7.9303675048355893E-2"/>
    <n v="7.9303675048355893E-2"/>
    <s v="Primera compra"/>
    <n v="1120"/>
    <n v="36.79671457905544"/>
    <n v="3.0663928815879533"/>
    <x v="2"/>
    <x v="0"/>
    <s v="sept"/>
  </r>
  <r>
    <x v="2245"/>
    <x v="0"/>
    <n v="64"/>
    <n v="12"/>
    <n v="31"/>
    <n v="0"/>
    <s v="No"/>
    <s v="No"/>
    <n v="0"/>
    <n v="0"/>
    <n v="0"/>
    <s v="No"/>
    <n v="0"/>
    <s v="NC"/>
    <x v="1"/>
    <n v="30"/>
    <s v="No"/>
    <s v="No"/>
    <s v="No"/>
    <s v="  Two Year   "/>
    <s v="Credit Card"/>
    <n v="9"/>
    <n v="73"/>
    <x v="0"/>
    <m/>
    <x v="900"/>
    <x v="1167"/>
    <n v="118"/>
    <x v="2"/>
    <n v="9.7200000000000006"/>
    <x v="3"/>
    <s v="Phone"/>
    <x v="0"/>
    <n v="0"/>
    <n v="3751"/>
    <s v="Medio"/>
    <s v="Bajo"/>
    <n v="8.4745762711864406E-3"/>
    <n v="1443"/>
    <n v="13"/>
    <n v="9.0769230769230766"/>
    <n v="9.0769230769230766"/>
    <s v="Primera compra"/>
    <n v="884"/>
    <n v="29.043121149897331"/>
    <n v="2.4202600958247777"/>
    <x v="2"/>
    <x v="1"/>
    <s v="may"/>
  </r>
  <r>
    <x v="2246"/>
    <x v="0"/>
    <n v="75"/>
    <n v="57"/>
    <n v="155.5"/>
    <n v="112"/>
    <s v="Yes"/>
    <s v="No"/>
    <n v="39.200000000000003"/>
    <n v="0"/>
    <n v="5"/>
    <s v="Yes"/>
    <n v="0"/>
    <s v="KY"/>
    <x v="1"/>
    <n v="42"/>
    <s v="No"/>
    <s v="No"/>
    <s v="No"/>
    <s v="  Month-to-Month   "/>
    <s v="Credit Card"/>
    <n v="42"/>
    <n v="592"/>
    <x v="0"/>
    <m/>
    <x v="1140"/>
    <x v="626"/>
    <n v="84"/>
    <x v="2"/>
    <n v="37.200000000000003"/>
    <x v="3"/>
    <s v="Email"/>
    <x v="1"/>
    <n v="1.18"/>
    <n v="101"/>
    <s v="Medio"/>
    <s v="Bajo"/>
    <n v="1.1904761904761904E-2"/>
    <n v="568"/>
    <n v="170"/>
    <n v="0.49411764705882355"/>
    <n v="0.49411764705882355"/>
    <s v="Primera compra"/>
    <n v="507"/>
    <n v="16.657084188911703"/>
    <n v="1.3880903490759753"/>
    <x v="0"/>
    <x v="1"/>
    <s v="may"/>
  </r>
  <r>
    <x v="2247"/>
    <x v="0"/>
    <n v="74"/>
    <n v="37"/>
    <n v="104.8"/>
    <n v="0"/>
    <s v="No"/>
    <s v="No"/>
    <n v="0"/>
    <n v="0"/>
    <n v="43"/>
    <s v="Yes"/>
    <n v="0"/>
    <s v="ND"/>
    <x v="0"/>
    <n v="25"/>
    <s v="Yes"/>
    <s v="No"/>
    <s v="No"/>
    <s v="  Month-to-Month   "/>
    <s v="Credit Card"/>
    <n v="44"/>
    <n v="466"/>
    <x v="0"/>
    <m/>
    <x v="1141"/>
    <x v="190"/>
    <n v="5"/>
    <x v="2"/>
    <n v="43.33"/>
    <x v="4"/>
    <s v="Email"/>
    <x v="0"/>
    <n v="0"/>
    <n v="4091"/>
    <s v="Medio"/>
    <s v="Bajo"/>
    <n v="0.6"/>
    <n v="1439"/>
    <n v="40"/>
    <n v="0.125"/>
    <n v="0.125"/>
    <s v="Primera compra"/>
    <n v="288"/>
    <n v="9.462012320328542"/>
    <n v="0.7885010266940452"/>
    <x v="0"/>
    <x v="1"/>
    <s v="dic"/>
  </r>
  <r>
    <x v="2248"/>
    <x v="0"/>
    <n v="55"/>
    <n v="347"/>
    <n v="852.1"/>
    <n v="244"/>
    <s v="Yes"/>
    <s v="No"/>
    <n v="201.3"/>
    <n v="0"/>
    <n v="5"/>
    <s v="Yes"/>
    <n v="0"/>
    <s v="KS"/>
    <x v="0"/>
    <n v="44"/>
    <s v="No"/>
    <s v="No"/>
    <s v="Yes"/>
    <s v="  Two Year   "/>
    <s v="Direct Debit"/>
    <n v="15"/>
    <n v="923"/>
    <x v="0"/>
    <m/>
    <x v="1142"/>
    <x v="43"/>
    <n v="61"/>
    <x v="1"/>
    <n v="16.61"/>
    <x v="0"/>
    <s v="Phone"/>
    <x v="1"/>
    <n v="6.04"/>
    <n v="3123"/>
    <s v="Medio"/>
    <s v="Bajo"/>
    <n v="3.2786885245901641E-2"/>
    <n v="758"/>
    <n v="593"/>
    <n v="0.10286677908937605"/>
    <n v="0.10286677908937605"/>
    <s v="Primera compra"/>
    <n v="737"/>
    <n v="24.213552361396303"/>
    <n v="2.0177960301163584"/>
    <x v="0"/>
    <x v="2"/>
    <s v="oct"/>
  </r>
  <r>
    <x v="2249"/>
    <x v="0"/>
    <n v="62"/>
    <n v="151"/>
    <n v="315.3"/>
    <n v="318"/>
    <s v="Yes"/>
    <s v="No"/>
    <n v="95.4"/>
    <n v="0"/>
    <n v="12"/>
    <s v="Yes"/>
    <n v="0"/>
    <s v="WY"/>
    <x v="1"/>
    <n v="23"/>
    <s v="Yes"/>
    <s v="No"/>
    <s v="No"/>
    <s v="  One Year   "/>
    <s v="Paper Check"/>
    <n v="32"/>
    <n v="1667"/>
    <x v="0"/>
    <m/>
    <x v="723"/>
    <x v="279"/>
    <n v="12"/>
    <x v="2"/>
    <n v="27.84"/>
    <x v="3"/>
    <s v="SMS"/>
    <x v="0"/>
    <n v="0.48"/>
    <n v="2874"/>
    <s v="Medio"/>
    <s v="Bajo"/>
    <n v="8.3333333333333329E-2"/>
    <n v="1053"/>
    <n v="470"/>
    <n v="2.553191489361702E-2"/>
    <n v="2.553191489361702E-2"/>
    <s v="Primera compra"/>
    <n v="788"/>
    <n v="25.889117043121146"/>
    <n v="2.1574264202600957"/>
    <x v="2"/>
    <x v="0"/>
    <s v="ago"/>
  </r>
  <r>
    <x v="2250"/>
    <x v="0"/>
    <n v="73"/>
    <n v="109"/>
    <n v="304.89999999999998"/>
    <n v="92"/>
    <s v="Yes"/>
    <s v="Yes"/>
    <n v="0"/>
    <n v="2"/>
    <n v="28"/>
    <s v="Yes"/>
    <n v="0"/>
    <s v="WV"/>
    <x v="1"/>
    <n v="21"/>
    <s v="Yes"/>
    <s v="No"/>
    <s v="Yes"/>
    <s v="  Month-to-Month   "/>
    <s v="Direct Debit"/>
    <n v="46"/>
    <n v="1079"/>
    <x v="0"/>
    <m/>
    <x v="907"/>
    <x v="294"/>
    <n v="78"/>
    <x v="2"/>
    <n v="45.3"/>
    <x v="3"/>
    <s v="Email"/>
    <x v="1"/>
    <n v="3.04"/>
    <n v="4782"/>
    <s v="Alto"/>
    <s v="Bajo"/>
    <n v="1.282051282051282E-2"/>
    <n v="873"/>
    <n v="202"/>
    <n v="0.38613861386138615"/>
    <n v="0.38613861386138615"/>
    <s v="Primera compra"/>
    <n v="1411"/>
    <n v="46.357289527720738"/>
    <n v="3.8631074606433948"/>
    <x v="2"/>
    <x v="2"/>
    <s v="dic"/>
  </r>
  <r>
    <x v="2251"/>
    <x v="0"/>
    <n v="74"/>
    <n v="2"/>
    <n v="7"/>
    <n v="0"/>
    <s v="No"/>
    <s v="No"/>
    <n v="0"/>
    <n v="0"/>
    <n v="0"/>
    <s v="No"/>
    <n v="0"/>
    <s v="CO"/>
    <x v="0"/>
    <n v="54"/>
    <s v="No"/>
    <s v="No"/>
    <s v="No"/>
    <s v="  Month-to-Month   "/>
    <s v="Credit Card"/>
    <n v="12"/>
    <n v="12"/>
    <x v="0"/>
    <m/>
    <x v="1143"/>
    <x v="1168"/>
    <n v="105"/>
    <x v="2"/>
    <n v="10.33"/>
    <x v="2"/>
    <s v="Email"/>
    <x v="0"/>
    <n v="0"/>
    <n v="6531"/>
    <s v="Medio"/>
    <s v="Medio"/>
    <n v="4.7619047619047616E-2"/>
    <n v="899"/>
    <n v="7"/>
    <n v="15"/>
    <n v="15"/>
    <s v="Primera compra"/>
    <n v="483"/>
    <n v="15.868583162217661"/>
    <n v="1.322381930184805"/>
    <x v="1"/>
    <x v="1"/>
    <s v="jun"/>
  </r>
  <r>
    <x v="2252"/>
    <x v="0"/>
    <n v="60"/>
    <n v="24"/>
    <n v="61.6"/>
    <n v="24"/>
    <s v="Yes"/>
    <s v="Yes"/>
    <n v="0"/>
    <n v="0"/>
    <n v="8"/>
    <s v="No"/>
    <n v="34"/>
    <s v="NM"/>
    <x v="1"/>
    <n v="25"/>
    <s v="Yes"/>
    <s v="No"/>
    <s v="No"/>
    <s v="  Month-to-Month   "/>
    <s v="Direct Debit"/>
    <n v="44"/>
    <n v="269"/>
    <x v="0"/>
    <m/>
    <x v="502"/>
    <x v="723"/>
    <n v="115"/>
    <x v="2"/>
    <n v="48.89"/>
    <x v="2"/>
    <s v="Email"/>
    <x v="0"/>
    <n v="0.92"/>
    <n v="4941"/>
    <s v="Alto"/>
    <s v="Medio"/>
    <n v="4.3478260869565216E-2"/>
    <n v="359"/>
    <n v="53"/>
    <n v="2.1698113207547172"/>
    <n v="2.1698113207547172"/>
    <s v="Primera compra"/>
    <n v="652"/>
    <n v="21.420944558521562"/>
    <n v="1.7850787132101302"/>
    <x v="1"/>
    <x v="1"/>
    <s v="dic"/>
  </r>
  <r>
    <x v="2253"/>
    <x v="0"/>
    <n v="64"/>
    <n v="66"/>
    <n v="132.4"/>
    <n v="39"/>
    <s v="Yes"/>
    <s v="No"/>
    <n v="39"/>
    <n v="0"/>
    <n v="0"/>
    <s v="No"/>
    <n v="0"/>
    <s v="WI"/>
    <x v="0"/>
    <n v="37"/>
    <s v="No"/>
    <s v="No"/>
    <s v="No"/>
    <s v="  Month-to-Month   "/>
    <s v="Credit Card"/>
    <n v="10"/>
    <n v="135"/>
    <x v="0"/>
    <m/>
    <x v="1001"/>
    <x v="225"/>
    <n v="107"/>
    <x v="2"/>
    <n v="11.29"/>
    <x v="0"/>
    <s v="Phone"/>
    <x v="0"/>
    <n v="0.12"/>
    <n v="4292"/>
    <s v="Medio"/>
    <s v="Bajo"/>
    <n v="1.8691588785046728E-2"/>
    <n v="312"/>
    <n v="107"/>
    <n v="1"/>
    <n v="1"/>
    <s v="Primera compra"/>
    <n v="473"/>
    <n v="15.540041067761805"/>
    <n v="1.2950034223134839"/>
    <x v="0"/>
    <x v="1"/>
    <s v="jun"/>
  </r>
  <r>
    <x v="2254"/>
    <x v="0"/>
    <n v="57"/>
    <n v="126"/>
    <n v="338.2"/>
    <n v="0"/>
    <s v="No"/>
    <s v="No"/>
    <n v="0"/>
    <n v="0"/>
    <n v="17"/>
    <s v="No"/>
    <n v="0"/>
    <s v="AL"/>
    <x v="0"/>
    <n v="21"/>
    <s v="Yes"/>
    <s v="No"/>
    <s v="Yes"/>
    <s v="  Month-to-Month   "/>
    <s v="Credit Card"/>
    <m/>
    <n v="871"/>
    <x v="0"/>
    <m/>
    <x v="300"/>
    <x v="485"/>
    <n v="18"/>
    <x v="2"/>
    <n v="20.85"/>
    <x v="3"/>
    <s v="Email"/>
    <x v="1"/>
    <n v="0"/>
    <n v="61"/>
    <s v="Medio"/>
    <s v="Bajo"/>
    <n v="5.5555555555555552E-2"/>
    <n v="1549"/>
    <n v="127"/>
    <n v="0.14173228346456693"/>
    <n v="0.14173228346456693"/>
    <s v="Primera compra"/>
    <n v="383"/>
    <n v="12.583162217659138"/>
    <n v="1.0485968514715949"/>
    <x v="0"/>
    <x v="2"/>
    <s v="sept"/>
  </r>
  <r>
    <x v="2255"/>
    <x v="0"/>
    <n v="73"/>
    <n v="338"/>
    <n v="1036.8"/>
    <n v="0"/>
    <s v="No"/>
    <s v="No"/>
    <n v="0"/>
    <n v="0"/>
    <n v="1"/>
    <s v="Yes"/>
    <n v="0"/>
    <s v="MT"/>
    <x v="0"/>
    <n v="38"/>
    <s v="No"/>
    <s v="No"/>
    <s v="No"/>
    <s v="  Two Year   "/>
    <s v="Direct Debit"/>
    <n v="21"/>
    <n v="1467"/>
    <x v="0"/>
    <m/>
    <x v="1055"/>
    <x v="0"/>
    <n v="85"/>
    <x v="1"/>
    <n v="18.940000000000001"/>
    <x v="1"/>
    <s v="SMS"/>
    <x v="0"/>
    <n v="0"/>
    <n v="3223"/>
    <s v="Medio"/>
    <s v="Bajo"/>
    <n v="0"/>
    <n v="897"/>
    <n v="338"/>
    <n v="0.25147928994082841"/>
    <n v="0.25147928994082841"/>
    <s v="Primera compra"/>
    <n v="661"/>
    <n v="21.716632443531829"/>
    <n v="1.8097193702943191"/>
    <x v="0"/>
    <x v="0"/>
    <s v="dic"/>
  </r>
  <r>
    <x v="2256"/>
    <x v="0"/>
    <n v="69"/>
    <n v="239"/>
    <n v="613.9"/>
    <n v="244"/>
    <s v="Yes"/>
    <s v="No"/>
    <n v="286.7"/>
    <n v="0"/>
    <n v="5"/>
    <s v="Yes"/>
    <n v="0"/>
    <s v="MN"/>
    <x v="0"/>
    <n v="83"/>
    <s v="No"/>
    <s v="Yes"/>
    <s v="No"/>
    <s v="  One Year   "/>
    <s v="Direct Debit"/>
    <n v="44"/>
    <n v="2714"/>
    <x v="0"/>
    <m/>
    <x v="1144"/>
    <x v="173"/>
    <n v="51"/>
    <x v="0"/>
    <n v="42.24"/>
    <x v="1"/>
    <s v="Phone"/>
    <x v="1"/>
    <n v="8.6"/>
    <n v="4495"/>
    <s v="Medio"/>
    <s v="Bajo"/>
    <n v="0"/>
    <n v="1486"/>
    <n v="483"/>
    <n v="0.10559006211180125"/>
    <n v="0.10559006211180125"/>
    <s v="Primera compra"/>
    <n v="1067"/>
    <n v="35.05544147843942"/>
    <n v="2.9212867898699515"/>
    <x v="2"/>
    <x v="3"/>
    <s v="nov"/>
  </r>
  <r>
    <x v="2257"/>
    <x v="0"/>
    <n v="69"/>
    <n v="335"/>
    <n v="767.4"/>
    <n v="0"/>
    <s v="No"/>
    <s v="No"/>
    <n v="0"/>
    <n v="0"/>
    <n v="5"/>
    <s v="Yes"/>
    <n v="0"/>
    <s v="NM"/>
    <x v="0"/>
    <n v="84"/>
    <s v="No"/>
    <s v="Yes"/>
    <s v="No"/>
    <s v="  One Year   "/>
    <s v="Direct Debit"/>
    <n v="56"/>
    <n v="3069"/>
    <x v="0"/>
    <m/>
    <x v="175"/>
    <x v="172"/>
    <n v="38"/>
    <x v="2"/>
    <n v="60.99"/>
    <x v="5"/>
    <s v="Email"/>
    <x v="1"/>
    <n v="0"/>
    <n v="4760"/>
    <s v="Alto"/>
    <s v="Bajo"/>
    <n v="0.10526315789473684"/>
    <n v="441"/>
    <n v="339"/>
    <n v="0.11209439528023599"/>
    <n v="0.11209439528023599"/>
    <s v="Primera compra"/>
    <n v="466"/>
    <n v="15.31006160164271"/>
    <n v="1.2758384668035592"/>
    <x v="0"/>
    <x v="3"/>
    <s v="jul"/>
  </r>
  <r>
    <x v="2258"/>
    <x v="0"/>
    <n v="65"/>
    <n v="260"/>
    <n v="853"/>
    <n v="284"/>
    <s v="Yes"/>
    <s v="Yes"/>
    <n v="0"/>
    <n v="2"/>
    <n v="2"/>
    <s v="Yes"/>
    <n v="0"/>
    <s v="TX"/>
    <x v="0"/>
    <n v="56"/>
    <s v="No"/>
    <s v="No"/>
    <s v="Yes"/>
    <s v="  Two Year   "/>
    <s v="Credit Card"/>
    <n v="18"/>
    <n v="1258"/>
    <x v="0"/>
    <m/>
    <x v="426"/>
    <x v="1169"/>
    <n v="30"/>
    <x v="1"/>
    <n v="18.079999999999998"/>
    <x v="1"/>
    <s v="Email"/>
    <x v="0"/>
    <n v="10.220000000000001"/>
    <n v="2791"/>
    <s v="Medio"/>
    <s v="Bajo"/>
    <n v="0"/>
    <n v="575"/>
    <n v="544"/>
    <n v="5.514705882352941E-2"/>
    <n v="5.514705882352941E-2"/>
    <s v="Primera compra"/>
    <n v="782"/>
    <n v="25.691991786447637"/>
    <n v="2.1409993155373033"/>
    <x v="2"/>
    <x v="0"/>
    <s v="ago"/>
  </r>
  <r>
    <x v="2259"/>
    <x v="0"/>
    <n v="55"/>
    <n v="210"/>
    <n v="509.7"/>
    <n v="0"/>
    <s v="No"/>
    <s v="No"/>
    <n v="0"/>
    <n v="0"/>
    <n v="0"/>
    <s v="No"/>
    <n v="0"/>
    <s v="MO"/>
    <x v="0"/>
    <n v="68"/>
    <s v="No"/>
    <s v="Yes"/>
    <s v="No"/>
    <s v="  Two Year   "/>
    <s v="Credit Card"/>
    <n v="7"/>
    <n v="270"/>
    <x v="0"/>
    <m/>
    <x v="437"/>
    <x v="121"/>
    <n v="92"/>
    <x v="2"/>
    <n v="6.41"/>
    <x v="2"/>
    <s v="Phone"/>
    <x v="1"/>
    <n v="0"/>
    <n v="5296"/>
    <s v="Medio"/>
    <s v="Medio"/>
    <n v="5.434782608695652E-2"/>
    <n v="470"/>
    <n v="215"/>
    <n v="0.42790697674418604"/>
    <n v="0.42790697674418604"/>
    <s v="Primera compra"/>
    <n v="1608"/>
    <n v="52.829568788501035"/>
    <n v="4.4024640657084193"/>
    <x v="1"/>
    <x v="1"/>
    <s v="may"/>
  </r>
  <r>
    <x v="2260"/>
    <x v="0"/>
    <n v="61"/>
    <n v="126"/>
    <n v="352.9"/>
    <n v="0"/>
    <s v="No"/>
    <s v="No"/>
    <n v="0"/>
    <n v="0"/>
    <n v="14"/>
    <s v="Yes"/>
    <n v="0"/>
    <s v="MO"/>
    <x v="0"/>
    <n v="35"/>
    <s v="No"/>
    <s v="No"/>
    <s v="Yes"/>
    <s v="  Two Year   "/>
    <s v="Credit Card"/>
    <n v="54"/>
    <n v="3779"/>
    <x v="0"/>
    <m/>
    <x v="432"/>
    <x v="778"/>
    <n v="30"/>
    <x v="2"/>
    <n v="48.7"/>
    <x v="5"/>
    <s v="Phone"/>
    <x v="1"/>
    <n v="0"/>
    <n v="1863"/>
    <s v="Alto"/>
    <s v="Bajo"/>
    <n v="0.13333333333333333"/>
    <n v="587"/>
    <n v="130"/>
    <n v="0.23076923076923078"/>
    <n v="0.23076923076923078"/>
    <s v="Primera compra"/>
    <n v="1572"/>
    <n v="51.646817248459953"/>
    <n v="4.3039014373716631"/>
    <x v="0"/>
    <x v="3"/>
    <s v="jun"/>
  </r>
  <r>
    <x v="2261"/>
    <x v="0"/>
    <n v="93"/>
    <n v="289"/>
    <n v="715.1"/>
    <n v="0"/>
    <s v="No"/>
    <s v="No"/>
    <n v="0"/>
    <n v="1"/>
    <n v="6"/>
    <s v="Yes"/>
    <n v="0"/>
    <s v="FL"/>
    <x v="0"/>
    <n v="36"/>
    <s v="No"/>
    <s v="No"/>
    <s v="No"/>
    <s v="  Month-to-Month   "/>
    <s v="Direct Debit"/>
    <n v="26"/>
    <n v="1434"/>
    <x v="0"/>
    <m/>
    <x v="1004"/>
    <x v="768"/>
    <n v="51"/>
    <x v="1"/>
    <n v="21.71"/>
    <x v="4"/>
    <s v="Phone"/>
    <x v="1"/>
    <n v="0"/>
    <n v="1352"/>
    <s v="Medio"/>
    <s v="Bajo"/>
    <n v="5.8823529411764705E-2"/>
    <n v="1204"/>
    <n v="292"/>
    <n v="0.17465753424657535"/>
    <n v="0.17465753424657535"/>
    <s v="Primera compra"/>
    <n v="617"/>
    <n v="20.271047227926079"/>
    <n v="1.6892539356605065"/>
    <x v="0"/>
    <x v="0"/>
    <s v="feb"/>
  </r>
  <r>
    <x v="2262"/>
    <x v="0"/>
    <n v="52"/>
    <n v="165"/>
    <n v="413.4"/>
    <n v="0"/>
    <s v="No"/>
    <s v="No"/>
    <n v="0"/>
    <n v="0"/>
    <n v="12"/>
    <s v="Yes"/>
    <n v="0"/>
    <s v="DC"/>
    <x v="1"/>
    <n v="59"/>
    <s v="No"/>
    <s v="No"/>
    <s v="Yes"/>
    <s v="  Month-to-Month   "/>
    <s v="Direct Debit"/>
    <n v="45"/>
    <n v="2349"/>
    <x v="0"/>
    <m/>
    <x v="830"/>
    <x v="461"/>
    <n v="67"/>
    <x v="2"/>
    <n v="53.6"/>
    <x v="3"/>
    <s v="Email"/>
    <x v="0"/>
    <n v="0"/>
    <n v="532"/>
    <s v="Alto"/>
    <s v="Bajo"/>
    <n v="1.4925373134328358E-2"/>
    <n v="1463"/>
    <n v="166"/>
    <n v="0.40361445783132532"/>
    <n v="0.40361445783132532"/>
    <s v="Primera compra"/>
    <n v="743"/>
    <n v="24.410677618069816"/>
    <n v="2.0342231348391513"/>
    <x v="2"/>
    <x v="3"/>
    <s v="oct"/>
  </r>
  <r>
    <x v="2263"/>
    <x v="0"/>
    <n v="72"/>
    <n v="254"/>
    <n v="657.3"/>
    <n v="0"/>
    <s v="No"/>
    <s v="No"/>
    <n v="0"/>
    <n v="2"/>
    <n v="0"/>
    <s v="No"/>
    <n v="0"/>
    <s v="NC"/>
    <x v="0"/>
    <n v="84"/>
    <s v="No"/>
    <s v="Yes"/>
    <s v="No"/>
    <s v="  Two Year   "/>
    <s v="Direct Debit"/>
    <n v="12"/>
    <n v="712"/>
    <x v="0"/>
    <m/>
    <x v="1145"/>
    <x v="526"/>
    <n v="23"/>
    <x v="2"/>
    <n v="10.56"/>
    <x v="1"/>
    <s v="Phone"/>
    <x v="1"/>
    <n v="0"/>
    <n v="2098"/>
    <s v="Medio"/>
    <s v="Bajo"/>
    <n v="0"/>
    <n v="1069"/>
    <n v="254"/>
    <n v="9.055118110236221E-2"/>
    <n v="9.055118110236221E-2"/>
    <s v="Primera compra"/>
    <n v="807"/>
    <n v="26.513347022587268"/>
    <n v="2.2094455852156059"/>
    <x v="2"/>
    <x v="2"/>
    <s v="jul"/>
  </r>
  <r>
    <x v="2263"/>
    <x v="0"/>
    <n v="60"/>
    <n v="254"/>
    <n v="657.3"/>
    <n v="0"/>
    <s v="No"/>
    <s v="No"/>
    <n v="0"/>
    <n v="2"/>
    <n v="0"/>
    <s v="No"/>
    <n v="0"/>
    <s v="NC"/>
    <x v="0"/>
    <n v="84"/>
    <s v="No"/>
    <s v="Yes"/>
    <s v="No"/>
    <s v="  Two Year   "/>
    <s v="Direct Debit"/>
    <n v="12"/>
    <n v="712"/>
    <x v="0"/>
    <m/>
    <x v="1145"/>
    <x v="526"/>
    <n v="23"/>
    <x v="2"/>
    <n v="10.56"/>
    <x v="1"/>
    <s v="Phone"/>
    <x v="1"/>
    <n v="0"/>
    <n v="236"/>
    <s v="Medio"/>
    <s v="Bajo"/>
    <n v="0"/>
    <n v="1069"/>
    <n v="254"/>
    <n v="9.055118110236221E-2"/>
    <n v="9.055118110236221E-2"/>
    <s v="Compra posterior"/>
    <n v="807"/>
    <n v="26.513347022587268"/>
    <n v="2.2094455852156059"/>
    <x v="2"/>
    <x v="2"/>
    <s v="jul"/>
  </r>
  <r>
    <x v="2264"/>
    <x v="0"/>
    <n v="57"/>
    <n v="164"/>
    <n v="462.2"/>
    <n v="0"/>
    <s v="No"/>
    <s v="No"/>
    <n v="0"/>
    <n v="0"/>
    <n v="9"/>
    <s v="No"/>
    <n v="13"/>
    <s v="LA"/>
    <x v="1"/>
    <n v="42"/>
    <s v="No"/>
    <s v="No"/>
    <s v="No"/>
    <s v="  Two Year   "/>
    <s v="Credit Card"/>
    <n v="40"/>
    <n v="2644"/>
    <x v="0"/>
    <m/>
    <x v="134"/>
    <x v="728"/>
    <n v="35"/>
    <x v="2"/>
    <n v="39.26"/>
    <x v="1"/>
    <s v="Email"/>
    <x v="1"/>
    <n v="0"/>
    <n v="3627"/>
    <s v="Medio"/>
    <s v="Bajo"/>
    <n v="0"/>
    <n v="962"/>
    <n v="164"/>
    <n v="0.21341463414634146"/>
    <n v="0.21341463414634146"/>
    <s v="Primera compra"/>
    <n v="795"/>
    <n v="26.119096509240247"/>
    <n v="2.1765913757700206"/>
    <x v="2"/>
    <x v="3"/>
    <s v="ago"/>
  </r>
  <r>
    <x v="2265"/>
    <x v="0"/>
    <n v="67"/>
    <n v="21"/>
    <n v="41.9"/>
    <n v="0"/>
    <s v="No"/>
    <s v="No"/>
    <n v="0"/>
    <n v="0"/>
    <n v="10"/>
    <s v="Yes"/>
    <n v="0"/>
    <s v="HI"/>
    <x v="0"/>
    <n v="21"/>
    <s v="Yes"/>
    <s v="No"/>
    <s v="Yes"/>
    <s v="  Month-to-Month   "/>
    <s v="Credit Card"/>
    <n v="47"/>
    <n v="142"/>
    <x v="0"/>
    <m/>
    <x v="311"/>
    <x v="1106"/>
    <n v="97"/>
    <x v="2"/>
    <n v="52.08"/>
    <x v="3"/>
    <s v="Email"/>
    <x v="1"/>
    <n v="0"/>
    <n v="6462"/>
    <s v="Alto"/>
    <s v="Bajo"/>
    <n v="1.0309278350515464E-2"/>
    <n v="708"/>
    <n v="22"/>
    <n v="4.4090909090909092"/>
    <n v="4.4090909090909092"/>
    <s v="Primera compra"/>
    <n v="1123"/>
    <n v="36.895277207392198"/>
    <n v="3.07460643394935"/>
    <x v="2"/>
    <x v="1"/>
    <s v="sept"/>
  </r>
  <r>
    <x v="2266"/>
    <x v="0"/>
    <n v="58"/>
    <n v="41"/>
    <n v="100.2"/>
    <n v="0"/>
    <s v="No"/>
    <s v="No"/>
    <n v="0"/>
    <n v="0"/>
    <n v="0"/>
    <s v="No"/>
    <n v="0"/>
    <s v="NY"/>
    <x v="1"/>
    <n v="60"/>
    <s v="No"/>
    <s v="No"/>
    <s v="No"/>
    <s v="  Month-to-Month   "/>
    <s v="Direct Debit"/>
    <n v="7"/>
    <n v="57"/>
    <x v="0"/>
    <m/>
    <x v="313"/>
    <x v="133"/>
    <n v="6"/>
    <x v="2"/>
    <n v="6.05"/>
    <x v="2"/>
    <s v="Email"/>
    <x v="1"/>
    <n v="0"/>
    <n v="4229"/>
    <s v="Medio"/>
    <s v="Medio"/>
    <n v="0.83333333333333337"/>
    <n v="1546"/>
    <n v="46"/>
    <n v="0.13043478260869565"/>
    <n v="0.13043478260869565"/>
    <s v="Primera compra"/>
    <n v="1497"/>
    <n v="49.182751540041068"/>
    <n v="4.0985626283367553"/>
    <x v="1"/>
    <x v="1"/>
    <s v="sept"/>
  </r>
  <r>
    <x v="2267"/>
    <x v="0"/>
    <n v="62"/>
    <n v="542"/>
    <n v="1171.3"/>
    <n v="0"/>
    <s v="No"/>
    <s v="No"/>
    <n v="0"/>
    <n v="0"/>
    <n v="0"/>
    <s v="No"/>
    <n v="0"/>
    <s v="MS"/>
    <x v="0"/>
    <n v="49"/>
    <s v="No"/>
    <s v="No"/>
    <s v="No"/>
    <s v="  Two Year   "/>
    <s v="Direct Debit"/>
    <n v="13"/>
    <n v="946"/>
    <x v="0"/>
    <m/>
    <x v="311"/>
    <x v="1170"/>
    <n v="55"/>
    <x v="2"/>
    <n v="14.09"/>
    <x v="4"/>
    <s v="SMS"/>
    <x v="0"/>
    <n v="0"/>
    <n v="1727"/>
    <s v="Medio"/>
    <s v="Bajo"/>
    <n v="5.4545454545454543E-2"/>
    <n v="1118"/>
    <n v="545"/>
    <n v="0.10091743119266056"/>
    <n v="0.10091743119266056"/>
    <s v="Primera compra"/>
    <n v="1123"/>
    <n v="36.895277207392198"/>
    <n v="3.07460643394935"/>
    <x v="0"/>
    <x v="2"/>
    <s v="sept"/>
  </r>
  <r>
    <x v="2268"/>
    <x v="0"/>
    <n v="75"/>
    <n v="98"/>
    <n v="375.4"/>
    <n v="0"/>
    <s v="No"/>
    <s v="No"/>
    <n v="0"/>
    <n v="0"/>
    <n v="4"/>
    <s v="Yes"/>
    <n v="0"/>
    <s v="VA"/>
    <x v="1"/>
    <n v="44"/>
    <s v="No"/>
    <s v="No"/>
    <s v="Yes"/>
    <s v="  Month-to-Month   "/>
    <s v="Direct Debit"/>
    <n v="70"/>
    <n v="4352"/>
    <x v="0"/>
    <m/>
    <x v="949"/>
    <x v="260"/>
    <n v="72"/>
    <x v="0"/>
    <n v="68.040000000000006"/>
    <x v="1"/>
    <s v="Email"/>
    <x v="1"/>
    <n v="0"/>
    <n v="1653"/>
    <s v="Alto"/>
    <s v="Bajo"/>
    <n v="0"/>
    <n v="1608"/>
    <n v="98"/>
    <n v="0.73469387755102045"/>
    <n v="0.73469387755102045"/>
    <s v="Primera compra"/>
    <n v="1202"/>
    <n v="39.490759753593423"/>
    <n v="3.2908966461327851"/>
    <x v="2"/>
    <x v="3"/>
    <s v="jun"/>
  </r>
  <r>
    <x v="2269"/>
    <x v="0"/>
    <n v="66"/>
    <n v="81"/>
    <n v="179.2"/>
    <n v="0"/>
    <s v="No"/>
    <s v="No"/>
    <n v="0"/>
    <n v="0"/>
    <n v="2"/>
    <s v="Yes"/>
    <n v="0"/>
    <s v="LA"/>
    <x v="1"/>
    <n v="76"/>
    <s v="No"/>
    <s v="Yes"/>
    <s v="Yes"/>
    <s v="  Two Year   "/>
    <s v="Direct Debit"/>
    <n v="34"/>
    <n v="874"/>
    <x v="0"/>
    <m/>
    <x v="1146"/>
    <x v="300"/>
    <n v="61"/>
    <x v="0"/>
    <n v="40.159999999999997"/>
    <x v="5"/>
    <s v="Phone"/>
    <x v="0"/>
    <n v="0"/>
    <n v="2790"/>
    <s v="Medio"/>
    <s v="Bajo"/>
    <n v="6.5573770491803282E-2"/>
    <n v="918"/>
    <n v="85"/>
    <n v="0.71764705882352942"/>
    <n v="0.71764705882352942"/>
    <s v="Primera compra"/>
    <n v="731"/>
    <n v="24.016427104722794"/>
    <n v="2.001368925393566"/>
    <x v="0"/>
    <x v="2"/>
    <s v="oct"/>
  </r>
  <r>
    <x v="2270"/>
    <x v="0"/>
    <n v="72"/>
    <n v="174"/>
    <n v="330.9"/>
    <n v="198"/>
    <s v="Yes"/>
    <s v="No"/>
    <n v="235.4"/>
    <n v="2"/>
    <n v="4"/>
    <s v="Yes"/>
    <n v="0"/>
    <s v="WV"/>
    <x v="0"/>
    <n v="33"/>
    <s v="No"/>
    <s v="No"/>
    <s v="Yes"/>
    <s v="  Two Year   "/>
    <s v="Direct Debit"/>
    <n v="24"/>
    <n v="1586"/>
    <x v="0"/>
    <m/>
    <x v="1147"/>
    <x v="550"/>
    <n v="103"/>
    <x v="2"/>
    <n v="20.059999999999999"/>
    <x v="5"/>
    <s v="Phone"/>
    <x v="0"/>
    <n v="7.06"/>
    <n v="6270"/>
    <s v="Medio"/>
    <s v="Bajo"/>
    <n v="3.8834951456310676E-2"/>
    <n v="663"/>
    <n v="376"/>
    <n v="0.27393617021276595"/>
    <n v="0.27393617021276595"/>
    <s v="Primera compra"/>
    <n v="1169"/>
    <n v="38.406570841889121"/>
    <n v="3.2005475701574269"/>
    <x v="0"/>
    <x v="0"/>
    <s v="ago"/>
  </r>
  <r>
    <x v="2271"/>
    <x v="0"/>
    <n v="69"/>
    <n v="100"/>
    <n v="293.7"/>
    <n v="0"/>
    <s v="No"/>
    <s v="No"/>
    <n v="0"/>
    <n v="1"/>
    <n v="0"/>
    <s v="No"/>
    <n v="0"/>
    <s v="NE"/>
    <x v="0"/>
    <n v="41"/>
    <s v="No"/>
    <s v="No"/>
    <s v="No"/>
    <s v="  Month-to-Month   "/>
    <s v="Direct Debit"/>
    <n v="9"/>
    <n v="159"/>
    <x v="0"/>
    <m/>
    <x v="327"/>
    <x v="791"/>
    <n v="21"/>
    <x v="2"/>
    <n v="8.73"/>
    <x v="0"/>
    <s v="SMS"/>
    <x v="1"/>
    <n v="0"/>
    <n v="1081"/>
    <s v="Medio"/>
    <s v="Bajo"/>
    <n v="9.5238095238095233E-2"/>
    <n v="950"/>
    <n v="102"/>
    <n v="0.20588235294117646"/>
    <n v="0.20588235294117646"/>
    <s v="Primera compra"/>
    <n v="643"/>
    <n v="21.125256673511295"/>
    <n v="1.7604380561259412"/>
    <x v="0"/>
    <x v="1"/>
    <s v="ene"/>
  </r>
  <r>
    <x v="2272"/>
    <x v="0"/>
    <n v="77"/>
    <n v="141"/>
    <n v="279.7"/>
    <n v="0"/>
    <s v="No"/>
    <s v="No"/>
    <n v="0"/>
    <n v="1"/>
    <n v="6"/>
    <s v="Yes"/>
    <n v="0"/>
    <s v="IL"/>
    <x v="0"/>
    <n v="30"/>
    <s v="No"/>
    <s v="No"/>
    <s v="Yes"/>
    <s v="  One Year   "/>
    <s v="Direct Debit"/>
    <n v="25"/>
    <n v="998"/>
    <x v="0"/>
    <m/>
    <x v="964"/>
    <x v="1171"/>
    <n v="72"/>
    <x v="1"/>
    <n v="26.32"/>
    <x v="4"/>
    <s v="Email"/>
    <x v="0"/>
    <n v="0"/>
    <n v="942"/>
    <s v="Medio"/>
    <s v="Bajo"/>
    <n v="4.1666666666666664E-2"/>
    <n v="1672"/>
    <n v="144"/>
    <n v="0.5"/>
    <n v="0.5"/>
    <s v="Primera compra"/>
    <n v="544"/>
    <n v="17.872689938398359"/>
    <n v="1.4893908281998633"/>
    <x v="0"/>
    <x v="2"/>
    <s v="abr"/>
  </r>
  <r>
    <x v="2273"/>
    <x v="0"/>
    <n v="75"/>
    <n v="350"/>
    <n v="886.8"/>
    <n v="272"/>
    <s v="Yes"/>
    <s v="Yes"/>
    <n v="0"/>
    <n v="2"/>
    <n v="0"/>
    <s v="No"/>
    <n v="0"/>
    <s v="FL"/>
    <x v="1"/>
    <n v="29"/>
    <s v="Yes"/>
    <s v="No"/>
    <s v="No"/>
    <s v="  Two Year   "/>
    <s v="Direct Debit"/>
    <n v="12"/>
    <n v="831"/>
    <x v="0"/>
    <m/>
    <x v="1148"/>
    <x v="132"/>
    <n v="37"/>
    <x v="0"/>
    <n v="13.22"/>
    <x v="1"/>
    <s v="Phone"/>
    <x v="1"/>
    <n v="8.23"/>
    <n v="6509"/>
    <s v="Medio"/>
    <s v="Bajo"/>
    <n v="0"/>
    <n v="787"/>
    <n v="622"/>
    <n v="5.9485530546623797E-2"/>
    <n v="5.9485530546623797E-2"/>
    <s v="Primera compra"/>
    <n v="1095"/>
    <n v="35.975359342915809"/>
    <n v="2.9979466119096507"/>
    <x v="2"/>
    <x v="2"/>
    <s v="oct"/>
  </r>
  <r>
    <x v="2274"/>
    <x v="0"/>
    <n v="60"/>
    <n v="36"/>
    <n v="90"/>
    <n v="0"/>
    <s v="No"/>
    <s v="No"/>
    <n v="0"/>
    <n v="0"/>
    <n v="2"/>
    <s v="Yes"/>
    <n v="0"/>
    <s v="HI"/>
    <x v="1"/>
    <n v="68"/>
    <s v="No"/>
    <s v="Yes"/>
    <s v="Yes"/>
    <s v="  Two Year   "/>
    <s v="Credit Card"/>
    <n v="21"/>
    <n v="213"/>
    <x v="0"/>
    <m/>
    <x v="340"/>
    <x v="942"/>
    <n v="79"/>
    <x v="2"/>
    <n v="20.71"/>
    <x v="3"/>
    <s v="Email"/>
    <x v="0"/>
    <n v="0"/>
    <n v="6859"/>
    <s v="Medio"/>
    <s v="Bajo"/>
    <n v="1.2658227848101266E-2"/>
    <n v="1401"/>
    <n v="37"/>
    <n v="2.1351351351351351"/>
    <n v="2.1351351351351351"/>
    <s v="Primera compra"/>
    <n v="1495"/>
    <n v="49.117043121149891"/>
    <n v="4.0930869267624912"/>
    <x v="2"/>
    <x v="1"/>
    <s v="sept"/>
  </r>
  <r>
    <x v="2275"/>
    <x v="0"/>
    <n v="66"/>
    <n v="17"/>
    <n v="47.3"/>
    <n v="0"/>
    <s v="No"/>
    <s v="No"/>
    <n v="0"/>
    <n v="2"/>
    <n v="2"/>
    <s v="Yes"/>
    <n v="0"/>
    <s v="UT"/>
    <x v="1"/>
    <n v="39"/>
    <s v="No"/>
    <s v="No"/>
    <s v="No"/>
    <s v="  Month-to-Month   "/>
    <s v="Credit Card"/>
    <n v="23"/>
    <n v="98"/>
    <x v="0"/>
    <m/>
    <x v="1149"/>
    <x v="1172"/>
    <n v="24"/>
    <x v="0"/>
    <n v="24.89"/>
    <x v="2"/>
    <s v="SMS"/>
    <x v="0"/>
    <n v="0"/>
    <n v="1942"/>
    <s v="Medio"/>
    <s v="Medio"/>
    <n v="0.20833333333333334"/>
    <n v="1233"/>
    <n v="22"/>
    <n v="1.0909090909090908"/>
    <n v="1.0909090909090908"/>
    <s v="Primera compra"/>
    <n v="875"/>
    <n v="28.747433264887064"/>
    <n v="2.3956194387405887"/>
    <x v="1"/>
    <x v="1"/>
    <s v="may"/>
  </r>
  <r>
    <x v="2276"/>
    <x v="0"/>
    <n v="69"/>
    <n v="346"/>
    <n v="862.2"/>
    <n v="288"/>
    <s v="Yes"/>
    <s v="Yes"/>
    <n v="0"/>
    <n v="1"/>
    <n v="5"/>
    <s v="Yes"/>
    <n v="0"/>
    <s v="NC"/>
    <x v="0"/>
    <n v="59"/>
    <s v="No"/>
    <s v="No"/>
    <s v="Yes"/>
    <s v="  Two Year   "/>
    <s v="Credit Card"/>
    <n v="56"/>
    <n v="3989"/>
    <x v="0"/>
    <m/>
    <x v="290"/>
    <x v="582"/>
    <n v="104"/>
    <x v="2"/>
    <n v="55.62"/>
    <x v="5"/>
    <s v="Phone"/>
    <x v="1"/>
    <n v="6.98"/>
    <n v="2995"/>
    <s v="Alto"/>
    <s v="Bajo"/>
    <n v="3.8461538461538464E-2"/>
    <n v="1516"/>
    <n v="638"/>
    <n v="0.16300940438871472"/>
    <n v="0.16300940438871472"/>
    <s v="Primera compra"/>
    <n v="1366"/>
    <n v="44.878850102669404"/>
    <n v="3.7399041752224504"/>
    <x v="0"/>
    <x v="3"/>
    <s v="ene"/>
  </r>
  <r>
    <x v="2277"/>
    <x v="0"/>
    <n v="51"/>
    <n v="126"/>
    <n v="361.6"/>
    <n v="0"/>
    <s v="No"/>
    <s v="No"/>
    <n v="0"/>
    <n v="0"/>
    <n v="1"/>
    <s v="Yes"/>
    <n v="0"/>
    <s v="MO"/>
    <x v="0"/>
    <n v="38"/>
    <s v="No"/>
    <s v="No"/>
    <s v="No"/>
    <s v="  Month-to-Month   "/>
    <s v="Direct Debit"/>
    <n v="39"/>
    <n v="1997"/>
    <x v="0"/>
    <m/>
    <x v="219"/>
    <x v="163"/>
    <n v="3"/>
    <x v="2"/>
    <n v="34.049999999999997"/>
    <x v="4"/>
    <s v="SMS"/>
    <x v="0"/>
    <n v="0"/>
    <n v="633"/>
    <s v="Medio"/>
    <s v="Bajo"/>
    <n v="1"/>
    <n v="515"/>
    <n v="129"/>
    <n v="2.3255813953488372E-2"/>
    <n v="2.3255813953488372E-2"/>
    <s v="Primera compra"/>
    <n v="1724"/>
    <n v="56.640657084188916"/>
    <n v="4.7200547570157427"/>
    <x v="0"/>
    <x v="0"/>
    <s v="ene"/>
  </r>
  <r>
    <x v="2278"/>
    <x v="0"/>
    <n v="64"/>
    <n v="155"/>
    <n v="393.6"/>
    <n v="0"/>
    <s v="No"/>
    <s v="No"/>
    <n v="0"/>
    <n v="0"/>
    <n v="6"/>
    <s v="Yes"/>
    <n v="0"/>
    <s v="NY"/>
    <x v="1"/>
    <n v="48"/>
    <s v="No"/>
    <s v="No"/>
    <s v="Yes"/>
    <s v="  One Year   "/>
    <s v="Credit Card"/>
    <n v="39"/>
    <n v="2214"/>
    <x v="0"/>
    <m/>
    <x v="1070"/>
    <x v="1004"/>
    <n v="22"/>
    <x v="2"/>
    <n v="36.799999999999997"/>
    <x v="3"/>
    <s v="SMS"/>
    <x v="0"/>
    <n v="0"/>
    <n v="5953"/>
    <s v="Medio"/>
    <s v="Bajo"/>
    <n v="4.5454545454545456E-2"/>
    <n v="837"/>
    <n v="156"/>
    <n v="0.14102564102564102"/>
    <n v="0.14102564102564102"/>
    <s v="Primera compra"/>
    <n v="809"/>
    <n v="26.579055441478438"/>
    <n v="2.21492128678987"/>
    <x v="2"/>
    <x v="3"/>
    <s v="jul"/>
  </r>
  <r>
    <x v="2279"/>
    <x v="0"/>
    <n v="73"/>
    <n v="9"/>
    <n v="30.1"/>
    <n v="42"/>
    <s v="Yes"/>
    <s v="No"/>
    <n v="10.199999999999999"/>
    <n v="0"/>
    <n v="0"/>
    <s v="No"/>
    <n v="0"/>
    <s v="CO"/>
    <x v="1"/>
    <n v="39"/>
    <s v="No"/>
    <s v="No"/>
    <s v="No"/>
    <s v="  Month-to-Month   "/>
    <s v="Credit Card"/>
    <n v="10"/>
    <n v="63"/>
    <x v="0"/>
    <m/>
    <x v="737"/>
    <x v="994"/>
    <n v="3"/>
    <x v="1"/>
    <n v="10.66"/>
    <x v="0"/>
    <s v="SMS"/>
    <x v="0"/>
    <n v="0.05"/>
    <n v="5461"/>
    <s v="Medio"/>
    <s v="Bajo"/>
    <n v="0.66666666666666663"/>
    <n v="1708"/>
    <n v="53"/>
    <n v="5.6603773584905662E-2"/>
    <n v="5.6603773584905662E-2"/>
    <s v="Primera compra"/>
    <n v="808"/>
    <n v="26.546201232032857"/>
    <n v="2.2121834360027379"/>
    <x v="0"/>
    <x v="1"/>
    <s v="jul"/>
  </r>
  <r>
    <x v="2280"/>
    <x v="0"/>
    <n v="71"/>
    <n v="408"/>
    <n v="963.6"/>
    <n v="0"/>
    <s v="No"/>
    <s v="No"/>
    <n v="0"/>
    <n v="0"/>
    <n v="1"/>
    <s v="Yes"/>
    <n v="0"/>
    <s v="OK"/>
    <x v="1"/>
    <n v="34"/>
    <s v="No"/>
    <s v="No"/>
    <s v="Yes"/>
    <s v="  Two Year   "/>
    <s v="Credit Card"/>
    <n v="51"/>
    <n v="3526"/>
    <x v="0"/>
    <m/>
    <x v="294"/>
    <x v="1085"/>
    <n v="48"/>
    <x v="2"/>
    <n v="59.75"/>
    <x v="4"/>
    <s v="SMS"/>
    <x v="1"/>
    <n v="0"/>
    <n v="4887"/>
    <s v="Alto"/>
    <s v="Bajo"/>
    <n v="6.25E-2"/>
    <n v="532"/>
    <n v="411"/>
    <n v="0.11678832116788321"/>
    <n v="0.11678832116788321"/>
    <s v="Primera compra"/>
    <n v="1228"/>
    <n v="40.344969199178642"/>
    <n v="3.3620807665982202"/>
    <x v="0"/>
    <x v="3"/>
    <s v="jun"/>
  </r>
  <r>
    <x v="2281"/>
    <x v="0"/>
    <n v="71"/>
    <n v="257"/>
    <n v="758.1"/>
    <n v="0"/>
    <s v="No"/>
    <s v="No"/>
    <n v="0"/>
    <n v="0"/>
    <n v="15"/>
    <s v="No"/>
    <n v="19"/>
    <s v="UT"/>
    <x v="1"/>
    <n v="54"/>
    <s v="No"/>
    <s v="No"/>
    <s v="Yes"/>
    <s v="  Two Year   "/>
    <s v="Direct Debit"/>
    <n v="59"/>
    <n v="4071"/>
    <x v="0"/>
    <m/>
    <x v="413"/>
    <x v="839"/>
    <n v="18"/>
    <x v="2"/>
    <n v="66.790000000000006"/>
    <x v="4"/>
    <s v="Email"/>
    <x v="1"/>
    <n v="0"/>
    <n v="4226"/>
    <s v="Alto"/>
    <s v="Bajo"/>
    <n v="0.16666666666666666"/>
    <n v="1097"/>
    <n v="260"/>
    <n v="6.9230769230769235E-2"/>
    <n v="6.9230769230769235E-2"/>
    <s v="Primera compra"/>
    <n v="441"/>
    <n v="14.488706365503079"/>
    <n v="1.2073921971252566"/>
    <x v="0"/>
    <x v="3"/>
    <s v="jul"/>
  </r>
  <r>
    <x v="2282"/>
    <x v="0"/>
    <n v="67"/>
    <n v="91"/>
    <n v="207.4"/>
    <n v="0"/>
    <s v="No"/>
    <s v="No"/>
    <n v="0"/>
    <n v="2"/>
    <n v="19"/>
    <s v="No"/>
    <n v="46"/>
    <s v="LA"/>
    <x v="1"/>
    <n v="23"/>
    <s v="Yes"/>
    <s v="No"/>
    <s v="Yes"/>
    <s v="  Two Year   "/>
    <s v="Credit Card"/>
    <n v="45"/>
    <n v="1163"/>
    <x v="0"/>
    <m/>
    <x v="315"/>
    <x v="1030"/>
    <n v="78"/>
    <x v="0"/>
    <n v="40.049999999999997"/>
    <x v="4"/>
    <s v="Phone"/>
    <x v="1"/>
    <n v="0"/>
    <n v="1972"/>
    <s v="Medio"/>
    <s v="Bajo"/>
    <n v="3.8461538461538464E-2"/>
    <n v="731"/>
    <n v="94"/>
    <n v="0.82978723404255317"/>
    <n v="0.82978723404255317"/>
    <s v="Primera compra"/>
    <n v="401"/>
    <n v="13.17453798767967"/>
    <n v="1.0978781656399725"/>
    <x v="0"/>
    <x v="0"/>
    <s v="sept"/>
  </r>
  <r>
    <x v="2283"/>
    <x v="0"/>
    <n v="53"/>
    <n v="105"/>
    <n v="327.39999999999998"/>
    <n v="164"/>
    <s v="Yes"/>
    <s v="No"/>
    <n v="105.6"/>
    <n v="1"/>
    <n v="5"/>
    <s v="No"/>
    <n v="29"/>
    <s v="WI"/>
    <x v="0"/>
    <n v="68"/>
    <s v="No"/>
    <s v="Yes"/>
    <s v="No"/>
    <s v="  One Year   "/>
    <s v="Direct Debit"/>
    <n v="37"/>
    <n v="1521"/>
    <x v="0"/>
    <m/>
    <x v="844"/>
    <x v="155"/>
    <n v="119"/>
    <x v="2"/>
    <n v="42.11"/>
    <x v="0"/>
    <s v="Phone"/>
    <x v="1"/>
    <n v="4.22"/>
    <n v="2640"/>
    <s v="Medio"/>
    <s v="Bajo"/>
    <n v="1.680672268907563E-2"/>
    <n v="714"/>
    <n v="271"/>
    <n v="0.43911439114391143"/>
    <n v="0.43911439114391143"/>
    <s v="Primera compra"/>
    <n v="1313"/>
    <n v="43.137577002053391"/>
    <n v="3.5947980835044491"/>
    <x v="0"/>
    <x v="0"/>
    <s v="mar"/>
  </r>
  <r>
    <x v="2283"/>
    <x v="0"/>
    <n v="64"/>
    <n v="105"/>
    <n v="327.39999999999998"/>
    <n v="164"/>
    <s v="Yes"/>
    <s v="No"/>
    <n v="105.6"/>
    <n v="1"/>
    <n v="5"/>
    <s v="No"/>
    <n v="29"/>
    <s v="WI"/>
    <x v="0"/>
    <n v="68"/>
    <s v="No"/>
    <s v="Yes"/>
    <s v="No"/>
    <s v="  One Year   "/>
    <s v="Direct Debit"/>
    <n v="37"/>
    <n v="1521"/>
    <x v="0"/>
    <m/>
    <x v="844"/>
    <x v="155"/>
    <n v="119"/>
    <x v="2"/>
    <n v="42.11"/>
    <x v="4"/>
    <s v="Phone"/>
    <x v="1"/>
    <n v="4.22"/>
    <n v="2469"/>
    <s v="Medio"/>
    <s v="Bajo"/>
    <n v="2.5210084033613446E-2"/>
    <n v="714"/>
    <n v="272"/>
    <n v="0.4375"/>
    <n v="0.4375"/>
    <s v="Compra posterior"/>
    <n v="1313"/>
    <n v="43.137577002053391"/>
    <n v="3.5947980835044491"/>
    <x v="0"/>
    <x v="0"/>
    <s v="mar"/>
  </r>
  <r>
    <x v="2284"/>
    <x v="0"/>
    <n v="79"/>
    <n v="213"/>
    <n v="606.4"/>
    <n v="275"/>
    <s v="Yes"/>
    <s v="No"/>
    <n v="126.5"/>
    <n v="0"/>
    <n v="10"/>
    <s v="Yes"/>
    <n v="0"/>
    <s v="KY"/>
    <x v="0"/>
    <n v="29"/>
    <s v="Yes"/>
    <s v="No"/>
    <s v="No"/>
    <s v="  Month-to-Month   "/>
    <s v="Direct Debit"/>
    <n v="30"/>
    <n v="1670"/>
    <x v="0"/>
    <m/>
    <x v="1051"/>
    <x v="1173"/>
    <n v="34"/>
    <x v="1"/>
    <n v="35.270000000000003"/>
    <x v="2"/>
    <s v="SMS"/>
    <x v="0"/>
    <n v="0.51"/>
    <n v="6786"/>
    <s v="Medio"/>
    <s v="Medio"/>
    <n v="0.14705882352941177"/>
    <n v="436"/>
    <n v="493"/>
    <n v="6.8965517241379309E-2"/>
    <n v="6.8965517241379309E-2"/>
    <s v="Primera compra"/>
    <n v="699"/>
    <n v="22.965092402464066"/>
    <n v="1.9137577002053388"/>
    <x v="1"/>
    <x v="0"/>
    <s v="nov"/>
  </r>
  <r>
    <x v="2285"/>
    <x v="0"/>
    <n v="73"/>
    <n v="268"/>
    <n v="719"/>
    <n v="130"/>
    <s v="Yes"/>
    <s v="Yes"/>
    <n v="0"/>
    <n v="0"/>
    <n v="12"/>
    <s v="Yes"/>
    <n v="0"/>
    <s v="RI"/>
    <x v="0"/>
    <n v="51"/>
    <s v="No"/>
    <s v="No"/>
    <s v="Yes"/>
    <s v="  Two Year   "/>
    <s v="Credit Card"/>
    <n v="30"/>
    <n v="1982"/>
    <x v="0"/>
    <m/>
    <x v="23"/>
    <x v="516"/>
    <n v="120"/>
    <x v="2"/>
    <n v="24.14"/>
    <x v="2"/>
    <s v="Phone"/>
    <x v="1"/>
    <n v="7.86"/>
    <n v="4022"/>
    <s v="Medio"/>
    <s v="Medio"/>
    <n v="4.1666666666666664E-2"/>
    <n v="693"/>
    <n v="403"/>
    <n v="0.29776674937965258"/>
    <n v="0.29776674937965258"/>
    <s v="Primera compra"/>
    <n v="1215"/>
    <n v="39.917864476386036"/>
    <n v="3.3264887063655029"/>
    <x v="1"/>
    <x v="0"/>
    <s v="jun"/>
  </r>
  <r>
    <x v="2286"/>
    <x v="0"/>
    <n v="78"/>
    <n v="187"/>
    <n v="470"/>
    <n v="0"/>
    <s v="No"/>
    <s v="No"/>
    <n v="0"/>
    <n v="1"/>
    <n v="4"/>
    <s v="Yes"/>
    <n v="0"/>
    <s v="IA"/>
    <x v="0"/>
    <n v="75"/>
    <s v="No"/>
    <s v="Yes"/>
    <s v="Yes"/>
    <s v="  Two Year   "/>
    <s v="Direct Debit"/>
    <n v="34"/>
    <n v="2300"/>
    <x v="0"/>
    <m/>
    <x v="1150"/>
    <x v="440"/>
    <n v="6"/>
    <x v="1"/>
    <n v="40.1"/>
    <x v="2"/>
    <s v="Email"/>
    <x v="0"/>
    <n v="0"/>
    <n v="5831"/>
    <s v="Medio"/>
    <s v="Medio"/>
    <n v="0.83333333333333337"/>
    <n v="1300"/>
    <n v="192"/>
    <n v="3.125E-2"/>
    <n v="3.125E-2"/>
    <s v="Primera compra"/>
    <n v="1617"/>
    <n v="53.125256673511295"/>
    <n v="4.4271047227926079"/>
    <x v="1"/>
    <x v="3"/>
    <s v="may"/>
  </r>
  <r>
    <x v="2287"/>
    <x v="0"/>
    <n v="69"/>
    <n v="309"/>
    <n v="917.8"/>
    <n v="0"/>
    <s v="No"/>
    <s v="No"/>
    <n v="0"/>
    <n v="0"/>
    <n v="5"/>
    <s v="Yes"/>
    <n v="0"/>
    <s v="VT"/>
    <x v="1"/>
    <n v="75"/>
    <s v="No"/>
    <s v="Yes"/>
    <s v="Yes"/>
    <s v="  One Year   "/>
    <s v="Direct Debit"/>
    <n v="33"/>
    <n v="2148"/>
    <x v="0"/>
    <m/>
    <x v="93"/>
    <x v="1174"/>
    <n v="63"/>
    <x v="1"/>
    <n v="38.94"/>
    <x v="4"/>
    <s v="Email"/>
    <x v="0"/>
    <n v="0"/>
    <n v="5519"/>
    <s v="Medio"/>
    <s v="Bajo"/>
    <n v="4.7619047619047616E-2"/>
    <n v="1619"/>
    <n v="312"/>
    <n v="0.20192307692307693"/>
    <n v="0.20192307692307693"/>
    <s v="Primera compra"/>
    <n v="1021"/>
    <n v="33.544147843942504"/>
    <n v="2.7953456536618755"/>
    <x v="0"/>
    <x v="0"/>
    <s v="dic"/>
  </r>
  <r>
    <x v="2288"/>
    <x v="0"/>
    <n v="75"/>
    <n v="41"/>
    <n v="91.3"/>
    <n v="11"/>
    <s v="Yes"/>
    <s v="No"/>
    <n v="100.1"/>
    <n v="0"/>
    <n v="11"/>
    <s v="Yes"/>
    <n v="0"/>
    <s v="NE"/>
    <x v="0"/>
    <n v="58"/>
    <s v="No"/>
    <s v="No"/>
    <s v="Yes"/>
    <s v="  Month-to-Month   "/>
    <s v="Direct Debit"/>
    <n v="33"/>
    <n v="375"/>
    <x v="0"/>
    <m/>
    <x v="876"/>
    <x v="158"/>
    <n v="108"/>
    <x v="0"/>
    <n v="29.5"/>
    <x v="0"/>
    <s v="SMS"/>
    <x v="0"/>
    <n v="2"/>
    <n v="1708"/>
    <s v="Medio"/>
    <s v="Bajo"/>
    <n v="1.8518518518518517E-2"/>
    <n v="1037"/>
    <n v="54"/>
    <n v="2"/>
    <n v="2"/>
    <s v="Primera compra"/>
    <n v="1120"/>
    <n v="36.79671457905544"/>
    <n v="3.0663928815879533"/>
    <x v="0"/>
    <x v="1"/>
    <s v="sept"/>
  </r>
  <r>
    <x v="2289"/>
    <x v="0"/>
    <n v="58"/>
    <n v="120"/>
    <n v="407.8"/>
    <n v="0"/>
    <s v="No"/>
    <s v="No"/>
    <n v="0"/>
    <n v="0"/>
    <n v="14"/>
    <s v="Yes"/>
    <n v="0"/>
    <s v="MO"/>
    <x v="1"/>
    <n v="26"/>
    <s v="Yes"/>
    <s v="No"/>
    <s v="Yes"/>
    <s v="  One Year   "/>
    <s v="Paper Check"/>
    <n v="32"/>
    <n v="1013"/>
    <x v="0"/>
    <m/>
    <x v="413"/>
    <x v="1050"/>
    <n v="53"/>
    <x v="2"/>
    <n v="35.630000000000003"/>
    <x v="4"/>
    <s v="SMS"/>
    <x v="1"/>
    <n v="0"/>
    <n v="3786"/>
    <s v="Medio"/>
    <s v="Bajo"/>
    <n v="5.6603773584905662E-2"/>
    <n v="1638"/>
    <n v="123"/>
    <n v="0.43089430894308944"/>
    <n v="0.43089430894308944"/>
    <s v="Primera compra"/>
    <n v="441"/>
    <n v="14.488706365503079"/>
    <n v="1.2073921971252566"/>
    <x v="0"/>
    <x v="2"/>
    <s v="jul"/>
  </r>
  <r>
    <x v="2290"/>
    <x v="0"/>
    <n v="67"/>
    <n v="187"/>
    <n v="422.5"/>
    <n v="1050"/>
    <s v="Yes"/>
    <s v="Yes"/>
    <n v="0"/>
    <n v="0"/>
    <n v="5"/>
    <s v="No"/>
    <n v="36"/>
    <s v="MD"/>
    <x v="1"/>
    <n v="56"/>
    <s v="No"/>
    <s v="No"/>
    <s v="No"/>
    <s v="  Two Year   "/>
    <s v="Credit Card"/>
    <n v="24"/>
    <n v="1676"/>
    <x v="0"/>
    <m/>
    <x v="1151"/>
    <x v="1153"/>
    <n v="60"/>
    <x v="0"/>
    <n v="20.49"/>
    <x v="3"/>
    <s v="Phone"/>
    <x v="1"/>
    <n v="1.02"/>
    <n v="6559"/>
    <s v="Medio"/>
    <s v="Bajo"/>
    <n v="1.6666666666666666E-2"/>
    <n v="329"/>
    <n v="1238"/>
    <n v="4.8465266558966075E-2"/>
    <n v="4.8465266558966075E-2"/>
    <s v="Primera compra"/>
    <n v="313"/>
    <n v="10.283367556468171"/>
    <n v="0.85694729637234757"/>
    <x v="0"/>
    <x v="0"/>
    <s v="dic"/>
  </r>
  <r>
    <x v="2291"/>
    <x v="0"/>
    <n v="75"/>
    <n v="289"/>
    <n v="558"/>
    <n v="248"/>
    <s v="Yes"/>
    <s v="Yes"/>
    <n v="0"/>
    <n v="1"/>
    <n v="3"/>
    <s v="Yes"/>
    <n v="0"/>
    <s v="AR"/>
    <x v="1"/>
    <n v="42"/>
    <s v="No"/>
    <s v="No"/>
    <s v="Yes"/>
    <s v="  One Year   "/>
    <s v="Credit Card"/>
    <n v="62"/>
    <n v="3834"/>
    <x v="0"/>
    <m/>
    <x v="860"/>
    <x v="436"/>
    <n v="38"/>
    <x v="2"/>
    <n v="52.93"/>
    <x v="4"/>
    <s v="Phone"/>
    <x v="1"/>
    <n v="6.76"/>
    <n v="1200"/>
    <s v="Alto"/>
    <s v="Bajo"/>
    <n v="7.8947368421052627E-2"/>
    <n v="373"/>
    <n v="540"/>
    <n v="7.0370370370370375E-2"/>
    <n v="7.0370370370370375E-2"/>
    <s v="Primera compra"/>
    <n v="810"/>
    <n v="26.611909650924026"/>
    <n v="2.2176591375770021"/>
    <x v="0"/>
    <x v="3"/>
    <s v="jul"/>
  </r>
  <r>
    <x v="2292"/>
    <x v="0"/>
    <n v="53"/>
    <n v="14"/>
    <n v="24.8"/>
    <n v="0"/>
    <s v="No"/>
    <s v="No"/>
    <n v="0"/>
    <n v="0"/>
    <n v="0"/>
    <s v="No"/>
    <n v="0"/>
    <s v="DC"/>
    <x v="0"/>
    <n v="60"/>
    <s v="No"/>
    <s v="No"/>
    <s v="No"/>
    <s v="  Two Year   "/>
    <s v="Credit Card"/>
    <n v="8"/>
    <n v="42"/>
    <x v="0"/>
    <m/>
    <x v="350"/>
    <x v="440"/>
    <n v="50"/>
    <x v="2"/>
    <n v="6.62"/>
    <x v="5"/>
    <s v="Phone"/>
    <x v="0"/>
    <n v="0"/>
    <n v="1164"/>
    <s v="Medio"/>
    <s v="Bajo"/>
    <n v="0.08"/>
    <n v="1300"/>
    <n v="18"/>
    <n v="2.7777777777777777"/>
    <n v="2.7777777777777777"/>
    <s v="Primera compra"/>
    <n v="1680"/>
    <n v="55.195071868583156"/>
    <n v="4.59958932238193"/>
    <x v="0"/>
    <x v="1"/>
    <s v="mar"/>
  </r>
  <r>
    <x v="2293"/>
    <x v="0"/>
    <n v="90"/>
    <n v="289"/>
    <n v="761.8"/>
    <n v="0"/>
    <s v="No"/>
    <s v="No"/>
    <n v="0"/>
    <n v="1"/>
    <n v="3"/>
    <s v="Yes"/>
    <n v="0"/>
    <s v="ND"/>
    <x v="0"/>
    <n v="59"/>
    <s v="No"/>
    <s v="No"/>
    <s v="No"/>
    <s v="  Two Year   "/>
    <s v="Credit Card"/>
    <n v="53"/>
    <n v="3353"/>
    <x v="0"/>
    <m/>
    <x v="1148"/>
    <x v="304"/>
    <n v="113"/>
    <x v="1"/>
    <n v="55.13"/>
    <x v="1"/>
    <s v="Phone"/>
    <x v="1"/>
    <n v="0"/>
    <n v="6715"/>
    <s v="Alto"/>
    <s v="Bajo"/>
    <n v="0"/>
    <n v="482"/>
    <n v="289"/>
    <n v="0.39100346020761245"/>
    <n v="0.39100346020761245"/>
    <s v="Primera compra"/>
    <n v="1095"/>
    <n v="35.975359342915809"/>
    <n v="2.9979466119096507"/>
    <x v="2"/>
    <x v="3"/>
    <s v="oct"/>
  </r>
  <r>
    <x v="2294"/>
    <x v="0"/>
    <n v="69"/>
    <n v="172"/>
    <n v="439.9"/>
    <n v="0"/>
    <s v="No"/>
    <s v="No"/>
    <n v="0"/>
    <n v="1"/>
    <n v="14"/>
    <s v="Yes"/>
    <n v="0"/>
    <s v="SC"/>
    <x v="1"/>
    <n v="30"/>
    <s v="No"/>
    <s v="No"/>
    <s v="No"/>
    <s v="  One Year   "/>
    <s v="Direct Debit"/>
    <n v="22"/>
    <n v="631"/>
    <x v="0"/>
    <m/>
    <x v="921"/>
    <x v="445"/>
    <n v="115"/>
    <x v="0"/>
    <n v="21.35"/>
    <x v="5"/>
    <s v="Email"/>
    <x v="1"/>
    <n v="0"/>
    <n v="3664"/>
    <s v="Medio"/>
    <s v="Bajo"/>
    <n v="3.4782608695652174E-2"/>
    <n v="1717"/>
    <n v="176"/>
    <n v="0.65340909090909094"/>
    <n v="0.65340909090909094"/>
    <s v="Primera compra"/>
    <n v="505"/>
    <n v="16.591375770020534"/>
    <n v="1.3826146475017111"/>
    <x v="0"/>
    <x v="1"/>
    <s v="may"/>
  </r>
  <r>
    <x v="2295"/>
    <x v="0"/>
    <n v="70"/>
    <n v="138"/>
    <n v="291.5"/>
    <n v="0"/>
    <s v="No"/>
    <s v="No"/>
    <n v="0"/>
    <n v="0"/>
    <n v="0"/>
    <s v="No"/>
    <n v="0"/>
    <s v="AZ"/>
    <x v="1"/>
    <n v="21"/>
    <s v="Yes"/>
    <s v="No"/>
    <s v="No"/>
    <s v="  One Year   "/>
    <s v="Credit Card"/>
    <n v="13"/>
    <n v="262"/>
    <x v="0"/>
    <m/>
    <x v="615"/>
    <x v="940"/>
    <n v="78"/>
    <x v="2"/>
    <n v="12.8"/>
    <x v="5"/>
    <s v="Phone"/>
    <x v="0"/>
    <n v="0"/>
    <n v="5778"/>
    <s v="Medio"/>
    <s v="Bajo"/>
    <n v="5.128205128205128E-2"/>
    <n v="545"/>
    <n v="142"/>
    <n v="0.54929577464788737"/>
    <n v="0.54929577464788737"/>
    <s v="Primera compra"/>
    <n v="1499"/>
    <n v="49.24845995893223"/>
    <n v="4.1040383299110195"/>
    <x v="0"/>
    <x v="1"/>
    <s v="sept"/>
  </r>
  <r>
    <x v="2296"/>
    <x v="0"/>
    <n v="57"/>
    <n v="221"/>
    <n v="446.3"/>
    <n v="0"/>
    <s v="No"/>
    <s v="No"/>
    <n v="0"/>
    <n v="1"/>
    <n v="0"/>
    <s v="No"/>
    <n v="0"/>
    <s v="WY"/>
    <x v="0"/>
    <n v="34"/>
    <s v="No"/>
    <s v="No"/>
    <s v="No"/>
    <s v="  Two Year   "/>
    <s v="Credit Card"/>
    <n v="7"/>
    <n v="383"/>
    <x v="0"/>
    <m/>
    <x v="277"/>
    <x v="1175"/>
    <n v="18"/>
    <x v="2"/>
    <n v="8.14"/>
    <x v="4"/>
    <s v="SMS"/>
    <x v="1"/>
    <n v="0"/>
    <n v="5468"/>
    <s v="Medio"/>
    <s v="Bajo"/>
    <n v="0.16666666666666666"/>
    <n v="1682"/>
    <n v="224"/>
    <n v="8.0357142857142863E-2"/>
    <n v="8.0357142857142863E-2"/>
    <s v="Primera compra"/>
    <n v="784"/>
    <n v="25.757700205338807"/>
    <n v="2.1464750171115674"/>
    <x v="0"/>
    <x v="1"/>
    <s v="ago"/>
  </r>
  <r>
    <x v="2297"/>
    <x v="0"/>
    <n v="73"/>
    <n v="268"/>
    <n v="637.9"/>
    <n v="256"/>
    <s v="Yes"/>
    <s v="No"/>
    <n v="252.8"/>
    <n v="1"/>
    <n v="0"/>
    <s v="No"/>
    <n v="0"/>
    <s v="ND"/>
    <x v="0"/>
    <n v="54"/>
    <s v="No"/>
    <s v="No"/>
    <s v="No"/>
    <s v="  Two Year   "/>
    <s v="Direct Debit"/>
    <n v="8"/>
    <n v="489"/>
    <x v="0"/>
    <m/>
    <x v="549"/>
    <x v="213"/>
    <n v="107"/>
    <x v="0"/>
    <n v="6.62"/>
    <x v="5"/>
    <s v="Email"/>
    <x v="0"/>
    <n v="5.0599999999999996"/>
    <n v="1298"/>
    <s v="Medio"/>
    <s v="Bajo"/>
    <n v="3.7383177570093455E-2"/>
    <n v="366"/>
    <n v="528"/>
    <n v="0.20265151515151514"/>
    <n v="0.20265151515151514"/>
    <s v="Primera compra"/>
    <n v="461"/>
    <n v="15.145790554414784"/>
    <n v="1.2621492128678986"/>
    <x v="0"/>
    <x v="1"/>
    <s v="jul"/>
  </r>
  <r>
    <x v="2298"/>
    <x v="0"/>
    <n v="69"/>
    <n v="5"/>
    <n v="9"/>
    <n v="0"/>
    <s v="No"/>
    <s v="No"/>
    <n v="0"/>
    <n v="0"/>
    <n v="13"/>
    <s v="Yes"/>
    <n v="0"/>
    <s v="CT"/>
    <x v="1"/>
    <n v="19"/>
    <s v="Yes"/>
    <s v="No"/>
    <s v="No"/>
    <s v="  Month-to-Month   "/>
    <s v="Credit Card"/>
    <n v="26"/>
    <n v="26"/>
    <x v="0"/>
    <m/>
    <x v="1000"/>
    <x v="315"/>
    <n v="12"/>
    <x v="0"/>
    <n v="27.8"/>
    <x v="4"/>
    <s v="Email"/>
    <x v="1"/>
    <n v="0"/>
    <n v="5819"/>
    <s v="Medio"/>
    <s v="Bajo"/>
    <n v="0.25"/>
    <n v="645"/>
    <n v="8"/>
    <n v="1.5"/>
    <n v="1.5"/>
    <s v="Primera compra"/>
    <n v="902"/>
    <n v="29.634496919917865"/>
    <n v="2.4695414099931554"/>
    <x v="0"/>
    <x v="1"/>
    <s v="abr"/>
  </r>
  <r>
    <x v="2299"/>
    <x v="0"/>
    <n v="97"/>
    <n v="17"/>
    <n v="36.1"/>
    <n v="0"/>
    <s v="No"/>
    <s v="No"/>
    <n v="0"/>
    <n v="0"/>
    <n v="0"/>
    <s v="No"/>
    <n v="0"/>
    <s v="MS"/>
    <x v="0"/>
    <n v="27"/>
    <s v="Yes"/>
    <s v="No"/>
    <s v="No"/>
    <s v="  Month-to-Month   "/>
    <s v="Credit Card"/>
    <n v="12"/>
    <n v="33"/>
    <x v="0"/>
    <m/>
    <x v="191"/>
    <x v="914"/>
    <n v="54"/>
    <x v="1"/>
    <n v="11.58"/>
    <x v="2"/>
    <s v="Phone"/>
    <x v="1"/>
    <n v="0"/>
    <n v="1536"/>
    <s v="Medio"/>
    <s v="Medio"/>
    <n v="9.2592592592592587E-2"/>
    <n v="1064"/>
    <n v="22"/>
    <n v="2.4545454545454546"/>
    <n v="2.4545454545454546"/>
    <s v="Primera compra"/>
    <n v="1060"/>
    <n v="34.82546201232033"/>
    <n v="2.9021218343600275"/>
    <x v="1"/>
    <x v="1"/>
    <s v="nov"/>
  </r>
  <r>
    <x v="2300"/>
    <x v="0"/>
    <n v="74"/>
    <n v="76"/>
    <n v="209.9"/>
    <n v="208"/>
    <s v="Yes"/>
    <s v="Yes"/>
    <n v="0"/>
    <n v="0"/>
    <n v="7"/>
    <s v="Yes"/>
    <n v="0"/>
    <s v="NC"/>
    <x v="1"/>
    <n v="39"/>
    <s v="No"/>
    <s v="No"/>
    <s v="Yes"/>
    <s v="  One Year   "/>
    <s v="Direct Debit"/>
    <n v="56"/>
    <n v="2942"/>
    <x v="0"/>
    <m/>
    <x v="808"/>
    <x v="208"/>
    <n v="100"/>
    <x v="1"/>
    <n v="47.14"/>
    <x v="0"/>
    <s v="Email"/>
    <x v="0"/>
    <n v="7.75"/>
    <n v="5139"/>
    <s v="Alto"/>
    <s v="Bajo"/>
    <n v="0.02"/>
    <n v="631"/>
    <n v="286"/>
    <n v="0.34965034965034963"/>
    <n v="0.34965034965034963"/>
    <s v="Primera compra"/>
    <n v="1187"/>
    <n v="38.997946611909647"/>
    <n v="3.2498288843258041"/>
    <x v="0"/>
    <x v="3"/>
    <s v="jul"/>
  </r>
  <r>
    <x v="2301"/>
    <x v="0"/>
    <n v="82"/>
    <n v="54"/>
    <n v="138.30000000000001"/>
    <n v="56"/>
    <s v="Yes"/>
    <s v="No"/>
    <n v="50.4"/>
    <n v="1"/>
    <n v="7"/>
    <s v="Yes"/>
    <n v="0"/>
    <s v="FL"/>
    <x v="0"/>
    <n v="52"/>
    <s v="No"/>
    <s v="No"/>
    <s v="No"/>
    <s v="  Month-to-Month   "/>
    <s v="Credit Card"/>
    <n v="25"/>
    <n v="343"/>
    <x v="0"/>
    <m/>
    <x v="46"/>
    <x v="549"/>
    <n v="46"/>
    <x v="1"/>
    <n v="23.81"/>
    <x v="0"/>
    <s v="SMS"/>
    <x v="0"/>
    <n v="1.51"/>
    <n v="1848"/>
    <s v="Medio"/>
    <s v="Bajo"/>
    <n v="4.3478260869565216E-2"/>
    <n v="1234"/>
    <n v="112"/>
    <n v="0.4107142857142857"/>
    <n v="0.4107142857142857"/>
    <s v="Primera compra"/>
    <n v="1652"/>
    <n v="54.275154004106774"/>
    <n v="4.5229295003422312"/>
    <x v="0"/>
    <x v="1"/>
    <s v="abr"/>
  </r>
  <r>
    <x v="2302"/>
    <x v="0"/>
    <n v="71"/>
    <n v="32"/>
    <n v="68.400000000000006"/>
    <n v="44"/>
    <s v="Yes"/>
    <s v="No"/>
    <n v="42.9"/>
    <n v="0"/>
    <n v="19"/>
    <s v="No"/>
    <n v="32"/>
    <s v="KS"/>
    <x v="1"/>
    <n v="45"/>
    <s v="No"/>
    <s v="No"/>
    <s v="No"/>
    <s v="  Month-to-Month   "/>
    <s v="Direct Debit"/>
    <n v="21"/>
    <m/>
    <x v="0"/>
    <m/>
    <x v="1152"/>
    <x v="212"/>
    <n v="119"/>
    <x v="2"/>
    <n v="20.45"/>
    <x v="2"/>
    <s v="Email"/>
    <x v="1"/>
    <n v="1.29"/>
    <n v="30"/>
    <s v="Medio"/>
    <s v="Medio"/>
    <n v="4.2016806722689079E-2"/>
    <n v="1716"/>
    <n v="81"/>
    <n v="1.4691358024691359"/>
    <n v="1.4691358024691359"/>
    <s v="Primera compra"/>
    <n v="1126"/>
    <n v="36.993839835728956"/>
    <n v="3.0828199863107462"/>
    <x v="1"/>
    <x v="1"/>
    <s v="sept"/>
  </r>
  <r>
    <x v="2303"/>
    <x v="0"/>
    <n v="78"/>
    <n v="495"/>
    <n v="997.4"/>
    <n v="186"/>
    <s v="Yes"/>
    <s v="No"/>
    <n v="231"/>
    <n v="1"/>
    <n v="3"/>
    <s v="Yes"/>
    <n v="0"/>
    <s v="MO"/>
    <x v="0"/>
    <n v="57"/>
    <s v="No"/>
    <s v="No"/>
    <s v="Yes"/>
    <s v="  Two Year   "/>
    <s v="Direct Debit"/>
    <n v="43"/>
    <n v="2696"/>
    <x v="0"/>
    <m/>
    <x v="972"/>
    <x v="126"/>
    <n v="29"/>
    <x v="1"/>
    <n v="51.28"/>
    <x v="2"/>
    <s v="Email"/>
    <x v="0"/>
    <n v="9.24"/>
    <n v="5203"/>
    <s v="Alto"/>
    <s v="Medio"/>
    <n v="0.17241379310344829"/>
    <n v="395"/>
    <n v="686"/>
    <n v="4.2274052478134108E-2"/>
    <n v="4.2274052478134108E-2"/>
    <s v="Primera compra"/>
    <n v="342"/>
    <n v="11.236139630390143"/>
    <n v="0.93634496919917864"/>
    <x v="1"/>
    <x v="3"/>
    <s v="nov"/>
  </r>
  <r>
    <x v="2304"/>
    <x v="0"/>
    <n v="71"/>
    <n v="121"/>
    <n v="271.89999999999998"/>
    <n v="0"/>
    <s v="No"/>
    <s v="No"/>
    <n v="0"/>
    <n v="0"/>
    <n v="29"/>
    <s v="Yes"/>
    <n v="0"/>
    <s v="DE"/>
    <x v="1"/>
    <n v="53"/>
    <s v="No"/>
    <s v="No"/>
    <s v="No"/>
    <s v="  Month-to-Month   "/>
    <s v="Credit Card"/>
    <n v="33"/>
    <n v="599"/>
    <x v="0"/>
    <m/>
    <x v="1153"/>
    <x v="16"/>
    <n v="80"/>
    <x v="0"/>
    <n v="28.13"/>
    <x v="1"/>
    <s v="Email"/>
    <x v="0"/>
    <n v="0"/>
    <n v="5742"/>
    <s v="Medio"/>
    <s v="Bajo"/>
    <n v="0"/>
    <n v="1360"/>
    <n v="121"/>
    <n v="0.66115702479338845"/>
    <n v="0.66115702479338845"/>
    <s v="Primera compra"/>
    <n v="710"/>
    <n v="23.326488706365502"/>
    <n v="1.9438740588637919"/>
    <x v="0"/>
    <x v="1"/>
    <s v="nov"/>
  </r>
  <r>
    <x v="2305"/>
    <x v="0"/>
    <n v="81"/>
    <n v="191"/>
    <n v="470"/>
    <n v="116"/>
    <s v="Yes"/>
    <s v="No"/>
    <n v="110.2"/>
    <n v="0"/>
    <n v="6"/>
    <s v="No"/>
    <n v="68"/>
    <s v="AR"/>
    <x v="0"/>
    <n v="61"/>
    <s v="No"/>
    <s v="No"/>
    <s v="No"/>
    <s v="  Month-to-Month   "/>
    <s v="Direct Debit"/>
    <n v="43"/>
    <n v="1257"/>
    <x v="0"/>
    <m/>
    <x v="1007"/>
    <x v="786"/>
    <n v="120"/>
    <x v="1"/>
    <n v="38.79"/>
    <x v="1"/>
    <s v="SMS"/>
    <x v="1"/>
    <n v="2.2000000000000002"/>
    <n v="5572"/>
    <s v="Medio"/>
    <s v="Bajo"/>
    <n v="0"/>
    <n v="1700"/>
    <n v="307"/>
    <n v="0.39087947882736157"/>
    <n v="0.39087947882736157"/>
    <s v="Primera compra"/>
    <n v="1709"/>
    <n v="56.147843942505133"/>
    <n v="4.6789869952087608"/>
    <x v="2"/>
    <x v="0"/>
    <s v="feb"/>
  </r>
  <r>
    <x v="2306"/>
    <x v="0"/>
    <n v="65"/>
    <n v="135"/>
    <n v="312.5"/>
    <n v="0"/>
    <s v="No"/>
    <s v="No"/>
    <n v="0"/>
    <n v="0"/>
    <n v="0"/>
    <s v="No"/>
    <n v="0"/>
    <s v="OH"/>
    <x v="1"/>
    <n v="40"/>
    <s v="No"/>
    <s v="No"/>
    <s v="No"/>
    <s v="  Two Year   "/>
    <s v="Credit Card"/>
    <n v="6"/>
    <n v="317"/>
    <x v="0"/>
    <m/>
    <x v="1154"/>
    <x v="276"/>
    <n v="62"/>
    <x v="0"/>
    <n v="4.8600000000000003"/>
    <x v="0"/>
    <s v="SMS"/>
    <x v="0"/>
    <n v="0"/>
    <n v="181"/>
    <s v="Medio"/>
    <s v="Bajo"/>
    <n v="3.2258064516129031E-2"/>
    <n v="789"/>
    <n v="137"/>
    <n v="0.45255474452554745"/>
    <n v="0.45255474452554745"/>
    <s v="Primera compra"/>
    <n v="1480"/>
    <n v="48.624229979466122"/>
    <n v="4.0520191649555102"/>
    <x v="0"/>
    <x v="1"/>
    <s v="sept"/>
  </r>
  <r>
    <x v="2307"/>
    <x v="0"/>
    <n v="75"/>
    <n v="150"/>
    <n v="329.7"/>
    <n v="220"/>
    <s v="Yes"/>
    <s v="Yes"/>
    <n v="0"/>
    <n v="0"/>
    <n v="10"/>
    <s v="Yes"/>
    <n v="0"/>
    <s v="MA"/>
    <x v="1"/>
    <n v="80"/>
    <s v="No"/>
    <s v="Yes"/>
    <s v="No"/>
    <s v="  One Year   "/>
    <s v="Direct Debit"/>
    <n v="28"/>
    <n v="1515"/>
    <x v="0"/>
    <m/>
    <x v="704"/>
    <x v="440"/>
    <n v="29"/>
    <x v="0"/>
    <n v="32.57"/>
    <x v="1"/>
    <s v="Email"/>
    <x v="1"/>
    <n v="6"/>
    <n v="2867"/>
    <s v="Medio"/>
    <s v="Bajo"/>
    <n v="0"/>
    <n v="1300"/>
    <n v="370"/>
    <n v="7.8378378378378383E-2"/>
    <n v="7.8378378378378383E-2"/>
    <s v="Primera compra"/>
    <n v="1721"/>
    <n v="56.542094455852158"/>
    <n v="4.7118412046543465"/>
    <x v="2"/>
    <x v="0"/>
    <s v="ene"/>
  </r>
  <r>
    <x v="2308"/>
    <x v="0"/>
    <n v="73"/>
    <n v="54"/>
    <n v="105.1"/>
    <n v="0"/>
    <s v="No"/>
    <s v="No"/>
    <n v="0"/>
    <n v="0"/>
    <n v="7"/>
    <s v="Yes"/>
    <n v="0"/>
    <s v="MI"/>
    <x v="0"/>
    <n v="57"/>
    <s v="No"/>
    <s v="No"/>
    <s v="No"/>
    <s v="  Month-to-Month   "/>
    <s v="Direct Debit"/>
    <n v="32"/>
    <n v="833"/>
    <x v="0"/>
    <m/>
    <x v="707"/>
    <x v="38"/>
    <n v="108"/>
    <x v="1"/>
    <n v="33.71"/>
    <x v="4"/>
    <s v="Phone"/>
    <x v="1"/>
    <n v="0"/>
    <n v="2667"/>
    <s v="Medio"/>
    <s v="Bajo"/>
    <n v="2.7777777777777776E-2"/>
    <n v="1631"/>
    <n v="57"/>
    <n v="1.8947368421052631"/>
    <n v="1.8947368421052631"/>
    <s v="Primera compra"/>
    <n v="1296"/>
    <n v="42.579055441478445"/>
    <n v="3.5482546201232039"/>
    <x v="0"/>
    <x v="2"/>
    <s v="mar"/>
  </r>
  <r>
    <x v="2309"/>
    <x v="0"/>
    <n v="68"/>
    <n v="128"/>
    <n v="200.6"/>
    <n v="132"/>
    <s v="Yes"/>
    <s v="No"/>
    <n v="49.5"/>
    <n v="0"/>
    <n v="8"/>
    <s v="Yes"/>
    <n v="0"/>
    <s v="WI"/>
    <x v="0"/>
    <n v="34"/>
    <s v="No"/>
    <s v="No"/>
    <s v="No"/>
    <s v="  One Year   "/>
    <s v="Direct Debit"/>
    <n v="43"/>
    <n v="1429"/>
    <x v="0"/>
    <m/>
    <x v="1155"/>
    <x v="1176"/>
    <n v="44"/>
    <x v="2"/>
    <n v="37.909999999999997"/>
    <x v="2"/>
    <s v="Email"/>
    <x v="1"/>
    <n v="2.48"/>
    <n v="4520"/>
    <s v="Medio"/>
    <s v="Medio"/>
    <n v="0.11363636363636363"/>
    <n v="539"/>
    <n v="265"/>
    <n v="0.16603773584905659"/>
    <n v="0.16603773584905659"/>
    <s v="Primera compra"/>
    <n v="1118"/>
    <n v="36.73100616016427"/>
    <n v="3.0609171800136892"/>
    <x v="1"/>
    <x v="0"/>
    <s v="sept"/>
  </r>
  <r>
    <x v="2310"/>
    <x v="0"/>
    <n v="71"/>
    <n v="117"/>
    <n v="284.89999999999998"/>
    <n v="0"/>
    <s v="No"/>
    <s v="No"/>
    <n v="0"/>
    <n v="1"/>
    <n v="5"/>
    <s v="Yes"/>
    <n v="0"/>
    <s v="AK"/>
    <x v="0"/>
    <n v="36"/>
    <s v="No"/>
    <s v="No"/>
    <s v="Yes"/>
    <s v="  Two Year   "/>
    <s v="Paper Check"/>
    <n v="40"/>
    <n v="1915"/>
    <x v="0"/>
    <m/>
    <x v="257"/>
    <x v="347"/>
    <n v="17"/>
    <x v="0"/>
    <n v="35.840000000000003"/>
    <x v="0"/>
    <s v="SMS"/>
    <x v="1"/>
    <n v="0"/>
    <n v="558"/>
    <s v="Medio"/>
    <s v="Bajo"/>
    <n v="0.11764705882352941"/>
    <n v="390"/>
    <n v="119"/>
    <n v="0.14285714285714285"/>
    <n v="0.14285714285714285"/>
    <s v="Primera compra"/>
    <n v="1098"/>
    <n v="36.073921971252567"/>
    <n v="3.0061601642710474"/>
    <x v="0"/>
    <x v="0"/>
    <s v="oct"/>
  </r>
  <r>
    <x v="2311"/>
    <x v="0"/>
    <n v="61"/>
    <n v="78"/>
    <n v="227.8"/>
    <n v="132"/>
    <s v="Yes"/>
    <s v="Yes"/>
    <n v="0"/>
    <n v="1"/>
    <n v="7"/>
    <s v="Yes"/>
    <n v="0"/>
    <s v="MN"/>
    <x v="1"/>
    <n v="50"/>
    <s v="No"/>
    <s v="No"/>
    <s v="Yes"/>
    <s v="  One Year   "/>
    <s v="Credit Card"/>
    <n v="23"/>
    <n v="738"/>
    <x v="0"/>
    <m/>
    <x v="725"/>
    <x v="1177"/>
    <n v="76"/>
    <x v="1"/>
    <n v="23.64"/>
    <x v="4"/>
    <s v="Email"/>
    <x v="1"/>
    <n v="0.59"/>
    <n v="4797"/>
    <s v="Medio"/>
    <s v="Bajo"/>
    <n v="3.9473684210526314E-2"/>
    <n v="1101"/>
    <n v="213"/>
    <n v="0.35680751173708919"/>
    <n v="0.35680751173708919"/>
    <s v="Primera compra"/>
    <n v="1552"/>
    <n v="50.98973305954825"/>
    <n v="4.2491444216290208"/>
    <x v="0"/>
    <x v="2"/>
    <s v="jul"/>
  </r>
  <r>
    <x v="2312"/>
    <x v="0"/>
    <n v="77"/>
    <n v="57"/>
    <n v="124.6"/>
    <n v="124"/>
    <s v="Yes"/>
    <s v="No"/>
    <n v="79.099999999999994"/>
    <n v="2"/>
    <n v="6"/>
    <s v="Yes"/>
    <n v="0"/>
    <s v="MS"/>
    <x v="0"/>
    <n v="59"/>
    <s v="No"/>
    <s v="No"/>
    <s v="No"/>
    <s v="  One Year   "/>
    <s v="Direct Debit"/>
    <n v="30"/>
    <n v="922"/>
    <x v="0"/>
    <m/>
    <x v="1156"/>
    <x v="83"/>
    <n v="71"/>
    <x v="1"/>
    <n v="25.74"/>
    <x v="5"/>
    <s v="Phone"/>
    <x v="1"/>
    <n v="3.16"/>
    <n v="3950"/>
    <s v="Medio"/>
    <s v="Bajo"/>
    <n v="5.6338028169014086E-2"/>
    <n v="903"/>
    <n v="185"/>
    <n v="0.38378378378378381"/>
    <n v="0.38378378378378381"/>
    <s v="Primera compra"/>
    <n v="539"/>
    <n v="17.708418891170432"/>
    <n v="1.4757015742642026"/>
    <x v="0"/>
    <x v="2"/>
    <s v="abr"/>
  </r>
  <r>
    <x v="2313"/>
    <x v="0"/>
    <n v="98"/>
    <n v="139"/>
    <n v="468"/>
    <n v="144"/>
    <s v="Yes"/>
    <s v="Yes"/>
    <n v="0"/>
    <n v="0"/>
    <n v="13"/>
    <s v="Yes"/>
    <n v="0"/>
    <s v="OH"/>
    <x v="1"/>
    <n v="74"/>
    <s v="No"/>
    <s v="Yes"/>
    <s v="Yes"/>
    <s v="  Two Year   "/>
    <s v="Direct Debit"/>
    <n v="18"/>
    <n v="659"/>
    <x v="0"/>
    <m/>
    <x v="513"/>
    <x v="951"/>
    <n v="90"/>
    <x v="1"/>
    <n v="20.63"/>
    <x v="0"/>
    <s v="Phone"/>
    <x v="1"/>
    <n v="4.43"/>
    <n v="5900"/>
    <s v="Medio"/>
    <s v="Bajo"/>
    <n v="2.2222222222222223E-2"/>
    <n v="960"/>
    <n v="285"/>
    <n v="0.31578947368421051"/>
    <n v="0.31578947368421051"/>
    <s v="Primera compra"/>
    <n v="1598"/>
    <n v="52.501026694045173"/>
    <n v="4.3750855578370977"/>
    <x v="0"/>
    <x v="2"/>
    <s v="may"/>
  </r>
  <r>
    <x v="2314"/>
    <x v="0"/>
    <n v="51"/>
    <n v="166"/>
    <n v="491.5"/>
    <n v="196"/>
    <s v="Yes"/>
    <s v="No"/>
    <n v="215.6"/>
    <n v="0"/>
    <n v="2"/>
    <s v="Yes"/>
    <n v="0"/>
    <s v="LA"/>
    <x v="0"/>
    <n v="82"/>
    <s v="No"/>
    <s v="Yes"/>
    <s v="Yes"/>
    <s v="  Two Year   "/>
    <s v="Credit Card"/>
    <n v="64"/>
    <n v="3128"/>
    <x v="0"/>
    <m/>
    <x v="234"/>
    <x v="1178"/>
    <n v="32"/>
    <x v="2"/>
    <n v="70.42"/>
    <x v="3"/>
    <s v="SMS"/>
    <x v="0"/>
    <n v="4.3099999999999996"/>
    <n v="5260"/>
    <s v="Alto"/>
    <s v="Bajo"/>
    <n v="3.125E-2"/>
    <n v="1477"/>
    <n v="363"/>
    <n v="8.8154269972451793E-2"/>
    <n v="8.8154269972451793E-2"/>
    <s v="Primera compra"/>
    <n v="1352"/>
    <n v="44.418891170431209"/>
    <n v="3.7015742642026006"/>
    <x v="2"/>
    <x v="3"/>
    <s v="ene"/>
  </r>
  <r>
    <x v="2314"/>
    <x v="0"/>
    <n v="67"/>
    <n v="166"/>
    <n v="491.5"/>
    <n v="196"/>
    <s v="Yes"/>
    <s v="No"/>
    <n v="215.6"/>
    <n v="0"/>
    <n v="2"/>
    <s v="Yes"/>
    <n v="0"/>
    <s v="LA"/>
    <x v="0"/>
    <n v="82"/>
    <s v="No"/>
    <s v="Yes"/>
    <s v="Yes"/>
    <s v="  Two Year   "/>
    <s v="Credit Card"/>
    <n v="64"/>
    <n v="3128"/>
    <x v="0"/>
    <m/>
    <x v="234"/>
    <x v="1178"/>
    <n v="32"/>
    <x v="2"/>
    <n v="70.42"/>
    <x v="5"/>
    <s v="SMS"/>
    <x v="0"/>
    <n v="4.3099999999999996"/>
    <n v="3286"/>
    <s v="Alto"/>
    <s v="Bajo"/>
    <n v="0.125"/>
    <n v="1477"/>
    <n v="366"/>
    <n v="8.7431693989071038E-2"/>
    <n v="8.7431693989071038E-2"/>
    <s v="Compra posterior"/>
    <n v="1352"/>
    <n v="44.418891170431209"/>
    <n v="3.7015742642026006"/>
    <x v="0"/>
    <x v="3"/>
    <s v="ene"/>
  </r>
  <r>
    <x v="2315"/>
    <x v="0"/>
    <n v="56"/>
    <n v="376"/>
    <n v="860.1"/>
    <n v="0"/>
    <s v="No"/>
    <s v="No"/>
    <n v="0"/>
    <n v="2"/>
    <n v="10"/>
    <s v="Yes"/>
    <n v="0"/>
    <s v="ID"/>
    <x v="0"/>
    <n v="29"/>
    <s v="Yes"/>
    <s v="No"/>
    <s v="Yes"/>
    <s v="  Two Year   "/>
    <s v="Direct Debit"/>
    <n v="33"/>
    <n v="2057"/>
    <x v="0"/>
    <m/>
    <x v="1157"/>
    <x v="1179"/>
    <n v="28"/>
    <x v="2"/>
    <n v="31.51"/>
    <x v="1"/>
    <s v="SMS"/>
    <x v="1"/>
    <n v="0"/>
    <n v="396"/>
    <s v="Medio"/>
    <s v="Bajo"/>
    <n v="0"/>
    <n v="1441"/>
    <n v="376"/>
    <n v="7.4468085106382975E-2"/>
    <n v="7.4468085106382975E-2"/>
    <s v="Primera compra"/>
    <n v="1666"/>
    <n v="54.735112936344976"/>
    <n v="4.561259411362081"/>
    <x v="2"/>
    <x v="0"/>
    <s v="mar"/>
  </r>
  <r>
    <x v="2316"/>
    <x v="0"/>
    <n v="71"/>
    <n v="365"/>
    <n v="1053.2"/>
    <n v="0"/>
    <s v="No"/>
    <s v="No"/>
    <n v="0"/>
    <n v="0"/>
    <n v="5"/>
    <s v="Yes"/>
    <n v="0"/>
    <s v="SC"/>
    <x v="0"/>
    <n v="39"/>
    <s v="No"/>
    <s v="No"/>
    <s v="Yes"/>
    <s v="  One Year   "/>
    <s v="Direct Debit"/>
    <n v="52"/>
    <n v="3400"/>
    <x v="0"/>
    <m/>
    <x v="1128"/>
    <x v="1097"/>
    <n v="86"/>
    <x v="0"/>
    <n v="55.07"/>
    <x v="2"/>
    <s v="Phone"/>
    <x v="0"/>
    <n v="0"/>
    <n v="1878"/>
    <s v="Alto"/>
    <s v="Medio"/>
    <n v="5.8139534883720929E-2"/>
    <n v="1230"/>
    <n v="370"/>
    <n v="0.23243243243243245"/>
    <n v="0.23243243243243245"/>
    <s v="Primera compra"/>
    <n v="1331"/>
    <n v="43.728952772073924"/>
    <n v="3.6440793976728272"/>
    <x v="1"/>
    <x v="3"/>
    <s v="feb"/>
  </r>
  <r>
    <x v="2317"/>
    <x v="0"/>
    <n v="73"/>
    <n v="147"/>
    <n v="361.6"/>
    <n v="180"/>
    <s v="Yes"/>
    <s v="No"/>
    <n v="69.3"/>
    <n v="1"/>
    <n v="9"/>
    <s v="Yes"/>
    <n v="0"/>
    <s v="FL"/>
    <x v="1"/>
    <n v="69"/>
    <s v="No"/>
    <s v="Yes"/>
    <s v="Yes"/>
    <s v="  One Year   "/>
    <s v="Direct Debit"/>
    <n v="33"/>
    <n v="1488"/>
    <x v="0"/>
    <m/>
    <x v="1033"/>
    <x v="1129"/>
    <n v="9"/>
    <x v="0"/>
    <n v="29.08"/>
    <x v="0"/>
    <s v="Phone"/>
    <x v="1"/>
    <n v="3.46"/>
    <n v="2952"/>
    <s v="Medio"/>
    <s v="Bajo"/>
    <n v="0.22222222222222221"/>
    <n v="1583"/>
    <n v="329"/>
    <n v="2.7355623100303952E-2"/>
    <n v="2.7355623100303952E-2"/>
    <s v="Primera compra"/>
    <n v="525"/>
    <n v="17.248459958932237"/>
    <n v="1.4373716632443532"/>
    <x v="0"/>
    <x v="0"/>
    <s v="may"/>
  </r>
  <r>
    <x v="2318"/>
    <x v="0"/>
    <n v="83"/>
    <n v="348"/>
    <n v="628.4"/>
    <n v="0"/>
    <s v="No"/>
    <s v="No"/>
    <n v="0"/>
    <n v="0"/>
    <n v="9"/>
    <s v="Yes"/>
    <n v="0"/>
    <s v="AZ"/>
    <x v="1"/>
    <n v="29"/>
    <s v="Yes"/>
    <s v="No"/>
    <s v="Yes"/>
    <s v="  Two Year   "/>
    <s v="Credit Card"/>
    <n v="58"/>
    <n v="4049"/>
    <x v="0"/>
    <m/>
    <x v="978"/>
    <x v="1180"/>
    <n v="96"/>
    <x v="1"/>
    <n v="46.63"/>
    <x v="0"/>
    <s v="SMS"/>
    <x v="1"/>
    <n v="0"/>
    <n v="160"/>
    <s v="Alto"/>
    <s v="Bajo"/>
    <n v="2.0833333333333332E-2"/>
    <n v="1728"/>
    <n v="350"/>
    <n v="0.2742857142857143"/>
    <n v="0.2742857142857143"/>
    <s v="Primera compra"/>
    <n v="574"/>
    <n v="18.858316221765911"/>
    <n v="1.5715263518138258"/>
    <x v="0"/>
    <x v="3"/>
    <s v="mar"/>
  </r>
  <r>
    <x v="2319"/>
    <x v="0"/>
    <n v="72"/>
    <n v="132"/>
    <n v="391.2"/>
    <n v="0"/>
    <s v="No"/>
    <s v="No"/>
    <n v="0"/>
    <n v="2"/>
    <n v="6"/>
    <s v="Yes"/>
    <n v="0"/>
    <s v="UT"/>
    <x v="1"/>
    <n v="48"/>
    <s v="No"/>
    <s v="No"/>
    <s v="No"/>
    <s v="  One Year   "/>
    <s v="Direct Debit"/>
    <n v="29"/>
    <n v="1635"/>
    <x v="0"/>
    <m/>
    <x v="705"/>
    <x v="424"/>
    <n v="116"/>
    <x v="0"/>
    <n v="25.52"/>
    <x v="2"/>
    <s v="Phone"/>
    <x v="0"/>
    <n v="0"/>
    <n v="6907"/>
    <s v="Medio"/>
    <s v="Medio"/>
    <n v="4.3103448275862072E-2"/>
    <n v="505"/>
    <n v="137"/>
    <n v="0.84671532846715325"/>
    <n v="0.84671532846715325"/>
    <s v="Primera compra"/>
    <n v="789"/>
    <n v="25.921971252566735"/>
    <n v="2.1601642710472277"/>
    <x v="1"/>
    <x v="0"/>
    <s v="ago"/>
  </r>
  <r>
    <x v="2320"/>
    <x v="0"/>
    <n v="72"/>
    <n v="216"/>
    <n v="524.5"/>
    <n v="264"/>
    <s v="Yes"/>
    <s v="No"/>
    <n v="356.4"/>
    <n v="0"/>
    <n v="12"/>
    <s v="Yes"/>
    <n v="0"/>
    <s v="AZ"/>
    <x v="0"/>
    <n v="27"/>
    <s v="Yes"/>
    <s v="No"/>
    <s v="Yes"/>
    <s v="  Two Year   "/>
    <s v="Direct Debit"/>
    <n v="37"/>
    <n v="2452"/>
    <x v="0"/>
    <m/>
    <x v="772"/>
    <x v="899"/>
    <n v="88"/>
    <x v="0"/>
    <n v="37.700000000000003"/>
    <x v="0"/>
    <s v="Email"/>
    <x v="1"/>
    <n v="7.13"/>
    <n v="1579"/>
    <s v="Medio"/>
    <s v="Bajo"/>
    <n v="2.2727272727272728E-2"/>
    <n v="1632"/>
    <n v="482"/>
    <n v="0.18257261410788381"/>
    <n v="0.18257261410788381"/>
    <s v="Primera compra"/>
    <n v="1130"/>
    <n v="37.125256673511295"/>
    <n v="3.0937713894592744"/>
    <x v="0"/>
    <x v="3"/>
    <s v="sept"/>
  </r>
  <r>
    <x v="2321"/>
    <x v="0"/>
    <n v="63"/>
    <n v="142"/>
    <n v="363.6"/>
    <n v="96"/>
    <s v="Yes"/>
    <s v="No"/>
    <n v="87.2"/>
    <n v="0"/>
    <n v="5"/>
    <s v="No"/>
    <n v="18"/>
    <s v="VA"/>
    <x v="0"/>
    <n v="62"/>
    <s v="No"/>
    <s v="No"/>
    <s v="No"/>
    <s v="  Month-to-Month   "/>
    <s v="Direct Debit"/>
    <n v="15"/>
    <n v="354"/>
    <x v="0"/>
    <m/>
    <x v="570"/>
    <x v="563"/>
    <n v="65"/>
    <x v="2"/>
    <n v="14.21"/>
    <x v="0"/>
    <s v="Email"/>
    <x v="0"/>
    <n v="2.62"/>
    <n v="889"/>
    <s v="Medio"/>
    <s v="Bajo"/>
    <n v="3.0769230769230771E-2"/>
    <n v="333"/>
    <n v="240"/>
    <n v="0.27083333333333331"/>
    <n v="0.27083333333333331"/>
    <s v="Primera compra"/>
    <n v="748"/>
    <n v="24.57494866529774"/>
    <n v="2.0479123887748116"/>
    <x v="0"/>
    <x v="1"/>
    <s v="sept"/>
  </r>
  <r>
    <x v="2322"/>
    <x v="0"/>
    <n v="93"/>
    <n v="167"/>
    <n v="361.8"/>
    <n v="0"/>
    <s v="No"/>
    <s v="No"/>
    <n v="0"/>
    <n v="1"/>
    <n v="25"/>
    <s v="Yes"/>
    <n v="0"/>
    <s v="AL"/>
    <x v="1"/>
    <n v="55"/>
    <s v="No"/>
    <s v="No"/>
    <s v="Yes"/>
    <s v="  Month-to-Month   "/>
    <s v="Credit Card"/>
    <n v="40"/>
    <n v="903"/>
    <x v="0"/>
    <m/>
    <x v="989"/>
    <x v="868"/>
    <n v="102"/>
    <x v="1"/>
    <n v="43.09"/>
    <x v="4"/>
    <s v="Phone"/>
    <x v="1"/>
    <n v="0"/>
    <n v="1126"/>
    <s v="Medio"/>
    <s v="Bajo"/>
    <n v="2.9411764705882353E-2"/>
    <n v="934"/>
    <n v="170"/>
    <n v="0.6"/>
    <n v="0.6"/>
    <s v="Primera compra"/>
    <n v="1671"/>
    <n v="54.899383983572896"/>
    <n v="4.5749486652977414"/>
    <x v="0"/>
    <x v="2"/>
    <s v="mar"/>
  </r>
  <r>
    <x v="2323"/>
    <x v="0"/>
    <n v="58"/>
    <n v="105"/>
    <n v="325.39999999999998"/>
    <n v="216"/>
    <s v="Yes"/>
    <s v="No"/>
    <n v="113.4"/>
    <n v="0"/>
    <n v="0"/>
    <s v="No"/>
    <n v="0"/>
    <s v="NY"/>
    <x v="1"/>
    <n v="43"/>
    <s v="No"/>
    <s v="No"/>
    <s v="No"/>
    <s v="  One Year   "/>
    <s v="Direct Debit"/>
    <n v="9"/>
    <n v="490"/>
    <x v="0"/>
    <m/>
    <x v="463"/>
    <x v="693"/>
    <n v="4"/>
    <x v="2"/>
    <n v="8.99"/>
    <x v="2"/>
    <s v="SMS"/>
    <x v="1"/>
    <n v="3.4"/>
    <n v="4344"/>
    <s v="Medio"/>
    <s v="Medio"/>
    <n v="1.25"/>
    <n v="1371"/>
    <n v="326"/>
    <n v="1.2269938650306749E-2"/>
    <n v="1.2269938650306749E-2"/>
    <s v="Primera compra"/>
    <n v="1458"/>
    <n v="47.901437371663249"/>
    <n v="3.9917864476386042"/>
    <x v="1"/>
    <x v="1"/>
    <s v="oct"/>
  </r>
  <r>
    <x v="2323"/>
    <x v="0"/>
    <n v="63"/>
    <n v="105"/>
    <n v="325.39999999999998"/>
    <n v="216"/>
    <s v="Yes"/>
    <s v="No"/>
    <n v="113.4"/>
    <n v="0"/>
    <n v="0"/>
    <s v="No"/>
    <n v="0"/>
    <s v="NY"/>
    <x v="1"/>
    <n v="43"/>
    <s v="No"/>
    <s v="No"/>
    <s v="No"/>
    <s v="  One Year   "/>
    <s v="Direct Debit"/>
    <n v="9"/>
    <n v="490"/>
    <x v="0"/>
    <m/>
    <x v="463"/>
    <x v="693"/>
    <n v="4"/>
    <x v="2"/>
    <n v="8.99"/>
    <x v="1"/>
    <s v="SMS"/>
    <x v="1"/>
    <n v="3.4"/>
    <n v="2649"/>
    <s v="Medio"/>
    <s v="Bajo"/>
    <n v="0"/>
    <n v="1371"/>
    <n v="321"/>
    <n v="1.2461059190031152E-2"/>
    <n v="1.2461059190031152E-2"/>
    <s v="Compra posterior"/>
    <n v="1458"/>
    <n v="47.901437371663249"/>
    <n v="3.9917864476386042"/>
    <x v="2"/>
    <x v="1"/>
    <s v="oct"/>
  </r>
  <r>
    <x v="2324"/>
    <x v="0"/>
    <n v="75"/>
    <n v="68"/>
    <n v="149.4"/>
    <n v="0"/>
    <s v="No"/>
    <s v="No"/>
    <n v="0"/>
    <n v="0"/>
    <n v="15"/>
    <s v="Yes"/>
    <n v="0"/>
    <s v="MD"/>
    <x v="1"/>
    <n v="58"/>
    <s v="No"/>
    <s v="No"/>
    <s v="No"/>
    <s v="  Month-to-Month   "/>
    <s v="Direct Debit"/>
    <n v="55"/>
    <n v="746"/>
    <x v="0"/>
    <m/>
    <x v="363"/>
    <x v="1181"/>
    <n v="6"/>
    <x v="0"/>
    <n v="50.63"/>
    <x v="4"/>
    <s v="Email"/>
    <x v="0"/>
    <n v="0"/>
    <n v="2776"/>
    <s v="Alto"/>
    <s v="Bajo"/>
    <n v="0.5"/>
    <n v="823"/>
    <n v="71"/>
    <n v="8.4507042253521125E-2"/>
    <n v="8.4507042253521125E-2"/>
    <s v="Primera compra"/>
    <n v="1489"/>
    <n v="48.919917864476389"/>
    <n v="4.0766598220396988"/>
    <x v="0"/>
    <x v="2"/>
    <s v="sept"/>
  </r>
  <r>
    <x v="2325"/>
    <x v="0"/>
    <n v="63"/>
    <n v="12"/>
    <n v="28.3"/>
    <n v="0"/>
    <s v="No"/>
    <s v="No"/>
    <n v="0"/>
    <n v="0"/>
    <n v="6"/>
    <s v="Yes"/>
    <n v="0"/>
    <s v="ND"/>
    <x v="0"/>
    <n v="69"/>
    <s v="No"/>
    <s v="Yes"/>
    <s v="No"/>
    <s v="  Two Year   "/>
    <s v="Direct Debit"/>
    <n v="59"/>
    <n v="209"/>
    <x v="0"/>
    <m/>
    <x v="1102"/>
    <x v="1182"/>
    <n v="88"/>
    <x v="2"/>
    <n v="48.97"/>
    <x v="4"/>
    <s v="SMS"/>
    <x v="0"/>
    <n v="0"/>
    <n v="6040"/>
    <s v="Alto"/>
    <s v="Bajo"/>
    <n v="3.4090909090909088E-2"/>
    <n v="299"/>
    <n v="15"/>
    <n v="5.8666666666666663"/>
    <n v="5.8666666666666663"/>
    <s v="Primera compra"/>
    <n v="1381"/>
    <n v="45.371663244353186"/>
    <n v="3.7809719370294324"/>
    <x v="0"/>
    <x v="1"/>
    <s v="ene"/>
  </r>
  <r>
    <x v="2326"/>
    <x v="0"/>
    <n v="65"/>
    <n v="3"/>
    <n v="9"/>
    <n v="0"/>
    <s v="No"/>
    <s v="No"/>
    <n v="0"/>
    <n v="0"/>
    <n v="15"/>
    <s v="Yes"/>
    <n v="0"/>
    <s v="MS"/>
    <x v="0"/>
    <n v="60"/>
    <s v="No"/>
    <s v="No"/>
    <s v="No"/>
    <s v="  Month-to-Month   "/>
    <s v="Direct Debit"/>
    <n v="18"/>
    <n v="18"/>
    <x v="0"/>
    <m/>
    <x v="506"/>
    <x v="103"/>
    <n v="92"/>
    <x v="0"/>
    <n v="19.43"/>
    <x v="4"/>
    <s v="Email"/>
    <x v="1"/>
    <n v="0"/>
    <n v="6533"/>
    <s v="Medio"/>
    <s v="Bajo"/>
    <n v="3.2608695652173912E-2"/>
    <n v="728"/>
    <n v="6"/>
    <n v="15.333333333333334"/>
    <n v="15.333333333333334"/>
    <s v="Primera compra"/>
    <n v="657"/>
    <n v="21.585215605749486"/>
    <n v="1.7987679671457906"/>
    <x v="0"/>
    <x v="1"/>
    <s v="dic"/>
  </r>
  <r>
    <x v="2327"/>
    <x v="0"/>
    <n v="75"/>
    <n v="46"/>
    <n v="132.9"/>
    <n v="44"/>
    <s v="Yes"/>
    <s v="No"/>
    <n v="71.900000000000006"/>
    <n v="0"/>
    <n v="9"/>
    <s v="Yes"/>
    <n v="0"/>
    <s v="KS"/>
    <x v="1"/>
    <n v="83"/>
    <s v="No"/>
    <s v="Yes"/>
    <s v="Yes"/>
    <s v="  One Year   "/>
    <s v="Paper Check"/>
    <n v="35"/>
    <n v="769"/>
    <x v="0"/>
    <m/>
    <x v="1025"/>
    <x v="126"/>
    <n v="37"/>
    <x v="1"/>
    <n v="34.56"/>
    <x v="3"/>
    <s v="Email"/>
    <x v="1"/>
    <n v="2.16"/>
    <n v="2587"/>
    <s v="Medio"/>
    <s v="Bajo"/>
    <n v="2.7027027027027029E-2"/>
    <n v="395"/>
    <n v="91"/>
    <n v="0.40659340659340659"/>
    <n v="0.40659340659340659"/>
    <s v="Primera compra"/>
    <n v="1584"/>
    <n v="52.041067761806985"/>
    <n v="4.3367556468172488"/>
    <x v="2"/>
    <x v="2"/>
    <s v="jun"/>
  </r>
  <r>
    <x v="2328"/>
    <x v="0"/>
    <n v="90"/>
    <n v="239"/>
    <n v="352.1"/>
    <n v="0"/>
    <s v="No"/>
    <s v="No"/>
    <n v="0"/>
    <n v="1"/>
    <n v="0"/>
    <s v="No"/>
    <n v="0"/>
    <s v="SC"/>
    <x v="0"/>
    <n v="26"/>
    <s v="Yes"/>
    <s v="No"/>
    <s v="No"/>
    <s v="  Two Year   "/>
    <s v="Credit Card"/>
    <n v="8"/>
    <n v="237"/>
    <x v="0"/>
    <m/>
    <x v="111"/>
    <x v="341"/>
    <n v="16"/>
    <x v="1"/>
    <n v="9.57"/>
    <x v="4"/>
    <s v="Phone"/>
    <x v="0"/>
    <n v="0"/>
    <n v="351"/>
    <s v="Medio"/>
    <s v="Bajo"/>
    <n v="0.1875"/>
    <n v="1538"/>
    <n v="242"/>
    <n v="6.6115702479338845E-2"/>
    <n v="6.6115702479338845E-2"/>
    <s v="Primera compra"/>
    <n v="405"/>
    <n v="13.305954825462013"/>
    <n v="1.108829568788501"/>
    <x v="0"/>
    <x v="1"/>
    <s v="sept"/>
  </r>
  <r>
    <x v="2329"/>
    <x v="0"/>
    <n v="65"/>
    <n v="14"/>
    <n v="45.1"/>
    <n v="0"/>
    <s v="No"/>
    <s v="No"/>
    <n v="0"/>
    <n v="0"/>
    <n v="9"/>
    <s v="Yes"/>
    <n v="0"/>
    <s v="OK"/>
    <x v="0"/>
    <n v="77"/>
    <s v="No"/>
    <s v="Yes"/>
    <s v="No"/>
    <s v="  Two Year   "/>
    <s v="Credit Card"/>
    <n v="13"/>
    <n v="100"/>
    <x v="0"/>
    <m/>
    <x v="964"/>
    <x v="884"/>
    <n v="88"/>
    <x v="2"/>
    <n v="14.35"/>
    <x v="5"/>
    <s v="Email"/>
    <x v="0"/>
    <n v="0"/>
    <n v="6566"/>
    <s v="Medio"/>
    <s v="Bajo"/>
    <n v="4.5454545454545456E-2"/>
    <n v="626"/>
    <n v="18"/>
    <n v="4.8888888888888893"/>
    <n v="4.8888888888888893"/>
    <s v="Primera compra"/>
    <n v="544"/>
    <n v="17.872689938398359"/>
    <n v="1.4893908281998633"/>
    <x v="0"/>
    <x v="1"/>
    <s v="abr"/>
  </r>
  <r>
    <x v="2330"/>
    <x v="0"/>
    <n v="73"/>
    <n v="207"/>
    <n v="507.2"/>
    <n v="0"/>
    <s v="No"/>
    <s v="No"/>
    <n v="0"/>
    <n v="0"/>
    <n v="0"/>
    <s v="No"/>
    <n v="0"/>
    <s v="VT"/>
    <x v="0"/>
    <n v="29"/>
    <s v="Yes"/>
    <s v="No"/>
    <s v="No"/>
    <s v="  Two Year   "/>
    <s v="Direct Debit"/>
    <n v="11"/>
    <n v="506"/>
    <x v="0"/>
    <m/>
    <x v="1158"/>
    <x v="976"/>
    <n v="62"/>
    <x v="0"/>
    <n v="13.16"/>
    <x v="2"/>
    <s v="Phone"/>
    <x v="1"/>
    <n v="0"/>
    <n v="325"/>
    <s v="Medio"/>
    <s v="Medio"/>
    <n v="8.0645161290322578E-2"/>
    <n v="654"/>
    <n v="212"/>
    <n v="0.29245283018867924"/>
    <n v="0.29245283018867924"/>
    <s v="Primera compra"/>
    <n v="1259"/>
    <n v="41.363449691991789"/>
    <n v="3.4469541409993156"/>
    <x v="1"/>
    <x v="1"/>
    <s v="may"/>
  </r>
  <r>
    <x v="2331"/>
    <x v="0"/>
    <n v="71"/>
    <n v="131"/>
    <n v="352.3"/>
    <n v="0"/>
    <s v="No"/>
    <s v="No"/>
    <n v="0"/>
    <n v="0"/>
    <n v="15"/>
    <s v="Yes"/>
    <n v="0"/>
    <s v="NY"/>
    <x v="0"/>
    <n v="53"/>
    <s v="No"/>
    <s v="No"/>
    <s v="Yes"/>
    <s v="  Two Year   "/>
    <s v="Credit Card"/>
    <n v="33"/>
    <n v="2318"/>
    <x v="0"/>
    <m/>
    <x v="750"/>
    <x v="966"/>
    <n v="103"/>
    <x v="2"/>
    <n v="32.21"/>
    <x v="1"/>
    <s v="SMS"/>
    <x v="0"/>
    <n v="0"/>
    <n v="797"/>
    <s v="Medio"/>
    <s v="Bajo"/>
    <n v="0"/>
    <n v="1244"/>
    <n v="131"/>
    <n v="0.7862595419847328"/>
    <n v="0.7862595419847328"/>
    <s v="Primera compra"/>
    <n v="490"/>
    <n v="16.098562628336758"/>
    <n v="1.3415468856947299"/>
    <x v="0"/>
    <x v="3"/>
    <s v="jun"/>
  </r>
  <r>
    <x v="2332"/>
    <x v="0"/>
    <n v="72"/>
    <n v="56"/>
    <n v="159.30000000000001"/>
    <n v="0"/>
    <s v="No"/>
    <s v="No"/>
    <n v="0"/>
    <n v="0"/>
    <n v="9"/>
    <s v="Yes"/>
    <n v="0"/>
    <s v="RI"/>
    <x v="1"/>
    <n v="32"/>
    <s v="No"/>
    <s v="No"/>
    <s v="No"/>
    <s v="  Month-to-Month   "/>
    <s v="Direct Debit"/>
    <n v="13"/>
    <n v="161"/>
    <x v="0"/>
    <m/>
    <x v="714"/>
    <x v="134"/>
    <n v="89"/>
    <x v="0"/>
    <n v="14.6"/>
    <x v="1"/>
    <s v="Email"/>
    <x v="0"/>
    <n v="0"/>
    <n v="6620"/>
    <s v="Medio"/>
    <s v="Bajo"/>
    <n v="0"/>
    <n v="912"/>
    <n v="56"/>
    <n v="1.5892857142857142"/>
    <n v="1.5892857142857142"/>
    <s v="Primera compra"/>
    <n v="1117"/>
    <n v="36.698151950718682"/>
    <n v="3.0581793292265567"/>
    <x v="2"/>
    <x v="1"/>
    <s v="sept"/>
  </r>
  <r>
    <x v="2332"/>
    <x v="0"/>
    <n v="67"/>
    <n v="56"/>
    <n v="159.30000000000001"/>
    <n v="0"/>
    <s v="No"/>
    <s v="No"/>
    <n v="0"/>
    <n v="0"/>
    <n v="9"/>
    <s v="Yes"/>
    <n v="0"/>
    <s v="RI"/>
    <x v="1"/>
    <n v="32"/>
    <s v="No"/>
    <s v="No"/>
    <s v="No"/>
    <s v="  Month-to-Month   "/>
    <s v="Direct Debit"/>
    <n v="13"/>
    <n v="161"/>
    <x v="0"/>
    <m/>
    <x v="714"/>
    <x v="134"/>
    <n v="89"/>
    <x v="0"/>
    <n v="14.6"/>
    <x v="1"/>
    <s v="Email"/>
    <x v="0"/>
    <n v="0"/>
    <n v="5796"/>
    <s v="Medio"/>
    <s v="Bajo"/>
    <n v="0"/>
    <n v="912"/>
    <n v="56"/>
    <n v="1.5892857142857142"/>
    <n v="1.5892857142857142"/>
    <s v="Compra posterior"/>
    <n v="1117"/>
    <n v="36.698151950718682"/>
    <n v="3.0581793292265567"/>
    <x v="2"/>
    <x v="1"/>
    <s v="sept"/>
  </r>
  <r>
    <x v="2333"/>
    <x v="0"/>
    <n v="77"/>
    <n v="79"/>
    <n v="160.30000000000001"/>
    <n v="0"/>
    <s v="No"/>
    <s v="No"/>
    <n v="0"/>
    <n v="2"/>
    <n v="1"/>
    <s v="Yes"/>
    <n v="0"/>
    <s v="UT"/>
    <x v="0"/>
    <n v="52"/>
    <s v="No"/>
    <s v="No"/>
    <s v="No"/>
    <s v="  Month-to-Month   "/>
    <s v="Paper Check"/>
    <n v="26"/>
    <n v="528"/>
    <x v="0"/>
    <m/>
    <x v="1159"/>
    <x v="1083"/>
    <n v="116"/>
    <x v="1"/>
    <n v="25.34"/>
    <x v="0"/>
    <s v="Phone"/>
    <x v="1"/>
    <n v="0"/>
    <n v="77"/>
    <s v="Medio"/>
    <s v="Bajo"/>
    <n v="1.7241379310344827E-2"/>
    <n v="296"/>
    <n v="81"/>
    <n v="1.4320987654320987"/>
    <n v="1.4320987654320987"/>
    <s v="Primera compra"/>
    <n v="751"/>
    <n v="24.673511293634498"/>
    <n v="2.0561259411362083"/>
    <x v="0"/>
    <x v="1"/>
    <s v="sept"/>
  </r>
  <r>
    <x v="2334"/>
    <x v="0"/>
    <n v="53"/>
    <n v="287"/>
    <n v="581.4"/>
    <n v="260"/>
    <s v="Yes"/>
    <s v="Yes"/>
    <n v="0"/>
    <n v="0"/>
    <n v="24"/>
    <s v="Yes"/>
    <n v="0"/>
    <s v="FL"/>
    <x v="0"/>
    <n v="27"/>
    <s v="Yes"/>
    <s v="No"/>
    <s v="Yes"/>
    <s v="  One Year   "/>
    <s v="Direct Debit"/>
    <n v="62"/>
    <n v="3987"/>
    <x v="0"/>
    <m/>
    <x v="1008"/>
    <x v="1012"/>
    <n v="78"/>
    <x v="2"/>
    <n v="63.03"/>
    <x v="5"/>
    <s v="Email"/>
    <x v="1"/>
    <n v="7.08"/>
    <n v="100"/>
    <s v="Alto"/>
    <s v="Bajo"/>
    <n v="5.128205128205128E-2"/>
    <n v="623"/>
    <n v="551"/>
    <n v="0.14156079854809436"/>
    <n v="0.14156079854809436"/>
    <s v="Primera compra"/>
    <n v="1641"/>
    <n v="53.913757700205338"/>
    <n v="4.4928131416837784"/>
    <x v="0"/>
    <x v="3"/>
    <s v="abr"/>
  </r>
  <r>
    <x v="2335"/>
    <x v="0"/>
    <n v="68"/>
    <n v="426"/>
    <n v="967.9"/>
    <n v="0"/>
    <s v="No"/>
    <s v="No"/>
    <n v="0"/>
    <n v="2"/>
    <n v="0"/>
    <s v="No"/>
    <n v="0"/>
    <s v="VA"/>
    <x v="1"/>
    <n v="48"/>
    <s v="No"/>
    <s v="No"/>
    <s v="No"/>
    <s v="  Two Year   "/>
    <s v="Direct Debit"/>
    <n v="9"/>
    <n v="609"/>
    <x v="0"/>
    <m/>
    <x v="935"/>
    <x v="1011"/>
    <n v="87"/>
    <x v="0"/>
    <n v="10.19"/>
    <x v="3"/>
    <s v="SMS"/>
    <x v="1"/>
    <n v="0"/>
    <n v="6696"/>
    <s v="Medio"/>
    <s v="Bajo"/>
    <n v="1.1494252873563218E-2"/>
    <n v="1571"/>
    <n v="427"/>
    <n v="0.20374707259953162"/>
    <n v="0.20374707259953162"/>
    <s v="Primera compra"/>
    <n v="766"/>
    <n v="25.166324435318277"/>
    <n v="2.0971937029431897"/>
    <x v="2"/>
    <x v="1"/>
    <s v="sept"/>
  </r>
  <r>
    <x v="2336"/>
    <x v="0"/>
    <n v="70"/>
    <n v="59"/>
    <n v="171.7"/>
    <n v="0"/>
    <s v="No"/>
    <s v="No"/>
    <n v="0"/>
    <n v="0"/>
    <n v="6"/>
    <s v="No"/>
    <n v="60"/>
    <s v="MI"/>
    <x v="0"/>
    <n v="53"/>
    <s v="No"/>
    <s v="No"/>
    <s v="No"/>
    <s v="  Month-to-Month   "/>
    <s v="Credit Card"/>
    <n v="22"/>
    <n v="287"/>
    <x v="0"/>
    <m/>
    <x v="681"/>
    <x v="630"/>
    <n v="8"/>
    <x v="0"/>
    <n v="18.09"/>
    <x v="2"/>
    <s v="Phone"/>
    <x v="1"/>
    <n v="0"/>
    <n v="2059"/>
    <s v="Medio"/>
    <s v="Medio"/>
    <n v="0.625"/>
    <n v="1084"/>
    <n v="64"/>
    <n v="0.125"/>
    <n v="0.125"/>
    <s v="Primera compra"/>
    <n v="475"/>
    <n v="15.605749486652979"/>
    <n v="1.3004791238877482"/>
    <x v="1"/>
    <x v="1"/>
    <s v="jun"/>
  </r>
  <r>
    <x v="2337"/>
    <x v="0"/>
    <n v="59"/>
    <n v="162"/>
    <n v="435.5"/>
    <n v="0"/>
    <s v="No"/>
    <s v="No"/>
    <n v="0"/>
    <n v="0"/>
    <n v="7"/>
    <s v="Yes"/>
    <n v="0"/>
    <s v="GA"/>
    <x v="1"/>
    <n v="58"/>
    <s v="No"/>
    <s v="No"/>
    <s v="No"/>
    <s v="  Two Year   "/>
    <s v="Direct Debit"/>
    <n v="43"/>
    <n v="3121"/>
    <x v="0"/>
    <m/>
    <x v="1160"/>
    <x v="701"/>
    <n v="116"/>
    <x v="1"/>
    <n v="37.32"/>
    <x v="5"/>
    <s v="Email"/>
    <x v="1"/>
    <n v="0"/>
    <n v="1640"/>
    <s v="Medio"/>
    <s v="Bajo"/>
    <n v="3.4482758620689655E-2"/>
    <n v="1337"/>
    <n v="166"/>
    <n v="0.6987951807228916"/>
    <n v="0.6987951807228916"/>
    <s v="Primera compra"/>
    <n v="500"/>
    <n v="16.427104722792606"/>
    <n v="1.3689253935660506"/>
    <x v="0"/>
    <x v="3"/>
    <s v="jun"/>
  </r>
  <r>
    <x v="2338"/>
    <x v="0"/>
    <n v="87"/>
    <n v="207"/>
    <n v="388.8"/>
    <n v="120"/>
    <s v="Yes"/>
    <s v="Yes"/>
    <n v="0"/>
    <n v="0"/>
    <n v="8"/>
    <s v="Yes"/>
    <n v="0"/>
    <s v="OK"/>
    <x v="1"/>
    <n v="41"/>
    <s v="No"/>
    <s v="No"/>
    <s v="Yes"/>
    <s v="  One Year   "/>
    <s v="Credit Card"/>
    <n v="37"/>
    <n v="1106"/>
    <x v="0"/>
    <m/>
    <x v="739"/>
    <x v="941"/>
    <n v="31"/>
    <x v="1"/>
    <n v="43.56"/>
    <x v="3"/>
    <s v="Email"/>
    <x v="0"/>
    <n v="0.47"/>
    <n v="5561"/>
    <s v="Medio"/>
    <s v="Bajo"/>
    <n v="3.2258064516129031E-2"/>
    <n v="724"/>
    <n v="328"/>
    <n v="9.451219512195122E-2"/>
    <n v="9.451219512195122E-2"/>
    <s v="Primera compra"/>
    <n v="512"/>
    <n v="16.821355236139631"/>
    <n v="1.4017796030116358"/>
    <x v="0"/>
    <x v="0"/>
    <s v="may"/>
  </r>
  <r>
    <x v="2339"/>
    <x v="0"/>
    <n v="72"/>
    <n v="283"/>
    <n v="686.4"/>
    <n v="682"/>
    <s v="Yes"/>
    <s v="No"/>
    <n v="147.30000000000001"/>
    <n v="0"/>
    <n v="0"/>
    <s v="No"/>
    <n v="0"/>
    <s v="NJ"/>
    <x v="0"/>
    <n v="28"/>
    <s v="Yes"/>
    <s v="No"/>
    <s v="No"/>
    <s v="  One Year   "/>
    <s v="Direct Debit"/>
    <n v="7"/>
    <n v="450"/>
    <x v="0"/>
    <m/>
    <x v="1045"/>
    <x v="1183"/>
    <n v="6"/>
    <x v="1"/>
    <n v="8.1199999999999992"/>
    <x v="2"/>
    <s v="SMS"/>
    <x v="0"/>
    <n v="0.59"/>
    <n v="3748"/>
    <s v="Medio"/>
    <s v="Medio"/>
    <n v="0.83333333333333337"/>
    <n v="1423"/>
    <n v="970"/>
    <n v="6.1855670103092781E-3"/>
    <n v="6.1855670103092781E-3"/>
    <s v="Primera compra"/>
    <n v="820"/>
    <n v="26.940451745379878"/>
    <n v="2.2450376454483232"/>
    <x v="1"/>
    <x v="1"/>
    <s v="jul"/>
  </r>
  <r>
    <x v="2340"/>
    <x v="0"/>
    <n v="65"/>
    <n v="60"/>
    <n v="198.6"/>
    <n v="360"/>
    <s v="Yes"/>
    <s v="No"/>
    <n v="96"/>
    <n v="0"/>
    <n v="3"/>
    <s v="Yes"/>
    <n v="0"/>
    <s v="ME"/>
    <x v="1"/>
    <n v="74"/>
    <s v="No"/>
    <s v="Yes"/>
    <s v="Yes"/>
    <s v="  One Year   "/>
    <s v="Direct Debit"/>
    <n v="55"/>
    <n v="2181"/>
    <x v="0"/>
    <m/>
    <x v="1161"/>
    <x v="1129"/>
    <n v="20"/>
    <x v="0"/>
    <n v="50.92"/>
    <x v="4"/>
    <s v="Email"/>
    <x v="0"/>
    <n v="0.28999999999999998"/>
    <n v="6104"/>
    <s v="Alto"/>
    <s v="Bajo"/>
    <n v="0.15"/>
    <n v="1583"/>
    <n v="423"/>
    <n v="4.7281323877068557E-2"/>
    <n v="4.7281323877068557E-2"/>
    <s v="Primera compra"/>
    <n v="556"/>
    <n v="18.266940451745381"/>
    <n v="1.5222450376454484"/>
    <x v="0"/>
    <x v="0"/>
    <s v="abr"/>
  </r>
  <r>
    <x v="2341"/>
    <x v="0"/>
    <n v="68"/>
    <n v="104"/>
    <n v="306.5"/>
    <n v="0"/>
    <s v="No"/>
    <s v="No"/>
    <n v="0"/>
    <n v="0"/>
    <n v="0"/>
    <s v="No"/>
    <n v="0"/>
    <s v="OH"/>
    <x v="0"/>
    <n v="48"/>
    <s v="No"/>
    <s v="No"/>
    <s v="No"/>
    <s v="  Two Year   "/>
    <s v="Direct Debit"/>
    <n v="10"/>
    <n v="303"/>
    <x v="0"/>
    <m/>
    <x v="956"/>
    <x v="1184"/>
    <n v="114"/>
    <x v="2"/>
    <n v="10.15"/>
    <x v="5"/>
    <s v="Email"/>
    <x v="0"/>
    <n v="0"/>
    <n v="3098"/>
    <s v="Medio"/>
    <s v="Bajo"/>
    <n v="3.5087719298245612E-2"/>
    <n v="1140"/>
    <n v="108"/>
    <n v="1.0555555555555556"/>
    <n v="1.0555555555555556"/>
    <s v="Primera compra"/>
    <n v="1417"/>
    <n v="46.554414784394254"/>
    <n v="3.8795345653661877"/>
    <x v="0"/>
    <x v="1"/>
    <s v="nov"/>
  </r>
  <r>
    <x v="2342"/>
    <x v="0"/>
    <n v="75"/>
    <n v="324"/>
    <n v="948.2"/>
    <n v="189"/>
    <s v="Yes"/>
    <s v="No"/>
    <n v="96.1"/>
    <n v="0"/>
    <n v="6"/>
    <s v="Yes"/>
    <n v="0"/>
    <s v="HI"/>
    <x v="1"/>
    <n v="46"/>
    <s v="No"/>
    <s v="No"/>
    <s v="No"/>
    <s v="  One Year   "/>
    <s v="Credit Card"/>
    <n v="37"/>
    <n v="2366"/>
    <x v="0"/>
    <m/>
    <x v="638"/>
    <x v="1109"/>
    <n v="61"/>
    <x v="2"/>
    <n v="40.29"/>
    <x v="3"/>
    <s v="Phone"/>
    <x v="1"/>
    <n v="3.84"/>
    <n v="2372"/>
    <s v="Medio"/>
    <s v="Bajo"/>
    <n v="1.6393442622950821E-2"/>
    <n v="391"/>
    <n v="514"/>
    <n v="0.11867704280155641"/>
    <n v="0.11867704280155641"/>
    <s v="Primera compra"/>
    <n v="472"/>
    <n v="15.507186858316221"/>
    <n v="1.2922655715263518"/>
    <x v="0"/>
    <x v="3"/>
    <s v="jun"/>
  </r>
  <r>
    <x v="2343"/>
    <x v="0"/>
    <n v="64"/>
    <n v="195"/>
    <n v="483.6"/>
    <n v="0"/>
    <s v="No"/>
    <s v="No"/>
    <n v="0"/>
    <n v="1"/>
    <n v="18"/>
    <s v="Yes"/>
    <n v="0"/>
    <s v="NE"/>
    <x v="1"/>
    <n v="54"/>
    <s v="No"/>
    <s v="No"/>
    <s v="No"/>
    <s v="  Month-to-Month   "/>
    <s v="Direct Debit"/>
    <n v="31"/>
    <n v="1476"/>
    <x v="0"/>
    <m/>
    <x v="19"/>
    <x v="401"/>
    <n v="71"/>
    <x v="2"/>
    <n v="29.66"/>
    <x v="4"/>
    <s v="SMS"/>
    <x v="0"/>
    <n v="0"/>
    <n v="4838"/>
    <s v="Medio"/>
    <s v="Bajo"/>
    <n v="4.2253521126760563E-2"/>
    <n v="1063"/>
    <n v="198"/>
    <n v="0.35858585858585856"/>
    <n v="0.35858585858585856"/>
    <s v="Primera compra"/>
    <n v="738"/>
    <n v="24.246406570841891"/>
    <n v="2.020533880903491"/>
    <x v="0"/>
    <x v="0"/>
    <s v="oct"/>
  </r>
  <r>
    <x v="2344"/>
    <x v="0"/>
    <n v="74"/>
    <n v="128"/>
    <n v="259.60000000000002"/>
    <n v="0"/>
    <s v="No"/>
    <s v="No"/>
    <n v="0"/>
    <n v="0"/>
    <n v="6"/>
    <s v="Yes"/>
    <n v="0"/>
    <s v="MS"/>
    <x v="1"/>
    <n v="50"/>
    <s v="No"/>
    <s v="No"/>
    <s v="Yes"/>
    <s v="  One Year   "/>
    <s v="Credit Card"/>
    <n v="20"/>
    <n v="1050"/>
    <x v="0"/>
    <m/>
    <x v="161"/>
    <x v="1185"/>
    <n v="69"/>
    <x v="0"/>
    <n v="23.4"/>
    <x v="2"/>
    <s v="Email"/>
    <x v="1"/>
    <n v="0"/>
    <n v="2966"/>
    <s v="Medio"/>
    <s v="Medio"/>
    <n v="7.2463768115942032E-2"/>
    <n v="1312"/>
    <n v="133"/>
    <n v="0.51879699248120303"/>
    <n v="0.51879699248120303"/>
    <s v="Primera compra"/>
    <n v="1047"/>
    <n v="34.398357289527723"/>
    <n v="2.8665297741273101"/>
    <x v="1"/>
    <x v="2"/>
    <s v="dic"/>
  </r>
  <r>
    <x v="2345"/>
    <x v="0"/>
    <n v="73"/>
    <n v="72"/>
    <n v="215.8"/>
    <n v="0"/>
    <s v="No"/>
    <s v="No"/>
    <n v="0"/>
    <n v="0"/>
    <n v="6"/>
    <s v="Yes"/>
    <n v="0"/>
    <s v="ND"/>
    <x v="0"/>
    <n v="64"/>
    <s v="No"/>
    <s v="No"/>
    <s v="No"/>
    <s v="  Month-to-Month   "/>
    <s v="Credit Card"/>
    <n v="22"/>
    <n v="474"/>
    <x v="0"/>
    <m/>
    <x v="626"/>
    <x v="1186"/>
    <n v="24"/>
    <x v="0"/>
    <n v="17.66"/>
    <x v="5"/>
    <s v="Phone"/>
    <x v="1"/>
    <n v="0"/>
    <n v="2854"/>
    <s v="Medio"/>
    <s v="Bajo"/>
    <n v="0.16666666666666666"/>
    <n v="1651"/>
    <n v="76"/>
    <n v="0.31578947368421051"/>
    <n v="0.31578947368421051"/>
    <s v="Primera compra"/>
    <n v="756"/>
    <n v="24.837782340862425"/>
    <n v="2.0698151950718686"/>
    <x v="0"/>
    <x v="1"/>
    <s v="sept"/>
  </r>
  <r>
    <x v="2346"/>
    <x v="0"/>
    <n v="69"/>
    <n v="223"/>
    <n v="590.20000000000005"/>
    <n v="0"/>
    <s v="No"/>
    <s v="No"/>
    <n v="0"/>
    <n v="0"/>
    <n v="3"/>
    <s v="Yes"/>
    <n v="0"/>
    <s v="MS"/>
    <x v="0"/>
    <n v="55"/>
    <s v="No"/>
    <s v="No"/>
    <s v="No"/>
    <s v="  Month-to-Month   "/>
    <s v="Paper Check"/>
    <n v="26"/>
    <n v="962"/>
    <x v="0"/>
    <m/>
    <x v="561"/>
    <x v="1023"/>
    <n v="47"/>
    <x v="2"/>
    <n v="21.45"/>
    <x v="5"/>
    <s v="SMS"/>
    <x v="1"/>
    <n v="0"/>
    <n v="2892"/>
    <s v="Medio"/>
    <s v="Bajo"/>
    <n v="8.5106382978723402E-2"/>
    <n v="829"/>
    <n v="227"/>
    <n v="0.20704845814977973"/>
    <n v="0.20704845814977973"/>
    <s v="Primera compra"/>
    <n v="990"/>
    <n v="32.525667351129364"/>
    <n v="2.7104722792607805"/>
    <x v="0"/>
    <x v="2"/>
    <s v="ene"/>
  </r>
  <r>
    <x v="2347"/>
    <x v="0"/>
    <n v="65"/>
    <n v="6"/>
    <n v="19.3"/>
    <n v="0"/>
    <s v="No"/>
    <s v="No"/>
    <n v="0"/>
    <n v="0"/>
    <n v="11"/>
    <s v="Yes"/>
    <n v="0"/>
    <s v="NY"/>
    <x v="0"/>
    <n v="55"/>
    <s v="No"/>
    <s v="No"/>
    <s v="No"/>
    <s v="  Month-to-Month   "/>
    <s v="Direct Debit"/>
    <n v="15"/>
    <n v="71"/>
    <x v="0"/>
    <m/>
    <x v="915"/>
    <x v="666"/>
    <n v="112"/>
    <x v="2"/>
    <n v="13.97"/>
    <x v="4"/>
    <s v="Phone"/>
    <x v="1"/>
    <n v="0"/>
    <n v="4724"/>
    <s v="Medio"/>
    <s v="Bajo"/>
    <n v="2.6785714285714284E-2"/>
    <n v="826"/>
    <n v="9"/>
    <n v="12.444444444444445"/>
    <n v="12.444444444444445"/>
    <s v="Primera compra"/>
    <n v="678"/>
    <n v="22.275154004106774"/>
    <n v="1.8562628336755644"/>
    <x v="0"/>
    <x v="1"/>
    <s v="dic"/>
  </r>
  <r>
    <x v="2348"/>
    <x v="0"/>
    <n v="50"/>
    <n v="335"/>
    <n v="566.9"/>
    <n v="0"/>
    <s v="No"/>
    <s v="No"/>
    <n v="0"/>
    <n v="2"/>
    <n v="2"/>
    <s v="Yes"/>
    <n v="0"/>
    <s v="CT"/>
    <x v="0"/>
    <n v="49"/>
    <s v="No"/>
    <s v="No"/>
    <s v="Yes"/>
    <s v="  Two Year   "/>
    <s v="Direct Debit"/>
    <n v="37"/>
    <n v="2588"/>
    <x v="0"/>
    <m/>
    <x v="340"/>
    <x v="1187"/>
    <n v="108"/>
    <x v="2"/>
    <n v="40.14"/>
    <x v="0"/>
    <s v="Phone"/>
    <x v="1"/>
    <n v="0"/>
    <n v="2549"/>
    <s v="Medio"/>
    <s v="Bajo"/>
    <n v="1.8518518518518517E-2"/>
    <n v="1081"/>
    <n v="337"/>
    <n v="0.32047477744807124"/>
    <n v="0.32047477744807124"/>
    <s v="Primera compra"/>
    <n v="1495"/>
    <n v="49.117043121149891"/>
    <n v="4.0930869267624912"/>
    <x v="0"/>
    <x v="3"/>
    <s v="sept"/>
  </r>
  <r>
    <x v="2349"/>
    <x v="0"/>
    <n v="62"/>
    <n v="28"/>
    <n v="68.3"/>
    <n v="0"/>
    <s v="No"/>
    <s v="No"/>
    <n v="0"/>
    <n v="0"/>
    <n v="25"/>
    <s v="Yes"/>
    <n v="0"/>
    <s v="SD"/>
    <x v="0"/>
    <n v="50"/>
    <s v="No"/>
    <s v="No"/>
    <s v="No"/>
    <s v="  Month-to-Month   "/>
    <s v="Credit Card"/>
    <n v="29"/>
    <n v="397"/>
    <x v="0"/>
    <m/>
    <x v="905"/>
    <x v="309"/>
    <n v="1"/>
    <x v="2"/>
    <n v="33.909999999999997"/>
    <x v="4"/>
    <s v="SMS"/>
    <x v="0"/>
    <n v="0"/>
    <n v="5240"/>
    <s v="Medio"/>
    <s v="Bajo"/>
    <n v="3"/>
    <n v="1691"/>
    <n v="31"/>
    <n v="3.2258064516129031E-2"/>
    <n v="3.2258064516129031E-2"/>
    <s v="Primera compra"/>
    <n v="1016"/>
    <n v="33.379876796714576"/>
    <n v="2.7816563997262147"/>
    <x v="0"/>
    <x v="1"/>
    <s v="ene"/>
  </r>
  <r>
    <x v="2350"/>
    <x v="0"/>
    <n v="66"/>
    <n v="282"/>
    <n v="965.2"/>
    <n v="0"/>
    <s v="No"/>
    <s v="No"/>
    <n v="0"/>
    <n v="0"/>
    <n v="2"/>
    <s v="Yes"/>
    <n v="0"/>
    <s v="OH"/>
    <x v="0"/>
    <n v="56"/>
    <s v="No"/>
    <s v="No"/>
    <s v="Yes"/>
    <s v="  Two Year   "/>
    <s v="Credit Card"/>
    <n v="38"/>
    <n v="2843"/>
    <x v="0"/>
    <m/>
    <x v="938"/>
    <x v="746"/>
    <n v="70"/>
    <x v="0"/>
    <n v="36.83"/>
    <x v="1"/>
    <s v="SMS"/>
    <x v="1"/>
    <n v="0"/>
    <n v="381"/>
    <s v="Medio"/>
    <s v="Bajo"/>
    <n v="0"/>
    <n v="1705"/>
    <n v="282"/>
    <n v="0.24822695035460993"/>
    <n v="0.24822695035460993"/>
    <s v="Primera compra"/>
    <n v="1676"/>
    <n v="55.063655030800817"/>
    <n v="4.5886379192334017"/>
    <x v="2"/>
    <x v="3"/>
    <s v="mar"/>
  </r>
  <r>
    <x v="2351"/>
    <x v="0"/>
    <n v="71"/>
    <n v="139"/>
    <n v="307.60000000000002"/>
    <n v="176"/>
    <s v="Yes"/>
    <s v="No"/>
    <n v="235.4"/>
    <n v="0"/>
    <n v="20"/>
    <s v="Yes"/>
    <n v="0"/>
    <s v="AR"/>
    <x v="0"/>
    <n v="19"/>
    <s v="Yes"/>
    <s v="No"/>
    <s v="Yes"/>
    <s v="  Two Year   "/>
    <s v="Credit Card"/>
    <n v="19"/>
    <n v="841"/>
    <x v="0"/>
    <m/>
    <x v="731"/>
    <x v="590"/>
    <n v="85"/>
    <x v="0"/>
    <n v="20.47"/>
    <x v="0"/>
    <s v="Phone"/>
    <x v="0"/>
    <n v="4.71"/>
    <n v="4184"/>
    <s v="Medio"/>
    <s v="Bajo"/>
    <n v="2.3529411764705882E-2"/>
    <n v="797"/>
    <n v="317"/>
    <n v="0.26813880126182965"/>
    <n v="0.26813880126182965"/>
    <s v="Primera compra"/>
    <n v="450"/>
    <n v="14.784394250513348"/>
    <n v="1.2320328542094456"/>
    <x v="0"/>
    <x v="2"/>
    <s v="jul"/>
  </r>
  <r>
    <x v="2352"/>
    <x v="0"/>
    <n v="73"/>
    <n v="4"/>
    <n v="12"/>
    <n v="4"/>
    <s v="Yes"/>
    <s v="Yes"/>
    <n v="0"/>
    <n v="0"/>
    <n v="0"/>
    <s v="No"/>
    <n v="0"/>
    <s v="NH"/>
    <x v="1"/>
    <n v="45"/>
    <s v="No"/>
    <s v="No"/>
    <s v="No"/>
    <s v="  Month-to-Month   "/>
    <s v="Credit Card"/>
    <n v="13"/>
    <n v="13"/>
    <x v="0"/>
    <m/>
    <x v="327"/>
    <x v="707"/>
    <n v="80"/>
    <x v="0"/>
    <n v="14.79"/>
    <x v="4"/>
    <s v="Email"/>
    <x v="1"/>
    <n v="0.1"/>
    <n v="4646"/>
    <s v="Medio"/>
    <s v="Bajo"/>
    <n v="3.7499999999999999E-2"/>
    <n v="1045"/>
    <n v="11"/>
    <n v="7.2727272727272725"/>
    <n v="7.2727272727272725"/>
    <s v="Primera compra"/>
    <n v="643"/>
    <n v="21.125256673511295"/>
    <n v="1.7604380561259412"/>
    <x v="0"/>
    <x v="1"/>
    <s v="ene"/>
  </r>
  <r>
    <x v="2353"/>
    <x v="0"/>
    <n v="80"/>
    <n v="129"/>
    <n v="258.3"/>
    <n v="0"/>
    <s v="No"/>
    <s v="No"/>
    <n v="0"/>
    <n v="0"/>
    <n v="2"/>
    <s v="Yes"/>
    <n v="0"/>
    <s v="MD"/>
    <x v="0"/>
    <n v="65"/>
    <s v="No"/>
    <s v="Yes"/>
    <s v="Yes"/>
    <s v="  Month-to-Month   "/>
    <s v="Credit Card"/>
    <n v="36"/>
    <n v="777"/>
    <x v="0"/>
    <m/>
    <x v="479"/>
    <x v="538"/>
    <n v="29"/>
    <x v="1"/>
    <n v="29.15"/>
    <x v="2"/>
    <s v="SMS"/>
    <x v="1"/>
    <n v="0"/>
    <n v="800"/>
    <s v="Medio"/>
    <s v="Medio"/>
    <n v="0.17241379310344829"/>
    <n v="315"/>
    <n v="134"/>
    <n v="0.21641791044776118"/>
    <n v="0.21641791044776118"/>
    <s v="Primera compra"/>
    <n v="312"/>
    <n v="10.250513347022586"/>
    <n v="0.8542094455852155"/>
    <x v="1"/>
    <x v="2"/>
    <s v="dic"/>
  </r>
  <r>
    <x v="2354"/>
    <x v="0"/>
    <n v="63"/>
    <n v="36"/>
    <n v="110.3"/>
    <n v="70"/>
    <s v="Yes"/>
    <s v="Yes"/>
    <n v="0"/>
    <n v="0"/>
    <n v="0"/>
    <s v="No"/>
    <n v="0"/>
    <s v="WA"/>
    <x v="1"/>
    <n v="53"/>
    <s v="No"/>
    <s v="No"/>
    <s v="No"/>
    <s v="  Month-to-Month   "/>
    <s v="Paper Check"/>
    <n v="7"/>
    <n v="96"/>
    <x v="0"/>
    <m/>
    <x v="994"/>
    <x v="958"/>
    <n v="36"/>
    <x v="1"/>
    <n v="7.96"/>
    <x v="1"/>
    <s v="Phone"/>
    <x v="1"/>
    <n v="1.85"/>
    <n v="5628"/>
    <s v="Medio"/>
    <s v="Bajo"/>
    <n v="0"/>
    <n v="624"/>
    <n v="106"/>
    <n v="0.33962264150943394"/>
    <n v="0.33962264150943394"/>
    <s v="Primera compra"/>
    <n v="1453"/>
    <n v="47.737166324435314"/>
    <n v="3.978097193702943"/>
    <x v="2"/>
    <x v="1"/>
    <s v="oct"/>
  </r>
  <r>
    <x v="2355"/>
    <x v="0"/>
    <n v="51"/>
    <n v="359"/>
    <n v="989.6"/>
    <n v="0"/>
    <s v="No"/>
    <s v="No"/>
    <n v="0"/>
    <n v="0"/>
    <n v="15"/>
    <s v="Yes"/>
    <n v="0"/>
    <s v="OR"/>
    <x v="1"/>
    <n v="44"/>
    <s v="No"/>
    <s v="No"/>
    <s v="Yes"/>
    <s v="  Two Year   "/>
    <s v="Direct Debit"/>
    <n v="46"/>
    <n v="3233"/>
    <x v="0"/>
    <m/>
    <x v="1162"/>
    <x v="466"/>
    <n v="116"/>
    <x v="2"/>
    <n v="45.33"/>
    <x v="3"/>
    <s v="SMS"/>
    <x v="0"/>
    <n v="0"/>
    <n v="5541"/>
    <s v="Alto"/>
    <s v="Bajo"/>
    <n v="8.6206896551724137E-3"/>
    <n v="518"/>
    <n v="360"/>
    <n v="0.32222222222222224"/>
    <n v="0.32222222222222224"/>
    <s v="Primera compra"/>
    <n v="1318"/>
    <n v="43.301848049281311"/>
    <n v="3.6084873374401094"/>
    <x v="2"/>
    <x v="3"/>
    <s v="mar"/>
  </r>
  <r>
    <x v="2356"/>
    <x v="0"/>
    <n v="68"/>
    <n v="196"/>
    <n v="465.6"/>
    <n v="335"/>
    <s v="Yes"/>
    <s v="No"/>
    <n v="209.4"/>
    <n v="0"/>
    <n v="0"/>
    <s v="No"/>
    <n v="0"/>
    <s v="AL"/>
    <x v="1"/>
    <n v="51"/>
    <s v="No"/>
    <s v="No"/>
    <s v="No"/>
    <s v="  One Year   "/>
    <s v="Paper Check"/>
    <n v="16"/>
    <n v="1055"/>
    <x v="0"/>
    <m/>
    <x v="153"/>
    <x v="1188"/>
    <n v="8"/>
    <x v="2"/>
    <n v="18.82"/>
    <x v="5"/>
    <s v="Email"/>
    <x v="1"/>
    <n v="8.3800000000000008"/>
    <n v="2440"/>
    <s v="Medio"/>
    <s v="Bajo"/>
    <n v="0.5"/>
    <n v="454"/>
    <n v="535"/>
    <n v="1.4953271028037384E-2"/>
    <n v="1.4953271028037384E-2"/>
    <s v="Primera compra"/>
    <n v="1388"/>
    <n v="45.601642710472284"/>
    <n v="3.8001368925393568"/>
    <x v="0"/>
    <x v="2"/>
    <s v="dic"/>
  </r>
  <r>
    <x v="2357"/>
    <x v="0"/>
    <n v="73"/>
    <n v="119"/>
    <n v="303.3"/>
    <n v="0"/>
    <s v="No"/>
    <s v="No"/>
    <n v="0"/>
    <n v="2"/>
    <n v="0"/>
    <s v="No"/>
    <n v="0"/>
    <s v="VA"/>
    <x v="0"/>
    <n v="20"/>
    <s v="Yes"/>
    <s v="No"/>
    <s v="No"/>
    <s v="  One Year   "/>
    <s v="Direct Debit"/>
    <n v="15"/>
    <n v="584"/>
    <x v="0"/>
    <m/>
    <x v="799"/>
    <x v="970"/>
    <n v="76"/>
    <x v="2"/>
    <n v="15.25"/>
    <x v="4"/>
    <s v="Phone"/>
    <x v="1"/>
    <n v="0"/>
    <n v="1835"/>
    <s v="Medio"/>
    <s v="Bajo"/>
    <n v="3.9473684210526314E-2"/>
    <n v="572"/>
    <n v="122"/>
    <n v="0.62295081967213117"/>
    <n v="0.62295081967213117"/>
    <s v="Primera compra"/>
    <n v="619"/>
    <n v="20.336755646817249"/>
    <n v="1.6947296372347707"/>
    <x v="0"/>
    <x v="1"/>
    <s v="feb"/>
  </r>
  <r>
    <x v="2358"/>
    <x v="0"/>
    <n v="70"/>
    <n v="6"/>
    <n v="14"/>
    <n v="0"/>
    <s v="No"/>
    <s v="No"/>
    <n v="0"/>
    <n v="0"/>
    <n v="7"/>
    <s v="Yes"/>
    <n v="0"/>
    <s v="WV"/>
    <x v="1"/>
    <n v="31"/>
    <s v="No"/>
    <s v="No"/>
    <s v="Yes"/>
    <s v="  Month-to-Month   "/>
    <s v="Direct Debit"/>
    <n v="40"/>
    <n v="40"/>
    <x v="0"/>
    <m/>
    <x v="356"/>
    <x v="1153"/>
    <n v="91"/>
    <x v="2"/>
    <n v="46.9"/>
    <x v="5"/>
    <s v="Phone"/>
    <x v="0"/>
    <n v="0"/>
    <n v="1836"/>
    <s v="Alto"/>
    <s v="Bajo"/>
    <n v="4.3956043956043959E-2"/>
    <n v="329"/>
    <n v="10"/>
    <n v="9.1"/>
    <n v="9.1"/>
    <s v="Primera compra"/>
    <n v="1168"/>
    <n v="38.373716632443532"/>
    <n v="3.1978097193702943"/>
    <x v="0"/>
    <x v="1"/>
    <s v="ago"/>
  </r>
  <r>
    <x v="2359"/>
    <x v="0"/>
    <n v="67"/>
    <n v="83"/>
    <n v="164"/>
    <n v="0"/>
    <s v="No"/>
    <s v="No"/>
    <n v="0"/>
    <n v="0"/>
    <n v="0"/>
    <s v="No"/>
    <n v="0"/>
    <s v="LA"/>
    <x v="0"/>
    <n v="25"/>
    <s v="Yes"/>
    <s v="No"/>
    <s v="No"/>
    <s v="  Two Year   "/>
    <s v="Credit Card"/>
    <n v="12"/>
    <n v="222"/>
    <x v="0"/>
    <m/>
    <x v="951"/>
    <x v="880"/>
    <n v="10"/>
    <x v="0"/>
    <n v="13.59"/>
    <x v="0"/>
    <s v="Email"/>
    <x v="1"/>
    <n v="0"/>
    <n v="6035"/>
    <s v="Medio"/>
    <s v="Bajo"/>
    <n v="0.2"/>
    <n v="552"/>
    <n v="85"/>
    <n v="0.11764705882352941"/>
    <n v="0.11764705882352941"/>
    <s v="Primera compra"/>
    <n v="1350"/>
    <n v="44.353182751540047"/>
    <n v="3.6960985626283374"/>
    <x v="0"/>
    <x v="1"/>
    <s v="feb"/>
  </r>
  <r>
    <x v="2360"/>
    <x v="0"/>
    <n v="69"/>
    <n v="151"/>
    <n v="336.1"/>
    <n v="0"/>
    <s v="No"/>
    <s v="No"/>
    <n v="0"/>
    <n v="0"/>
    <n v="11"/>
    <s v="Yes"/>
    <n v="0"/>
    <s v="CO"/>
    <x v="0"/>
    <n v="59"/>
    <s v="No"/>
    <s v="No"/>
    <s v="Yes"/>
    <s v="  One Year   "/>
    <s v="Direct Debit"/>
    <n v="42"/>
    <n v="1778"/>
    <x v="0"/>
    <m/>
    <x v="174"/>
    <x v="515"/>
    <n v="71"/>
    <x v="2"/>
    <n v="48.41"/>
    <x v="4"/>
    <s v="Phone"/>
    <x v="0"/>
    <n v="0"/>
    <n v="4665"/>
    <s v="Alto"/>
    <s v="Bajo"/>
    <n v="4.2253521126760563E-2"/>
    <n v="1408"/>
    <n v="154"/>
    <n v="0.46103896103896103"/>
    <n v="0.46103896103896103"/>
    <s v="Primera compra"/>
    <n v="1208"/>
    <n v="39.687885010266939"/>
    <n v="3.3073237508555784"/>
    <x v="0"/>
    <x v="0"/>
    <s v="jun"/>
  </r>
  <r>
    <x v="2361"/>
    <x v="0"/>
    <n v="68"/>
    <n v="81"/>
    <n v="229.4"/>
    <n v="171"/>
    <s v="Yes"/>
    <s v="Yes"/>
    <n v="0"/>
    <n v="1"/>
    <n v="5"/>
    <s v="Yes"/>
    <n v="0"/>
    <s v="FL"/>
    <x v="1"/>
    <n v="36"/>
    <s v="No"/>
    <s v="No"/>
    <s v="Yes"/>
    <s v="  Two Year   "/>
    <s v="Direct Debit"/>
    <n v="34"/>
    <n v="1954"/>
    <x v="0"/>
    <m/>
    <x v="625"/>
    <x v="987"/>
    <n v="111"/>
    <x v="0"/>
    <n v="29.4"/>
    <x v="0"/>
    <s v="Email"/>
    <x v="0"/>
    <n v="7.52"/>
    <n v="6556"/>
    <s v="Medio"/>
    <s v="Bajo"/>
    <n v="1.8018018018018018E-2"/>
    <n v="938"/>
    <n v="254"/>
    <n v="0.43700787401574803"/>
    <n v="0.43700787401574803"/>
    <s v="Primera compra"/>
    <n v="554"/>
    <n v="18.201232032854207"/>
    <n v="1.516769336071184"/>
    <x v="0"/>
    <x v="0"/>
    <s v="abr"/>
  </r>
  <r>
    <x v="2362"/>
    <x v="0"/>
    <n v="59"/>
    <n v="323"/>
    <n v="866.7"/>
    <n v="0"/>
    <s v="No"/>
    <s v="No"/>
    <n v="0"/>
    <n v="0"/>
    <n v="7"/>
    <s v="Yes"/>
    <n v="0"/>
    <s v="NJ"/>
    <x v="1"/>
    <n v="58"/>
    <s v="No"/>
    <s v="No"/>
    <s v="Yes"/>
    <s v="  Two Year   "/>
    <s v="Direct Debit"/>
    <n v="29"/>
    <n v="2125"/>
    <x v="0"/>
    <m/>
    <x v="792"/>
    <x v="1189"/>
    <n v="33"/>
    <x v="2"/>
    <n v="28.91"/>
    <x v="3"/>
    <s v="Phone"/>
    <x v="1"/>
    <n v="0"/>
    <n v="3642"/>
    <s v="Medio"/>
    <s v="Bajo"/>
    <n v="3.0303030303030304E-2"/>
    <n v="500"/>
    <n v="324"/>
    <n v="0.10185185185185185"/>
    <n v="0.10185185185185185"/>
    <s v="Primera compra"/>
    <n v="1451"/>
    <n v="47.671457905544145"/>
    <n v="3.9726214921286789"/>
    <x v="2"/>
    <x v="0"/>
    <s v="oct"/>
  </r>
  <r>
    <x v="2363"/>
    <x v="0"/>
    <n v="68"/>
    <n v="116"/>
    <n v="284.60000000000002"/>
    <n v="284"/>
    <s v="Yes"/>
    <s v="Yes"/>
    <n v="0"/>
    <n v="0"/>
    <n v="7"/>
    <s v="Yes"/>
    <n v="0"/>
    <s v="NC"/>
    <x v="0"/>
    <n v="53"/>
    <s v="No"/>
    <s v="No"/>
    <s v="Yes"/>
    <s v="  Two Year   "/>
    <s v="Credit Card"/>
    <n v="47"/>
    <n v="3310"/>
    <x v="0"/>
    <m/>
    <x v="1074"/>
    <x v="1190"/>
    <n v="98"/>
    <x v="1"/>
    <n v="44.99"/>
    <x v="1"/>
    <s v="SMS"/>
    <x v="0"/>
    <n v="9.16"/>
    <n v="3852"/>
    <s v="Medio"/>
    <s v="Bajo"/>
    <n v="0"/>
    <n v="1157"/>
    <n v="400"/>
    <n v="0.245"/>
    <n v="0.245"/>
    <s v="Primera compra"/>
    <n v="695"/>
    <n v="22.833675564681727"/>
    <n v="1.9028062970568105"/>
    <x v="0"/>
    <x v="3"/>
    <s v="nov"/>
  </r>
  <r>
    <x v="2363"/>
    <x v="0"/>
    <n v="62"/>
    <n v="116"/>
    <n v="284.60000000000002"/>
    <n v="284"/>
    <s v="Yes"/>
    <s v="Yes"/>
    <n v="0"/>
    <n v="0"/>
    <n v="7"/>
    <s v="Yes"/>
    <n v="0"/>
    <s v="NC"/>
    <x v="0"/>
    <n v="53"/>
    <s v="No"/>
    <s v="No"/>
    <s v="Yes"/>
    <s v="  Two Year   "/>
    <s v="Credit Card"/>
    <n v="47"/>
    <n v="3310"/>
    <x v="0"/>
    <m/>
    <x v="1074"/>
    <x v="1190"/>
    <n v="98"/>
    <x v="1"/>
    <n v="44.99"/>
    <x v="4"/>
    <s v="SMS"/>
    <x v="0"/>
    <n v="9.16"/>
    <n v="4047"/>
    <s v="Medio"/>
    <s v="Bajo"/>
    <n v="3.0612244897959183E-2"/>
    <n v="1157"/>
    <n v="403"/>
    <n v="0.24317617866004962"/>
    <n v="0.24317617866004962"/>
    <s v="Compra posterior"/>
    <n v="695"/>
    <n v="22.833675564681727"/>
    <n v="1.9028062970568105"/>
    <x v="0"/>
    <x v="3"/>
    <s v="nov"/>
  </r>
  <r>
    <x v="2364"/>
    <x v="0"/>
    <n v="68"/>
    <n v="26"/>
    <n v="69"/>
    <n v="0"/>
    <s v="No"/>
    <s v="No"/>
    <n v="0"/>
    <n v="0"/>
    <n v="14"/>
    <s v="Yes"/>
    <n v="0"/>
    <s v="CT"/>
    <x v="0"/>
    <n v="53"/>
    <s v="No"/>
    <s v="No"/>
    <s v="No"/>
    <s v="  Month-to-Month   "/>
    <s v="Direct Debit"/>
    <n v="38"/>
    <n v="235"/>
    <x v="0"/>
    <m/>
    <x v="79"/>
    <x v="1015"/>
    <n v="86"/>
    <x v="0"/>
    <n v="35.57"/>
    <x v="3"/>
    <s v="SMS"/>
    <x v="0"/>
    <n v="0"/>
    <n v="2057"/>
    <s v="Medio"/>
    <s v="Bajo"/>
    <n v="1.1627906976744186E-2"/>
    <n v="1720"/>
    <n v="27"/>
    <n v="3.1851851851851851"/>
    <n v="3.1851851851851851"/>
    <s v="Primera compra"/>
    <n v="1353"/>
    <n v="44.451745379876797"/>
    <n v="3.7043121149897331"/>
    <x v="2"/>
    <x v="1"/>
    <s v="ene"/>
  </r>
  <r>
    <x v="2365"/>
    <x v="0"/>
    <n v="69"/>
    <n v="250"/>
    <n v="549.1"/>
    <n v="0"/>
    <s v="No"/>
    <s v="No"/>
    <n v="0"/>
    <n v="0"/>
    <n v="7"/>
    <s v="Yes"/>
    <n v="0"/>
    <s v="OR"/>
    <x v="1"/>
    <n v="57"/>
    <s v="No"/>
    <s v="No"/>
    <s v="No"/>
    <s v="  Month-to-Month   "/>
    <s v="Direct Debit"/>
    <n v="28"/>
    <n v="1945"/>
    <x v="0"/>
    <m/>
    <x v="226"/>
    <x v="570"/>
    <n v="92"/>
    <x v="0"/>
    <n v="26.9"/>
    <x v="4"/>
    <s v="Phone"/>
    <x v="0"/>
    <n v="0"/>
    <n v="3"/>
    <s v="Medio"/>
    <s v="Bajo"/>
    <n v="3.2608695652173912E-2"/>
    <n v="874"/>
    <n v="253"/>
    <n v="0.36363636363636365"/>
    <n v="0.36363636363636365"/>
    <s v="Primera compra"/>
    <n v="1347"/>
    <n v="44.254620123203281"/>
    <n v="3.6878850102669403"/>
    <x v="0"/>
    <x v="0"/>
    <s v="feb"/>
  </r>
  <r>
    <x v="2366"/>
    <x v="0"/>
    <n v="91"/>
    <n v="134"/>
    <n v="440.4"/>
    <n v="292"/>
    <s v="Yes"/>
    <s v="No"/>
    <n v="318.8"/>
    <n v="0"/>
    <n v="4"/>
    <s v="Yes"/>
    <n v="0"/>
    <s v="NH"/>
    <x v="1"/>
    <n v="65"/>
    <s v="No"/>
    <s v="Yes"/>
    <s v="Yes"/>
    <s v="  Two Year   "/>
    <s v="Credit Card"/>
    <n v="58"/>
    <n v="4246"/>
    <x v="0"/>
    <m/>
    <x v="1163"/>
    <x v="1008"/>
    <n v="45"/>
    <x v="1"/>
    <n v="54.54"/>
    <x v="1"/>
    <s v="Phone"/>
    <x v="1"/>
    <n v="9.56"/>
    <n v="5380"/>
    <s v="Alto"/>
    <s v="Bajo"/>
    <n v="0"/>
    <n v="546"/>
    <n v="426"/>
    <n v="0.10563380281690141"/>
    <n v="0.10563380281690141"/>
    <s v="Primera compra"/>
    <n v="1262"/>
    <n v="41.46201232032854"/>
    <n v="3.4551676933607118"/>
    <x v="2"/>
    <x v="3"/>
    <s v="abr"/>
  </r>
  <r>
    <x v="2367"/>
    <x v="0"/>
    <n v="61"/>
    <n v="169"/>
    <n v="428"/>
    <n v="116"/>
    <s v="Yes"/>
    <s v="No"/>
    <n v="37.700000000000003"/>
    <n v="1"/>
    <n v="0"/>
    <s v="No"/>
    <n v="0"/>
    <s v="MN"/>
    <x v="0"/>
    <n v="65"/>
    <s v="No"/>
    <s v="Yes"/>
    <s v="No"/>
    <s v="  One Year   "/>
    <s v="Direct Debit"/>
    <n v="8"/>
    <n v="223"/>
    <x v="0"/>
    <m/>
    <x v="951"/>
    <x v="1191"/>
    <n v="14"/>
    <x v="2"/>
    <n v="9.15"/>
    <x v="5"/>
    <s v="Email"/>
    <x v="1"/>
    <n v="1.51"/>
    <n v="5637"/>
    <s v="Medio"/>
    <s v="Bajo"/>
    <n v="0.2857142857142857"/>
    <n v="1056"/>
    <n v="289"/>
    <n v="4.8442906574394463E-2"/>
    <n v="4.8442906574394463E-2"/>
    <s v="Primera compra"/>
    <n v="1350"/>
    <n v="44.353182751540047"/>
    <n v="3.6960985626283374"/>
    <x v="0"/>
    <x v="1"/>
    <s v="feb"/>
  </r>
  <r>
    <x v="2368"/>
    <x v="0"/>
    <n v="73"/>
    <n v="93"/>
    <n v="220.9"/>
    <n v="0"/>
    <s v="No"/>
    <s v="No"/>
    <n v="0"/>
    <n v="0"/>
    <n v="14"/>
    <s v="Yes"/>
    <n v="0"/>
    <s v="ND"/>
    <x v="0"/>
    <n v="30"/>
    <s v="No"/>
    <s v="No"/>
    <s v="No"/>
    <s v="  Month-to-Month   "/>
    <s v="Direct Debit"/>
    <n v="20"/>
    <n v="479"/>
    <x v="0"/>
    <m/>
    <x v="951"/>
    <x v="306"/>
    <n v="95"/>
    <x v="1"/>
    <n v="18.97"/>
    <x v="4"/>
    <s v="Email"/>
    <x v="0"/>
    <n v="0"/>
    <n v="4996"/>
    <s v="Medio"/>
    <s v="Bajo"/>
    <n v="3.1578947368421054E-2"/>
    <n v="1685"/>
    <n v="96"/>
    <n v="0.98958333333333337"/>
    <n v="0.98958333333333337"/>
    <s v="Primera compra"/>
    <n v="1350"/>
    <n v="44.353182751540047"/>
    <n v="3.6960985626283374"/>
    <x v="0"/>
    <x v="1"/>
    <s v="feb"/>
  </r>
  <r>
    <x v="2369"/>
    <x v="0"/>
    <n v="55"/>
    <n v="2"/>
    <n v="5"/>
    <n v="4"/>
    <s v="Yes"/>
    <s v="No"/>
    <n v="5.6"/>
    <n v="0"/>
    <n v="8"/>
    <s v="Yes"/>
    <n v="0"/>
    <s v="NY"/>
    <x v="1"/>
    <n v="57"/>
    <s v="No"/>
    <s v="No"/>
    <s v="No"/>
    <s v="  Month-to-Month   "/>
    <s v="Direct Debit"/>
    <n v="27"/>
    <n v="27"/>
    <x v="0"/>
    <m/>
    <x v="821"/>
    <x v="1163"/>
    <n v="101"/>
    <x v="2"/>
    <n v="27.11"/>
    <x v="0"/>
    <s v="Email"/>
    <x v="0"/>
    <n v="0.11"/>
    <n v="4800"/>
    <s v="Medio"/>
    <s v="Bajo"/>
    <n v="1.9801980198019802E-2"/>
    <n v="513"/>
    <n v="8"/>
    <n v="12.625"/>
    <n v="12.625"/>
    <s v="Primera compra"/>
    <n v="432"/>
    <n v="14.193018480492814"/>
    <n v="1.1827515400410678"/>
    <x v="0"/>
    <x v="1"/>
    <s v="ago"/>
  </r>
  <r>
    <x v="2370"/>
    <x v="0"/>
    <n v="67"/>
    <n v="87"/>
    <n v="210.3"/>
    <n v="76"/>
    <s v="Yes"/>
    <s v="No"/>
    <n v="45.6"/>
    <n v="0"/>
    <n v="0"/>
    <s v="No"/>
    <n v="0"/>
    <s v="WY"/>
    <x v="1"/>
    <n v="22"/>
    <s v="Yes"/>
    <s v="No"/>
    <s v="No"/>
    <s v="  Two Year   "/>
    <s v="Credit Card"/>
    <n v="9"/>
    <n v="177"/>
    <x v="0"/>
    <m/>
    <x v="662"/>
    <x v="691"/>
    <n v="101"/>
    <x v="0"/>
    <n v="9.5299999999999994"/>
    <x v="4"/>
    <s v="Phone"/>
    <x v="0"/>
    <n v="0.23"/>
    <n v="5283"/>
    <s v="Medio"/>
    <s v="Bajo"/>
    <n v="2.9702970297029702E-2"/>
    <n v="1674"/>
    <n v="166"/>
    <n v="0.60843373493975905"/>
    <n v="0.60843373493975905"/>
    <s v="Primera compra"/>
    <n v="714"/>
    <n v="23.457905544147845"/>
    <n v="1.9548254620123204"/>
    <x v="0"/>
    <x v="1"/>
    <s v="oct"/>
  </r>
  <r>
    <x v="2371"/>
    <x v="0"/>
    <n v="59"/>
    <n v="133"/>
    <n v="285.7"/>
    <n v="192"/>
    <s v="Yes"/>
    <s v="No"/>
    <n v="388.8"/>
    <n v="0"/>
    <n v="2"/>
    <s v="No"/>
    <n v="75"/>
    <s v="GA"/>
    <x v="1"/>
    <n v="70"/>
    <s v="No"/>
    <s v="Yes"/>
    <s v="Yes"/>
    <s v="  Month-to-Month   "/>
    <s v="Direct Debit"/>
    <n v="42"/>
    <n v="2007"/>
    <x v="0"/>
    <m/>
    <x v="727"/>
    <x v="173"/>
    <n v="63"/>
    <x v="1"/>
    <n v="40.46"/>
    <x v="3"/>
    <s v="Phone"/>
    <x v="1"/>
    <n v="7.78"/>
    <n v="4406"/>
    <s v="Medio"/>
    <s v="Bajo"/>
    <n v="1.5873015873015872E-2"/>
    <n v="1486"/>
    <n v="326"/>
    <n v="0.19325153374233128"/>
    <n v="0.19325153374233128"/>
    <s v="Primera compra"/>
    <n v="609"/>
    <n v="20.008213552361397"/>
    <n v="1.6673511293634498"/>
    <x v="0"/>
    <x v="0"/>
    <s v="feb"/>
  </r>
  <r>
    <x v="2372"/>
    <x v="0"/>
    <n v="73"/>
    <n v="282"/>
    <n v="556"/>
    <n v="0"/>
    <s v="No"/>
    <s v="No"/>
    <n v="0"/>
    <n v="3"/>
    <n v="4"/>
    <s v="Yes"/>
    <n v="0"/>
    <s v="NY"/>
    <x v="0"/>
    <n v="51"/>
    <s v="No"/>
    <s v="No"/>
    <s v="Yes"/>
    <s v="  One Year   "/>
    <s v="Direct Debit"/>
    <n v="54"/>
    <n v="3771"/>
    <x v="0"/>
    <m/>
    <x v="1164"/>
    <x v="1129"/>
    <n v="116"/>
    <x v="0"/>
    <n v="49.02"/>
    <x v="0"/>
    <s v="SMS"/>
    <x v="0"/>
    <n v="0"/>
    <n v="3017"/>
    <s v="Alto"/>
    <s v="Bajo"/>
    <n v="1.7241379310344827E-2"/>
    <n v="1583"/>
    <n v="284"/>
    <n v="0.40845070422535212"/>
    <n v="0.40845070422535212"/>
    <s v="Primera compra"/>
    <n v="1006"/>
    <n v="33.051334702258728"/>
    <n v="2.754277891854894"/>
    <x v="0"/>
    <x v="3"/>
    <s v="ene"/>
  </r>
  <r>
    <x v="2373"/>
    <x v="0"/>
    <n v="58"/>
    <n v="110"/>
    <n v="215.4"/>
    <n v="124"/>
    <s v="Yes"/>
    <s v="Yes"/>
    <n v="0"/>
    <n v="0"/>
    <n v="5"/>
    <s v="Yes"/>
    <n v="0"/>
    <s v="NY"/>
    <x v="1"/>
    <n v="54"/>
    <s v="No"/>
    <s v="No"/>
    <s v="Yes"/>
    <s v="  One Year   "/>
    <s v="Direct Debit"/>
    <n v="24"/>
    <n v="733"/>
    <x v="0"/>
    <m/>
    <x v="1165"/>
    <x v="425"/>
    <n v="1"/>
    <x v="1"/>
    <n v="19.329999999999998"/>
    <x v="1"/>
    <s v="SMS"/>
    <x v="1"/>
    <n v="4.5599999999999996"/>
    <n v="2222"/>
    <s v="Medio"/>
    <s v="Bajo"/>
    <n v="0"/>
    <n v="1530"/>
    <n v="234"/>
    <n v="4.2735042735042739E-3"/>
    <n v="4.2735042735042739E-3"/>
    <s v="Primera compra"/>
    <n v="477"/>
    <n v="15.671457905544148"/>
    <n v="1.3059548254620124"/>
    <x v="0"/>
    <x v="2"/>
    <s v="jun"/>
  </r>
  <r>
    <x v="2374"/>
    <x v="0"/>
    <n v="54"/>
    <n v="65"/>
    <n v="176"/>
    <n v="0"/>
    <s v="No"/>
    <s v="No"/>
    <n v="0"/>
    <n v="2"/>
    <n v="17"/>
    <s v="Yes"/>
    <n v="0"/>
    <s v="WI"/>
    <x v="1"/>
    <n v="26"/>
    <s v="Yes"/>
    <s v="No"/>
    <s v="Yes"/>
    <s v="  Month-to-Month   "/>
    <s v="Direct Debit"/>
    <n v="39"/>
    <n v="1704"/>
    <x v="0"/>
    <m/>
    <x v="957"/>
    <x v="861"/>
    <n v="12"/>
    <x v="2"/>
    <n v="39.08"/>
    <x v="5"/>
    <s v="Email"/>
    <x v="0"/>
    <n v="0"/>
    <n v="5397"/>
    <s v="Medio"/>
    <s v="Bajo"/>
    <n v="0.33333333333333331"/>
    <n v="840"/>
    <n v="69"/>
    <n v="0.17391304347826086"/>
    <n v="0.17391304347826086"/>
    <s v="Primera compra"/>
    <n v="1513"/>
    <n v="49.708418891170432"/>
    <n v="4.1423682409308693"/>
    <x v="0"/>
    <x v="0"/>
    <s v="ago"/>
  </r>
  <r>
    <x v="2375"/>
    <x v="0"/>
    <n v="75"/>
    <n v="257"/>
    <n v="577.6"/>
    <n v="0"/>
    <s v="No"/>
    <s v="No"/>
    <n v="0"/>
    <n v="0"/>
    <n v="0"/>
    <s v="No"/>
    <n v="0"/>
    <s v="WY"/>
    <x v="0"/>
    <n v="53"/>
    <s v="No"/>
    <s v="No"/>
    <s v="No"/>
    <s v="  Two Year   "/>
    <s v="Direct Debit"/>
    <n v="13"/>
    <n v="553"/>
    <x v="0"/>
    <m/>
    <x v="423"/>
    <x v="868"/>
    <n v="76"/>
    <x v="0"/>
    <n v="15.33"/>
    <x v="1"/>
    <s v="SMS"/>
    <x v="1"/>
    <n v="0"/>
    <n v="2818"/>
    <s v="Medio"/>
    <s v="Bajo"/>
    <n v="0"/>
    <n v="934"/>
    <n v="257"/>
    <n v="0.29571984435797666"/>
    <n v="0.29571984435797666"/>
    <s v="Primera compra"/>
    <n v="1329"/>
    <n v="43.663244353182748"/>
    <n v="3.6386036960985622"/>
    <x v="2"/>
    <x v="1"/>
    <s v="feb"/>
  </r>
  <r>
    <x v="2376"/>
    <x v="0"/>
    <n v="51"/>
    <n v="350"/>
    <n v="874.7"/>
    <n v="0"/>
    <s v="No"/>
    <s v="No"/>
    <n v="0"/>
    <n v="0"/>
    <n v="29"/>
    <s v="Yes"/>
    <n v="0"/>
    <s v="MD"/>
    <x v="0"/>
    <n v="66"/>
    <s v="No"/>
    <s v="Yes"/>
    <s v="Yes"/>
    <s v="  One Year   "/>
    <s v="Direct Debit"/>
    <n v="32"/>
    <n v="2000"/>
    <x v="0"/>
    <m/>
    <x v="1166"/>
    <x v="242"/>
    <n v="8"/>
    <x v="2"/>
    <n v="36.369999999999997"/>
    <x v="5"/>
    <s v="Phone"/>
    <x v="1"/>
    <n v="0"/>
    <n v="840"/>
    <s v="Medio"/>
    <s v="Bajo"/>
    <n v="0.5"/>
    <n v="1725"/>
    <n v="354"/>
    <n v="2.2598870056497175E-2"/>
    <n v="2.2598870056497175E-2"/>
    <s v="Primera compra"/>
    <n v="597"/>
    <n v="19.613963039014372"/>
    <n v="1.6344969199178643"/>
    <x v="0"/>
    <x v="0"/>
    <s v="feb"/>
  </r>
  <r>
    <x v="2377"/>
    <x v="0"/>
    <n v="92"/>
    <n v="107"/>
    <n v="228.7"/>
    <n v="0"/>
    <s v="No"/>
    <s v="No"/>
    <n v="0"/>
    <n v="2"/>
    <n v="0"/>
    <s v="No"/>
    <n v="0"/>
    <s v="AZ"/>
    <x v="1"/>
    <n v="38"/>
    <s v="No"/>
    <s v="No"/>
    <s v="No"/>
    <s v="  Two Year   "/>
    <s v="Credit Card"/>
    <n v="7"/>
    <n v="424"/>
    <x v="0"/>
    <m/>
    <x v="1084"/>
    <x v="623"/>
    <n v="39"/>
    <x v="1"/>
    <n v="6.47"/>
    <x v="1"/>
    <s v="SMS"/>
    <x v="1"/>
    <n v="0"/>
    <n v="4086"/>
    <s v="Medio"/>
    <s v="Bajo"/>
    <n v="0"/>
    <n v="1558"/>
    <n v="107"/>
    <n v="0.3644859813084112"/>
    <n v="0.3644859813084112"/>
    <s v="Primera compra"/>
    <n v="492"/>
    <n v="16.164271047227928"/>
    <n v="1.347022587268994"/>
    <x v="0"/>
    <x v="1"/>
    <s v="jun"/>
  </r>
  <r>
    <x v="2378"/>
    <x v="0"/>
    <n v="94"/>
    <n v="125"/>
    <n v="463.7"/>
    <n v="0"/>
    <s v="No"/>
    <s v="No"/>
    <n v="0"/>
    <n v="0"/>
    <n v="2"/>
    <s v="Yes"/>
    <n v="0"/>
    <s v="VT"/>
    <x v="0"/>
    <n v="64"/>
    <s v="No"/>
    <s v="No"/>
    <s v="No"/>
    <s v="  One Year   "/>
    <s v="Direct Debit"/>
    <n v="61"/>
    <n v="4062"/>
    <x v="0"/>
    <m/>
    <x v="494"/>
    <x v="771"/>
    <n v="38"/>
    <x v="1"/>
    <n v="59.6"/>
    <x v="4"/>
    <s v="Email"/>
    <x v="1"/>
    <n v="0"/>
    <n v="259"/>
    <s v="Alto"/>
    <s v="Bajo"/>
    <n v="7.8947368421052627E-2"/>
    <n v="1154"/>
    <n v="128"/>
    <n v="0.296875"/>
    <n v="0.296875"/>
    <s v="Primera compra"/>
    <n v="1026"/>
    <n v="33.708418891170432"/>
    <n v="2.8090349075975358"/>
    <x v="0"/>
    <x v="3"/>
    <s v="dic"/>
  </r>
  <r>
    <x v="2378"/>
    <x v="0"/>
    <n v="89"/>
    <n v="125"/>
    <n v="463.7"/>
    <n v="0"/>
    <s v="No"/>
    <s v="No"/>
    <n v="0"/>
    <n v="0"/>
    <n v="2"/>
    <s v="Yes"/>
    <n v="0"/>
    <s v="VT"/>
    <x v="0"/>
    <n v="64"/>
    <s v="No"/>
    <s v="No"/>
    <s v="No"/>
    <s v="  One Year   "/>
    <s v="Direct Debit"/>
    <n v="61"/>
    <n v="4062"/>
    <x v="0"/>
    <m/>
    <x v="494"/>
    <x v="771"/>
    <n v="38"/>
    <x v="1"/>
    <n v="59.6"/>
    <x v="2"/>
    <s v="Email"/>
    <x v="1"/>
    <n v="0"/>
    <n v="5671"/>
    <s v="Alto"/>
    <s v="Medio"/>
    <n v="0.13157894736842105"/>
    <n v="1154"/>
    <n v="130"/>
    <n v="0.29230769230769232"/>
    <n v="0.29230769230769232"/>
    <s v="Compra posterior"/>
    <n v="1026"/>
    <n v="33.708418891170432"/>
    <n v="2.8090349075975358"/>
    <x v="1"/>
    <x v="3"/>
    <s v="dic"/>
  </r>
  <r>
    <x v="2379"/>
    <x v="0"/>
    <n v="70"/>
    <n v="78"/>
    <n v="233.3"/>
    <n v="0"/>
    <s v="No"/>
    <s v="No"/>
    <n v="0"/>
    <n v="1"/>
    <n v="3"/>
    <s v="Yes"/>
    <n v="0"/>
    <s v="VT"/>
    <x v="0"/>
    <n v="57"/>
    <s v="No"/>
    <s v="No"/>
    <s v="No"/>
    <s v="  Month-to-Month   "/>
    <s v="Direct Debit"/>
    <n v="15"/>
    <n v="226"/>
    <x v="0"/>
    <m/>
    <x v="905"/>
    <x v="991"/>
    <n v="60"/>
    <x v="0"/>
    <n v="14.45"/>
    <x v="0"/>
    <s v="Phone"/>
    <x v="1"/>
    <n v="0"/>
    <n v="4483"/>
    <s v="Medio"/>
    <s v="Bajo"/>
    <n v="3.3333333333333333E-2"/>
    <n v="1731"/>
    <n v="80"/>
    <n v="0.75"/>
    <n v="0.75"/>
    <s v="Primera compra"/>
    <n v="1016"/>
    <n v="33.379876796714576"/>
    <n v="2.7816563997262147"/>
    <x v="0"/>
    <x v="1"/>
    <s v="ene"/>
  </r>
  <r>
    <x v="2380"/>
    <x v="0"/>
    <n v="53"/>
    <n v="126"/>
    <n v="301.89999999999998"/>
    <n v="430"/>
    <s v="Yes"/>
    <s v="No"/>
    <n v="67.099999999999994"/>
    <n v="0"/>
    <n v="0"/>
    <s v="No"/>
    <n v="0"/>
    <s v="NJ"/>
    <x v="1"/>
    <n v="62"/>
    <s v="No"/>
    <s v="No"/>
    <s v="No"/>
    <s v="  Two Year   "/>
    <s v="Credit Card"/>
    <n v="8"/>
    <n v="348"/>
    <x v="0"/>
    <m/>
    <x v="368"/>
    <x v="256"/>
    <n v="71"/>
    <x v="2"/>
    <n v="9.07"/>
    <x v="3"/>
    <s v="Email"/>
    <x v="1"/>
    <n v="3.35"/>
    <n v="3411"/>
    <s v="Medio"/>
    <s v="Bajo"/>
    <n v="1.4084507042253521E-2"/>
    <n v="1719"/>
    <n v="557"/>
    <n v="0.12746858168761221"/>
    <n v="0.12746858168761221"/>
    <s v="Primera compra"/>
    <n v="291"/>
    <n v="9.5605749486652982"/>
    <n v="0.79671457905544152"/>
    <x v="0"/>
    <x v="1"/>
    <s v="dic"/>
  </r>
  <r>
    <x v="2381"/>
    <x v="0"/>
    <n v="91"/>
    <n v="48"/>
    <n v="133"/>
    <n v="0"/>
    <s v="No"/>
    <s v="No"/>
    <n v="0"/>
    <n v="0"/>
    <n v="13"/>
    <s v="Yes"/>
    <n v="0"/>
    <s v="MI"/>
    <x v="0"/>
    <n v="37"/>
    <s v="No"/>
    <s v="No"/>
    <s v="No"/>
    <s v="  One Year   "/>
    <s v="Credit Card"/>
    <n v="28"/>
    <n v="747"/>
    <x v="0"/>
    <m/>
    <x v="29"/>
    <x v="1020"/>
    <n v="44"/>
    <x v="1"/>
    <n v="29.28"/>
    <x v="3"/>
    <s v="Phone"/>
    <x v="0"/>
    <n v="0"/>
    <n v="3845"/>
    <s v="Medio"/>
    <s v="Bajo"/>
    <n v="2.2727272727272728E-2"/>
    <n v="295"/>
    <n v="49"/>
    <n v="0.89795918367346939"/>
    <n v="0.89795918367346939"/>
    <s v="Primera compra"/>
    <n v="1629"/>
    <n v="53.519507186858313"/>
    <n v="4.4599589322381927"/>
    <x v="2"/>
    <x v="2"/>
    <s v="abr"/>
  </r>
  <r>
    <x v="2382"/>
    <x v="0"/>
    <n v="68"/>
    <n v="82"/>
    <n v="156"/>
    <n v="0"/>
    <s v="No"/>
    <s v="No"/>
    <n v="0"/>
    <n v="0"/>
    <n v="0"/>
    <s v="No"/>
    <n v="0"/>
    <s v="TX"/>
    <x v="0"/>
    <n v="39"/>
    <s v="No"/>
    <s v="No"/>
    <s v="No"/>
    <s v="  One Year   "/>
    <s v="Credit Card"/>
    <n v="12"/>
    <n v="473"/>
    <x v="0"/>
    <m/>
    <x v="477"/>
    <x v="304"/>
    <n v="20"/>
    <x v="0"/>
    <n v="9.94"/>
    <x v="4"/>
    <s v="Phone"/>
    <x v="0"/>
    <n v="0"/>
    <n v="2362"/>
    <s v="Medio"/>
    <s v="Bajo"/>
    <n v="0.15"/>
    <n v="482"/>
    <n v="85"/>
    <n v="0.23529411764705882"/>
    <n v="0.23529411764705882"/>
    <s v="Primera compra"/>
    <n v="1528"/>
    <n v="50.201232032854215"/>
    <n v="4.1834360027378512"/>
    <x v="0"/>
    <x v="1"/>
    <s v="ago"/>
  </r>
  <r>
    <x v="2383"/>
    <x v="0"/>
    <n v="85"/>
    <n v="47"/>
    <n v="108.3"/>
    <n v="0"/>
    <s v="No"/>
    <s v="No"/>
    <n v="0"/>
    <n v="0"/>
    <n v="0"/>
    <s v="No"/>
    <n v="0"/>
    <s v="WA"/>
    <x v="0"/>
    <n v="28"/>
    <s v="Yes"/>
    <s v="No"/>
    <s v="No"/>
    <s v="  One Year   "/>
    <s v="Credit Card"/>
    <n v="7"/>
    <n v="56"/>
    <x v="0"/>
    <m/>
    <x v="87"/>
    <x v="867"/>
    <n v="70"/>
    <x v="1"/>
    <n v="6.13"/>
    <x v="4"/>
    <s v="Phone"/>
    <x v="0"/>
    <n v="0"/>
    <n v="4262"/>
    <s v="Medio"/>
    <s v="Bajo"/>
    <n v="4.2857142857142858E-2"/>
    <n v="978"/>
    <n v="50"/>
    <n v="1.4"/>
    <n v="1.4"/>
    <s v="Primera compra"/>
    <n v="992"/>
    <n v="32.591375770020534"/>
    <n v="2.7159479808350446"/>
    <x v="0"/>
    <x v="1"/>
    <s v="ene"/>
  </r>
  <r>
    <x v="2384"/>
    <x v="0"/>
    <n v="56"/>
    <n v="6"/>
    <n v="14"/>
    <n v="4"/>
    <s v="Yes"/>
    <s v="Yes"/>
    <n v="0"/>
    <n v="1"/>
    <n v="0"/>
    <s v="No"/>
    <n v="0"/>
    <s v="ME"/>
    <x v="0"/>
    <n v="43"/>
    <s v="No"/>
    <s v="No"/>
    <s v="No"/>
    <s v="  Month-to-Month   "/>
    <s v="Credit Card"/>
    <n v="12"/>
    <n v="12"/>
    <x v="0"/>
    <m/>
    <x v="29"/>
    <x v="887"/>
    <n v="32"/>
    <x v="2"/>
    <n v="14.07"/>
    <x v="3"/>
    <s v="Email"/>
    <x v="1"/>
    <n v="0.14000000000000001"/>
    <n v="6122"/>
    <s v="Medio"/>
    <s v="Bajo"/>
    <n v="3.125E-2"/>
    <n v="432"/>
    <n v="11"/>
    <n v="2.9090909090909092"/>
    <n v="2.9090909090909092"/>
    <s v="Primera compra"/>
    <n v="1629"/>
    <n v="53.519507186858313"/>
    <n v="4.4599589322381927"/>
    <x v="2"/>
    <x v="1"/>
    <s v="abr"/>
  </r>
  <r>
    <x v="2385"/>
    <x v="0"/>
    <n v="66"/>
    <n v="189"/>
    <n v="629.1"/>
    <n v="350"/>
    <s v="Yes"/>
    <s v="No"/>
    <n v="430.5"/>
    <n v="0"/>
    <n v="15"/>
    <s v="Yes"/>
    <n v="0"/>
    <s v="MI"/>
    <x v="1"/>
    <n v="23"/>
    <s v="Yes"/>
    <s v="No"/>
    <s v="Yes"/>
    <s v="  Two Year   "/>
    <s v="Credit Card"/>
    <n v="24"/>
    <n v="1695"/>
    <x v="0"/>
    <m/>
    <x v="379"/>
    <x v="118"/>
    <n v="68"/>
    <x v="0"/>
    <n v="22.28"/>
    <x v="5"/>
    <s v="SMS"/>
    <x v="0"/>
    <n v="0.86"/>
    <n v="6110"/>
    <s v="Medio"/>
    <s v="Bajo"/>
    <n v="5.8823529411764705E-2"/>
    <n v="878"/>
    <n v="543"/>
    <n v="0.12523020257826889"/>
    <n v="0.12523020257826889"/>
    <s v="Primera compra"/>
    <n v="763"/>
    <n v="25.067761806981515"/>
    <n v="2.0889801505817931"/>
    <x v="0"/>
    <x v="0"/>
    <s v="sept"/>
  </r>
  <r>
    <x v="2386"/>
    <x v="0"/>
    <n v="60"/>
    <n v="122"/>
    <n v="255.9"/>
    <n v="357"/>
    <s v="Yes"/>
    <s v="Yes"/>
    <n v="0"/>
    <n v="0"/>
    <n v="6"/>
    <s v="Yes"/>
    <n v="0"/>
    <s v="FL"/>
    <x v="0"/>
    <n v="35"/>
    <s v="No"/>
    <s v="No"/>
    <s v="Yes"/>
    <s v="  Two Year   "/>
    <s v="Credit Card"/>
    <n v="49"/>
    <n v="2483"/>
    <x v="0"/>
    <m/>
    <x v="246"/>
    <x v="61"/>
    <n v="76"/>
    <x v="2"/>
    <n v="52.93"/>
    <x v="5"/>
    <s v="Phone"/>
    <x v="0"/>
    <n v="6.02"/>
    <n v="6280"/>
    <s v="Alto"/>
    <s v="Bajo"/>
    <n v="5.2631578947368418E-2"/>
    <n v="1258"/>
    <n v="483"/>
    <n v="0.15734989648033126"/>
    <n v="0.15734989648033126"/>
    <s v="Primera compra"/>
    <n v="1645"/>
    <n v="54.045174537987677"/>
    <n v="4.5037645448323067"/>
    <x v="0"/>
    <x v="3"/>
    <s v="abr"/>
  </r>
  <r>
    <x v="2387"/>
    <x v="0"/>
    <n v="71"/>
    <n v="52"/>
    <n v="187.5"/>
    <n v="141"/>
    <s v="Yes"/>
    <s v="No"/>
    <n v="148.1"/>
    <n v="1"/>
    <n v="3"/>
    <s v="Yes"/>
    <n v="0"/>
    <s v="WA"/>
    <x v="1"/>
    <n v="65"/>
    <s v="No"/>
    <s v="Yes"/>
    <s v="No"/>
    <s v="  Two Year   "/>
    <s v="Credit Card"/>
    <n v="27"/>
    <n v="1276"/>
    <x v="0"/>
    <m/>
    <x v="348"/>
    <x v="271"/>
    <n v="105"/>
    <x v="0"/>
    <n v="31.65"/>
    <x v="2"/>
    <s v="Phone"/>
    <x v="1"/>
    <n v="5.92"/>
    <n v="3410"/>
    <s v="Medio"/>
    <s v="Medio"/>
    <n v="4.7619047619047616E-2"/>
    <n v="1548"/>
    <n v="198"/>
    <n v="0.53030303030303028"/>
    <n v="0.53030303030303028"/>
    <s v="Primera compra"/>
    <n v="1063"/>
    <n v="34.92402464065708"/>
    <n v="2.9103353867214232"/>
    <x v="1"/>
    <x v="0"/>
    <s v="nov"/>
  </r>
  <r>
    <x v="2388"/>
    <x v="0"/>
    <n v="69"/>
    <n v="162"/>
    <n v="363.9"/>
    <n v="132"/>
    <s v="Yes"/>
    <s v="No"/>
    <n v="148.5"/>
    <n v="0"/>
    <n v="0"/>
    <s v="No"/>
    <n v="0"/>
    <s v="WA"/>
    <x v="1"/>
    <n v="19"/>
    <s v="Yes"/>
    <s v="No"/>
    <s v="No"/>
    <s v="  Month-to-Month   "/>
    <s v="Credit Card"/>
    <n v="12"/>
    <n v="389"/>
    <x v="0"/>
    <m/>
    <x v="855"/>
    <x v="578"/>
    <n v="82"/>
    <x v="0"/>
    <n v="12.73"/>
    <x v="5"/>
    <s v="SMS"/>
    <x v="0"/>
    <n v="0.3"/>
    <n v="1317"/>
    <s v="Medio"/>
    <s v="Bajo"/>
    <n v="4.878048780487805E-2"/>
    <n v="772"/>
    <n v="298"/>
    <n v="0.27516778523489932"/>
    <n v="0.27516778523489932"/>
    <s v="Primera compra"/>
    <n v="424"/>
    <n v="13.930184804928132"/>
    <n v="1.160848733744011"/>
    <x v="0"/>
    <x v="1"/>
    <s v="ago"/>
  </r>
  <r>
    <x v="2389"/>
    <x v="0"/>
    <n v="73"/>
    <n v="177"/>
    <n v="494.5"/>
    <n v="225"/>
    <s v="Yes"/>
    <s v="No"/>
    <n v="111.4"/>
    <n v="0"/>
    <n v="0"/>
    <s v="No"/>
    <n v="0"/>
    <s v="IN"/>
    <x v="0"/>
    <n v="36"/>
    <s v="No"/>
    <s v="No"/>
    <s v="No"/>
    <s v="  One Year   "/>
    <s v="Direct Debit"/>
    <n v="10"/>
    <n v="454"/>
    <x v="0"/>
    <m/>
    <x v="630"/>
    <x v="1192"/>
    <n v="40"/>
    <x v="0"/>
    <n v="10.32"/>
    <x v="5"/>
    <s v="Phone"/>
    <x v="0"/>
    <n v="4.46"/>
    <n v="6202"/>
    <s v="Medio"/>
    <s v="Bajo"/>
    <n v="0.1"/>
    <n v="1327"/>
    <n v="406"/>
    <n v="9.8522167487684734E-2"/>
    <n v="9.8522167487684734E-2"/>
    <s v="Primera compra"/>
    <n v="1684"/>
    <n v="55.326488706365495"/>
    <n v="4.6105407255304582"/>
    <x v="0"/>
    <x v="1"/>
    <s v="mar"/>
  </r>
  <r>
    <x v="2390"/>
    <x v="0"/>
    <n v="86"/>
    <n v="172"/>
    <n v="419.9"/>
    <n v="280"/>
    <s v="Yes"/>
    <s v="Yes"/>
    <n v="0"/>
    <n v="0"/>
    <n v="0"/>
    <s v="No"/>
    <n v="0"/>
    <s v="MS"/>
    <x v="0"/>
    <n v="34"/>
    <s v="No"/>
    <s v="No"/>
    <s v="No"/>
    <s v="  One Year   "/>
    <s v="Direct Debit"/>
    <n v="8"/>
    <n v="210"/>
    <x v="0"/>
    <m/>
    <x v="537"/>
    <x v="282"/>
    <n v="114"/>
    <x v="1"/>
    <n v="7.35"/>
    <x v="4"/>
    <s v="SMS"/>
    <x v="0"/>
    <n v="2.58"/>
    <n v="6952"/>
    <s v="Medio"/>
    <s v="Bajo"/>
    <n v="2.6315789473684209E-2"/>
    <n v="1320"/>
    <n v="455"/>
    <n v="0.25054945054945055"/>
    <n v="0.25054945054945055"/>
    <s v="Primera compra"/>
    <n v="841"/>
    <n v="27.630390143737166"/>
    <n v="2.3025325119780971"/>
    <x v="0"/>
    <x v="1"/>
    <s v="jun"/>
  </r>
  <r>
    <x v="2391"/>
    <x v="0"/>
    <n v="50"/>
    <n v="42"/>
    <n v="128"/>
    <n v="33"/>
    <s v="Yes"/>
    <s v="No"/>
    <n v="29.2"/>
    <n v="2"/>
    <n v="0"/>
    <s v="No"/>
    <n v="0"/>
    <s v="CO"/>
    <x v="1"/>
    <n v="44"/>
    <s v="No"/>
    <s v="No"/>
    <s v="No"/>
    <s v="  Two Year   "/>
    <s v="Credit Card"/>
    <n v="9"/>
    <n v="97"/>
    <x v="0"/>
    <m/>
    <x v="888"/>
    <x v="853"/>
    <n v="2"/>
    <x v="2"/>
    <n v="9.1999999999999993"/>
    <x v="5"/>
    <s v="Email"/>
    <x v="0"/>
    <n v="1.17"/>
    <n v="1814"/>
    <s v="Medio"/>
    <s v="Bajo"/>
    <n v="2"/>
    <n v="695"/>
    <n v="79"/>
    <n v="2.5316455696202531E-2"/>
    <n v="2.5316455696202531E-2"/>
    <s v="Primera compra"/>
    <n v="1062"/>
    <n v="34.891170431211499"/>
    <n v="2.9075975359342916"/>
    <x v="0"/>
    <x v="1"/>
    <s v="nov"/>
  </r>
  <r>
    <x v="2392"/>
    <x v="0"/>
    <n v="69"/>
    <n v="19"/>
    <n v="33.9"/>
    <n v="12"/>
    <s v="Yes"/>
    <s v="No"/>
    <n v="0.8"/>
    <n v="1"/>
    <n v="3"/>
    <s v="Yes"/>
    <n v="0"/>
    <s v="NY"/>
    <x v="1"/>
    <n v="54"/>
    <s v="No"/>
    <s v="No"/>
    <s v="No"/>
    <s v="  Month-to-Month   "/>
    <s v="Direct Debit"/>
    <n v="37"/>
    <n v="124"/>
    <x v="0"/>
    <m/>
    <x v="994"/>
    <x v="103"/>
    <n v="17"/>
    <x v="0"/>
    <n v="41.92"/>
    <x v="3"/>
    <s v="Phone"/>
    <x v="1"/>
    <n v="0"/>
    <n v="6081"/>
    <s v="Medio"/>
    <s v="Bajo"/>
    <n v="5.8823529411764705E-2"/>
    <n v="728"/>
    <n v="32"/>
    <n v="0.53125"/>
    <n v="0.53125"/>
    <s v="Primera compra"/>
    <n v="1453"/>
    <n v="47.737166324435314"/>
    <n v="3.978097193702943"/>
    <x v="2"/>
    <x v="1"/>
    <s v="oct"/>
  </r>
  <r>
    <x v="2393"/>
    <x v="0"/>
    <n v="62"/>
    <n v="231"/>
    <n v="635.79999999999995"/>
    <n v="0"/>
    <s v="No"/>
    <s v="No"/>
    <n v="0"/>
    <n v="0"/>
    <n v="7"/>
    <s v="Yes"/>
    <n v="0"/>
    <s v="OR"/>
    <x v="0"/>
    <n v="39"/>
    <s v="No"/>
    <s v="No"/>
    <s v="Yes"/>
    <s v="  One Year   "/>
    <s v="Direct Debit"/>
    <n v="30"/>
    <n v="1572"/>
    <x v="0"/>
    <m/>
    <x v="524"/>
    <x v="677"/>
    <n v="102"/>
    <x v="2"/>
    <n v="34.950000000000003"/>
    <x v="5"/>
    <s v="SMS"/>
    <x v="1"/>
    <n v="0"/>
    <n v="2474"/>
    <s v="Medio"/>
    <s v="Bajo"/>
    <n v="3.9215686274509803E-2"/>
    <n v="1534"/>
    <n v="235"/>
    <n v="0.43404255319148938"/>
    <n v="0.43404255319148938"/>
    <s v="Primera compra"/>
    <n v="999"/>
    <n v="32.821355236139631"/>
    <n v="2.7351129363449691"/>
    <x v="0"/>
    <x v="0"/>
    <s v="ene"/>
  </r>
  <r>
    <x v="2394"/>
    <x v="0"/>
    <n v="89"/>
    <n v="248"/>
    <n v="541.70000000000005"/>
    <n v="136"/>
    <s v="Yes"/>
    <s v="Yes"/>
    <n v="0"/>
    <n v="0"/>
    <n v="4"/>
    <s v="Yes"/>
    <n v="0"/>
    <s v="VA"/>
    <x v="1"/>
    <n v="56"/>
    <s v="No"/>
    <s v="No"/>
    <s v="Yes"/>
    <s v="  Two Year   "/>
    <s v="Direct Debit"/>
    <n v="30"/>
    <n v="1022"/>
    <x v="0"/>
    <m/>
    <x v="1167"/>
    <x v="813"/>
    <n v="2"/>
    <x v="1"/>
    <n v="26.04"/>
    <x v="3"/>
    <s v="SMS"/>
    <x v="0"/>
    <n v="0.22"/>
    <n v="6665"/>
    <s v="Medio"/>
    <s v="Bajo"/>
    <n v="0.5"/>
    <n v="570"/>
    <n v="385"/>
    <n v="5.1948051948051948E-3"/>
    <n v="5.1948051948051948E-3"/>
    <s v="Primera compra"/>
    <n v="1042"/>
    <n v="34.234086242299796"/>
    <n v="2.8528405201916498"/>
    <x v="2"/>
    <x v="2"/>
    <s v="dic"/>
  </r>
  <r>
    <x v="2395"/>
    <x v="0"/>
    <n v="56"/>
    <n v="18"/>
    <n v="65.8"/>
    <n v="28"/>
    <s v="Yes"/>
    <s v="No"/>
    <n v="40.6"/>
    <n v="0"/>
    <n v="0"/>
    <s v="No"/>
    <n v="0"/>
    <s v="MS"/>
    <x v="1"/>
    <n v="48"/>
    <s v="No"/>
    <s v="No"/>
    <s v="No"/>
    <s v="  Month-to-Month   "/>
    <s v="Credit Card"/>
    <n v="7"/>
    <n v="46"/>
    <x v="0"/>
    <m/>
    <x v="749"/>
    <x v="783"/>
    <n v="17"/>
    <x v="2"/>
    <n v="7.53"/>
    <x v="1"/>
    <s v="Phone"/>
    <x v="0"/>
    <n v="1.22"/>
    <n v="2129"/>
    <s v="Medio"/>
    <s v="Bajo"/>
    <n v="0"/>
    <n v="865"/>
    <n v="46"/>
    <n v="0.36956521739130432"/>
    <n v="0.36956521739130432"/>
    <s v="Primera compra"/>
    <n v="1338"/>
    <n v="43.958932238193022"/>
    <n v="3.6632443531827517"/>
    <x v="2"/>
    <x v="1"/>
    <s v="feb"/>
  </r>
  <r>
    <x v="2396"/>
    <x v="0"/>
    <n v="79"/>
    <n v="204"/>
    <n v="428"/>
    <n v="0"/>
    <s v="No"/>
    <s v="No"/>
    <n v="0"/>
    <n v="2"/>
    <n v="0"/>
    <s v="No"/>
    <n v="0"/>
    <s v="WY"/>
    <x v="1"/>
    <n v="47"/>
    <s v="No"/>
    <s v="No"/>
    <s v="No"/>
    <s v="  One Year   "/>
    <s v="Credit Card"/>
    <n v="13"/>
    <n v="778"/>
    <x v="0"/>
    <m/>
    <x v="741"/>
    <x v="75"/>
    <n v="56"/>
    <x v="1"/>
    <n v="15.15"/>
    <x v="4"/>
    <s v="SMS"/>
    <x v="0"/>
    <n v="0"/>
    <n v="3917"/>
    <s v="Medio"/>
    <s v="Bajo"/>
    <n v="5.3571428571428568E-2"/>
    <n v="1257"/>
    <n v="207"/>
    <n v="0.27053140096618356"/>
    <n v="0.27053140096618356"/>
    <s v="Primera compra"/>
    <n v="1493"/>
    <n v="49.051334702258728"/>
    <n v="4.0876112251882271"/>
    <x v="0"/>
    <x v="2"/>
    <s v="sept"/>
  </r>
  <r>
    <x v="2397"/>
    <x v="0"/>
    <n v="79"/>
    <n v="129"/>
    <n v="262"/>
    <n v="0"/>
    <s v="No"/>
    <s v="No"/>
    <n v="0"/>
    <n v="0"/>
    <n v="13"/>
    <s v="Yes"/>
    <n v="0"/>
    <s v="MN"/>
    <x v="1"/>
    <n v="32"/>
    <s v="No"/>
    <s v="No"/>
    <s v="Yes"/>
    <s v="  Month-to-Month   "/>
    <s v="Direct Debit"/>
    <n v="20"/>
    <n v="639"/>
    <x v="0"/>
    <m/>
    <x v="1168"/>
    <x v="988"/>
    <n v="35"/>
    <x v="1"/>
    <n v="18.11"/>
    <x v="3"/>
    <s v="SMS"/>
    <x v="0"/>
    <n v="0"/>
    <n v="6416"/>
    <s v="Medio"/>
    <s v="Bajo"/>
    <n v="2.8571428571428571E-2"/>
    <n v="302"/>
    <n v="130"/>
    <n v="0.26923076923076922"/>
    <n v="0.26923076923076922"/>
    <s v="Primera compra"/>
    <n v="696"/>
    <n v="22.866529774127311"/>
    <n v="1.9055441478439425"/>
    <x v="0"/>
    <x v="1"/>
    <s v="nov"/>
  </r>
  <r>
    <x v="2398"/>
    <x v="0"/>
    <n v="98"/>
    <n v="31"/>
    <n v="84.9"/>
    <n v="0"/>
    <s v="No"/>
    <s v="No"/>
    <n v="0"/>
    <n v="0"/>
    <n v="8"/>
    <s v="Yes"/>
    <n v="0"/>
    <s v="MA"/>
    <x v="1"/>
    <n v="32"/>
    <s v="No"/>
    <s v="No"/>
    <s v="No"/>
    <s v="  Month-to-Month   "/>
    <s v="Credit Card"/>
    <n v="21"/>
    <n v="441"/>
    <x v="0"/>
    <m/>
    <x v="478"/>
    <x v="1193"/>
    <n v="22"/>
    <x v="1"/>
    <n v="24.15"/>
    <x v="5"/>
    <s v="Phone"/>
    <x v="0"/>
    <n v="0"/>
    <n v="6056"/>
    <s v="Medio"/>
    <s v="Bajo"/>
    <n v="0.18181818181818182"/>
    <n v="1404"/>
    <n v="35"/>
    <n v="0.62857142857142856"/>
    <n v="0.62857142857142856"/>
    <s v="Primera compra"/>
    <n v="379"/>
    <n v="12.451745379876797"/>
    <n v="1.0376454483230664"/>
    <x v="0"/>
    <x v="1"/>
    <s v="sept"/>
  </r>
  <r>
    <x v="2399"/>
    <x v="0"/>
    <n v="54"/>
    <n v="63"/>
    <n v="153.80000000000001"/>
    <n v="0"/>
    <s v="No"/>
    <s v="No"/>
    <n v="0"/>
    <n v="1"/>
    <n v="0"/>
    <s v="No"/>
    <n v="0"/>
    <s v="MN"/>
    <x v="0"/>
    <n v="53"/>
    <s v="No"/>
    <s v="No"/>
    <s v="No"/>
    <s v="  One Year   "/>
    <s v="Credit Card"/>
    <n v="8"/>
    <n v="126"/>
    <x v="0"/>
    <m/>
    <x v="501"/>
    <x v="445"/>
    <n v="80"/>
    <x v="2"/>
    <n v="6.43"/>
    <x v="1"/>
    <s v="Phone"/>
    <x v="0"/>
    <n v="0"/>
    <n v="6947"/>
    <s v="Medio"/>
    <s v="Bajo"/>
    <n v="0"/>
    <n v="1717"/>
    <n v="63"/>
    <n v="1.2698412698412698"/>
    <n v="1.2698412698412698"/>
    <s v="Primera compra"/>
    <n v="1691"/>
    <n v="55.5564681724846"/>
    <n v="4.6297056810403836"/>
    <x v="2"/>
    <x v="1"/>
    <s v="feb"/>
  </r>
  <r>
    <x v="2400"/>
    <x v="0"/>
    <n v="57"/>
    <n v="223"/>
    <n v="730.3"/>
    <n v="0"/>
    <s v="No"/>
    <s v="No"/>
    <n v="0"/>
    <n v="1"/>
    <n v="2"/>
    <s v="Yes"/>
    <n v="0"/>
    <s v="CT"/>
    <x v="1"/>
    <n v="47"/>
    <s v="No"/>
    <s v="No"/>
    <s v="Yes"/>
    <s v="  Two Year   "/>
    <s v="Credit Card"/>
    <n v="18"/>
    <n v="886"/>
    <x v="0"/>
    <m/>
    <x v="0"/>
    <x v="466"/>
    <n v="27"/>
    <x v="1"/>
    <n v="18.02"/>
    <x v="2"/>
    <s v="Email"/>
    <x v="0"/>
    <n v="0"/>
    <n v="6038"/>
    <s v="Medio"/>
    <s v="Medio"/>
    <n v="0.18518518518518517"/>
    <n v="518"/>
    <n v="228"/>
    <n v="0.11842105263157894"/>
    <n v="0.11842105263157894"/>
    <s v="Primera compra"/>
    <n v="1699"/>
    <n v="55.819301848049278"/>
    <n v="4.6516084873374401"/>
    <x v="1"/>
    <x v="2"/>
    <s v="feb"/>
  </r>
  <r>
    <x v="2401"/>
    <x v="0"/>
    <n v="69"/>
    <n v="119"/>
    <n v="230.5"/>
    <n v="231"/>
    <s v="Yes"/>
    <s v="No"/>
    <n v="75.2"/>
    <n v="1"/>
    <n v="6"/>
    <s v="Yes"/>
    <n v="0"/>
    <s v="NM"/>
    <x v="1"/>
    <n v="53"/>
    <s v="No"/>
    <s v="No"/>
    <s v="Yes"/>
    <s v="  One Year   "/>
    <s v="Direct Debit"/>
    <n v="59"/>
    <n v="1952"/>
    <x v="0"/>
    <m/>
    <x v="90"/>
    <x v="452"/>
    <n v="24"/>
    <x v="1"/>
    <n v="61.83"/>
    <x v="2"/>
    <s v="SMS"/>
    <x v="0"/>
    <n v="3.76"/>
    <n v="5368"/>
    <s v="Alto"/>
    <s v="Medio"/>
    <n v="0.20833333333333334"/>
    <n v="1635"/>
    <n v="355"/>
    <n v="6.7605633802816895E-2"/>
    <n v="6.7605633802816895E-2"/>
    <s v="Primera compra"/>
    <n v="393"/>
    <n v="12.911704312114988"/>
    <n v="1.0759753593429158"/>
    <x v="1"/>
    <x v="0"/>
    <s v="sept"/>
  </r>
  <r>
    <x v="2401"/>
    <x v="0"/>
    <n v="65"/>
    <n v="119"/>
    <n v="230.5"/>
    <n v="231"/>
    <s v="Yes"/>
    <s v="No"/>
    <n v="75.2"/>
    <n v="1"/>
    <n v="6"/>
    <s v="Yes"/>
    <n v="0"/>
    <s v="NM"/>
    <x v="1"/>
    <n v="53"/>
    <s v="No"/>
    <s v="No"/>
    <s v="Yes"/>
    <s v="  One Year   "/>
    <s v="Direct Debit"/>
    <n v="59"/>
    <n v="1952"/>
    <x v="0"/>
    <m/>
    <x v="90"/>
    <x v="452"/>
    <n v="24"/>
    <x v="1"/>
    <n v="61.83"/>
    <x v="1"/>
    <s v="SMS"/>
    <x v="0"/>
    <n v="3.76"/>
    <n v="1101"/>
    <s v="Alto"/>
    <s v="Bajo"/>
    <n v="0"/>
    <n v="1635"/>
    <n v="350"/>
    <n v="6.8571428571428575E-2"/>
    <n v="6.8571428571428575E-2"/>
    <s v="Compra posterior"/>
    <n v="393"/>
    <n v="12.911704312114988"/>
    <n v="1.0759753593429158"/>
    <x v="0"/>
    <x v="0"/>
    <s v="sept"/>
  </r>
  <r>
    <x v="2402"/>
    <x v="0"/>
    <n v="65"/>
    <n v="145"/>
    <n v="306.89999999999998"/>
    <n v="183"/>
    <s v="Yes"/>
    <s v="No"/>
    <n v="302"/>
    <n v="0"/>
    <n v="14"/>
    <s v="Yes"/>
    <n v="0"/>
    <s v="NY"/>
    <x v="1"/>
    <n v="26"/>
    <s v="Yes"/>
    <s v="No"/>
    <s v="Yes"/>
    <s v="  Two Year   "/>
    <s v="Direct Debit"/>
    <n v="39"/>
    <n v="2415"/>
    <x v="0"/>
    <m/>
    <x v="91"/>
    <x v="362"/>
    <n v="24"/>
    <x v="2"/>
    <n v="41.56"/>
    <x v="2"/>
    <s v="SMS"/>
    <x v="1"/>
    <n v="6.04"/>
    <n v="629"/>
    <s v="Medio"/>
    <s v="Medio"/>
    <n v="0.20833333333333334"/>
    <n v="760"/>
    <n v="333"/>
    <n v="7.2072072072072071E-2"/>
    <n v="7.2072072072072071E-2"/>
    <s v="Primera compra"/>
    <n v="1580"/>
    <n v="51.909650924024632"/>
    <n v="4.3258042436687196"/>
    <x v="1"/>
    <x v="3"/>
    <s v="jun"/>
  </r>
  <r>
    <x v="2403"/>
    <x v="0"/>
    <n v="65"/>
    <n v="174"/>
    <n v="407.2"/>
    <n v="0"/>
    <s v="No"/>
    <s v="No"/>
    <n v="0"/>
    <n v="0"/>
    <n v="9"/>
    <s v="Yes"/>
    <n v="0"/>
    <s v="CT"/>
    <x v="1"/>
    <n v="72"/>
    <s v="No"/>
    <s v="Yes"/>
    <s v="No"/>
    <s v="  Month-to-Month   "/>
    <s v="Direct Debit"/>
    <n v="20"/>
    <n v="1379"/>
    <x v="0"/>
    <m/>
    <x v="817"/>
    <x v="1067"/>
    <n v="7"/>
    <x v="2"/>
    <n v="23.51"/>
    <x v="5"/>
    <s v="Phone"/>
    <x v="1"/>
    <n v="0"/>
    <n v="5550"/>
    <s v="Medio"/>
    <s v="Bajo"/>
    <n v="0.5714285714285714"/>
    <n v="1475"/>
    <n v="178"/>
    <n v="3.9325842696629212E-2"/>
    <n v="3.9325842696629212E-2"/>
    <s v="Primera compra"/>
    <n v="1164"/>
    <n v="38.242299794661193"/>
    <n v="3.1868583162217661"/>
    <x v="0"/>
    <x v="0"/>
    <s v="ago"/>
  </r>
  <r>
    <x v="2404"/>
    <x v="0"/>
    <n v="78"/>
    <n v="208"/>
    <n v="514.6"/>
    <n v="0"/>
    <s v="No"/>
    <s v="No"/>
    <n v="0"/>
    <n v="0"/>
    <n v="4"/>
    <s v="Yes"/>
    <n v="0"/>
    <s v="SC"/>
    <x v="0"/>
    <n v="63"/>
    <s v="No"/>
    <s v="No"/>
    <s v="No"/>
    <s v="  Two Year   "/>
    <s v="Direct Debit"/>
    <n v="26"/>
    <n v="1049"/>
    <x v="0"/>
    <m/>
    <x v="294"/>
    <x v="195"/>
    <n v="82"/>
    <x v="1"/>
    <n v="27.94"/>
    <x v="3"/>
    <s v="Phone"/>
    <x v="0"/>
    <n v="0"/>
    <n v="3735"/>
    <s v="Medio"/>
    <s v="Bajo"/>
    <n v="1.2195121951219513E-2"/>
    <n v="1464"/>
    <n v="209"/>
    <n v="0.3923444976076555"/>
    <n v="0.3923444976076555"/>
    <s v="Primera compra"/>
    <n v="1228"/>
    <n v="40.344969199178642"/>
    <n v="3.3620807665982202"/>
    <x v="2"/>
    <x v="2"/>
    <s v="jun"/>
  </r>
  <r>
    <x v="2405"/>
    <x v="0"/>
    <n v="55"/>
    <n v="170"/>
    <n v="484.9"/>
    <n v="0"/>
    <s v="No"/>
    <s v="No"/>
    <n v="0"/>
    <n v="1"/>
    <n v="3"/>
    <s v="No"/>
    <n v="38"/>
    <s v="UT"/>
    <x v="0"/>
    <n v="54"/>
    <s v="No"/>
    <s v="No"/>
    <s v="Yes"/>
    <s v="  One Year   "/>
    <s v="Direct Debit"/>
    <n v="34"/>
    <n v="1381"/>
    <x v="0"/>
    <m/>
    <x v="275"/>
    <x v="5"/>
    <n v="39"/>
    <x v="2"/>
    <n v="31.84"/>
    <x v="2"/>
    <s v="SMS"/>
    <x v="0"/>
    <n v="0"/>
    <n v="2445"/>
    <s v="Medio"/>
    <s v="Medio"/>
    <n v="0.12820512820512819"/>
    <n v="484"/>
    <n v="175"/>
    <n v="0.22285714285714286"/>
    <n v="0.22285714285714286"/>
    <s v="Primera compra"/>
    <n v="334"/>
    <n v="10.973305954825463"/>
    <n v="0.91444216290212188"/>
    <x v="1"/>
    <x v="0"/>
    <s v="nov"/>
  </r>
  <r>
    <x v="2406"/>
    <x v="0"/>
    <n v="57"/>
    <n v="226"/>
    <n v="584.70000000000005"/>
    <n v="0"/>
    <s v="No"/>
    <s v="No"/>
    <n v="0"/>
    <n v="2"/>
    <n v="21"/>
    <s v="Yes"/>
    <n v="0"/>
    <s v="IN"/>
    <x v="0"/>
    <n v="26"/>
    <s v="Yes"/>
    <s v="No"/>
    <s v="Yes"/>
    <s v="  Two Year   "/>
    <s v="Direct Debit"/>
    <n v="28"/>
    <n v="2052"/>
    <x v="0"/>
    <m/>
    <x v="1169"/>
    <x v="142"/>
    <n v="3"/>
    <x v="2"/>
    <n v="31.29"/>
    <x v="2"/>
    <s v="SMS"/>
    <x v="0"/>
    <n v="0"/>
    <n v="2684"/>
    <s v="Medio"/>
    <s v="Medio"/>
    <n v="1.6666666666666667"/>
    <n v="1523"/>
    <n v="231"/>
    <n v="1.2987012987012988E-2"/>
    <n v="1.2987012987012988E-2"/>
    <s v="Primera compra"/>
    <n v="1105"/>
    <n v="36.303901437371664"/>
    <n v="3.0253251197809718"/>
    <x v="1"/>
    <x v="0"/>
    <s v="oct"/>
  </r>
  <r>
    <x v="2407"/>
    <x v="0"/>
    <n v="72"/>
    <n v="83"/>
    <n v="245.4"/>
    <n v="0"/>
    <s v="No"/>
    <s v="No"/>
    <n v="0"/>
    <n v="0"/>
    <n v="0"/>
    <s v="No"/>
    <n v="0"/>
    <s v="MI"/>
    <x v="1"/>
    <n v="49"/>
    <s v="No"/>
    <s v="No"/>
    <s v="No"/>
    <s v="  One Year   "/>
    <s v="Credit Card"/>
    <n v="7"/>
    <n v="299"/>
    <x v="0"/>
    <m/>
    <x v="1031"/>
    <x v="1194"/>
    <n v="119"/>
    <x v="0"/>
    <n v="7.98"/>
    <x v="5"/>
    <s v="Email"/>
    <x v="0"/>
    <n v="0"/>
    <n v="996"/>
    <s v="Medio"/>
    <s v="Bajo"/>
    <n v="3.3613445378151259E-2"/>
    <n v="458"/>
    <n v="87"/>
    <n v="1.367816091954023"/>
    <n v="1.367816091954023"/>
    <s v="Primera compra"/>
    <n v="649"/>
    <n v="21.322381930184804"/>
    <n v="1.7768651608487336"/>
    <x v="0"/>
    <x v="1"/>
    <s v="ene"/>
  </r>
  <r>
    <x v="2408"/>
    <x v="0"/>
    <n v="69"/>
    <n v="211"/>
    <n v="506"/>
    <n v="0"/>
    <s v="No"/>
    <s v="No"/>
    <n v="0"/>
    <n v="0"/>
    <n v="0"/>
    <s v="No"/>
    <n v="0"/>
    <s v="FL"/>
    <x v="1"/>
    <n v="23"/>
    <s v="Yes"/>
    <s v="No"/>
    <s v="No"/>
    <s v="  Two Year   "/>
    <s v="Credit Card"/>
    <n v="9"/>
    <n v="595"/>
    <x v="0"/>
    <m/>
    <x v="1170"/>
    <x v="523"/>
    <n v="54"/>
    <x v="2"/>
    <n v="9.25"/>
    <x v="2"/>
    <s v="SMS"/>
    <x v="0"/>
    <n v="0"/>
    <n v="4525"/>
    <s v="Medio"/>
    <s v="Medio"/>
    <n v="9.2592592592592587E-2"/>
    <n v="861"/>
    <n v="216"/>
    <n v="0.25"/>
    <n v="0.25"/>
    <s v="Primera compra"/>
    <n v="944"/>
    <n v="31.014373716632441"/>
    <n v="2.5845311430527036"/>
    <x v="1"/>
    <x v="1"/>
    <s v="mar"/>
  </r>
  <r>
    <x v="2409"/>
    <x v="0"/>
    <n v="52"/>
    <n v="134"/>
    <n v="305.3"/>
    <n v="0"/>
    <s v="No"/>
    <s v="No"/>
    <n v="0"/>
    <n v="1"/>
    <n v="2"/>
    <s v="Yes"/>
    <n v="0"/>
    <s v="VA"/>
    <x v="1"/>
    <n v="68"/>
    <s v="No"/>
    <s v="Yes"/>
    <s v="Yes"/>
    <s v="  Month-to-Month   "/>
    <s v="Credit Card"/>
    <n v="29"/>
    <n v="546"/>
    <x v="0"/>
    <m/>
    <x v="133"/>
    <x v="946"/>
    <n v="10"/>
    <x v="2"/>
    <n v="32.369999999999997"/>
    <x v="5"/>
    <s v="Phone"/>
    <x v="0"/>
    <n v="0"/>
    <n v="6441"/>
    <s v="Medio"/>
    <s v="Bajo"/>
    <n v="0.4"/>
    <n v="1193"/>
    <n v="138"/>
    <n v="7.2463768115942032E-2"/>
    <n v="7.2463768115942032E-2"/>
    <s v="Primera compra"/>
    <n v="1162"/>
    <n v="38.176591375770016"/>
    <n v="3.1813826146475015"/>
    <x v="0"/>
    <x v="1"/>
    <s v="ago"/>
  </r>
  <r>
    <x v="2410"/>
    <x v="0"/>
    <n v="59"/>
    <n v="24"/>
    <n v="48.1"/>
    <n v="0"/>
    <s v="No"/>
    <s v="No"/>
    <n v="0"/>
    <n v="1"/>
    <n v="8"/>
    <s v="Yes"/>
    <n v="0"/>
    <s v="IN"/>
    <x v="1"/>
    <n v="30"/>
    <s v="No"/>
    <s v="No"/>
    <s v="No"/>
    <s v="  Month-to-Month   "/>
    <s v="Direct Debit"/>
    <n v="47"/>
    <n v="562"/>
    <x v="0"/>
    <m/>
    <x v="291"/>
    <x v="1195"/>
    <n v="40"/>
    <x v="2"/>
    <n v="51.44"/>
    <x v="0"/>
    <s v="SMS"/>
    <x v="1"/>
    <n v="0"/>
    <n v="5874"/>
    <s v="Alto"/>
    <s v="Bajo"/>
    <n v="0.05"/>
    <n v="793"/>
    <n v="26"/>
    <n v="1.5384615384615385"/>
    <n v="1.5384615384615385"/>
    <s v="Primera compra"/>
    <n v="1023"/>
    <n v="33.609856262833674"/>
    <n v="2.8008213552361396"/>
    <x v="0"/>
    <x v="1"/>
    <s v="dic"/>
  </r>
  <r>
    <x v="2411"/>
    <x v="0"/>
    <n v="65"/>
    <n v="209"/>
    <n v="443.4"/>
    <n v="112"/>
    <s v="Yes"/>
    <s v="No"/>
    <n v="65.3"/>
    <n v="0"/>
    <n v="14"/>
    <s v="Yes"/>
    <n v="0"/>
    <s v="GA"/>
    <x v="1"/>
    <n v="33"/>
    <s v="No"/>
    <s v="No"/>
    <s v="Yes"/>
    <s v="  One Year   "/>
    <s v="Credit Card"/>
    <n v="25"/>
    <n v="685"/>
    <x v="0"/>
    <m/>
    <x v="477"/>
    <x v="114"/>
    <n v="7"/>
    <x v="1"/>
    <n v="22.61"/>
    <x v="5"/>
    <s v="SMS"/>
    <x v="0"/>
    <n v="0.2"/>
    <n v="4126"/>
    <s v="Medio"/>
    <s v="Bajo"/>
    <n v="0.5714285714285714"/>
    <n v="890"/>
    <n v="325"/>
    <n v="2.1538461538461538E-2"/>
    <n v="2.1538461538461538E-2"/>
    <s v="Primera compra"/>
    <n v="1528"/>
    <n v="50.201232032854215"/>
    <n v="4.1834360027378512"/>
    <x v="0"/>
    <x v="2"/>
    <s v="ago"/>
  </r>
  <r>
    <x v="2412"/>
    <x v="0"/>
    <n v="73"/>
    <n v="23"/>
    <n v="45.9"/>
    <n v="16"/>
    <s v="Yes"/>
    <s v="Yes"/>
    <n v="0"/>
    <n v="0"/>
    <n v="0"/>
    <s v="No"/>
    <n v="0"/>
    <s v="CT"/>
    <x v="0"/>
    <n v="28"/>
    <s v="Yes"/>
    <s v="No"/>
    <s v="No"/>
    <s v="  Month-to-Month   "/>
    <s v="Credit Card"/>
    <n v="8"/>
    <n v="29"/>
    <x v="0"/>
    <m/>
    <x v="544"/>
    <x v="762"/>
    <n v="86"/>
    <x v="0"/>
    <n v="7.27"/>
    <x v="4"/>
    <s v="Phone"/>
    <x v="0"/>
    <n v="0.52"/>
    <n v="2464"/>
    <s v="Medio"/>
    <s v="Bajo"/>
    <n v="3.4883720930232558E-2"/>
    <n v="980"/>
    <n v="42"/>
    <n v="2.0476190476190474"/>
    <n v="2.0476190476190474"/>
    <s v="Primera compra"/>
    <n v="1557"/>
    <n v="51.154004106776185"/>
    <n v="4.2628336755646821"/>
    <x v="0"/>
    <x v="1"/>
    <s v="jul"/>
  </r>
  <r>
    <x v="2413"/>
    <x v="0"/>
    <n v="70"/>
    <n v="135"/>
    <n v="208.3"/>
    <n v="120"/>
    <s v="Yes"/>
    <s v="Yes"/>
    <n v="0"/>
    <n v="1"/>
    <n v="14"/>
    <s v="Yes"/>
    <n v="0"/>
    <s v="WY"/>
    <x v="0"/>
    <n v="51"/>
    <s v="No"/>
    <s v="No"/>
    <s v="Yes"/>
    <s v="  Month-to-Month   "/>
    <s v="Direct Debit"/>
    <n v="30"/>
    <n v="892"/>
    <x v="0"/>
    <m/>
    <x v="112"/>
    <x v="1171"/>
    <n v="20"/>
    <x v="1"/>
    <n v="34.39"/>
    <x v="1"/>
    <s v="Phone"/>
    <x v="1"/>
    <n v="0.34"/>
    <n v="999"/>
    <s v="Medio"/>
    <s v="Bajo"/>
    <n v="0"/>
    <n v="1672"/>
    <n v="255"/>
    <n v="7.8431372549019607E-2"/>
    <n v="7.8431372549019607E-2"/>
    <s v="Primera compra"/>
    <n v="1401"/>
    <n v="46.028747433264883"/>
    <n v="3.8357289527720737"/>
    <x v="2"/>
    <x v="2"/>
    <s v="dic"/>
  </r>
  <r>
    <x v="2414"/>
    <x v="0"/>
    <n v="69"/>
    <n v="328"/>
    <n v="1019.6"/>
    <n v="0"/>
    <s v="No"/>
    <s v="No"/>
    <n v="0"/>
    <n v="1"/>
    <n v="0"/>
    <s v="No"/>
    <n v="0"/>
    <s v="ND"/>
    <x v="0"/>
    <n v="21"/>
    <s v="Yes"/>
    <s v="No"/>
    <s v="No"/>
    <s v="  Two Year   "/>
    <s v="Credit Card"/>
    <n v="11"/>
    <n v="684"/>
    <x v="0"/>
    <m/>
    <x v="1171"/>
    <x v="67"/>
    <n v="46"/>
    <x v="0"/>
    <n v="13.2"/>
    <x v="5"/>
    <s v="SMS"/>
    <x v="0"/>
    <n v="0"/>
    <n v="1076"/>
    <s v="Medio"/>
    <s v="Bajo"/>
    <n v="8.6956521739130432E-2"/>
    <n v="820"/>
    <n v="332"/>
    <n v="0.13855421686746988"/>
    <n v="0.13855421686746988"/>
    <s v="Primera compra"/>
    <n v="1102"/>
    <n v="36.205338809034906"/>
    <n v="3.0171115674195756"/>
    <x v="0"/>
    <x v="2"/>
    <s v="oct"/>
  </r>
  <r>
    <x v="2415"/>
    <x v="0"/>
    <n v="59"/>
    <n v="51"/>
    <n v="176.5"/>
    <n v="0"/>
    <s v="No"/>
    <s v="No"/>
    <n v="0"/>
    <n v="0"/>
    <n v="6"/>
    <s v="Yes"/>
    <n v="0"/>
    <s v="NH"/>
    <x v="0"/>
    <n v="47"/>
    <s v="No"/>
    <s v="No"/>
    <s v="No"/>
    <s v="  Month-to-Month   "/>
    <s v="Credit Card"/>
    <n v="44"/>
    <n v="653"/>
    <x v="0"/>
    <m/>
    <x v="459"/>
    <x v="143"/>
    <n v="36"/>
    <x v="2"/>
    <n v="41.45"/>
    <x v="4"/>
    <s v="Email"/>
    <x v="1"/>
    <n v="0"/>
    <n v="6593"/>
    <s v="Medio"/>
    <s v="Bajo"/>
    <n v="8.3333333333333329E-2"/>
    <n v="331"/>
    <n v="54"/>
    <n v="0.66666666666666663"/>
    <n v="0.66666666666666663"/>
    <s v="Primera compra"/>
    <n v="907"/>
    <n v="29.798767967145789"/>
    <n v="2.4832306639288158"/>
    <x v="0"/>
    <x v="2"/>
    <s v="abr"/>
  </r>
  <r>
    <x v="2416"/>
    <x v="0"/>
    <n v="71"/>
    <n v="4"/>
    <n v="9.9"/>
    <n v="8"/>
    <s v="Yes"/>
    <s v="No"/>
    <n v="7.9"/>
    <n v="0"/>
    <n v="0"/>
    <s v="No"/>
    <n v="0"/>
    <s v="AZ"/>
    <x v="0"/>
    <n v="36"/>
    <s v="No"/>
    <s v="No"/>
    <s v="No"/>
    <s v="  Month-to-Month   "/>
    <s v="Credit Card"/>
    <n v="10"/>
    <n v="19"/>
    <x v="0"/>
    <m/>
    <x v="511"/>
    <x v="865"/>
    <n v="120"/>
    <x v="0"/>
    <n v="10"/>
    <x v="3"/>
    <s v="Phone"/>
    <x v="1"/>
    <n v="0.24"/>
    <n v="5688"/>
    <s v="Medio"/>
    <s v="Bajo"/>
    <n v="8.3333333333333332E-3"/>
    <n v="290"/>
    <n v="13"/>
    <n v="9.2307692307692299"/>
    <n v="9.2307692307692299"/>
    <s v="Primera compra"/>
    <n v="398"/>
    <n v="13.075975359342916"/>
    <n v="1.0896646132785763"/>
    <x v="0"/>
    <x v="1"/>
    <s v="sept"/>
  </r>
  <r>
    <x v="2417"/>
    <x v="0"/>
    <n v="73"/>
    <n v="351"/>
    <n v="702.8"/>
    <n v="0"/>
    <s v="No"/>
    <s v="No"/>
    <n v="0"/>
    <n v="0"/>
    <n v="6"/>
    <s v="Yes"/>
    <n v="0"/>
    <s v="DC"/>
    <x v="1"/>
    <n v="68"/>
    <s v="No"/>
    <s v="Yes"/>
    <s v="No"/>
    <s v="  One Year   "/>
    <s v="Direct Debit"/>
    <n v="35"/>
    <n v="1770"/>
    <x v="0"/>
    <m/>
    <x v="927"/>
    <x v="481"/>
    <n v="113"/>
    <x v="0"/>
    <n v="33.4"/>
    <x v="4"/>
    <s v="Phone"/>
    <x v="0"/>
    <n v="0"/>
    <n v="1517"/>
    <s v="Medio"/>
    <s v="Bajo"/>
    <n v="2.6548672566371681E-2"/>
    <n v="1339"/>
    <n v="354"/>
    <n v="0.3192090395480226"/>
    <n v="0.3192090395480226"/>
    <s v="Primera compra"/>
    <n v="468"/>
    <n v="15.37577002053388"/>
    <n v="1.2813141683778233"/>
    <x v="0"/>
    <x v="0"/>
    <s v="jul"/>
  </r>
  <r>
    <x v="2418"/>
    <x v="0"/>
    <n v="65"/>
    <n v="103"/>
    <n v="199.3"/>
    <n v="0"/>
    <s v="No"/>
    <s v="No"/>
    <n v="0"/>
    <n v="0"/>
    <n v="0"/>
    <s v="No"/>
    <n v="0"/>
    <s v="WY"/>
    <x v="1"/>
    <n v="59"/>
    <s v="No"/>
    <s v="No"/>
    <s v="No"/>
    <s v="  One Year   "/>
    <s v="Direct Debit"/>
    <n v="12"/>
    <n v="147"/>
    <x v="0"/>
    <m/>
    <x v="343"/>
    <x v="548"/>
    <n v="33"/>
    <x v="2"/>
    <n v="13.39"/>
    <x v="4"/>
    <s v="SMS"/>
    <x v="1"/>
    <n v="0"/>
    <n v="1052"/>
    <s v="Medio"/>
    <s v="Bajo"/>
    <n v="9.0909090909090912E-2"/>
    <n v="472"/>
    <n v="106"/>
    <n v="0.31132075471698112"/>
    <n v="0.31132075471698112"/>
    <s v="Primera compra"/>
    <n v="798"/>
    <n v="26.217659137577002"/>
    <n v="2.1848049281314168"/>
    <x v="0"/>
    <x v="1"/>
    <s v="ago"/>
  </r>
  <r>
    <x v="2419"/>
    <x v="0"/>
    <n v="60"/>
    <n v="243"/>
    <n v="679.9"/>
    <n v="0"/>
    <s v="No"/>
    <s v="No"/>
    <n v="0"/>
    <n v="0"/>
    <n v="11"/>
    <s v="Yes"/>
    <n v="0"/>
    <s v="WV"/>
    <x v="1"/>
    <n v="35"/>
    <s v="No"/>
    <s v="No"/>
    <s v="Yes"/>
    <s v="  Two Year   "/>
    <s v="Direct Debit"/>
    <n v="34"/>
    <n v="1763"/>
    <x v="0"/>
    <m/>
    <x v="835"/>
    <x v="427"/>
    <n v="52"/>
    <x v="2"/>
    <n v="27.76"/>
    <x v="3"/>
    <s v="Email"/>
    <x v="1"/>
    <n v="0"/>
    <n v="2809"/>
    <s v="Medio"/>
    <s v="Bajo"/>
    <n v="1.9230769230769232E-2"/>
    <n v="1547"/>
    <n v="244"/>
    <n v="0.21311475409836064"/>
    <n v="0.21311475409836064"/>
    <s v="Primera compra"/>
    <n v="667"/>
    <n v="21.913757700205338"/>
    <n v="1.8261464750171115"/>
    <x v="0"/>
    <x v="0"/>
    <s v="dic"/>
  </r>
  <r>
    <x v="2419"/>
    <x v="0"/>
    <n v="65"/>
    <n v="243"/>
    <n v="679.9"/>
    <n v="0"/>
    <s v="No"/>
    <s v="No"/>
    <n v="0"/>
    <n v="0"/>
    <n v="11"/>
    <s v="Yes"/>
    <n v="0"/>
    <s v="WV"/>
    <x v="1"/>
    <n v="35"/>
    <s v="No"/>
    <s v="No"/>
    <s v="Yes"/>
    <s v="  Two Year   "/>
    <s v="Direct Debit"/>
    <n v="34"/>
    <n v="1763"/>
    <x v="0"/>
    <m/>
    <x v="835"/>
    <x v="427"/>
    <n v="52"/>
    <x v="2"/>
    <n v="27.76"/>
    <x v="0"/>
    <s v="Email"/>
    <x v="1"/>
    <n v="0"/>
    <n v="3557"/>
    <s v="Medio"/>
    <s v="Bajo"/>
    <n v="3.8461538461538464E-2"/>
    <n v="1547"/>
    <n v="245"/>
    <n v="0.21224489795918366"/>
    <n v="0.21224489795918366"/>
    <s v="Compra posterior"/>
    <n v="667"/>
    <n v="21.913757700205338"/>
    <n v="1.8261464750171115"/>
    <x v="0"/>
    <x v="0"/>
    <s v="dic"/>
  </r>
  <r>
    <x v="2420"/>
    <x v="0"/>
    <n v="63"/>
    <n v="38"/>
    <n v="99.4"/>
    <n v="0"/>
    <s v="No"/>
    <s v="No"/>
    <n v="0"/>
    <n v="2"/>
    <n v="4"/>
    <s v="Yes"/>
    <n v="0"/>
    <s v="LA"/>
    <x v="1"/>
    <n v="47"/>
    <s v="No"/>
    <s v="No"/>
    <s v="No"/>
    <s v="  Month-to-Month   "/>
    <s v="Credit Card"/>
    <n v="26"/>
    <n v="518"/>
    <x v="0"/>
    <m/>
    <x v="317"/>
    <x v="1196"/>
    <n v="14"/>
    <x v="2"/>
    <n v="23.43"/>
    <x v="5"/>
    <s v="Email"/>
    <x v="1"/>
    <n v="0"/>
    <n v="2746"/>
    <s v="Medio"/>
    <s v="Bajo"/>
    <n v="0.2857142857142857"/>
    <n v="954"/>
    <n v="42"/>
    <n v="0.33333333333333331"/>
    <n v="0.33333333333333331"/>
    <s v="Primera compra"/>
    <n v="343"/>
    <n v="11.268993839835728"/>
    <n v="0.93908281998631071"/>
    <x v="0"/>
    <x v="1"/>
    <s v="nov"/>
  </r>
  <r>
    <x v="2421"/>
    <x v="0"/>
    <n v="71"/>
    <n v="11"/>
    <n v="28.6"/>
    <n v="15"/>
    <s v="Yes"/>
    <s v="No"/>
    <n v="4.5"/>
    <n v="0"/>
    <n v="7"/>
    <s v="Yes"/>
    <n v="0"/>
    <s v="DE"/>
    <x v="1"/>
    <n v="51"/>
    <s v="No"/>
    <s v="No"/>
    <s v="No"/>
    <s v="  Month-to-Month   "/>
    <s v="Direct Debit"/>
    <n v="39"/>
    <n v="113"/>
    <x v="0"/>
    <m/>
    <x v="896"/>
    <x v="1141"/>
    <n v="93"/>
    <x v="2"/>
    <n v="38.21"/>
    <x v="1"/>
    <s v="Phone"/>
    <x v="1"/>
    <n v="0.02"/>
    <n v="1445"/>
    <s v="Medio"/>
    <s v="Bajo"/>
    <n v="0"/>
    <n v="1171"/>
    <n v="26"/>
    <n v="3.5769230769230771"/>
    <n v="3.5769230769230771"/>
    <s v="Primera compra"/>
    <n v="1610"/>
    <n v="52.895277207392198"/>
    <n v="4.4079397672826834"/>
    <x v="2"/>
    <x v="1"/>
    <s v="may"/>
  </r>
  <r>
    <x v="2422"/>
    <x v="0"/>
    <n v="67"/>
    <n v="21"/>
    <n v="73.5"/>
    <n v="44"/>
    <s v="Yes"/>
    <s v="Yes"/>
    <n v="0"/>
    <n v="0"/>
    <n v="0"/>
    <s v="No"/>
    <n v="0"/>
    <s v="RI"/>
    <x v="1"/>
    <n v="56"/>
    <s v="No"/>
    <s v="No"/>
    <s v="No"/>
    <s v="  Month-to-Month   "/>
    <s v="Direct Debit"/>
    <n v="8"/>
    <n v="89"/>
    <x v="0"/>
    <m/>
    <x v="238"/>
    <x v="194"/>
    <n v="11"/>
    <x v="0"/>
    <n v="9.57"/>
    <x v="4"/>
    <s v="SMS"/>
    <x v="1"/>
    <n v="1.34"/>
    <n v="4875"/>
    <s v="Medio"/>
    <s v="Bajo"/>
    <n v="0.27272727272727271"/>
    <n v="1499"/>
    <n v="68"/>
    <n v="0.16176470588235295"/>
    <n v="0.16176470588235295"/>
    <s v="Primera compra"/>
    <n v="412"/>
    <n v="13.535934291581109"/>
    <n v="1.1279945242984257"/>
    <x v="0"/>
    <x v="1"/>
    <s v="ago"/>
  </r>
  <r>
    <x v="2423"/>
    <x v="0"/>
    <n v="68"/>
    <n v="143"/>
    <n v="288.39999999999998"/>
    <n v="0"/>
    <s v="No"/>
    <s v="No"/>
    <n v="0"/>
    <n v="0"/>
    <n v="4"/>
    <s v="Yes"/>
    <n v="0"/>
    <s v="WY"/>
    <x v="0"/>
    <n v="53"/>
    <s v="No"/>
    <s v="No"/>
    <s v="Yes"/>
    <s v="  Two Year   "/>
    <s v="Direct Debit"/>
    <n v="31"/>
    <n v="2258"/>
    <x v="0"/>
    <m/>
    <x v="58"/>
    <x v="267"/>
    <n v="97"/>
    <x v="0"/>
    <n v="31.53"/>
    <x v="2"/>
    <s v="SMS"/>
    <x v="1"/>
    <n v="0"/>
    <n v="5502"/>
    <s v="Medio"/>
    <s v="Medio"/>
    <n v="5.1546391752577317E-2"/>
    <n v="800"/>
    <n v="148"/>
    <n v="0.65540540540540537"/>
    <n v="0.65540540540540537"/>
    <s v="Primera compra"/>
    <n v="1622"/>
    <n v="53.289527720739216"/>
    <n v="4.4407939767282683"/>
    <x v="1"/>
    <x v="3"/>
    <s v="may"/>
  </r>
  <r>
    <x v="2424"/>
    <x v="0"/>
    <n v="75"/>
    <n v="123"/>
    <n v="312.39999999999998"/>
    <n v="0"/>
    <s v="No"/>
    <s v="No"/>
    <n v="0"/>
    <n v="0"/>
    <n v="4"/>
    <s v="Yes"/>
    <n v="0"/>
    <s v="MI"/>
    <x v="0"/>
    <n v="36"/>
    <s v="No"/>
    <s v="No"/>
    <s v="Yes"/>
    <s v="  Month-to-Month   "/>
    <s v="Direct Debit"/>
    <n v="42"/>
    <n v="2164"/>
    <x v="0"/>
    <m/>
    <x v="1000"/>
    <x v="890"/>
    <n v="30"/>
    <x v="0"/>
    <n v="45.94"/>
    <x v="3"/>
    <s v="SMS"/>
    <x v="0"/>
    <n v="0"/>
    <n v="6075"/>
    <s v="Alto"/>
    <s v="Bajo"/>
    <n v="3.3333333333333333E-2"/>
    <n v="994"/>
    <n v="124"/>
    <n v="0.24193548387096775"/>
    <n v="0.24193548387096775"/>
    <s v="Primera compra"/>
    <n v="902"/>
    <n v="29.634496919917865"/>
    <n v="2.4695414099931554"/>
    <x v="2"/>
    <x v="0"/>
    <s v="abr"/>
  </r>
  <r>
    <x v="2425"/>
    <x v="0"/>
    <n v="73"/>
    <n v="36"/>
    <n v="92.1"/>
    <n v="0"/>
    <s v="No"/>
    <s v="No"/>
    <n v="0"/>
    <n v="0"/>
    <n v="5"/>
    <s v="No"/>
    <n v="0"/>
    <s v="RI"/>
    <x v="1"/>
    <n v="65"/>
    <s v="No"/>
    <s v="Yes"/>
    <s v="No"/>
    <s v="  Month-to-Month   "/>
    <s v="Credit Card"/>
    <n v="23"/>
    <n v="165"/>
    <x v="0"/>
    <m/>
    <x v="1074"/>
    <x v="1197"/>
    <n v="86"/>
    <x v="0"/>
    <n v="21.89"/>
    <x v="1"/>
    <s v="Email"/>
    <x v="1"/>
    <n v="0"/>
    <n v="5025"/>
    <s v="Medio"/>
    <s v="Bajo"/>
    <n v="0"/>
    <n v="1476"/>
    <n v="36"/>
    <n v="2.3888888888888888"/>
    <n v="2.3888888888888888"/>
    <s v="Primera compra"/>
    <n v="695"/>
    <n v="22.833675564681727"/>
    <n v="1.9028062970568105"/>
    <x v="0"/>
    <x v="1"/>
    <s v="nov"/>
  </r>
  <r>
    <x v="2426"/>
    <x v="0"/>
    <n v="71"/>
    <n v="7"/>
    <n v="16.3"/>
    <n v="4"/>
    <s v="Yes"/>
    <s v="Yes"/>
    <n v="0"/>
    <n v="0"/>
    <n v="2"/>
    <s v="Yes"/>
    <n v="0"/>
    <s v="WI"/>
    <x v="0"/>
    <n v="77"/>
    <s v="No"/>
    <s v="Yes"/>
    <s v="No"/>
    <s v="  Two Year   "/>
    <s v="Credit Card"/>
    <n v="18"/>
    <n v="74"/>
    <x v="0"/>
    <m/>
    <x v="1026"/>
    <x v="1030"/>
    <n v="110"/>
    <x v="0"/>
    <n v="17.600000000000001"/>
    <x v="4"/>
    <s v="Phone"/>
    <x v="1"/>
    <n v="0.4"/>
    <n v="941"/>
    <s v="Medio"/>
    <s v="Bajo"/>
    <n v="2.7272727272727271E-2"/>
    <n v="731"/>
    <n v="14"/>
    <n v="7.8571428571428568"/>
    <n v="7.8571428571428568"/>
    <s v="Primera compra"/>
    <n v="1424"/>
    <n v="46.784394250513344"/>
    <n v="3.8986995208761122"/>
    <x v="0"/>
    <x v="1"/>
    <s v="nov"/>
  </r>
  <r>
    <x v="2427"/>
    <x v="0"/>
    <n v="75"/>
    <n v="387"/>
    <n v="931.2"/>
    <n v="290"/>
    <s v="Yes"/>
    <s v="Yes"/>
    <n v="0"/>
    <n v="0"/>
    <n v="7"/>
    <s v="Yes"/>
    <n v="0"/>
    <s v="KS"/>
    <x v="1"/>
    <n v="48"/>
    <s v="No"/>
    <s v="No"/>
    <s v="No"/>
    <s v="  Two Year   "/>
    <s v="Direct Debit"/>
    <n v="28"/>
    <n v="1622"/>
    <x v="0"/>
    <m/>
    <x v="21"/>
    <x v="176"/>
    <n v="35"/>
    <x v="0"/>
    <n v="26.83"/>
    <x v="0"/>
    <s v="Email"/>
    <x v="0"/>
    <n v="6.61"/>
    <n v="3425"/>
    <s v="Medio"/>
    <s v="Bajo"/>
    <n v="5.7142857142857141E-2"/>
    <n v="1120"/>
    <n v="679"/>
    <n v="5.1546391752577317E-2"/>
    <n v="5.1546391752577317E-2"/>
    <s v="Primera compra"/>
    <n v="499"/>
    <n v="16.394250513347021"/>
    <n v="1.3661875427789185"/>
    <x v="0"/>
    <x v="0"/>
    <s v="jun"/>
  </r>
  <r>
    <x v="2428"/>
    <x v="0"/>
    <n v="92"/>
    <n v="44"/>
    <n v="113.5"/>
    <n v="0"/>
    <s v="No"/>
    <s v="No"/>
    <n v="0"/>
    <n v="2"/>
    <n v="0"/>
    <s v="No"/>
    <n v="0"/>
    <s v="PA"/>
    <x v="0"/>
    <n v="51"/>
    <s v="No"/>
    <s v="No"/>
    <s v="No"/>
    <s v="  Month-to-Month   "/>
    <s v="Credit Card"/>
    <n v="9"/>
    <n v="165"/>
    <x v="0"/>
    <m/>
    <x v="74"/>
    <x v="1184"/>
    <n v="86"/>
    <x v="1"/>
    <n v="9.18"/>
    <x v="0"/>
    <s v="SMS"/>
    <x v="0"/>
    <n v="0"/>
    <n v="208"/>
    <s v="Medio"/>
    <s v="Bajo"/>
    <n v="2.3255813953488372E-2"/>
    <n v="1140"/>
    <n v="46"/>
    <n v="1.8695652173913044"/>
    <n v="1.8695652173913044"/>
    <s v="Primera compra"/>
    <n v="426"/>
    <n v="13.995893223819301"/>
    <n v="1.1663244353182751"/>
    <x v="0"/>
    <x v="1"/>
    <s v="ago"/>
  </r>
  <r>
    <x v="2429"/>
    <x v="0"/>
    <n v="74"/>
    <n v="16"/>
    <n v="54.7"/>
    <n v="0"/>
    <s v="No"/>
    <s v="No"/>
    <n v="0"/>
    <n v="0"/>
    <n v="14"/>
    <s v="Yes"/>
    <n v="0"/>
    <s v="SC"/>
    <x v="0"/>
    <n v="44"/>
    <s v="No"/>
    <s v="No"/>
    <s v="No"/>
    <s v="  Month-to-Month   "/>
    <s v="Direct Debit"/>
    <n v="26"/>
    <n v="207"/>
    <x v="0"/>
    <m/>
    <x v="1026"/>
    <x v="569"/>
    <n v="12"/>
    <x v="0"/>
    <n v="25.09"/>
    <x v="4"/>
    <s v="Phone"/>
    <x v="0"/>
    <n v="0"/>
    <n v="249"/>
    <s v="Medio"/>
    <s v="Bajo"/>
    <n v="0.25"/>
    <n v="1541"/>
    <n v="19"/>
    <n v="0.63157894736842102"/>
    <n v="0.63157894736842102"/>
    <s v="Primera compra"/>
    <n v="1424"/>
    <n v="46.784394250513344"/>
    <n v="3.8986995208761122"/>
    <x v="0"/>
    <x v="1"/>
    <s v="nov"/>
  </r>
  <r>
    <x v="2430"/>
    <x v="0"/>
    <n v="98"/>
    <n v="68"/>
    <n v="174.2"/>
    <n v="0"/>
    <s v="No"/>
    <s v="No"/>
    <n v="0"/>
    <n v="0"/>
    <n v="6"/>
    <s v="No"/>
    <n v="53"/>
    <s v="MS"/>
    <x v="1"/>
    <n v="37"/>
    <s v="No"/>
    <s v="No"/>
    <s v="Yes"/>
    <s v="  One Year   "/>
    <s v="Direct Debit"/>
    <n v="32"/>
    <n v="788"/>
    <x v="0"/>
    <m/>
    <x v="989"/>
    <x v="1198"/>
    <n v="75"/>
    <x v="1"/>
    <n v="28.31"/>
    <x v="0"/>
    <s v="Email"/>
    <x v="1"/>
    <n v="0"/>
    <n v="593"/>
    <s v="Medio"/>
    <s v="Bajo"/>
    <n v="2.6666666666666668E-2"/>
    <n v="1383"/>
    <n v="70"/>
    <n v="1.0714285714285714"/>
    <n v="1.0714285714285714"/>
    <s v="Primera compra"/>
    <n v="1671"/>
    <n v="54.899383983572896"/>
    <n v="4.5749486652977414"/>
    <x v="0"/>
    <x v="2"/>
    <s v="mar"/>
  </r>
  <r>
    <x v="2431"/>
    <x v="0"/>
    <n v="69"/>
    <n v="66"/>
    <n v="159.1"/>
    <n v="135"/>
    <s v="Yes"/>
    <s v="No"/>
    <n v="62.6"/>
    <n v="0"/>
    <n v="7"/>
    <s v="Yes"/>
    <n v="0"/>
    <s v="GA"/>
    <x v="1"/>
    <n v="60"/>
    <s v="No"/>
    <s v="No"/>
    <s v="No"/>
    <s v="  Month-to-Month   "/>
    <s v="Credit Card"/>
    <n v="39"/>
    <n v="1029"/>
    <x v="0"/>
    <m/>
    <x v="606"/>
    <x v="538"/>
    <n v="30"/>
    <x v="2"/>
    <n v="31.73"/>
    <x v="4"/>
    <s v="Phone"/>
    <x v="1"/>
    <n v="3.13"/>
    <n v="795"/>
    <s v="Medio"/>
    <s v="Bajo"/>
    <n v="0.1"/>
    <n v="315"/>
    <n v="204"/>
    <n v="0.14705882352941177"/>
    <n v="0.14705882352941177"/>
    <s v="Primera compra"/>
    <n v="1554"/>
    <n v="51.055441478439434"/>
    <n v="4.2546201232032859"/>
    <x v="0"/>
    <x v="2"/>
    <s v="jul"/>
  </r>
  <r>
    <x v="2432"/>
    <x v="0"/>
    <n v="54"/>
    <n v="152"/>
    <n v="433.1"/>
    <n v="0"/>
    <s v="No"/>
    <s v="No"/>
    <n v="0"/>
    <n v="0"/>
    <n v="0"/>
    <s v="No"/>
    <n v="0"/>
    <s v="SD"/>
    <x v="0"/>
    <n v="51"/>
    <s v="No"/>
    <s v="No"/>
    <s v="No"/>
    <s v="  One Year   "/>
    <s v="Credit Card"/>
    <n v="8"/>
    <n v="260"/>
    <x v="0"/>
    <m/>
    <x v="722"/>
    <x v="1003"/>
    <n v="25"/>
    <x v="1"/>
    <n v="9.56"/>
    <x v="4"/>
    <s v="Email"/>
    <x v="0"/>
    <n v="0"/>
    <n v="4807"/>
    <s v="Medio"/>
    <s v="Bajo"/>
    <n v="0.12"/>
    <n v="593"/>
    <n v="155"/>
    <n v="0.16129032258064516"/>
    <n v="0.16129032258064516"/>
    <s v="Primera compra"/>
    <n v="1084"/>
    <n v="35.613963039014379"/>
    <n v="2.9678302532511984"/>
    <x v="0"/>
    <x v="1"/>
    <s v="oct"/>
  </r>
  <r>
    <x v="2433"/>
    <x v="0"/>
    <n v="93"/>
    <n v="165"/>
    <n v="420.8"/>
    <n v="0"/>
    <s v="No"/>
    <s v="No"/>
    <n v="0"/>
    <n v="0"/>
    <n v="5"/>
    <s v="Yes"/>
    <n v="0"/>
    <s v="NV"/>
    <x v="1"/>
    <n v="53"/>
    <s v="No"/>
    <s v="No"/>
    <s v="Yes"/>
    <s v="  One Year   "/>
    <s v="Direct Debit"/>
    <n v="25"/>
    <n v="1312"/>
    <x v="0"/>
    <m/>
    <x v="171"/>
    <x v="673"/>
    <n v="34"/>
    <x v="1"/>
    <n v="21.3"/>
    <x v="2"/>
    <s v="Email"/>
    <x v="1"/>
    <n v="0"/>
    <n v="2839"/>
    <s v="Medio"/>
    <s v="Medio"/>
    <n v="0.14705882352941177"/>
    <n v="1703"/>
    <n v="170"/>
    <n v="0.2"/>
    <n v="0.2"/>
    <s v="Primera compra"/>
    <n v="728"/>
    <n v="23.917864476386036"/>
    <n v="1.9931553730321696"/>
    <x v="1"/>
    <x v="0"/>
    <s v="oct"/>
  </r>
  <r>
    <x v="2434"/>
    <x v="0"/>
    <n v="55"/>
    <n v="47"/>
    <n v="118.2"/>
    <n v="0"/>
    <s v="No"/>
    <s v="No"/>
    <n v="0"/>
    <n v="1"/>
    <n v="2"/>
    <s v="Yes"/>
    <n v="0"/>
    <s v="PA"/>
    <x v="1"/>
    <n v="63"/>
    <s v="No"/>
    <s v="No"/>
    <s v="Yes"/>
    <s v="  Two Year   "/>
    <s v="Credit Card"/>
    <n v="46"/>
    <n v="391"/>
    <x v="0"/>
    <m/>
    <x v="1172"/>
    <x v="1133"/>
    <n v="25"/>
    <x v="1"/>
    <n v="41.17"/>
    <x v="5"/>
    <s v="SMS"/>
    <x v="0"/>
    <n v="0"/>
    <n v="6652"/>
    <s v="Medio"/>
    <s v="Bajo"/>
    <n v="0.16"/>
    <n v="857"/>
    <n v="51"/>
    <n v="0.49019607843137253"/>
    <n v="0.49019607843137253"/>
    <s v="Primera compra"/>
    <n v="295"/>
    <n v="9.6919917864476393"/>
    <n v="0.8076659822039699"/>
    <x v="0"/>
    <x v="1"/>
    <s v="dic"/>
  </r>
  <r>
    <x v="2435"/>
    <x v="0"/>
    <n v="60"/>
    <n v="118"/>
    <n v="357.5"/>
    <n v="0"/>
    <s v="No"/>
    <s v="No"/>
    <n v="0"/>
    <n v="1"/>
    <n v="5"/>
    <s v="Yes"/>
    <n v="0"/>
    <s v="VT"/>
    <x v="0"/>
    <n v="66"/>
    <s v="No"/>
    <s v="Yes"/>
    <s v="Yes"/>
    <s v="  Two Year   "/>
    <s v="Direct Debit"/>
    <n v="60"/>
    <n v="1802"/>
    <x v="0"/>
    <m/>
    <x v="771"/>
    <x v="158"/>
    <n v="82"/>
    <x v="2"/>
    <n v="55.98"/>
    <x v="1"/>
    <s v="Email"/>
    <x v="1"/>
    <n v="0"/>
    <n v="5942"/>
    <s v="Alto"/>
    <s v="Bajo"/>
    <n v="0"/>
    <n v="1037"/>
    <n v="118"/>
    <n v="0.69491525423728817"/>
    <n v="0.69491525423728817"/>
    <s v="Primera compra"/>
    <n v="721"/>
    <n v="23.687885010266942"/>
    <n v="1.9739904175222451"/>
    <x v="0"/>
    <x v="0"/>
    <s v="oct"/>
  </r>
  <r>
    <x v="2436"/>
    <x v="0"/>
    <n v="79"/>
    <n v="295"/>
    <n v="507.4"/>
    <n v="170"/>
    <s v="Yes"/>
    <s v="No"/>
    <n v="81.599999999999994"/>
    <n v="0"/>
    <n v="0"/>
    <s v="No"/>
    <n v="0"/>
    <s v="AR"/>
    <x v="1"/>
    <n v="24"/>
    <s v="Yes"/>
    <s v="No"/>
    <s v="No"/>
    <s v="  One Year   "/>
    <s v="Credit Card"/>
    <n v="13"/>
    <n v="448"/>
    <x v="0"/>
    <m/>
    <x v="488"/>
    <x v="871"/>
    <n v="94"/>
    <x v="1"/>
    <n v="12.61"/>
    <x v="0"/>
    <s v="Email"/>
    <x v="0"/>
    <n v="3.26"/>
    <n v="966"/>
    <s v="Medio"/>
    <s v="Bajo"/>
    <n v="2.1276595744680851E-2"/>
    <n v="375"/>
    <n v="467"/>
    <n v="0.2012847965738758"/>
    <n v="0.2012847965738758"/>
    <s v="Primera compra"/>
    <n v="1692"/>
    <n v="55.589322381930188"/>
    <n v="4.6324435318275157"/>
    <x v="0"/>
    <x v="1"/>
    <s v="feb"/>
  </r>
  <r>
    <x v="2437"/>
    <x v="0"/>
    <n v="70"/>
    <n v="277"/>
    <n v="845.5"/>
    <n v="0"/>
    <s v="No"/>
    <s v="No"/>
    <n v="0"/>
    <n v="0"/>
    <n v="0"/>
    <s v="No"/>
    <n v="0"/>
    <s v="WI"/>
    <x v="0"/>
    <n v="21"/>
    <s v="Yes"/>
    <s v="No"/>
    <s v="No"/>
    <s v="  Two Year   "/>
    <s v="Credit Card"/>
    <n v="15"/>
    <n v="967"/>
    <x v="0"/>
    <m/>
    <x v="889"/>
    <x v="986"/>
    <n v="110"/>
    <x v="1"/>
    <n v="12.25"/>
    <x v="5"/>
    <s v="Email"/>
    <x v="1"/>
    <n v="0"/>
    <n v="899"/>
    <s v="Medio"/>
    <s v="Bajo"/>
    <n v="3.6363636363636362E-2"/>
    <n v="884"/>
    <n v="281"/>
    <n v="0.3914590747330961"/>
    <n v="0.3914590747330961"/>
    <s v="Primera compra"/>
    <n v="675"/>
    <n v="22.176591375770023"/>
    <n v="1.8480492813141687"/>
    <x v="0"/>
    <x v="2"/>
    <s v="dic"/>
  </r>
  <r>
    <x v="2438"/>
    <x v="0"/>
    <n v="70"/>
    <n v="6"/>
    <n v="13"/>
    <n v="0"/>
    <s v="No"/>
    <s v="No"/>
    <n v="0"/>
    <n v="0"/>
    <n v="0"/>
    <s v="No"/>
    <n v="0"/>
    <s v="SC"/>
    <x v="0"/>
    <n v="67"/>
    <s v="No"/>
    <s v="Yes"/>
    <s v="No"/>
    <s v="  Month-to-Month   "/>
    <s v="Credit Card"/>
    <n v="9"/>
    <n v="9"/>
    <x v="0"/>
    <m/>
    <x v="448"/>
    <x v="219"/>
    <n v="16"/>
    <x v="0"/>
    <n v="8.56"/>
    <x v="2"/>
    <s v="SMS"/>
    <x v="0"/>
    <n v="0"/>
    <n v="5841"/>
    <s v="Medio"/>
    <s v="Medio"/>
    <n v="0.3125"/>
    <n v="732"/>
    <n v="11"/>
    <n v="1.4545454545454546"/>
    <n v="1.4545454545454546"/>
    <s v="Primera compra"/>
    <n v="1088"/>
    <n v="35.745379876796719"/>
    <n v="2.9787816563997267"/>
    <x v="1"/>
    <x v="1"/>
    <s v="oct"/>
  </r>
  <r>
    <x v="2439"/>
    <x v="0"/>
    <n v="71"/>
    <n v="149"/>
    <n v="269.7"/>
    <n v="60"/>
    <s v="Yes"/>
    <s v="No"/>
    <n v="83"/>
    <n v="0"/>
    <n v="0"/>
    <s v="No"/>
    <n v="0"/>
    <s v="WA"/>
    <x v="1"/>
    <n v="33"/>
    <s v="No"/>
    <s v="No"/>
    <s v="No"/>
    <s v="  One Year   "/>
    <s v="Credit Card"/>
    <n v="12"/>
    <n v="348"/>
    <x v="0"/>
    <m/>
    <x v="250"/>
    <x v="607"/>
    <n v="76"/>
    <x v="0"/>
    <n v="13.29"/>
    <x v="1"/>
    <s v="Email"/>
    <x v="1"/>
    <n v="0.25"/>
    <n v="3583"/>
    <s v="Medio"/>
    <s v="Bajo"/>
    <n v="0"/>
    <n v="1175"/>
    <n v="209"/>
    <n v="0.36363636363636365"/>
    <n v="0.36363636363636365"/>
    <s v="Primera compra"/>
    <n v="453"/>
    <n v="14.882956878850102"/>
    <n v="1.2402464065708418"/>
    <x v="0"/>
    <x v="1"/>
    <s v="jul"/>
  </r>
  <r>
    <x v="2440"/>
    <x v="0"/>
    <n v="58"/>
    <n v="140"/>
    <n v="349.9"/>
    <n v="0"/>
    <s v="No"/>
    <s v="No"/>
    <n v="0"/>
    <n v="2"/>
    <n v="4"/>
    <s v="No"/>
    <n v="10"/>
    <s v="ND"/>
    <x v="1"/>
    <n v="76"/>
    <s v="No"/>
    <s v="Yes"/>
    <s v="Yes"/>
    <s v="  One Year   "/>
    <s v="Direct Debit"/>
    <n v="62"/>
    <n v="3632"/>
    <x v="0"/>
    <m/>
    <x v="1173"/>
    <x v="512"/>
    <n v="31"/>
    <x v="2"/>
    <n v="73.05"/>
    <x v="0"/>
    <s v="Email"/>
    <x v="0"/>
    <n v="0"/>
    <n v="2496"/>
    <s v="Alto"/>
    <s v="Bajo"/>
    <n v="6.4516129032258063E-2"/>
    <n v="1594"/>
    <n v="142"/>
    <n v="0.21830985915492956"/>
    <n v="0.21830985915492956"/>
    <s v="Primera compra"/>
    <n v="1361"/>
    <n v="44.714579055441476"/>
    <n v="3.7262149212867897"/>
    <x v="0"/>
    <x v="3"/>
    <s v="ene"/>
  </r>
  <r>
    <x v="2441"/>
    <x v="0"/>
    <n v="55"/>
    <n v="350"/>
    <n v="906.9"/>
    <n v="0"/>
    <s v="No"/>
    <s v="No"/>
    <n v="0"/>
    <n v="0"/>
    <n v="5"/>
    <s v="Yes"/>
    <n v="0"/>
    <s v="VT"/>
    <x v="0"/>
    <n v="78"/>
    <s v="No"/>
    <s v="Yes"/>
    <s v="Yes"/>
    <s v="  Two Year   "/>
    <s v="Credit Card"/>
    <n v="35"/>
    <n v="2445"/>
    <x v="0"/>
    <m/>
    <x v="797"/>
    <x v="1199"/>
    <n v="64"/>
    <x v="1"/>
    <n v="30.9"/>
    <x v="4"/>
    <s v="Phone"/>
    <x v="0"/>
    <n v="0"/>
    <n v="3048"/>
    <s v="Medio"/>
    <s v="Bajo"/>
    <n v="4.6875E-2"/>
    <n v="735"/>
    <n v="353"/>
    <n v="0.18130311614730879"/>
    <n v="0.18130311614730879"/>
    <s v="Primera compra"/>
    <n v="838"/>
    <n v="27.531827515400408"/>
    <n v="2.2943189596167008"/>
    <x v="0"/>
    <x v="3"/>
    <s v="jun"/>
  </r>
  <r>
    <x v="2442"/>
    <x v="0"/>
    <n v="52"/>
    <n v="102"/>
    <n v="221.2"/>
    <n v="0"/>
    <s v="No"/>
    <s v="No"/>
    <n v="0"/>
    <n v="0"/>
    <n v="7"/>
    <s v="Yes"/>
    <n v="0"/>
    <s v="TX"/>
    <x v="1"/>
    <n v="58"/>
    <s v="No"/>
    <s v="No"/>
    <s v="Yes"/>
    <s v="  Month-to-Month   "/>
    <s v="Credit Card"/>
    <n v="31"/>
    <n v="577"/>
    <x v="0"/>
    <m/>
    <x v="192"/>
    <x v="630"/>
    <n v="28"/>
    <x v="2"/>
    <n v="29.93"/>
    <x v="3"/>
    <s v="Phone"/>
    <x v="0"/>
    <n v="0"/>
    <n v="1636"/>
    <s v="Medio"/>
    <s v="Bajo"/>
    <n v="3.5714285714285712E-2"/>
    <n v="1084"/>
    <n v="103"/>
    <n v="0.27184466019417475"/>
    <n v="0.27184466019417475"/>
    <s v="Primera compra"/>
    <n v="1420"/>
    <n v="46.652977412731005"/>
    <n v="3.8877481177275839"/>
    <x v="2"/>
    <x v="1"/>
    <s v="nov"/>
  </r>
  <r>
    <x v="2443"/>
    <x v="0"/>
    <n v="69"/>
    <n v="214"/>
    <n v="646.6"/>
    <n v="0"/>
    <s v="No"/>
    <s v="No"/>
    <n v="0"/>
    <n v="1"/>
    <n v="2"/>
    <s v="Yes"/>
    <n v="0"/>
    <s v="WA"/>
    <x v="0"/>
    <n v="65"/>
    <s v="No"/>
    <s v="Yes"/>
    <s v="Yes"/>
    <s v="  Month-to-Month   "/>
    <s v="Direct Debit"/>
    <n v="33"/>
    <n v="1409"/>
    <x v="0"/>
    <m/>
    <x v="1174"/>
    <x v="1198"/>
    <n v="30"/>
    <x v="0"/>
    <n v="32.72"/>
    <x v="2"/>
    <s v="Phone"/>
    <x v="1"/>
    <n v="0"/>
    <n v="1700"/>
    <s v="Medio"/>
    <s v="Medio"/>
    <n v="0.16666666666666666"/>
    <n v="1383"/>
    <n v="219"/>
    <n v="0.13698630136986301"/>
    <n v="0.13698630136986301"/>
    <s v="Primera compra"/>
    <n v="1229"/>
    <n v="40.377823408624231"/>
    <n v="3.3648186173853527"/>
    <x v="1"/>
    <x v="0"/>
    <s v="jun"/>
  </r>
  <r>
    <x v="2444"/>
    <x v="0"/>
    <n v="82"/>
    <n v="360"/>
    <n v="877.8"/>
    <n v="236"/>
    <s v="Yes"/>
    <s v="No"/>
    <n v="168.2"/>
    <n v="1"/>
    <n v="12"/>
    <s v="Yes"/>
    <n v="0"/>
    <s v="ID"/>
    <x v="0"/>
    <n v="43"/>
    <s v="No"/>
    <s v="No"/>
    <s v="No"/>
    <s v="  Two Year   "/>
    <s v="Direct Debit"/>
    <n v="33"/>
    <n v="1902"/>
    <x v="0"/>
    <m/>
    <x v="49"/>
    <x v="1200"/>
    <n v="23"/>
    <x v="1"/>
    <n v="32.35"/>
    <x v="4"/>
    <s v="Email"/>
    <x v="0"/>
    <n v="3.36"/>
    <n v="750"/>
    <s v="Medio"/>
    <s v="Bajo"/>
    <n v="0.13043478260869565"/>
    <n v="1460"/>
    <n v="599"/>
    <n v="3.8397328881469114E-2"/>
    <n v="3.8397328881469114E-2"/>
    <s v="Primera compra"/>
    <n v="970"/>
    <n v="31.868583162217661"/>
    <n v="2.6557152635181382"/>
    <x v="0"/>
    <x v="0"/>
    <s v="feb"/>
  </r>
  <r>
    <x v="2445"/>
    <x v="0"/>
    <n v="52"/>
    <n v="351"/>
    <n v="644.1"/>
    <n v="256"/>
    <s v="Yes"/>
    <s v="Yes"/>
    <n v="0"/>
    <n v="0"/>
    <n v="0"/>
    <s v="No"/>
    <n v="0"/>
    <s v="MO"/>
    <x v="1"/>
    <n v="46"/>
    <s v="No"/>
    <s v="No"/>
    <s v="No"/>
    <s v="  Two Year   "/>
    <s v="Direct Debit"/>
    <n v="7"/>
    <n v="428"/>
    <x v="0"/>
    <m/>
    <x v="939"/>
    <x v="225"/>
    <n v="56"/>
    <x v="2"/>
    <n v="5.71"/>
    <x v="5"/>
    <s v="Email"/>
    <x v="1"/>
    <n v="8.26"/>
    <n v="311"/>
    <s v="Medio"/>
    <s v="Bajo"/>
    <n v="7.1428571428571425E-2"/>
    <n v="312"/>
    <n v="611"/>
    <n v="9.1653027823240585E-2"/>
    <n v="9.1653027823240585E-2"/>
    <s v="Primera compra"/>
    <n v="800"/>
    <n v="26.283367556468171"/>
    <n v="2.1902806297056809"/>
    <x v="0"/>
    <x v="1"/>
    <s v="ago"/>
  </r>
  <r>
    <x v="2446"/>
    <x v="0"/>
    <n v="80"/>
    <n v="7"/>
    <n v="22.6"/>
    <n v="0"/>
    <s v="No"/>
    <s v="No"/>
    <n v="0"/>
    <n v="0"/>
    <n v="0"/>
    <s v="No"/>
    <n v="0"/>
    <s v="AL"/>
    <x v="0"/>
    <n v="23"/>
    <s v="Yes"/>
    <s v="No"/>
    <s v="No"/>
    <s v="  Month-to-Month   "/>
    <s v="Credit Card"/>
    <n v="8"/>
    <n v="30"/>
    <x v="0"/>
    <m/>
    <x v="1175"/>
    <x v="220"/>
    <n v="89"/>
    <x v="1"/>
    <n v="8.26"/>
    <x v="4"/>
    <s v="SMS"/>
    <x v="0"/>
    <n v="0"/>
    <n v="4835"/>
    <s v="Medio"/>
    <s v="Bajo"/>
    <n v="3.3707865168539325E-2"/>
    <n v="304"/>
    <n v="10"/>
    <n v="8.9"/>
    <n v="8.9"/>
    <s v="Primera compra"/>
    <n v="353"/>
    <n v="11.597535934291582"/>
    <n v="0.96646132785763184"/>
    <x v="0"/>
    <x v="1"/>
    <s v="oct"/>
  </r>
  <r>
    <x v="2447"/>
    <x v="0"/>
    <n v="69"/>
    <n v="164"/>
    <n v="416.1"/>
    <n v="138"/>
    <s v="Yes"/>
    <s v="Yes"/>
    <n v="0"/>
    <n v="0"/>
    <n v="0"/>
    <s v="No"/>
    <n v="0"/>
    <s v="AL"/>
    <x v="1"/>
    <n v="41"/>
    <s v="No"/>
    <s v="No"/>
    <s v="No"/>
    <s v="  Two Year   "/>
    <s v="Credit Card"/>
    <n v="17"/>
    <n v="768"/>
    <x v="0"/>
    <m/>
    <x v="1123"/>
    <x v="155"/>
    <n v="92"/>
    <x v="0"/>
    <n v="19.78"/>
    <x v="4"/>
    <s v="Phone"/>
    <x v="1"/>
    <n v="5.15"/>
    <n v="6477"/>
    <s v="Medio"/>
    <s v="Bajo"/>
    <n v="3.2608695652173912E-2"/>
    <n v="714"/>
    <n v="305"/>
    <n v="0.30163934426229511"/>
    <n v="0.30163934426229511"/>
    <s v="Primera compra"/>
    <n v="964"/>
    <n v="31.671457905544152"/>
    <n v="2.6392881587953458"/>
    <x v="0"/>
    <x v="2"/>
    <s v="feb"/>
  </r>
  <r>
    <x v="2448"/>
    <x v="0"/>
    <n v="71"/>
    <n v="350"/>
    <n v="730.1"/>
    <n v="0"/>
    <s v="No"/>
    <s v="No"/>
    <n v="0"/>
    <n v="0"/>
    <n v="7"/>
    <s v="Yes"/>
    <n v="0"/>
    <s v="WI"/>
    <x v="1"/>
    <n v="70"/>
    <s v="No"/>
    <s v="Yes"/>
    <s v="No"/>
    <s v="  Two Year   "/>
    <s v="Direct Debit"/>
    <n v="48"/>
    <n v="3211"/>
    <x v="0"/>
    <m/>
    <x v="571"/>
    <x v="1201"/>
    <n v="81"/>
    <x v="0"/>
    <n v="53.75"/>
    <x v="0"/>
    <s v="Email"/>
    <x v="1"/>
    <n v="0"/>
    <n v="882"/>
    <s v="Alto"/>
    <s v="Bajo"/>
    <n v="2.4691358024691357E-2"/>
    <n v="844"/>
    <n v="352"/>
    <n v="0.23011363636363635"/>
    <n v="0.23011363636363635"/>
    <s v="Primera compra"/>
    <n v="1537"/>
    <n v="50.496919917864474"/>
    <n v="4.2080766598220398"/>
    <x v="0"/>
    <x v="3"/>
    <s v="jul"/>
  </r>
  <r>
    <x v="2449"/>
    <x v="0"/>
    <n v="71"/>
    <n v="284"/>
    <n v="975.3"/>
    <n v="0"/>
    <s v="No"/>
    <s v="No"/>
    <n v="0"/>
    <n v="0"/>
    <n v="0"/>
    <s v="No"/>
    <n v="0"/>
    <s v="MD"/>
    <x v="0"/>
    <n v="52"/>
    <s v="No"/>
    <s v="No"/>
    <s v="No"/>
    <s v="  Two Year   "/>
    <s v="Direct Debit"/>
    <n v="12"/>
    <n v="867"/>
    <x v="0"/>
    <m/>
    <x v="287"/>
    <x v="626"/>
    <n v="59"/>
    <x v="0"/>
    <n v="11.49"/>
    <x v="0"/>
    <s v="SMS"/>
    <x v="1"/>
    <n v="0"/>
    <n v="5632"/>
    <s v="Medio"/>
    <s v="Bajo"/>
    <n v="3.3898305084745763E-2"/>
    <n v="568"/>
    <n v="286"/>
    <n v="0.2062937062937063"/>
    <n v="0.2062937062937063"/>
    <s v="Primera compra"/>
    <n v="799"/>
    <n v="26.250513347022586"/>
    <n v="2.1875427789185489"/>
    <x v="0"/>
    <x v="2"/>
    <s v="ago"/>
  </r>
  <r>
    <x v="2450"/>
    <x v="0"/>
    <n v="71"/>
    <n v="6"/>
    <n v="17"/>
    <n v="8"/>
    <s v="Yes"/>
    <s v="No"/>
    <n v="13.6"/>
    <n v="2"/>
    <n v="0"/>
    <s v="No"/>
    <n v="0"/>
    <s v="PA"/>
    <x v="0"/>
    <n v="34"/>
    <s v="No"/>
    <s v="No"/>
    <s v="No"/>
    <s v="  Month-to-Month   "/>
    <s v="Credit Card"/>
    <n v="8"/>
    <n v="17"/>
    <x v="0"/>
    <m/>
    <x v="50"/>
    <x v="103"/>
    <n v="93"/>
    <x v="0"/>
    <n v="8.5"/>
    <x v="5"/>
    <s v="SMS"/>
    <x v="1"/>
    <n v="0.27"/>
    <n v="6840"/>
    <s v="Medio"/>
    <s v="Bajo"/>
    <n v="4.3010752688172046E-2"/>
    <n v="728"/>
    <n v="18"/>
    <n v="5.166666666666667"/>
    <n v="5.166666666666667"/>
    <s v="Primera compra"/>
    <n v="294"/>
    <n v="9.6591375770020544"/>
    <n v="0.80492813141683783"/>
    <x v="0"/>
    <x v="1"/>
    <s v="dic"/>
  </r>
  <r>
    <x v="2451"/>
    <x v="0"/>
    <n v="93"/>
    <n v="447"/>
    <n v="786.2"/>
    <n v="0"/>
    <s v="No"/>
    <s v="No"/>
    <n v="0"/>
    <n v="0"/>
    <n v="17"/>
    <s v="Yes"/>
    <n v="0"/>
    <s v="CA"/>
    <x v="1"/>
    <n v="23"/>
    <s v="Yes"/>
    <s v="No"/>
    <s v="Yes"/>
    <s v="  Two Year   "/>
    <s v="Credit Card"/>
    <n v="38"/>
    <n v="2307"/>
    <x v="0"/>
    <m/>
    <x v="463"/>
    <x v="284"/>
    <n v="103"/>
    <x v="1"/>
    <n v="42.01"/>
    <x v="1"/>
    <s v="Email"/>
    <x v="1"/>
    <n v="0"/>
    <n v="1852"/>
    <s v="Medio"/>
    <s v="Bajo"/>
    <n v="0"/>
    <n v="1662"/>
    <n v="447"/>
    <n v="0.23042505592841164"/>
    <n v="0.23042505592841164"/>
    <s v="Primera compra"/>
    <n v="1458"/>
    <n v="47.901437371663249"/>
    <n v="3.9917864476386042"/>
    <x v="2"/>
    <x v="3"/>
    <s v="oct"/>
  </r>
  <r>
    <x v="2452"/>
    <x v="0"/>
    <n v="96"/>
    <n v="31"/>
    <n v="86.3"/>
    <n v="0"/>
    <s v="No"/>
    <s v="No"/>
    <n v="0"/>
    <n v="0"/>
    <n v="6"/>
    <s v="No"/>
    <n v="28"/>
    <s v="MS"/>
    <x v="1"/>
    <n v="44"/>
    <s v="No"/>
    <s v="No"/>
    <s v="Yes"/>
    <s v="  Month-to-Month   "/>
    <s v="Direct Debit"/>
    <n v="12"/>
    <n v="212"/>
    <x v="0"/>
    <m/>
    <x v="31"/>
    <x v="1202"/>
    <n v="36"/>
    <x v="1"/>
    <n v="13.64"/>
    <x v="4"/>
    <s v="Email"/>
    <x v="0"/>
    <n v="0"/>
    <n v="114"/>
    <s v="Medio"/>
    <s v="Bajo"/>
    <n v="8.3333333333333329E-2"/>
    <n v="1405"/>
    <n v="34"/>
    <n v="1.0588235294117647"/>
    <n v="1.0588235294117647"/>
    <s v="Primera compra"/>
    <n v="1571"/>
    <n v="51.613963039014372"/>
    <n v="4.301163586584531"/>
    <x v="0"/>
    <x v="1"/>
    <s v="jun"/>
  </r>
  <r>
    <x v="2453"/>
    <x v="0"/>
    <n v="70"/>
    <n v="359"/>
    <n v="585.79999999999995"/>
    <n v="0"/>
    <s v="No"/>
    <s v="No"/>
    <n v="0"/>
    <n v="0"/>
    <n v="0"/>
    <s v="No"/>
    <n v="0"/>
    <s v="MO"/>
    <x v="1"/>
    <n v="54"/>
    <s v="No"/>
    <s v="No"/>
    <s v="No"/>
    <s v="  Month-to-Month   "/>
    <s v="Direct Debit"/>
    <n v="9"/>
    <n v="337"/>
    <x v="0"/>
    <m/>
    <x v="516"/>
    <x v="1147"/>
    <n v="81"/>
    <x v="1"/>
    <n v="7.37"/>
    <x v="0"/>
    <s v="Phone"/>
    <x v="1"/>
    <n v="0"/>
    <n v="3324"/>
    <s v="Medio"/>
    <s v="Bajo"/>
    <n v="2.4691358024691357E-2"/>
    <n v="463"/>
    <n v="361"/>
    <n v="0.22437673130193905"/>
    <n v="0.22437673130193905"/>
    <s v="Primera compra"/>
    <n v="1028"/>
    <n v="33.774127310061601"/>
    <n v="2.8145106091718"/>
    <x v="0"/>
    <x v="1"/>
    <s v="dic"/>
  </r>
  <r>
    <x v="2454"/>
    <x v="0"/>
    <n v="59"/>
    <n v="27"/>
    <n v="111.2"/>
    <n v="54"/>
    <s v="Yes"/>
    <s v="No"/>
    <n v="55.4"/>
    <n v="0"/>
    <n v="0"/>
    <s v="No"/>
    <n v="0"/>
    <s v="WI"/>
    <x v="0"/>
    <n v="29"/>
    <s v="Yes"/>
    <s v="No"/>
    <s v="No"/>
    <s v="  Month-to-Month   "/>
    <s v="Direct Debit"/>
    <n v="8"/>
    <n v="75"/>
    <x v="0"/>
    <m/>
    <x v="1176"/>
    <x v="1201"/>
    <n v="32"/>
    <x v="1"/>
    <n v="7.8"/>
    <x v="0"/>
    <s v="Phone"/>
    <x v="0"/>
    <n v="1.1100000000000001"/>
    <n v="2455"/>
    <s v="Medio"/>
    <s v="Bajo"/>
    <n v="6.25E-2"/>
    <n v="844"/>
    <n v="83"/>
    <n v="0.38554216867469882"/>
    <n v="0.38554216867469882"/>
    <s v="Primera compra"/>
    <n v="504"/>
    <n v="16.558521560574949"/>
    <n v="1.3798767967145791"/>
    <x v="0"/>
    <x v="1"/>
    <s v="may"/>
  </r>
  <r>
    <x v="2455"/>
    <x v="0"/>
    <n v="56"/>
    <n v="226"/>
    <n v="602.1"/>
    <n v="0"/>
    <s v="No"/>
    <s v="No"/>
    <n v="0"/>
    <n v="0"/>
    <n v="11"/>
    <s v="Yes"/>
    <n v="0"/>
    <s v="OR"/>
    <x v="1"/>
    <n v="69"/>
    <s v="No"/>
    <s v="Yes"/>
    <s v="No"/>
    <s v="  One Year   "/>
    <s v="Direct Debit"/>
    <n v="33"/>
    <n v="1651"/>
    <x v="0"/>
    <m/>
    <x v="1177"/>
    <x v="453"/>
    <n v="17"/>
    <x v="1"/>
    <n v="34.72"/>
    <x v="5"/>
    <s v="Phone"/>
    <x v="0"/>
    <n v="0"/>
    <n v="4219"/>
    <s v="Medio"/>
    <s v="Bajo"/>
    <n v="0.23529411764705882"/>
    <n v="364"/>
    <n v="230"/>
    <n v="7.3913043478260873E-2"/>
    <n v="7.3913043478260873E-2"/>
    <s v="Primera compra"/>
    <n v="1287"/>
    <n v="42.283367556468171"/>
    <n v="3.5236139630390144"/>
    <x v="0"/>
    <x v="0"/>
    <s v="abr"/>
  </r>
  <r>
    <x v="2456"/>
    <x v="0"/>
    <n v="69"/>
    <n v="61"/>
    <n v="158.9"/>
    <n v="0"/>
    <s v="No"/>
    <s v="No"/>
    <n v="0"/>
    <n v="1"/>
    <n v="9"/>
    <s v="No"/>
    <n v="61"/>
    <s v="TX"/>
    <x v="0"/>
    <n v="44"/>
    <s v="No"/>
    <s v="No"/>
    <s v="No"/>
    <s v="  One Year   "/>
    <s v="Credit Card"/>
    <n v="23"/>
    <n v="450"/>
    <x v="0"/>
    <m/>
    <x v="497"/>
    <x v="774"/>
    <n v="86"/>
    <x v="2"/>
    <n v="23.19"/>
    <x v="0"/>
    <s v="SMS"/>
    <x v="1"/>
    <n v="0"/>
    <n v="3581"/>
    <s v="Medio"/>
    <s v="Bajo"/>
    <n v="2.3255813953488372E-2"/>
    <n v="1188"/>
    <n v="63"/>
    <n v="1.3650793650793651"/>
    <n v="1.3650793650793651"/>
    <s v="Primera compra"/>
    <n v="916"/>
    <n v="30.094455852156059"/>
    <n v="2.5078713210130048"/>
    <x v="0"/>
    <x v="1"/>
    <s v="abr"/>
  </r>
  <r>
    <x v="2457"/>
    <x v="0"/>
    <n v="84"/>
    <n v="108"/>
    <n v="312.3"/>
    <n v="248"/>
    <s v="Yes"/>
    <s v="No"/>
    <n v="181.9"/>
    <n v="1"/>
    <n v="21"/>
    <s v="Yes"/>
    <n v="0"/>
    <s v="DC"/>
    <x v="0"/>
    <n v="19"/>
    <s v="Yes"/>
    <s v="No"/>
    <s v="No"/>
    <s v="  One Year   "/>
    <s v="Direct Debit"/>
    <n v="38"/>
    <n v="2372"/>
    <x v="0"/>
    <m/>
    <x v="683"/>
    <x v="1048"/>
    <n v="68"/>
    <x v="1"/>
    <n v="41.91"/>
    <x v="2"/>
    <s v="SMS"/>
    <x v="1"/>
    <n v="5.46"/>
    <n v="362"/>
    <s v="Medio"/>
    <s v="Medio"/>
    <n v="7.3529411764705885E-2"/>
    <n v="1375"/>
    <n v="361"/>
    <n v="0.18836565096952909"/>
    <n v="0.18836565096952909"/>
    <s v="Primera compra"/>
    <n v="497"/>
    <n v="16.328542094455852"/>
    <n v="1.3607118412046544"/>
    <x v="1"/>
    <x v="3"/>
    <s v="jun"/>
  </r>
  <r>
    <x v="2458"/>
    <x v="0"/>
    <n v="97"/>
    <n v="374"/>
    <n v="772.3"/>
    <n v="0"/>
    <s v="No"/>
    <s v="No"/>
    <n v="0"/>
    <n v="0"/>
    <n v="11"/>
    <s v="No"/>
    <n v="72"/>
    <s v="WI"/>
    <x v="0"/>
    <n v="30"/>
    <s v="No"/>
    <s v="No"/>
    <s v="Yes"/>
    <s v="  One Year   "/>
    <s v="Direct Debit"/>
    <n v="45"/>
    <n v="2323"/>
    <x v="0"/>
    <m/>
    <x v="416"/>
    <x v="562"/>
    <n v="114"/>
    <x v="1"/>
    <n v="44.79"/>
    <x v="1"/>
    <s v="SMS"/>
    <x v="0"/>
    <n v="0"/>
    <n v="4990"/>
    <s v="Medio"/>
    <s v="Bajo"/>
    <n v="0"/>
    <n v="886"/>
    <n v="374"/>
    <n v="0.30481283422459893"/>
    <n v="0.30481283422459893"/>
    <s v="Primera compra"/>
    <n v="373"/>
    <n v="12.254620123203285"/>
    <n v="1.0212183436002737"/>
    <x v="0"/>
    <x v="3"/>
    <s v="oct"/>
  </r>
  <r>
    <x v="2459"/>
    <x v="0"/>
    <n v="54"/>
    <n v="38"/>
    <n v="90"/>
    <n v="32"/>
    <s v="Yes"/>
    <s v="No"/>
    <n v="46.4"/>
    <n v="0"/>
    <n v="0"/>
    <s v="No"/>
    <n v="0"/>
    <s v="AR"/>
    <x v="0"/>
    <n v="30"/>
    <s v="No"/>
    <s v="No"/>
    <s v="No"/>
    <s v="  Month-to-Month   "/>
    <s v="Direct Debit"/>
    <n v="6"/>
    <n v="50"/>
    <x v="0"/>
    <m/>
    <x v="1178"/>
    <x v="1155"/>
    <n v="71"/>
    <x v="2"/>
    <n v="4.87"/>
    <x v="0"/>
    <s v="Phone"/>
    <x v="1"/>
    <n v="0.93"/>
    <n v="5449"/>
    <s v="Medio"/>
    <s v="Bajo"/>
    <n v="2.8169014084507043E-2"/>
    <n v="725"/>
    <n v="72"/>
    <n v="0.98611111111111116"/>
    <n v="0.98611111111111116"/>
    <s v="Primera compra"/>
    <n v="1655"/>
    <n v="54.373716632443532"/>
    <n v="4.5311430527036274"/>
    <x v="0"/>
    <x v="1"/>
    <s v="abr"/>
  </r>
  <r>
    <x v="2460"/>
    <x v="0"/>
    <n v="69"/>
    <n v="110"/>
    <n v="206.9"/>
    <n v="0"/>
    <s v="No"/>
    <s v="No"/>
    <n v="0"/>
    <n v="1"/>
    <n v="6"/>
    <s v="Yes"/>
    <n v="0"/>
    <s v="MO"/>
    <x v="0"/>
    <n v="60"/>
    <s v="No"/>
    <s v="No"/>
    <s v="Yes"/>
    <s v="  Two Year   "/>
    <s v="Direct Debit"/>
    <n v="21"/>
    <n v="489"/>
    <x v="0"/>
    <m/>
    <x v="247"/>
    <x v="207"/>
    <n v="47"/>
    <x v="0"/>
    <n v="21.85"/>
    <x v="3"/>
    <s v="SMS"/>
    <x v="0"/>
    <n v="0"/>
    <n v="4443"/>
    <s v="Medio"/>
    <s v="Bajo"/>
    <n v="2.1276595744680851E-2"/>
    <n v="1602"/>
    <n v="111"/>
    <n v="0.42342342342342343"/>
    <n v="0.42342342342342343"/>
    <s v="Primera compra"/>
    <n v="1476"/>
    <n v="48.492813141683783"/>
    <n v="4.0410677618069819"/>
    <x v="2"/>
    <x v="1"/>
    <s v="sept"/>
  </r>
  <r>
    <x v="2461"/>
    <x v="0"/>
    <n v="73"/>
    <n v="168"/>
    <n v="541.79999999999995"/>
    <n v="136"/>
    <s v="Yes"/>
    <s v="No"/>
    <n v="207.4"/>
    <n v="0"/>
    <n v="0"/>
    <s v="No"/>
    <n v="0"/>
    <s v="VT"/>
    <x v="0"/>
    <n v="47"/>
    <s v="No"/>
    <s v="No"/>
    <s v="No"/>
    <s v="  Two Year   "/>
    <s v="Credit Card"/>
    <n v="9"/>
    <n v="308"/>
    <x v="0"/>
    <m/>
    <x v="390"/>
    <x v="1203"/>
    <n v="40"/>
    <x v="0"/>
    <n v="8.01"/>
    <x v="4"/>
    <s v="SMS"/>
    <x v="0"/>
    <n v="4.1500000000000004"/>
    <n v="1783"/>
    <s v="Medio"/>
    <s v="Bajo"/>
    <n v="7.4999999999999997E-2"/>
    <n v="1113"/>
    <n v="307"/>
    <n v="0.13029315960912052"/>
    <n v="0.13029315960912052"/>
    <s v="Primera compra"/>
    <n v="666"/>
    <n v="21.880903490759753"/>
    <n v="1.8234086242299794"/>
    <x v="0"/>
    <x v="1"/>
    <s v="dic"/>
  </r>
  <r>
    <x v="2462"/>
    <x v="0"/>
    <n v="75"/>
    <n v="200"/>
    <n v="547.79999999999995"/>
    <n v="0"/>
    <s v="No"/>
    <s v="No"/>
    <n v="0"/>
    <n v="0"/>
    <n v="14"/>
    <s v="Yes"/>
    <n v="0"/>
    <s v="MN"/>
    <x v="0"/>
    <n v="22"/>
    <s v="Yes"/>
    <s v="No"/>
    <s v="No"/>
    <s v="  One Year   "/>
    <s v="Direct Debit"/>
    <n v="20"/>
    <n v="986"/>
    <x v="0"/>
    <m/>
    <x v="932"/>
    <x v="452"/>
    <n v="56"/>
    <x v="0"/>
    <n v="16.670000000000002"/>
    <x v="5"/>
    <s v="Phone"/>
    <x v="0"/>
    <n v="0"/>
    <n v="1408"/>
    <s v="Medio"/>
    <s v="Bajo"/>
    <n v="7.1428571428571425E-2"/>
    <n v="1635"/>
    <n v="204"/>
    <n v="0.27450980392156865"/>
    <n v="0.27450980392156865"/>
    <s v="Primera compra"/>
    <n v="1305"/>
    <n v="42.874743326488705"/>
    <n v="3.5728952772073921"/>
    <x v="0"/>
    <x v="2"/>
    <s v="mar"/>
  </r>
  <r>
    <x v="2463"/>
    <x v="0"/>
    <n v="85"/>
    <n v="146"/>
    <n v="420.7"/>
    <n v="112"/>
    <s v="Yes"/>
    <s v="No"/>
    <n v="74.7"/>
    <n v="1"/>
    <n v="11"/>
    <s v="Yes"/>
    <n v="0"/>
    <s v="MT"/>
    <x v="1"/>
    <n v="81"/>
    <s v="No"/>
    <s v="Yes"/>
    <s v="No"/>
    <s v="  One Year   "/>
    <s v="Direct Debit"/>
    <n v="17"/>
    <n v="466"/>
    <x v="0"/>
    <m/>
    <x v="287"/>
    <x v="916"/>
    <n v="27"/>
    <x v="1"/>
    <n v="14.87"/>
    <x v="2"/>
    <s v="Email"/>
    <x v="0"/>
    <n v="0.22"/>
    <n v="1537"/>
    <s v="Medio"/>
    <s v="Medio"/>
    <n v="0.18518518518518517"/>
    <n v="306"/>
    <n v="263"/>
    <n v="0.10266159695817491"/>
    <n v="0.10266159695817491"/>
    <s v="Primera compra"/>
    <n v="799"/>
    <n v="26.250513347022586"/>
    <n v="2.1875427789185489"/>
    <x v="1"/>
    <x v="1"/>
    <s v="ago"/>
  </r>
  <r>
    <x v="2464"/>
    <x v="0"/>
    <n v="64"/>
    <n v="204"/>
    <n v="615.20000000000005"/>
    <n v="0"/>
    <s v="No"/>
    <s v="No"/>
    <n v="0"/>
    <n v="1"/>
    <n v="17"/>
    <s v="Yes"/>
    <n v="0"/>
    <s v="SD"/>
    <x v="0"/>
    <n v="30"/>
    <s v="No"/>
    <s v="No"/>
    <s v="No"/>
    <s v="  One Year   "/>
    <s v="Credit Card"/>
    <n v="40"/>
    <n v="2070"/>
    <x v="0"/>
    <m/>
    <x v="579"/>
    <x v="397"/>
    <n v="53"/>
    <x v="2"/>
    <n v="45.29"/>
    <x v="1"/>
    <s v="Email"/>
    <x v="0"/>
    <n v="0"/>
    <n v="2309"/>
    <s v="Alto"/>
    <s v="Bajo"/>
    <n v="0"/>
    <n v="361"/>
    <n v="204"/>
    <n v="0.25980392156862747"/>
    <n v="0.25980392156862747"/>
    <s v="Primera compra"/>
    <n v="840"/>
    <n v="27.597535934291578"/>
    <n v="2.299794661190965"/>
    <x v="2"/>
    <x v="0"/>
    <s v="jun"/>
  </r>
  <r>
    <x v="2465"/>
    <x v="0"/>
    <n v="68"/>
    <n v="348"/>
    <n v="910.6"/>
    <n v="0"/>
    <s v="No"/>
    <s v="No"/>
    <n v="0"/>
    <n v="0"/>
    <n v="4"/>
    <s v="No"/>
    <n v="83"/>
    <s v="ID"/>
    <x v="1"/>
    <n v="74"/>
    <s v="No"/>
    <s v="Yes"/>
    <s v="Yes"/>
    <s v="  Two Year   "/>
    <s v="Credit Card"/>
    <n v="49"/>
    <n v="3420"/>
    <x v="0"/>
    <m/>
    <x v="943"/>
    <x v="831"/>
    <n v="87"/>
    <x v="0"/>
    <n v="43.54"/>
    <x v="5"/>
    <s v="SMS"/>
    <x v="0"/>
    <n v="0"/>
    <n v="1218"/>
    <s v="Medio"/>
    <s v="Bajo"/>
    <n v="4.5977011494252873E-2"/>
    <n v="1253"/>
    <n v="352"/>
    <n v="0.24715909090909091"/>
    <n v="0.24715909090909091"/>
    <s v="Primera compra"/>
    <n v="1648"/>
    <n v="54.143737166324435"/>
    <n v="4.5119780971937029"/>
    <x v="0"/>
    <x v="3"/>
    <s v="abr"/>
  </r>
  <r>
    <x v="2466"/>
    <x v="0"/>
    <n v="72"/>
    <n v="56"/>
    <n v="152.6"/>
    <n v="44"/>
    <s v="Yes"/>
    <s v="Yes"/>
    <n v="0"/>
    <n v="1"/>
    <n v="0"/>
    <s v="No"/>
    <n v="0"/>
    <s v="DC"/>
    <x v="0"/>
    <n v="53"/>
    <s v="No"/>
    <s v="No"/>
    <s v="No"/>
    <s v="  Month-to-Month   "/>
    <s v="Credit Card"/>
    <n v="10"/>
    <n v="109"/>
    <x v="0"/>
    <m/>
    <x v="1179"/>
    <x v="1116"/>
    <n v="11"/>
    <x v="2"/>
    <n v="8.64"/>
    <x v="0"/>
    <s v="SMS"/>
    <x v="0"/>
    <n v="1.35"/>
    <n v="3835"/>
    <s v="Medio"/>
    <s v="Bajo"/>
    <n v="0.18181818181818182"/>
    <n v="935"/>
    <n v="102"/>
    <n v="0.10784313725490197"/>
    <n v="0.10784313725490197"/>
    <s v="Primera compra"/>
    <n v="1492"/>
    <n v="49.01848049281314"/>
    <n v="4.084873374401095"/>
    <x v="0"/>
    <x v="1"/>
    <s v="sept"/>
  </r>
  <r>
    <x v="2467"/>
    <x v="0"/>
    <n v="72"/>
    <n v="37"/>
    <n v="90.9"/>
    <n v="0"/>
    <s v="No"/>
    <s v="No"/>
    <n v="0"/>
    <n v="2"/>
    <n v="1"/>
    <s v="Yes"/>
    <n v="0"/>
    <s v="CT"/>
    <x v="0"/>
    <n v="84"/>
    <s v="No"/>
    <s v="Yes"/>
    <s v="No"/>
    <s v="  Two Year   "/>
    <s v="Credit Card"/>
    <n v="13"/>
    <n v="164"/>
    <x v="0"/>
    <m/>
    <x v="672"/>
    <x v="615"/>
    <n v="29"/>
    <x v="0"/>
    <n v="14.01"/>
    <x v="5"/>
    <s v="Phone"/>
    <x v="0"/>
    <n v="0"/>
    <n v="228"/>
    <s v="Medio"/>
    <s v="Bajo"/>
    <n v="0.13793103448275862"/>
    <n v="1131"/>
    <n v="41"/>
    <n v="0.70731707317073167"/>
    <n v="0.70731707317073167"/>
    <s v="Primera compra"/>
    <n v="975"/>
    <n v="32.032854209445581"/>
    <n v="2.6694045174537986"/>
    <x v="0"/>
    <x v="1"/>
    <s v="feb"/>
  </r>
  <r>
    <x v="2468"/>
    <x v="0"/>
    <n v="96"/>
    <n v="70"/>
    <n v="232.1"/>
    <n v="0"/>
    <s v="No"/>
    <s v="No"/>
    <n v="0"/>
    <n v="2"/>
    <n v="0"/>
    <s v="No"/>
    <n v="0"/>
    <s v="WI"/>
    <x v="1"/>
    <n v="27"/>
    <s v="Yes"/>
    <s v="No"/>
    <s v="No"/>
    <s v="  One Year   "/>
    <s v="Credit Card"/>
    <n v="13"/>
    <n v="344"/>
    <x v="0"/>
    <m/>
    <x v="122"/>
    <x v="1204"/>
    <n v="11"/>
    <x v="1"/>
    <n v="12.45"/>
    <x v="3"/>
    <s v="SMS"/>
    <x v="0"/>
    <n v="0"/>
    <n v="2257"/>
    <s v="Medio"/>
    <s v="Bajo"/>
    <n v="9.0909090909090912E-2"/>
    <n v="652"/>
    <n v="71"/>
    <n v="0.15492957746478872"/>
    <n v="0.15492957746478872"/>
    <s v="Primera compra"/>
    <n v="1179"/>
    <n v="38.735112936344969"/>
    <n v="3.2279260780287475"/>
    <x v="2"/>
    <x v="1"/>
    <s v="jul"/>
  </r>
  <r>
    <x v="2469"/>
    <x v="0"/>
    <n v="93"/>
    <n v="50"/>
    <n v="132.30000000000001"/>
    <n v="32"/>
    <s v="Yes"/>
    <s v="No"/>
    <n v="18.600000000000001"/>
    <n v="0"/>
    <n v="0"/>
    <s v="No"/>
    <n v="0"/>
    <s v="MD"/>
    <x v="0"/>
    <n v="30"/>
    <s v="No"/>
    <s v="No"/>
    <s v="No"/>
    <s v="  One Year   "/>
    <s v="Direct Debit"/>
    <n v="10"/>
    <n v="85"/>
    <x v="0"/>
    <m/>
    <x v="204"/>
    <x v="1205"/>
    <n v="11"/>
    <x v="1"/>
    <n v="11.73"/>
    <x v="1"/>
    <s v="SMS"/>
    <x v="1"/>
    <n v="0.74"/>
    <n v="3466"/>
    <s v="Medio"/>
    <s v="Bajo"/>
    <n v="0"/>
    <n v="696"/>
    <n v="82"/>
    <n v="0.13414634146341464"/>
    <n v="0.13414634146341464"/>
    <s v="Primera compra"/>
    <n v="351"/>
    <n v="11.531827515400412"/>
    <n v="0.9609856262833677"/>
    <x v="0"/>
    <x v="1"/>
    <s v="oct"/>
  </r>
  <r>
    <x v="2470"/>
    <x v="0"/>
    <n v="73"/>
    <n v="155"/>
    <n v="304.2"/>
    <n v="88"/>
    <s v="Yes"/>
    <s v="No"/>
    <n v="51"/>
    <n v="2"/>
    <n v="0"/>
    <s v="No"/>
    <n v="0"/>
    <s v="VA"/>
    <x v="0"/>
    <n v="40"/>
    <s v="No"/>
    <s v="No"/>
    <s v="No"/>
    <s v="  One Year   "/>
    <s v="Credit Card"/>
    <n v="6"/>
    <n v="124"/>
    <x v="0"/>
    <m/>
    <x v="332"/>
    <x v="951"/>
    <n v="24"/>
    <x v="0"/>
    <n v="6.49"/>
    <x v="1"/>
    <s v="Email"/>
    <x v="1"/>
    <n v="2.5499999999999998"/>
    <n v="2407"/>
    <s v="Medio"/>
    <s v="Bajo"/>
    <n v="0"/>
    <n v="960"/>
    <n v="243"/>
    <n v="9.8765432098765427E-2"/>
    <n v="9.8765432098765427E-2"/>
    <s v="Primera compra"/>
    <n v="979"/>
    <n v="32.164271047227928"/>
    <n v="2.6803559206023273"/>
    <x v="2"/>
    <x v="1"/>
    <s v="feb"/>
  </r>
  <r>
    <x v="2471"/>
    <x v="0"/>
    <n v="70"/>
    <n v="66"/>
    <n v="199.9"/>
    <n v="0"/>
    <s v="No"/>
    <s v="No"/>
    <n v="0"/>
    <n v="0"/>
    <n v="3"/>
    <s v="No"/>
    <n v="45"/>
    <s v="NY"/>
    <x v="0"/>
    <n v="55"/>
    <s v="No"/>
    <s v="No"/>
    <s v="No"/>
    <s v="  Month-to-Month   "/>
    <s v="Credit Card"/>
    <n v="16"/>
    <n v="282"/>
    <x v="0"/>
    <m/>
    <x v="474"/>
    <x v="147"/>
    <n v="25"/>
    <x v="0"/>
    <n v="13.31"/>
    <x v="2"/>
    <s v="Email"/>
    <x v="0"/>
    <n v="0"/>
    <n v="2140"/>
    <s v="Medio"/>
    <s v="Medio"/>
    <n v="0.2"/>
    <n v="313"/>
    <n v="71"/>
    <n v="0.352112676056338"/>
    <n v="0.352112676056338"/>
    <s v="Primera compra"/>
    <n v="1502"/>
    <n v="49.347022587268995"/>
    <n v="4.1122518822724166"/>
    <x v="1"/>
    <x v="1"/>
    <s v="sept"/>
  </r>
  <r>
    <x v="2472"/>
    <x v="0"/>
    <n v="73"/>
    <n v="492"/>
    <n v="1151.0999999999999"/>
    <n v="288"/>
    <s v="Yes"/>
    <s v="No"/>
    <n v="356.4"/>
    <n v="0"/>
    <n v="9"/>
    <s v="Yes"/>
    <n v="0"/>
    <s v="NH"/>
    <x v="1"/>
    <n v="79"/>
    <s v="No"/>
    <s v="Yes"/>
    <s v="Yes"/>
    <s v="  Two Year   "/>
    <s v="Credit Card"/>
    <n v="60"/>
    <n v="4282"/>
    <x v="0"/>
    <m/>
    <x v="1180"/>
    <x v="1125"/>
    <n v="119"/>
    <x v="0"/>
    <n v="71.709999999999994"/>
    <x v="3"/>
    <s v="Email"/>
    <x v="0"/>
    <n v="7.13"/>
    <n v="2665"/>
    <s v="Alto"/>
    <s v="Bajo"/>
    <n v="8.4033613445378148E-3"/>
    <n v="836"/>
    <n v="781"/>
    <n v="0.15236875800256081"/>
    <n v="0.15236875800256081"/>
    <s v="Primera compra"/>
    <n v="653"/>
    <n v="21.453798767967143"/>
    <n v="1.7878165639972619"/>
    <x v="0"/>
    <x v="3"/>
    <s v="dic"/>
  </r>
  <r>
    <x v="2473"/>
    <x v="0"/>
    <n v="59"/>
    <n v="259"/>
    <n v="519.9"/>
    <n v="0"/>
    <s v="No"/>
    <s v="No"/>
    <n v="0"/>
    <n v="2"/>
    <n v="0"/>
    <s v="No"/>
    <n v="0"/>
    <s v="ME"/>
    <x v="1"/>
    <n v="82"/>
    <s v="No"/>
    <s v="Yes"/>
    <s v="No"/>
    <s v="  One Year   "/>
    <s v="Paper Check"/>
    <n v="12"/>
    <n v="446"/>
    <x v="0"/>
    <m/>
    <x v="1181"/>
    <x v="1206"/>
    <n v="72"/>
    <x v="2"/>
    <n v="14.05"/>
    <x v="2"/>
    <s v="SMS"/>
    <x v="0"/>
    <n v="0"/>
    <n v="5763"/>
    <s v="Medio"/>
    <s v="Medio"/>
    <n v="6.9444444444444448E-2"/>
    <n v="1745"/>
    <n v="264"/>
    <n v="0.27272727272727271"/>
    <n v="0.27272727272727271"/>
    <s v="Primera compra"/>
    <n v="522"/>
    <n v="17.149897330595483"/>
    <n v="1.429158110882957"/>
    <x v="1"/>
    <x v="1"/>
    <s v="may"/>
  </r>
  <r>
    <x v="2474"/>
    <x v="0"/>
    <n v="73"/>
    <n v="160"/>
    <n v="416.6"/>
    <n v="140"/>
    <s v="Yes"/>
    <s v="No"/>
    <n v="61.6"/>
    <n v="0"/>
    <n v="1"/>
    <s v="Yes"/>
    <n v="0"/>
    <s v="AK"/>
    <x v="1"/>
    <n v="82"/>
    <s v="No"/>
    <s v="Yes"/>
    <s v="Yes"/>
    <s v="  Two Year   "/>
    <s v="Direct Debit"/>
    <n v="45"/>
    <n v="1240"/>
    <x v="0"/>
    <m/>
    <x v="0"/>
    <x v="76"/>
    <n v="48"/>
    <x v="2"/>
    <n v="40.67"/>
    <x v="2"/>
    <s v="SMS"/>
    <x v="0"/>
    <n v="0.31"/>
    <n v="1856"/>
    <s v="Medio"/>
    <s v="Medio"/>
    <n v="0.10416666666666667"/>
    <n v="353"/>
    <n v="305"/>
    <n v="0.15737704918032788"/>
    <n v="0.15737704918032788"/>
    <s v="Primera compra"/>
    <n v="1699"/>
    <n v="55.819301848049278"/>
    <n v="4.6516084873374401"/>
    <x v="1"/>
    <x v="0"/>
    <s v="feb"/>
  </r>
  <r>
    <x v="2475"/>
    <x v="0"/>
    <n v="62"/>
    <n v="67"/>
    <n v="224.4"/>
    <n v="168"/>
    <s v="Yes"/>
    <s v="No"/>
    <n v="123.2"/>
    <n v="0"/>
    <n v="1"/>
    <s v="Yes"/>
    <n v="0"/>
    <s v="DE"/>
    <x v="1"/>
    <n v="45"/>
    <s v="No"/>
    <s v="No"/>
    <s v="No"/>
    <s v="  Month-to-Month   "/>
    <s v="Direct Debit"/>
    <n v="39"/>
    <n v="2216"/>
    <x v="0"/>
    <m/>
    <x v="969"/>
    <x v="700"/>
    <n v="55"/>
    <x v="2"/>
    <n v="43.93"/>
    <x v="2"/>
    <s v="Email"/>
    <x v="0"/>
    <n v="3.7"/>
    <n v="3602"/>
    <s v="Medio"/>
    <s v="Medio"/>
    <n v="9.0909090909090912E-2"/>
    <n v="530"/>
    <n v="240"/>
    <n v="0.22916666666666666"/>
    <n v="0.22916666666666666"/>
    <s v="Primera compra"/>
    <n v="611"/>
    <n v="20.073921971252567"/>
    <n v="1.6728268309377139"/>
    <x v="1"/>
    <x v="3"/>
    <s v="feb"/>
  </r>
  <r>
    <x v="2476"/>
    <x v="0"/>
    <n v="63"/>
    <n v="54"/>
    <n v="140.4"/>
    <n v="40"/>
    <s v="Yes"/>
    <s v="No"/>
    <n v="45.7"/>
    <n v="0"/>
    <n v="0"/>
    <s v="No"/>
    <n v="0"/>
    <s v="SD"/>
    <x v="0"/>
    <n v="37"/>
    <s v="No"/>
    <s v="No"/>
    <s v="No"/>
    <s v="  One Year   "/>
    <s v="Credit Card"/>
    <n v="10"/>
    <n v="100"/>
    <x v="0"/>
    <m/>
    <x v="1039"/>
    <x v="1095"/>
    <n v="16"/>
    <x v="2"/>
    <n v="9.7899999999999991"/>
    <x v="4"/>
    <s v="Email"/>
    <x v="0"/>
    <n v="0.14000000000000001"/>
    <n v="2568"/>
    <s v="Medio"/>
    <s v="Bajo"/>
    <n v="0.1875"/>
    <n v="1478"/>
    <n v="97"/>
    <n v="0.16494845360824742"/>
    <n v="0.16494845360824742"/>
    <s v="Primera compra"/>
    <n v="773"/>
    <n v="25.396303901437371"/>
    <n v="2.1163586584531142"/>
    <x v="0"/>
    <x v="1"/>
    <s v="sept"/>
  </r>
  <r>
    <x v="2477"/>
    <x v="0"/>
    <n v="65"/>
    <n v="11"/>
    <n v="27.9"/>
    <n v="56"/>
    <s v="Yes"/>
    <s v="No"/>
    <n v="24"/>
    <n v="0"/>
    <n v="3"/>
    <s v="No"/>
    <n v="4"/>
    <s v="TN"/>
    <x v="1"/>
    <n v="60"/>
    <s v="No"/>
    <s v="No"/>
    <s v="Yes"/>
    <s v="  Month-to-Month   "/>
    <s v="Direct Debit"/>
    <n v="50"/>
    <n v="347"/>
    <x v="0"/>
    <m/>
    <x v="277"/>
    <x v="1084"/>
    <n v="18"/>
    <x v="0"/>
    <n v="54.42"/>
    <x v="4"/>
    <s v="Phone"/>
    <x v="0"/>
    <n v="0.72"/>
    <n v="1841"/>
    <s v="Alto"/>
    <s v="Bajo"/>
    <n v="0.16666666666666666"/>
    <n v="781"/>
    <n v="70"/>
    <n v="0.25714285714285712"/>
    <n v="0.25714285714285712"/>
    <s v="Primera compra"/>
    <n v="784"/>
    <n v="25.757700205338807"/>
    <n v="2.1464750171115674"/>
    <x v="0"/>
    <x v="1"/>
    <s v="ago"/>
  </r>
  <r>
    <x v="2478"/>
    <x v="0"/>
    <n v="84"/>
    <n v="235"/>
    <n v="596.9"/>
    <n v="0"/>
    <s v="No"/>
    <s v="No"/>
    <n v="0"/>
    <n v="2"/>
    <n v="0"/>
    <s v="No"/>
    <n v="0"/>
    <s v="MI"/>
    <x v="1"/>
    <n v="30"/>
    <s v="No"/>
    <s v="No"/>
    <s v="No"/>
    <s v="  Two Year   "/>
    <s v="Direct Debit"/>
    <n v="7"/>
    <n v="286"/>
    <x v="0"/>
    <m/>
    <x v="591"/>
    <x v="216"/>
    <n v="41"/>
    <x v="1"/>
    <n v="7.35"/>
    <x v="0"/>
    <s v="Email"/>
    <x v="0"/>
    <n v="0"/>
    <n v="6954"/>
    <s v="Medio"/>
    <s v="Bajo"/>
    <n v="4.878048780487805E-2"/>
    <n v="1297"/>
    <n v="237"/>
    <n v="0.1729957805907173"/>
    <n v="0.1729957805907173"/>
    <s v="Primera compra"/>
    <n v="1698"/>
    <n v="55.786447638603697"/>
    <n v="4.6488706365503081"/>
    <x v="0"/>
    <x v="1"/>
    <s v="feb"/>
  </r>
  <r>
    <x v="2479"/>
    <x v="0"/>
    <n v="96"/>
    <n v="52"/>
    <n v="137.30000000000001"/>
    <n v="0"/>
    <s v="No"/>
    <s v="No"/>
    <n v="0"/>
    <n v="1"/>
    <n v="3"/>
    <s v="Yes"/>
    <n v="0"/>
    <s v="WV"/>
    <x v="1"/>
    <n v="58"/>
    <s v="No"/>
    <s v="No"/>
    <s v="No"/>
    <s v="  One Year   "/>
    <s v="Credit Card"/>
    <n v="43"/>
    <n v="449"/>
    <x v="0"/>
    <m/>
    <x v="1182"/>
    <x v="1083"/>
    <n v="71"/>
    <x v="1"/>
    <n v="45.07"/>
    <x v="3"/>
    <s v="Email"/>
    <x v="1"/>
    <n v="0"/>
    <n v="6956"/>
    <s v="Alto"/>
    <s v="Bajo"/>
    <n v="1.4084507042253521E-2"/>
    <n v="296"/>
    <n v="53"/>
    <n v="1.3396226415094339"/>
    <n v="1.3396226415094339"/>
    <s v="Primera compra"/>
    <n v="1267"/>
    <n v="41.626283367556468"/>
    <n v="3.4688569472963722"/>
    <x v="2"/>
    <x v="1"/>
    <s v="abr"/>
  </r>
  <r>
    <x v="2479"/>
    <x v="0"/>
    <n v="57"/>
    <n v="52"/>
    <n v="137.30000000000001"/>
    <n v="0"/>
    <s v="No"/>
    <s v="No"/>
    <n v="0"/>
    <n v="1"/>
    <n v="3"/>
    <s v="Yes"/>
    <n v="0"/>
    <s v="WV"/>
    <x v="1"/>
    <n v="58"/>
    <s v="No"/>
    <s v="No"/>
    <s v="No"/>
    <s v="  One Year   "/>
    <s v="Credit Card"/>
    <n v="43"/>
    <n v="449"/>
    <x v="0"/>
    <m/>
    <x v="1182"/>
    <x v="1083"/>
    <n v="71"/>
    <x v="1"/>
    <n v="45.07"/>
    <x v="0"/>
    <s v="Email"/>
    <x v="1"/>
    <n v="0"/>
    <n v="2501"/>
    <s v="Alto"/>
    <s v="Bajo"/>
    <n v="2.8169014084507043E-2"/>
    <n v="296"/>
    <n v="54"/>
    <n v="1.3148148148148149"/>
    <n v="1.3148148148148149"/>
    <s v="Compra posterior"/>
    <n v="1267"/>
    <n v="41.626283367556468"/>
    <n v="3.4688569472963722"/>
    <x v="0"/>
    <x v="1"/>
    <s v="abr"/>
  </r>
  <r>
    <x v="2480"/>
    <x v="0"/>
    <n v="86"/>
    <n v="490"/>
    <n v="825.3"/>
    <n v="189"/>
    <s v="Yes"/>
    <s v="No"/>
    <n v="200"/>
    <n v="2"/>
    <n v="6"/>
    <s v="Yes"/>
    <n v="0"/>
    <s v="WV"/>
    <x v="1"/>
    <n v="44"/>
    <s v="No"/>
    <s v="No"/>
    <s v="Yes"/>
    <s v="  Month-to-Month   "/>
    <s v="Direct Debit"/>
    <n v="45"/>
    <n v="2834"/>
    <x v="0"/>
    <m/>
    <x v="759"/>
    <x v="1026"/>
    <n v="111"/>
    <x v="1"/>
    <n v="39.21"/>
    <x v="3"/>
    <s v="SMS"/>
    <x v="1"/>
    <n v="8"/>
    <n v="4968"/>
    <s v="Medio"/>
    <s v="Bajo"/>
    <n v="9.0090090090090089E-3"/>
    <n v="719"/>
    <n v="680"/>
    <n v="0.16323529411764706"/>
    <n v="0.16323529411764706"/>
    <s v="Primera compra"/>
    <n v="872"/>
    <n v="28.64887063655031"/>
    <n v="2.3874058863791925"/>
    <x v="2"/>
    <x v="3"/>
    <s v="may"/>
  </r>
  <r>
    <x v="2481"/>
    <x v="0"/>
    <n v="50"/>
    <n v="79"/>
    <n v="193.2"/>
    <n v="0"/>
    <s v="No"/>
    <s v="No"/>
    <n v="0"/>
    <n v="0"/>
    <n v="36"/>
    <s v="No"/>
    <n v="62"/>
    <s v="AK"/>
    <x v="1"/>
    <n v="25"/>
    <s v="Yes"/>
    <s v="No"/>
    <s v="No"/>
    <s v="  Two Year   "/>
    <s v="Credit Card"/>
    <n v="43"/>
    <n v="933"/>
    <x v="0"/>
    <m/>
    <x v="681"/>
    <x v="78"/>
    <n v="102"/>
    <x v="2"/>
    <n v="39.01"/>
    <x v="0"/>
    <s v="SMS"/>
    <x v="0"/>
    <n v="0"/>
    <n v="4291"/>
    <s v="Medio"/>
    <s v="Bajo"/>
    <n v="1.9607843137254902E-2"/>
    <n v="715"/>
    <n v="81"/>
    <n v="1.2592592592592593"/>
    <n v="1.2592592592592593"/>
    <s v="Primera compra"/>
    <n v="475"/>
    <n v="15.605749486652979"/>
    <n v="1.3004791238877482"/>
    <x v="0"/>
    <x v="2"/>
    <s v="jun"/>
  </r>
  <r>
    <x v="2482"/>
    <x v="0"/>
    <n v="72"/>
    <n v="7"/>
    <n v="15"/>
    <n v="4"/>
    <s v="Yes"/>
    <s v="Yes"/>
    <n v="0"/>
    <n v="0"/>
    <n v="0"/>
    <s v="No"/>
    <n v="0"/>
    <s v="NV"/>
    <x v="1"/>
    <n v="33"/>
    <s v="No"/>
    <s v="No"/>
    <s v="No"/>
    <s v="  Month-to-Month   "/>
    <s v="Credit Card"/>
    <n v="7"/>
    <n v="7"/>
    <x v="0"/>
    <m/>
    <x v="74"/>
    <x v="946"/>
    <n v="88"/>
    <x v="2"/>
    <n v="6.22"/>
    <x v="0"/>
    <s v="Email"/>
    <x v="0"/>
    <n v="0.13"/>
    <n v="7013"/>
    <s v="Medio"/>
    <s v="Bajo"/>
    <n v="2.2727272727272728E-2"/>
    <n v="1193"/>
    <n v="13"/>
    <n v="6.7692307692307692"/>
    <n v="6.7692307692307692"/>
    <s v="Primera compra"/>
    <n v="426"/>
    <n v="13.995893223819301"/>
    <n v="1.1663244353182751"/>
    <x v="0"/>
    <x v="1"/>
    <s v="ago"/>
  </r>
  <r>
    <x v="2483"/>
    <x v="0"/>
    <n v="98"/>
    <n v="53"/>
    <n v="103"/>
    <n v="0"/>
    <s v="No"/>
    <s v="No"/>
    <n v="0"/>
    <n v="2"/>
    <n v="7"/>
    <s v="Yes"/>
    <n v="0"/>
    <s v="CO"/>
    <x v="1"/>
    <n v="42"/>
    <s v="No"/>
    <s v="No"/>
    <s v="Yes"/>
    <s v="  One Year   "/>
    <s v="Direct Debit"/>
    <n v="24"/>
    <n v="162"/>
    <x v="0"/>
    <m/>
    <x v="69"/>
    <x v="1113"/>
    <n v="18"/>
    <x v="1"/>
    <n v="24.47"/>
    <x v="2"/>
    <s v="Phone"/>
    <x v="1"/>
    <n v="0"/>
    <n v="5495"/>
    <s v="Medio"/>
    <s v="Medio"/>
    <n v="0.27777777777777779"/>
    <n v="1020"/>
    <n v="58"/>
    <n v="0.31034482758620691"/>
    <n v="0.31034482758620691"/>
    <s v="Primera compra"/>
    <n v="384"/>
    <n v="12.616016427104723"/>
    <n v="1.0513347022587269"/>
    <x v="1"/>
    <x v="1"/>
    <s v="sept"/>
  </r>
  <r>
    <x v="2484"/>
    <x v="0"/>
    <n v="63"/>
    <n v="106"/>
    <n v="262.5"/>
    <n v="0"/>
    <s v="No"/>
    <s v="No"/>
    <n v="0"/>
    <n v="2"/>
    <n v="0"/>
    <s v="No"/>
    <n v="0"/>
    <s v="GA"/>
    <x v="1"/>
    <n v="35"/>
    <s v="No"/>
    <s v="No"/>
    <s v="No"/>
    <s v="  One Year   "/>
    <s v="Direct Debit"/>
    <n v="14"/>
    <n v="895"/>
    <x v="0"/>
    <m/>
    <x v="504"/>
    <x v="1207"/>
    <n v="14"/>
    <x v="2"/>
    <n v="16.43"/>
    <x v="2"/>
    <s v="SMS"/>
    <x v="1"/>
    <n v="0"/>
    <n v="4783"/>
    <s v="Medio"/>
    <s v="Medio"/>
    <n v="0.35714285714285715"/>
    <n v="1416"/>
    <n v="111"/>
    <n v="0.12612612612612611"/>
    <n v="0.12612612612612611"/>
    <s v="Primera compra"/>
    <n v="876"/>
    <n v="28.780287474332649"/>
    <n v="2.3983572895277208"/>
    <x v="1"/>
    <x v="2"/>
    <s v="may"/>
  </r>
  <r>
    <x v="2485"/>
    <x v="0"/>
    <n v="75"/>
    <n v="148"/>
    <n v="337.5"/>
    <n v="0"/>
    <s v="No"/>
    <s v="No"/>
    <n v="0"/>
    <n v="0"/>
    <n v="5"/>
    <s v="Yes"/>
    <n v="0"/>
    <s v="NJ"/>
    <x v="1"/>
    <n v="48"/>
    <s v="No"/>
    <s v="No"/>
    <s v="Yes"/>
    <s v="  One Year   "/>
    <s v="Credit Card"/>
    <n v="25"/>
    <n v="1674"/>
    <x v="0"/>
    <m/>
    <x v="1183"/>
    <x v="251"/>
    <n v="81"/>
    <x v="2"/>
    <n v="24.78"/>
    <x v="4"/>
    <s v="Phone"/>
    <x v="1"/>
    <n v="0"/>
    <n v="42"/>
    <s v="Medio"/>
    <s v="Bajo"/>
    <n v="3.7037037037037035E-2"/>
    <n v="1238"/>
    <n v="151"/>
    <n v="0.53642384105960261"/>
    <n v="0.53642384105960261"/>
    <s v="Primera compra"/>
    <n v="464"/>
    <n v="15.24435318275154"/>
    <n v="1.270362765229295"/>
    <x v="0"/>
    <x v="0"/>
    <s v="jul"/>
  </r>
  <r>
    <x v="2486"/>
    <x v="0"/>
    <n v="50"/>
    <n v="17"/>
    <n v="67.7"/>
    <n v="54"/>
    <s v="Yes"/>
    <s v="No"/>
    <n v="17.8"/>
    <n v="0"/>
    <n v="9"/>
    <s v="Yes"/>
    <n v="0"/>
    <s v="NJ"/>
    <x v="0"/>
    <n v="49"/>
    <s v="No"/>
    <s v="No"/>
    <s v="Yes"/>
    <s v="  Two Year   "/>
    <s v="Credit Card"/>
    <n v="25"/>
    <n v="152"/>
    <x v="0"/>
    <m/>
    <x v="1168"/>
    <x v="406"/>
    <n v="92"/>
    <x v="2"/>
    <n v="22.72"/>
    <x v="5"/>
    <s v="Phone"/>
    <x v="1"/>
    <n v="0.89"/>
    <n v="3456"/>
    <s v="Medio"/>
    <s v="Bajo"/>
    <n v="4.3478260869565216E-2"/>
    <n v="466"/>
    <n v="75"/>
    <n v="1.2266666666666666"/>
    <n v="1.2266666666666666"/>
    <s v="Primera compra"/>
    <n v="696"/>
    <n v="22.866529774127311"/>
    <n v="1.9055441478439425"/>
    <x v="0"/>
    <x v="1"/>
    <s v="nov"/>
  </r>
  <r>
    <x v="2487"/>
    <x v="0"/>
    <n v="65"/>
    <n v="31"/>
    <n v="114.7"/>
    <n v="56"/>
    <s v="Yes"/>
    <s v="No"/>
    <n v="95.9"/>
    <n v="0"/>
    <n v="3"/>
    <s v="Yes"/>
    <n v="0"/>
    <s v="CT"/>
    <x v="0"/>
    <n v="36"/>
    <s v="No"/>
    <s v="No"/>
    <s v="Yes"/>
    <s v="  Month-to-Month   "/>
    <s v="Direct Debit"/>
    <n v="32"/>
    <n v="462"/>
    <x v="0"/>
    <m/>
    <x v="561"/>
    <x v="167"/>
    <n v="68"/>
    <x v="0"/>
    <n v="33.44"/>
    <x v="2"/>
    <s v="Email"/>
    <x v="0"/>
    <n v="1.92"/>
    <n v="584"/>
    <s v="Medio"/>
    <s v="Medio"/>
    <n v="7.3529411764705885E-2"/>
    <n v="511"/>
    <n v="92"/>
    <n v="0.73913043478260865"/>
    <n v="0.73913043478260865"/>
    <s v="Primera compra"/>
    <n v="990"/>
    <n v="32.525667351129364"/>
    <n v="2.7104722792607805"/>
    <x v="1"/>
    <x v="1"/>
    <s v="ene"/>
  </r>
  <r>
    <x v="2488"/>
    <x v="0"/>
    <n v="64"/>
    <n v="73"/>
    <n v="193.1"/>
    <n v="120"/>
    <s v="Yes"/>
    <s v="No"/>
    <n v="94.8"/>
    <n v="0"/>
    <n v="2"/>
    <s v="Yes"/>
    <n v="0"/>
    <s v="LA"/>
    <x v="0"/>
    <n v="38"/>
    <s v="No"/>
    <s v="No"/>
    <s v="No"/>
    <s v="  Month-to-Month   "/>
    <s v="Direct Debit"/>
    <n v="56"/>
    <n v="1348"/>
    <x v="0"/>
    <m/>
    <x v="593"/>
    <x v="364"/>
    <n v="10"/>
    <x v="1"/>
    <n v="58.16"/>
    <x v="1"/>
    <s v="Phone"/>
    <x v="1"/>
    <n v="1.9"/>
    <n v="4692"/>
    <s v="Alto"/>
    <s v="Bajo"/>
    <n v="0"/>
    <n v="738"/>
    <n v="193"/>
    <n v="5.181347150259067E-2"/>
    <n v="5.181347150259067E-2"/>
    <s v="Primera compra"/>
    <n v="368"/>
    <n v="12.090349075975357"/>
    <n v="1.0075290896646132"/>
    <x v="0"/>
    <x v="0"/>
    <s v="oct"/>
  </r>
  <r>
    <x v="2489"/>
    <x v="0"/>
    <n v="91"/>
    <n v="143"/>
    <n v="498.8"/>
    <n v="213"/>
    <s v="Yes"/>
    <s v="No"/>
    <n v="252.1"/>
    <n v="0"/>
    <n v="0"/>
    <s v="No"/>
    <n v="0"/>
    <s v="AR"/>
    <x v="1"/>
    <n v="32"/>
    <s v="No"/>
    <s v="No"/>
    <s v="No"/>
    <s v="  Two Year   "/>
    <s v="Direct Debit"/>
    <n v="12"/>
    <n v="831"/>
    <x v="0"/>
    <m/>
    <x v="296"/>
    <x v="639"/>
    <n v="17"/>
    <x v="1"/>
    <n v="10.52"/>
    <x v="3"/>
    <s v="Phone"/>
    <x v="1"/>
    <n v="5.04"/>
    <n v="1688"/>
    <s v="Medio"/>
    <s v="Bajo"/>
    <n v="5.8823529411764705E-2"/>
    <n v="770"/>
    <n v="357"/>
    <n v="4.7619047619047616E-2"/>
    <n v="4.7619047619047616E-2"/>
    <s v="Primera compra"/>
    <n v="1457"/>
    <n v="47.868583162217661"/>
    <n v="3.9890485968514717"/>
    <x v="2"/>
    <x v="2"/>
    <s v="oct"/>
  </r>
  <r>
    <x v="2490"/>
    <x v="0"/>
    <n v="65"/>
    <n v="244"/>
    <n v="586.70000000000005"/>
    <n v="270"/>
    <s v="Yes"/>
    <s v="No"/>
    <n v="174"/>
    <n v="2"/>
    <n v="4"/>
    <s v="Yes"/>
    <n v="0"/>
    <s v="MI"/>
    <x v="0"/>
    <n v="55"/>
    <s v="No"/>
    <s v="No"/>
    <s v="Yes"/>
    <s v="  Two Year   "/>
    <s v="Direct Debit"/>
    <n v="64"/>
    <n v="2869"/>
    <x v="0"/>
    <m/>
    <x v="745"/>
    <x v="734"/>
    <n v="8"/>
    <x v="0"/>
    <n v="72.2"/>
    <x v="0"/>
    <s v="Phone"/>
    <x v="0"/>
    <n v="0.52"/>
    <n v="4873"/>
    <s v="Alto"/>
    <s v="Bajo"/>
    <n v="0.25"/>
    <n v="521"/>
    <n v="516"/>
    <n v="1.5503875968992248E-2"/>
    <n v="1.5503875968992248E-2"/>
    <s v="Primera compra"/>
    <n v="855"/>
    <n v="28.090349075975357"/>
    <n v="2.3408624229979464"/>
    <x v="0"/>
    <x v="3"/>
    <s v="jun"/>
  </r>
  <r>
    <x v="2491"/>
    <x v="0"/>
    <n v="81"/>
    <n v="1"/>
    <n v="4"/>
    <n v="0"/>
    <s v="No"/>
    <s v="No"/>
    <n v="0"/>
    <n v="0"/>
    <n v="0"/>
    <s v="No"/>
    <n v="0"/>
    <s v="NH"/>
    <x v="1"/>
    <n v="64"/>
    <s v="No"/>
    <s v="No"/>
    <s v="No"/>
    <s v="  Month-to-Month   "/>
    <s v="Direct Debit"/>
    <n v="13"/>
    <n v="13"/>
    <x v="0"/>
    <m/>
    <x v="752"/>
    <x v="308"/>
    <n v="65"/>
    <x v="1"/>
    <n v="11.81"/>
    <x v="5"/>
    <s v="SMS"/>
    <x v="1"/>
    <n v="0"/>
    <n v="1329"/>
    <s v="Medio"/>
    <s v="Bajo"/>
    <n v="6.1538461538461542E-2"/>
    <n v="939"/>
    <n v="5"/>
    <n v="13"/>
    <n v="13"/>
    <s v="Primera compra"/>
    <n v="1555"/>
    <n v="51.088295687885015"/>
    <n v="4.2573579739904179"/>
    <x v="0"/>
    <x v="1"/>
    <s v="jul"/>
  </r>
  <r>
    <x v="2492"/>
    <x v="0"/>
    <n v="83"/>
    <n v="23"/>
    <n v="76"/>
    <n v="39"/>
    <s v="Yes"/>
    <s v="No"/>
    <n v="41.6"/>
    <n v="0"/>
    <n v="0"/>
    <s v="No"/>
    <n v="0"/>
    <s v="VA"/>
    <x v="1"/>
    <n v="41"/>
    <s v="No"/>
    <s v="No"/>
    <s v="No"/>
    <s v="  Month-to-Month   "/>
    <s v="Credit Card"/>
    <n v="12"/>
    <n v="151"/>
    <x v="0"/>
    <m/>
    <x v="711"/>
    <x v="454"/>
    <n v="49"/>
    <x v="1"/>
    <n v="9.83"/>
    <x v="2"/>
    <s v="Phone"/>
    <x v="0"/>
    <n v="1.66"/>
    <n v="3446"/>
    <s v="Medio"/>
    <s v="Medio"/>
    <n v="0.10204081632653061"/>
    <n v="1325"/>
    <n v="67"/>
    <n v="0.73134328358208955"/>
    <n v="0.73134328358208955"/>
    <s v="Primera compra"/>
    <n v="1530"/>
    <n v="50.266940451745384"/>
    <n v="4.1889117043121153"/>
    <x v="1"/>
    <x v="1"/>
    <s v="ago"/>
  </r>
  <r>
    <x v="2493"/>
    <x v="0"/>
    <n v="58"/>
    <n v="25"/>
    <n v="51"/>
    <n v="24"/>
    <s v="Yes"/>
    <s v="No"/>
    <n v="30.6"/>
    <n v="0"/>
    <n v="0"/>
    <s v="No"/>
    <n v="0"/>
    <s v="NY"/>
    <x v="0"/>
    <n v="45"/>
    <s v="No"/>
    <s v="No"/>
    <s v="No"/>
    <s v="  Month-to-Month   "/>
    <s v="Paper Check"/>
    <n v="5"/>
    <n v="30"/>
    <x v="0"/>
    <m/>
    <x v="160"/>
    <x v="950"/>
    <n v="53"/>
    <x v="2"/>
    <n v="5.53"/>
    <x v="5"/>
    <s v="Phone"/>
    <x v="0"/>
    <n v="0.92"/>
    <n v="6627"/>
    <s v="Medio"/>
    <s v="Bajo"/>
    <n v="7.5471698113207544E-2"/>
    <n v="1057"/>
    <n v="53"/>
    <n v="1"/>
    <n v="1"/>
    <s v="Primera compra"/>
    <n v="326"/>
    <n v="10.710472279260781"/>
    <n v="0.89253935660506512"/>
    <x v="0"/>
    <x v="1"/>
    <s v="nov"/>
  </r>
  <r>
    <x v="2494"/>
    <x v="0"/>
    <n v="69"/>
    <n v="242"/>
    <n v="393"/>
    <n v="264"/>
    <s v="Yes"/>
    <s v="Yes"/>
    <n v="0"/>
    <n v="2"/>
    <n v="3"/>
    <s v="Yes"/>
    <n v="0"/>
    <s v="NC"/>
    <x v="1"/>
    <n v="73"/>
    <s v="No"/>
    <s v="Yes"/>
    <s v="Yes"/>
    <s v="  One Year   "/>
    <s v="Direct Debit"/>
    <n v="37"/>
    <n v="1627"/>
    <x v="0"/>
    <m/>
    <x v="30"/>
    <x v="326"/>
    <n v="9"/>
    <x v="0"/>
    <n v="43.55"/>
    <x v="0"/>
    <s v="Email"/>
    <x v="1"/>
    <n v="4.05"/>
    <n v="1599"/>
    <s v="Medio"/>
    <s v="Bajo"/>
    <n v="0.22222222222222221"/>
    <n v="566"/>
    <n v="508"/>
    <n v="1.7716535433070866E-2"/>
    <n v="1.7716535433070866E-2"/>
    <s v="Primera compra"/>
    <n v="1545"/>
    <n v="50.759753593429153"/>
    <n v="4.2299794661190964"/>
    <x v="0"/>
    <x v="0"/>
    <s v="jul"/>
  </r>
  <r>
    <x v="2495"/>
    <x v="0"/>
    <n v="71"/>
    <n v="98"/>
    <n v="223.9"/>
    <n v="56"/>
    <s v="Yes"/>
    <s v="No"/>
    <n v="148.4"/>
    <n v="0"/>
    <n v="6"/>
    <s v="Yes"/>
    <n v="0"/>
    <s v="IN"/>
    <x v="0"/>
    <n v="50"/>
    <s v="No"/>
    <s v="No"/>
    <s v="No"/>
    <s v="  Month-to-Month   "/>
    <s v="Direct Debit"/>
    <n v="18"/>
    <n v="501"/>
    <x v="0"/>
    <m/>
    <x v="787"/>
    <x v="342"/>
    <n v="77"/>
    <x v="0"/>
    <n v="20.99"/>
    <x v="0"/>
    <s v="Email"/>
    <x v="0"/>
    <n v="2.97"/>
    <n v="5692"/>
    <s v="Medio"/>
    <s v="Bajo"/>
    <n v="2.5974025974025976E-2"/>
    <n v="808"/>
    <n v="156"/>
    <n v="0.49358974358974361"/>
    <n v="0.49358974358974361"/>
    <s v="Primera compra"/>
    <n v="726"/>
    <n v="23.852156057494867"/>
    <n v="1.9876796714579055"/>
    <x v="0"/>
    <x v="1"/>
    <s v="oct"/>
  </r>
  <r>
    <x v="2496"/>
    <x v="0"/>
    <n v="58"/>
    <n v="14"/>
    <n v="48.3"/>
    <n v="40"/>
    <s v="Yes"/>
    <s v="No"/>
    <n v="61"/>
    <n v="0"/>
    <n v="3"/>
    <s v="No"/>
    <n v="27"/>
    <s v="AL"/>
    <x v="0"/>
    <n v="42"/>
    <s v="No"/>
    <s v="No"/>
    <s v="No"/>
    <s v="  Month-to-Month   "/>
    <s v="Direct Debit"/>
    <n v="31"/>
    <n v="303"/>
    <x v="0"/>
    <m/>
    <x v="322"/>
    <x v="505"/>
    <n v="61"/>
    <x v="1"/>
    <n v="32.06"/>
    <x v="0"/>
    <s v="Phone"/>
    <x v="0"/>
    <n v="0.12"/>
    <n v="5077"/>
    <s v="Medio"/>
    <s v="Bajo"/>
    <n v="3.2786885245901641E-2"/>
    <n v="1673"/>
    <n v="56"/>
    <n v="1.0892857142857142"/>
    <n v="1.0892857142857142"/>
    <s v="Primera compra"/>
    <n v="1397"/>
    <n v="45.897330595482543"/>
    <n v="3.8247775496235454"/>
    <x v="0"/>
    <x v="1"/>
    <s v="dic"/>
  </r>
  <r>
    <x v="2496"/>
    <x v="0"/>
    <n v="78"/>
    <n v="14"/>
    <n v="48.3"/>
    <n v="40"/>
    <s v="Yes"/>
    <s v="No"/>
    <n v="61"/>
    <n v="0"/>
    <n v="3"/>
    <s v="No"/>
    <n v="27"/>
    <s v="AL"/>
    <x v="0"/>
    <n v="42"/>
    <s v="No"/>
    <s v="No"/>
    <s v="No"/>
    <s v="  Month-to-Month   "/>
    <s v="Direct Debit"/>
    <n v="31"/>
    <n v="303"/>
    <x v="0"/>
    <m/>
    <x v="322"/>
    <x v="505"/>
    <n v="61"/>
    <x v="1"/>
    <n v="32.06"/>
    <x v="2"/>
    <s v="Phone"/>
    <x v="0"/>
    <n v="0.12"/>
    <n v="4897"/>
    <s v="Medio"/>
    <s v="Medio"/>
    <n v="8.1967213114754092E-2"/>
    <n v="1673"/>
    <n v="59"/>
    <n v="1.0338983050847457"/>
    <n v="1.0338983050847457"/>
    <s v="Compra posterior"/>
    <n v="1397"/>
    <n v="45.897330595482543"/>
    <n v="3.8247775496235454"/>
    <x v="1"/>
    <x v="1"/>
    <s v="dic"/>
  </r>
  <r>
    <x v="2497"/>
    <x v="0"/>
    <n v="65"/>
    <n v="33"/>
    <n v="94.7"/>
    <n v="96"/>
    <s v="Yes"/>
    <s v="No"/>
    <n v="117.6"/>
    <n v="0"/>
    <n v="0"/>
    <s v="No"/>
    <n v="0"/>
    <s v="WV"/>
    <x v="1"/>
    <n v="47"/>
    <s v="No"/>
    <s v="No"/>
    <s v="No"/>
    <s v="  One Year   "/>
    <s v="Credit Card"/>
    <n v="10"/>
    <n v="230"/>
    <x v="0"/>
    <m/>
    <x v="1184"/>
    <x v="1048"/>
    <n v="118"/>
    <x v="1"/>
    <n v="8.66"/>
    <x v="2"/>
    <s v="Phone"/>
    <x v="1"/>
    <n v="3.53"/>
    <n v="5578"/>
    <s v="Medio"/>
    <s v="Medio"/>
    <n v="4.2372881355932202E-2"/>
    <n v="1375"/>
    <n v="134"/>
    <n v="0.88059701492537312"/>
    <n v="0.88059701492537312"/>
    <s v="Primera compra"/>
    <n v="1532"/>
    <n v="50.332648870636554"/>
    <n v="4.1943874058863795"/>
    <x v="1"/>
    <x v="1"/>
    <s v="ago"/>
  </r>
  <r>
    <x v="2498"/>
    <x v="0"/>
    <n v="70"/>
    <n v="221"/>
    <n v="603.20000000000005"/>
    <n v="240"/>
    <s v="Yes"/>
    <s v="Yes"/>
    <n v="0"/>
    <n v="0"/>
    <n v="6"/>
    <s v="Yes"/>
    <n v="0"/>
    <s v="AL"/>
    <x v="1"/>
    <n v="31"/>
    <s v="No"/>
    <s v="No"/>
    <s v="No"/>
    <s v="  Two Year   "/>
    <s v="Credit Card"/>
    <n v="55"/>
    <n v="3329"/>
    <x v="0"/>
    <m/>
    <x v="1185"/>
    <x v="686"/>
    <n v="112"/>
    <x v="0"/>
    <n v="64.510000000000005"/>
    <x v="0"/>
    <s v="SMS"/>
    <x v="0"/>
    <n v="0.5"/>
    <n v="4132"/>
    <s v="Alto"/>
    <s v="Bajo"/>
    <n v="1.7857142857142856E-2"/>
    <n v="368"/>
    <n v="463"/>
    <n v="0.24190064794816415"/>
    <n v="0.24190064794816415"/>
    <s v="Primera compra"/>
    <n v="1269"/>
    <n v="41.691991786447645"/>
    <n v="3.4743326488706372"/>
    <x v="0"/>
    <x v="3"/>
    <s v="abr"/>
  </r>
  <r>
    <x v="2499"/>
    <x v="0"/>
    <n v="74"/>
    <n v="139"/>
    <n v="392.6"/>
    <n v="132"/>
    <s v="Yes"/>
    <s v="No"/>
    <n v="64.7"/>
    <n v="0"/>
    <n v="3"/>
    <s v="Yes"/>
    <n v="0"/>
    <s v="ND"/>
    <x v="0"/>
    <n v="68"/>
    <s v="No"/>
    <s v="Yes"/>
    <s v="No"/>
    <s v="  One Year   "/>
    <s v="Credit Card"/>
    <n v="16"/>
    <n v="512"/>
    <x v="0"/>
    <m/>
    <x v="1186"/>
    <x v="836"/>
    <n v="72"/>
    <x v="2"/>
    <n v="15.35"/>
    <x v="4"/>
    <s v="Email"/>
    <x v="0"/>
    <n v="3.23"/>
    <n v="4759"/>
    <s v="Medio"/>
    <s v="Bajo"/>
    <n v="4.1666666666666664E-2"/>
    <n v="538"/>
    <n v="274"/>
    <n v="0.26277372262773724"/>
    <n v="0.26277372262773724"/>
    <s v="Primera compra"/>
    <n v="1045"/>
    <n v="34.332648870636554"/>
    <n v="2.861054072553046"/>
    <x v="0"/>
    <x v="1"/>
    <s v="dic"/>
  </r>
  <r>
    <x v="2500"/>
    <x v="0"/>
    <n v="97"/>
    <n v="139"/>
    <n v="314.39999999999998"/>
    <n v="180"/>
    <s v="Yes"/>
    <s v="No"/>
    <n v="52"/>
    <n v="0"/>
    <n v="0"/>
    <s v="No"/>
    <n v="0"/>
    <s v="HI"/>
    <x v="0"/>
    <n v="34"/>
    <s v="No"/>
    <s v="No"/>
    <s v="No"/>
    <s v="  Month-to-Month   "/>
    <s v="Credit Card"/>
    <n v="11"/>
    <n v="210"/>
    <x v="0"/>
    <m/>
    <x v="890"/>
    <x v="82"/>
    <n v="15"/>
    <x v="1"/>
    <n v="10.75"/>
    <x v="4"/>
    <s v="SMS"/>
    <x v="1"/>
    <n v="0.26"/>
    <n v="3464"/>
    <s v="Medio"/>
    <s v="Bajo"/>
    <n v="0.2"/>
    <n v="347"/>
    <n v="322"/>
    <n v="4.6583850931677016E-2"/>
    <n v="4.6583850931677016E-2"/>
    <s v="Primera compra"/>
    <n v="346"/>
    <n v="11.367556468172484"/>
    <n v="0.94729637234770703"/>
    <x v="0"/>
    <x v="1"/>
    <s v="nov"/>
  </r>
  <r>
    <x v="2501"/>
    <x v="0"/>
    <n v="68"/>
    <n v="265"/>
    <n v="729.8"/>
    <n v="0"/>
    <s v="No"/>
    <s v="No"/>
    <n v="0"/>
    <n v="0"/>
    <n v="3"/>
    <s v="Yes"/>
    <n v="0"/>
    <s v="DE"/>
    <x v="1"/>
    <n v="68"/>
    <s v="No"/>
    <s v="Yes"/>
    <s v="Yes"/>
    <s v="  Two Year   "/>
    <s v="Credit Card"/>
    <n v="38"/>
    <n v="2808"/>
    <x v="0"/>
    <m/>
    <x v="246"/>
    <x v="925"/>
    <n v="7"/>
    <x v="2"/>
    <n v="35.79"/>
    <x v="0"/>
    <s v="SMS"/>
    <x v="1"/>
    <n v="0"/>
    <n v="104"/>
    <s v="Medio"/>
    <s v="Bajo"/>
    <n v="0.2857142857142857"/>
    <n v="1381"/>
    <n v="267"/>
    <n v="2.6217228464419477E-2"/>
    <n v="2.6217228464419477E-2"/>
    <s v="Primera compra"/>
    <n v="1645"/>
    <n v="54.045174537987677"/>
    <n v="4.5037645448323067"/>
    <x v="0"/>
    <x v="3"/>
    <s v="abr"/>
  </r>
  <r>
    <x v="2502"/>
    <x v="0"/>
    <n v="66"/>
    <n v="75"/>
    <n v="201.8"/>
    <n v="200"/>
    <s v="Yes"/>
    <s v="Yes"/>
    <n v="0"/>
    <n v="2"/>
    <n v="0"/>
    <s v="No"/>
    <n v="0"/>
    <s v="WY"/>
    <x v="1"/>
    <n v="61"/>
    <s v="No"/>
    <s v="No"/>
    <s v="No"/>
    <s v="  Two Year   "/>
    <s v="Paper Check"/>
    <n v="9"/>
    <n v="228"/>
    <x v="0"/>
    <m/>
    <x v="329"/>
    <x v="297"/>
    <n v="87"/>
    <x v="1"/>
    <n v="9.85"/>
    <x v="1"/>
    <s v="SMS"/>
    <x v="0"/>
    <n v="3.12"/>
    <n v="5039"/>
    <s v="Medio"/>
    <s v="Bajo"/>
    <n v="0"/>
    <n v="991"/>
    <n v="275"/>
    <n v="0.31636363636363635"/>
    <n v="0.31636363636363635"/>
    <s v="Primera compra"/>
    <n v="1727"/>
    <n v="56.739219712525667"/>
    <n v="4.7282683093771389"/>
    <x v="2"/>
    <x v="1"/>
    <s v="ene"/>
  </r>
  <r>
    <x v="2503"/>
    <x v="0"/>
    <n v="85"/>
    <n v="517"/>
    <n v="969"/>
    <n v="0"/>
    <s v="No"/>
    <s v="Yes"/>
    <n v="0"/>
    <n v="2"/>
    <n v="2"/>
    <s v="Yes"/>
    <n v="0"/>
    <s v="NM"/>
    <x v="1"/>
    <n v="44"/>
    <s v="No"/>
    <s v="No"/>
    <s v="Yes"/>
    <s v="  One Year   "/>
    <s v="Credit Card"/>
    <n v="43"/>
    <n v="2785"/>
    <x v="0"/>
    <m/>
    <x v="433"/>
    <x v="352"/>
    <n v="101"/>
    <x v="1"/>
    <n v="42.39"/>
    <x v="3"/>
    <s v="Phone"/>
    <x v="1"/>
    <n v="0"/>
    <n v="1530"/>
    <s v="Medio"/>
    <s v="Bajo"/>
    <n v="9.9009900990099011E-3"/>
    <n v="1569"/>
    <n v="518"/>
    <n v="0.19498069498069498"/>
    <n v="0.19498069498069498"/>
    <s v="Primera compra"/>
    <n v="971"/>
    <n v="31.901437371663242"/>
    <n v="2.6584531143052703"/>
    <x v="2"/>
    <x v="3"/>
    <s v="feb"/>
  </r>
  <r>
    <x v="2504"/>
    <x v="0"/>
    <n v="72"/>
    <n v="14"/>
    <n v="30.6"/>
    <n v="0"/>
    <s v="No"/>
    <s v="No"/>
    <n v="0"/>
    <n v="2"/>
    <n v="2"/>
    <s v="Yes"/>
    <n v="0"/>
    <s v="CT"/>
    <x v="1"/>
    <n v="73"/>
    <s v="No"/>
    <s v="Yes"/>
    <s v="No"/>
    <s v="  Two Year   "/>
    <s v="Direct Debit"/>
    <n v="43"/>
    <n v="186"/>
    <x v="0"/>
    <m/>
    <x v="1187"/>
    <x v="1208"/>
    <n v="73"/>
    <x v="0"/>
    <n v="41.77"/>
    <x v="0"/>
    <s v="SMS"/>
    <x v="0"/>
    <n v="0"/>
    <n v="5193"/>
    <s v="Medio"/>
    <s v="Bajo"/>
    <n v="2.7397260273972601E-2"/>
    <n v="393"/>
    <n v="16"/>
    <n v="4.5625"/>
    <n v="4.5625"/>
    <s v="Primera compra"/>
    <n v="677"/>
    <n v="22.242299794661193"/>
    <n v="1.8535249828884328"/>
    <x v="0"/>
    <x v="1"/>
    <s v="dic"/>
  </r>
  <r>
    <x v="2505"/>
    <x v="0"/>
    <n v="65"/>
    <n v="7"/>
    <n v="23.3"/>
    <n v="21"/>
    <s v="Yes"/>
    <s v="No"/>
    <n v="6.8"/>
    <n v="0"/>
    <n v="6"/>
    <s v="Yes"/>
    <n v="0"/>
    <s v="IN"/>
    <x v="0"/>
    <n v="31"/>
    <s v="No"/>
    <s v="No"/>
    <s v="Yes"/>
    <s v="  Month-to-Month   "/>
    <s v="Credit Card"/>
    <n v="18"/>
    <n v="46"/>
    <x v="0"/>
    <m/>
    <x v="438"/>
    <x v="1004"/>
    <n v="120"/>
    <x v="0"/>
    <n v="15.3"/>
    <x v="2"/>
    <s v="Phone"/>
    <x v="0"/>
    <n v="0.34"/>
    <n v="4157"/>
    <s v="Medio"/>
    <s v="Medio"/>
    <n v="4.1666666666666664E-2"/>
    <n v="837"/>
    <n v="33"/>
    <n v="3.6363636363636362"/>
    <n v="3.6363636363636362"/>
    <s v="Primera compra"/>
    <n v="1521"/>
    <n v="49.97125256673511"/>
    <n v="4.1642710472279258"/>
    <x v="1"/>
    <x v="1"/>
    <s v="ago"/>
  </r>
  <r>
    <x v="2505"/>
    <x v="0"/>
    <n v="75"/>
    <n v="7"/>
    <n v="23.3"/>
    <n v="21"/>
    <s v="Yes"/>
    <s v="No"/>
    <n v="6.8"/>
    <n v="0"/>
    <n v="6"/>
    <s v="Yes"/>
    <n v="0"/>
    <s v="IN"/>
    <x v="0"/>
    <n v="31"/>
    <s v="No"/>
    <s v="No"/>
    <s v="Yes"/>
    <s v="  Month-to-Month   "/>
    <s v="Credit Card"/>
    <n v="18"/>
    <n v="46"/>
    <x v="0"/>
    <m/>
    <x v="438"/>
    <x v="1004"/>
    <n v="120"/>
    <x v="0"/>
    <n v="15.3"/>
    <x v="4"/>
    <s v="Phone"/>
    <x v="0"/>
    <n v="0.34"/>
    <n v="170"/>
    <s v="Medio"/>
    <s v="Bajo"/>
    <n v="2.5000000000000001E-2"/>
    <n v="837"/>
    <n v="31"/>
    <n v="3.870967741935484"/>
    <n v="3.870967741935484"/>
    <s v="Compra posterior"/>
    <n v="1521"/>
    <n v="49.97125256673511"/>
    <n v="4.1642710472279258"/>
    <x v="0"/>
    <x v="1"/>
    <s v="ago"/>
  </r>
  <r>
    <x v="2506"/>
    <x v="0"/>
    <n v="52"/>
    <n v="39"/>
    <n v="115.6"/>
    <n v="0"/>
    <s v="No"/>
    <s v="No"/>
    <n v="0"/>
    <n v="0"/>
    <n v="2"/>
    <s v="Yes"/>
    <n v="0"/>
    <s v="AR"/>
    <x v="1"/>
    <n v="58"/>
    <s v="No"/>
    <s v="No"/>
    <s v="No"/>
    <s v="  Month-to-Month   "/>
    <s v="Direct Debit"/>
    <n v="34"/>
    <n v="441"/>
    <x v="0"/>
    <m/>
    <x v="653"/>
    <x v="109"/>
    <n v="54"/>
    <x v="2"/>
    <n v="36.9"/>
    <x v="4"/>
    <s v="Phone"/>
    <x v="1"/>
    <n v="0"/>
    <n v="1948"/>
    <s v="Medio"/>
    <s v="Bajo"/>
    <n v="5.5555555555555552E-2"/>
    <n v="548"/>
    <n v="42"/>
    <n v="1.2857142857142858"/>
    <n v="1.2857142857142858"/>
    <s v="Primera compra"/>
    <n v="1079"/>
    <n v="35.449691991786445"/>
    <n v="2.9541409993155372"/>
    <x v="0"/>
    <x v="1"/>
    <s v="oct"/>
  </r>
  <r>
    <x v="2506"/>
    <x v="0"/>
    <n v="70"/>
    <n v="39"/>
    <n v="115.6"/>
    <n v="0"/>
    <s v="No"/>
    <s v="No"/>
    <n v="0"/>
    <n v="0"/>
    <n v="2"/>
    <s v="Yes"/>
    <n v="0"/>
    <s v="AR"/>
    <x v="1"/>
    <n v="58"/>
    <s v="No"/>
    <s v="No"/>
    <s v="No"/>
    <s v="  Month-to-Month   "/>
    <s v="Direct Debit"/>
    <n v="34"/>
    <n v="441"/>
    <x v="0"/>
    <m/>
    <x v="653"/>
    <x v="109"/>
    <n v="54"/>
    <x v="2"/>
    <n v="36.9"/>
    <x v="0"/>
    <s v="Phone"/>
    <x v="1"/>
    <n v="0"/>
    <n v="5878"/>
    <s v="Medio"/>
    <s v="Bajo"/>
    <n v="3.7037037037037035E-2"/>
    <n v="548"/>
    <n v="41"/>
    <n v="1.3170731707317074"/>
    <n v="1.3170731707317074"/>
    <s v="Compra posterior"/>
    <n v="1079"/>
    <n v="35.449691991786445"/>
    <n v="2.9541409993155372"/>
    <x v="0"/>
    <x v="1"/>
    <s v="oct"/>
  </r>
  <r>
    <x v="2507"/>
    <x v="0"/>
    <n v="50"/>
    <n v="211"/>
    <n v="621.1"/>
    <n v="0"/>
    <s v="No"/>
    <s v="No"/>
    <n v="0"/>
    <n v="1"/>
    <n v="21"/>
    <s v="Yes"/>
    <n v="0"/>
    <s v="OH"/>
    <x v="1"/>
    <n v="25"/>
    <s v="Yes"/>
    <s v="No"/>
    <s v="Yes"/>
    <s v="  One Year   "/>
    <s v="Direct Debit"/>
    <n v="76"/>
    <n v="4730"/>
    <x v="0"/>
    <m/>
    <x v="1188"/>
    <x v="189"/>
    <n v="62"/>
    <x v="1"/>
    <n v="75.099999999999994"/>
    <x v="3"/>
    <s v="Email"/>
    <x v="0"/>
    <n v="0"/>
    <n v="1832"/>
    <s v="Alto"/>
    <s v="Bajo"/>
    <n v="1.6129032258064516E-2"/>
    <n v="1163"/>
    <n v="212"/>
    <n v="0.29245283018867924"/>
    <n v="0.29245283018867924"/>
    <s v="Primera compra"/>
    <n v="502"/>
    <n v="16.492813141683779"/>
    <n v="1.3744010951403149"/>
    <x v="0"/>
    <x v="3"/>
    <s v="may"/>
  </r>
  <r>
    <x v="2507"/>
    <x v="0"/>
    <n v="83"/>
    <n v="211"/>
    <n v="621.1"/>
    <n v="0"/>
    <s v="No"/>
    <s v="No"/>
    <n v="0"/>
    <n v="1"/>
    <n v="21"/>
    <s v="Yes"/>
    <n v="0"/>
    <s v="OH"/>
    <x v="1"/>
    <n v="25"/>
    <s v="Yes"/>
    <s v="No"/>
    <s v="Yes"/>
    <s v="  One Year   "/>
    <s v="Direct Debit"/>
    <n v="76"/>
    <n v="4730"/>
    <x v="0"/>
    <m/>
    <x v="1188"/>
    <x v="189"/>
    <n v="62"/>
    <x v="1"/>
    <n v="75.099999999999994"/>
    <x v="0"/>
    <s v="Email"/>
    <x v="0"/>
    <n v="0"/>
    <n v="233"/>
    <s v="Alto"/>
    <s v="Bajo"/>
    <n v="3.2258064516129031E-2"/>
    <n v="1163"/>
    <n v="213"/>
    <n v="0.29107981220657275"/>
    <n v="0.29107981220657275"/>
    <s v="Compra posterior"/>
    <n v="502"/>
    <n v="16.492813141683779"/>
    <n v="1.3744010951403149"/>
    <x v="0"/>
    <x v="3"/>
    <s v="may"/>
  </r>
  <r>
    <x v="2508"/>
    <x v="0"/>
    <n v="56"/>
    <n v="80"/>
    <n v="201.3"/>
    <n v="0"/>
    <s v="No"/>
    <s v="No"/>
    <n v="0"/>
    <n v="0"/>
    <n v="2"/>
    <s v="Yes"/>
    <n v="0"/>
    <s v="ND"/>
    <x v="1"/>
    <n v="59"/>
    <s v="No"/>
    <s v="No"/>
    <s v="Yes"/>
    <s v="  One Year   "/>
    <s v="Credit Card"/>
    <n v="29"/>
    <n v="1168"/>
    <x v="0"/>
    <m/>
    <x v="974"/>
    <x v="1209"/>
    <n v="5"/>
    <x v="1"/>
    <n v="24.27"/>
    <x v="0"/>
    <s v="Phone"/>
    <x v="0"/>
    <n v="0"/>
    <n v="276"/>
    <s v="Medio"/>
    <s v="Bajo"/>
    <n v="0.4"/>
    <n v="629"/>
    <n v="82"/>
    <n v="6.097560975609756E-2"/>
    <n v="6.097560975609756E-2"/>
    <s v="Primera compra"/>
    <n v="745"/>
    <n v="24.476386036960985"/>
    <n v="2.0396988364134154"/>
    <x v="0"/>
    <x v="0"/>
    <s v="sept"/>
  </r>
  <r>
    <x v="2509"/>
    <x v="0"/>
    <n v="77"/>
    <n v="43"/>
    <n v="120.7"/>
    <n v="0"/>
    <s v="No"/>
    <s v="No"/>
    <n v="0"/>
    <n v="0"/>
    <n v="0"/>
    <s v="No"/>
    <n v="0"/>
    <s v="KS"/>
    <x v="0"/>
    <n v="47"/>
    <s v="No"/>
    <s v="No"/>
    <s v="No"/>
    <s v="  Two Year   "/>
    <s v="Direct Debit"/>
    <n v="8"/>
    <n v="92"/>
    <x v="0"/>
    <m/>
    <x v="968"/>
    <x v="679"/>
    <n v="96"/>
    <x v="1"/>
    <n v="6.47"/>
    <x v="1"/>
    <s v="Email"/>
    <x v="0"/>
    <n v="0"/>
    <n v="2369"/>
    <s v="Medio"/>
    <s v="Bajo"/>
    <n v="0"/>
    <n v="377"/>
    <n v="43"/>
    <n v="2.2325581395348837"/>
    <n v="2.2325581395348837"/>
    <s v="Primera compra"/>
    <n v="887"/>
    <n v="29.141683778234089"/>
    <n v="2.4284736481861739"/>
    <x v="2"/>
    <x v="1"/>
    <s v="may"/>
  </r>
  <r>
    <x v="2510"/>
    <x v="0"/>
    <n v="51"/>
    <n v="210"/>
    <n v="514.4"/>
    <n v="0"/>
    <s v="No"/>
    <s v="No"/>
    <n v="0"/>
    <n v="0"/>
    <n v="15"/>
    <s v="Yes"/>
    <n v="0"/>
    <s v="KS"/>
    <x v="0"/>
    <n v="32"/>
    <s v="No"/>
    <s v="No"/>
    <s v="Yes"/>
    <s v="  Month-to-Month   "/>
    <s v="Direct Debit"/>
    <n v="45"/>
    <n v="1667"/>
    <x v="0"/>
    <m/>
    <x v="1051"/>
    <x v="1002"/>
    <n v="56"/>
    <x v="2"/>
    <n v="37.590000000000003"/>
    <x v="3"/>
    <s v="Phone"/>
    <x v="0"/>
    <n v="0"/>
    <n v="1501"/>
    <s v="Medio"/>
    <s v="Bajo"/>
    <n v="1.7857142857142856E-2"/>
    <n v="523"/>
    <n v="211"/>
    <n v="0.26540284360189575"/>
    <n v="0.26540284360189575"/>
    <s v="Primera compra"/>
    <n v="699"/>
    <n v="22.965092402464066"/>
    <n v="1.9137577002053388"/>
    <x v="0"/>
    <x v="0"/>
    <s v="nov"/>
  </r>
  <r>
    <x v="2511"/>
    <x v="0"/>
    <n v="66"/>
    <n v="83"/>
    <n v="226.4"/>
    <n v="0"/>
    <s v="No"/>
    <s v="No"/>
    <n v="0"/>
    <n v="0"/>
    <n v="9"/>
    <s v="Yes"/>
    <n v="0"/>
    <s v="MN"/>
    <x v="0"/>
    <n v="60"/>
    <s v="No"/>
    <s v="No"/>
    <s v="No"/>
    <s v="  Month-to-Month   "/>
    <s v="Direct Debit"/>
    <n v="56"/>
    <n v="3186"/>
    <x v="0"/>
    <m/>
    <x v="407"/>
    <x v="1210"/>
    <n v="7"/>
    <x v="2"/>
    <n v="55"/>
    <x v="1"/>
    <s v="SMS"/>
    <x v="1"/>
    <n v="0"/>
    <n v="4197"/>
    <s v="Alto"/>
    <s v="Bajo"/>
    <n v="0"/>
    <n v="543"/>
    <n v="83"/>
    <n v="8.4337349397590355E-2"/>
    <n v="8.4337349397590355E-2"/>
    <s v="Primera compra"/>
    <n v="1061"/>
    <n v="34.858316221765918"/>
    <n v="2.90485968514716"/>
    <x v="2"/>
    <x v="3"/>
    <s v="nov"/>
  </r>
  <r>
    <x v="2512"/>
    <x v="0"/>
    <n v="55"/>
    <n v="203"/>
    <n v="484"/>
    <n v="0"/>
    <s v="No"/>
    <s v="No"/>
    <n v="0"/>
    <n v="1"/>
    <n v="14"/>
    <s v="No"/>
    <n v="67"/>
    <s v="SC"/>
    <x v="1"/>
    <n v="25"/>
    <s v="Yes"/>
    <s v="No"/>
    <s v="Yes"/>
    <s v="  One Year   "/>
    <s v="Credit Card"/>
    <n v="46"/>
    <n v="2456"/>
    <x v="0"/>
    <m/>
    <x v="72"/>
    <x v="702"/>
    <n v="68"/>
    <x v="2"/>
    <n v="53.44"/>
    <x v="2"/>
    <s v="Email"/>
    <x v="1"/>
    <n v="0"/>
    <n v="3082"/>
    <s v="Alto"/>
    <s v="Medio"/>
    <n v="7.3529411764705885E-2"/>
    <n v="656"/>
    <n v="208"/>
    <n v="0.32692307692307693"/>
    <n v="0.32692307692307693"/>
    <s v="Primera compra"/>
    <n v="1161"/>
    <n v="38.143737166324435"/>
    <n v="3.1786447638603694"/>
    <x v="1"/>
    <x v="3"/>
    <s v="ago"/>
  </r>
  <r>
    <x v="2513"/>
    <x v="0"/>
    <n v="95"/>
    <n v="315"/>
    <n v="735.4"/>
    <n v="0"/>
    <s v="No"/>
    <s v="No"/>
    <n v="0"/>
    <n v="0"/>
    <n v="2"/>
    <s v="No"/>
    <n v="26"/>
    <s v="CT"/>
    <x v="0"/>
    <n v="59"/>
    <s v="No"/>
    <s v="No"/>
    <s v="No"/>
    <s v="  Month-to-Month   "/>
    <s v="Credit Card"/>
    <n v="48"/>
    <n v="3239"/>
    <x v="0"/>
    <m/>
    <x v="641"/>
    <x v="564"/>
    <n v="75"/>
    <x v="1"/>
    <n v="54.49"/>
    <x v="3"/>
    <s v="SMS"/>
    <x v="1"/>
    <n v="0"/>
    <n v="5818"/>
    <s v="Alto"/>
    <s v="Bajo"/>
    <n v="1.3333333333333334E-2"/>
    <n v="294"/>
    <n v="316"/>
    <n v="0.23734177215189872"/>
    <n v="0.23734177215189872"/>
    <s v="Primera compra"/>
    <n v="559"/>
    <n v="18.365503080082135"/>
    <n v="1.5304585900068446"/>
    <x v="0"/>
    <x v="3"/>
    <s v="abr"/>
  </r>
  <r>
    <x v="2514"/>
    <x v="0"/>
    <n v="85"/>
    <n v="123"/>
    <n v="306"/>
    <n v="0"/>
    <s v="No"/>
    <s v="No"/>
    <n v="0"/>
    <n v="1"/>
    <n v="12"/>
    <s v="Yes"/>
    <n v="0"/>
    <s v="VA"/>
    <x v="1"/>
    <n v="38"/>
    <s v="No"/>
    <s v="No"/>
    <s v="No"/>
    <s v="  Month-to-Month   "/>
    <s v="Direct Debit"/>
    <n v="32"/>
    <n v="1613"/>
    <x v="0"/>
    <m/>
    <x v="0"/>
    <x v="372"/>
    <n v="114"/>
    <x v="1"/>
    <n v="36.65"/>
    <x v="0"/>
    <s v="Email"/>
    <x v="1"/>
    <n v="0"/>
    <n v="6903"/>
    <s v="Medio"/>
    <s v="Bajo"/>
    <n v="1.7543859649122806E-2"/>
    <n v="1461"/>
    <n v="125"/>
    <n v="0.91200000000000003"/>
    <n v="0.91200000000000003"/>
    <s v="Primera compra"/>
    <n v="1699"/>
    <n v="55.819301848049278"/>
    <n v="4.6516084873374401"/>
    <x v="0"/>
    <x v="0"/>
    <s v="feb"/>
  </r>
  <r>
    <x v="2515"/>
    <x v="0"/>
    <n v="60"/>
    <n v="220"/>
    <n v="455.1"/>
    <n v="0"/>
    <s v="No"/>
    <s v="No"/>
    <n v="0"/>
    <n v="0"/>
    <n v="8"/>
    <s v="No"/>
    <n v="75"/>
    <s v="NE"/>
    <x v="0"/>
    <n v="66"/>
    <s v="No"/>
    <s v="Yes"/>
    <s v="Yes"/>
    <s v="  Month-to-Month   "/>
    <s v="Direct Debit"/>
    <n v="38"/>
    <n v="1093"/>
    <x v="0"/>
    <m/>
    <x v="21"/>
    <x v="645"/>
    <n v="114"/>
    <x v="2"/>
    <n v="38.94"/>
    <x v="3"/>
    <s v="Email"/>
    <x v="1"/>
    <n v="0"/>
    <n v="6153"/>
    <s v="Medio"/>
    <s v="Bajo"/>
    <n v="8.771929824561403E-3"/>
    <n v="300"/>
    <n v="221"/>
    <n v="0.51583710407239824"/>
    <n v="0.51583710407239824"/>
    <s v="Primera compra"/>
    <n v="499"/>
    <n v="16.394250513347021"/>
    <n v="1.3661875427789185"/>
    <x v="0"/>
    <x v="0"/>
    <s v="jun"/>
  </r>
  <r>
    <x v="2515"/>
    <x v="0"/>
    <n v="51"/>
    <n v="220"/>
    <n v="455.1"/>
    <n v="0"/>
    <s v="No"/>
    <s v="No"/>
    <n v="0"/>
    <n v="0"/>
    <n v="8"/>
    <s v="No"/>
    <n v="75"/>
    <s v="NE"/>
    <x v="0"/>
    <n v="66"/>
    <s v="No"/>
    <s v="Yes"/>
    <s v="Yes"/>
    <s v="  Month-to-Month   "/>
    <s v="Direct Debit"/>
    <n v="38"/>
    <n v="1093"/>
    <x v="0"/>
    <m/>
    <x v="21"/>
    <x v="645"/>
    <n v="114"/>
    <x v="2"/>
    <n v="38.94"/>
    <x v="4"/>
    <s v="Email"/>
    <x v="1"/>
    <n v="0"/>
    <n v="1443"/>
    <s v="Medio"/>
    <s v="Bajo"/>
    <n v="2.6315789473684209E-2"/>
    <n v="300"/>
    <n v="223"/>
    <n v="0.5112107623318386"/>
    <n v="0.5112107623318386"/>
    <s v="Compra posterior"/>
    <n v="499"/>
    <n v="16.394250513347021"/>
    <n v="1.3661875427789185"/>
    <x v="0"/>
    <x v="0"/>
    <s v="jun"/>
  </r>
  <r>
    <x v="2516"/>
    <x v="0"/>
    <n v="67"/>
    <n v="48"/>
    <n v="158.6"/>
    <n v="0"/>
    <s v="No"/>
    <s v="No"/>
    <n v="0"/>
    <n v="0"/>
    <n v="12"/>
    <s v="Yes"/>
    <n v="0"/>
    <s v="NV"/>
    <x v="0"/>
    <n v="21"/>
    <s v="Yes"/>
    <s v="No"/>
    <s v="No"/>
    <s v="  One Year   "/>
    <s v="Credit Card"/>
    <n v="15"/>
    <n v="474"/>
    <x v="0"/>
    <m/>
    <x v="1189"/>
    <x v="1211"/>
    <n v="114"/>
    <x v="2"/>
    <n v="14.86"/>
    <x v="3"/>
    <s v="Phone"/>
    <x v="0"/>
    <n v="0"/>
    <n v="2090"/>
    <s v="Medio"/>
    <s v="Bajo"/>
    <n v="8.771929824561403E-3"/>
    <n v="817"/>
    <n v="49"/>
    <n v="2.3265306122448979"/>
    <n v="2.3265306122448979"/>
    <s v="Primera compra"/>
    <n v="849"/>
    <n v="27.893223819301848"/>
    <n v="2.324435318275154"/>
    <x v="2"/>
    <x v="1"/>
    <s v="jun"/>
  </r>
  <r>
    <x v="2517"/>
    <x v="0"/>
    <n v="95"/>
    <n v="43"/>
    <n v="135.69999999999999"/>
    <n v="27"/>
    <s v="Yes"/>
    <s v="No"/>
    <n v="24.5"/>
    <n v="0"/>
    <n v="8"/>
    <s v="Yes"/>
    <n v="0"/>
    <s v="MI"/>
    <x v="1"/>
    <n v="40"/>
    <s v="No"/>
    <s v="No"/>
    <s v="No"/>
    <s v="  One Year   "/>
    <s v="Credit Card"/>
    <n v="36"/>
    <n v="327"/>
    <x v="0"/>
    <m/>
    <x v="359"/>
    <x v="114"/>
    <n v="108"/>
    <x v="1"/>
    <n v="31.13"/>
    <x v="4"/>
    <s v="Email"/>
    <x v="1"/>
    <n v="0.98"/>
    <n v="147"/>
    <s v="Medio"/>
    <s v="Bajo"/>
    <n v="2.7777777777777776E-2"/>
    <n v="890"/>
    <n v="73"/>
    <n v="1.4794520547945205"/>
    <n v="1.4794520547945205"/>
    <s v="Primera compra"/>
    <n v="1445"/>
    <n v="47.474332648870636"/>
    <n v="3.9561943874058865"/>
    <x v="0"/>
    <x v="1"/>
    <s v="oct"/>
  </r>
  <r>
    <x v="2518"/>
    <x v="0"/>
    <n v="68"/>
    <n v="277"/>
    <n v="662.8"/>
    <n v="528"/>
    <s v="Yes"/>
    <s v="No"/>
    <n v="193.1"/>
    <n v="0"/>
    <n v="2"/>
    <s v="Yes"/>
    <n v="0"/>
    <s v="WI"/>
    <x v="1"/>
    <n v="57"/>
    <s v="No"/>
    <s v="No"/>
    <s v="No"/>
    <s v="  One Year   "/>
    <s v="Direct Debit"/>
    <n v="37"/>
    <n v="2448"/>
    <x v="0"/>
    <m/>
    <x v="743"/>
    <x v="197"/>
    <n v="14"/>
    <x v="0"/>
    <n v="39.75"/>
    <x v="5"/>
    <s v="SMS"/>
    <x v="0"/>
    <n v="7.72"/>
    <n v="2211"/>
    <s v="Medio"/>
    <s v="Bajo"/>
    <n v="0.2857142857142857"/>
    <n v="495"/>
    <n v="809"/>
    <n v="1.73053152039555E-2"/>
    <n v="1.73053152039555E-2"/>
    <s v="Primera compra"/>
    <n v="1515"/>
    <n v="49.774127310061601"/>
    <n v="4.1478439425051334"/>
    <x v="0"/>
    <x v="3"/>
    <s v="ago"/>
  </r>
  <r>
    <x v="2519"/>
    <x v="0"/>
    <n v="94"/>
    <n v="363"/>
    <n v="835.7"/>
    <n v="210"/>
    <s v="Yes"/>
    <s v="No"/>
    <n v="211.8"/>
    <n v="0"/>
    <n v="30"/>
    <s v="Yes"/>
    <n v="0"/>
    <s v="IL"/>
    <x v="0"/>
    <n v="23"/>
    <s v="Yes"/>
    <s v="No"/>
    <s v="Yes"/>
    <s v="  One Year   "/>
    <s v="Direct Debit"/>
    <n v="52"/>
    <n v="3650"/>
    <x v="0"/>
    <m/>
    <x v="419"/>
    <x v="689"/>
    <n v="99"/>
    <x v="1"/>
    <n v="45.52"/>
    <x v="5"/>
    <s v="Email"/>
    <x v="1"/>
    <n v="0.85"/>
    <n v="4125"/>
    <s v="Alto"/>
    <s v="Bajo"/>
    <n v="4.0404040404040407E-2"/>
    <n v="1155"/>
    <n v="577"/>
    <n v="0.17157712305025996"/>
    <n v="0.17157712305025996"/>
    <s v="Primera compra"/>
    <n v="1330"/>
    <n v="43.696098562628336"/>
    <n v="3.6413415468856947"/>
    <x v="0"/>
    <x v="3"/>
    <s v="feb"/>
  </r>
  <r>
    <x v="2519"/>
    <x v="0"/>
    <n v="69"/>
    <n v="363"/>
    <n v="835.7"/>
    <n v="210"/>
    <s v="Yes"/>
    <s v="No"/>
    <n v="211.8"/>
    <n v="0"/>
    <n v="30"/>
    <s v="Yes"/>
    <n v="0"/>
    <s v="IL"/>
    <x v="0"/>
    <n v="23"/>
    <s v="Yes"/>
    <s v="No"/>
    <s v="Yes"/>
    <s v="  One Year   "/>
    <s v="Direct Debit"/>
    <n v="52"/>
    <n v="3650"/>
    <x v="0"/>
    <m/>
    <x v="419"/>
    <x v="689"/>
    <n v="99"/>
    <x v="1"/>
    <n v="45.52"/>
    <x v="4"/>
    <s v="Email"/>
    <x v="1"/>
    <n v="0.85"/>
    <n v="5547"/>
    <s v="Alto"/>
    <s v="Bajo"/>
    <n v="3.0303030303030304E-2"/>
    <n v="1155"/>
    <n v="576"/>
    <n v="0.171875"/>
    <n v="0.171875"/>
    <s v="Compra posterior"/>
    <n v="1330"/>
    <n v="43.696098562628336"/>
    <n v="3.6413415468856947"/>
    <x v="0"/>
    <x v="3"/>
    <s v="feb"/>
  </r>
  <r>
    <x v="2520"/>
    <x v="0"/>
    <n v="52"/>
    <n v="383"/>
    <n v="820.4"/>
    <n v="0"/>
    <s v="No"/>
    <s v="No"/>
    <n v="0"/>
    <n v="0"/>
    <n v="14"/>
    <s v="Yes"/>
    <n v="0"/>
    <s v="AZ"/>
    <x v="0"/>
    <n v="60"/>
    <s v="No"/>
    <s v="No"/>
    <s v="No"/>
    <s v="  One Year   "/>
    <s v="Direct Debit"/>
    <n v="29"/>
    <n v="1813"/>
    <x v="0"/>
    <m/>
    <x v="1190"/>
    <x v="216"/>
    <n v="43"/>
    <x v="1"/>
    <n v="25.34"/>
    <x v="2"/>
    <s v="SMS"/>
    <x v="1"/>
    <n v="0"/>
    <n v="5728"/>
    <s v="Medio"/>
    <s v="Medio"/>
    <n v="0.11627906976744186"/>
    <n v="1297"/>
    <n v="388"/>
    <n v="0.11082474226804123"/>
    <n v="0.11082474226804123"/>
    <s v="Primera compra"/>
    <n v="1351"/>
    <n v="44.386036960985628"/>
    <n v="3.698836413415469"/>
    <x v="1"/>
    <x v="0"/>
    <s v="ene"/>
  </r>
  <r>
    <x v="2521"/>
    <x v="0"/>
    <n v="86"/>
    <n v="9"/>
    <n v="36.9"/>
    <n v="0"/>
    <s v="No"/>
    <s v="No"/>
    <n v="0"/>
    <n v="0"/>
    <n v="3"/>
    <s v="Yes"/>
    <n v="0"/>
    <s v="CT"/>
    <x v="1"/>
    <n v="55"/>
    <s v="No"/>
    <s v="No"/>
    <s v="No"/>
    <s v="  Month-to-Month   "/>
    <s v="Credit Card"/>
    <n v="21"/>
    <n v="88"/>
    <x v="0"/>
    <m/>
    <x v="341"/>
    <x v="1212"/>
    <n v="24"/>
    <x v="1"/>
    <n v="22.09"/>
    <x v="2"/>
    <s v="Phone"/>
    <x v="1"/>
    <n v="0"/>
    <n v="707"/>
    <s v="Medio"/>
    <s v="Medio"/>
    <n v="0.20833333333333334"/>
    <n v="335"/>
    <n v="14"/>
    <n v="1.7142857142857142"/>
    <n v="1.7142857142857142"/>
    <s v="Primera compra"/>
    <n v="1725"/>
    <n v="56.673511293634498"/>
    <n v="4.7227926078028748"/>
    <x v="1"/>
    <x v="1"/>
    <s v="ene"/>
  </r>
  <r>
    <x v="2522"/>
    <x v="0"/>
    <n v="56"/>
    <n v="73"/>
    <n v="195.4"/>
    <n v="0"/>
    <s v="No"/>
    <s v="No"/>
    <n v="0"/>
    <n v="0"/>
    <n v="0"/>
    <s v="No"/>
    <n v="0"/>
    <s v="WI"/>
    <x v="0"/>
    <n v="65"/>
    <s v="No"/>
    <s v="Yes"/>
    <s v="No"/>
    <s v="  One Year   "/>
    <s v="Paper Check"/>
    <n v="6"/>
    <n v="133"/>
    <x v="0"/>
    <m/>
    <x v="1130"/>
    <x v="719"/>
    <n v="93"/>
    <x v="1"/>
    <n v="5.17"/>
    <x v="5"/>
    <s v="Email"/>
    <x v="0"/>
    <n v="0"/>
    <n v="1614"/>
    <s v="Medio"/>
    <s v="Bajo"/>
    <n v="4.3010752688172046E-2"/>
    <n v="1368"/>
    <n v="77"/>
    <n v="1.2077922077922079"/>
    <n v="1.2077922077922079"/>
    <s v="Primera compra"/>
    <n v="543"/>
    <n v="17.839835728952771"/>
    <n v="1.4866529774127308"/>
    <x v="0"/>
    <x v="1"/>
    <s v="abr"/>
  </r>
  <r>
    <x v="2523"/>
    <x v="0"/>
    <n v="64"/>
    <n v="34"/>
    <n v="75.2"/>
    <n v="0"/>
    <s v="No"/>
    <s v="No"/>
    <n v="0"/>
    <n v="0"/>
    <n v="15"/>
    <s v="Yes"/>
    <n v="0"/>
    <s v="VA"/>
    <x v="1"/>
    <n v="44"/>
    <s v="No"/>
    <s v="No"/>
    <s v="No"/>
    <s v="  Month-to-Month   "/>
    <s v="Credit Card"/>
    <n v="23"/>
    <n v="145"/>
    <x v="0"/>
    <m/>
    <x v="366"/>
    <x v="574"/>
    <n v="42"/>
    <x v="1"/>
    <n v="26.29"/>
    <x v="3"/>
    <s v="SMS"/>
    <x v="0"/>
    <n v="0"/>
    <n v="5573"/>
    <s v="Medio"/>
    <s v="Bajo"/>
    <n v="2.3809523809523808E-2"/>
    <n v="1322"/>
    <n v="35"/>
    <n v="1.2"/>
    <n v="1.2"/>
    <s v="Primera compra"/>
    <n v="1238"/>
    <n v="40.673511293634498"/>
    <n v="3.3894592744695413"/>
    <x v="2"/>
    <x v="1"/>
    <s v="may"/>
  </r>
  <r>
    <x v="2524"/>
    <x v="0"/>
    <n v="54"/>
    <n v="373"/>
    <n v="873.4"/>
    <n v="0"/>
    <s v="No"/>
    <s v="No"/>
    <n v="0"/>
    <n v="0"/>
    <n v="14"/>
    <s v="No"/>
    <n v="53"/>
    <s v="WI"/>
    <x v="1"/>
    <n v="32"/>
    <s v="No"/>
    <s v="No"/>
    <s v="Yes"/>
    <s v="  One Year   "/>
    <s v="Direct Debit"/>
    <n v="42"/>
    <n v="2601"/>
    <x v="0"/>
    <m/>
    <x v="1186"/>
    <x v="1042"/>
    <n v="102"/>
    <x v="2"/>
    <n v="37.22"/>
    <x v="4"/>
    <s v="Phone"/>
    <x v="1"/>
    <n v="0"/>
    <n v="1455"/>
    <s v="Medio"/>
    <s v="Bajo"/>
    <n v="2.9411764705882353E-2"/>
    <n v="1336"/>
    <n v="376"/>
    <n v="0.27127659574468083"/>
    <n v="0.27127659574468083"/>
    <s v="Primera compra"/>
    <n v="1045"/>
    <n v="34.332648870636554"/>
    <n v="2.861054072553046"/>
    <x v="0"/>
    <x v="3"/>
    <s v="dic"/>
  </r>
  <r>
    <x v="2525"/>
    <x v="0"/>
    <n v="75"/>
    <n v="346"/>
    <n v="696.4"/>
    <n v="0"/>
    <s v="No"/>
    <s v="No"/>
    <n v="0"/>
    <n v="0"/>
    <n v="13"/>
    <s v="Yes"/>
    <n v="0"/>
    <s v="MN"/>
    <x v="1"/>
    <n v="61"/>
    <s v="No"/>
    <s v="No"/>
    <s v="No"/>
    <s v="  One Year   "/>
    <s v="Paper Check"/>
    <n v="38"/>
    <n v="2205"/>
    <x v="0"/>
    <m/>
    <x v="682"/>
    <x v="1150"/>
    <n v="43"/>
    <x v="0"/>
    <n v="42.68"/>
    <x v="4"/>
    <s v="SMS"/>
    <x v="1"/>
    <n v="0"/>
    <n v="6474"/>
    <s v="Medio"/>
    <s v="Bajo"/>
    <n v="6.9767441860465115E-2"/>
    <n v="1429"/>
    <n v="349"/>
    <n v="0.12320916905444126"/>
    <n v="0.12320916905444126"/>
    <s v="Primera compra"/>
    <n v="844"/>
    <n v="27.728952772073924"/>
    <n v="2.3107460643394937"/>
    <x v="0"/>
    <x v="0"/>
    <s v="jun"/>
  </r>
  <r>
    <x v="2526"/>
    <x v="0"/>
    <n v="54"/>
    <n v="4"/>
    <n v="10"/>
    <n v="0"/>
    <s v="No"/>
    <s v="No"/>
    <n v="0"/>
    <n v="0"/>
    <n v="0"/>
    <s v="No"/>
    <n v="0"/>
    <s v="VT"/>
    <x v="1"/>
    <n v="42"/>
    <s v="No"/>
    <s v="No"/>
    <s v="No"/>
    <s v="  Month-to-Month   "/>
    <s v="Credit Card"/>
    <n v="8"/>
    <n v="8"/>
    <x v="0"/>
    <m/>
    <x v="626"/>
    <x v="248"/>
    <n v="12"/>
    <x v="1"/>
    <n v="7.26"/>
    <x v="4"/>
    <s v="Email"/>
    <x v="1"/>
    <n v="0"/>
    <n v="1435"/>
    <s v="Medio"/>
    <s v="Bajo"/>
    <n v="0.25"/>
    <n v="1513"/>
    <n v="7"/>
    <n v="1.7142857142857142"/>
    <n v="1.7142857142857142"/>
    <s v="Primera compra"/>
    <n v="756"/>
    <n v="24.837782340862425"/>
    <n v="2.0698151950718686"/>
    <x v="0"/>
    <x v="1"/>
    <s v="sept"/>
  </r>
  <r>
    <x v="2527"/>
    <x v="0"/>
    <n v="74"/>
    <n v="225"/>
    <n v="518.5"/>
    <n v="0"/>
    <s v="No"/>
    <s v="No"/>
    <n v="0"/>
    <n v="1"/>
    <n v="24"/>
    <s v="Yes"/>
    <n v="0"/>
    <s v="KY"/>
    <x v="1"/>
    <n v="24"/>
    <s v="Yes"/>
    <s v="No"/>
    <s v="Yes"/>
    <s v="  One Year   "/>
    <s v="Paper Check"/>
    <n v="62"/>
    <n v="3220"/>
    <x v="0"/>
    <m/>
    <x v="149"/>
    <x v="150"/>
    <n v="111"/>
    <x v="0"/>
    <n v="55.3"/>
    <x v="3"/>
    <s v="Email"/>
    <x v="1"/>
    <n v="0"/>
    <n v="1291"/>
    <s v="Alto"/>
    <s v="Bajo"/>
    <n v="9.0090090090090089E-3"/>
    <n v="357"/>
    <n v="226"/>
    <n v="0.49115044247787609"/>
    <n v="0.49115044247787609"/>
    <s v="Primera compra"/>
    <n v="1041"/>
    <n v="34.201232032854207"/>
    <n v="2.8501026694045173"/>
    <x v="2"/>
    <x v="3"/>
    <s v="dic"/>
  </r>
  <r>
    <x v="2528"/>
    <x v="0"/>
    <n v="59"/>
    <n v="189"/>
    <n v="578.9"/>
    <n v="180"/>
    <s v="Yes"/>
    <s v="No"/>
    <n v="169.5"/>
    <n v="0"/>
    <n v="10"/>
    <s v="Yes"/>
    <n v="0"/>
    <s v="VA"/>
    <x v="1"/>
    <n v="66"/>
    <s v="No"/>
    <s v="Yes"/>
    <s v="Yes"/>
    <s v="  One Year   "/>
    <s v="Direct Debit"/>
    <n v="55"/>
    <n v="2430"/>
    <x v="0"/>
    <m/>
    <x v="31"/>
    <x v="784"/>
    <n v="40"/>
    <x v="1"/>
    <n v="57.97"/>
    <x v="4"/>
    <s v="SMS"/>
    <x v="1"/>
    <n v="5.08"/>
    <n v="2843"/>
    <s v="Alto"/>
    <s v="Bajo"/>
    <n v="7.4999999999999997E-2"/>
    <n v="688"/>
    <n v="372"/>
    <n v="0.10752688172043011"/>
    <n v="0.10752688172043011"/>
    <s v="Primera compra"/>
    <n v="1571"/>
    <n v="51.613963039014372"/>
    <n v="4.301163586584531"/>
    <x v="0"/>
    <x v="3"/>
    <s v="jun"/>
  </r>
  <r>
    <x v="2529"/>
    <x v="0"/>
    <n v="57"/>
    <n v="178"/>
    <n v="421.5"/>
    <n v="0"/>
    <s v="No"/>
    <s v="No"/>
    <n v="0"/>
    <n v="0"/>
    <n v="4"/>
    <s v="Yes"/>
    <n v="0"/>
    <s v="ID"/>
    <x v="1"/>
    <n v="33"/>
    <s v="No"/>
    <s v="No"/>
    <s v="Yes"/>
    <s v="  Month-to-Month   "/>
    <s v="Direct Debit"/>
    <n v="48"/>
    <n v="2254"/>
    <x v="0"/>
    <m/>
    <x v="369"/>
    <x v="1213"/>
    <n v="40"/>
    <x v="2"/>
    <n v="50.08"/>
    <x v="0"/>
    <s v="Phone"/>
    <x v="0"/>
    <n v="0"/>
    <n v="3799"/>
    <s v="Alto"/>
    <s v="Bajo"/>
    <n v="0.05"/>
    <n v="784"/>
    <n v="180"/>
    <n v="0.22222222222222221"/>
    <n v="0.22222222222222221"/>
    <s v="Primera compra"/>
    <n v="1300"/>
    <n v="42.710472279260784"/>
    <n v="3.5592060232717322"/>
    <x v="0"/>
    <x v="3"/>
    <s v="mar"/>
  </r>
  <r>
    <x v="2530"/>
    <x v="0"/>
    <n v="71"/>
    <n v="11"/>
    <n v="25"/>
    <n v="0"/>
    <s v="No"/>
    <s v="No"/>
    <n v="0"/>
    <n v="0"/>
    <n v="21"/>
    <s v="Yes"/>
    <n v="0"/>
    <s v="LA"/>
    <x v="1"/>
    <n v="29"/>
    <s v="Yes"/>
    <s v="No"/>
    <s v="No"/>
    <s v="  Month-to-Month   "/>
    <s v="Direct Debit"/>
    <n v="21"/>
    <n v="132"/>
    <x v="0"/>
    <m/>
    <x v="637"/>
    <x v="355"/>
    <n v="7"/>
    <x v="0"/>
    <n v="24.47"/>
    <x v="2"/>
    <s v="SMS"/>
    <x v="0"/>
    <n v="0"/>
    <n v="1247"/>
    <s v="Medio"/>
    <s v="Medio"/>
    <n v="0.7142857142857143"/>
    <n v="833"/>
    <n v="16"/>
    <n v="0.4375"/>
    <n v="0.4375"/>
    <s v="Primera compra"/>
    <n v="529"/>
    <n v="17.37987679671458"/>
    <n v="1.4483230663928817"/>
    <x v="1"/>
    <x v="1"/>
    <s v="may"/>
  </r>
  <r>
    <x v="2531"/>
    <x v="0"/>
    <n v="75"/>
    <n v="16"/>
    <n v="44"/>
    <n v="12"/>
    <s v="Yes"/>
    <s v="No"/>
    <n v="10.4"/>
    <n v="1"/>
    <n v="14"/>
    <s v="Yes"/>
    <n v="0"/>
    <s v="ID"/>
    <x v="1"/>
    <n v="60"/>
    <s v="No"/>
    <s v="No"/>
    <s v="No"/>
    <s v="  Month-to-Month   "/>
    <s v="Direct Debit"/>
    <n v="25"/>
    <n v="69"/>
    <x v="0"/>
    <m/>
    <x v="181"/>
    <x v="981"/>
    <n v="54"/>
    <x v="0"/>
    <n v="27.15"/>
    <x v="2"/>
    <s v="SMS"/>
    <x v="0"/>
    <n v="0.42"/>
    <n v="3829"/>
    <s v="Medio"/>
    <s v="Medio"/>
    <n v="9.2592592592592587E-2"/>
    <n v="845"/>
    <n v="33"/>
    <n v="1.6363636363636365"/>
    <n v="1.6363636363636365"/>
    <s v="Primera compra"/>
    <n v="491"/>
    <n v="16.131416837782339"/>
    <n v="1.3442847364818615"/>
    <x v="1"/>
    <x v="1"/>
    <s v="jun"/>
  </r>
  <r>
    <x v="2532"/>
    <x v="0"/>
    <n v="100"/>
    <n v="180"/>
    <n v="479.5"/>
    <n v="0"/>
    <s v="No"/>
    <s v="No"/>
    <n v="0"/>
    <n v="0"/>
    <n v="37"/>
    <s v="Yes"/>
    <n v="0"/>
    <s v="NC"/>
    <x v="1"/>
    <n v="26"/>
    <s v="Yes"/>
    <s v="No"/>
    <s v="Yes"/>
    <s v="  One Year   "/>
    <s v="Credit Card"/>
    <n v="53"/>
    <n v="3152"/>
    <x v="0"/>
    <m/>
    <x v="651"/>
    <x v="1"/>
    <n v="2"/>
    <x v="1"/>
    <n v="54.3"/>
    <x v="4"/>
    <s v="Email"/>
    <x v="1"/>
    <n v="0"/>
    <n v="3780"/>
    <s v="Alto"/>
    <s v="Bajo"/>
    <n v="1.5"/>
    <n v="717"/>
    <n v="183"/>
    <n v="1.092896174863388E-2"/>
    <n v="1.092896174863388E-2"/>
    <s v="Primera compra"/>
    <n v="1056"/>
    <n v="34.69404517453799"/>
    <n v="2.8911704312114992"/>
    <x v="0"/>
    <x v="3"/>
    <s v="nov"/>
  </r>
  <r>
    <x v="2533"/>
    <x v="0"/>
    <n v="75"/>
    <n v="60"/>
    <n v="172.3"/>
    <n v="0"/>
    <s v="No"/>
    <s v="No"/>
    <n v="0"/>
    <n v="0"/>
    <n v="0"/>
    <s v="No"/>
    <n v="0"/>
    <s v="VT"/>
    <x v="1"/>
    <n v="38"/>
    <s v="No"/>
    <s v="No"/>
    <s v="No"/>
    <s v="  Two Year   "/>
    <s v="Direct Debit"/>
    <n v="9"/>
    <n v="405"/>
    <x v="0"/>
    <m/>
    <x v="1180"/>
    <x v="665"/>
    <n v="37"/>
    <x v="0"/>
    <n v="8.9"/>
    <x v="4"/>
    <s v="SMS"/>
    <x v="0"/>
    <n v="0"/>
    <n v="2991"/>
    <s v="Medio"/>
    <s v="Bajo"/>
    <n v="8.1081081081081086E-2"/>
    <n v="1512"/>
    <n v="63"/>
    <n v="0.58730158730158732"/>
    <n v="0.58730158730158732"/>
    <s v="Primera compra"/>
    <n v="653"/>
    <n v="21.453798767967143"/>
    <n v="1.7878165639972619"/>
    <x v="0"/>
    <x v="1"/>
    <s v="dic"/>
  </r>
  <r>
    <x v="2534"/>
    <x v="0"/>
    <n v="97"/>
    <n v="27"/>
    <n v="84.7"/>
    <n v="0"/>
    <s v="No"/>
    <s v="No"/>
    <n v="0"/>
    <n v="0"/>
    <n v="0"/>
    <s v="No"/>
    <n v="0"/>
    <s v="MI"/>
    <x v="1"/>
    <n v="61"/>
    <s v="No"/>
    <s v="No"/>
    <s v="No"/>
    <s v="  Month-to-Month   "/>
    <s v="Credit Card"/>
    <n v="12"/>
    <n v="62"/>
    <x v="0"/>
    <m/>
    <x v="1191"/>
    <x v="825"/>
    <n v="107"/>
    <x v="1"/>
    <n v="13.12"/>
    <x v="5"/>
    <s v="SMS"/>
    <x v="1"/>
    <n v="0"/>
    <n v="2004"/>
    <s v="Medio"/>
    <s v="Bajo"/>
    <n v="3.7383177570093455E-2"/>
    <n v="1338"/>
    <n v="31"/>
    <n v="3.4516129032258065"/>
    <n v="3.4516129032258065"/>
    <s v="Primera compra"/>
    <n v="883"/>
    <n v="29.010266940451743"/>
    <n v="2.4175222450376452"/>
    <x v="0"/>
    <x v="1"/>
    <s v="may"/>
  </r>
  <r>
    <x v="2535"/>
    <x v="0"/>
    <n v="60"/>
    <n v="38"/>
    <n v="104.1"/>
    <n v="0"/>
    <s v="No"/>
    <s v="No"/>
    <n v="0"/>
    <n v="0"/>
    <n v="5"/>
    <s v="Yes"/>
    <n v="0"/>
    <s v="OR"/>
    <x v="0"/>
    <n v="44"/>
    <s v="No"/>
    <s v="No"/>
    <s v="No"/>
    <s v="  Month-to-Month   "/>
    <s v="Direct Debit"/>
    <n v="32"/>
    <n v="664"/>
    <x v="0"/>
    <m/>
    <x v="442"/>
    <x v="991"/>
    <n v="30"/>
    <x v="2"/>
    <n v="27.57"/>
    <x v="4"/>
    <s v="Email"/>
    <x v="0"/>
    <n v="0"/>
    <n v="6432"/>
    <s v="Medio"/>
    <s v="Bajo"/>
    <n v="0.1"/>
    <n v="1731"/>
    <n v="41"/>
    <n v="0.73170731707317072"/>
    <n v="0.73170731707317072"/>
    <s v="Primera compra"/>
    <n v="1638"/>
    <n v="53.815195071868587"/>
    <n v="4.4845995893223822"/>
    <x v="0"/>
    <x v="2"/>
    <s v="abr"/>
  </r>
  <r>
    <x v="2536"/>
    <x v="0"/>
    <n v="79"/>
    <n v="165"/>
    <n v="573.1"/>
    <n v="0"/>
    <s v="No"/>
    <s v="No"/>
    <n v="0"/>
    <n v="0"/>
    <n v="10"/>
    <s v="Yes"/>
    <n v="0"/>
    <s v="SC"/>
    <x v="0"/>
    <n v="47"/>
    <s v="No"/>
    <s v="No"/>
    <s v="Yes"/>
    <s v="  Month-to-Month   "/>
    <s v="Direct Debit"/>
    <n v="44"/>
    <n v="1947"/>
    <x v="0"/>
    <m/>
    <x v="992"/>
    <x v="463"/>
    <n v="25"/>
    <x v="1"/>
    <n v="47.32"/>
    <x v="3"/>
    <s v="SMS"/>
    <x v="1"/>
    <n v="0"/>
    <n v="1737"/>
    <s v="Alto"/>
    <s v="Bajo"/>
    <n v="0.04"/>
    <n v="1645"/>
    <n v="166"/>
    <n v="0.15060240963855423"/>
    <n v="0.15060240963855423"/>
    <s v="Primera compra"/>
    <n v="1142"/>
    <n v="37.51950718685832"/>
    <n v="3.1266255989048601"/>
    <x v="2"/>
    <x v="0"/>
    <s v="ago"/>
  </r>
  <r>
    <x v="2537"/>
    <x v="0"/>
    <n v="65"/>
    <n v="329"/>
    <n v="733.8"/>
    <n v="183"/>
    <s v="Yes"/>
    <s v="No"/>
    <n v="145.19999999999999"/>
    <n v="1"/>
    <n v="7"/>
    <s v="Yes"/>
    <n v="0"/>
    <s v="ME"/>
    <x v="1"/>
    <n v="54"/>
    <s v="No"/>
    <s v="No"/>
    <s v="No"/>
    <s v="  One Year   "/>
    <s v="Credit Card"/>
    <n v="36"/>
    <n v="2211"/>
    <x v="0"/>
    <m/>
    <x v="130"/>
    <x v="304"/>
    <n v="115"/>
    <x v="0"/>
    <n v="38.729999999999997"/>
    <x v="1"/>
    <s v="SMS"/>
    <x v="0"/>
    <n v="7.26"/>
    <n v="3533"/>
    <s v="Medio"/>
    <s v="Bajo"/>
    <n v="0"/>
    <n v="482"/>
    <n v="512"/>
    <n v="0.224609375"/>
    <n v="0.224609375"/>
    <s v="Primera compra"/>
    <n v="1319"/>
    <n v="43.3347022587269"/>
    <n v="3.6112251882272415"/>
    <x v="2"/>
    <x v="3"/>
    <s v="mar"/>
  </r>
  <r>
    <x v="2538"/>
    <x v="0"/>
    <n v="78"/>
    <n v="87"/>
    <n v="168.6"/>
    <n v="0"/>
    <s v="No"/>
    <s v="Yes"/>
    <n v="0"/>
    <n v="0"/>
    <n v="1"/>
    <s v="Yes"/>
    <n v="0"/>
    <s v="NM"/>
    <x v="0"/>
    <n v="37"/>
    <s v="No"/>
    <s v="No"/>
    <s v="No"/>
    <s v="  Month-to-Month   "/>
    <s v="Credit Card"/>
    <n v="48"/>
    <n v="619"/>
    <x v="0"/>
    <m/>
    <x v="1150"/>
    <x v="1214"/>
    <n v="7"/>
    <x v="1"/>
    <n v="55.96"/>
    <x v="4"/>
    <s v="Phone"/>
    <x v="0"/>
    <n v="0"/>
    <n v="5225"/>
    <s v="Alto"/>
    <s v="Bajo"/>
    <n v="0.42857142857142855"/>
    <n v="1565"/>
    <n v="90"/>
    <n v="7.7777777777777779E-2"/>
    <n v="7.7777777777777779E-2"/>
    <s v="Primera compra"/>
    <n v="1617"/>
    <n v="53.125256673511295"/>
    <n v="4.4271047227926079"/>
    <x v="0"/>
    <x v="1"/>
    <s v="may"/>
  </r>
  <r>
    <x v="2539"/>
    <x v="0"/>
    <n v="74"/>
    <n v="112"/>
    <n v="349"/>
    <n v="0"/>
    <s v="No"/>
    <s v="No"/>
    <n v="0"/>
    <n v="0"/>
    <n v="0"/>
    <s v="No"/>
    <n v="0"/>
    <s v="MN"/>
    <x v="1"/>
    <n v="66"/>
    <s v="No"/>
    <s v="Yes"/>
    <s v="No"/>
    <s v="  One Year   "/>
    <s v="Credit Card"/>
    <n v="7"/>
    <n v="357"/>
    <x v="0"/>
    <m/>
    <x v="1192"/>
    <x v="432"/>
    <n v="31"/>
    <x v="2"/>
    <n v="8.36"/>
    <x v="5"/>
    <s v="SMS"/>
    <x v="1"/>
    <n v="0"/>
    <n v="384"/>
    <s v="Medio"/>
    <s v="Bajo"/>
    <n v="0.12903225806451613"/>
    <n v="1587"/>
    <n v="116"/>
    <n v="0.26724137931034481"/>
    <n v="0.26724137931034481"/>
    <s v="Primera compra"/>
    <n v="1468"/>
    <n v="48.22997946611909"/>
    <n v="4.0191649555099245"/>
    <x v="0"/>
    <x v="1"/>
    <s v="oct"/>
  </r>
  <r>
    <x v="2540"/>
    <x v="0"/>
    <n v="53"/>
    <n v="54"/>
    <n v="122.3"/>
    <n v="98"/>
    <s v="Yes"/>
    <s v="No"/>
    <n v="37.799999999999997"/>
    <n v="0"/>
    <n v="0"/>
    <s v="No"/>
    <n v="0"/>
    <s v="DC"/>
    <x v="1"/>
    <n v="37"/>
    <s v="No"/>
    <s v="No"/>
    <s v="No"/>
    <s v="  Two Year   "/>
    <s v="Paper Check"/>
    <n v="6"/>
    <n v="85"/>
    <x v="0"/>
    <m/>
    <x v="965"/>
    <x v="1180"/>
    <n v="50"/>
    <x v="2"/>
    <n v="5.98"/>
    <x v="4"/>
    <s v="SMS"/>
    <x v="0"/>
    <n v="0.19"/>
    <n v="1300"/>
    <s v="Medio"/>
    <s v="Bajo"/>
    <n v="0.06"/>
    <n v="1728"/>
    <n v="155"/>
    <n v="0.32258064516129031"/>
    <n v="0.32258064516129031"/>
    <s v="Primera compra"/>
    <n v="469"/>
    <n v="15.408624229979466"/>
    <n v="1.2840520191649556"/>
    <x v="0"/>
    <x v="1"/>
    <s v="jul"/>
  </r>
  <r>
    <x v="2541"/>
    <x v="0"/>
    <n v="74"/>
    <n v="397"/>
    <n v="965.4"/>
    <n v="0"/>
    <s v="No"/>
    <s v="No"/>
    <n v="0"/>
    <n v="2"/>
    <n v="19"/>
    <s v="Yes"/>
    <n v="0"/>
    <s v="CA"/>
    <x v="0"/>
    <n v="43"/>
    <s v="No"/>
    <s v="No"/>
    <s v="Yes"/>
    <s v="  Two Year   "/>
    <s v="Direct Debit"/>
    <n v="49"/>
    <n v="3137"/>
    <x v="0"/>
    <m/>
    <x v="999"/>
    <x v="590"/>
    <n v="109"/>
    <x v="0"/>
    <n v="52.23"/>
    <x v="2"/>
    <s v="Phone"/>
    <x v="0"/>
    <n v="0"/>
    <n v="4035"/>
    <s v="Alto"/>
    <s v="Medio"/>
    <n v="4.5871559633027525E-2"/>
    <n v="797"/>
    <n v="402"/>
    <n v="0.27114427860696516"/>
    <n v="0.27114427860696516"/>
    <s v="Primera compra"/>
    <n v="1693"/>
    <n v="55.622176591375776"/>
    <n v="4.6351813826146477"/>
    <x v="1"/>
    <x v="3"/>
    <s v="feb"/>
  </r>
  <r>
    <x v="2542"/>
    <x v="0"/>
    <n v="70"/>
    <n v="126"/>
    <n v="356.4"/>
    <n v="284"/>
    <s v="Yes"/>
    <s v="No"/>
    <n v="302.89999999999998"/>
    <n v="0"/>
    <n v="5"/>
    <s v="Yes"/>
    <n v="0"/>
    <s v="ID"/>
    <x v="0"/>
    <n v="81"/>
    <s v="No"/>
    <s v="Yes"/>
    <s v="Yes"/>
    <s v="  One Year   "/>
    <s v="Direct Debit"/>
    <n v="24"/>
    <n v="1696"/>
    <x v="0"/>
    <m/>
    <x v="57"/>
    <x v="861"/>
    <n v="17"/>
    <x v="0"/>
    <n v="22.12"/>
    <x v="2"/>
    <s v="Phone"/>
    <x v="0"/>
    <n v="9.09"/>
    <n v="5079"/>
    <s v="Medio"/>
    <s v="Medio"/>
    <n v="0.29411764705882354"/>
    <n v="840"/>
    <n v="415"/>
    <n v="4.0963855421686748E-2"/>
    <n v="4.0963855421686748E-2"/>
    <s v="Primera compra"/>
    <n v="645"/>
    <n v="21.190965092402465"/>
    <n v="1.7659137577002053"/>
    <x v="1"/>
    <x v="0"/>
    <s v="ene"/>
  </r>
  <r>
    <x v="2543"/>
    <x v="0"/>
    <n v="74"/>
    <n v="7"/>
    <n v="12.6"/>
    <n v="0"/>
    <s v="No"/>
    <s v="No"/>
    <n v="0"/>
    <n v="0"/>
    <n v="9"/>
    <s v="No"/>
    <n v="20"/>
    <s v="AZ"/>
    <x v="1"/>
    <n v="62"/>
    <s v="No"/>
    <s v="No"/>
    <s v="Yes"/>
    <s v="  One Year   "/>
    <s v="Direct Debit"/>
    <n v="43"/>
    <n v="135"/>
    <x v="0"/>
    <m/>
    <x v="314"/>
    <x v="1082"/>
    <n v="69"/>
    <x v="0"/>
    <n v="48.91"/>
    <x v="1"/>
    <s v="SMS"/>
    <x v="1"/>
    <n v="0"/>
    <n v="4341"/>
    <s v="Alto"/>
    <s v="Bajo"/>
    <n v="0"/>
    <n v="477"/>
    <n v="7"/>
    <n v="9.8571428571428577"/>
    <n v="9.8571428571428577"/>
    <s v="Primera compra"/>
    <n v="1507"/>
    <n v="49.511293634496923"/>
    <n v="4.1259411362080769"/>
    <x v="2"/>
    <x v="1"/>
    <s v="ago"/>
  </r>
  <r>
    <x v="2544"/>
    <x v="0"/>
    <n v="80"/>
    <n v="299"/>
    <n v="790.1"/>
    <n v="0"/>
    <s v="No"/>
    <s v="No"/>
    <n v="0"/>
    <n v="0"/>
    <n v="1"/>
    <s v="Yes"/>
    <n v="0"/>
    <s v="LA"/>
    <x v="0"/>
    <n v="49"/>
    <s v="No"/>
    <s v="No"/>
    <s v="No"/>
    <s v="  One Year   "/>
    <s v="Credit Card"/>
    <n v="34"/>
    <n v="2271"/>
    <x v="0"/>
    <m/>
    <x v="703"/>
    <x v="883"/>
    <n v="67"/>
    <x v="1"/>
    <n v="27.37"/>
    <x v="0"/>
    <s v="SMS"/>
    <x v="0"/>
    <n v="0"/>
    <n v="4460"/>
    <s v="Medio"/>
    <s v="Bajo"/>
    <n v="2.9850746268656716E-2"/>
    <n v="1524"/>
    <n v="301"/>
    <n v="0.22259136212624583"/>
    <n v="0.22259136212624583"/>
    <s v="Primera compra"/>
    <n v="314"/>
    <n v="10.316221765913758"/>
    <n v="0.85968514715947986"/>
    <x v="0"/>
    <x v="3"/>
    <s v="dic"/>
  </r>
  <r>
    <x v="2545"/>
    <x v="0"/>
    <n v="67"/>
    <n v="108"/>
    <n v="198.2"/>
    <n v="0"/>
    <s v="No"/>
    <s v="No"/>
    <n v="0"/>
    <n v="0"/>
    <n v="2"/>
    <s v="Yes"/>
    <n v="0"/>
    <s v="IL"/>
    <x v="0"/>
    <n v="71"/>
    <s v="No"/>
    <s v="Yes"/>
    <s v="Yes"/>
    <s v="  One Year   "/>
    <s v="Direct Debit"/>
    <n v="35"/>
    <n v="1167"/>
    <x v="0"/>
    <m/>
    <x v="57"/>
    <x v="978"/>
    <n v="84"/>
    <x v="2"/>
    <n v="35.619999999999997"/>
    <x v="4"/>
    <s v="SMS"/>
    <x v="1"/>
    <n v="0"/>
    <n v="6511"/>
    <s v="Medio"/>
    <s v="Bajo"/>
    <n v="3.5714285714285712E-2"/>
    <n v="506"/>
    <n v="111"/>
    <n v="0.7567567567567568"/>
    <n v="0.7567567567567568"/>
    <s v="Primera compra"/>
    <n v="645"/>
    <n v="21.190965092402465"/>
    <n v="1.7659137577002053"/>
    <x v="0"/>
    <x v="0"/>
    <s v="ene"/>
  </r>
  <r>
    <x v="2546"/>
    <x v="0"/>
    <n v="67"/>
    <n v="53"/>
    <n v="131"/>
    <n v="0"/>
    <s v="No"/>
    <s v="No"/>
    <n v="0"/>
    <n v="0"/>
    <n v="29"/>
    <s v="Yes"/>
    <n v="0"/>
    <s v="IA"/>
    <x v="0"/>
    <n v="56"/>
    <s v="No"/>
    <s v="No"/>
    <s v="No"/>
    <s v="  Two Year   "/>
    <s v="Credit Card"/>
    <n v="17"/>
    <n v="241"/>
    <x v="0"/>
    <m/>
    <x v="1137"/>
    <x v="256"/>
    <n v="73"/>
    <x v="0"/>
    <n v="17.5"/>
    <x v="3"/>
    <s v="Phone"/>
    <x v="0"/>
    <n v="0"/>
    <n v="1249"/>
    <s v="Medio"/>
    <s v="Bajo"/>
    <n v="1.3698630136986301E-2"/>
    <n v="1719"/>
    <n v="54"/>
    <n v="1.3518518518518519"/>
    <n v="1.3518518518518519"/>
    <s v="Primera compra"/>
    <n v="637"/>
    <n v="20.928131416837783"/>
    <n v="1.7440109514031485"/>
    <x v="0"/>
    <x v="1"/>
    <s v="ene"/>
  </r>
  <r>
    <x v="2547"/>
    <x v="0"/>
    <n v="68"/>
    <n v="37"/>
    <n v="81.5"/>
    <n v="0"/>
    <s v="No"/>
    <s v="No"/>
    <n v="0"/>
    <n v="0"/>
    <n v="12"/>
    <s v="Yes"/>
    <n v="0"/>
    <s v="NJ"/>
    <x v="1"/>
    <n v="24"/>
    <s v="Yes"/>
    <s v="No"/>
    <s v="No"/>
    <s v="  Month-to-Month   "/>
    <s v="Credit Card"/>
    <n v="25"/>
    <n v="405"/>
    <x v="0"/>
    <m/>
    <x v="1193"/>
    <x v="633"/>
    <n v="13"/>
    <x v="0"/>
    <n v="29.57"/>
    <x v="5"/>
    <s v="Email"/>
    <x v="0"/>
    <n v="0"/>
    <n v="5734"/>
    <s v="Medio"/>
    <s v="Bajo"/>
    <n v="0.30769230769230771"/>
    <n v="350"/>
    <n v="41"/>
    <n v="0.31707317073170732"/>
    <n v="0.31707317073170732"/>
    <s v="Primera compra"/>
    <n v="1072"/>
    <n v="35.219712525667354"/>
    <n v="2.9349760438056127"/>
    <x v="0"/>
    <x v="1"/>
    <s v="nov"/>
  </r>
  <r>
    <x v="2548"/>
    <x v="0"/>
    <n v="67"/>
    <n v="151"/>
    <n v="528.20000000000005"/>
    <n v="0"/>
    <s v="No"/>
    <s v="No"/>
    <n v="0"/>
    <n v="0"/>
    <n v="0"/>
    <s v="No"/>
    <n v="0"/>
    <s v="AR"/>
    <x v="0"/>
    <n v="32"/>
    <s v="No"/>
    <s v="No"/>
    <s v="No"/>
    <s v="  Two Year   "/>
    <s v="Credit Card"/>
    <n v="10"/>
    <n v="360"/>
    <x v="0"/>
    <m/>
    <x v="1176"/>
    <x v="624"/>
    <n v="108"/>
    <x v="1"/>
    <n v="11.91"/>
    <x v="3"/>
    <s v="Phone"/>
    <x v="1"/>
    <n v="0"/>
    <n v="657"/>
    <s v="Medio"/>
    <s v="Bajo"/>
    <n v="9.2592592592592587E-3"/>
    <n v="1183"/>
    <n v="152"/>
    <n v="0.71052631578947367"/>
    <n v="0.71052631578947367"/>
    <s v="Primera compra"/>
    <n v="504"/>
    <n v="16.558521560574949"/>
    <n v="1.3798767967145791"/>
    <x v="0"/>
    <x v="1"/>
    <s v="may"/>
  </r>
  <r>
    <x v="2549"/>
    <x v="0"/>
    <n v="60"/>
    <n v="83"/>
    <n v="222.1"/>
    <n v="0"/>
    <s v="No"/>
    <s v="No"/>
    <n v="0"/>
    <n v="0"/>
    <n v="0"/>
    <s v="No"/>
    <n v="0"/>
    <s v="OR"/>
    <x v="1"/>
    <n v="32"/>
    <s v="No"/>
    <s v="No"/>
    <s v="No"/>
    <s v="  One Year   "/>
    <s v="Paper Check"/>
    <n v="8"/>
    <n v="129"/>
    <x v="0"/>
    <m/>
    <x v="386"/>
    <x v="1215"/>
    <n v="98"/>
    <x v="1"/>
    <n v="6.58"/>
    <x v="1"/>
    <s v="Phone"/>
    <x v="1"/>
    <n v="0"/>
    <n v="5668"/>
    <s v="Medio"/>
    <s v="Bajo"/>
    <n v="0"/>
    <n v="609"/>
    <n v="83"/>
    <n v="1.1807228915662651"/>
    <n v="1.1807228915662651"/>
    <s v="Primera compra"/>
    <n v="1483"/>
    <n v="48.722792607802873"/>
    <n v="4.0602327173169064"/>
    <x v="2"/>
    <x v="1"/>
    <s v="sept"/>
  </r>
  <r>
    <x v="2550"/>
    <x v="0"/>
    <n v="57"/>
    <n v="181"/>
    <n v="358.6"/>
    <n v="0"/>
    <s v="No"/>
    <s v="No"/>
    <n v="0"/>
    <n v="2"/>
    <n v="6"/>
    <s v="Yes"/>
    <n v="0"/>
    <s v="SC"/>
    <x v="0"/>
    <n v="57"/>
    <s v="No"/>
    <s v="No"/>
    <s v="No"/>
    <s v="  One Year   "/>
    <s v="Credit Card"/>
    <n v="23"/>
    <n v="1393"/>
    <x v="0"/>
    <m/>
    <x v="1194"/>
    <x v="1216"/>
    <n v="60"/>
    <x v="2"/>
    <n v="26.6"/>
    <x v="0"/>
    <s v="SMS"/>
    <x v="0"/>
    <n v="0"/>
    <n v="4098"/>
    <s v="Medio"/>
    <s v="Bajo"/>
    <n v="3.3333333333333333E-2"/>
    <n v="367"/>
    <n v="183"/>
    <n v="0.32786885245901637"/>
    <n v="0.32786885245901637"/>
    <s v="Primera compra"/>
    <n v="615"/>
    <n v="20.20533880903491"/>
    <n v="1.6837782340862424"/>
    <x v="0"/>
    <x v="0"/>
    <s v="feb"/>
  </r>
  <r>
    <x v="2551"/>
    <x v="0"/>
    <n v="69"/>
    <n v="106"/>
    <n v="250"/>
    <n v="0"/>
    <s v="No"/>
    <s v="No"/>
    <n v="0"/>
    <n v="0"/>
    <n v="4"/>
    <s v="Yes"/>
    <n v="0"/>
    <s v="AR"/>
    <x v="1"/>
    <n v="48"/>
    <s v="No"/>
    <s v="No"/>
    <s v="Yes"/>
    <s v="  Month-to-Month   "/>
    <s v="Direct Debit"/>
    <n v="41"/>
    <n v="677"/>
    <x v="0"/>
    <m/>
    <x v="1166"/>
    <x v="103"/>
    <n v="44"/>
    <x v="2"/>
    <n v="35.28"/>
    <x v="3"/>
    <s v="Email"/>
    <x v="1"/>
    <n v="0"/>
    <n v="6475"/>
    <s v="Medio"/>
    <s v="Bajo"/>
    <n v="2.2727272727272728E-2"/>
    <n v="728"/>
    <n v="107"/>
    <n v="0.41121495327102803"/>
    <n v="0.41121495327102803"/>
    <s v="Primera compra"/>
    <n v="597"/>
    <n v="19.613963039014372"/>
    <n v="1.6344969199178643"/>
    <x v="0"/>
    <x v="2"/>
    <s v="feb"/>
  </r>
  <r>
    <x v="2552"/>
    <x v="0"/>
    <n v="74"/>
    <n v="273"/>
    <n v="763.8"/>
    <n v="128"/>
    <s v="Yes"/>
    <s v="Yes"/>
    <n v="0"/>
    <n v="0"/>
    <n v="0"/>
    <s v="No"/>
    <n v="0"/>
    <s v="OR"/>
    <x v="1"/>
    <n v="51"/>
    <s v="No"/>
    <s v="No"/>
    <s v="No"/>
    <s v="  Two Year   "/>
    <s v="Credit Card"/>
    <n v="7"/>
    <n v="454"/>
    <x v="0"/>
    <m/>
    <x v="1183"/>
    <x v="523"/>
    <n v="36"/>
    <x v="0"/>
    <n v="8.0299999999999994"/>
    <x v="4"/>
    <s v="Phone"/>
    <x v="0"/>
    <n v="6.85"/>
    <n v="1295"/>
    <s v="Medio"/>
    <s v="Bajo"/>
    <n v="8.3333333333333329E-2"/>
    <n v="861"/>
    <n v="404"/>
    <n v="8.9108910891089105E-2"/>
    <n v="8.9108910891089105E-2"/>
    <s v="Primera compra"/>
    <n v="464"/>
    <n v="15.24435318275154"/>
    <n v="1.270362765229295"/>
    <x v="0"/>
    <x v="1"/>
    <s v="jul"/>
  </r>
  <r>
    <x v="2553"/>
    <x v="0"/>
    <n v="98"/>
    <n v="405"/>
    <n v="1069.5999999999999"/>
    <n v="268"/>
    <s v="Yes"/>
    <s v="No"/>
    <n v="509.2"/>
    <n v="0"/>
    <n v="38"/>
    <s v="Yes"/>
    <n v="0"/>
    <s v="MD"/>
    <x v="0"/>
    <n v="30"/>
    <s v="No"/>
    <s v="No"/>
    <s v="Yes"/>
    <s v="  Two Year   "/>
    <s v="Direct Debit"/>
    <n v="32"/>
    <n v="2143"/>
    <x v="0"/>
    <m/>
    <x v="1195"/>
    <x v="370"/>
    <n v="13"/>
    <x v="1"/>
    <n v="28.66"/>
    <x v="2"/>
    <s v="Phone"/>
    <x v="1"/>
    <n v="10.18"/>
    <n v="2710"/>
    <s v="Medio"/>
    <s v="Medio"/>
    <n v="0.38461538461538464"/>
    <n v="438"/>
    <n v="678"/>
    <n v="1.9174041297935103E-2"/>
    <n v="1.9174041297935103E-2"/>
    <s v="Primera compra"/>
    <n v="1703"/>
    <n v="55.950718685831617"/>
    <n v="4.6625598904859684"/>
    <x v="1"/>
    <x v="0"/>
    <s v="feb"/>
  </r>
  <r>
    <x v="2554"/>
    <x v="0"/>
    <n v="66"/>
    <n v="14"/>
    <n v="41"/>
    <n v="0"/>
    <s v="No"/>
    <s v="No"/>
    <n v="0"/>
    <n v="0"/>
    <n v="0"/>
    <s v="No"/>
    <n v="0"/>
    <s v="TX"/>
    <x v="1"/>
    <n v="33"/>
    <s v="No"/>
    <s v="No"/>
    <s v="No"/>
    <s v="  Month-to-Month   "/>
    <s v="Credit Card"/>
    <n v="13"/>
    <n v="74"/>
    <x v="0"/>
    <m/>
    <x v="1062"/>
    <x v="283"/>
    <n v="16"/>
    <x v="0"/>
    <n v="14.19"/>
    <x v="4"/>
    <s v="SMS"/>
    <x v="1"/>
    <n v="0"/>
    <n v="3924"/>
    <s v="Medio"/>
    <s v="Bajo"/>
    <n v="0.1875"/>
    <n v="562"/>
    <n v="17"/>
    <n v="0.94117647058823528"/>
    <n v="0.94117647058823528"/>
    <s v="Primera compra"/>
    <n v="1649"/>
    <n v="54.176591375770016"/>
    <n v="4.514715947980835"/>
    <x v="0"/>
    <x v="1"/>
    <s v="abr"/>
  </r>
  <r>
    <x v="2555"/>
    <x v="0"/>
    <n v="73"/>
    <n v="289"/>
    <n v="531.20000000000005"/>
    <n v="0"/>
    <s v="No"/>
    <s v="No"/>
    <n v="0"/>
    <n v="1"/>
    <n v="5"/>
    <s v="Yes"/>
    <n v="0"/>
    <s v="FL"/>
    <x v="0"/>
    <n v="39"/>
    <s v="No"/>
    <s v="No"/>
    <s v="No"/>
    <s v="  Month-to-Month   "/>
    <s v="Direct Debit"/>
    <n v="35"/>
    <n v="1319"/>
    <x v="0"/>
    <m/>
    <x v="1091"/>
    <x v="762"/>
    <n v="113"/>
    <x v="2"/>
    <n v="30.48"/>
    <x v="3"/>
    <s v="SMS"/>
    <x v="1"/>
    <n v="0"/>
    <n v="596"/>
    <s v="Medio"/>
    <s v="Bajo"/>
    <n v="8.8495575221238937E-3"/>
    <n v="980"/>
    <n v="290"/>
    <n v="0.3896551724137931"/>
    <n v="0.3896551724137931"/>
    <s v="Primera compra"/>
    <n v="1131"/>
    <n v="37.158110882956876"/>
    <n v="3.0965092402464065"/>
    <x v="2"/>
    <x v="0"/>
    <s v="sept"/>
  </r>
  <r>
    <x v="2556"/>
    <x v="0"/>
    <n v="59"/>
    <n v="183"/>
    <n v="366.4"/>
    <n v="0"/>
    <s v="No"/>
    <s v="No"/>
    <n v="0"/>
    <n v="0"/>
    <n v="12"/>
    <s v="Yes"/>
    <n v="0"/>
    <s v="PA"/>
    <x v="0"/>
    <n v="21"/>
    <s v="Yes"/>
    <s v="No"/>
    <s v="Yes"/>
    <s v="  Month-to-Month   "/>
    <s v="Direct Debit"/>
    <n v="36"/>
    <n v="871"/>
    <x v="0"/>
    <m/>
    <x v="0"/>
    <x v="1144"/>
    <n v="4"/>
    <x v="2"/>
    <n v="32.39"/>
    <x v="2"/>
    <s v="Email"/>
    <x v="1"/>
    <n v="0"/>
    <n v="991"/>
    <s v="Medio"/>
    <s v="Medio"/>
    <n v="1.25"/>
    <n v="1386"/>
    <n v="188"/>
    <n v="2.1276595744680851E-2"/>
    <n v="2.1276595744680851E-2"/>
    <s v="Primera compra"/>
    <n v="1699"/>
    <n v="55.819301848049278"/>
    <n v="4.6516084873374401"/>
    <x v="1"/>
    <x v="2"/>
    <s v="feb"/>
  </r>
  <r>
    <x v="2557"/>
    <x v="0"/>
    <n v="68"/>
    <n v="244"/>
    <n v="598.9"/>
    <n v="825"/>
    <s v="Yes"/>
    <s v="No"/>
    <n v="506.3"/>
    <n v="2"/>
    <n v="3"/>
    <s v="Yes"/>
    <n v="0"/>
    <s v="OK"/>
    <x v="0"/>
    <n v="56"/>
    <s v="No"/>
    <s v="No"/>
    <s v="Yes"/>
    <s v="  Two Year   "/>
    <s v="Direct Debit"/>
    <n v="38"/>
    <n v="2834"/>
    <x v="0"/>
    <m/>
    <x v="92"/>
    <x v="975"/>
    <n v="67"/>
    <x v="0"/>
    <n v="43.25"/>
    <x v="2"/>
    <s v="SMS"/>
    <x v="0"/>
    <n v="10.119999999999999"/>
    <n v="612"/>
    <s v="Medio"/>
    <s v="Medio"/>
    <n v="7.4626865671641784E-2"/>
    <n v="1156"/>
    <n v="1074"/>
    <n v="6.2383612662942269E-2"/>
    <n v="6.2383612662942269E-2"/>
    <s v="Primera compra"/>
    <n v="442"/>
    <n v="14.521560574948666"/>
    <n v="1.2101300479123889"/>
    <x v="1"/>
    <x v="3"/>
    <s v="jul"/>
  </r>
  <r>
    <x v="2558"/>
    <x v="0"/>
    <n v="75"/>
    <n v="47"/>
    <n v="117.4"/>
    <n v="0"/>
    <s v="No"/>
    <s v="No"/>
    <n v="0"/>
    <n v="0"/>
    <n v="2"/>
    <s v="Yes"/>
    <n v="0"/>
    <s v="NM"/>
    <x v="0"/>
    <n v="75"/>
    <s v="No"/>
    <s v="Yes"/>
    <s v="Yes"/>
    <s v="  Two Year   "/>
    <s v="Credit Card"/>
    <n v="30"/>
    <n v="270"/>
    <x v="0"/>
    <m/>
    <x v="622"/>
    <x v="955"/>
    <n v="73"/>
    <x v="0"/>
    <n v="30.67"/>
    <x v="0"/>
    <s v="SMS"/>
    <x v="0"/>
    <n v="0"/>
    <n v="1578"/>
    <s v="Medio"/>
    <s v="Bajo"/>
    <n v="2.7397260273972601E-2"/>
    <n v="1316"/>
    <n v="49"/>
    <n v="1.489795918367347"/>
    <n v="1.489795918367347"/>
    <s v="Primera compra"/>
    <n v="595"/>
    <n v="19.548254620123203"/>
    <n v="1.6290212183436001"/>
    <x v="0"/>
    <x v="1"/>
    <s v="feb"/>
  </r>
  <r>
    <x v="2559"/>
    <x v="0"/>
    <n v="57"/>
    <n v="12"/>
    <n v="36.700000000000003"/>
    <n v="0"/>
    <s v="No"/>
    <s v="No"/>
    <n v="0"/>
    <n v="2"/>
    <n v="19"/>
    <s v="Yes"/>
    <n v="0"/>
    <s v="TN"/>
    <x v="1"/>
    <n v="21"/>
    <s v="Yes"/>
    <s v="No"/>
    <s v="No"/>
    <s v="  Month-to-Month   "/>
    <s v="Credit Card"/>
    <n v="17"/>
    <n v="156"/>
    <x v="0"/>
    <m/>
    <x v="554"/>
    <x v="1107"/>
    <n v="49"/>
    <x v="2"/>
    <n v="17.68"/>
    <x v="2"/>
    <s v="Email"/>
    <x v="1"/>
    <n v="0"/>
    <n v="131"/>
    <s v="Medio"/>
    <s v="Medio"/>
    <n v="0.10204081632653061"/>
    <n v="1373"/>
    <n v="17"/>
    <n v="2.8823529411764706"/>
    <n v="2.8823529411764706"/>
    <s v="Primera compra"/>
    <n v="1158"/>
    <n v="38.045174537987677"/>
    <n v="3.1704312114989732"/>
    <x v="1"/>
    <x v="1"/>
    <s v="ago"/>
  </r>
  <r>
    <x v="2560"/>
    <x v="0"/>
    <n v="68"/>
    <n v="28"/>
    <n v="67.8"/>
    <n v="0"/>
    <s v="No"/>
    <s v="No"/>
    <n v="0"/>
    <n v="0"/>
    <n v="5"/>
    <s v="Yes"/>
    <n v="0"/>
    <s v="ND"/>
    <x v="1"/>
    <n v="32"/>
    <s v="No"/>
    <s v="No"/>
    <s v="No"/>
    <s v="  Month-to-Month   "/>
    <s v="Credit Card"/>
    <n v="15"/>
    <n v="102"/>
    <x v="0"/>
    <m/>
    <x v="17"/>
    <x v="1217"/>
    <n v="72"/>
    <x v="2"/>
    <n v="14.66"/>
    <x v="4"/>
    <s v="Email"/>
    <x v="0"/>
    <n v="0"/>
    <n v="3579"/>
    <s v="Medio"/>
    <s v="Bajo"/>
    <n v="4.1666666666666664E-2"/>
    <n v="953"/>
    <n v="31"/>
    <n v="2.3225806451612905"/>
    <n v="2.3225806451612905"/>
    <s v="Primera compra"/>
    <n v="1739"/>
    <n v="57.133470225872685"/>
    <n v="4.7611225188227237"/>
    <x v="0"/>
    <x v="1"/>
    <s v="ene"/>
  </r>
  <r>
    <x v="2561"/>
    <x v="0"/>
    <n v="68"/>
    <n v="366"/>
    <n v="820"/>
    <n v="220"/>
    <s v="Yes"/>
    <s v="No"/>
    <n v="115.5"/>
    <n v="0"/>
    <n v="2"/>
    <s v="Yes"/>
    <n v="0"/>
    <s v="HI"/>
    <x v="1"/>
    <n v="47"/>
    <s v="No"/>
    <s v="No"/>
    <s v="No"/>
    <s v="  One Year   "/>
    <s v="Direct Debit"/>
    <n v="21"/>
    <n v="1165"/>
    <x v="0"/>
    <m/>
    <x v="1196"/>
    <x v="558"/>
    <n v="20"/>
    <x v="2"/>
    <n v="24.9"/>
    <x v="1"/>
    <s v="Email"/>
    <x v="0"/>
    <n v="0.46"/>
    <n v="6023"/>
    <s v="Medio"/>
    <s v="Bajo"/>
    <n v="0"/>
    <n v="1172"/>
    <n v="586"/>
    <n v="3.4129692832764506E-2"/>
    <n v="3.4129692832764506E-2"/>
    <s v="Primera compra"/>
    <n v="1599"/>
    <n v="52.533880903490754"/>
    <n v="4.3778234086242298"/>
    <x v="2"/>
    <x v="0"/>
    <s v="may"/>
  </r>
  <r>
    <x v="2562"/>
    <x v="0"/>
    <n v="65"/>
    <n v="108"/>
    <n v="349"/>
    <n v="0"/>
    <s v="No"/>
    <s v="No"/>
    <n v="0"/>
    <n v="1"/>
    <n v="0"/>
    <s v="No"/>
    <n v="0"/>
    <s v="NY"/>
    <x v="0"/>
    <n v="26"/>
    <s v="Yes"/>
    <s v="No"/>
    <s v="No"/>
    <s v="  Two Year   "/>
    <s v="Direct Debit"/>
    <n v="13"/>
    <n v="925"/>
    <x v="0"/>
    <m/>
    <x v="70"/>
    <x v="915"/>
    <n v="58"/>
    <x v="0"/>
    <n v="13.55"/>
    <x v="3"/>
    <s v="SMS"/>
    <x v="1"/>
    <n v="0"/>
    <n v="5712"/>
    <s v="Medio"/>
    <s v="Bajo"/>
    <n v="1.7241379310344827E-2"/>
    <n v="1391"/>
    <n v="109"/>
    <n v="0.5321100917431193"/>
    <n v="0.5321100917431193"/>
    <s v="Primera compra"/>
    <n v="913"/>
    <n v="29.995893223819301"/>
    <n v="2.4996577686516086"/>
    <x v="2"/>
    <x v="2"/>
    <s v="abr"/>
  </r>
  <r>
    <x v="2563"/>
    <x v="0"/>
    <n v="50"/>
    <n v="456"/>
    <n v="1137.5999999999999"/>
    <n v="284"/>
    <s v="Yes"/>
    <s v="No"/>
    <n v="486.4"/>
    <n v="0"/>
    <n v="11"/>
    <s v="Yes"/>
    <n v="0"/>
    <s v="VA"/>
    <x v="1"/>
    <n v="44"/>
    <s v="No"/>
    <s v="No"/>
    <s v="Yes"/>
    <s v="  Two Year   "/>
    <s v="Direct Debit"/>
    <n v="35"/>
    <n v="2514"/>
    <x v="0"/>
    <m/>
    <x v="1190"/>
    <x v="742"/>
    <n v="12"/>
    <x v="2"/>
    <n v="34.909999999999997"/>
    <x v="4"/>
    <s v="SMS"/>
    <x v="0"/>
    <n v="9.73"/>
    <n v="4131"/>
    <s v="Medio"/>
    <s v="Bajo"/>
    <n v="0.25"/>
    <n v="1504"/>
    <n v="743"/>
    <n v="1.6150740242261104E-2"/>
    <n v="1.6150740242261104E-2"/>
    <s v="Primera compra"/>
    <n v="1351"/>
    <n v="44.386036960985628"/>
    <n v="3.698836413415469"/>
    <x v="0"/>
    <x v="3"/>
    <s v="ene"/>
  </r>
  <r>
    <x v="2564"/>
    <x v="0"/>
    <n v="71"/>
    <n v="79"/>
    <n v="145.69999999999999"/>
    <n v="144"/>
    <s v="Yes"/>
    <s v="No"/>
    <n v="214.2"/>
    <n v="2"/>
    <n v="0"/>
    <s v="No"/>
    <n v="0"/>
    <s v="CO"/>
    <x v="1"/>
    <n v="69"/>
    <s v="No"/>
    <s v="Yes"/>
    <s v="No"/>
    <s v="  Two Year   "/>
    <s v="Paper Check"/>
    <n v="8"/>
    <n v="289"/>
    <x v="0"/>
    <m/>
    <x v="1078"/>
    <x v="52"/>
    <n v="26"/>
    <x v="2"/>
    <n v="8.64"/>
    <x v="0"/>
    <s v="SMS"/>
    <x v="0"/>
    <n v="4.28"/>
    <n v="3015"/>
    <s v="Medio"/>
    <s v="Bajo"/>
    <n v="7.6923076923076927E-2"/>
    <n v="964"/>
    <n v="225"/>
    <n v="0.11555555555555555"/>
    <n v="0.11555555555555555"/>
    <s v="Primera compra"/>
    <n v="1294"/>
    <n v="42.513347022587268"/>
    <n v="3.5427789185489389"/>
    <x v="0"/>
    <x v="1"/>
    <s v="mar"/>
  </r>
  <r>
    <x v="2565"/>
    <x v="0"/>
    <n v="64"/>
    <n v="66"/>
    <n v="124.4"/>
    <n v="0"/>
    <s v="No"/>
    <s v="No"/>
    <n v="0"/>
    <n v="0"/>
    <n v="8"/>
    <s v="Yes"/>
    <n v="0"/>
    <s v="NE"/>
    <x v="0"/>
    <n v="85"/>
    <s v="No"/>
    <s v="Yes"/>
    <s v="No"/>
    <s v="  Two Year   "/>
    <s v="Direct Debit"/>
    <n v="46"/>
    <n v="436"/>
    <x v="0"/>
    <m/>
    <x v="952"/>
    <x v="505"/>
    <n v="51"/>
    <x v="2"/>
    <n v="47.11"/>
    <x v="4"/>
    <s v="Phone"/>
    <x v="0"/>
    <n v="0"/>
    <n v="4508"/>
    <s v="Alto"/>
    <s v="Bajo"/>
    <n v="5.8823529411764705E-2"/>
    <n v="1673"/>
    <n v="69"/>
    <n v="0.73913043478260865"/>
    <n v="0.73913043478260865"/>
    <s v="Primera compra"/>
    <n v="290"/>
    <n v="9.5277207392197116"/>
    <n v="0.79397672826830934"/>
    <x v="0"/>
    <x v="1"/>
    <s v="dic"/>
  </r>
  <r>
    <x v="2566"/>
    <x v="0"/>
    <n v="68"/>
    <n v="313"/>
    <n v="494.2"/>
    <n v="0"/>
    <s v="No"/>
    <s v="No"/>
    <n v="0"/>
    <n v="0"/>
    <n v="2"/>
    <s v="Yes"/>
    <n v="0"/>
    <s v="TN"/>
    <x v="1"/>
    <n v="36"/>
    <s v="No"/>
    <s v="No"/>
    <s v="No"/>
    <s v="  Month-to-Month   "/>
    <s v="Direct Debit"/>
    <n v="39"/>
    <n v="1619"/>
    <x v="0"/>
    <m/>
    <x v="2"/>
    <x v="1218"/>
    <n v="22"/>
    <x v="2"/>
    <n v="36.82"/>
    <x v="2"/>
    <s v="Phone"/>
    <x v="1"/>
    <n v="0"/>
    <n v="1334"/>
    <s v="Medio"/>
    <s v="Medio"/>
    <n v="0.22727272727272727"/>
    <n v="1346"/>
    <n v="318"/>
    <n v="6.9182389937106917E-2"/>
    <n v="6.9182389937106917E-2"/>
    <s v="Primera compra"/>
    <n v="608"/>
    <n v="19.975359342915812"/>
    <n v="1.6646132785763177"/>
    <x v="1"/>
    <x v="0"/>
    <s v="feb"/>
  </r>
  <r>
    <x v="2567"/>
    <x v="0"/>
    <n v="72"/>
    <n v="203"/>
    <n v="526.79999999999995"/>
    <n v="0"/>
    <s v="No"/>
    <s v="No"/>
    <n v="0"/>
    <n v="2"/>
    <n v="3"/>
    <s v="Yes"/>
    <n v="0"/>
    <s v="DC"/>
    <x v="0"/>
    <n v="69"/>
    <s v="No"/>
    <s v="Yes"/>
    <s v="Yes"/>
    <s v="  One Year   "/>
    <s v="Direct Debit"/>
    <n v="48"/>
    <n v="3159"/>
    <x v="0"/>
    <m/>
    <x v="1197"/>
    <x v="203"/>
    <n v="50"/>
    <x v="2"/>
    <n v="46.58"/>
    <x v="5"/>
    <s v="Phone"/>
    <x v="1"/>
    <n v="0"/>
    <n v="5923"/>
    <s v="Alto"/>
    <s v="Bajo"/>
    <n v="0.08"/>
    <n v="925"/>
    <n v="207"/>
    <n v="0.24154589371980675"/>
    <n v="0.24154589371980675"/>
    <s v="Primera compra"/>
    <n v="482"/>
    <n v="15.835728952772076"/>
    <n v="1.3196440793976729"/>
    <x v="0"/>
    <x v="3"/>
    <s v="jun"/>
  </r>
  <r>
    <x v="2568"/>
    <x v="0"/>
    <n v="67"/>
    <n v="41"/>
    <n v="120.3"/>
    <n v="96"/>
    <s v="Yes"/>
    <s v="No"/>
    <n v="72"/>
    <n v="0"/>
    <n v="0"/>
    <s v="No"/>
    <n v="0"/>
    <s v="OH"/>
    <x v="0"/>
    <n v="29"/>
    <s v="Yes"/>
    <s v="No"/>
    <s v="No"/>
    <s v="  Two Year   "/>
    <s v="Credit Card"/>
    <n v="10"/>
    <n v="239"/>
    <x v="0"/>
    <m/>
    <x v="1133"/>
    <x v="945"/>
    <n v="5"/>
    <x v="0"/>
    <n v="9.26"/>
    <x v="1"/>
    <s v="SMS"/>
    <x v="0"/>
    <n v="0.28999999999999998"/>
    <n v="1778"/>
    <s v="Medio"/>
    <s v="Bajo"/>
    <n v="0"/>
    <n v="519"/>
    <n v="137"/>
    <n v="3.6496350364963501E-2"/>
    <n v="3.6496350364963501E-2"/>
    <s v="Primera compra"/>
    <n v="1203"/>
    <n v="39.523613963039018"/>
    <n v="3.2936344969199181"/>
    <x v="2"/>
    <x v="1"/>
    <s v="jun"/>
  </r>
  <r>
    <x v="2569"/>
    <x v="0"/>
    <n v="66"/>
    <n v="216"/>
    <n v="866.1"/>
    <n v="0"/>
    <s v="No"/>
    <s v="No"/>
    <n v="0"/>
    <n v="2"/>
    <n v="3"/>
    <s v="Yes"/>
    <n v="0"/>
    <s v="CO"/>
    <x v="1"/>
    <n v="61"/>
    <s v="No"/>
    <s v="No"/>
    <s v="Yes"/>
    <s v="  Two Year   "/>
    <s v="Credit Card"/>
    <n v="34"/>
    <n v="2426"/>
    <x v="0"/>
    <m/>
    <x v="306"/>
    <x v="284"/>
    <n v="71"/>
    <x v="0"/>
    <n v="27.4"/>
    <x v="0"/>
    <s v="Email"/>
    <x v="1"/>
    <n v="0"/>
    <n v="6151"/>
    <s v="Medio"/>
    <s v="Bajo"/>
    <n v="2.8169014084507043E-2"/>
    <n v="1662"/>
    <n v="218"/>
    <n v="0.3256880733944954"/>
    <n v="0.3256880733944954"/>
    <s v="Primera compra"/>
    <n v="1379"/>
    <n v="45.30595482546201"/>
    <n v="3.7754962354551673"/>
    <x v="0"/>
    <x v="3"/>
    <s v="ene"/>
  </r>
  <r>
    <x v="2570"/>
    <x v="0"/>
    <n v="67"/>
    <n v="3"/>
    <n v="7"/>
    <n v="0"/>
    <s v="No"/>
    <s v="No"/>
    <n v="0"/>
    <n v="0"/>
    <n v="0"/>
    <s v="No"/>
    <n v="0"/>
    <s v="PA"/>
    <x v="0"/>
    <n v="34"/>
    <s v="No"/>
    <s v="No"/>
    <s v="No"/>
    <s v="  Month-to-Month   "/>
    <s v="Credit Card"/>
    <n v="13"/>
    <n v="13"/>
    <x v="0"/>
    <m/>
    <x v="596"/>
    <x v="576"/>
    <n v="110"/>
    <x v="0"/>
    <n v="10.48"/>
    <x v="4"/>
    <s v="SMS"/>
    <x v="0"/>
    <n v="0"/>
    <n v="3134"/>
    <s v="Medio"/>
    <s v="Bajo"/>
    <n v="2.7272727272727271E-2"/>
    <n v="988"/>
    <n v="6"/>
    <n v="18.333333333333332"/>
    <n v="18.333333333333332"/>
    <s v="Primera compra"/>
    <n v="740"/>
    <n v="24.312114989733061"/>
    <n v="2.0260095824777551"/>
    <x v="0"/>
    <x v="1"/>
    <s v="oct"/>
  </r>
  <r>
    <x v="2571"/>
    <x v="0"/>
    <n v="74"/>
    <n v="97"/>
    <n v="248.9"/>
    <n v="186"/>
    <s v="Yes"/>
    <s v="No"/>
    <n v="111.6"/>
    <n v="1"/>
    <n v="14"/>
    <s v="Yes"/>
    <n v="0"/>
    <s v="AZ"/>
    <x v="0"/>
    <n v="55"/>
    <s v="No"/>
    <s v="No"/>
    <s v="No"/>
    <s v="  Month-to-Month   "/>
    <s v="Direct Debit"/>
    <n v="30"/>
    <n v="940"/>
    <x v="0"/>
    <m/>
    <x v="1033"/>
    <x v="736"/>
    <n v="102"/>
    <x v="0"/>
    <n v="35.619999999999997"/>
    <x v="2"/>
    <s v="SMS"/>
    <x v="1"/>
    <n v="2.23"/>
    <n v="1582"/>
    <s v="Medio"/>
    <s v="Medio"/>
    <n v="4.9019607843137254E-2"/>
    <n v="508"/>
    <n v="288"/>
    <n v="0.35416666666666669"/>
    <n v="0.35416666666666669"/>
    <s v="Primera compra"/>
    <n v="525"/>
    <n v="17.248459958932237"/>
    <n v="1.4373716632443532"/>
    <x v="1"/>
    <x v="2"/>
    <s v="may"/>
  </r>
  <r>
    <x v="2572"/>
    <x v="0"/>
    <n v="69"/>
    <n v="233"/>
    <n v="572.20000000000005"/>
    <n v="0"/>
    <s v="No"/>
    <s v="No"/>
    <n v="0"/>
    <n v="0"/>
    <n v="0"/>
    <s v="No"/>
    <n v="0"/>
    <s v="VA"/>
    <x v="1"/>
    <n v="39"/>
    <s v="No"/>
    <s v="No"/>
    <s v="No"/>
    <s v="  Two Year   "/>
    <s v="Direct Debit"/>
    <n v="7"/>
    <n v="262"/>
    <x v="0"/>
    <m/>
    <x v="966"/>
    <x v="701"/>
    <n v="62"/>
    <x v="0"/>
    <n v="6.85"/>
    <x v="2"/>
    <s v="Phone"/>
    <x v="0"/>
    <n v="0"/>
    <n v="2533"/>
    <s v="Medio"/>
    <s v="Medio"/>
    <n v="8.0645161290322578E-2"/>
    <n v="1337"/>
    <n v="238"/>
    <n v="0.26050420168067229"/>
    <n v="0.26050420168067229"/>
    <s v="Primera compra"/>
    <n v="1128"/>
    <n v="37.059548254620125"/>
    <n v="3.0882956878850103"/>
    <x v="1"/>
    <x v="1"/>
    <s v="sept"/>
  </r>
  <r>
    <x v="2573"/>
    <x v="0"/>
    <n v="66"/>
    <n v="253"/>
    <n v="622.9"/>
    <n v="0"/>
    <s v="No"/>
    <s v="No"/>
    <n v="0"/>
    <n v="2"/>
    <n v="0"/>
    <s v="No"/>
    <n v="0"/>
    <s v="DC"/>
    <x v="1"/>
    <n v="64"/>
    <s v="No"/>
    <s v="No"/>
    <s v="No"/>
    <s v="  One Year   "/>
    <s v="Credit Card"/>
    <n v="8"/>
    <n v="303"/>
    <x v="0"/>
    <m/>
    <x v="511"/>
    <x v="1105"/>
    <n v="19"/>
    <x v="0"/>
    <n v="6.89"/>
    <x v="0"/>
    <s v="SMS"/>
    <x v="0"/>
    <n v="0"/>
    <n v="2046"/>
    <s v="Medio"/>
    <s v="Bajo"/>
    <n v="0.10526315789473684"/>
    <n v="487"/>
    <n v="255"/>
    <n v="7.4509803921568626E-2"/>
    <n v="7.4509803921568626E-2"/>
    <s v="Primera compra"/>
    <n v="398"/>
    <n v="13.075975359342916"/>
    <n v="1.0896646132785763"/>
    <x v="0"/>
    <x v="1"/>
    <s v="sept"/>
  </r>
  <r>
    <x v="2574"/>
    <x v="0"/>
    <n v="54"/>
    <n v="264"/>
    <n v="605.9"/>
    <n v="129"/>
    <s v="Yes"/>
    <s v="No"/>
    <n v="64.5"/>
    <n v="0"/>
    <n v="20"/>
    <s v="Yes"/>
    <n v="0"/>
    <s v="AL"/>
    <x v="1"/>
    <n v="29"/>
    <s v="Yes"/>
    <s v="No"/>
    <s v="Yes"/>
    <s v="  Two Year   "/>
    <s v="Direct Debit"/>
    <n v="37"/>
    <n v="1599"/>
    <x v="0"/>
    <m/>
    <x v="114"/>
    <x v="887"/>
    <n v="33"/>
    <x v="2"/>
    <n v="29.91"/>
    <x v="3"/>
    <s v="SMS"/>
    <x v="0"/>
    <n v="3.22"/>
    <n v="316"/>
    <s v="Medio"/>
    <s v="Bajo"/>
    <n v="3.0303030303030304E-2"/>
    <n v="432"/>
    <n v="394"/>
    <n v="8.3756345177664976E-2"/>
    <n v="8.3756345177664976E-2"/>
    <s v="Primera compra"/>
    <n v="935"/>
    <n v="30.718685831622174"/>
    <n v="2.5598904859685145"/>
    <x v="2"/>
    <x v="0"/>
    <s v="mar"/>
  </r>
  <r>
    <x v="2575"/>
    <x v="0"/>
    <n v="66"/>
    <n v="92"/>
    <n v="206.7"/>
    <n v="0"/>
    <s v="No"/>
    <s v="No"/>
    <n v="0"/>
    <n v="2"/>
    <n v="7"/>
    <s v="Yes"/>
    <n v="0"/>
    <s v="WV"/>
    <x v="1"/>
    <n v="68"/>
    <s v="No"/>
    <s v="Yes"/>
    <s v="No"/>
    <s v="  Two Year   "/>
    <s v="Credit Card"/>
    <n v="33"/>
    <n v="1344"/>
    <x v="0"/>
    <m/>
    <x v="349"/>
    <x v="60"/>
    <n v="64"/>
    <x v="2"/>
    <n v="33.340000000000003"/>
    <x v="3"/>
    <s v="Email"/>
    <x v="0"/>
    <n v="0"/>
    <n v="2591"/>
    <s v="Medio"/>
    <s v="Bajo"/>
    <n v="1.5625E-2"/>
    <n v="1226"/>
    <n v="93"/>
    <n v="0.68817204301075274"/>
    <n v="0.68817204301075274"/>
    <s v="Primera compra"/>
    <n v="1013"/>
    <n v="33.281314168377818"/>
    <n v="2.7734428473648181"/>
    <x v="2"/>
    <x v="0"/>
    <s v="ene"/>
  </r>
  <r>
    <x v="2576"/>
    <x v="0"/>
    <n v="58"/>
    <n v="10"/>
    <n v="20.3"/>
    <n v="16"/>
    <s v="Yes"/>
    <s v="Yes"/>
    <n v="0"/>
    <n v="0"/>
    <n v="1"/>
    <s v="No"/>
    <n v="7"/>
    <s v="MT"/>
    <x v="0"/>
    <n v="58"/>
    <s v="No"/>
    <s v="No"/>
    <s v="No"/>
    <s v="  Month-to-Month   "/>
    <s v="Direct Debit"/>
    <n v="21"/>
    <n v="87"/>
    <x v="0"/>
    <m/>
    <x v="748"/>
    <x v="347"/>
    <n v="60"/>
    <x v="2"/>
    <n v="19.28"/>
    <x v="1"/>
    <s v="Email"/>
    <x v="0"/>
    <n v="0.04"/>
    <n v="3906"/>
    <s v="Medio"/>
    <s v="Bajo"/>
    <n v="0"/>
    <n v="390"/>
    <n v="26"/>
    <n v="2.3076923076923075"/>
    <n v="2.3076923076923075"/>
    <s v="Primera compra"/>
    <n v="316"/>
    <n v="10.381930184804927"/>
    <n v="0.86516084873374399"/>
    <x v="0"/>
    <x v="1"/>
    <s v="dic"/>
  </r>
  <r>
    <x v="2577"/>
    <x v="0"/>
    <n v="60"/>
    <n v="38"/>
    <n v="108.7"/>
    <n v="0"/>
    <s v="No"/>
    <s v="No"/>
    <n v="0"/>
    <n v="0"/>
    <n v="15"/>
    <s v="Yes"/>
    <n v="0"/>
    <s v="WI"/>
    <x v="0"/>
    <n v="30"/>
    <s v="No"/>
    <s v="No"/>
    <s v="No"/>
    <s v="  Month-to-Month   "/>
    <s v="Credit Card"/>
    <n v="19"/>
    <n v="230"/>
    <x v="0"/>
    <m/>
    <x v="873"/>
    <x v="701"/>
    <n v="87"/>
    <x v="2"/>
    <n v="22.79"/>
    <x v="5"/>
    <s v="Phone"/>
    <x v="1"/>
    <n v="0"/>
    <n v="4844"/>
    <s v="Medio"/>
    <s v="Bajo"/>
    <n v="4.5977011494252873E-2"/>
    <n v="1337"/>
    <n v="42"/>
    <n v="2.0714285714285716"/>
    <n v="2.0714285714285716"/>
    <s v="Primera compra"/>
    <n v="725"/>
    <n v="23.819301848049282"/>
    <n v="1.9849418206707734"/>
    <x v="0"/>
    <x v="1"/>
    <s v="oct"/>
  </r>
  <r>
    <x v="2578"/>
    <x v="0"/>
    <n v="70"/>
    <n v="29"/>
    <n v="59.3"/>
    <n v="32"/>
    <s v="Yes"/>
    <s v="No"/>
    <n v="14.8"/>
    <n v="2"/>
    <n v="0"/>
    <s v="No"/>
    <n v="0"/>
    <s v="NH"/>
    <x v="0"/>
    <n v="28"/>
    <s v="Yes"/>
    <s v="No"/>
    <s v="No"/>
    <s v="  One Year   "/>
    <s v="Credit Card"/>
    <n v="13"/>
    <n v="55"/>
    <x v="0"/>
    <m/>
    <x v="259"/>
    <x v="46"/>
    <n v="9"/>
    <x v="0"/>
    <n v="15.16"/>
    <x v="3"/>
    <s v="Phone"/>
    <x v="1"/>
    <n v="0.3"/>
    <n v="6101"/>
    <s v="Medio"/>
    <s v="Bajo"/>
    <n v="0.1111111111111111"/>
    <n v="468"/>
    <n v="62"/>
    <n v="0.14516129032258066"/>
    <n v="0.14516129032258066"/>
    <s v="Primera compra"/>
    <n v="1008"/>
    <n v="33.117043121149898"/>
    <n v="2.7597535934291582"/>
    <x v="2"/>
    <x v="1"/>
    <s v="ene"/>
  </r>
  <r>
    <x v="2579"/>
    <x v="0"/>
    <n v="69"/>
    <n v="201"/>
    <n v="548.1"/>
    <n v="259"/>
    <s v="Yes"/>
    <s v="Yes"/>
    <n v="0"/>
    <n v="0"/>
    <n v="8"/>
    <s v="Yes"/>
    <n v="0"/>
    <s v="WI"/>
    <x v="1"/>
    <n v="57"/>
    <s v="No"/>
    <s v="No"/>
    <s v="No"/>
    <s v="  Month-to-Month   "/>
    <s v="Direct Debit"/>
    <n v="51"/>
    <n v="1856"/>
    <x v="0"/>
    <m/>
    <x v="282"/>
    <x v="1017"/>
    <n v="88"/>
    <x v="0"/>
    <n v="60.71"/>
    <x v="2"/>
    <s v="SMS"/>
    <x v="0"/>
    <n v="3.55"/>
    <n v="5684"/>
    <s v="Alto"/>
    <s v="Medio"/>
    <n v="5.6818181818181816E-2"/>
    <n v="1636"/>
    <n v="465"/>
    <n v="0.18924731182795698"/>
    <n v="0.18924731182795698"/>
    <s v="Primera compra"/>
    <n v="1211"/>
    <n v="39.786447638603697"/>
    <n v="3.3155373032169746"/>
    <x v="1"/>
    <x v="0"/>
    <s v="jun"/>
  </r>
  <r>
    <x v="2580"/>
    <x v="0"/>
    <n v="59"/>
    <n v="25"/>
    <n v="68.400000000000006"/>
    <n v="5"/>
    <s v="Yes"/>
    <s v="No"/>
    <n v="8"/>
    <n v="2"/>
    <n v="0"/>
    <s v="No"/>
    <n v="0"/>
    <s v="WY"/>
    <x v="0"/>
    <n v="45"/>
    <s v="No"/>
    <s v="No"/>
    <s v="No"/>
    <s v="  Month-to-Month   "/>
    <s v="Credit Card"/>
    <n v="11"/>
    <m/>
    <x v="0"/>
    <m/>
    <x v="1198"/>
    <x v="933"/>
    <n v="64"/>
    <x v="1"/>
    <n v="10.92"/>
    <x v="3"/>
    <s v="SMS"/>
    <x v="1"/>
    <n v="0.04"/>
    <n v="21"/>
    <s v="Medio"/>
    <s v="Bajo"/>
    <n v="1.5625E-2"/>
    <n v="1695"/>
    <n v="31"/>
    <n v="2.064516129032258"/>
    <n v="2.064516129032258"/>
    <s v="Primera compra"/>
    <n v="307"/>
    <n v="10.086242299794661"/>
    <n v="0.84052019164955505"/>
    <x v="0"/>
    <x v="1"/>
    <s v="dic"/>
  </r>
  <r>
    <x v="2581"/>
    <x v="0"/>
    <n v="60"/>
    <n v="212"/>
    <n v="418.7"/>
    <n v="0"/>
    <s v="No"/>
    <s v="Yes"/>
    <n v="0"/>
    <n v="2"/>
    <n v="4"/>
    <s v="Yes"/>
    <n v="0"/>
    <s v="ND"/>
    <x v="1"/>
    <n v="74"/>
    <s v="No"/>
    <s v="Yes"/>
    <s v="No"/>
    <s v="  One Year   "/>
    <s v="Credit Card"/>
    <n v="38"/>
    <n v="1971"/>
    <x v="0"/>
    <m/>
    <x v="764"/>
    <x v="256"/>
    <n v="99"/>
    <x v="2"/>
    <n v="33.89"/>
    <x v="1"/>
    <s v="SMS"/>
    <x v="0"/>
    <n v="0"/>
    <n v="5341"/>
    <s v="Medio"/>
    <s v="Bajo"/>
    <n v="0"/>
    <n v="1719"/>
    <n v="212"/>
    <n v="0.46698113207547171"/>
    <n v="0.46698113207547171"/>
    <s v="Primera compra"/>
    <n v="998"/>
    <n v="32.788501026694043"/>
    <n v="2.732375085557837"/>
    <x v="2"/>
    <x v="0"/>
    <s v="ene"/>
  </r>
  <r>
    <x v="2582"/>
    <x v="0"/>
    <n v="54"/>
    <n v="104"/>
    <n v="259.8"/>
    <n v="0"/>
    <s v="No"/>
    <s v="No"/>
    <n v="0"/>
    <n v="0"/>
    <n v="2"/>
    <s v="No"/>
    <n v="31"/>
    <s v="KS"/>
    <x v="0"/>
    <n v="34"/>
    <s v="No"/>
    <s v="No"/>
    <s v="No"/>
    <s v="  One Year   "/>
    <s v="Direct Debit"/>
    <n v="29"/>
    <n v="842"/>
    <x v="0"/>
    <m/>
    <x v="754"/>
    <x v="971"/>
    <n v="24"/>
    <x v="2"/>
    <n v="33.75"/>
    <x v="2"/>
    <s v="SMS"/>
    <x v="1"/>
    <n v="0"/>
    <n v="4930"/>
    <s v="Medio"/>
    <s v="Medio"/>
    <n v="0.20833333333333334"/>
    <n v="363"/>
    <n v="109"/>
    <n v="0.22018348623853212"/>
    <n v="0.22018348623853212"/>
    <s v="Primera compra"/>
    <n v="926"/>
    <n v="30.422997946611911"/>
    <n v="2.5352498288843259"/>
    <x v="1"/>
    <x v="2"/>
    <s v="abr"/>
  </r>
  <r>
    <x v="2582"/>
    <x v="0"/>
    <n v="53"/>
    <n v="104"/>
    <n v="259.8"/>
    <n v="0"/>
    <s v="No"/>
    <s v="No"/>
    <n v="0"/>
    <n v="0"/>
    <n v="2"/>
    <s v="No"/>
    <n v="31"/>
    <s v="KS"/>
    <x v="0"/>
    <n v="34"/>
    <s v="No"/>
    <s v="No"/>
    <s v="No"/>
    <s v="  One Year   "/>
    <s v="Direct Debit"/>
    <n v="29"/>
    <n v="842"/>
    <x v="0"/>
    <m/>
    <x v="754"/>
    <x v="971"/>
    <n v="24"/>
    <x v="2"/>
    <n v="33.75"/>
    <x v="5"/>
    <s v="SMS"/>
    <x v="1"/>
    <n v="0"/>
    <n v="3191"/>
    <s v="Medio"/>
    <s v="Bajo"/>
    <n v="0.16666666666666666"/>
    <n v="363"/>
    <n v="108"/>
    <n v="0.22222222222222221"/>
    <n v="0.22222222222222221"/>
    <s v="Compra posterior"/>
    <n v="926"/>
    <n v="30.422997946611911"/>
    <n v="2.5352498288843259"/>
    <x v="0"/>
    <x v="2"/>
    <s v="abr"/>
  </r>
  <r>
    <x v="2583"/>
    <x v="0"/>
    <n v="68"/>
    <n v="264"/>
    <n v="552.5"/>
    <n v="0"/>
    <s v="No"/>
    <s v="No"/>
    <n v="0"/>
    <n v="1"/>
    <n v="15"/>
    <s v="Yes"/>
    <n v="0"/>
    <s v="MD"/>
    <x v="0"/>
    <n v="40"/>
    <s v="No"/>
    <s v="No"/>
    <s v="Yes"/>
    <s v="  Two Year   "/>
    <s v="Credit Card"/>
    <n v="37"/>
    <n v="2544"/>
    <x v="0"/>
    <m/>
    <x v="1094"/>
    <x v="100"/>
    <n v="9"/>
    <x v="0"/>
    <n v="38.729999999999997"/>
    <x v="1"/>
    <s v="Phone"/>
    <x v="0"/>
    <n v="0"/>
    <n v="1195"/>
    <s v="Medio"/>
    <s v="Bajo"/>
    <n v="0"/>
    <n v="496"/>
    <n v="264"/>
    <n v="3.4090909090909088E-2"/>
    <n v="3.4090909090909088E-2"/>
    <s v="Primera compra"/>
    <n v="562"/>
    <n v="18.464065708418893"/>
    <n v="1.538672142368241"/>
    <x v="0"/>
    <x v="3"/>
    <s v="mar"/>
  </r>
  <r>
    <x v="2584"/>
    <x v="0"/>
    <n v="73"/>
    <n v="272"/>
    <n v="850.5"/>
    <n v="0"/>
    <s v="No"/>
    <s v="No"/>
    <n v="0"/>
    <n v="0"/>
    <n v="0"/>
    <s v="No"/>
    <n v="0"/>
    <s v="WA"/>
    <x v="0"/>
    <n v="23"/>
    <s v="Yes"/>
    <s v="No"/>
    <s v="No"/>
    <s v="  Two Year   "/>
    <s v="Paper Check"/>
    <n v="5"/>
    <n v="381"/>
    <x v="0"/>
    <m/>
    <x v="40"/>
    <x v="666"/>
    <n v="89"/>
    <x v="0"/>
    <n v="5.14"/>
    <x v="1"/>
    <s v="Phone"/>
    <x v="1"/>
    <n v="0"/>
    <n v="2584"/>
    <s v="Medio"/>
    <s v="Bajo"/>
    <n v="0"/>
    <n v="826"/>
    <n v="272"/>
    <n v="0.32720588235294118"/>
    <n v="0.32720588235294118"/>
    <s v="Primera compra"/>
    <n v="550"/>
    <n v="18.069815195071868"/>
    <n v="1.5058179329226558"/>
    <x v="0"/>
    <x v="1"/>
    <s v="abr"/>
  </r>
  <r>
    <x v="2585"/>
    <x v="0"/>
    <n v="73"/>
    <n v="177"/>
    <n v="462.6"/>
    <n v="0"/>
    <s v="No"/>
    <s v="No"/>
    <n v="0"/>
    <n v="0"/>
    <n v="1"/>
    <s v="Yes"/>
    <n v="0"/>
    <s v="WA"/>
    <x v="1"/>
    <n v="41"/>
    <s v="No"/>
    <s v="No"/>
    <s v="Yes"/>
    <s v="  One Year   "/>
    <s v="Direct Debit"/>
    <n v="55"/>
    <n v="1955"/>
    <x v="0"/>
    <m/>
    <x v="671"/>
    <x v="379"/>
    <n v="35"/>
    <x v="0"/>
    <n v="52.11"/>
    <x v="3"/>
    <s v="SMS"/>
    <x v="0"/>
    <n v="0"/>
    <n v="6692"/>
    <s v="Alto"/>
    <s v="Bajo"/>
    <n v="2.8571428571428571E-2"/>
    <n v="1442"/>
    <n v="178"/>
    <n v="0.19662921348314608"/>
    <n v="0.19662921348314608"/>
    <s v="Primera compra"/>
    <n v="1233"/>
    <n v="40.50924024640657"/>
    <n v="3.375770020533881"/>
    <x v="2"/>
    <x v="0"/>
    <s v="may"/>
  </r>
  <r>
    <x v="2586"/>
    <x v="0"/>
    <n v="100"/>
    <n v="225"/>
    <n v="664.5"/>
    <n v="0"/>
    <s v="No"/>
    <s v="No"/>
    <n v="0"/>
    <n v="0"/>
    <n v="1"/>
    <s v="No"/>
    <n v="13"/>
    <s v="UT"/>
    <x v="1"/>
    <n v="48"/>
    <s v="No"/>
    <s v="No"/>
    <s v="Yes"/>
    <s v="  One Year   "/>
    <s v="Direct Debit"/>
    <n v="48"/>
    <n v="2644"/>
    <x v="0"/>
    <m/>
    <x v="1034"/>
    <x v="1012"/>
    <n v="115"/>
    <x v="1"/>
    <n v="49.94"/>
    <x v="3"/>
    <s v="SMS"/>
    <x v="1"/>
    <n v="0"/>
    <n v="4845"/>
    <s v="Alto"/>
    <s v="Bajo"/>
    <n v="8.6956521739130436E-3"/>
    <n v="623"/>
    <n v="226"/>
    <n v="0.50884955752212391"/>
    <n v="0.50884955752212391"/>
    <s v="Primera compra"/>
    <n v="1392"/>
    <n v="45.733059548254623"/>
    <n v="3.8110882956878851"/>
    <x v="2"/>
    <x v="3"/>
    <s v="dic"/>
  </r>
  <r>
    <x v="2587"/>
    <x v="0"/>
    <n v="68"/>
    <n v="37"/>
    <n v="129.30000000000001"/>
    <n v="78"/>
    <s v="Yes"/>
    <s v="No"/>
    <n v="85.8"/>
    <n v="0"/>
    <n v="8"/>
    <s v="Yes"/>
    <n v="0"/>
    <s v="NE"/>
    <x v="1"/>
    <n v="43"/>
    <s v="No"/>
    <s v="No"/>
    <s v="Yes"/>
    <s v="  Month-to-Month   "/>
    <s v="Credit Card"/>
    <n v="31"/>
    <n v="397"/>
    <x v="0"/>
    <m/>
    <x v="688"/>
    <x v="1219"/>
    <n v="26"/>
    <x v="0"/>
    <n v="29.86"/>
    <x v="2"/>
    <s v="Phone"/>
    <x v="1"/>
    <n v="1.72"/>
    <n v="615"/>
    <s v="Medio"/>
    <s v="Medio"/>
    <n v="0.19230769230769232"/>
    <n v="1531"/>
    <n v="120"/>
    <n v="0.21666666666666667"/>
    <n v="0.21666666666666667"/>
    <s v="Primera compra"/>
    <n v="1188"/>
    <n v="39.030800821355236"/>
    <n v="3.2525667351129361"/>
    <x v="1"/>
    <x v="1"/>
    <s v="jul"/>
  </r>
  <r>
    <x v="2588"/>
    <x v="0"/>
    <n v="67"/>
    <n v="18"/>
    <n v="41.6"/>
    <n v="0"/>
    <s v="No"/>
    <s v="No"/>
    <n v="0"/>
    <n v="2"/>
    <n v="18"/>
    <s v="Yes"/>
    <n v="0"/>
    <s v="CT"/>
    <x v="0"/>
    <n v="24"/>
    <s v="Yes"/>
    <s v="No"/>
    <s v="Yes"/>
    <s v="  Month-to-Month   "/>
    <s v="Direct Debit"/>
    <n v="35"/>
    <n v="105"/>
    <x v="0"/>
    <m/>
    <x v="1199"/>
    <x v="1062"/>
    <n v="86"/>
    <x v="1"/>
    <n v="32.299999999999997"/>
    <x v="5"/>
    <s v="Phone"/>
    <x v="1"/>
    <n v="0"/>
    <n v="6635"/>
    <s v="Medio"/>
    <s v="Bajo"/>
    <n v="4.6511627906976744E-2"/>
    <n v="1412"/>
    <n v="22"/>
    <n v="3.9090909090909092"/>
    <n v="3.9090909090909092"/>
    <s v="Primera compra"/>
    <n v="658"/>
    <n v="21.618069815195071"/>
    <n v="1.8015058179329226"/>
    <x v="0"/>
    <x v="1"/>
    <s v="dic"/>
  </r>
  <r>
    <x v="2589"/>
    <x v="0"/>
    <n v="58"/>
    <n v="511"/>
    <n v="1111.3"/>
    <n v="276"/>
    <s v="Yes"/>
    <s v="Yes"/>
    <n v="0"/>
    <n v="0"/>
    <n v="6"/>
    <s v="Yes"/>
    <n v="0"/>
    <s v="NH"/>
    <x v="1"/>
    <n v="46"/>
    <s v="No"/>
    <s v="No"/>
    <s v="Yes"/>
    <s v="  One Year   "/>
    <s v="Direct Debit"/>
    <n v="31"/>
    <n v="2130"/>
    <x v="0"/>
    <m/>
    <x v="1200"/>
    <x v="283"/>
    <n v="15"/>
    <x v="2"/>
    <n v="25.31"/>
    <x v="2"/>
    <s v="SMS"/>
    <x v="1"/>
    <n v="7.45"/>
    <n v="2055"/>
    <s v="Medio"/>
    <s v="Medio"/>
    <n v="0.33333333333333331"/>
    <n v="562"/>
    <n v="792"/>
    <n v="1.893939393939394E-2"/>
    <n v="1.893939393939394E-2"/>
    <s v="Primera compra"/>
    <n v="1170"/>
    <n v="38.439425051334702"/>
    <n v="3.2032854209445585"/>
    <x v="1"/>
    <x v="0"/>
    <s v="jul"/>
  </r>
  <r>
    <x v="2590"/>
    <x v="0"/>
    <n v="75"/>
    <n v="150"/>
    <n v="365.8"/>
    <n v="244"/>
    <s v="Yes"/>
    <s v="Yes"/>
    <n v="0"/>
    <n v="0"/>
    <n v="7"/>
    <s v="No"/>
    <n v="3"/>
    <s v="MS"/>
    <x v="0"/>
    <n v="69"/>
    <s v="No"/>
    <s v="Yes"/>
    <s v="No"/>
    <s v="  One Year   "/>
    <s v="Direct Debit"/>
    <n v="47"/>
    <n v="2857"/>
    <x v="0"/>
    <m/>
    <x v="388"/>
    <x v="538"/>
    <n v="109"/>
    <x v="0"/>
    <n v="44.71"/>
    <x v="5"/>
    <s v="SMS"/>
    <x v="1"/>
    <n v="6.22"/>
    <n v="4419"/>
    <s v="Medio"/>
    <s v="Bajo"/>
    <n v="3.669724770642202E-2"/>
    <n v="315"/>
    <n v="398"/>
    <n v="0.27386934673366836"/>
    <n v="0.27386934673366836"/>
    <s v="Primera compra"/>
    <n v="1494"/>
    <n v="49.08418891170431"/>
    <n v="4.0903490759753591"/>
    <x v="0"/>
    <x v="3"/>
    <s v="sept"/>
  </r>
  <r>
    <x v="2590"/>
    <x v="0"/>
    <n v="74"/>
    <n v="150"/>
    <n v="365.8"/>
    <n v="244"/>
    <s v="Yes"/>
    <s v="Yes"/>
    <n v="0"/>
    <n v="0"/>
    <n v="7"/>
    <s v="No"/>
    <n v="3"/>
    <s v="MS"/>
    <x v="0"/>
    <n v="69"/>
    <s v="No"/>
    <s v="Yes"/>
    <s v="No"/>
    <s v="  One Year   "/>
    <s v="Direct Debit"/>
    <n v="47"/>
    <n v="2857"/>
    <x v="0"/>
    <m/>
    <x v="388"/>
    <x v="538"/>
    <n v="109"/>
    <x v="0"/>
    <n v="44.71"/>
    <x v="0"/>
    <s v="SMS"/>
    <x v="1"/>
    <n v="6.22"/>
    <n v="122"/>
    <s v="Medio"/>
    <s v="Bajo"/>
    <n v="1.834862385321101E-2"/>
    <n v="315"/>
    <n v="396"/>
    <n v="0.27525252525252525"/>
    <n v="0.27525252525252525"/>
    <s v="Compra posterior"/>
    <n v="1494"/>
    <n v="49.08418891170431"/>
    <n v="4.0903490759753591"/>
    <x v="0"/>
    <x v="3"/>
    <s v="sept"/>
  </r>
  <r>
    <x v="2591"/>
    <x v="0"/>
    <n v="56"/>
    <n v="37"/>
    <n v="116.6"/>
    <n v="0"/>
    <s v="No"/>
    <s v="No"/>
    <n v="0"/>
    <n v="0"/>
    <n v="8"/>
    <s v="Yes"/>
    <n v="0"/>
    <s v="NC"/>
    <x v="1"/>
    <n v="26"/>
    <s v="Yes"/>
    <s v="No"/>
    <s v="No"/>
    <s v="  Month-to-Month   "/>
    <s v="Credit Card"/>
    <n v="48"/>
    <n v="1399"/>
    <x v="0"/>
    <m/>
    <x v="1201"/>
    <x v="281"/>
    <n v="39"/>
    <x v="2"/>
    <n v="45.34"/>
    <x v="3"/>
    <s v="SMS"/>
    <x v="0"/>
    <n v="0"/>
    <n v="3404"/>
    <s v="Alto"/>
    <s v="Bajo"/>
    <n v="2.564102564102564E-2"/>
    <n v="1669"/>
    <n v="38"/>
    <n v="1.0263157894736843"/>
    <n v="1.0263157894736843"/>
    <s v="Primera compra"/>
    <n v="1395"/>
    <n v="45.831622176591374"/>
    <n v="3.8193018480492813"/>
    <x v="2"/>
    <x v="0"/>
    <s v="dic"/>
  </r>
  <r>
    <x v="2592"/>
    <x v="0"/>
    <n v="69"/>
    <n v="2"/>
    <n v="4"/>
    <n v="0"/>
    <s v="No"/>
    <s v="No"/>
    <n v="0"/>
    <n v="0"/>
    <n v="0"/>
    <s v="No"/>
    <n v="0"/>
    <s v="WI"/>
    <x v="0"/>
    <n v="29"/>
    <s v="Yes"/>
    <s v="No"/>
    <s v="No"/>
    <s v="  One Year   "/>
    <s v="Paper Check"/>
    <n v="7"/>
    <n v="7"/>
    <x v="0"/>
    <m/>
    <x v="1202"/>
    <x v="636"/>
    <n v="57"/>
    <x v="0"/>
    <n v="7.12"/>
    <x v="5"/>
    <s v="Email"/>
    <x v="1"/>
    <n v="0"/>
    <n v="1219"/>
    <s v="Medio"/>
    <s v="Bajo"/>
    <n v="7.0175438596491224E-2"/>
    <n v="1290"/>
    <n v="6"/>
    <n v="9.5"/>
    <n v="9.5"/>
    <s v="Primera compra"/>
    <n v="1339"/>
    <n v="43.991786447638603"/>
    <n v="3.6659822039698837"/>
    <x v="0"/>
    <x v="1"/>
    <s v="feb"/>
  </r>
  <r>
    <x v="2593"/>
    <x v="0"/>
    <n v="72"/>
    <n v="297"/>
    <n v="632.6"/>
    <n v="0"/>
    <s v="No"/>
    <s v="No"/>
    <n v="0"/>
    <n v="0"/>
    <n v="1"/>
    <s v="Yes"/>
    <n v="0"/>
    <s v="WV"/>
    <x v="1"/>
    <n v="76"/>
    <s v="No"/>
    <s v="Yes"/>
    <s v="No"/>
    <s v="  Two Year   "/>
    <s v="Direct Debit"/>
    <n v="49"/>
    <n v="2195"/>
    <x v="0"/>
    <m/>
    <x v="134"/>
    <x v="952"/>
    <n v="7"/>
    <x v="2"/>
    <n v="43.93"/>
    <x v="3"/>
    <s v="Phone"/>
    <x v="0"/>
    <n v="0"/>
    <n v="4906"/>
    <s v="Medio"/>
    <s v="Bajo"/>
    <n v="0.14285714285714285"/>
    <n v="579"/>
    <n v="298"/>
    <n v="2.3489932885906041E-2"/>
    <n v="2.3489932885906041E-2"/>
    <s v="Primera compra"/>
    <n v="795"/>
    <n v="26.119096509240247"/>
    <n v="2.1765913757700206"/>
    <x v="2"/>
    <x v="0"/>
    <s v="ago"/>
  </r>
  <r>
    <x v="2594"/>
    <x v="0"/>
    <n v="60"/>
    <n v="208"/>
    <n v="544"/>
    <n v="0"/>
    <s v="No"/>
    <s v="No"/>
    <n v="0"/>
    <n v="2"/>
    <n v="6"/>
    <s v="Yes"/>
    <n v="0"/>
    <s v="IL"/>
    <x v="0"/>
    <n v="57"/>
    <s v="No"/>
    <s v="No"/>
    <s v="No"/>
    <s v="  Two Year   "/>
    <s v="Credit Card"/>
    <n v="27"/>
    <n v="1343"/>
    <x v="0"/>
    <m/>
    <x v="954"/>
    <x v="238"/>
    <n v="45"/>
    <x v="1"/>
    <n v="29.41"/>
    <x v="5"/>
    <s v="Email"/>
    <x v="1"/>
    <n v="0"/>
    <n v="6132"/>
    <s v="Medio"/>
    <s v="Bajo"/>
    <n v="8.8888888888888892E-2"/>
    <n v="1095"/>
    <n v="212"/>
    <n v="0.21226415094339623"/>
    <n v="0.21226415094339623"/>
    <s v="Primera compra"/>
    <n v="1207"/>
    <n v="39.655030800821358"/>
    <n v="3.3045859000684463"/>
    <x v="0"/>
    <x v="0"/>
    <s v="jun"/>
  </r>
  <r>
    <x v="2595"/>
    <x v="0"/>
    <n v="75"/>
    <n v="101"/>
    <n v="320.89999999999998"/>
    <n v="75"/>
    <s v="Yes"/>
    <s v="No"/>
    <n v="47.5"/>
    <n v="2"/>
    <n v="30"/>
    <s v="Yes"/>
    <n v="0"/>
    <s v="KY"/>
    <x v="1"/>
    <n v="23"/>
    <s v="Yes"/>
    <s v="No"/>
    <s v="No"/>
    <s v="  Month-to-Month   "/>
    <s v="Credit Card"/>
    <n v="56"/>
    <n v="1390"/>
    <x v="0"/>
    <m/>
    <x v="1081"/>
    <x v="1205"/>
    <n v="89"/>
    <x v="0"/>
    <n v="60.9"/>
    <x v="5"/>
    <s v="Phone"/>
    <x v="1"/>
    <n v="1.42"/>
    <n v="5985"/>
    <s v="Alto"/>
    <s v="Bajo"/>
    <n v="4.49438202247191E-2"/>
    <n v="696"/>
    <n v="180"/>
    <n v="0.49444444444444446"/>
    <n v="0.49444444444444446"/>
    <s v="Primera compra"/>
    <n v="704"/>
    <n v="23.129363449691994"/>
    <n v="1.9274469541409995"/>
    <x v="0"/>
    <x v="0"/>
    <s v="nov"/>
  </r>
  <r>
    <x v="2596"/>
    <x v="0"/>
    <n v="60"/>
    <n v="34"/>
    <n v="99.2"/>
    <n v="0"/>
    <s v="No"/>
    <s v="No"/>
    <n v="0"/>
    <n v="0"/>
    <n v="0"/>
    <s v="No"/>
    <n v="0"/>
    <s v="ID"/>
    <x v="0"/>
    <n v="34"/>
    <s v="No"/>
    <s v="No"/>
    <s v="No"/>
    <s v="  Month-to-Month   "/>
    <s v="Credit Card"/>
    <n v="10"/>
    <n v="250"/>
    <x v="0"/>
    <m/>
    <x v="1044"/>
    <x v="715"/>
    <n v="103"/>
    <x v="2"/>
    <n v="8.25"/>
    <x v="4"/>
    <s v="SMS"/>
    <x v="0"/>
    <n v="0"/>
    <n v="5945"/>
    <s v="Medio"/>
    <s v="Bajo"/>
    <n v="2.9126213592233011E-2"/>
    <n v="1551"/>
    <n v="37"/>
    <n v="2.7837837837837838"/>
    <n v="2.7837837837837838"/>
    <s v="Primera compra"/>
    <n v="613"/>
    <n v="20.139630390143736"/>
    <n v="1.678302532511978"/>
    <x v="0"/>
    <x v="1"/>
    <s v="feb"/>
  </r>
  <r>
    <x v="2597"/>
    <x v="0"/>
    <n v="85"/>
    <n v="78"/>
    <n v="218.2"/>
    <n v="0"/>
    <s v="No"/>
    <s v="No"/>
    <n v="0"/>
    <n v="0"/>
    <n v="27"/>
    <s v="Yes"/>
    <n v="0"/>
    <s v="NJ"/>
    <x v="1"/>
    <n v="57"/>
    <s v="No"/>
    <s v="No"/>
    <s v="Yes"/>
    <s v="  Month-to-Month   "/>
    <s v="Direct Debit"/>
    <n v="42"/>
    <n v="1823"/>
    <x v="0"/>
    <m/>
    <x v="1203"/>
    <x v="103"/>
    <n v="48"/>
    <x v="1"/>
    <n v="39.840000000000003"/>
    <x v="2"/>
    <s v="SMS"/>
    <x v="0"/>
    <n v="0"/>
    <n v="455"/>
    <s v="Medio"/>
    <s v="Medio"/>
    <n v="0.10416666666666667"/>
    <n v="728"/>
    <n v="83"/>
    <n v="0.57831325301204817"/>
    <n v="0.57831325301204817"/>
    <s v="Primera compra"/>
    <n v="1205"/>
    <n v="39.589322381930188"/>
    <n v="3.2991101984941822"/>
    <x v="1"/>
    <x v="0"/>
    <s v="jun"/>
  </r>
  <r>
    <x v="2598"/>
    <x v="0"/>
    <n v="86"/>
    <n v="164"/>
    <n v="657.2"/>
    <n v="188"/>
    <s v="Yes"/>
    <s v="No"/>
    <n v="216.2"/>
    <n v="0"/>
    <n v="4"/>
    <s v="Yes"/>
    <n v="0"/>
    <s v="CO"/>
    <x v="1"/>
    <n v="41"/>
    <s v="No"/>
    <s v="No"/>
    <s v="Yes"/>
    <s v="  Month-to-Month   "/>
    <s v="Credit Card"/>
    <n v="35"/>
    <n v="1657"/>
    <x v="0"/>
    <m/>
    <x v="887"/>
    <x v="1024"/>
    <n v="100"/>
    <x v="1"/>
    <n v="40.450000000000003"/>
    <x v="0"/>
    <s v="Phone"/>
    <x v="0"/>
    <n v="4.32"/>
    <n v="3870"/>
    <s v="Medio"/>
    <s v="Bajo"/>
    <n v="0.02"/>
    <n v="1334"/>
    <n v="354"/>
    <n v="0.2824858757062147"/>
    <n v="0.2824858757062147"/>
    <s v="Primera compra"/>
    <n v="1628"/>
    <n v="53.486652977412732"/>
    <n v="4.4572210814510607"/>
    <x v="0"/>
    <x v="0"/>
    <s v="abr"/>
  </r>
  <r>
    <x v="2599"/>
    <x v="0"/>
    <n v="67"/>
    <n v="46"/>
    <n v="102.7"/>
    <n v="0"/>
    <s v="No"/>
    <s v="No"/>
    <n v="0"/>
    <n v="0"/>
    <n v="4"/>
    <s v="Yes"/>
    <n v="0"/>
    <s v="OH"/>
    <x v="0"/>
    <n v="34"/>
    <s v="No"/>
    <s v="No"/>
    <s v="Yes"/>
    <s v="  Month-to-Month   "/>
    <s v="Direct Debit"/>
    <n v="32"/>
    <n v="331"/>
    <x v="0"/>
    <m/>
    <x v="1204"/>
    <x v="767"/>
    <n v="39"/>
    <x v="2"/>
    <n v="29.82"/>
    <x v="3"/>
    <s v="SMS"/>
    <x v="0"/>
    <n v="0"/>
    <n v="4325"/>
    <s v="Medio"/>
    <s v="Bajo"/>
    <n v="2.564102564102564E-2"/>
    <n v="1500"/>
    <n v="47"/>
    <n v="0.82978723404255317"/>
    <n v="0.82978723404255317"/>
    <s v="Primera compra"/>
    <n v="1200"/>
    <n v="39.42505133470226"/>
    <n v="3.2854209445585218"/>
    <x v="2"/>
    <x v="1"/>
    <s v="jul"/>
  </r>
  <r>
    <x v="2600"/>
    <x v="0"/>
    <n v="89"/>
    <n v="58"/>
    <n v="207.9"/>
    <n v="0"/>
    <s v="No"/>
    <s v="No"/>
    <n v="0"/>
    <n v="1"/>
    <n v="6"/>
    <s v="Yes"/>
    <n v="0"/>
    <s v="KY"/>
    <x v="0"/>
    <n v="53"/>
    <s v="No"/>
    <s v="No"/>
    <s v="Yes"/>
    <s v="  Month-to-Month   "/>
    <s v="Credit Card"/>
    <n v="37"/>
    <n v="1912"/>
    <x v="0"/>
    <m/>
    <x v="330"/>
    <x v="991"/>
    <n v="54"/>
    <x v="1"/>
    <n v="42.44"/>
    <x v="2"/>
    <s v="Phone"/>
    <x v="1"/>
    <n v="0"/>
    <n v="2630"/>
    <s v="Medio"/>
    <s v="Medio"/>
    <n v="9.2592592592592587E-2"/>
    <n v="1731"/>
    <n v="63"/>
    <n v="0.8571428571428571"/>
    <n v="0.8571428571428571"/>
    <s v="Primera compra"/>
    <n v="1523"/>
    <n v="50.03696098562628"/>
    <n v="4.16974674880219"/>
    <x v="1"/>
    <x v="0"/>
    <s v="ago"/>
  </r>
  <r>
    <x v="2601"/>
    <x v="0"/>
    <n v="98"/>
    <n v="81"/>
    <n v="166.7"/>
    <n v="0"/>
    <s v="No"/>
    <s v="No"/>
    <n v="0"/>
    <n v="0"/>
    <n v="14"/>
    <s v="Yes"/>
    <n v="0"/>
    <s v="TX"/>
    <x v="0"/>
    <n v="29"/>
    <s v="Yes"/>
    <s v="No"/>
    <s v="Yes"/>
    <s v="  Month-to-Month   "/>
    <s v="Credit Card"/>
    <n v="48"/>
    <n v="537"/>
    <x v="0"/>
    <m/>
    <x v="936"/>
    <x v="107"/>
    <n v="25"/>
    <x v="1"/>
    <n v="48.79"/>
    <x v="4"/>
    <s v="Email"/>
    <x v="1"/>
    <n v="0"/>
    <n v="6564"/>
    <s v="Alto"/>
    <s v="Bajo"/>
    <n v="0.12"/>
    <n v="1436"/>
    <n v="84"/>
    <n v="0.29761904761904762"/>
    <n v="0.29761904761904762"/>
    <s v="Primera compra"/>
    <n v="1341"/>
    <n v="44.057494866529773"/>
    <n v="3.6714579055441479"/>
    <x v="0"/>
    <x v="1"/>
    <s v="feb"/>
  </r>
  <r>
    <x v="2602"/>
    <x v="0"/>
    <n v="100"/>
    <n v="335"/>
    <n v="692.8"/>
    <n v="0"/>
    <s v="No"/>
    <s v="No"/>
    <n v="0"/>
    <n v="0"/>
    <n v="6"/>
    <s v="No"/>
    <n v="11"/>
    <s v="OR"/>
    <x v="1"/>
    <n v="63"/>
    <s v="No"/>
    <s v="No"/>
    <s v="Yes"/>
    <s v="  One Year   "/>
    <s v="Direct Debit"/>
    <n v="55"/>
    <n v="3795"/>
    <x v="0"/>
    <m/>
    <x v="764"/>
    <x v="1220"/>
    <n v="20"/>
    <x v="1"/>
    <n v="57.63"/>
    <x v="0"/>
    <s v="Email"/>
    <x v="1"/>
    <n v="0"/>
    <n v="3459"/>
    <s v="Alto"/>
    <s v="Bajo"/>
    <n v="0.1"/>
    <n v="1426"/>
    <n v="337"/>
    <n v="5.9347181008902079E-2"/>
    <n v="5.9347181008902079E-2"/>
    <s v="Primera compra"/>
    <n v="998"/>
    <n v="32.788501026694043"/>
    <n v="2.732375085557837"/>
    <x v="0"/>
    <x v="3"/>
    <s v="ene"/>
  </r>
  <r>
    <x v="2603"/>
    <x v="0"/>
    <n v="69"/>
    <n v="124"/>
    <n v="304.5"/>
    <n v="120"/>
    <s v="Yes"/>
    <s v="No"/>
    <n v="57"/>
    <n v="0"/>
    <n v="1"/>
    <s v="Yes"/>
    <n v="0"/>
    <s v="AK"/>
    <x v="0"/>
    <n v="74"/>
    <s v="No"/>
    <s v="Yes"/>
    <s v="No"/>
    <s v="  Month-to-Month   "/>
    <s v="Direct Debit"/>
    <n v="49"/>
    <n v="1500"/>
    <x v="0"/>
    <m/>
    <x v="88"/>
    <x v="959"/>
    <n v="99"/>
    <x v="0"/>
    <n v="50.49"/>
    <x v="0"/>
    <s v="Phone"/>
    <x v="0"/>
    <n v="0.23"/>
    <n v="6867"/>
    <s v="Alto"/>
    <s v="Bajo"/>
    <n v="2.0202020202020204E-2"/>
    <n v="1363"/>
    <n v="246"/>
    <n v="0.40243902439024393"/>
    <n v="0.40243902439024393"/>
    <s v="Primera compra"/>
    <n v="447"/>
    <n v="14.68583162217659"/>
    <n v="1.2238193018480492"/>
    <x v="0"/>
    <x v="0"/>
    <s v="jul"/>
  </r>
  <r>
    <x v="2604"/>
    <x v="0"/>
    <n v="72"/>
    <n v="6"/>
    <n v="15"/>
    <n v="0"/>
    <s v="No"/>
    <s v="No"/>
    <n v="0"/>
    <n v="0"/>
    <n v="0"/>
    <s v="No"/>
    <n v="0"/>
    <s v="MD"/>
    <x v="1"/>
    <n v="34"/>
    <s v="No"/>
    <s v="No"/>
    <s v="No"/>
    <s v="  Month-to-Month   "/>
    <s v="Credit Card"/>
    <n v="12"/>
    <n v="12"/>
    <x v="0"/>
    <m/>
    <x v="497"/>
    <x v="113"/>
    <n v="107"/>
    <x v="1"/>
    <n v="10.39"/>
    <x v="2"/>
    <s v="SMS"/>
    <x v="0"/>
    <n v="0"/>
    <n v="6261"/>
    <s v="Medio"/>
    <s v="Medio"/>
    <n v="4.6728971962616821E-2"/>
    <n v="1252"/>
    <n v="11"/>
    <n v="9.7272727272727266"/>
    <n v="9.7272727272727266"/>
    <s v="Primera compra"/>
    <n v="916"/>
    <n v="30.094455852156059"/>
    <n v="2.5078713210130048"/>
    <x v="1"/>
    <x v="1"/>
    <s v="abr"/>
  </r>
  <r>
    <x v="2605"/>
    <x v="0"/>
    <n v="68"/>
    <n v="111"/>
    <n v="293.39999999999998"/>
    <n v="0"/>
    <s v="No"/>
    <s v="No"/>
    <n v="0"/>
    <n v="0"/>
    <n v="3"/>
    <s v="No"/>
    <n v="91"/>
    <s v="DE"/>
    <x v="0"/>
    <n v="32"/>
    <s v="No"/>
    <s v="No"/>
    <s v="Yes"/>
    <s v="  Two Year   "/>
    <s v="Direct Debit"/>
    <n v="25"/>
    <n v="1848"/>
    <x v="0"/>
    <m/>
    <x v="1052"/>
    <x v="290"/>
    <n v="25"/>
    <x v="0"/>
    <n v="24.83"/>
    <x v="3"/>
    <s v="Email"/>
    <x v="1"/>
    <n v="0"/>
    <n v="2239"/>
    <s v="Medio"/>
    <s v="Bajo"/>
    <n v="0.04"/>
    <n v="405"/>
    <n v="112"/>
    <n v="0.22321428571428573"/>
    <n v="0.22321428571428573"/>
    <s v="Primera compra"/>
    <n v="1479"/>
    <n v="48.591375770020534"/>
    <n v="4.0492813141683781"/>
    <x v="2"/>
    <x v="0"/>
    <s v="sept"/>
  </r>
  <r>
    <x v="2606"/>
    <x v="0"/>
    <n v="68"/>
    <n v="4"/>
    <n v="7"/>
    <n v="3"/>
    <s v="Yes"/>
    <s v="No"/>
    <n v="2.2000000000000002"/>
    <n v="0"/>
    <n v="14"/>
    <s v="Yes"/>
    <n v="0"/>
    <s v="WA"/>
    <x v="0"/>
    <n v="59"/>
    <s v="No"/>
    <s v="No"/>
    <s v="No"/>
    <s v="  Month-to-Month   "/>
    <s v="Direct Debit"/>
    <n v="31"/>
    <n v="31"/>
    <x v="0"/>
    <m/>
    <x v="1205"/>
    <x v="1221"/>
    <n v="91"/>
    <x v="0"/>
    <n v="28.31"/>
    <x v="1"/>
    <s v="Email"/>
    <x v="0"/>
    <n v="0.01"/>
    <n v="2116"/>
    <s v="Medio"/>
    <s v="Bajo"/>
    <n v="0"/>
    <n v="756"/>
    <n v="7"/>
    <n v="13"/>
    <n v="13"/>
    <s v="Primera compra"/>
    <n v="933"/>
    <n v="30.652977412731005"/>
    <n v="2.5544147843942504"/>
    <x v="2"/>
    <x v="1"/>
    <s v="mar"/>
  </r>
  <r>
    <x v="2607"/>
    <x v="0"/>
    <n v="66"/>
    <n v="149"/>
    <n v="340.2"/>
    <n v="0"/>
    <s v="No"/>
    <s v="No"/>
    <n v="0"/>
    <n v="1"/>
    <n v="20"/>
    <s v="Yes"/>
    <n v="0"/>
    <s v="NM"/>
    <x v="0"/>
    <n v="24"/>
    <s v="Yes"/>
    <s v="No"/>
    <s v="No"/>
    <s v="  One Year   "/>
    <s v="Direct Debit"/>
    <n v="29"/>
    <n v="1653"/>
    <x v="0"/>
    <m/>
    <x v="678"/>
    <x v="1222"/>
    <n v="43"/>
    <x v="2"/>
    <n v="27.67"/>
    <x v="4"/>
    <s v="Email"/>
    <x v="1"/>
    <n v="0"/>
    <n v="4850"/>
    <s v="Medio"/>
    <s v="Bajo"/>
    <n v="6.9767441860465115E-2"/>
    <n v="1667"/>
    <n v="152"/>
    <n v="0.28289473684210525"/>
    <n v="0.28289473684210525"/>
    <s v="Primera compra"/>
    <n v="1506"/>
    <n v="49.478439425051334"/>
    <n v="4.1232032854209448"/>
    <x v="0"/>
    <x v="0"/>
    <s v="ago"/>
  </r>
  <r>
    <x v="2608"/>
    <x v="0"/>
    <n v="74"/>
    <n v="201"/>
    <n v="410"/>
    <n v="0"/>
    <s v="No"/>
    <s v="No"/>
    <n v="0"/>
    <n v="0"/>
    <n v="6"/>
    <s v="Yes"/>
    <n v="0"/>
    <s v="WI"/>
    <x v="0"/>
    <n v="39"/>
    <s v="No"/>
    <s v="No"/>
    <s v="No"/>
    <s v="  Month-to-Month   "/>
    <s v="Direct Debit"/>
    <n v="39"/>
    <n v="1239"/>
    <x v="0"/>
    <m/>
    <x v="111"/>
    <x v="702"/>
    <n v="9"/>
    <x v="0"/>
    <n v="41.89"/>
    <x v="0"/>
    <s v="SMS"/>
    <x v="1"/>
    <n v="0"/>
    <n v="6375"/>
    <s v="Medio"/>
    <s v="Bajo"/>
    <n v="0.22222222222222221"/>
    <n v="656"/>
    <n v="203"/>
    <n v="4.4334975369458129E-2"/>
    <n v="4.4334975369458129E-2"/>
    <s v="Primera compra"/>
    <n v="405"/>
    <n v="13.305954825462013"/>
    <n v="1.108829568788501"/>
    <x v="0"/>
    <x v="0"/>
    <s v="sept"/>
  </r>
  <r>
    <x v="2609"/>
    <x v="0"/>
    <n v="71"/>
    <n v="29"/>
    <n v="70.599999999999994"/>
    <n v="0"/>
    <s v="No"/>
    <s v="No"/>
    <n v="0"/>
    <n v="0"/>
    <n v="11"/>
    <s v="Yes"/>
    <n v="0"/>
    <s v="PA"/>
    <x v="1"/>
    <n v="21"/>
    <s v="Yes"/>
    <s v="No"/>
    <s v="No"/>
    <s v="  Month-to-Month   "/>
    <s v="Direct Debit"/>
    <n v="31"/>
    <n v="220"/>
    <x v="0"/>
    <m/>
    <x v="504"/>
    <x v="294"/>
    <n v="64"/>
    <x v="0"/>
    <n v="26.93"/>
    <x v="2"/>
    <s v="SMS"/>
    <x v="0"/>
    <n v="0"/>
    <n v="5718"/>
    <s v="Medio"/>
    <s v="Medio"/>
    <n v="7.8125E-2"/>
    <n v="873"/>
    <n v="34"/>
    <n v="1.8823529411764706"/>
    <n v="1.8823529411764706"/>
    <s v="Primera compra"/>
    <n v="876"/>
    <n v="28.780287474332649"/>
    <n v="2.3983572895277208"/>
    <x v="1"/>
    <x v="1"/>
    <s v="may"/>
  </r>
  <r>
    <x v="2610"/>
    <x v="0"/>
    <n v="73"/>
    <n v="11"/>
    <n v="26.1"/>
    <n v="0"/>
    <s v="No"/>
    <s v="No"/>
    <n v="0"/>
    <n v="1"/>
    <n v="1"/>
    <s v="Yes"/>
    <n v="0"/>
    <s v="DE"/>
    <x v="0"/>
    <n v="49"/>
    <s v="No"/>
    <s v="No"/>
    <s v="Yes"/>
    <s v="  Month-to-Month   "/>
    <s v="Direct Debit"/>
    <n v="42"/>
    <n v="219"/>
    <x v="0"/>
    <m/>
    <x v="623"/>
    <x v="1211"/>
    <n v="19"/>
    <x v="2"/>
    <n v="49.04"/>
    <x v="4"/>
    <s v="SMS"/>
    <x v="1"/>
    <n v="0"/>
    <n v="171"/>
    <s v="Alto"/>
    <s v="Bajo"/>
    <n v="0.15789473684210525"/>
    <n v="817"/>
    <n v="14"/>
    <n v="1.3571428571428572"/>
    <n v="1.3571428571428572"/>
    <s v="Primera compra"/>
    <n v="1127"/>
    <n v="37.026694045174537"/>
    <n v="3.0855578370978782"/>
    <x v="0"/>
    <x v="1"/>
    <s v="sept"/>
  </r>
  <r>
    <x v="2611"/>
    <x v="0"/>
    <n v="65"/>
    <n v="164"/>
    <n v="276.2"/>
    <n v="112"/>
    <s v="Yes"/>
    <s v="No"/>
    <n v="158.19999999999999"/>
    <n v="0"/>
    <n v="6"/>
    <s v="Yes"/>
    <n v="0"/>
    <s v="ND"/>
    <x v="1"/>
    <n v="61"/>
    <s v="No"/>
    <s v="No"/>
    <s v="No"/>
    <s v="  One Year   "/>
    <s v="Direct Debit"/>
    <n v="30"/>
    <n v="815"/>
    <x v="0"/>
    <m/>
    <x v="379"/>
    <x v="1223"/>
    <n v="81"/>
    <x v="0"/>
    <n v="34.17"/>
    <x v="1"/>
    <s v="Email"/>
    <x v="1"/>
    <n v="3.16"/>
    <n v="767"/>
    <s v="Medio"/>
    <s v="Bajo"/>
    <n v="0"/>
    <n v="1004"/>
    <n v="276"/>
    <n v="0.29347826086956524"/>
    <n v="0.29347826086956524"/>
    <s v="Primera compra"/>
    <n v="763"/>
    <n v="25.067761806981515"/>
    <n v="2.0889801505817931"/>
    <x v="2"/>
    <x v="2"/>
    <s v="sept"/>
  </r>
  <r>
    <x v="2612"/>
    <x v="0"/>
    <n v="62"/>
    <n v="125"/>
    <n v="298.60000000000002"/>
    <n v="0"/>
    <s v="No"/>
    <s v="No"/>
    <n v="0"/>
    <n v="0"/>
    <n v="11"/>
    <s v="Yes"/>
    <n v="0"/>
    <s v="VA"/>
    <x v="1"/>
    <n v="62"/>
    <s v="No"/>
    <s v="No"/>
    <s v="No"/>
    <s v="  Month-to-Month   "/>
    <s v="Credit Card"/>
    <n v="20"/>
    <n v="840"/>
    <x v="0"/>
    <m/>
    <x v="1164"/>
    <x v="628"/>
    <n v="90"/>
    <x v="2"/>
    <n v="19.329999999999998"/>
    <x v="5"/>
    <s v="Phone"/>
    <x v="0"/>
    <n v="0"/>
    <n v="31"/>
    <s v="Medio"/>
    <s v="Bajo"/>
    <n v="4.4444444444444446E-2"/>
    <n v="901"/>
    <n v="129"/>
    <n v="0.69767441860465118"/>
    <n v="0.69767441860465118"/>
    <s v="Primera compra"/>
    <n v="1006"/>
    <n v="33.051334702258728"/>
    <n v="2.754277891854894"/>
    <x v="0"/>
    <x v="2"/>
    <s v="ene"/>
  </r>
  <r>
    <x v="2613"/>
    <x v="0"/>
    <n v="74"/>
    <n v="6"/>
    <n v="13.8"/>
    <n v="21"/>
    <s v="Yes"/>
    <s v="Yes"/>
    <n v="0"/>
    <n v="0"/>
    <n v="2"/>
    <s v="Yes"/>
    <n v="0"/>
    <s v="SD"/>
    <x v="0"/>
    <n v="33"/>
    <s v="No"/>
    <s v="No"/>
    <s v="Yes"/>
    <s v="  Month-to-Month   "/>
    <s v="Paper Check"/>
    <n v="35"/>
    <n v="98"/>
    <x v="0"/>
    <m/>
    <x v="154"/>
    <x v="1224"/>
    <n v="25"/>
    <x v="0"/>
    <n v="39.03"/>
    <x v="0"/>
    <s v="Phone"/>
    <x v="0"/>
    <n v="0.28000000000000003"/>
    <n v="6001"/>
    <s v="Medio"/>
    <s v="Bajo"/>
    <n v="0.08"/>
    <n v="1129"/>
    <n v="29"/>
    <n v="0.86206896551724133"/>
    <n v="0.86206896551724133"/>
    <s v="Primera compra"/>
    <n v="1634"/>
    <n v="53.683778234086247"/>
    <n v="4.473648186173854"/>
    <x v="0"/>
    <x v="1"/>
    <s v="abr"/>
  </r>
  <r>
    <x v="2614"/>
    <x v="0"/>
    <n v="51"/>
    <n v="25"/>
    <n v="79.400000000000006"/>
    <n v="0"/>
    <s v="No"/>
    <s v="No"/>
    <n v="0"/>
    <n v="0"/>
    <n v="12"/>
    <s v="Yes"/>
    <n v="0"/>
    <s v="OH"/>
    <x v="1"/>
    <n v="33"/>
    <s v="No"/>
    <s v="No"/>
    <s v="Yes"/>
    <s v="  Month-to-Month   "/>
    <s v="Credit Card"/>
    <n v="20"/>
    <n v="199"/>
    <x v="0"/>
    <m/>
    <x v="1206"/>
    <x v="1225"/>
    <n v="28"/>
    <x v="2"/>
    <n v="21.81"/>
    <x v="5"/>
    <s v="Email"/>
    <x v="0"/>
    <n v="0"/>
    <n v="2314"/>
    <s v="Medio"/>
    <s v="Bajo"/>
    <n v="0.14285714285714285"/>
    <n v="1411"/>
    <n v="29"/>
    <n v="0.96551724137931039"/>
    <n v="0.96551724137931039"/>
    <s v="Primera compra"/>
    <n v="866"/>
    <n v="28.451745379876797"/>
    <n v="2.3709787816563996"/>
    <x v="0"/>
    <x v="1"/>
    <s v="may"/>
  </r>
  <r>
    <x v="2615"/>
    <x v="0"/>
    <n v="72"/>
    <n v="365"/>
    <n v="935.9"/>
    <n v="0"/>
    <s v="No"/>
    <s v="No"/>
    <n v="0"/>
    <n v="0"/>
    <n v="5"/>
    <s v="Yes"/>
    <n v="0"/>
    <s v="IA"/>
    <x v="0"/>
    <n v="53"/>
    <s v="No"/>
    <s v="No"/>
    <s v="Yes"/>
    <s v="  Two Year   "/>
    <s v="Credit Card"/>
    <n v="38"/>
    <n v="2743"/>
    <x v="0"/>
    <m/>
    <x v="1207"/>
    <x v="552"/>
    <n v="4"/>
    <x v="0"/>
    <n v="34.32"/>
    <x v="3"/>
    <s v="Email"/>
    <x v="1"/>
    <n v="0"/>
    <n v="1098"/>
    <s v="Medio"/>
    <s v="Bajo"/>
    <n v="0.25"/>
    <n v="1066"/>
    <n v="366"/>
    <n v="1.092896174863388E-2"/>
    <n v="1.092896174863388E-2"/>
    <s v="Primera compra"/>
    <n v="494"/>
    <n v="16.229979466119097"/>
    <n v="1.3524982888432582"/>
    <x v="0"/>
    <x v="3"/>
    <s v="jun"/>
  </r>
  <r>
    <x v="2616"/>
    <x v="0"/>
    <n v="60"/>
    <n v="72"/>
    <n v="242.9"/>
    <n v="160"/>
    <s v="Yes"/>
    <s v="Yes"/>
    <n v="0"/>
    <n v="0"/>
    <n v="5"/>
    <s v="Yes"/>
    <n v="0"/>
    <s v="WV"/>
    <x v="0"/>
    <n v="41"/>
    <s v="No"/>
    <s v="No"/>
    <s v="Yes"/>
    <s v="  One Year   "/>
    <s v="Credit Card"/>
    <n v="24"/>
    <n v="988"/>
    <x v="0"/>
    <m/>
    <x v="773"/>
    <x v="665"/>
    <n v="103"/>
    <x v="2"/>
    <n v="20.96"/>
    <x v="3"/>
    <s v="SMS"/>
    <x v="1"/>
    <n v="0.49"/>
    <n v="4163"/>
    <s v="Medio"/>
    <s v="Bajo"/>
    <n v="9.7087378640776691E-3"/>
    <n v="1512"/>
    <n v="233"/>
    <n v="0.44206008583690987"/>
    <n v="0.44206008583690987"/>
    <s v="Primera compra"/>
    <n v="1291"/>
    <n v="42.414784394250511"/>
    <n v="3.5345653661875427"/>
    <x v="2"/>
    <x v="2"/>
    <s v="abr"/>
  </r>
  <r>
    <x v="2617"/>
    <x v="0"/>
    <n v="100"/>
    <n v="442"/>
    <n v="1012.2"/>
    <n v="0"/>
    <s v="No"/>
    <s v="No"/>
    <n v="0"/>
    <n v="0"/>
    <n v="0"/>
    <s v="No"/>
    <n v="0"/>
    <s v="SC"/>
    <x v="1"/>
    <n v="52"/>
    <s v="No"/>
    <s v="No"/>
    <s v="No"/>
    <s v="  Two Year   "/>
    <s v="Credit Card"/>
    <n v="8"/>
    <n v="567"/>
    <x v="0"/>
    <m/>
    <x v="265"/>
    <x v="902"/>
    <n v="19"/>
    <x v="1"/>
    <n v="6.43"/>
    <x v="3"/>
    <s v="SMS"/>
    <x v="1"/>
    <n v="0"/>
    <n v="1006"/>
    <s v="Medio"/>
    <s v="Bajo"/>
    <n v="5.2631578947368418E-2"/>
    <n v="1047"/>
    <n v="443"/>
    <n v="4.2889390519187359E-2"/>
    <n v="4.2889390519187359E-2"/>
    <s v="Primera compra"/>
    <n v="341"/>
    <n v="11.203285420944558"/>
    <n v="0.93360711841204658"/>
    <x v="0"/>
    <x v="1"/>
    <s v="nov"/>
  </r>
  <r>
    <x v="2618"/>
    <x v="0"/>
    <n v="59"/>
    <n v="85"/>
    <n v="256.89999999999998"/>
    <n v="128"/>
    <s v="Yes"/>
    <s v="Yes"/>
    <n v="0"/>
    <n v="0"/>
    <n v="4"/>
    <s v="Yes"/>
    <n v="0"/>
    <s v="IN"/>
    <x v="0"/>
    <n v="40"/>
    <s v="No"/>
    <s v="No"/>
    <s v="Yes"/>
    <s v="  One Year   "/>
    <s v="Credit Card"/>
    <n v="33"/>
    <n v="1073"/>
    <x v="0"/>
    <m/>
    <x v="723"/>
    <x v="102"/>
    <n v="39"/>
    <x v="1"/>
    <n v="37.72"/>
    <x v="5"/>
    <s v="SMS"/>
    <x v="0"/>
    <n v="0.45"/>
    <n v="2574"/>
    <s v="Medio"/>
    <s v="Bajo"/>
    <n v="0.10256410256410256"/>
    <n v="1737"/>
    <n v="217"/>
    <n v="0.17972350230414746"/>
    <n v="0.17972350230414746"/>
    <s v="Primera compra"/>
    <n v="788"/>
    <n v="25.889117043121146"/>
    <n v="2.1574264202600957"/>
    <x v="0"/>
    <x v="2"/>
    <s v="ago"/>
  </r>
  <r>
    <x v="2619"/>
    <x v="0"/>
    <n v="61"/>
    <n v="202"/>
    <n v="500.7"/>
    <n v="288"/>
    <s v="Yes"/>
    <s v="No"/>
    <n v="110.4"/>
    <n v="0"/>
    <n v="4"/>
    <s v="Yes"/>
    <n v="0"/>
    <s v="LA"/>
    <x v="1"/>
    <n v="62"/>
    <s v="No"/>
    <s v="No"/>
    <s v="Yes"/>
    <s v="  Two Year   "/>
    <s v="Credit Card"/>
    <n v="35"/>
    <n v="2500"/>
    <x v="0"/>
    <m/>
    <x v="357"/>
    <x v="414"/>
    <n v="80"/>
    <x v="2"/>
    <n v="39.299999999999997"/>
    <x v="3"/>
    <s v="SMS"/>
    <x v="1"/>
    <n v="3.31"/>
    <n v="5972"/>
    <s v="Medio"/>
    <s v="Bajo"/>
    <n v="1.2500000000000001E-2"/>
    <n v="1341"/>
    <n v="491"/>
    <n v="0.16293279022403259"/>
    <n v="0.16293279022403259"/>
    <s v="Primera compra"/>
    <n v="1066"/>
    <n v="35.022587268993838"/>
    <n v="2.9185489390828199"/>
    <x v="2"/>
    <x v="3"/>
    <s v="nov"/>
  </r>
  <r>
    <x v="2620"/>
    <x v="0"/>
    <n v="74"/>
    <n v="292"/>
    <n v="694.7"/>
    <n v="0"/>
    <s v="No"/>
    <s v="No"/>
    <n v="0"/>
    <n v="0"/>
    <n v="24"/>
    <s v="Yes"/>
    <n v="0"/>
    <s v="NM"/>
    <x v="0"/>
    <n v="30"/>
    <s v="No"/>
    <s v="No"/>
    <s v="Yes"/>
    <s v="  One Year   "/>
    <s v="Direct Debit"/>
    <n v="41"/>
    <n v="1798"/>
    <x v="0"/>
    <m/>
    <x v="1208"/>
    <x v="884"/>
    <n v="91"/>
    <x v="0"/>
    <n v="42.27"/>
    <x v="1"/>
    <s v="Phone"/>
    <x v="1"/>
    <n v="0"/>
    <n v="2030"/>
    <s v="Medio"/>
    <s v="Bajo"/>
    <n v="0"/>
    <n v="626"/>
    <n v="292"/>
    <n v="0.31164383561643838"/>
    <n v="0.31164383561643838"/>
    <s v="Primera compra"/>
    <n v="1714"/>
    <n v="56.312114989733061"/>
    <n v="4.6926762491444221"/>
    <x v="2"/>
    <x v="0"/>
    <s v="feb"/>
  </r>
  <r>
    <x v="2621"/>
    <x v="0"/>
    <n v="80"/>
    <n v="256"/>
    <n v="682.9"/>
    <n v="0"/>
    <s v="No"/>
    <s v="No"/>
    <n v="0"/>
    <n v="1"/>
    <n v="4"/>
    <s v="Yes"/>
    <n v="0"/>
    <s v="CT"/>
    <x v="0"/>
    <n v="63"/>
    <s v="No"/>
    <s v="No"/>
    <s v="Yes"/>
    <s v="  One Year   "/>
    <s v="Credit Card"/>
    <n v="17"/>
    <n v="976"/>
    <x v="0"/>
    <m/>
    <x v="944"/>
    <x v="566"/>
    <n v="90"/>
    <x v="1"/>
    <n v="20.11"/>
    <x v="2"/>
    <s v="SMS"/>
    <x v="1"/>
    <n v="0"/>
    <n v="3683"/>
    <s v="Medio"/>
    <s v="Medio"/>
    <n v="5.5555555555555552E-2"/>
    <n v="580"/>
    <n v="261"/>
    <n v="0.34482758620689657"/>
    <n v="0.34482758620689657"/>
    <s v="Primera compra"/>
    <n v="972"/>
    <n v="31.93429158110883"/>
    <n v="2.6611909650924024"/>
    <x v="1"/>
    <x v="2"/>
    <s v="feb"/>
  </r>
  <r>
    <x v="2622"/>
    <x v="0"/>
    <n v="77"/>
    <n v="58"/>
    <n v="152.4"/>
    <n v="240"/>
    <s v="Yes"/>
    <s v="No"/>
    <n v="70.8"/>
    <n v="2"/>
    <n v="2"/>
    <s v="Yes"/>
    <n v="0"/>
    <s v="ID"/>
    <x v="0"/>
    <n v="60"/>
    <s v="No"/>
    <s v="No"/>
    <s v="No"/>
    <s v="  Month-to-Month   "/>
    <s v="Direct Debit"/>
    <n v="19"/>
    <n v="573"/>
    <x v="0"/>
    <m/>
    <x v="291"/>
    <x v="1164"/>
    <n v="74"/>
    <x v="1"/>
    <n v="15.9"/>
    <x v="0"/>
    <s v="SMS"/>
    <x v="0"/>
    <n v="0.35"/>
    <n v="470"/>
    <s v="Medio"/>
    <s v="Bajo"/>
    <n v="2.7027027027027029E-2"/>
    <n v="753"/>
    <n v="300"/>
    <n v="0.24666666666666667"/>
    <n v="0.24666666666666667"/>
    <s v="Primera compra"/>
    <n v="1023"/>
    <n v="33.609856262833674"/>
    <n v="2.8008213552361396"/>
    <x v="0"/>
    <x v="1"/>
    <s v="dic"/>
  </r>
  <r>
    <x v="2623"/>
    <x v="0"/>
    <n v="73"/>
    <n v="313"/>
    <n v="912.6"/>
    <n v="0"/>
    <s v="No"/>
    <s v="No"/>
    <n v="0"/>
    <n v="0"/>
    <n v="43"/>
    <s v="Yes"/>
    <n v="0"/>
    <s v="KS"/>
    <x v="1"/>
    <n v="25"/>
    <s v="Yes"/>
    <s v="No"/>
    <s v="Yes"/>
    <s v="  One Year   "/>
    <s v="Direct Debit"/>
    <n v="35"/>
    <n v="2426"/>
    <x v="0"/>
    <m/>
    <x v="1209"/>
    <x v="616"/>
    <n v="117"/>
    <x v="2"/>
    <n v="35.65"/>
    <x v="1"/>
    <s v="Phone"/>
    <x v="0"/>
    <n v="0"/>
    <n v="4386"/>
    <s v="Medio"/>
    <s v="Bajo"/>
    <n v="0"/>
    <n v="1563"/>
    <n v="313"/>
    <n v="0.37380191693290737"/>
    <n v="0.37380191693290737"/>
    <s v="Primera compra"/>
    <n v="968"/>
    <n v="31.802874743326491"/>
    <n v="2.6502395619438741"/>
    <x v="2"/>
    <x v="3"/>
    <s v="feb"/>
  </r>
  <r>
    <x v="2623"/>
    <x v="0"/>
    <n v="57"/>
    <n v="313"/>
    <n v="912.6"/>
    <n v="0"/>
    <s v="No"/>
    <s v="No"/>
    <n v="0"/>
    <n v="0"/>
    <n v="43"/>
    <s v="Yes"/>
    <n v="0"/>
    <s v="KS"/>
    <x v="1"/>
    <n v="25"/>
    <s v="Yes"/>
    <s v="No"/>
    <s v="Yes"/>
    <s v="  One Year   "/>
    <s v="Direct Debit"/>
    <n v="35"/>
    <n v="2426"/>
    <x v="0"/>
    <m/>
    <x v="1209"/>
    <x v="616"/>
    <n v="117"/>
    <x v="2"/>
    <n v="35.65"/>
    <x v="5"/>
    <s v="Phone"/>
    <x v="0"/>
    <n v="0"/>
    <n v="5970"/>
    <s v="Medio"/>
    <s v="Bajo"/>
    <n v="3.4188034188034191E-2"/>
    <n v="1563"/>
    <n v="317"/>
    <n v="0.36908517350157727"/>
    <n v="0.36908517350157727"/>
    <s v="Compra posterior"/>
    <n v="968"/>
    <n v="31.802874743326491"/>
    <n v="2.6502395619438741"/>
    <x v="0"/>
    <x v="3"/>
    <s v="feb"/>
  </r>
  <r>
    <x v="2624"/>
    <x v="0"/>
    <n v="59"/>
    <n v="123"/>
    <n v="382.9"/>
    <n v="0"/>
    <s v="No"/>
    <s v="No"/>
    <n v="0"/>
    <n v="1"/>
    <n v="5"/>
    <s v="Yes"/>
    <n v="0"/>
    <s v="MT"/>
    <x v="0"/>
    <n v="54"/>
    <s v="No"/>
    <s v="No"/>
    <s v="No"/>
    <s v="  One Year   "/>
    <s v="Credit Card"/>
    <n v="20"/>
    <n v="846"/>
    <x v="0"/>
    <m/>
    <x v="959"/>
    <x v="542"/>
    <n v="82"/>
    <x v="2"/>
    <n v="22.76"/>
    <x v="4"/>
    <s v="Email"/>
    <x v="1"/>
    <n v="0"/>
    <n v="2195"/>
    <s v="Medio"/>
    <s v="Bajo"/>
    <n v="3.6585365853658534E-2"/>
    <n v="1402"/>
    <n v="126"/>
    <n v="0.65079365079365081"/>
    <n v="0.65079365079365081"/>
    <s v="Primera compra"/>
    <n v="692"/>
    <n v="22.735112936344969"/>
    <n v="1.8945927446954141"/>
    <x v="0"/>
    <x v="2"/>
    <s v="nov"/>
  </r>
  <r>
    <x v="2625"/>
    <x v="0"/>
    <n v="67"/>
    <n v="90"/>
    <n v="272.2"/>
    <n v="0"/>
    <s v="No"/>
    <s v="No"/>
    <n v="0"/>
    <n v="0"/>
    <n v="4"/>
    <s v="Yes"/>
    <n v="0"/>
    <s v="VT"/>
    <x v="0"/>
    <n v="48"/>
    <s v="No"/>
    <s v="No"/>
    <s v="No"/>
    <s v="  One Year   "/>
    <s v="Direct Debit"/>
    <n v="53"/>
    <n v="1431"/>
    <x v="0"/>
    <m/>
    <x v="1210"/>
    <x v="1224"/>
    <n v="20"/>
    <x v="0"/>
    <n v="46.71"/>
    <x v="4"/>
    <s v="SMS"/>
    <x v="0"/>
    <n v="0"/>
    <n v="3192"/>
    <s v="Alto"/>
    <s v="Bajo"/>
    <n v="0.15"/>
    <n v="1129"/>
    <n v="93"/>
    <n v="0.21505376344086022"/>
    <n v="0.21505376344086022"/>
    <s v="Primera compra"/>
    <n v="1299"/>
    <n v="42.677618069815196"/>
    <n v="3.5564681724845997"/>
    <x v="0"/>
    <x v="0"/>
    <s v="mar"/>
  </r>
  <r>
    <x v="2626"/>
    <x v="0"/>
    <n v="63"/>
    <n v="375"/>
    <n v="958.9"/>
    <n v="296"/>
    <s v="Yes"/>
    <s v="Yes"/>
    <n v="0"/>
    <n v="0"/>
    <n v="0"/>
    <s v="No"/>
    <n v="0"/>
    <s v="AR"/>
    <x v="1"/>
    <n v="47"/>
    <s v="No"/>
    <s v="No"/>
    <s v="No"/>
    <s v="  Two Year   "/>
    <s v="Credit Card"/>
    <n v="17"/>
    <n v="1220"/>
    <x v="0"/>
    <m/>
    <x v="1211"/>
    <x v="318"/>
    <n v="60"/>
    <x v="1"/>
    <n v="19.14"/>
    <x v="5"/>
    <s v="Email"/>
    <x v="1"/>
    <n v="0.92"/>
    <n v="6304"/>
    <s v="Medio"/>
    <s v="Bajo"/>
    <n v="6.6666666666666666E-2"/>
    <n v="1637"/>
    <n v="675"/>
    <n v="8.8888888888888892E-2"/>
    <n v="8.8888888888888892E-2"/>
    <s v="Primera compra"/>
    <n v="1150"/>
    <n v="37.782340862422998"/>
    <n v="3.1485284052019167"/>
    <x v="0"/>
    <x v="0"/>
    <s v="ago"/>
  </r>
  <r>
    <x v="2627"/>
    <x v="0"/>
    <n v="74"/>
    <n v="248"/>
    <n v="753.7"/>
    <n v="0"/>
    <s v="No"/>
    <s v="No"/>
    <n v="0"/>
    <n v="0"/>
    <n v="0"/>
    <s v="No"/>
    <n v="0"/>
    <s v="DE"/>
    <x v="0"/>
    <n v="43"/>
    <s v="No"/>
    <s v="No"/>
    <s v="No"/>
    <s v="  Two Year   "/>
    <s v="Credit Card"/>
    <n v="10"/>
    <n v="695"/>
    <x v="0"/>
    <m/>
    <x v="934"/>
    <x v="1106"/>
    <n v="19"/>
    <x v="0"/>
    <n v="11.04"/>
    <x v="0"/>
    <s v="SMS"/>
    <x v="1"/>
    <n v="0"/>
    <n v="5336"/>
    <s v="Medio"/>
    <s v="Bajo"/>
    <n v="0.10526315789473684"/>
    <n v="708"/>
    <n v="250"/>
    <n v="7.5999999999999998E-2"/>
    <n v="7.5999999999999998E-2"/>
    <s v="Primera compra"/>
    <n v="978"/>
    <n v="32.131416837782339"/>
    <n v="2.6776180698151948"/>
    <x v="0"/>
    <x v="2"/>
    <s v="feb"/>
  </r>
  <r>
    <x v="2628"/>
    <x v="0"/>
    <n v="61"/>
    <n v="71"/>
    <n v="272.3"/>
    <n v="75"/>
    <s v="Yes"/>
    <s v="No"/>
    <n v="75"/>
    <n v="2"/>
    <n v="4"/>
    <s v="No"/>
    <n v="80"/>
    <s v="MO"/>
    <x v="0"/>
    <n v="79"/>
    <s v="No"/>
    <s v="Yes"/>
    <s v="No"/>
    <s v="  One Year   "/>
    <s v="Credit Card"/>
    <n v="28"/>
    <n v="687"/>
    <x v="0"/>
    <m/>
    <x v="425"/>
    <x v="837"/>
    <n v="24"/>
    <x v="2"/>
    <n v="30.15"/>
    <x v="0"/>
    <s v="Phone"/>
    <x v="1"/>
    <n v="0.15"/>
    <n v="5681"/>
    <s v="Medio"/>
    <s v="Bajo"/>
    <n v="8.3333333333333329E-2"/>
    <n v="1271"/>
    <n v="148"/>
    <n v="0.16216216216216217"/>
    <n v="0.16216216216216217"/>
    <s v="Primera compra"/>
    <n v="404"/>
    <n v="13.273100616016428"/>
    <n v="1.106091718001369"/>
    <x v="0"/>
    <x v="2"/>
    <s v="sept"/>
  </r>
  <r>
    <x v="2629"/>
    <x v="0"/>
    <n v="66"/>
    <n v="127"/>
    <n v="217.7"/>
    <n v="0"/>
    <s v="No"/>
    <s v="No"/>
    <n v="0"/>
    <n v="0"/>
    <n v="4"/>
    <s v="Yes"/>
    <n v="0"/>
    <s v="SC"/>
    <x v="0"/>
    <n v="34"/>
    <s v="No"/>
    <s v="No"/>
    <s v="No"/>
    <s v="  One Year   "/>
    <s v="Direct Debit"/>
    <n v="30"/>
    <n v="1639"/>
    <x v="0"/>
    <m/>
    <x v="63"/>
    <x v="404"/>
    <n v="51"/>
    <x v="2"/>
    <n v="33.74"/>
    <x v="4"/>
    <s v="SMS"/>
    <x v="1"/>
    <n v="0"/>
    <n v="5132"/>
    <s v="Medio"/>
    <s v="Bajo"/>
    <n v="5.8823529411764705E-2"/>
    <n v="525"/>
    <n v="130"/>
    <n v="0.3923076923076923"/>
    <n v="0.3923076923076923"/>
    <s v="Primera compra"/>
    <n v="533"/>
    <n v="17.511293634496919"/>
    <n v="1.4592744695414099"/>
    <x v="0"/>
    <x v="0"/>
    <s v="abr"/>
  </r>
  <r>
    <x v="2630"/>
    <x v="0"/>
    <n v="61"/>
    <n v="497"/>
    <n v="984.9"/>
    <n v="1120"/>
    <s v="Yes"/>
    <s v="No"/>
    <n v="262.5"/>
    <n v="0"/>
    <n v="14"/>
    <s v="Yes"/>
    <n v="0"/>
    <s v="MO"/>
    <x v="0"/>
    <n v="21"/>
    <s v="Yes"/>
    <s v="No"/>
    <s v="Yes"/>
    <s v="  Two Year   "/>
    <s v="Credit Card"/>
    <n v="36"/>
    <n v="2513"/>
    <x v="0"/>
    <m/>
    <x v="1050"/>
    <x v="113"/>
    <n v="51"/>
    <x v="1"/>
    <n v="33.86"/>
    <x v="2"/>
    <s v="Email"/>
    <x v="0"/>
    <n v="0.52"/>
    <n v="5735"/>
    <s v="Medio"/>
    <s v="Medio"/>
    <n v="9.8039215686274508E-2"/>
    <n v="1252"/>
    <n v="1622"/>
    <n v="3.1442663378545004E-2"/>
    <n v="3.1442663378545004E-2"/>
    <s v="Primera compra"/>
    <n v="1452"/>
    <n v="47.704312114989733"/>
    <n v="3.9753593429158109"/>
    <x v="1"/>
    <x v="3"/>
    <s v="oct"/>
  </r>
  <r>
    <x v="2631"/>
    <x v="0"/>
    <n v="73"/>
    <n v="131"/>
    <n v="385.4"/>
    <n v="0"/>
    <s v="No"/>
    <s v="No"/>
    <n v="0"/>
    <n v="2"/>
    <n v="0"/>
    <s v="No"/>
    <n v="0"/>
    <s v="CT"/>
    <x v="1"/>
    <n v="39"/>
    <s v="No"/>
    <s v="No"/>
    <s v="No"/>
    <s v="  Two Year   "/>
    <s v="Credit Card"/>
    <n v="6"/>
    <n v="292"/>
    <x v="0"/>
    <m/>
    <x v="1212"/>
    <x v="889"/>
    <n v="111"/>
    <x v="1"/>
    <n v="5.28"/>
    <x v="4"/>
    <s v="SMS"/>
    <x v="1"/>
    <n v="0"/>
    <n v="4030"/>
    <s v="Medio"/>
    <s v="Bajo"/>
    <n v="2.7027027027027029E-2"/>
    <n v="1195"/>
    <n v="134"/>
    <n v="0.82835820895522383"/>
    <n v="0.82835820895522383"/>
    <s v="Primera compra"/>
    <n v="303"/>
    <n v="9.9548254620123195"/>
    <n v="0.82956878850102667"/>
    <x v="0"/>
    <x v="1"/>
    <s v="dic"/>
  </r>
  <r>
    <x v="2632"/>
    <x v="0"/>
    <n v="73"/>
    <n v="53"/>
    <n v="145.30000000000001"/>
    <n v="0"/>
    <s v="No"/>
    <s v="Yes"/>
    <n v="0"/>
    <n v="2"/>
    <n v="7"/>
    <s v="Yes"/>
    <n v="0"/>
    <s v="RI"/>
    <x v="1"/>
    <n v="46"/>
    <s v="No"/>
    <s v="No"/>
    <s v="Yes"/>
    <s v="  Month-to-Month   "/>
    <s v="Direct Debit"/>
    <n v="24"/>
    <n v="320"/>
    <x v="0"/>
    <m/>
    <x v="636"/>
    <x v="402"/>
    <n v="118"/>
    <x v="2"/>
    <n v="19.77"/>
    <x v="4"/>
    <s v="Phone"/>
    <x v="0"/>
    <n v="0"/>
    <n v="4401"/>
    <s v="Medio"/>
    <s v="Bajo"/>
    <n v="2.5423728813559324E-2"/>
    <n v="771"/>
    <n v="56"/>
    <n v="2.1071428571428572"/>
    <n v="2.1071428571428572"/>
    <s v="Primera compra"/>
    <n v="625"/>
    <n v="20.533880903490761"/>
    <n v="1.7111567419575635"/>
    <x v="0"/>
    <x v="1"/>
    <s v="ene"/>
  </r>
  <r>
    <x v="2633"/>
    <x v="0"/>
    <n v="60"/>
    <n v="8"/>
    <n v="12.5"/>
    <n v="12"/>
    <s v="Yes"/>
    <s v="Yes"/>
    <n v="0"/>
    <n v="0"/>
    <n v="15"/>
    <s v="Yes"/>
    <n v="0"/>
    <s v="DC"/>
    <x v="1"/>
    <n v="20"/>
    <s v="Yes"/>
    <s v="No"/>
    <s v="No"/>
    <s v="  Month-to-Month   "/>
    <s v="Direct Debit"/>
    <n v="26"/>
    <n v="82"/>
    <x v="0"/>
    <m/>
    <x v="276"/>
    <x v="789"/>
    <n v="12"/>
    <x v="2"/>
    <n v="26.97"/>
    <x v="4"/>
    <s v="Phone"/>
    <x v="0"/>
    <n v="0.42"/>
    <n v="6573"/>
    <s v="Medio"/>
    <s v="Bajo"/>
    <n v="0.25"/>
    <n v="1724"/>
    <n v="23"/>
    <n v="0.52173913043478259"/>
    <n v="0.52173913043478259"/>
    <s v="Primera compra"/>
    <n v="1467"/>
    <n v="48.197125256673509"/>
    <n v="4.0164271047227924"/>
    <x v="0"/>
    <x v="1"/>
    <s v="oct"/>
  </r>
  <r>
    <x v="2634"/>
    <x v="0"/>
    <n v="74"/>
    <n v="390"/>
    <n v="750.3"/>
    <n v="189"/>
    <s v="Yes"/>
    <s v="No"/>
    <n v="362.3"/>
    <n v="1"/>
    <n v="9"/>
    <s v="Yes"/>
    <n v="0"/>
    <s v="DC"/>
    <x v="1"/>
    <n v="27"/>
    <s v="Yes"/>
    <s v="No"/>
    <s v="Yes"/>
    <s v="  One Year   "/>
    <s v="Direct Debit"/>
    <n v="50"/>
    <n v="3126"/>
    <x v="0"/>
    <m/>
    <x v="1086"/>
    <x v="877"/>
    <n v="34"/>
    <x v="0"/>
    <n v="41.94"/>
    <x v="2"/>
    <s v="SMS"/>
    <x v="1"/>
    <n v="7.24"/>
    <n v="5006"/>
    <s v="Medio"/>
    <s v="Medio"/>
    <n v="0.14705882352941177"/>
    <n v="301"/>
    <n v="584"/>
    <n v="5.8219178082191778E-2"/>
    <n v="5.8219178082191778E-2"/>
    <s v="Primera compra"/>
    <n v="408"/>
    <n v="13.404517453798768"/>
    <n v="1.1170431211498972"/>
    <x v="1"/>
    <x v="3"/>
    <s v="sept"/>
  </r>
  <r>
    <x v="2635"/>
    <x v="0"/>
    <n v="68"/>
    <n v="31"/>
    <n v="73.2"/>
    <n v="40"/>
    <s v="Yes"/>
    <s v="Yes"/>
    <n v="0"/>
    <n v="0"/>
    <n v="15"/>
    <s v="Yes"/>
    <n v="0"/>
    <s v="NC"/>
    <x v="1"/>
    <n v="25"/>
    <s v="Yes"/>
    <s v="No"/>
    <s v="Yes"/>
    <s v="  One Year   "/>
    <s v="Credit Card"/>
    <n v="26"/>
    <n v="274"/>
    <x v="0"/>
    <m/>
    <x v="1213"/>
    <x v="1226"/>
    <n v="85"/>
    <x v="0"/>
    <n v="21.18"/>
    <x v="5"/>
    <s v="Phone"/>
    <x v="1"/>
    <n v="0.15"/>
    <n v="1751"/>
    <s v="Medio"/>
    <s v="Bajo"/>
    <n v="4.7058823529411764E-2"/>
    <n v="1099"/>
    <n v="75"/>
    <n v="1.1333333333333333"/>
    <n v="1.1333333333333333"/>
    <s v="Primera compra"/>
    <n v="1593"/>
    <n v="52.336755646817252"/>
    <n v="4.3613963039014374"/>
    <x v="0"/>
    <x v="1"/>
    <s v="jun"/>
  </r>
  <r>
    <x v="2636"/>
    <x v="0"/>
    <n v="74"/>
    <n v="141"/>
    <n v="492.5"/>
    <n v="140"/>
    <s v="Yes"/>
    <s v="No"/>
    <n v="74.400000000000006"/>
    <n v="0"/>
    <n v="8"/>
    <s v="No"/>
    <n v="46"/>
    <s v="CT"/>
    <x v="0"/>
    <n v="60"/>
    <s v="No"/>
    <s v="No"/>
    <s v="Yes"/>
    <s v="  Month-to-Month   "/>
    <s v="Credit Card"/>
    <n v="54"/>
    <n v="1912"/>
    <x v="0"/>
    <m/>
    <x v="510"/>
    <x v="697"/>
    <n v="117"/>
    <x v="2"/>
    <n v="60.41"/>
    <x v="4"/>
    <s v="SMS"/>
    <x v="1"/>
    <n v="2.98"/>
    <n v="1512"/>
    <s v="Alto"/>
    <s v="Bajo"/>
    <n v="2.564102564102564E-2"/>
    <n v="620"/>
    <n v="284"/>
    <n v="0.4119718309859155"/>
    <n v="0.4119718309859155"/>
    <s v="Primera compra"/>
    <n v="1089"/>
    <n v="35.7782340862423"/>
    <n v="2.9815195071868583"/>
    <x v="0"/>
    <x v="0"/>
    <s v="oct"/>
  </r>
  <r>
    <x v="2637"/>
    <x v="0"/>
    <n v="72"/>
    <n v="290"/>
    <n v="730.8"/>
    <n v="264"/>
    <s v="Yes"/>
    <s v="No"/>
    <n v="141.9"/>
    <n v="0"/>
    <n v="5"/>
    <s v="Yes"/>
    <n v="0"/>
    <s v="VA"/>
    <x v="1"/>
    <n v="70"/>
    <s v="No"/>
    <s v="Yes"/>
    <s v="Yes"/>
    <s v="  One Year   "/>
    <s v="Credit Card"/>
    <n v="70"/>
    <n v="4671"/>
    <x v="0"/>
    <m/>
    <x v="767"/>
    <x v="727"/>
    <n v="37"/>
    <x v="0"/>
    <n v="79.02"/>
    <x v="3"/>
    <s v="Email"/>
    <x v="0"/>
    <n v="5.68"/>
    <n v="6305"/>
    <s v="Alto"/>
    <s v="Bajo"/>
    <n v="2.7027027027027029E-2"/>
    <n v="974"/>
    <n v="555"/>
    <n v="6.6666666666666666E-2"/>
    <n v="6.6666666666666666E-2"/>
    <s v="Primera compra"/>
    <n v="1654"/>
    <n v="54.340862422997944"/>
    <n v="4.5284052019164953"/>
    <x v="2"/>
    <x v="3"/>
    <s v="abr"/>
  </r>
  <r>
    <x v="2638"/>
    <x v="0"/>
    <n v="59"/>
    <n v="258"/>
    <n v="675.1"/>
    <n v="272"/>
    <s v="Yes"/>
    <s v="No"/>
    <n v="167.3"/>
    <n v="0"/>
    <n v="0"/>
    <s v="No"/>
    <n v="0"/>
    <s v="ME"/>
    <x v="0"/>
    <n v="22"/>
    <s v="Yes"/>
    <s v="No"/>
    <s v="No"/>
    <s v="  Two Year   "/>
    <s v="Credit Card"/>
    <n v="11"/>
    <n v="771"/>
    <x v="0"/>
    <m/>
    <x v="1009"/>
    <x v="494"/>
    <n v="106"/>
    <x v="2"/>
    <n v="9.56"/>
    <x v="2"/>
    <s v="Email"/>
    <x v="1"/>
    <n v="8.36"/>
    <n v="1996"/>
    <s v="Medio"/>
    <s v="Medio"/>
    <n v="4.716981132075472E-2"/>
    <n v="785"/>
    <n v="535"/>
    <n v="0.19813084112149532"/>
    <n v="0.19813084112149532"/>
    <s v="Primera compra"/>
    <n v="1175"/>
    <n v="38.603696098562622"/>
    <n v="3.2169746748802184"/>
    <x v="1"/>
    <x v="2"/>
    <s v="jul"/>
  </r>
  <r>
    <x v="2639"/>
    <x v="0"/>
    <n v="60"/>
    <n v="49"/>
    <n v="133.1"/>
    <n v="133"/>
    <s v="Yes"/>
    <s v="No"/>
    <n v="104.5"/>
    <n v="0"/>
    <n v="12"/>
    <s v="Yes"/>
    <n v="0"/>
    <s v="TN"/>
    <x v="0"/>
    <n v="24"/>
    <s v="Yes"/>
    <s v="No"/>
    <s v="Yes"/>
    <s v="  Month-to-Month   "/>
    <s v="Direct Debit"/>
    <n v="25"/>
    <n v="467"/>
    <x v="0"/>
    <m/>
    <x v="801"/>
    <x v="166"/>
    <n v="120"/>
    <x v="2"/>
    <n v="27.58"/>
    <x v="5"/>
    <s v="Phone"/>
    <x v="0"/>
    <n v="0.21"/>
    <n v="3712"/>
    <s v="Medio"/>
    <s v="Bajo"/>
    <n v="3.3333333333333333E-2"/>
    <n v="742"/>
    <n v="186"/>
    <n v="0.64516129032258063"/>
    <n v="0.64516129032258063"/>
    <s v="Primera compra"/>
    <n v="1448"/>
    <n v="47.572895277207394"/>
    <n v="3.9644079397672827"/>
    <x v="0"/>
    <x v="1"/>
    <s v="oct"/>
  </r>
  <r>
    <x v="2640"/>
    <x v="0"/>
    <n v="56"/>
    <n v="124"/>
    <n v="322.10000000000002"/>
    <n v="0"/>
    <s v="No"/>
    <s v="No"/>
    <n v="0"/>
    <n v="0"/>
    <n v="15"/>
    <s v="Yes"/>
    <n v="0"/>
    <s v="VA"/>
    <x v="0"/>
    <n v="29"/>
    <s v="Yes"/>
    <s v="No"/>
    <s v="Yes"/>
    <s v="  Month-to-Month   "/>
    <s v="Direct Debit"/>
    <n v="59"/>
    <n v="2108"/>
    <x v="0"/>
    <m/>
    <x v="1214"/>
    <x v="703"/>
    <n v="34"/>
    <x v="1"/>
    <n v="49.81"/>
    <x v="5"/>
    <s v="SMS"/>
    <x v="1"/>
    <n v="0"/>
    <n v="1635"/>
    <s v="Alto"/>
    <s v="Bajo"/>
    <n v="0.11764705882352941"/>
    <n v="1284"/>
    <n v="128"/>
    <n v="0.265625"/>
    <n v="0.265625"/>
    <s v="Primera compra"/>
    <n v="1000"/>
    <n v="32.854209445585212"/>
    <n v="2.7378507871321012"/>
    <x v="0"/>
    <x v="0"/>
    <s v="ene"/>
  </r>
  <r>
    <x v="2641"/>
    <x v="0"/>
    <n v="70"/>
    <n v="14"/>
    <n v="47.9"/>
    <n v="18"/>
    <s v="Yes"/>
    <s v="No"/>
    <n v="10.8"/>
    <n v="0"/>
    <n v="13"/>
    <s v="Yes"/>
    <n v="0"/>
    <s v="SC"/>
    <x v="0"/>
    <n v="80"/>
    <s v="No"/>
    <s v="Yes"/>
    <s v="No"/>
    <s v="  Two Year   "/>
    <s v="Direct Debit"/>
    <n v="22"/>
    <n v="131"/>
    <x v="0"/>
    <m/>
    <x v="1044"/>
    <x v="704"/>
    <n v="52"/>
    <x v="2"/>
    <n v="24.81"/>
    <x v="4"/>
    <s v="Phone"/>
    <x v="0"/>
    <n v="0.05"/>
    <n v="1355"/>
    <s v="Medio"/>
    <s v="Bajo"/>
    <n v="5.7692307692307696E-2"/>
    <n v="655"/>
    <n v="35"/>
    <n v="1.4857142857142858"/>
    <n v="1.4857142857142858"/>
    <s v="Primera compra"/>
    <n v="613"/>
    <n v="20.139630390143736"/>
    <n v="1.678302532511978"/>
    <x v="0"/>
    <x v="1"/>
    <s v="feb"/>
  </r>
  <r>
    <x v="2642"/>
    <x v="0"/>
    <n v="73"/>
    <n v="372"/>
    <n v="858.4"/>
    <n v="0"/>
    <s v="No"/>
    <s v="No"/>
    <n v="0"/>
    <n v="0"/>
    <n v="9"/>
    <s v="Yes"/>
    <n v="0"/>
    <s v="OH"/>
    <x v="0"/>
    <n v="59"/>
    <s v="No"/>
    <s v="No"/>
    <s v="Yes"/>
    <s v="  One Year   "/>
    <s v="Credit Card"/>
    <n v="20"/>
    <n v="1151"/>
    <x v="0"/>
    <m/>
    <x v="1074"/>
    <x v="602"/>
    <n v="87"/>
    <x v="0"/>
    <n v="22.5"/>
    <x v="2"/>
    <s v="Email"/>
    <x v="0"/>
    <n v="0"/>
    <n v="1844"/>
    <s v="Medio"/>
    <s v="Medio"/>
    <n v="5.7471264367816091E-2"/>
    <n v="597"/>
    <n v="377"/>
    <n v="0.23076923076923078"/>
    <n v="0.23076923076923078"/>
    <s v="Primera compra"/>
    <n v="695"/>
    <n v="22.833675564681727"/>
    <n v="1.9028062970568105"/>
    <x v="1"/>
    <x v="0"/>
    <s v="nov"/>
  </r>
  <r>
    <x v="2643"/>
    <x v="0"/>
    <n v="58"/>
    <n v="205"/>
    <n v="550.20000000000005"/>
    <n v="184"/>
    <s v="Yes"/>
    <s v="No"/>
    <n v="299"/>
    <n v="0"/>
    <n v="5"/>
    <s v="Yes"/>
    <n v="0"/>
    <s v="AL"/>
    <x v="0"/>
    <n v="68"/>
    <s v="No"/>
    <s v="Yes"/>
    <s v="Yes"/>
    <s v="  One Year   "/>
    <s v="Direct Debit"/>
    <n v="38"/>
    <n v="1745"/>
    <x v="0"/>
    <m/>
    <x v="483"/>
    <x v="856"/>
    <n v="75"/>
    <x v="2"/>
    <n v="39.14"/>
    <x v="2"/>
    <s v="Phone"/>
    <x v="1"/>
    <n v="0.6"/>
    <n v="759"/>
    <s v="Medio"/>
    <s v="Medio"/>
    <n v="6.6666666666666666E-2"/>
    <n v="1449"/>
    <n v="394"/>
    <n v="0.19035532994923857"/>
    <n v="0.19035532994923857"/>
    <s v="Primera compra"/>
    <n v="1082"/>
    <n v="35.548254620123203"/>
    <n v="2.9623545516769334"/>
    <x v="1"/>
    <x v="0"/>
    <s v="oct"/>
  </r>
  <r>
    <x v="2644"/>
    <x v="0"/>
    <n v="57"/>
    <n v="84"/>
    <n v="247"/>
    <n v="248"/>
    <s v="Yes"/>
    <s v="No"/>
    <n v="155"/>
    <n v="0"/>
    <n v="0"/>
    <s v="No"/>
    <n v="0"/>
    <s v="NC"/>
    <x v="0"/>
    <n v="30"/>
    <s v="No"/>
    <s v="No"/>
    <s v="No"/>
    <s v="  Two Year   "/>
    <s v="Paper Check"/>
    <n v="13"/>
    <n v="780"/>
    <x v="0"/>
    <m/>
    <x v="1025"/>
    <x v="949"/>
    <n v="81"/>
    <x v="1"/>
    <n v="14.46"/>
    <x v="5"/>
    <s v="Email"/>
    <x v="1"/>
    <n v="0.62"/>
    <n v="993"/>
    <s v="Medio"/>
    <s v="Bajo"/>
    <n v="4.9382716049382713E-2"/>
    <n v="1704"/>
    <n v="336"/>
    <n v="0.24107142857142858"/>
    <n v="0.24107142857142858"/>
    <s v="Primera compra"/>
    <n v="1584"/>
    <n v="52.041067761806985"/>
    <n v="4.3367556468172488"/>
    <x v="0"/>
    <x v="2"/>
    <s v="jun"/>
  </r>
  <r>
    <x v="2645"/>
    <x v="0"/>
    <n v="70"/>
    <n v="259"/>
    <n v="420.6"/>
    <n v="188"/>
    <s v="Yes"/>
    <s v="No"/>
    <n v="60.2"/>
    <n v="0"/>
    <n v="12"/>
    <s v="Yes"/>
    <n v="0"/>
    <s v="RI"/>
    <x v="0"/>
    <n v="21"/>
    <s v="Yes"/>
    <s v="No"/>
    <s v="No"/>
    <s v="  Two Year   "/>
    <s v="Direct Debit"/>
    <n v="26"/>
    <n v="1203"/>
    <x v="0"/>
    <m/>
    <x v="1159"/>
    <x v="1227"/>
    <n v="120"/>
    <x v="0"/>
    <n v="29.44"/>
    <x v="4"/>
    <s v="Phone"/>
    <x v="1"/>
    <n v="3.01"/>
    <n v="1229"/>
    <s v="Medio"/>
    <s v="Bajo"/>
    <n v="2.5000000000000001E-2"/>
    <n v="963"/>
    <n v="450"/>
    <n v="0.26666666666666666"/>
    <n v="0.26666666666666666"/>
    <s v="Primera compra"/>
    <n v="751"/>
    <n v="24.673511293634498"/>
    <n v="2.0561259411362083"/>
    <x v="0"/>
    <x v="0"/>
    <s v="sept"/>
  </r>
  <r>
    <x v="2645"/>
    <x v="0"/>
    <n v="68"/>
    <n v="259"/>
    <n v="420.6"/>
    <n v="188"/>
    <s v="Yes"/>
    <s v="No"/>
    <n v="60.2"/>
    <n v="0"/>
    <n v="12"/>
    <s v="Yes"/>
    <n v="0"/>
    <s v="RI"/>
    <x v="0"/>
    <n v="21"/>
    <s v="Yes"/>
    <s v="No"/>
    <s v="No"/>
    <s v="  Two Year   "/>
    <s v="Direct Debit"/>
    <n v="26"/>
    <n v="1203"/>
    <x v="0"/>
    <m/>
    <x v="1159"/>
    <x v="1227"/>
    <n v="120"/>
    <x v="0"/>
    <n v="29.44"/>
    <x v="0"/>
    <s v="Phone"/>
    <x v="1"/>
    <n v="3.01"/>
    <n v="1862"/>
    <s v="Medio"/>
    <s v="Bajo"/>
    <n v="1.6666666666666666E-2"/>
    <n v="963"/>
    <n v="449"/>
    <n v="0.267260579064588"/>
    <n v="0.267260579064588"/>
    <s v="Compra posterior"/>
    <n v="751"/>
    <n v="24.673511293634498"/>
    <n v="2.0561259411362083"/>
    <x v="0"/>
    <x v="0"/>
    <s v="sept"/>
  </r>
  <r>
    <x v="2646"/>
    <x v="0"/>
    <n v="73"/>
    <n v="125"/>
    <n v="456.4"/>
    <n v="260"/>
    <s v="Yes"/>
    <s v="Yes"/>
    <n v="0"/>
    <n v="0"/>
    <n v="6"/>
    <s v="Yes"/>
    <n v="0"/>
    <s v="RI"/>
    <x v="1"/>
    <n v="67"/>
    <s v="No"/>
    <s v="Yes"/>
    <s v="No"/>
    <s v="  One Year   "/>
    <s v="Credit Card"/>
    <n v="34"/>
    <n v="2185"/>
    <x v="0"/>
    <m/>
    <x v="1215"/>
    <x v="1137"/>
    <n v="4"/>
    <x v="0"/>
    <n v="31.84"/>
    <x v="1"/>
    <s v="Email"/>
    <x v="1"/>
    <n v="0.72"/>
    <n v="525"/>
    <s v="Medio"/>
    <s v="Bajo"/>
    <n v="0"/>
    <n v="1186"/>
    <n v="385"/>
    <n v="1.038961038961039E-2"/>
    <n v="1.038961038961039E-2"/>
    <s v="Primera compra"/>
    <n v="364"/>
    <n v="11.958932238193018"/>
    <n v="0.9965776865160848"/>
    <x v="0"/>
    <x v="0"/>
    <s v="oct"/>
  </r>
  <r>
    <x v="2647"/>
    <x v="0"/>
    <n v="63"/>
    <n v="355"/>
    <n v="853.6"/>
    <n v="0"/>
    <s v="No"/>
    <s v="No"/>
    <n v="0"/>
    <n v="0"/>
    <n v="6"/>
    <s v="Yes"/>
    <n v="0"/>
    <s v="AR"/>
    <x v="0"/>
    <n v="68"/>
    <s v="No"/>
    <s v="Yes"/>
    <s v="Yes"/>
    <s v="  Two Year   "/>
    <s v="Direct Debit"/>
    <n v="50"/>
    <n v="3580"/>
    <x v="0"/>
    <m/>
    <x v="1216"/>
    <x v="93"/>
    <n v="89"/>
    <x v="2"/>
    <n v="57.6"/>
    <x v="1"/>
    <s v="Phone"/>
    <x v="1"/>
    <n v="0"/>
    <n v="90"/>
    <s v="Alto"/>
    <s v="Bajo"/>
    <n v="0"/>
    <n v="325"/>
    <n v="355"/>
    <n v="0.25070422535211268"/>
    <n v="0.25070422535211268"/>
    <s v="Primera compra"/>
    <n v="1124"/>
    <n v="36.928131416837786"/>
    <n v="3.077344284736482"/>
    <x v="2"/>
    <x v="3"/>
    <s v="sept"/>
  </r>
  <r>
    <x v="2648"/>
    <x v="0"/>
    <n v="72"/>
    <n v="332"/>
    <n v="847.4"/>
    <n v="0"/>
    <s v="No"/>
    <s v="No"/>
    <n v="0"/>
    <n v="0"/>
    <n v="18"/>
    <s v="Yes"/>
    <n v="0"/>
    <s v="IA"/>
    <x v="0"/>
    <n v="33"/>
    <s v="No"/>
    <s v="No"/>
    <s v="Yes"/>
    <s v="  One Year   "/>
    <s v="Direct Debit"/>
    <n v="42"/>
    <n v="2565"/>
    <x v="0"/>
    <m/>
    <x v="508"/>
    <x v="1165"/>
    <n v="85"/>
    <x v="0"/>
    <n v="45.1"/>
    <x v="5"/>
    <s v="Phone"/>
    <x v="1"/>
    <n v="0"/>
    <n v="6608"/>
    <s v="Alto"/>
    <s v="Bajo"/>
    <n v="4.7058823529411764E-2"/>
    <n v="1070"/>
    <n v="336"/>
    <n v="0.25297619047619047"/>
    <n v="0.25297619047619047"/>
    <s v="Primera compra"/>
    <n v="1037"/>
    <n v="34.069815195071868"/>
    <n v="2.839151266255989"/>
    <x v="0"/>
    <x v="3"/>
    <s v="dic"/>
  </r>
  <r>
    <x v="2649"/>
    <x v="0"/>
    <n v="91"/>
    <n v="129"/>
    <n v="380.6"/>
    <n v="0"/>
    <s v="No"/>
    <s v="No"/>
    <n v="0"/>
    <n v="0"/>
    <n v="0"/>
    <s v="No"/>
    <n v="0"/>
    <s v="DC"/>
    <x v="0"/>
    <n v="44"/>
    <s v="No"/>
    <s v="No"/>
    <s v="No"/>
    <s v="  Two Year   "/>
    <s v="Direct Debit"/>
    <n v="8"/>
    <n v="497"/>
    <x v="0"/>
    <m/>
    <x v="719"/>
    <x v="1049"/>
    <n v="111"/>
    <x v="1"/>
    <n v="8.5"/>
    <x v="3"/>
    <s v="Email"/>
    <x v="0"/>
    <n v="0"/>
    <n v="6937"/>
    <s v="Medio"/>
    <s v="Bajo"/>
    <n v="9.0090090090090089E-3"/>
    <n v="1332"/>
    <n v="130"/>
    <n v="0.85384615384615381"/>
    <n v="0.85384615384615381"/>
    <s v="Primera compra"/>
    <n v="1433"/>
    <n v="47.080082135523611"/>
    <n v="3.9233401779603008"/>
    <x v="2"/>
    <x v="1"/>
    <s v="nov"/>
  </r>
  <r>
    <x v="2650"/>
    <x v="0"/>
    <n v="93"/>
    <n v="104"/>
    <n v="286.10000000000002"/>
    <n v="144"/>
    <s v="Yes"/>
    <s v="No"/>
    <n v="271.2"/>
    <n v="0"/>
    <n v="1"/>
    <s v="Yes"/>
    <n v="0"/>
    <s v="MN"/>
    <x v="1"/>
    <n v="77"/>
    <s v="No"/>
    <s v="Yes"/>
    <s v="No"/>
    <s v="  Two Year   "/>
    <s v="Credit Card"/>
    <n v="34"/>
    <n v="2445"/>
    <x v="0"/>
    <m/>
    <x v="903"/>
    <x v="1228"/>
    <n v="84"/>
    <x v="1"/>
    <n v="40.520000000000003"/>
    <x v="0"/>
    <s v="SMS"/>
    <x v="0"/>
    <n v="8.14"/>
    <n v="38"/>
    <s v="Medio"/>
    <s v="Bajo"/>
    <n v="2.3809523809523808E-2"/>
    <n v="577"/>
    <n v="250"/>
    <n v="0.33600000000000002"/>
    <n v="0.33600000000000002"/>
    <s v="Primera compra"/>
    <n v="848"/>
    <n v="27.860369609856264"/>
    <n v="2.321697467488022"/>
    <x v="0"/>
    <x v="3"/>
    <s v="jun"/>
  </r>
  <r>
    <x v="2651"/>
    <x v="0"/>
    <n v="66"/>
    <n v="282"/>
    <n v="1108.0999999999999"/>
    <n v="483"/>
    <s v="Yes"/>
    <s v="No"/>
    <n v="200.1"/>
    <n v="0"/>
    <n v="4"/>
    <s v="No"/>
    <n v="16"/>
    <s v="OK"/>
    <x v="1"/>
    <n v="46"/>
    <s v="No"/>
    <s v="No"/>
    <s v="Yes"/>
    <s v="  One Year   "/>
    <s v="Direct Debit"/>
    <n v="29"/>
    <n v="2001"/>
    <x v="0"/>
    <m/>
    <x v="281"/>
    <x v="1071"/>
    <n v="51"/>
    <x v="2"/>
    <n v="25.85"/>
    <x v="2"/>
    <s v="Phone"/>
    <x v="1"/>
    <n v="4"/>
    <n v="458"/>
    <s v="Medio"/>
    <s v="Medio"/>
    <n v="9.8039215686274508E-2"/>
    <n v="895"/>
    <n v="770"/>
    <n v="6.6233766233766228E-2"/>
    <n v="6.6233766233766228E-2"/>
    <s v="Primera compra"/>
    <n v="656"/>
    <n v="21.552361396303901"/>
    <n v="1.7960301163586585"/>
    <x v="1"/>
    <x v="0"/>
    <s v="dic"/>
  </r>
  <r>
    <x v="2652"/>
    <x v="0"/>
    <n v="65"/>
    <n v="252"/>
    <n v="749"/>
    <n v="450"/>
    <s v="Yes"/>
    <s v="Yes"/>
    <n v="0"/>
    <n v="0"/>
    <n v="3"/>
    <s v="Yes"/>
    <n v="0"/>
    <s v="OK"/>
    <x v="0"/>
    <n v="67"/>
    <s v="No"/>
    <s v="Yes"/>
    <s v="No"/>
    <s v="  One Year   "/>
    <s v="Direct Debit"/>
    <n v="28"/>
    <n v="1409"/>
    <x v="0"/>
    <m/>
    <x v="885"/>
    <x v="1229"/>
    <n v="54"/>
    <x v="0"/>
    <n v="24.98"/>
    <x v="2"/>
    <s v="SMS"/>
    <x v="0"/>
    <n v="0.44"/>
    <n v="1028"/>
    <s v="Medio"/>
    <s v="Medio"/>
    <n v="9.2592592592592587E-2"/>
    <n v="1400"/>
    <n v="707"/>
    <n v="7.6379066478076379E-2"/>
    <n v="7.6379066478076379E-2"/>
    <s v="Primera compra"/>
    <n v="794"/>
    <n v="26.086242299794662"/>
    <n v="2.1738535249828885"/>
    <x v="1"/>
    <x v="0"/>
    <s v="ago"/>
  </r>
  <r>
    <x v="2653"/>
    <x v="0"/>
    <n v="73"/>
    <n v="11"/>
    <n v="33.299999999999997"/>
    <n v="12"/>
    <s v="Yes"/>
    <s v="No"/>
    <n v="13"/>
    <n v="0"/>
    <n v="4"/>
    <s v="Yes"/>
    <n v="0"/>
    <s v="MD"/>
    <x v="1"/>
    <n v="70"/>
    <s v="No"/>
    <s v="Yes"/>
    <s v="No"/>
    <s v="  One Year   "/>
    <s v="Direct Debit"/>
    <n v="44"/>
    <n v="164"/>
    <x v="0"/>
    <m/>
    <x v="540"/>
    <x v="994"/>
    <n v="2"/>
    <x v="0"/>
    <n v="39.61"/>
    <x v="0"/>
    <s v="Email"/>
    <x v="1"/>
    <n v="0.05"/>
    <n v="817"/>
    <s v="Medio"/>
    <s v="Bajo"/>
    <n v="1"/>
    <n v="1708"/>
    <n v="25"/>
    <n v="0.08"/>
    <n v="0.08"/>
    <s v="Primera compra"/>
    <n v="813"/>
    <n v="26.710472279260777"/>
    <n v="2.2258726899383983"/>
    <x v="0"/>
    <x v="1"/>
    <s v="jul"/>
  </r>
  <r>
    <x v="2654"/>
    <x v="0"/>
    <n v="73"/>
    <n v="21"/>
    <n v="52.7"/>
    <n v="0"/>
    <s v="No"/>
    <s v="No"/>
    <n v="0"/>
    <n v="2"/>
    <n v="3"/>
    <s v="Yes"/>
    <n v="0"/>
    <s v="WY"/>
    <x v="0"/>
    <n v="36"/>
    <s v="No"/>
    <s v="No"/>
    <s v="No"/>
    <s v="  Month-to-Month   "/>
    <s v="Direct Debit"/>
    <n v="25"/>
    <n v="101"/>
    <x v="0"/>
    <m/>
    <x v="291"/>
    <x v="904"/>
    <n v="21"/>
    <x v="2"/>
    <n v="27.86"/>
    <x v="1"/>
    <s v="Phone"/>
    <x v="0"/>
    <n v="0"/>
    <n v="2042"/>
    <s v="Medio"/>
    <s v="Bajo"/>
    <n v="0"/>
    <n v="321"/>
    <n v="21"/>
    <n v="1"/>
    <n v="1"/>
    <s v="Primera compra"/>
    <n v="1023"/>
    <n v="33.609856262833674"/>
    <n v="2.8008213552361396"/>
    <x v="2"/>
    <x v="1"/>
    <s v="dic"/>
  </r>
  <r>
    <x v="2655"/>
    <x v="0"/>
    <n v="64"/>
    <n v="155"/>
    <n v="324.8"/>
    <n v="108"/>
    <s v="Yes"/>
    <s v="No"/>
    <n v="356.4"/>
    <n v="1"/>
    <n v="0"/>
    <s v="No"/>
    <n v="0"/>
    <s v="IL"/>
    <x v="0"/>
    <n v="33"/>
    <s v="No"/>
    <s v="No"/>
    <s v="No"/>
    <s v="  One Year   "/>
    <s v="Direct Debit"/>
    <n v="9"/>
    <n v="489"/>
    <x v="0"/>
    <m/>
    <x v="229"/>
    <x v="380"/>
    <n v="69"/>
    <x v="1"/>
    <n v="7.82"/>
    <x v="1"/>
    <s v="Phone"/>
    <x v="1"/>
    <n v="7.13"/>
    <n v="816"/>
    <s v="Medio"/>
    <s v="Bajo"/>
    <n v="0"/>
    <n v="314"/>
    <n v="263"/>
    <n v="0.26235741444866922"/>
    <n v="0.26235741444866922"/>
    <s v="Primera compra"/>
    <n v="830"/>
    <n v="27.268993839835726"/>
    <n v="2.2724161533196439"/>
    <x v="2"/>
    <x v="1"/>
    <s v="jul"/>
  </r>
  <r>
    <x v="2656"/>
    <x v="0"/>
    <n v="95"/>
    <n v="49"/>
    <n v="93.6"/>
    <n v="0"/>
    <s v="No"/>
    <s v="No"/>
    <n v="0"/>
    <n v="1"/>
    <n v="0"/>
    <s v="No"/>
    <n v="0"/>
    <s v="WY"/>
    <x v="1"/>
    <n v="29"/>
    <s v="Yes"/>
    <s v="No"/>
    <s v="No"/>
    <s v="  Month-to-Month   "/>
    <s v="Credit Card"/>
    <n v="8"/>
    <n v="110"/>
    <x v="0"/>
    <m/>
    <x v="10"/>
    <x v="986"/>
    <n v="86"/>
    <x v="1"/>
    <n v="9.0299999999999994"/>
    <x v="0"/>
    <s v="Phone"/>
    <x v="1"/>
    <n v="0"/>
    <n v="5929"/>
    <s v="Medio"/>
    <s v="Bajo"/>
    <n v="2.3255813953488372E-2"/>
    <n v="884"/>
    <n v="51"/>
    <n v="1.6862745098039216"/>
    <n v="1.6862745098039216"/>
    <s v="Primera compra"/>
    <n v="622"/>
    <n v="20.435318275154003"/>
    <n v="1.7029431895961669"/>
    <x v="0"/>
    <x v="1"/>
    <s v="ene"/>
  </r>
  <r>
    <x v="2657"/>
    <x v="0"/>
    <n v="67"/>
    <n v="217"/>
    <n v="512.1"/>
    <n v="0"/>
    <s v="No"/>
    <s v="No"/>
    <n v="0"/>
    <n v="2"/>
    <n v="21"/>
    <s v="Yes"/>
    <n v="0"/>
    <s v="NH"/>
    <x v="1"/>
    <n v="25"/>
    <s v="Yes"/>
    <s v="No"/>
    <s v="Yes"/>
    <s v="  Two Year   "/>
    <s v="Paper Check"/>
    <n v="32"/>
    <n v="2064"/>
    <x v="0"/>
    <m/>
    <x v="561"/>
    <x v="1002"/>
    <n v="25"/>
    <x v="2"/>
    <n v="25.8"/>
    <x v="4"/>
    <s v="Phone"/>
    <x v="0"/>
    <n v="0"/>
    <n v="240"/>
    <s v="Medio"/>
    <s v="Bajo"/>
    <n v="0.12"/>
    <n v="523"/>
    <n v="220"/>
    <n v="0.11363636363636363"/>
    <n v="0.11363636363636363"/>
    <s v="Primera compra"/>
    <n v="990"/>
    <n v="32.525667351129364"/>
    <n v="2.7104722792607805"/>
    <x v="0"/>
    <x v="0"/>
    <s v="ene"/>
  </r>
  <r>
    <x v="2658"/>
    <x v="0"/>
    <n v="95"/>
    <n v="316"/>
    <n v="654.4"/>
    <n v="260"/>
    <s v="Yes"/>
    <s v="No"/>
    <n v="59.8"/>
    <n v="0"/>
    <n v="6"/>
    <s v="Yes"/>
    <n v="0"/>
    <s v="WV"/>
    <x v="1"/>
    <n v="33"/>
    <s v="No"/>
    <s v="No"/>
    <s v="No"/>
    <s v="  One Year   "/>
    <s v="Direct Debit"/>
    <n v="38"/>
    <n v="2475"/>
    <x v="0"/>
    <m/>
    <x v="141"/>
    <x v="1230"/>
    <n v="88"/>
    <x v="1"/>
    <n v="42.17"/>
    <x v="3"/>
    <s v="Email"/>
    <x v="1"/>
    <n v="0.3"/>
    <n v="37"/>
    <s v="Medio"/>
    <s v="Bajo"/>
    <n v="1.1363636363636364E-2"/>
    <n v="338"/>
    <n v="577"/>
    <n v="0.15251299826689774"/>
    <n v="0.15251299826689774"/>
    <s v="Primera compra"/>
    <n v="1581"/>
    <n v="51.942505133470235"/>
    <n v="4.3285420944558526"/>
    <x v="2"/>
    <x v="3"/>
    <s v="jun"/>
  </r>
  <r>
    <x v="2659"/>
    <x v="0"/>
    <n v="63"/>
    <n v="127"/>
    <n v="371.4"/>
    <n v="0"/>
    <s v="No"/>
    <s v="No"/>
    <n v="0"/>
    <n v="0"/>
    <n v="24"/>
    <s v="Yes"/>
    <n v="0"/>
    <s v="IN"/>
    <x v="0"/>
    <n v="30"/>
    <s v="No"/>
    <s v="No"/>
    <s v="No"/>
    <s v="  Month-to-Month   "/>
    <s v="Credit Card"/>
    <n v="34"/>
    <n v="1164"/>
    <x v="0"/>
    <m/>
    <x v="580"/>
    <x v="520"/>
    <n v="72"/>
    <x v="2"/>
    <n v="33.75"/>
    <x v="0"/>
    <s v="SMS"/>
    <x v="1"/>
    <n v="0"/>
    <n v="4354"/>
    <s v="Medio"/>
    <s v="Bajo"/>
    <n v="2.7777777777777776E-2"/>
    <n v="765"/>
    <n v="129"/>
    <n v="0.55813953488372092"/>
    <n v="0.55813953488372092"/>
    <s v="Primera compra"/>
    <n v="739"/>
    <n v="24.279260780287476"/>
    <n v="2.023271731690623"/>
    <x v="0"/>
    <x v="0"/>
    <s v="oct"/>
  </r>
  <r>
    <x v="2660"/>
    <x v="0"/>
    <n v="71"/>
    <n v="55"/>
    <n v="140.6"/>
    <n v="80"/>
    <s v="Yes"/>
    <s v="Yes"/>
    <n v="0"/>
    <n v="2"/>
    <n v="0"/>
    <s v="No"/>
    <n v="0"/>
    <s v="KS"/>
    <x v="1"/>
    <n v="54"/>
    <s v="No"/>
    <s v="No"/>
    <s v="No"/>
    <s v="  One Year   "/>
    <s v="Direct Debit"/>
    <n v="6"/>
    <n v="123"/>
    <x v="0"/>
    <m/>
    <x v="277"/>
    <x v="1231"/>
    <n v="80"/>
    <x v="2"/>
    <n v="5.91"/>
    <x v="4"/>
    <s v="SMS"/>
    <x v="1"/>
    <n v="0.21"/>
    <n v="1467"/>
    <s v="Medio"/>
    <s v="Bajo"/>
    <n v="3.7499999999999999E-2"/>
    <n v="481"/>
    <n v="138"/>
    <n v="0.57971014492753625"/>
    <n v="0.57971014492753625"/>
    <s v="Primera compra"/>
    <n v="784"/>
    <n v="25.757700205338807"/>
    <n v="2.1464750171115674"/>
    <x v="0"/>
    <x v="1"/>
    <s v="ago"/>
  </r>
  <r>
    <x v="2661"/>
    <x v="0"/>
    <n v="75"/>
    <n v="134"/>
    <n v="395.9"/>
    <n v="0"/>
    <s v="No"/>
    <s v="No"/>
    <n v="0"/>
    <n v="0"/>
    <n v="5"/>
    <s v="Yes"/>
    <n v="0"/>
    <s v="NV"/>
    <x v="1"/>
    <n v="24"/>
    <s v="Yes"/>
    <s v="No"/>
    <s v="Yes"/>
    <s v="  Month-to-Month   "/>
    <s v="Credit Card"/>
    <n v="14"/>
    <m/>
    <x v="0"/>
    <m/>
    <x v="445"/>
    <x v="1030"/>
    <n v="20"/>
    <x v="0"/>
    <n v="15.15"/>
    <x v="5"/>
    <s v="Email"/>
    <x v="1"/>
    <n v="0"/>
    <n v="23"/>
    <s v="Medio"/>
    <s v="Bajo"/>
    <n v="0.2"/>
    <n v="731"/>
    <n v="138"/>
    <n v="0.14492753623188406"/>
    <n v="0.14492753623188406"/>
    <s v="Primera compra"/>
    <n v="829"/>
    <n v="27.236139630390142"/>
    <n v="2.2696783025325118"/>
    <x v="0"/>
    <x v="1"/>
    <s v="jul"/>
  </r>
  <r>
    <x v="2662"/>
    <x v="0"/>
    <n v="75"/>
    <n v="282"/>
    <n v="777.2"/>
    <n v="420"/>
    <s v="Yes"/>
    <s v="No"/>
    <n v="85.2"/>
    <n v="0"/>
    <n v="24"/>
    <s v="No"/>
    <n v="99"/>
    <s v="MA"/>
    <x v="0"/>
    <n v="21"/>
    <s v="Yes"/>
    <s v="No"/>
    <s v="Yes"/>
    <s v="  Two Year   "/>
    <s v="Direct Debit"/>
    <n v="46"/>
    <n v="2732"/>
    <x v="0"/>
    <m/>
    <x v="594"/>
    <x v="398"/>
    <n v="116"/>
    <x v="2"/>
    <n v="44.99"/>
    <x v="5"/>
    <s v="Phone"/>
    <x v="1"/>
    <n v="0.43"/>
    <n v="1068"/>
    <s v="Medio"/>
    <s v="Bajo"/>
    <n v="3.4482758620689655E-2"/>
    <n v="917"/>
    <n v="706"/>
    <n v="0.1643059490084986"/>
    <n v="0.1643059490084986"/>
    <s v="Primera compra"/>
    <n v="1370"/>
    <n v="45.010266940451743"/>
    <n v="3.7508555783709787"/>
    <x v="0"/>
    <x v="3"/>
    <s v="ene"/>
  </r>
  <r>
    <x v="2663"/>
    <x v="0"/>
    <n v="60"/>
    <n v="10"/>
    <n v="22.6"/>
    <n v="0"/>
    <s v="No"/>
    <s v="Yes"/>
    <n v="0"/>
    <n v="1"/>
    <n v="0"/>
    <s v="No"/>
    <n v="0"/>
    <s v="VA"/>
    <x v="1"/>
    <n v="21"/>
    <s v="Yes"/>
    <s v="No"/>
    <s v="No"/>
    <s v="  Month-to-Month   "/>
    <s v="Paper Check"/>
    <n v="10"/>
    <n v="14"/>
    <x v="0"/>
    <m/>
    <x v="578"/>
    <x v="1224"/>
    <n v="11"/>
    <x v="1"/>
    <n v="10.199999999999999"/>
    <x v="2"/>
    <s v="Phone"/>
    <x v="1"/>
    <n v="0"/>
    <n v="2981"/>
    <s v="Medio"/>
    <s v="Medio"/>
    <n v="0.45454545454545453"/>
    <n v="1129"/>
    <n v="15"/>
    <n v="0.73333333333333328"/>
    <n v="0.73333333333333328"/>
    <s v="Primera compra"/>
    <n v="1544"/>
    <n v="50.726899383983572"/>
    <n v="4.2272416153319643"/>
    <x v="1"/>
    <x v="1"/>
    <s v="jul"/>
  </r>
  <r>
    <x v="2663"/>
    <x v="0"/>
    <n v="61"/>
    <n v="10"/>
    <n v="22.6"/>
    <n v="0"/>
    <s v="No"/>
    <s v="Yes"/>
    <n v="0"/>
    <n v="1"/>
    <n v="0"/>
    <s v="No"/>
    <n v="0"/>
    <s v="VA"/>
    <x v="1"/>
    <n v="21"/>
    <s v="Yes"/>
    <s v="No"/>
    <s v="No"/>
    <s v="  Month-to-Month   "/>
    <s v="Paper Check"/>
    <n v="10"/>
    <n v="14"/>
    <x v="0"/>
    <m/>
    <x v="578"/>
    <x v="1224"/>
    <n v="11"/>
    <x v="1"/>
    <n v="10.199999999999999"/>
    <x v="4"/>
    <s v="Phone"/>
    <x v="1"/>
    <n v="0"/>
    <n v="6108"/>
    <s v="Medio"/>
    <s v="Bajo"/>
    <n v="0.27272727272727271"/>
    <n v="1129"/>
    <n v="13"/>
    <n v="0.84615384615384615"/>
    <n v="0.84615384615384615"/>
    <s v="Compra posterior"/>
    <n v="1544"/>
    <n v="50.726899383983572"/>
    <n v="4.2272416153319643"/>
    <x v="0"/>
    <x v="1"/>
    <s v="jul"/>
  </r>
  <r>
    <x v="2664"/>
    <x v="0"/>
    <n v="66"/>
    <n v="453"/>
    <n v="1065.7"/>
    <n v="0"/>
    <s v="No"/>
    <s v="No"/>
    <n v="0"/>
    <n v="0"/>
    <n v="5"/>
    <s v="Yes"/>
    <n v="0"/>
    <s v="NV"/>
    <x v="0"/>
    <n v="61"/>
    <s v="No"/>
    <s v="No"/>
    <s v="Yes"/>
    <s v="  Two Year   "/>
    <s v="Credit Card"/>
    <n v="33"/>
    <n v="2326"/>
    <x v="0"/>
    <m/>
    <x v="450"/>
    <x v="678"/>
    <n v="16"/>
    <x v="2"/>
    <n v="27.28"/>
    <x v="4"/>
    <s v="Phone"/>
    <x v="0"/>
    <n v="0"/>
    <n v="3438"/>
    <s v="Medio"/>
    <s v="Bajo"/>
    <n v="0.1875"/>
    <n v="1122"/>
    <n v="456"/>
    <n v="3.5087719298245612E-2"/>
    <n v="3.5087719298245612E-2"/>
    <s v="Primera compra"/>
    <n v="1134"/>
    <n v="37.256673511293634"/>
    <n v="3.1047227926078027"/>
    <x v="0"/>
    <x v="3"/>
    <s v="sept"/>
  </r>
  <r>
    <x v="2665"/>
    <x v="0"/>
    <n v="88"/>
    <n v="121"/>
    <n v="352.6"/>
    <n v="0"/>
    <s v="No"/>
    <s v="No"/>
    <n v="0"/>
    <n v="0"/>
    <n v="0"/>
    <s v="No"/>
    <n v="0"/>
    <s v="TX"/>
    <x v="0"/>
    <n v="50"/>
    <s v="No"/>
    <s v="No"/>
    <s v="No"/>
    <s v="  Two Year   "/>
    <s v="Credit Card"/>
    <n v="7"/>
    <n v="474"/>
    <x v="0"/>
    <m/>
    <x v="236"/>
    <x v="270"/>
    <n v="7"/>
    <x v="1"/>
    <n v="5.85"/>
    <x v="2"/>
    <s v="Phone"/>
    <x v="1"/>
    <n v="0"/>
    <n v="3551"/>
    <s v="Medio"/>
    <s v="Medio"/>
    <n v="0.7142857142857143"/>
    <n v="1641"/>
    <n v="126"/>
    <n v="5.5555555555555552E-2"/>
    <n v="5.5555555555555552E-2"/>
    <s v="Primera compra"/>
    <n v="356"/>
    <n v="11.696098562628336"/>
    <n v="0.97467488021902804"/>
    <x v="1"/>
    <x v="1"/>
    <s v="oct"/>
  </r>
  <r>
    <x v="2666"/>
    <x v="0"/>
    <n v="68"/>
    <n v="34"/>
    <n v="63.4"/>
    <n v="0"/>
    <s v="No"/>
    <s v="No"/>
    <n v="0"/>
    <n v="1"/>
    <n v="0"/>
    <s v="No"/>
    <n v="0"/>
    <s v="IL"/>
    <x v="0"/>
    <n v="43"/>
    <s v="No"/>
    <s v="No"/>
    <s v="No"/>
    <s v="  Month-to-Month   "/>
    <s v="Direct Debit"/>
    <n v="13"/>
    <n v="60"/>
    <x v="0"/>
    <m/>
    <x v="90"/>
    <x v="586"/>
    <n v="117"/>
    <x v="0"/>
    <n v="12.15"/>
    <x v="3"/>
    <s v="Phone"/>
    <x v="0"/>
    <n v="0"/>
    <n v="2184"/>
    <s v="Medio"/>
    <s v="Bajo"/>
    <n v="8.5470085470085479E-3"/>
    <n v="439"/>
    <n v="35"/>
    <n v="3.342857142857143"/>
    <n v="3.342857142857143"/>
    <s v="Primera compra"/>
    <n v="393"/>
    <n v="12.911704312114988"/>
    <n v="1.0759753593429158"/>
    <x v="0"/>
    <x v="1"/>
    <s v="sept"/>
  </r>
  <r>
    <x v="2667"/>
    <x v="0"/>
    <n v="68"/>
    <n v="200"/>
    <n v="470.3"/>
    <n v="0"/>
    <s v="No"/>
    <s v="No"/>
    <n v="0"/>
    <n v="0"/>
    <n v="11"/>
    <s v="Yes"/>
    <n v="0"/>
    <s v="ID"/>
    <x v="1"/>
    <n v="69"/>
    <s v="No"/>
    <s v="Yes"/>
    <s v="Yes"/>
    <s v="  One Year   "/>
    <s v="Credit Card"/>
    <n v="26"/>
    <n v="824"/>
    <x v="0"/>
    <m/>
    <x v="464"/>
    <x v="257"/>
    <n v="93"/>
    <x v="2"/>
    <n v="27.36"/>
    <x v="4"/>
    <s v="SMS"/>
    <x v="0"/>
    <n v="0"/>
    <n v="6257"/>
    <s v="Medio"/>
    <s v="Bajo"/>
    <n v="3.2258064516129031E-2"/>
    <n v="1003"/>
    <n v="203"/>
    <n v="0.45812807881773399"/>
    <n v="0.45812807881773399"/>
    <s v="Primera compra"/>
    <n v="300"/>
    <n v="9.8562628336755651"/>
    <n v="0.82135523613963046"/>
    <x v="0"/>
    <x v="2"/>
    <s v="dic"/>
  </r>
  <r>
    <x v="2667"/>
    <x v="0"/>
    <n v="55"/>
    <n v="200"/>
    <n v="470.3"/>
    <n v="0"/>
    <s v="No"/>
    <s v="No"/>
    <n v="0"/>
    <n v="0"/>
    <n v="11"/>
    <s v="Yes"/>
    <n v="0"/>
    <s v="ID"/>
    <x v="1"/>
    <n v="69"/>
    <s v="No"/>
    <s v="Yes"/>
    <s v="Yes"/>
    <s v="  One Year   "/>
    <s v="Credit Card"/>
    <n v="26"/>
    <n v="824"/>
    <x v="0"/>
    <m/>
    <x v="464"/>
    <x v="257"/>
    <n v="93"/>
    <x v="2"/>
    <n v="27.36"/>
    <x v="3"/>
    <s v="SMS"/>
    <x v="0"/>
    <n v="0"/>
    <n v="5815"/>
    <s v="Medio"/>
    <s v="Bajo"/>
    <n v="1.0752688172043012E-2"/>
    <n v="1003"/>
    <n v="201"/>
    <n v="0.46268656716417911"/>
    <n v="0.46268656716417911"/>
    <s v="Compra posterior"/>
    <n v="300"/>
    <n v="9.8562628336755651"/>
    <n v="0.82135523613963046"/>
    <x v="0"/>
    <x v="2"/>
    <s v="dic"/>
  </r>
  <r>
    <x v="2668"/>
    <x v="0"/>
    <n v="66"/>
    <n v="274"/>
    <n v="962.5"/>
    <n v="0"/>
    <s v="No"/>
    <s v="No"/>
    <n v="0"/>
    <n v="0"/>
    <n v="7"/>
    <s v="Yes"/>
    <n v="0"/>
    <s v="LA"/>
    <x v="0"/>
    <n v="51"/>
    <s v="No"/>
    <s v="No"/>
    <s v="Yes"/>
    <s v="  Two Year   "/>
    <s v="Direct Debit"/>
    <n v="46"/>
    <n v="2744"/>
    <x v="0"/>
    <m/>
    <x v="815"/>
    <x v="724"/>
    <n v="103"/>
    <x v="0"/>
    <n v="41.54"/>
    <x v="4"/>
    <s v="SMS"/>
    <x v="1"/>
    <n v="0"/>
    <n v="1794"/>
    <s v="Medio"/>
    <s v="Bajo"/>
    <n v="2.9126213592233011E-2"/>
    <n v="1707"/>
    <n v="277"/>
    <n v="0.37184115523465705"/>
    <n v="0.37184115523465705"/>
    <s v="Primera compra"/>
    <n v="1266"/>
    <n v="41.593429158110879"/>
    <n v="3.4661190965092401"/>
    <x v="0"/>
    <x v="3"/>
    <s v="abr"/>
  </r>
  <r>
    <x v="2669"/>
    <x v="0"/>
    <n v="55"/>
    <n v="213"/>
    <n v="662.2"/>
    <n v="0"/>
    <s v="No"/>
    <s v="No"/>
    <n v="0"/>
    <n v="0"/>
    <n v="2"/>
    <s v="Yes"/>
    <n v="0"/>
    <s v="MD"/>
    <x v="1"/>
    <n v="55"/>
    <s v="No"/>
    <s v="No"/>
    <s v="No"/>
    <s v="  Month-to-Month   "/>
    <s v="Direct Debit"/>
    <n v="27"/>
    <n v="1372"/>
    <x v="0"/>
    <m/>
    <x v="246"/>
    <x v="1232"/>
    <n v="44"/>
    <x v="1"/>
    <n v="25.75"/>
    <x v="2"/>
    <s v="SMS"/>
    <x v="1"/>
    <n v="0"/>
    <n v="6341"/>
    <s v="Medio"/>
    <s v="Medio"/>
    <n v="0.11363636363636363"/>
    <n v="1342"/>
    <n v="218"/>
    <n v="0.20183486238532111"/>
    <n v="0.20183486238532111"/>
    <s v="Primera compra"/>
    <n v="1645"/>
    <n v="54.045174537987677"/>
    <n v="4.5037645448323067"/>
    <x v="1"/>
    <x v="0"/>
    <s v="abr"/>
  </r>
  <r>
    <x v="2670"/>
    <x v="0"/>
    <n v="71"/>
    <n v="316"/>
    <n v="853.1"/>
    <n v="159"/>
    <s v="Yes"/>
    <s v="No"/>
    <n v="101.8"/>
    <n v="0"/>
    <n v="12"/>
    <s v="No"/>
    <n v="40"/>
    <s v="UT"/>
    <x v="0"/>
    <n v="32"/>
    <s v="No"/>
    <s v="No"/>
    <s v="No"/>
    <s v="  One Year   "/>
    <s v="Direct Debit"/>
    <n v="30"/>
    <n v="1590"/>
    <x v="0"/>
    <m/>
    <x v="366"/>
    <x v="445"/>
    <n v="89"/>
    <x v="0"/>
    <n v="26.02"/>
    <x v="5"/>
    <s v="SMS"/>
    <x v="0"/>
    <n v="5.09"/>
    <n v="5652"/>
    <s v="Medio"/>
    <s v="Bajo"/>
    <n v="4.49438202247191E-2"/>
    <n v="1717"/>
    <n v="479"/>
    <n v="0.18580375782881003"/>
    <n v="0.18580375782881003"/>
    <s v="Primera compra"/>
    <n v="1238"/>
    <n v="40.673511293634498"/>
    <n v="3.3894592744695413"/>
    <x v="0"/>
    <x v="0"/>
    <s v="may"/>
  </r>
  <r>
    <x v="2671"/>
    <x v="0"/>
    <n v="70"/>
    <n v="146"/>
    <n v="498.3"/>
    <n v="355"/>
    <s v="Yes"/>
    <s v="No"/>
    <n v="355"/>
    <n v="2"/>
    <n v="4"/>
    <s v="Yes"/>
    <n v="0"/>
    <s v="TN"/>
    <x v="1"/>
    <n v="60"/>
    <s v="No"/>
    <s v="No"/>
    <s v="Yes"/>
    <s v="  Two Year   "/>
    <s v="Direct Debit"/>
    <n v="41"/>
    <n v="2947"/>
    <x v="0"/>
    <m/>
    <x v="375"/>
    <x v="1233"/>
    <n v="13"/>
    <x v="0"/>
    <n v="43.07"/>
    <x v="4"/>
    <s v="Email"/>
    <x v="0"/>
    <n v="1.06"/>
    <n v="3148"/>
    <s v="Medio"/>
    <s v="Bajo"/>
    <n v="0.23076923076923078"/>
    <n v="1616"/>
    <n v="504"/>
    <n v="2.5793650793650792E-2"/>
    <n v="2.5793650793650792E-2"/>
    <s v="Primera compra"/>
    <n v="1276"/>
    <n v="41.921971252566735"/>
    <n v="3.4934976043805612"/>
    <x v="0"/>
    <x v="3"/>
    <s v="abr"/>
  </r>
  <r>
    <x v="2672"/>
    <x v="0"/>
    <n v="85"/>
    <n v="157"/>
    <n v="315.7"/>
    <n v="0"/>
    <s v="No"/>
    <s v="No"/>
    <n v="0"/>
    <n v="0"/>
    <n v="9"/>
    <s v="Yes"/>
    <n v="0"/>
    <s v="MN"/>
    <x v="1"/>
    <n v="59"/>
    <s v="No"/>
    <s v="No"/>
    <s v="No"/>
    <s v="  One Year   "/>
    <s v="Credit Card"/>
    <n v="52"/>
    <n v="1363"/>
    <x v="0"/>
    <m/>
    <x v="1217"/>
    <x v="611"/>
    <n v="101"/>
    <x v="1"/>
    <n v="56.32"/>
    <x v="2"/>
    <s v="Phone"/>
    <x v="1"/>
    <n v="0"/>
    <n v="3571"/>
    <s v="Alto"/>
    <s v="Medio"/>
    <n v="4.9504950495049507E-2"/>
    <n v="397"/>
    <n v="162"/>
    <n v="0.62345679012345678"/>
    <n v="0.62345679012345678"/>
    <s v="Primera compra"/>
    <n v="836"/>
    <n v="27.466119096509239"/>
    <n v="2.2888432580424367"/>
    <x v="1"/>
    <x v="0"/>
    <s v="jun"/>
  </r>
  <r>
    <x v="2673"/>
    <x v="0"/>
    <n v="67"/>
    <n v="60"/>
    <n v="219.9"/>
    <n v="60"/>
    <s v="Yes"/>
    <s v="No"/>
    <n v="92"/>
    <n v="0"/>
    <n v="0"/>
    <s v="No"/>
    <n v="0"/>
    <s v="NM"/>
    <x v="0"/>
    <n v="28"/>
    <s v="Yes"/>
    <s v="No"/>
    <s v="No"/>
    <s v="  One Year   "/>
    <s v="Credit Card"/>
    <n v="12"/>
    <n v="240"/>
    <x v="0"/>
    <m/>
    <x v="1218"/>
    <x v="1200"/>
    <n v="93"/>
    <x v="0"/>
    <n v="11.79"/>
    <x v="1"/>
    <s v="Phone"/>
    <x v="1"/>
    <n v="0.18"/>
    <n v="4114"/>
    <s v="Medio"/>
    <s v="Bajo"/>
    <n v="0"/>
    <n v="1460"/>
    <n v="120"/>
    <n v="0.77500000000000002"/>
    <n v="0.77500000000000002"/>
    <s v="Primera compra"/>
    <n v="1212"/>
    <n v="39.819301848049278"/>
    <n v="3.3182751540041067"/>
    <x v="2"/>
    <x v="1"/>
    <s v="jun"/>
  </r>
  <r>
    <x v="2674"/>
    <x v="0"/>
    <n v="68"/>
    <n v="87"/>
    <n v="226.4"/>
    <n v="0"/>
    <s v="No"/>
    <s v="No"/>
    <n v="0"/>
    <n v="0"/>
    <n v="15"/>
    <s v="Yes"/>
    <n v="0"/>
    <s v="WA"/>
    <x v="1"/>
    <n v="54"/>
    <s v="No"/>
    <s v="No"/>
    <s v="No"/>
    <s v="  Month-to-Month   "/>
    <s v="Direct Debit"/>
    <n v="28"/>
    <n v="1274"/>
    <x v="0"/>
    <m/>
    <x v="490"/>
    <x v="605"/>
    <n v="110"/>
    <x v="0"/>
    <n v="30.76"/>
    <x v="2"/>
    <s v="SMS"/>
    <x v="0"/>
    <n v="0"/>
    <n v="4449"/>
    <s v="Medio"/>
    <s v="Medio"/>
    <n v="4.5454545454545456E-2"/>
    <n v="1506"/>
    <n v="92"/>
    <n v="1.1956521739130435"/>
    <n v="1.1956521739130435"/>
    <s v="Primera compra"/>
    <n v="319"/>
    <n v="10.480492813141684"/>
    <n v="0.87337440109514031"/>
    <x v="1"/>
    <x v="0"/>
    <s v="nov"/>
  </r>
  <r>
    <x v="2674"/>
    <x v="0"/>
    <n v="70"/>
    <n v="87"/>
    <n v="226.4"/>
    <n v="0"/>
    <s v="No"/>
    <s v="No"/>
    <n v="0"/>
    <n v="0"/>
    <n v="15"/>
    <s v="Yes"/>
    <n v="0"/>
    <s v="WA"/>
    <x v="1"/>
    <n v="54"/>
    <s v="No"/>
    <s v="No"/>
    <s v="No"/>
    <s v="  Month-to-Month   "/>
    <s v="Direct Debit"/>
    <n v="28"/>
    <n v="1274"/>
    <x v="0"/>
    <m/>
    <x v="490"/>
    <x v="605"/>
    <n v="110"/>
    <x v="0"/>
    <n v="30.76"/>
    <x v="0"/>
    <s v="SMS"/>
    <x v="0"/>
    <n v="0"/>
    <n v="4647"/>
    <s v="Medio"/>
    <s v="Bajo"/>
    <n v="1.8181818181818181E-2"/>
    <n v="1506"/>
    <n v="89"/>
    <n v="1.2359550561797752"/>
    <n v="1.2359550561797752"/>
    <s v="Compra posterior"/>
    <n v="319"/>
    <n v="10.480492813141684"/>
    <n v="0.87337440109514031"/>
    <x v="0"/>
    <x v="0"/>
    <s v="nov"/>
  </r>
  <r>
    <x v="2675"/>
    <x v="0"/>
    <n v="72"/>
    <n v="131"/>
    <n v="368.6"/>
    <n v="666"/>
    <s v="Yes"/>
    <s v="No"/>
    <n v="168.4"/>
    <n v="2"/>
    <n v="3"/>
    <s v="No"/>
    <n v="6"/>
    <s v="ME"/>
    <x v="0"/>
    <n v="53"/>
    <s v="No"/>
    <s v="No"/>
    <s v="Yes"/>
    <s v="  Two Year   "/>
    <s v="Credit Card"/>
    <n v="36"/>
    <n v="2618"/>
    <x v="0"/>
    <m/>
    <x v="132"/>
    <x v="1234"/>
    <n v="44"/>
    <x v="0"/>
    <n v="34.840000000000003"/>
    <x v="0"/>
    <s v="Email"/>
    <x v="0"/>
    <n v="6.73"/>
    <n v="4257"/>
    <s v="Medio"/>
    <s v="Bajo"/>
    <n v="4.5454545454545456E-2"/>
    <n v="1304"/>
    <n v="799"/>
    <n v="5.5068836045056323E-2"/>
    <n v="5.5068836045056323E-2"/>
    <s v="Primera compra"/>
    <n v="378"/>
    <n v="12.418891170431213"/>
    <n v="1.0349075975359343"/>
    <x v="0"/>
    <x v="3"/>
    <s v="oct"/>
  </r>
  <r>
    <x v="2676"/>
    <x v="0"/>
    <n v="52"/>
    <n v="239"/>
    <n v="557.1"/>
    <n v="248"/>
    <s v="Yes"/>
    <s v="No"/>
    <n v="409.2"/>
    <n v="1"/>
    <n v="0"/>
    <s v="No"/>
    <n v="0"/>
    <s v="MA"/>
    <x v="0"/>
    <n v="54"/>
    <s v="No"/>
    <s v="No"/>
    <s v="No"/>
    <s v="  Two Year   "/>
    <s v="Direct Debit"/>
    <n v="8"/>
    <n v="487"/>
    <x v="0"/>
    <m/>
    <x v="837"/>
    <x v="822"/>
    <n v="86"/>
    <x v="2"/>
    <n v="8.42"/>
    <x v="2"/>
    <s v="Email"/>
    <x v="0"/>
    <n v="8.18"/>
    <n v="1423"/>
    <s v="Medio"/>
    <s v="Medio"/>
    <n v="5.8139534883720929E-2"/>
    <n v="1577"/>
    <n v="492"/>
    <n v="0.17479674796747968"/>
    <n v="0.17479674796747968"/>
    <s v="Primera compra"/>
    <n v="365"/>
    <n v="11.991786447638603"/>
    <n v="0.99931553730321687"/>
    <x v="1"/>
    <x v="1"/>
    <s v="oct"/>
  </r>
  <r>
    <x v="2677"/>
    <x v="0"/>
    <n v="51"/>
    <n v="100"/>
    <n v="215.3"/>
    <n v="0"/>
    <s v="No"/>
    <s v="No"/>
    <n v="0"/>
    <n v="0"/>
    <n v="9"/>
    <s v="Yes"/>
    <n v="0"/>
    <s v="MN"/>
    <x v="1"/>
    <n v="69"/>
    <s v="No"/>
    <s v="Yes"/>
    <s v="No"/>
    <s v="  One Year   "/>
    <s v="Credit Card"/>
    <n v="41"/>
    <n v="2184"/>
    <x v="0"/>
    <m/>
    <x v="773"/>
    <x v="6"/>
    <n v="29"/>
    <x v="2"/>
    <n v="34.06"/>
    <x v="3"/>
    <s v="Email"/>
    <x v="0"/>
    <n v="0"/>
    <n v="6083"/>
    <s v="Medio"/>
    <s v="Bajo"/>
    <n v="3.4482758620689655E-2"/>
    <n v="483"/>
    <n v="101"/>
    <n v="0.28712871287128711"/>
    <n v="0.28712871287128711"/>
    <s v="Primera compra"/>
    <n v="1291"/>
    <n v="42.414784394250511"/>
    <n v="3.5345653661875427"/>
    <x v="2"/>
    <x v="0"/>
    <s v="abr"/>
  </r>
  <r>
    <x v="2678"/>
    <x v="0"/>
    <n v="79"/>
    <n v="94"/>
    <n v="313.39999999999998"/>
    <n v="0"/>
    <s v="No"/>
    <s v="No"/>
    <n v="0"/>
    <n v="3"/>
    <n v="4"/>
    <s v="Yes"/>
    <n v="0"/>
    <s v="OK"/>
    <x v="1"/>
    <n v="75"/>
    <s v="No"/>
    <s v="Yes"/>
    <s v="Yes"/>
    <s v="  One Year   "/>
    <s v="Credit Card"/>
    <n v="46"/>
    <n v="2045"/>
    <x v="0"/>
    <m/>
    <x v="566"/>
    <x v="940"/>
    <n v="107"/>
    <x v="1"/>
    <n v="46.7"/>
    <x v="3"/>
    <s v="SMS"/>
    <x v="1"/>
    <n v="0"/>
    <n v="6176"/>
    <s v="Alto"/>
    <s v="Bajo"/>
    <n v="9.3457943925233638E-3"/>
    <n v="545"/>
    <n v="95"/>
    <n v="1.1263157894736842"/>
    <n v="1.1263157894736842"/>
    <s v="Primera compra"/>
    <n v="1386"/>
    <n v="45.535934291581107"/>
    <n v="3.7946611909650922"/>
    <x v="2"/>
    <x v="0"/>
    <s v="dic"/>
  </r>
  <r>
    <x v="2679"/>
    <x v="0"/>
    <n v="65"/>
    <n v="244"/>
    <n v="452.2"/>
    <n v="0"/>
    <s v="No"/>
    <s v="No"/>
    <n v="0"/>
    <n v="0"/>
    <n v="0"/>
    <s v="No"/>
    <n v="0"/>
    <s v="NY"/>
    <x v="1"/>
    <n v="57"/>
    <s v="No"/>
    <s v="No"/>
    <s v="No"/>
    <s v="  Two Year   "/>
    <s v="Paper Check"/>
    <n v="14"/>
    <n v="715"/>
    <x v="0"/>
    <m/>
    <x v="107"/>
    <x v="171"/>
    <n v="109"/>
    <x v="1"/>
    <n v="11.79"/>
    <x v="4"/>
    <s v="SMS"/>
    <x v="1"/>
    <n v="0"/>
    <n v="1284"/>
    <s v="Medio"/>
    <s v="Bajo"/>
    <n v="2.7522935779816515E-2"/>
    <n v="1267"/>
    <n v="247"/>
    <n v="0.44129554655870445"/>
    <n v="0.44129554655870445"/>
    <s v="Primera compra"/>
    <n v="673"/>
    <n v="22.11088295687885"/>
    <n v="1.8425735797399041"/>
    <x v="0"/>
    <x v="2"/>
    <s v="dic"/>
  </r>
  <r>
    <x v="2680"/>
    <x v="0"/>
    <n v="55"/>
    <n v="235"/>
    <n v="821.2"/>
    <n v="0"/>
    <s v="No"/>
    <s v="No"/>
    <n v="0"/>
    <n v="0"/>
    <n v="5"/>
    <s v="Yes"/>
    <n v="0"/>
    <s v="FL"/>
    <x v="1"/>
    <n v="68"/>
    <s v="No"/>
    <s v="Yes"/>
    <s v="Yes"/>
    <s v="  One Year   "/>
    <s v="Direct Debit"/>
    <n v="29"/>
    <n v="1852"/>
    <x v="0"/>
    <m/>
    <x v="1064"/>
    <x v="1235"/>
    <n v="83"/>
    <x v="2"/>
    <n v="31.97"/>
    <x v="5"/>
    <s v="Email"/>
    <x v="1"/>
    <n v="0"/>
    <n v="3961"/>
    <s v="Medio"/>
    <s v="Bajo"/>
    <n v="4.8192771084337352E-2"/>
    <n v="516"/>
    <n v="239"/>
    <n v="0.34728033472803349"/>
    <n v="0.34728033472803349"/>
    <s v="Primera compra"/>
    <n v="950"/>
    <n v="31.211498973305957"/>
    <n v="2.6009582477754964"/>
    <x v="0"/>
    <x v="0"/>
    <s v="mar"/>
  </r>
  <r>
    <x v="2681"/>
    <x v="0"/>
    <n v="72"/>
    <n v="66"/>
    <n v="178.1"/>
    <n v="0"/>
    <s v="No"/>
    <s v="No"/>
    <n v="0"/>
    <n v="0"/>
    <n v="1"/>
    <s v="Yes"/>
    <n v="0"/>
    <s v="MD"/>
    <x v="0"/>
    <n v="60"/>
    <s v="No"/>
    <s v="No"/>
    <s v="No"/>
    <s v="  Month-to-Month   "/>
    <s v="Direct Debit"/>
    <n v="35"/>
    <n v="478"/>
    <x v="0"/>
    <m/>
    <x v="69"/>
    <x v="687"/>
    <n v="115"/>
    <x v="1"/>
    <n v="38.36"/>
    <x v="1"/>
    <s v="SMS"/>
    <x v="0"/>
    <n v="0"/>
    <n v="5745"/>
    <s v="Medio"/>
    <s v="Bajo"/>
    <n v="0"/>
    <n v="292"/>
    <n v="66"/>
    <n v="1.7424242424242424"/>
    <n v="1.7424242424242424"/>
    <s v="Primera compra"/>
    <n v="384"/>
    <n v="12.616016427104723"/>
    <n v="1.0513347022587269"/>
    <x v="0"/>
    <x v="1"/>
    <s v="sept"/>
  </r>
  <r>
    <x v="2682"/>
    <x v="0"/>
    <n v="71"/>
    <n v="278"/>
    <n v="547.29999999999995"/>
    <n v="100"/>
    <s v="Yes"/>
    <s v="No"/>
    <n v="205"/>
    <n v="1"/>
    <n v="4"/>
    <s v="No"/>
    <n v="12"/>
    <s v="CO"/>
    <x v="0"/>
    <n v="59"/>
    <s v="No"/>
    <s v="No"/>
    <s v="No"/>
    <s v="  Month-to-Month   "/>
    <s v="Direct Debit"/>
    <n v="48"/>
    <n v="2369"/>
    <x v="0"/>
    <m/>
    <x v="620"/>
    <x v="1236"/>
    <n v="112"/>
    <x v="0"/>
    <n v="48.65"/>
    <x v="0"/>
    <s v="Phone"/>
    <x v="0"/>
    <n v="0.41"/>
    <n v="3593"/>
    <s v="Alto"/>
    <s v="Bajo"/>
    <n v="1.7857142857142856E-2"/>
    <n v="1358"/>
    <n v="380"/>
    <n v="0.29473684210526313"/>
    <n v="0.29473684210526313"/>
    <s v="Primera compra"/>
    <n v="1068"/>
    <n v="35.088295687885008"/>
    <n v="2.924024640657084"/>
    <x v="0"/>
    <x v="3"/>
    <s v="nov"/>
  </r>
  <r>
    <x v="2683"/>
    <x v="0"/>
    <n v="52"/>
    <n v="240"/>
    <n v="759.3"/>
    <n v="0"/>
    <s v="No"/>
    <s v="No"/>
    <n v="0"/>
    <n v="0"/>
    <n v="9"/>
    <s v="Yes"/>
    <n v="0"/>
    <s v="IL"/>
    <x v="0"/>
    <n v="75"/>
    <s v="No"/>
    <s v="Yes"/>
    <s v="No"/>
    <s v="  Month-to-Month   "/>
    <s v="Direct Debit"/>
    <n v="61"/>
    <n v="3851"/>
    <x v="0"/>
    <m/>
    <x v="803"/>
    <x v="841"/>
    <n v="68"/>
    <x v="2"/>
    <n v="56.22"/>
    <x v="3"/>
    <s v="SMS"/>
    <x v="1"/>
    <n v="0"/>
    <n v="2023"/>
    <s v="Alto"/>
    <s v="Bajo"/>
    <n v="1.4705882352941176E-2"/>
    <n v="1094"/>
    <n v="241"/>
    <n v="0.28215767634854771"/>
    <n v="0.28215767634854771"/>
    <s v="Primera compra"/>
    <n v="1472"/>
    <n v="48.361396303901429"/>
    <n v="4.0301163586584527"/>
    <x v="2"/>
    <x v="3"/>
    <s v="oct"/>
  </r>
  <r>
    <x v="2683"/>
    <x v="0"/>
    <n v="61"/>
    <n v="240"/>
    <n v="759.3"/>
    <n v="0"/>
    <s v="No"/>
    <s v="No"/>
    <n v="0"/>
    <n v="0"/>
    <n v="9"/>
    <s v="Yes"/>
    <n v="0"/>
    <s v="IL"/>
    <x v="0"/>
    <n v="75"/>
    <s v="No"/>
    <s v="Yes"/>
    <s v="No"/>
    <s v="  Month-to-Month   "/>
    <s v="Direct Debit"/>
    <n v="61"/>
    <n v="3851"/>
    <x v="0"/>
    <m/>
    <x v="803"/>
    <x v="841"/>
    <n v="68"/>
    <x v="2"/>
    <n v="56.22"/>
    <x v="0"/>
    <s v="SMS"/>
    <x v="1"/>
    <n v="0"/>
    <n v="2632"/>
    <s v="Alto"/>
    <s v="Bajo"/>
    <n v="2.9411764705882353E-2"/>
    <n v="1094"/>
    <n v="242"/>
    <n v="0.28099173553719009"/>
    <n v="0.28099173553719009"/>
    <s v="Compra posterior"/>
    <n v="1472"/>
    <n v="48.361396303901429"/>
    <n v="4.0301163586584527"/>
    <x v="0"/>
    <x v="3"/>
    <s v="oct"/>
  </r>
  <r>
    <x v="2684"/>
    <x v="0"/>
    <n v="75"/>
    <n v="35"/>
    <n v="103.4"/>
    <n v="65"/>
    <s v="Yes"/>
    <s v="No"/>
    <n v="34.700000000000003"/>
    <n v="0"/>
    <n v="4"/>
    <s v="Yes"/>
    <n v="0"/>
    <s v="UT"/>
    <x v="1"/>
    <n v="62"/>
    <s v="No"/>
    <s v="No"/>
    <s v="No"/>
    <s v="  Month-to-Month   "/>
    <s v="Credit Card"/>
    <n v="27"/>
    <n v="346"/>
    <x v="0"/>
    <m/>
    <x v="300"/>
    <x v="23"/>
    <n v="92"/>
    <x v="0"/>
    <n v="27.36"/>
    <x v="5"/>
    <s v="Phone"/>
    <x v="0"/>
    <n v="0.1"/>
    <n v="1426"/>
    <s v="Medio"/>
    <s v="Bajo"/>
    <n v="4.3478260869565216E-2"/>
    <n v="509"/>
    <n v="104"/>
    <n v="0.88461538461538458"/>
    <n v="0.88461538461538458"/>
    <s v="Primera compra"/>
    <n v="383"/>
    <n v="12.583162217659138"/>
    <n v="1.0485968514715949"/>
    <x v="0"/>
    <x v="1"/>
    <s v="sept"/>
  </r>
  <r>
    <x v="2685"/>
    <x v="0"/>
    <n v="96"/>
    <n v="157"/>
    <n v="454.2"/>
    <n v="0"/>
    <s v="No"/>
    <s v="No"/>
    <n v="0"/>
    <n v="0"/>
    <n v="30"/>
    <s v="Yes"/>
    <n v="0"/>
    <s v="IN"/>
    <x v="1"/>
    <n v="21"/>
    <s v="Yes"/>
    <s v="No"/>
    <s v="No"/>
    <s v="  Month-to-Month   "/>
    <s v="Direct Debit"/>
    <n v="32"/>
    <n v="1337"/>
    <x v="0"/>
    <m/>
    <x v="1031"/>
    <x v="284"/>
    <n v="42"/>
    <x v="1"/>
    <n v="30.49"/>
    <x v="2"/>
    <s v="Email"/>
    <x v="0"/>
    <n v="0"/>
    <n v="3129"/>
    <s v="Medio"/>
    <s v="Medio"/>
    <n v="0.11904761904761904"/>
    <n v="1662"/>
    <n v="162"/>
    <n v="0.25925925925925924"/>
    <n v="0.25925925925925924"/>
    <s v="Primera compra"/>
    <n v="649"/>
    <n v="21.322381930184804"/>
    <n v="1.7768651608487336"/>
    <x v="1"/>
    <x v="0"/>
    <s v="ene"/>
  </r>
  <r>
    <x v="2685"/>
    <x v="0"/>
    <n v="95"/>
    <n v="157"/>
    <n v="454.2"/>
    <n v="0"/>
    <s v="No"/>
    <s v="No"/>
    <n v="0"/>
    <n v="0"/>
    <n v="30"/>
    <s v="Yes"/>
    <n v="0"/>
    <s v="IN"/>
    <x v="1"/>
    <n v="21"/>
    <s v="Yes"/>
    <s v="No"/>
    <s v="No"/>
    <s v="  Month-to-Month   "/>
    <s v="Direct Debit"/>
    <n v="32"/>
    <n v="1337"/>
    <x v="0"/>
    <m/>
    <x v="1031"/>
    <x v="284"/>
    <n v="42"/>
    <x v="1"/>
    <n v="30.49"/>
    <x v="0"/>
    <s v="Email"/>
    <x v="0"/>
    <n v="0"/>
    <n v="1558"/>
    <s v="Medio"/>
    <s v="Bajo"/>
    <n v="4.7619047619047616E-2"/>
    <n v="1662"/>
    <n v="159"/>
    <n v="0.26415094339622641"/>
    <n v="0.26415094339622641"/>
    <s v="Compra posterior"/>
    <n v="649"/>
    <n v="21.322381930184804"/>
    <n v="1.7768651608487336"/>
    <x v="0"/>
    <x v="0"/>
    <s v="ene"/>
  </r>
  <r>
    <x v="2686"/>
    <x v="0"/>
    <n v="53"/>
    <n v="73"/>
    <n v="177.6"/>
    <n v="144"/>
    <s v="Yes"/>
    <s v="Yes"/>
    <n v="0"/>
    <n v="0"/>
    <n v="2"/>
    <s v="No"/>
    <n v="38"/>
    <s v="WV"/>
    <x v="1"/>
    <n v="53"/>
    <s v="No"/>
    <s v="No"/>
    <s v="No"/>
    <s v="  One Year   "/>
    <s v="Credit Card"/>
    <n v="27"/>
    <n v="971"/>
    <x v="0"/>
    <m/>
    <x v="531"/>
    <x v="632"/>
    <n v="14"/>
    <x v="1"/>
    <n v="23.39"/>
    <x v="5"/>
    <s v="Phone"/>
    <x v="1"/>
    <n v="4.75"/>
    <n v="5690"/>
    <s v="Medio"/>
    <s v="Bajo"/>
    <n v="0.2857142857142857"/>
    <n v="1086"/>
    <n v="221"/>
    <n v="6.3348416289592757E-2"/>
    <n v="6.3348416289592757E-2"/>
    <s v="Primera compra"/>
    <n v="308"/>
    <n v="10.119096509240247"/>
    <n v="0.84325804243668723"/>
    <x v="0"/>
    <x v="2"/>
    <s v="dic"/>
  </r>
  <r>
    <x v="2687"/>
    <x v="0"/>
    <n v="67"/>
    <n v="119"/>
    <n v="307.89999999999998"/>
    <n v="0"/>
    <s v="No"/>
    <s v="No"/>
    <n v="0"/>
    <n v="0"/>
    <n v="11"/>
    <s v="Yes"/>
    <n v="0"/>
    <s v="VT"/>
    <x v="1"/>
    <n v="73"/>
    <s v="No"/>
    <s v="Yes"/>
    <s v="No"/>
    <s v="  Month-to-Month   "/>
    <s v="Direct Debit"/>
    <n v="51"/>
    <n v="2229"/>
    <x v="0"/>
    <m/>
    <x v="402"/>
    <x v="1012"/>
    <n v="12"/>
    <x v="0"/>
    <n v="51.86"/>
    <x v="1"/>
    <s v="Phone"/>
    <x v="1"/>
    <n v="0"/>
    <n v="5292"/>
    <s v="Alto"/>
    <s v="Bajo"/>
    <n v="0"/>
    <n v="623"/>
    <n v="119"/>
    <n v="0.10084033613445378"/>
    <n v="0.10084033613445378"/>
    <s v="Primera compra"/>
    <n v="1441"/>
    <n v="47.34291581108829"/>
    <n v="3.9452429842573573"/>
    <x v="2"/>
    <x v="3"/>
    <s v="nov"/>
  </r>
  <r>
    <x v="2688"/>
    <x v="0"/>
    <n v="74"/>
    <n v="7"/>
    <n v="22.5"/>
    <n v="0"/>
    <s v="No"/>
    <s v="No"/>
    <n v="0"/>
    <n v="2"/>
    <n v="26"/>
    <s v="No"/>
    <n v="0"/>
    <s v="WA"/>
    <x v="1"/>
    <n v="24"/>
    <s v="Yes"/>
    <s v="No"/>
    <s v="No"/>
    <s v="  Month-to-Month   "/>
    <s v="Credit Card"/>
    <n v="24"/>
    <n v="137"/>
    <x v="0"/>
    <m/>
    <x v="1219"/>
    <x v="70"/>
    <n v="20"/>
    <x v="0"/>
    <n v="24.41"/>
    <x v="2"/>
    <s v="Phone"/>
    <x v="0"/>
    <n v="0"/>
    <n v="6918"/>
    <s v="Medio"/>
    <s v="Medio"/>
    <n v="0.25"/>
    <n v="806"/>
    <n v="12"/>
    <n v="1.6666666666666667"/>
    <n v="1.6666666666666667"/>
    <s v="Primera compra"/>
    <n v="918"/>
    <n v="30.160164271047229"/>
    <n v="2.5133470225872689"/>
    <x v="1"/>
    <x v="1"/>
    <s v="abr"/>
  </r>
  <r>
    <x v="2689"/>
    <x v="0"/>
    <n v="55"/>
    <n v="105"/>
    <n v="268"/>
    <n v="0"/>
    <s v="No"/>
    <s v="No"/>
    <n v="0"/>
    <n v="0"/>
    <n v="5"/>
    <s v="Yes"/>
    <n v="0"/>
    <s v="SD"/>
    <x v="0"/>
    <n v="46"/>
    <s v="No"/>
    <s v="No"/>
    <s v="Yes"/>
    <s v="  Two Year   "/>
    <s v="Credit Card"/>
    <n v="27"/>
    <n v="1820"/>
    <x v="0"/>
    <m/>
    <x v="199"/>
    <x v="204"/>
    <n v="21"/>
    <x v="2"/>
    <n v="30.91"/>
    <x v="2"/>
    <s v="SMS"/>
    <x v="0"/>
    <n v="0"/>
    <n v="2489"/>
    <s v="Medio"/>
    <s v="Medio"/>
    <n v="0.23809523809523808"/>
    <n v="1466"/>
    <n v="110"/>
    <n v="0.19090909090909092"/>
    <n v="0.19090909090909092"/>
    <s v="Primera compra"/>
    <n v="943"/>
    <n v="30.98151950718686"/>
    <n v="2.5817932922655715"/>
    <x v="1"/>
    <x v="0"/>
    <s v="mar"/>
  </r>
  <r>
    <x v="2689"/>
    <x v="0"/>
    <n v="52"/>
    <n v="105"/>
    <n v="268"/>
    <n v="0"/>
    <s v="No"/>
    <s v="No"/>
    <n v="0"/>
    <n v="0"/>
    <n v="5"/>
    <s v="Yes"/>
    <n v="0"/>
    <s v="SD"/>
    <x v="0"/>
    <n v="46"/>
    <s v="No"/>
    <s v="No"/>
    <s v="Yes"/>
    <s v="  Two Year   "/>
    <s v="Credit Card"/>
    <n v="27"/>
    <n v="1820"/>
    <x v="0"/>
    <m/>
    <x v="199"/>
    <x v="204"/>
    <n v="21"/>
    <x v="2"/>
    <n v="30.91"/>
    <x v="3"/>
    <s v="SMS"/>
    <x v="0"/>
    <n v="0"/>
    <n v="6975"/>
    <s v="Medio"/>
    <s v="Bajo"/>
    <n v="4.7619047619047616E-2"/>
    <n v="1466"/>
    <n v="106"/>
    <n v="0.19811320754716982"/>
    <n v="0.19811320754716982"/>
    <s v="Compra posterior"/>
    <n v="943"/>
    <n v="30.98151950718686"/>
    <n v="2.5817932922655715"/>
    <x v="2"/>
    <x v="0"/>
    <s v="mar"/>
  </r>
  <r>
    <x v="2690"/>
    <x v="0"/>
    <n v="54"/>
    <n v="147"/>
    <n v="359.3"/>
    <n v="0"/>
    <s v="No"/>
    <s v="No"/>
    <n v="0"/>
    <n v="0"/>
    <n v="5"/>
    <s v="Yes"/>
    <n v="0"/>
    <s v="OH"/>
    <x v="1"/>
    <n v="49"/>
    <s v="No"/>
    <s v="No"/>
    <s v="Yes"/>
    <s v="  One Year   "/>
    <s v="Credit Card"/>
    <n v="37"/>
    <n v="939"/>
    <x v="0"/>
    <m/>
    <x v="823"/>
    <x v="839"/>
    <n v="73"/>
    <x v="1"/>
    <n v="43.69"/>
    <x v="0"/>
    <s v="Phone"/>
    <x v="0"/>
    <n v="0"/>
    <n v="6663"/>
    <s v="Medio"/>
    <s v="Bajo"/>
    <n v="2.7397260273972601E-2"/>
    <n v="1097"/>
    <n v="149"/>
    <n v="0.48993288590604028"/>
    <n v="0.48993288590604028"/>
    <s v="Primera compra"/>
    <n v="293"/>
    <n v="9.6262833675564679"/>
    <n v="0.80219028062970565"/>
    <x v="0"/>
    <x v="2"/>
    <s v="dic"/>
  </r>
  <r>
    <x v="2691"/>
    <x v="0"/>
    <n v="75"/>
    <n v="10"/>
    <n v="30.8"/>
    <n v="0"/>
    <s v="No"/>
    <s v="No"/>
    <n v="0"/>
    <n v="0"/>
    <n v="0"/>
    <s v="No"/>
    <n v="0"/>
    <s v="OR"/>
    <x v="1"/>
    <n v="30"/>
    <s v="No"/>
    <s v="No"/>
    <s v="No"/>
    <s v="  Month-to-Month   "/>
    <m/>
    <n v="8"/>
    <m/>
    <x v="0"/>
    <m/>
    <x v="1192"/>
    <x v="1083"/>
    <n v="15"/>
    <x v="0"/>
    <n v="9.48"/>
    <x v="1"/>
    <s v="Email"/>
    <x v="0"/>
    <n v="0"/>
    <n v="18"/>
    <s v="Medio"/>
    <s v="Bajo"/>
    <n v="0"/>
    <n v="296"/>
    <n v="10"/>
    <n v="1.5"/>
    <n v="1.5"/>
    <s v="Primera compra"/>
    <n v="1468"/>
    <n v="48.22997946611909"/>
    <n v="4.0191649555099245"/>
    <x v="2"/>
    <x v="1"/>
    <s v="oct"/>
  </r>
  <r>
    <x v="2692"/>
    <x v="0"/>
    <n v="95"/>
    <n v="144"/>
    <n v="272.8"/>
    <n v="0"/>
    <s v="No"/>
    <s v="No"/>
    <n v="0"/>
    <n v="2"/>
    <n v="12"/>
    <s v="No"/>
    <n v="9"/>
    <s v="TX"/>
    <x v="1"/>
    <n v="21"/>
    <s v="Yes"/>
    <s v="No"/>
    <s v="Yes"/>
    <s v="  Two Year   "/>
    <s v="Credit Card"/>
    <n v="29"/>
    <n v="2000"/>
    <x v="0"/>
    <m/>
    <x v="86"/>
    <x v="1004"/>
    <n v="37"/>
    <x v="1"/>
    <n v="27.26"/>
    <x v="3"/>
    <s v="SMS"/>
    <x v="0"/>
    <n v="0"/>
    <n v="3175"/>
    <s v="Medio"/>
    <s v="Bajo"/>
    <n v="2.7027027027027029E-2"/>
    <n v="837"/>
    <n v="145"/>
    <n v="0.25517241379310346"/>
    <n v="0.25517241379310346"/>
    <s v="Primera compra"/>
    <n v="1517"/>
    <n v="49.839835728952771"/>
    <n v="4.1533196440793976"/>
    <x v="2"/>
    <x v="0"/>
    <s v="ago"/>
  </r>
  <r>
    <x v="2693"/>
    <x v="0"/>
    <n v="61"/>
    <n v="457"/>
    <n v="845.5"/>
    <n v="0"/>
    <s v="No"/>
    <s v="No"/>
    <n v="0"/>
    <n v="0"/>
    <n v="6"/>
    <s v="Yes"/>
    <n v="0"/>
    <s v="SD"/>
    <x v="0"/>
    <n v="63"/>
    <s v="No"/>
    <s v="No"/>
    <s v="No"/>
    <s v="  Two Year   "/>
    <s v="Direct Debit"/>
    <n v="45"/>
    <n v="3191"/>
    <x v="0"/>
    <m/>
    <x v="148"/>
    <x v="301"/>
    <n v="30"/>
    <x v="2"/>
    <n v="42.39"/>
    <x v="3"/>
    <s v="Phone"/>
    <x v="1"/>
    <n v="0"/>
    <n v="4181"/>
    <s v="Medio"/>
    <s v="Bajo"/>
    <n v="3.3333333333333333E-2"/>
    <n v="1170"/>
    <n v="458"/>
    <n v="6.5502183406113537E-2"/>
    <n v="6.5502183406113537E-2"/>
    <s v="Primera compra"/>
    <n v="1304"/>
    <n v="42.841889117043124"/>
    <n v="3.5701574264202605"/>
    <x v="2"/>
    <x v="3"/>
    <s v="mar"/>
  </r>
  <r>
    <x v="2694"/>
    <x v="0"/>
    <n v="75"/>
    <n v="28"/>
    <n v="71.400000000000006"/>
    <n v="0"/>
    <s v="No"/>
    <s v="No"/>
    <n v="0"/>
    <n v="2"/>
    <n v="0"/>
    <s v="No"/>
    <n v="0"/>
    <s v="MI"/>
    <x v="1"/>
    <n v="32"/>
    <s v="No"/>
    <s v="No"/>
    <s v="No"/>
    <s v="  Month-to-Month   "/>
    <s v="Credit Card"/>
    <n v="7"/>
    <n v="37"/>
    <x v="0"/>
    <m/>
    <x v="932"/>
    <x v="1237"/>
    <n v="118"/>
    <x v="0"/>
    <n v="8.33"/>
    <x v="5"/>
    <s v="Phone"/>
    <x v="0"/>
    <n v="0"/>
    <n v="3086"/>
    <s v="Medio"/>
    <s v="Bajo"/>
    <n v="3.3898305084745763E-2"/>
    <n v="766"/>
    <n v="32"/>
    <n v="3.6875"/>
    <n v="3.6875"/>
    <s v="Primera compra"/>
    <n v="1305"/>
    <n v="42.874743326488705"/>
    <n v="3.5728952772073921"/>
    <x v="0"/>
    <x v="1"/>
    <s v="mar"/>
  </r>
  <r>
    <x v="2695"/>
    <x v="0"/>
    <n v="71"/>
    <n v="192"/>
    <n v="440.7"/>
    <n v="124"/>
    <s v="Yes"/>
    <s v="No"/>
    <n v="142.6"/>
    <n v="0"/>
    <n v="20"/>
    <s v="Yes"/>
    <n v="0"/>
    <s v="MT"/>
    <x v="1"/>
    <n v="26"/>
    <s v="Yes"/>
    <s v="No"/>
    <s v="Yes"/>
    <s v="  Two Year   "/>
    <s v="Credit Card"/>
    <n v="33"/>
    <n v="1026"/>
    <x v="0"/>
    <m/>
    <x v="577"/>
    <x v="565"/>
    <n v="10"/>
    <x v="2"/>
    <n v="31.58"/>
    <x v="2"/>
    <s v="Email"/>
    <x v="1"/>
    <n v="2.85"/>
    <n v="2975"/>
    <s v="Medio"/>
    <s v="Medio"/>
    <n v="0.5"/>
    <n v="1652"/>
    <n v="321"/>
    <n v="3.1152647975077882E-2"/>
    <n v="3.1152647975077882E-2"/>
    <s v="Primera compra"/>
    <n v="537"/>
    <n v="17.642710472279262"/>
    <n v="1.4702258726899384"/>
    <x v="1"/>
    <x v="2"/>
    <s v="abr"/>
  </r>
  <r>
    <x v="2696"/>
    <x v="0"/>
    <n v="69"/>
    <n v="224"/>
    <n v="458.3"/>
    <n v="0"/>
    <s v="No"/>
    <s v="No"/>
    <n v="0"/>
    <n v="0"/>
    <n v="15"/>
    <s v="Yes"/>
    <n v="0"/>
    <s v="CT"/>
    <x v="1"/>
    <n v="28"/>
    <s v="Yes"/>
    <s v="No"/>
    <s v="No"/>
    <s v="  Two Year   "/>
    <s v="Credit Card"/>
    <n v="28"/>
    <n v="1850"/>
    <x v="0"/>
    <m/>
    <x v="156"/>
    <x v="801"/>
    <n v="69"/>
    <x v="1"/>
    <n v="28.5"/>
    <x v="3"/>
    <s v="Email"/>
    <x v="1"/>
    <n v="0"/>
    <n v="4267"/>
    <s v="Medio"/>
    <s v="Bajo"/>
    <n v="1.4492753623188406E-2"/>
    <n v="859"/>
    <n v="225"/>
    <n v="0.30666666666666664"/>
    <n v="0.30666666666666664"/>
    <s v="Primera compra"/>
    <n v="956"/>
    <n v="31.408624229979466"/>
    <n v="2.6173853524982889"/>
    <x v="2"/>
    <x v="0"/>
    <s v="mar"/>
  </r>
  <r>
    <x v="2697"/>
    <x v="0"/>
    <n v="91"/>
    <n v="88"/>
    <n v="236.6"/>
    <n v="104"/>
    <s v="Yes"/>
    <s v="Yes"/>
    <n v="0"/>
    <n v="0"/>
    <n v="0"/>
    <s v="No"/>
    <n v="0"/>
    <s v="NV"/>
    <x v="0"/>
    <n v="32"/>
    <s v="No"/>
    <s v="No"/>
    <s v="No"/>
    <s v="  Month-to-Month   "/>
    <s v="Credit Card"/>
    <n v="7"/>
    <n v="189"/>
    <x v="0"/>
    <m/>
    <x v="71"/>
    <x v="436"/>
    <n v="45"/>
    <x v="1"/>
    <n v="6.98"/>
    <x v="2"/>
    <s v="Phone"/>
    <x v="0"/>
    <n v="2.83"/>
    <n v="3145"/>
    <s v="Medio"/>
    <s v="Medio"/>
    <n v="0.1111111111111111"/>
    <n v="373"/>
    <n v="197"/>
    <n v="0.22842639593908629"/>
    <n v="0.22842639593908629"/>
    <s v="Primera compra"/>
    <n v="703"/>
    <n v="23.096509240246405"/>
    <n v="1.924709103353867"/>
    <x v="1"/>
    <x v="1"/>
    <s v="nov"/>
  </r>
  <r>
    <x v="2698"/>
    <x v="0"/>
    <n v="63"/>
    <n v="4"/>
    <n v="8"/>
    <n v="4"/>
    <s v="Yes"/>
    <s v="Yes"/>
    <n v="0"/>
    <n v="0"/>
    <n v="5"/>
    <s v="Yes"/>
    <n v="0"/>
    <s v="MA"/>
    <x v="1"/>
    <n v="48"/>
    <s v="No"/>
    <s v="No"/>
    <s v="No"/>
    <s v="  Month-to-Month   "/>
    <s v="Direct Debit"/>
    <n v="17"/>
    <n v="17"/>
    <x v="0"/>
    <m/>
    <x v="989"/>
    <x v="544"/>
    <n v="51"/>
    <x v="2"/>
    <n v="19.559999999999999"/>
    <x v="1"/>
    <s v="SMS"/>
    <x v="0"/>
    <n v="0.12"/>
    <n v="725"/>
    <s v="Medio"/>
    <s v="Bajo"/>
    <n v="0"/>
    <n v="955"/>
    <n v="8"/>
    <n v="6.375"/>
    <n v="6.375"/>
    <s v="Primera compra"/>
    <n v="1671"/>
    <n v="54.899383983572896"/>
    <n v="4.5749486652977414"/>
    <x v="2"/>
    <x v="1"/>
    <s v="mar"/>
  </r>
  <r>
    <x v="2699"/>
    <x v="0"/>
    <n v="62"/>
    <n v="227"/>
    <n v="480.6"/>
    <n v="276"/>
    <s v="Yes"/>
    <s v="Yes"/>
    <n v="0"/>
    <n v="0"/>
    <n v="11"/>
    <s v="Yes"/>
    <n v="0"/>
    <s v="MD"/>
    <x v="1"/>
    <n v="64"/>
    <s v="No"/>
    <s v="No"/>
    <s v="Yes"/>
    <s v="  Two Year   "/>
    <s v="Credit Card"/>
    <n v="22"/>
    <n v="1522"/>
    <x v="0"/>
    <m/>
    <x v="211"/>
    <x v="384"/>
    <n v="111"/>
    <x v="1"/>
    <n v="23.95"/>
    <x v="3"/>
    <s v="Email"/>
    <x v="0"/>
    <n v="8.6199999999999992"/>
    <n v="6379"/>
    <s v="Medio"/>
    <s v="Bajo"/>
    <n v="9.0090090090090089E-3"/>
    <n v="1279"/>
    <n v="504"/>
    <n v="0.22023809523809523"/>
    <n v="0.22023809523809523"/>
    <s v="Primera compra"/>
    <n v="575"/>
    <n v="18.891170431211499"/>
    <n v="1.5742642026009583"/>
    <x v="0"/>
    <x v="0"/>
    <s v="mar"/>
  </r>
  <r>
    <x v="2700"/>
    <x v="0"/>
    <n v="75"/>
    <n v="145"/>
    <n v="369"/>
    <n v="156"/>
    <s v="Yes"/>
    <s v="Yes"/>
    <n v="0"/>
    <n v="0"/>
    <n v="3"/>
    <s v="Yes"/>
    <n v="0"/>
    <s v="WI"/>
    <x v="0"/>
    <n v="65"/>
    <s v="No"/>
    <s v="Yes"/>
    <s v="No"/>
    <s v="  Month-to-Month   "/>
    <s v="Paper Check"/>
    <n v="25"/>
    <n v="647"/>
    <x v="0"/>
    <m/>
    <x v="1094"/>
    <x v="1238"/>
    <n v="6"/>
    <x v="2"/>
    <n v="21.53"/>
    <x v="0"/>
    <s v="SMS"/>
    <x v="0"/>
    <n v="2.52"/>
    <n v="5056"/>
    <s v="Medio"/>
    <s v="Bajo"/>
    <n v="0.33333333333333331"/>
    <n v="1091"/>
    <n v="303"/>
    <n v="1.9801980198019802E-2"/>
    <n v="1.9801980198019802E-2"/>
    <s v="Primera compra"/>
    <n v="562"/>
    <n v="18.464065708418893"/>
    <n v="1.538672142368241"/>
    <x v="0"/>
    <x v="1"/>
    <s v="mar"/>
  </r>
  <r>
    <x v="2701"/>
    <x v="0"/>
    <n v="68"/>
    <n v="97"/>
    <n v="198.4"/>
    <n v="0"/>
    <s v="No"/>
    <s v="No"/>
    <n v="0"/>
    <n v="0"/>
    <n v="0"/>
    <s v="No"/>
    <n v="0"/>
    <s v="IL"/>
    <x v="0"/>
    <n v="33"/>
    <s v="No"/>
    <s v="No"/>
    <s v="No"/>
    <s v="  Two Year   "/>
    <s v="Credit Card"/>
    <n v="10"/>
    <n v="135"/>
    <x v="0"/>
    <m/>
    <x v="983"/>
    <x v="681"/>
    <n v="112"/>
    <x v="0"/>
    <n v="9"/>
    <x v="2"/>
    <s v="Phone"/>
    <x v="1"/>
    <n v="0"/>
    <n v="1019"/>
    <s v="Medio"/>
    <s v="Medio"/>
    <n v="4.4642857142857144E-2"/>
    <n v="733"/>
    <n v="102"/>
    <n v="1.0980392156862746"/>
    <n v="1.0980392156862746"/>
    <s v="Primera compra"/>
    <n v="1182"/>
    <n v="38.833675564681727"/>
    <n v="3.2361396303901437"/>
    <x v="1"/>
    <x v="1"/>
    <s v="jul"/>
  </r>
  <r>
    <x v="2702"/>
    <x v="0"/>
    <n v="60"/>
    <n v="105"/>
    <n v="254.7"/>
    <n v="256"/>
    <s v="Yes"/>
    <s v="No"/>
    <n v="393.6"/>
    <n v="0"/>
    <n v="3"/>
    <s v="Yes"/>
    <n v="0"/>
    <s v="ID"/>
    <x v="1"/>
    <n v="49"/>
    <s v="No"/>
    <s v="No"/>
    <s v="No"/>
    <s v="  Two Year   "/>
    <s v="Credit Card"/>
    <n v="35"/>
    <n v="2217"/>
    <x v="0"/>
    <m/>
    <x v="27"/>
    <x v="997"/>
    <n v="47"/>
    <x v="1"/>
    <n v="37.42"/>
    <x v="2"/>
    <s v="Phone"/>
    <x v="0"/>
    <n v="7.87"/>
    <n v="1975"/>
    <s v="Medio"/>
    <s v="Medio"/>
    <n v="0.10638297872340426"/>
    <n v="1586"/>
    <n v="366"/>
    <n v="0.12841530054644809"/>
    <n v="0.12841530054644809"/>
    <s v="Primera compra"/>
    <n v="702"/>
    <n v="23.063655030800824"/>
    <n v="1.9219712525667354"/>
    <x v="1"/>
    <x v="3"/>
    <s v="nov"/>
  </r>
  <r>
    <x v="2703"/>
    <x v="0"/>
    <n v="53"/>
    <n v="36"/>
    <n v="76.5"/>
    <n v="0"/>
    <s v="No"/>
    <s v="No"/>
    <n v="0"/>
    <n v="0"/>
    <n v="5"/>
    <s v="Yes"/>
    <n v="0"/>
    <s v="OR"/>
    <x v="1"/>
    <n v="79"/>
    <s v="No"/>
    <s v="Yes"/>
    <s v="Yes"/>
    <s v="  Two Year   "/>
    <s v="Direct Debit"/>
    <n v="53"/>
    <n v="674"/>
    <x v="0"/>
    <m/>
    <x v="241"/>
    <x v="474"/>
    <n v="40"/>
    <x v="2"/>
    <n v="58.69"/>
    <x v="1"/>
    <s v="Phone"/>
    <x v="1"/>
    <n v="0"/>
    <n v="6875"/>
    <s v="Alto"/>
    <s v="Bajo"/>
    <n v="0"/>
    <n v="1285"/>
    <n v="36"/>
    <n v="1.1111111111111112"/>
    <n v="1.1111111111111112"/>
    <s v="Primera compra"/>
    <n v="493"/>
    <n v="16.197125256673509"/>
    <n v="1.3497604380561257"/>
    <x v="0"/>
    <x v="2"/>
    <s v="jun"/>
  </r>
  <r>
    <x v="2704"/>
    <x v="0"/>
    <n v="99"/>
    <n v="35"/>
    <n v="81.7"/>
    <n v="0"/>
    <s v="No"/>
    <s v="No"/>
    <n v="0"/>
    <n v="1"/>
    <n v="0"/>
    <s v="No"/>
    <n v="0"/>
    <s v="WI"/>
    <x v="0"/>
    <n v="47"/>
    <s v="No"/>
    <s v="No"/>
    <s v="No"/>
    <s v="  Month-to-Month   "/>
    <s v="Credit Card"/>
    <n v="9"/>
    <n v="54"/>
    <x v="0"/>
    <m/>
    <x v="455"/>
    <x v="81"/>
    <n v="112"/>
    <x v="1"/>
    <n v="9.4"/>
    <x v="1"/>
    <s v="Email"/>
    <x v="0"/>
    <n v="0"/>
    <n v="6711"/>
    <s v="Medio"/>
    <s v="Bajo"/>
    <n v="0"/>
    <n v="783"/>
    <n v="35"/>
    <n v="3.2"/>
    <n v="3.2"/>
    <s v="Primera compra"/>
    <n v="1668"/>
    <n v="54.800821355236138"/>
    <n v="4.5667351129363452"/>
    <x v="2"/>
    <x v="1"/>
    <s v="mar"/>
  </r>
  <r>
    <x v="2705"/>
    <x v="0"/>
    <n v="95"/>
    <n v="118"/>
    <n v="252.2"/>
    <n v="0"/>
    <s v="No"/>
    <s v="No"/>
    <n v="0"/>
    <n v="0"/>
    <n v="1"/>
    <s v="Yes"/>
    <n v="0"/>
    <s v="DC"/>
    <x v="0"/>
    <n v="72"/>
    <s v="No"/>
    <s v="Yes"/>
    <s v="Yes"/>
    <s v="  Month-to-Month   "/>
    <s v="Direct Debit"/>
    <n v="58"/>
    <n v="3660"/>
    <x v="0"/>
    <m/>
    <x v="268"/>
    <x v="1087"/>
    <n v="106"/>
    <x v="1"/>
    <n v="56.75"/>
    <x v="2"/>
    <s v="Email"/>
    <x v="1"/>
    <n v="0"/>
    <n v="1223"/>
    <s v="Alto"/>
    <s v="Medio"/>
    <n v="4.716981132075472E-2"/>
    <n v="1110"/>
    <n v="123"/>
    <n v="0.86178861788617889"/>
    <n v="0.86178861788617889"/>
    <s v="Primera compra"/>
    <n v="1237"/>
    <n v="40.640657084188909"/>
    <n v="3.3867214236824092"/>
    <x v="1"/>
    <x v="3"/>
    <s v="may"/>
  </r>
  <r>
    <x v="2706"/>
    <x v="0"/>
    <n v="70"/>
    <n v="13"/>
    <n v="22.6"/>
    <n v="0"/>
    <s v="No"/>
    <s v="No"/>
    <n v="0"/>
    <n v="0"/>
    <n v="4"/>
    <s v="No"/>
    <n v="13"/>
    <s v="SC"/>
    <x v="0"/>
    <n v="80"/>
    <s v="No"/>
    <s v="Yes"/>
    <s v="Yes"/>
    <s v="  Two Year   "/>
    <s v="Direct Debit"/>
    <n v="35"/>
    <n v="197"/>
    <x v="0"/>
    <m/>
    <x v="90"/>
    <x v="405"/>
    <n v="40"/>
    <x v="0"/>
    <n v="37.44"/>
    <x v="0"/>
    <s v="Phone"/>
    <x v="0"/>
    <n v="0"/>
    <n v="121"/>
    <s v="Medio"/>
    <s v="Bajo"/>
    <n v="0.05"/>
    <n v="613"/>
    <n v="15"/>
    <n v="2.6666666666666665"/>
    <n v="2.6666666666666665"/>
    <s v="Primera compra"/>
    <n v="393"/>
    <n v="12.911704312114988"/>
    <n v="1.0759753593429158"/>
    <x v="0"/>
    <x v="1"/>
    <s v="sept"/>
  </r>
  <r>
    <x v="2707"/>
    <x v="0"/>
    <n v="75"/>
    <n v="36"/>
    <n v="89.9"/>
    <n v="44"/>
    <s v="Yes"/>
    <s v="No"/>
    <n v="41"/>
    <n v="0"/>
    <n v="0"/>
    <s v="No"/>
    <n v="0"/>
    <s v="PA"/>
    <x v="0"/>
    <n v="59"/>
    <s v="No"/>
    <s v="No"/>
    <s v="No"/>
    <s v="  One Year   "/>
    <s v="Credit Card"/>
    <n v="15"/>
    <n v="169"/>
    <x v="0"/>
    <m/>
    <x v="866"/>
    <x v="1214"/>
    <n v="80"/>
    <x v="0"/>
    <n v="12.75"/>
    <x v="5"/>
    <s v="Email"/>
    <x v="1"/>
    <n v="1.64"/>
    <n v="7014"/>
    <s v="Medio"/>
    <s v="Bajo"/>
    <n v="0.05"/>
    <n v="1565"/>
    <n v="84"/>
    <n v="0.95238095238095233"/>
    <n v="0.95238095238095233"/>
    <s v="Primera compra"/>
    <n v="906"/>
    <n v="29.765913757700204"/>
    <n v="2.4804928131416837"/>
    <x v="0"/>
    <x v="1"/>
    <s v="abr"/>
  </r>
  <r>
    <x v="2707"/>
    <x v="0"/>
    <n v="71"/>
    <n v="36"/>
    <n v="89.9"/>
    <n v="44"/>
    <s v="Yes"/>
    <s v="No"/>
    <n v="41"/>
    <n v="0"/>
    <n v="0"/>
    <s v="No"/>
    <n v="0"/>
    <s v="PA"/>
    <x v="0"/>
    <n v="59"/>
    <s v="No"/>
    <s v="No"/>
    <s v="No"/>
    <s v="  One Year   "/>
    <s v="Credit Card"/>
    <n v="15"/>
    <n v="169"/>
    <x v="0"/>
    <m/>
    <x v="866"/>
    <x v="1214"/>
    <n v="80"/>
    <x v="0"/>
    <n v="12.75"/>
    <x v="4"/>
    <s v="Email"/>
    <x v="1"/>
    <n v="1.64"/>
    <n v="5785"/>
    <s v="Medio"/>
    <s v="Bajo"/>
    <n v="3.7499999999999999E-2"/>
    <n v="1565"/>
    <n v="83"/>
    <n v="0.96385542168674698"/>
    <n v="0.96385542168674698"/>
    <s v="Compra posterior"/>
    <n v="906"/>
    <n v="29.765913757700204"/>
    <n v="2.4804928131416837"/>
    <x v="0"/>
    <x v="1"/>
    <s v="abr"/>
  </r>
  <r>
    <x v="2708"/>
    <x v="0"/>
    <n v="71"/>
    <n v="268"/>
    <n v="754.5"/>
    <n v="0"/>
    <s v="No"/>
    <s v="No"/>
    <n v="0"/>
    <n v="0"/>
    <n v="8"/>
    <s v="Yes"/>
    <n v="0"/>
    <s v="MT"/>
    <x v="0"/>
    <n v="80"/>
    <s v="No"/>
    <s v="Yes"/>
    <s v="Yes"/>
    <s v="  One Year   "/>
    <s v="Direct Debit"/>
    <n v="35"/>
    <n v="1660"/>
    <x v="0"/>
    <m/>
    <x v="916"/>
    <x v="323"/>
    <n v="62"/>
    <x v="0"/>
    <n v="30.79"/>
    <x v="2"/>
    <s v="SMS"/>
    <x v="1"/>
    <n v="0"/>
    <n v="2494"/>
    <s v="Medio"/>
    <s v="Medio"/>
    <n v="8.0645161290322578E-2"/>
    <n v="1679"/>
    <n v="273"/>
    <n v="0.2271062271062271"/>
    <n v="0.2271062271062271"/>
    <s v="Primera compra"/>
    <n v="1308"/>
    <n v="42.973305954825463"/>
    <n v="3.5811088295687887"/>
    <x v="1"/>
    <x v="0"/>
    <s v="mar"/>
  </r>
  <r>
    <x v="2709"/>
    <x v="0"/>
    <n v="80"/>
    <n v="144"/>
    <n v="328.9"/>
    <n v="0"/>
    <s v="No"/>
    <s v="No"/>
    <n v="0"/>
    <n v="0"/>
    <n v="8"/>
    <s v="Yes"/>
    <n v="0"/>
    <s v="MT"/>
    <x v="0"/>
    <n v="76"/>
    <s v="No"/>
    <s v="Yes"/>
    <s v="Yes"/>
    <s v="  One Year   "/>
    <s v="Direct Debit"/>
    <n v="17"/>
    <n v="922"/>
    <x v="0"/>
    <m/>
    <x v="470"/>
    <x v="745"/>
    <n v="67"/>
    <x v="1"/>
    <n v="18.149999999999999"/>
    <x v="0"/>
    <s v="Phone"/>
    <x v="0"/>
    <n v="0"/>
    <n v="4299"/>
    <s v="Medio"/>
    <s v="Bajo"/>
    <n v="2.9850746268656716E-2"/>
    <n v="1308"/>
    <n v="146"/>
    <n v="0.4589041095890411"/>
    <n v="0.4589041095890411"/>
    <s v="Primera compra"/>
    <n v="864"/>
    <n v="28.386036960985628"/>
    <n v="2.3655030800821355"/>
    <x v="0"/>
    <x v="2"/>
    <s v="jun"/>
  </r>
  <r>
    <x v="2710"/>
    <x v="0"/>
    <n v="54"/>
    <n v="129"/>
    <n v="426"/>
    <n v="0"/>
    <s v="No"/>
    <s v="No"/>
    <n v="0"/>
    <n v="0"/>
    <n v="0"/>
    <s v="No"/>
    <n v="0"/>
    <s v="CO"/>
    <x v="1"/>
    <n v="47"/>
    <s v="No"/>
    <s v="No"/>
    <s v="No"/>
    <s v="  Two Year   "/>
    <s v="Direct Debit"/>
    <n v="13"/>
    <n v="904"/>
    <x v="0"/>
    <m/>
    <x v="384"/>
    <x v="1239"/>
    <n v="49"/>
    <x v="1"/>
    <n v="14.84"/>
    <x v="3"/>
    <s v="Email"/>
    <x v="1"/>
    <n v="0"/>
    <n v="2183"/>
    <s v="Medio"/>
    <s v="Bajo"/>
    <n v="2.0408163265306121E-2"/>
    <n v="1079"/>
    <n v="130"/>
    <n v="0.37692307692307692"/>
    <n v="0.37692307692307692"/>
    <s v="Primera compra"/>
    <n v="1283"/>
    <n v="42.151950718685832"/>
    <n v="3.5126625598904861"/>
    <x v="2"/>
    <x v="2"/>
    <s v="abr"/>
  </r>
  <r>
    <x v="2711"/>
    <x v="0"/>
    <n v="52"/>
    <n v="259"/>
    <n v="715.7"/>
    <n v="240"/>
    <s v="Yes"/>
    <s v="No"/>
    <n v="270"/>
    <n v="0"/>
    <n v="0"/>
    <s v="No"/>
    <n v="0"/>
    <s v="IL"/>
    <x v="0"/>
    <n v="48"/>
    <s v="No"/>
    <s v="No"/>
    <s v="No"/>
    <s v="  Two Year   "/>
    <s v="Credit Card"/>
    <n v="7"/>
    <n v="396"/>
    <x v="0"/>
    <m/>
    <x v="76"/>
    <x v="318"/>
    <n v="100"/>
    <x v="2"/>
    <n v="8.19"/>
    <x v="0"/>
    <s v="SMS"/>
    <x v="1"/>
    <n v="0.54"/>
    <n v="4503"/>
    <s v="Medio"/>
    <s v="Bajo"/>
    <n v="0.02"/>
    <n v="1637"/>
    <n v="501"/>
    <n v="0.19960079840319361"/>
    <n v="0.19960079840319361"/>
    <s v="Primera compra"/>
    <n v="600"/>
    <n v="19.71252566735113"/>
    <n v="1.6427104722792609"/>
    <x v="0"/>
    <x v="1"/>
    <s v="feb"/>
  </r>
  <r>
    <x v="2712"/>
    <x v="0"/>
    <n v="57"/>
    <n v="207"/>
    <n v="432.8"/>
    <n v="0"/>
    <s v="No"/>
    <s v="No"/>
    <n v="0"/>
    <n v="0"/>
    <n v="11"/>
    <s v="Yes"/>
    <n v="0"/>
    <s v="NM"/>
    <x v="0"/>
    <n v="57"/>
    <s v="No"/>
    <s v="No"/>
    <s v="Yes"/>
    <s v="  Two Year   "/>
    <s v="Paper Check"/>
    <n v="22"/>
    <n v="1619"/>
    <x v="0"/>
    <m/>
    <x v="1205"/>
    <x v="119"/>
    <n v="43"/>
    <x v="1"/>
    <n v="18.7"/>
    <x v="1"/>
    <s v="Phone"/>
    <x v="0"/>
    <n v="0"/>
    <n v="2634"/>
    <s v="Medio"/>
    <s v="Bajo"/>
    <n v="0"/>
    <n v="1260"/>
    <n v="207"/>
    <n v="0.20772946859903382"/>
    <n v="0.20772946859903382"/>
    <s v="Primera compra"/>
    <n v="933"/>
    <n v="30.652977412731005"/>
    <n v="2.5544147843942504"/>
    <x v="2"/>
    <x v="0"/>
    <s v="mar"/>
  </r>
  <r>
    <x v="2713"/>
    <x v="0"/>
    <n v="70"/>
    <n v="286"/>
    <n v="669.4"/>
    <n v="280"/>
    <s v="Yes"/>
    <s v="No"/>
    <n v="123.2"/>
    <n v="0"/>
    <n v="14"/>
    <s v="Yes"/>
    <n v="0"/>
    <s v="ND"/>
    <x v="1"/>
    <n v="36"/>
    <s v="No"/>
    <s v="No"/>
    <s v="No"/>
    <s v="  Month-to-Month   "/>
    <s v="Direct Debit"/>
    <n v="41"/>
    <n v="2286"/>
    <x v="0"/>
    <m/>
    <x v="1220"/>
    <x v="509"/>
    <n v="19"/>
    <x v="0"/>
    <n v="35.14"/>
    <x v="3"/>
    <s v="Phone"/>
    <x v="0"/>
    <n v="4.93"/>
    <n v="3480"/>
    <s v="Medio"/>
    <s v="Bajo"/>
    <n v="5.2631578947368418E-2"/>
    <n v="534"/>
    <n v="567"/>
    <n v="3.3509700176366841E-2"/>
    <n v="3.3509700176366841E-2"/>
    <s v="Primera compra"/>
    <n v="1115"/>
    <n v="36.632443531827519"/>
    <n v="3.0527036276522934"/>
    <x v="2"/>
    <x v="3"/>
    <s v="sept"/>
  </r>
  <r>
    <x v="2714"/>
    <x v="0"/>
    <n v="52"/>
    <n v="129"/>
    <n v="336"/>
    <n v="0"/>
    <s v="No"/>
    <s v="No"/>
    <n v="0"/>
    <n v="0"/>
    <n v="0"/>
    <s v="No"/>
    <n v="0"/>
    <s v="RI"/>
    <x v="0"/>
    <n v="68"/>
    <s v="No"/>
    <s v="Yes"/>
    <s v="No"/>
    <s v="  Two Year   "/>
    <s v="Direct Debit"/>
    <n v="15"/>
    <n v="701"/>
    <x v="0"/>
    <m/>
    <x v="543"/>
    <x v="1212"/>
    <n v="51"/>
    <x v="1"/>
    <n v="14.89"/>
    <x v="2"/>
    <s v="Email"/>
    <x v="1"/>
    <n v="0"/>
    <n v="6211"/>
    <s v="Medio"/>
    <s v="Medio"/>
    <n v="9.8039215686274508E-2"/>
    <n v="335"/>
    <n v="134"/>
    <n v="0.38059701492537312"/>
    <n v="0.38059701492537312"/>
    <s v="Primera compra"/>
    <n v="1465"/>
    <n v="48.131416837782339"/>
    <n v="4.0109514031485283"/>
    <x v="1"/>
    <x v="2"/>
    <s v="oct"/>
  </r>
  <r>
    <x v="2715"/>
    <x v="0"/>
    <n v="70"/>
    <n v="567"/>
    <n v="1115.7"/>
    <n v="0"/>
    <s v="No"/>
    <s v="No"/>
    <n v="0"/>
    <n v="1"/>
    <n v="7"/>
    <s v="Yes"/>
    <n v="0"/>
    <s v="SC"/>
    <x v="0"/>
    <n v="39"/>
    <s v="No"/>
    <s v="No"/>
    <s v="Yes"/>
    <s v="  Two Year   "/>
    <s v="Credit Card"/>
    <n v="29"/>
    <n v="2011"/>
    <x v="0"/>
    <m/>
    <x v="828"/>
    <x v="666"/>
    <n v="112"/>
    <x v="0"/>
    <n v="32.49"/>
    <x v="4"/>
    <s v="Email"/>
    <x v="0"/>
    <n v="0"/>
    <n v="3110"/>
    <s v="Medio"/>
    <s v="Bajo"/>
    <n v="2.6785714285714284E-2"/>
    <n v="826"/>
    <n v="570"/>
    <n v="0.19649122807017544"/>
    <n v="0.19649122807017544"/>
    <s v="Primera compra"/>
    <n v="741"/>
    <n v="24.344969199178646"/>
    <n v="2.0287474332648872"/>
    <x v="0"/>
    <x v="0"/>
    <s v="oct"/>
  </r>
  <r>
    <x v="2716"/>
    <x v="0"/>
    <n v="69"/>
    <n v="3"/>
    <n v="6.4"/>
    <n v="0"/>
    <s v="No"/>
    <s v="No"/>
    <n v="0"/>
    <n v="0"/>
    <n v="6"/>
    <s v="Yes"/>
    <n v="0"/>
    <s v="AZ"/>
    <x v="0"/>
    <n v="35"/>
    <s v="No"/>
    <s v="No"/>
    <s v="No"/>
    <s v="  Month-to-Month   "/>
    <s v="Credit Card"/>
    <n v="34"/>
    <n v="55"/>
    <x v="0"/>
    <m/>
    <x v="188"/>
    <x v="446"/>
    <n v="36"/>
    <x v="1"/>
    <n v="27.64"/>
    <x v="4"/>
    <s v="Phone"/>
    <x v="0"/>
    <n v="0"/>
    <n v="477"/>
    <s v="Medio"/>
    <s v="Bajo"/>
    <n v="8.3333333333333329E-2"/>
    <n v="298"/>
    <n v="6"/>
    <n v="6"/>
    <n v="6"/>
    <s v="Primera compra"/>
    <n v="833"/>
    <n v="27.367556468172488"/>
    <n v="2.2806297056810405"/>
    <x v="0"/>
    <x v="1"/>
    <s v="jul"/>
  </r>
  <r>
    <x v="2716"/>
    <x v="0"/>
    <n v="58"/>
    <n v="3"/>
    <n v="6.4"/>
    <n v="0"/>
    <s v="No"/>
    <s v="No"/>
    <n v="0"/>
    <n v="0"/>
    <n v="6"/>
    <s v="Yes"/>
    <n v="0"/>
    <s v="AZ"/>
    <x v="0"/>
    <n v="35"/>
    <s v="No"/>
    <s v="No"/>
    <s v="No"/>
    <s v="  Month-to-Month   "/>
    <s v="Credit Card"/>
    <n v="34"/>
    <n v="55"/>
    <x v="0"/>
    <m/>
    <x v="188"/>
    <x v="446"/>
    <n v="36"/>
    <x v="1"/>
    <n v="27.64"/>
    <x v="1"/>
    <s v="Phone"/>
    <x v="0"/>
    <n v="0"/>
    <n v="1716"/>
    <s v="Medio"/>
    <s v="Bajo"/>
    <n v="0"/>
    <n v="298"/>
    <n v="3"/>
    <n v="12"/>
    <n v="12"/>
    <s v="Compra posterior"/>
    <n v="833"/>
    <n v="27.367556468172488"/>
    <n v="2.2806297056810405"/>
    <x v="2"/>
    <x v="1"/>
    <s v="jul"/>
  </r>
  <r>
    <x v="2717"/>
    <x v="0"/>
    <n v="73"/>
    <n v="64"/>
    <n v="125.6"/>
    <n v="0"/>
    <s v="No"/>
    <s v="No"/>
    <n v="0"/>
    <n v="2"/>
    <n v="14"/>
    <s v="Yes"/>
    <n v="0"/>
    <s v="UT"/>
    <x v="1"/>
    <n v="77"/>
    <s v="No"/>
    <s v="Yes"/>
    <s v="Yes"/>
    <s v="  Two Year   "/>
    <s v="Direct Debit"/>
    <n v="28"/>
    <n v="886"/>
    <x v="0"/>
    <m/>
    <x v="1094"/>
    <x v="54"/>
    <n v="99"/>
    <x v="0"/>
    <n v="29.49"/>
    <x v="1"/>
    <s v="Email"/>
    <x v="1"/>
    <n v="0"/>
    <n v="234"/>
    <s v="Medio"/>
    <s v="Bajo"/>
    <n v="0"/>
    <n v="542"/>
    <n v="64"/>
    <n v="1.546875"/>
    <n v="1.546875"/>
    <s v="Primera compra"/>
    <n v="562"/>
    <n v="18.464065708418893"/>
    <n v="1.538672142368241"/>
    <x v="0"/>
    <x v="2"/>
    <s v="mar"/>
  </r>
  <r>
    <x v="2718"/>
    <x v="0"/>
    <n v="72"/>
    <n v="236"/>
    <n v="570.1"/>
    <n v="0"/>
    <s v="No"/>
    <s v="No"/>
    <n v="0"/>
    <n v="0"/>
    <n v="0"/>
    <s v="No"/>
    <n v="0"/>
    <s v="TX"/>
    <x v="1"/>
    <n v="33"/>
    <s v="No"/>
    <s v="No"/>
    <s v="No"/>
    <s v="  One Year   "/>
    <s v="Direct Debit"/>
    <n v="9"/>
    <n v="438"/>
    <x v="0"/>
    <m/>
    <x v="847"/>
    <x v="178"/>
    <n v="108"/>
    <x v="2"/>
    <n v="9.82"/>
    <x v="1"/>
    <s v="Phone"/>
    <x v="0"/>
    <n v="0"/>
    <n v="1016"/>
    <s v="Medio"/>
    <s v="Bajo"/>
    <n v="0"/>
    <n v="1291"/>
    <n v="236"/>
    <n v="0.4576271186440678"/>
    <n v="0.4576271186440678"/>
    <s v="Primera compra"/>
    <n v="1738"/>
    <n v="57.100616016427097"/>
    <n v="4.7583846680355917"/>
    <x v="2"/>
    <x v="1"/>
    <s v="ene"/>
  </r>
  <r>
    <x v="2719"/>
    <x v="0"/>
    <n v="61"/>
    <n v="11"/>
    <n v="30.2"/>
    <n v="0"/>
    <s v="No"/>
    <s v="No"/>
    <n v="0"/>
    <n v="0"/>
    <n v="15"/>
    <s v="Yes"/>
    <n v="0"/>
    <s v="LA"/>
    <x v="1"/>
    <n v="22"/>
    <s v="Yes"/>
    <s v="No"/>
    <s v="No"/>
    <s v="  Month-to-Month   "/>
    <s v="Direct Debit"/>
    <n v="12"/>
    <n v="72"/>
    <x v="0"/>
    <m/>
    <x v="893"/>
    <x v="1106"/>
    <n v="72"/>
    <x v="2"/>
    <n v="11.75"/>
    <x v="0"/>
    <s v="Email"/>
    <x v="0"/>
    <n v="0"/>
    <n v="6237"/>
    <s v="Medio"/>
    <s v="Bajo"/>
    <n v="2.7777777777777776E-2"/>
    <n v="708"/>
    <n v="13"/>
    <n v="5.5384615384615383"/>
    <n v="5.5384615384615383"/>
    <s v="Primera compra"/>
    <n v="940"/>
    <n v="30.882956878850102"/>
    <n v="2.5735797399041753"/>
    <x v="0"/>
    <x v="1"/>
    <s v="mar"/>
  </r>
  <r>
    <x v="2720"/>
    <x v="0"/>
    <n v="52"/>
    <n v="159"/>
    <n v="356.6"/>
    <n v="284"/>
    <s v="Yes"/>
    <s v="No"/>
    <n v="17.8"/>
    <n v="1"/>
    <n v="14"/>
    <s v="No"/>
    <n v="44"/>
    <s v="ND"/>
    <x v="1"/>
    <n v="63"/>
    <s v="No"/>
    <s v="No"/>
    <s v="No"/>
    <s v="  Two Year   "/>
    <s v="Direct Debit"/>
    <n v="50"/>
    <n v="3568"/>
    <x v="0"/>
    <m/>
    <x v="878"/>
    <x v="377"/>
    <n v="116"/>
    <x v="2"/>
    <n v="43.45"/>
    <x v="5"/>
    <s v="Phone"/>
    <x v="1"/>
    <n v="7.0000000000000007E-2"/>
    <n v="6805"/>
    <s v="Medio"/>
    <s v="Bajo"/>
    <n v="3.4482758620689655E-2"/>
    <n v="1572"/>
    <n v="447"/>
    <n v="0.25950782997762861"/>
    <n v="0.25950782997762861"/>
    <s v="Primera compra"/>
    <n v="1249"/>
    <n v="41.034907597535934"/>
    <n v="3.4195756331279945"/>
    <x v="0"/>
    <x v="3"/>
    <s v="may"/>
  </r>
  <r>
    <x v="2721"/>
    <x v="0"/>
    <n v="75"/>
    <n v="366"/>
    <n v="914.2"/>
    <n v="0"/>
    <s v="No"/>
    <s v="No"/>
    <n v="0"/>
    <n v="1"/>
    <n v="0"/>
    <s v="No"/>
    <n v="0"/>
    <s v="ND"/>
    <x v="0"/>
    <n v="85"/>
    <s v="No"/>
    <s v="Yes"/>
    <s v="No"/>
    <s v="  Two Year   "/>
    <s v="Credit Card"/>
    <n v="13"/>
    <n v="918"/>
    <x v="0"/>
    <m/>
    <x v="169"/>
    <x v="465"/>
    <n v="31"/>
    <x v="2"/>
    <n v="11.93"/>
    <x v="2"/>
    <s v="SMS"/>
    <x v="1"/>
    <n v="0"/>
    <n v="497"/>
    <s v="Medio"/>
    <s v="Medio"/>
    <n v="0.16129032258064516"/>
    <n v="352"/>
    <n v="371"/>
    <n v="8.3557951482479784E-2"/>
    <n v="8.3557951482479784E-2"/>
    <s v="Primera compra"/>
    <n v="1564"/>
    <n v="51.383983572895275"/>
    <n v="4.2819986310746065"/>
    <x v="1"/>
    <x v="2"/>
    <s v="jul"/>
  </r>
  <r>
    <x v="2722"/>
    <x v="0"/>
    <n v="75"/>
    <n v="13"/>
    <n v="30.3"/>
    <n v="0"/>
    <s v="No"/>
    <s v="No"/>
    <n v="0"/>
    <n v="0"/>
    <n v="0"/>
    <s v="No"/>
    <n v="0"/>
    <s v="CO"/>
    <x v="0"/>
    <n v="59"/>
    <s v="No"/>
    <s v="No"/>
    <s v="No"/>
    <s v="  One Year   "/>
    <s v="Credit Card"/>
    <n v="7"/>
    <n v="21"/>
    <x v="0"/>
    <m/>
    <x v="1221"/>
    <x v="782"/>
    <n v="66"/>
    <x v="0"/>
    <n v="6.86"/>
    <x v="4"/>
    <s v="SMS"/>
    <x v="1"/>
    <n v="0"/>
    <n v="3034"/>
    <s v="Medio"/>
    <s v="Bajo"/>
    <n v="4.5454545454545456E-2"/>
    <n v="305"/>
    <n v="16"/>
    <n v="4.125"/>
    <n v="4.125"/>
    <s v="Primera compra"/>
    <n v="1357"/>
    <n v="44.583162217659137"/>
    <n v="3.7152635181382614"/>
    <x v="0"/>
    <x v="1"/>
    <s v="ene"/>
  </r>
  <r>
    <x v="2723"/>
    <x v="0"/>
    <n v="67"/>
    <n v="148"/>
    <n v="266.60000000000002"/>
    <n v="152"/>
    <s v="Yes"/>
    <s v="No"/>
    <n v="72.2"/>
    <n v="0"/>
    <n v="10"/>
    <s v="Yes"/>
    <n v="0"/>
    <s v="AR"/>
    <x v="1"/>
    <n v="33"/>
    <s v="No"/>
    <s v="No"/>
    <s v="No"/>
    <s v="  Month-to-Month   "/>
    <s v="Direct Debit"/>
    <n v="20"/>
    <n v="761"/>
    <x v="0"/>
    <m/>
    <x v="954"/>
    <x v="1096"/>
    <n v="106"/>
    <x v="2"/>
    <n v="16.72"/>
    <x v="3"/>
    <s v="Phone"/>
    <x v="0"/>
    <n v="2.17"/>
    <n v="1441"/>
    <s v="Medio"/>
    <s v="Bajo"/>
    <n v="9.433962264150943E-3"/>
    <n v="1593"/>
    <n v="301"/>
    <n v="0.35215946843853818"/>
    <n v="0.35215946843853818"/>
    <s v="Primera compra"/>
    <n v="1207"/>
    <n v="39.655030800821358"/>
    <n v="3.3045859000684463"/>
    <x v="2"/>
    <x v="2"/>
    <s v="jun"/>
  </r>
  <r>
    <x v="2723"/>
    <x v="0"/>
    <n v="69"/>
    <n v="148"/>
    <n v="266.60000000000002"/>
    <n v="152"/>
    <s v="Yes"/>
    <s v="No"/>
    <n v="72.2"/>
    <n v="0"/>
    <n v="10"/>
    <s v="Yes"/>
    <n v="0"/>
    <s v="AR"/>
    <x v="1"/>
    <n v="33"/>
    <s v="No"/>
    <s v="No"/>
    <s v="No"/>
    <s v="  Month-to-Month   "/>
    <s v="Direct Debit"/>
    <n v="20"/>
    <n v="761"/>
    <x v="0"/>
    <m/>
    <x v="954"/>
    <x v="1096"/>
    <n v="106"/>
    <x v="2"/>
    <n v="16.72"/>
    <x v="1"/>
    <s v="Phone"/>
    <x v="0"/>
    <n v="2.17"/>
    <n v="2535"/>
    <s v="Medio"/>
    <s v="Bajo"/>
    <n v="0"/>
    <n v="1593"/>
    <n v="300"/>
    <n v="0.35333333333333333"/>
    <n v="0.35333333333333333"/>
    <s v="Compra posterior"/>
    <n v="1207"/>
    <n v="39.655030800821358"/>
    <n v="3.3045859000684463"/>
    <x v="2"/>
    <x v="2"/>
    <s v="jun"/>
  </r>
  <r>
    <x v="2724"/>
    <x v="0"/>
    <n v="50"/>
    <n v="7"/>
    <n v="16"/>
    <n v="0"/>
    <s v="No"/>
    <s v="No"/>
    <n v="0"/>
    <n v="0"/>
    <n v="0"/>
    <s v="No"/>
    <n v="0"/>
    <s v="NC"/>
    <x v="1"/>
    <n v="50"/>
    <s v="No"/>
    <s v="No"/>
    <s v="No"/>
    <s v="  Month-to-Month   "/>
    <s v="Credit Card"/>
    <n v="12"/>
    <n v="12"/>
    <x v="0"/>
    <m/>
    <x v="326"/>
    <x v="1043"/>
    <n v="25"/>
    <x v="2"/>
    <n v="10.130000000000001"/>
    <x v="3"/>
    <s v="Phone"/>
    <x v="0"/>
    <n v="0"/>
    <n v="4429"/>
    <s v="Medio"/>
    <s v="Bajo"/>
    <n v="0.04"/>
    <n v="896"/>
    <n v="8"/>
    <n v="3.125"/>
    <n v="3.125"/>
    <s v="Primera compra"/>
    <n v="1549"/>
    <n v="50.891170431211492"/>
    <n v="4.2409308692676246"/>
    <x v="2"/>
    <x v="1"/>
    <s v="jul"/>
  </r>
  <r>
    <x v="2725"/>
    <x v="0"/>
    <n v="70"/>
    <n v="352"/>
    <n v="946.3"/>
    <n v="0"/>
    <s v="No"/>
    <s v="No"/>
    <n v="0"/>
    <n v="0"/>
    <n v="7"/>
    <s v="Yes"/>
    <n v="0"/>
    <s v="IN"/>
    <x v="0"/>
    <n v="49"/>
    <s v="No"/>
    <s v="No"/>
    <s v="Yes"/>
    <s v="  Two Year   "/>
    <s v="Credit Card"/>
    <n v="39"/>
    <n v="2468"/>
    <x v="0"/>
    <m/>
    <x v="1060"/>
    <x v="465"/>
    <n v="85"/>
    <x v="0"/>
    <n v="32.630000000000003"/>
    <x v="3"/>
    <s v="Email"/>
    <x v="1"/>
    <n v="0"/>
    <n v="6471"/>
    <s v="Medio"/>
    <s v="Bajo"/>
    <n v="1.1764705882352941E-2"/>
    <n v="352"/>
    <n v="353"/>
    <n v="0.24079320113314448"/>
    <n v="0.24079320113314448"/>
    <s v="Primera compra"/>
    <n v="771"/>
    <n v="25.330595482546201"/>
    <n v="2.1108829568788501"/>
    <x v="2"/>
    <x v="3"/>
    <s v="sept"/>
  </r>
  <r>
    <x v="2726"/>
    <x v="0"/>
    <n v="68"/>
    <n v="130"/>
    <n v="276.5"/>
    <n v="0"/>
    <s v="No"/>
    <s v="No"/>
    <n v="0"/>
    <n v="1"/>
    <n v="8"/>
    <s v="Yes"/>
    <n v="0"/>
    <s v="FL"/>
    <x v="1"/>
    <n v="50"/>
    <s v="No"/>
    <s v="No"/>
    <s v="Yes"/>
    <s v="  One Year   "/>
    <s v="Paper Check"/>
    <n v="35"/>
    <n v="601"/>
    <x v="0"/>
    <m/>
    <x v="375"/>
    <x v="408"/>
    <n v="89"/>
    <x v="0"/>
    <n v="30.35"/>
    <x v="4"/>
    <s v="Phone"/>
    <x v="1"/>
    <n v="0"/>
    <n v="2334"/>
    <s v="Medio"/>
    <s v="Bajo"/>
    <n v="3.3707865168539325E-2"/>
    <n v="743"/>
    <n v="133"/>
    <n v="0.66917293233082709"/>
    <n v="0.66917293233082709"/>
    <s v="Primera compra"/>
    <n v="1276"/>
    <n v="41.921971252566735"/>
    <n v="3.4934976043805612"/>
    <x v="0"/>
    <x v="1"/>
    <s v="abr"/>
  </r>
  <r>
    <x v="2726"/>
    <x v="0"/>
    <n v="68"/>
    <n v="130"/>
    <n v="276.5"/>
    <n v="0"/>
    <s v="No"/>
    <s v="No"/>
    <n v="0"/>
    <n v="1"/>
    <n v="8"/>
    <s v="Yes"/>
    <n v="0"/>
    <s v="FL"/>
    <x v="1"/>
    <n v="50"/>
    <s v="No"/>
    <s v="No"/>
    <s v="Yes"/>
    <s v="  One Year   "/>
    <s v="Paper Check"/>
    <n v="35"/>
    <n v="601"/>
    <x v="0"/>
    <m/>
    <x v="375"/>
    <x v="408"/>
    <n v="89"/>
    <x v="0"/>
    <n v="30.35"/>
    <x v="1"/>
    <s v="Phone"/>
    <x v="1"/>
    <n v="0"/>
    <n v="3204"/>
    <s v="Medio"/>
    <s v="Bajo"/>
    <n v="0"/>
    <n v="743"/>
    <n v="130"/>
    <n v="0.68461538461538463"/>
    <n v="0.68461538461538463"/>
    <s v="Compra posterior"/>
    <n v="1276"/>
    <n v="41.921971252566735"/>
    <n v="3.4934976043805612"/>
    <x v="2"/>
    <x v="1"/>
    <s v="abr"/>
  </r>
  <r>
    <x v="2727"/>
    <x v="0"/>
    <n v="72"/>
    <n v="20"/>
    <n v="57.8"/>
    <n v="0"/>
    <s v="No"/>
    <s v="No"/>
    <n v="0"/>
    <n v="0"/>
    <n v="12"/>
    <s v="Yes"/>
    <n v="0"/>
    <s v="TX"/>
    <x v="0"/>
    <n v="22"/>
    <s v="Yes"/>
    <s v="No"/>
    <s v="No"/>
    <s v="  Month-to-Month   "/>
    <s v="Direct Debit"/>
    <n v="16"/>
    <n v="115"/>
    <x v="0"/>
    <m/>
    <x v="119"/>
    <x v="827"/>
    <n v="35"/>
    <x v="0"/>
    <n v="13.36"/>
    <x v="3"/>
    <s v="Phone"/>
    <x v="1"/>
    <n v="0"/>
    <n v="4541"/>
    <s v="Medio"/>
    <s v="Bajo"/>
    <n v="2.8571428571428571E-2"/>
    <n v="1532"/>
    <n v="21"/>
    <n v="1.6666666666666667"/>
    <n v="1.6666666666666667"/>
    <s v="Primera compra"/>
    <n v="1526"/>
    <n v="50.135523613963031"/>
    <n v="4.1779603011635862"/>
    <x v="2"/>
    <x v="1"/>
    <s v="ago"/>
  </r>
  <r>
    <x v="2728"/>
    <x v="0"/>
    <n v="69"/>
    <n v="20"/>
    <n v="53.8"/>
    <n v="0"/>
    <s v="No"/>
    <s v="No"/>
    <n v="0"/>
    <n v="0"/>
    <n v="2"/>
    <s v="Yes"/>
    <n v="0"/>
    <s v="TN"/>
    <x v="0"/>
    <n v="84"/>
    <s v="No"/>
    <s v="Yes"/>
    <s v="No"/>
    <s v="  Two Year   "/>
    <s v="Credit Card"/>
    <n v="37"/>
    <n v="500"/>
    <x v="0"/>
    <m/>
    <x v="894"/>
    <x v="1240"/>
    <n v="109"/>
    <x v="0"/>
    <n v="30.78"/>
    <x v="5"/>
    <s v="Email"/>
    <x v="1"/>
    <n v="0"/>
    <n v="442"/>
    <s v="Medio"/>
    <s v="Bajo"/>
    <n v="3.669724770642202E-2"/>
    <n v="1146"/>
    <n v="24"/>
    <n v="4.541666666666667"/>
    <n v="4.541666666666667"/>
    <s v="Primera compra"/>
    <n v="1534"/>
    <n v="50.398357289527723"/>
    <n v="4.1998631074606436"/>
    <x v="0"/>
    <x v="1"/>
    <s v="ago"/>
  </r>
  <r>
    <x v="2729"/>
    <x v="0"/>
    <n v="58"/>
    <n v="224"/>
    <n v="472.5"/>
    <n v="0"/>
    <s v="No"/>
    <s v="No"/>
    <n v="0"/>
    <n v="2"/>
    <n v="0"/>
    <s v="No"/>
    <n v="0"/>
    <s v="NJ"/>
    <x v="0"/>
    <n v="23"/>
    <s v="Yes"/>
    <s v="No"/>
    <s v="No"/>
    <s v="  One Year   "/>
    <s v="Credit Card"/>
    <n v="10"/>
    <n v="472"/>
    <x v="0"/>
    <m/>
    <x v="776"/>
    <x v="873"/>
    <n v="70"/>
    <x v="2"/>
    <n v="9.5299999999999994"/>
    <x v="4"/>
    <s v="SMS"/>
    <x v="1"/>
    <n v="0"/>
    <n v="4816"/>
    <s v="Medio"/>
    <s v="Bajo"/>
    <n v="4.2857142857142858E-2"/>
    <n v="1384"/>
    <n v="227"/>
    <n v="0.30837004405286345"/>
    <n v="0.30837004405286345"/>
    <s v="Primera compra"/>
    <n v="603"/>
    <n v="19.811088295687885"/>
    <n v="1.6509240246406571"/>
    <x v="0"/>
    <x v="1"/>
    <s v="feb"/>
  </r>
  <r>
    <x v="2730"/>
    <x v="0"/>
    <n v="83"/>
    <n v="247"/>
    <n v="628.5"/>
    <n v="0"/>
    <s v="No"/>
    <s v="No"/>
    <n v="0"/>
    <n v="1"/>
    <n v="0"/>
    <s v="No"/>
    <n v="0"/>
    <s v="NM"/>
    <x v="1"/>
    <n v="56"/>
    <s v="No"/>
    <s v="No"/>
    <s v="No"/>
    <s v="  Two Year   "/>
    <s v="Credit Card"/>
    <n v="7"/>
    <n v="314"/>
    <x v="0"/>
    <m/>
    <x v="526"/>
    <x v="1241"/>
    <n v="79"/>
    <x v="1"/>
    <n v="7.11"/>
    <x v="2"/>
    <s v="Email"/>
    <x v="0"/>
    <n v="0"/>
    <n v="5406"/>
    <s v="Medio"/>
    <s v="Medio"/>
    <n v="6.3291139240506333E-2"/>
    <n v="928"/>
    <n v="252"/>
    <n v="0.31349206349206349"/>
    <n v="0.31349206349206349"/>
    <s v="Primera compra"/>
    <n v="1717"/>
    <n v="56.410677618069819"/>
    <n v="4.7008898015058183"/>
    <x v="1"/>
    <x v="1"/>
    <s v="ene"/>
  </r>
  <r>
    <x v="2731"/>
    <x v="0"/>
    <n v="72"/>
    <n v="23"/>
    <n v="61.9"/>
    <n v="0"/>
    <s v="No"/>
    <s v="No"/>
    <n v="0"/>
    <n v="0"/>
    <n v="4"/>
    <s v="Yes"/>
    <n v="0"/>
    <s v="ME"/>
    <x v="0"/>
    <n v="72"/>
    <s v="No"/>
    <s v="Yes"/>
    <s v="No"/>
    <s v="  Month-to-Month   "/>
    <s v="Direct Debit"/>
    <n v="33"/>
    <n v="517"/>
    <x v="0"/>
    <m/>
    <x v="603"/>
    <x v="708"/>
    <n v="22"/>
    <x v="0"/>
    <n v="27.07"/>
    <x v="1"/>
    <s v="SMS"/>
    <x v="0"/>
    <n v="0"/>
    <n v="4917"/>
    <s v="Medio"/>
    <s v="Bajo"/>
    <n v="0"/>
    <n v="996"/>
    <n v="23"/>
    <n v="0.95652173913043481"/>
    <n v="0.95652173913043481"/>
    <s v="Primera compra"/>
    <n v="567"/>
    <n v="18.628336755646817"/>
    <n v="1.5523613963039014"/>
    <x v="0"/>
    <x v="1"/>
    <s v="mar"/>
  </r>
  <r>
    <x v="2732"/>
    <x v="0"/>
    <n v="72"/>
    <n v="363"/>
    <n v="1013.7"/>
    <n v="0"/>
    <s v="No"/>
    <s v="No"/>
    <n v="0"/>
    <n v="0"/>
    <n v="20"/>
    <s v="Yes"/>
    <n v="0"/>
    <s v="MA"/>
    <x v="1"/>
    <n v="25"/>
    <s v="Yes"/>
    <s v="No"/>
    <s v="Yes"/>
    <s v="  Two Year   "/>
    <s v="Credit Card"/>
    <n v="33"/>
    <n v="2378"/>
    <x v="0"/>
    <m/>
    <x v="1222"/>
    <x v="548"/>
    <n v="91"/>
    <x v="2"/>
    <n v="37.75"/>
    <x v="0"/>
    <s v="Phone"/>
    <x v="0"/>
    <n v="0"/>
    <n v="3358"/>
    <s v="Medio"/>
    <s v="Bajo"/>
    <n v="2.197802197802198E-2"/>
    <n v="472"/>
    <n v="365"/>
    <n v="0.24931506849315069"/>
    <n v="0.24931506849315069"/>
    <s v="Primera compra"/>
    <n v="724"/>
    <n v="23.786447638603697"/>
    <n v="1.9822039698836413"/>
    <x v="0"/>
    <x v="3"/>
    <s v="oct"/>
  </r>
  <r>
    <x v="2733"/>
    <x v="0"/>
    <n v="68"/>
    <n v="477"/>
    <n v="925.6"/>
    <n v="0"/>
    <s v="No"/>
    <s v="No"/>
    <n v="0"/>
    <n v="0"/>
    <n v="41"/>
    <s v="Yes"/>
    <n v="0"/>
    <s v="NM"/>
    <x v="1"/>
    <n v="21"/>
    <s v="Yes"/>
    <s v="No"/>
    <s v="Yes"/>
    <s v="  One Year   "/>
    <s v="Credit Card"/>
    <n v="51"/>
    <n v="3633"/>
    <x v="0"/>
    <m/>
    <x v="882"/>
    <x v="142"/>
    <n v="93"/>
    <x v="1"/>
    <n v="52.27"/>
    <x v="3"/>
    <s v="SMS"/>
    <x v="1"/>
    <n v="0"/>
    <n v="5103"/>
    <s v="Alto"/>
    <s v="Bajo"/>
    <n v="1.0752688172043012E-2"/>
    <n v="1523"/>
    <n v="478"/>
    <n v="0.19456066945606695"/>
    <n v="0.19456066945606695"/>
    <s v="Primera compra"/>
    <n v="467"/>
    <n v="15.342915811088295"/>
    <n v="1.2785763175906912"/>
    <x v="0"/>
    <x v="3"/>
    <s v="jul"/>
  </r>
  <r>
    <x v="2734"/>
    <x v="0"/>
    <n v="92"/>
    <n v="7"/>
    <n v="15"/>
    <n v="0"/>
    <s v="No"/>
    <s v="No"/>
    <n v="0"/>
    <n v="0"/>
    <n v="2"/>
    <s v="Yes"/>
    <n v="0"/>
    <s v="NC"/>
    <x v="1"/>
    <n v="67"/>
    <s v="No"/>
    <s v="Yes"/>
    <s v="No"/>
    <s v="  Month-to-Month   "/>
    <s v="Direct Debit"/>
    <n v="33"/>
    <n v="33"/>
    <x v="0"/>
    <m/>
    <x v="829"/>
    <x v="1010"/>
    <n v="61"/>
    <x v="1"/>
    <n v="32.04"/>
    <x v="5"/>
    <s v="Phone"/>
    <x v="0"/>
    <n v="0"/>
    <n v="6412"/>
    <s v="Medio"/>
    <s v="Bajo"/>
    <n v="6.5573770491803282E-2"/>
    <n v="1459"/>
    <n v="11"/>
    <n v="5.5454545454545459"/>
    <n v="5.5454545454545459"/>
    <s v="Primera compra"/>
    <n v="1689"/>
    <n v="55.490759753593437"/>
    <n v="4.6242299794661195"/>
    <x v="0"/>
    <x v="1"/>
    <s v="feb"/>
  </r>
  <r>
    <x v="2735"/>
    <x v="0"/>
    <n v="70"/>
    <n v="196"/>
    <n v="549.79999999999995"/>
    <n v="0"/>
    <s v="No"/>
    <s v="No"/>
    <n v="0"/>
    <n v="0"/>
    <n v="12"/>
    <s v="Yes"/>
    <n v="0"/>
    <s v="MO"/>
    <x v="0"/>
    <n v="19"/>
    <s v="Yes"/>
    <s v="No"/>
    <s v="Yes"/>
    <s v="  One Year   "/>
    <s v="Direct Debit"/>
    <n v="32"/>
    <n v="1459"/>
    <x v="0"/>
    <m/>
    <x v="1223"/>
    <x v="550"/>
    <n v="97"/>
    <x v="2"/>
    <n v="26.82"/>
    <x v="4"/>
    <s v="Email"/>
    <x v="1"/>
    <n v="0"/>
    <n v="5119"/>
    <s v="Medio"/>
    <s v="Bajo"/>
    <n v="3.0927835051546393E-2"/>
    <n v="663"/>
    <n v="199"/>
    <n v="0.48743718592964824"/>
    <n v="0.48743718592964824"/>
    <s v="Primera compra"/>
    <n v="587"/>
    <n v="19.285420944558521"/>
    <n v="1.6071184120465434"/>
    <x v="0"/>
    <x v="0"/>
    <s v="mar"/>
  </r>
  <r>
    <x v="2736"/>
    <x v="0"/>
    <n v="78"/>
    <n v="92"/>
    <n v="250.6"/>
    <n v="0"/>
    <s v="No"/>
    <s v="No"/>
    <n v="0"/>
    <n v="0"/>
    <n v="5"/>
    <s v="No"/>
    <n v="37"/>
    <s v="WI"/>
    <x v="1"/>
    <n v="78"/>
    <s v="No"/>
    <s v="Yes"/>
    <s v="Yes"/>
    <s v="  One Year   "/>
    <s v="Direct Debit"/>
    <n v="32"/>
    <n v="672"/>
    <x v="0"/>
    <m/>
    <x v="475"/>
    <x v="1058"/>
    <n v="89"/>
    <x v="1"/>
    <n v="34.619999999999997"/>
    <x v="5"/>
    <s v="SMS"/>
    <x v="1"/>
    <n v="0"/>
    <n v="5150"/>
    <s v="Medio"/>
    <s v="Bajo"/>
    <n v="4.49438202247191E-2"/>
    <n v="1331"/>
    <n v="96"/>
    <n v="0.92708333333333337"/>
    <n v="0.92708333333333337"/>
    <s v="Primera compra"/>
    <n v="1024"/>
    <n v="33.642710472279262"/>
    <n v="2.8035592060232717"/>
    <x v="0"/>
    <x v="2"/>
    <s v="dic"/>
  </r>
  <r>
    <x v="2737"/>
    <x v="0"/>
    <n v="71"/>
    <n v="271"/>
    <n v="601.9"/>
    <n v="0"/>
    <s v="No"/>
    <s v="No"/>
    <n v="0"/>
    <n v="0"/>
    <n v="13"/>
    <s v="No"/>
    <n v="65"/>
    <s v="OK"/>
    <x v="1"/>
    <n v="43"/>
    <s v="No"/>
    <s v="No"/>
    <s v="No"/>
    <s v="  One Year   "/>
    <s v="Credit Card"/>
    <n v="19"/>
    <n v="1020"/>
    <x v="0"/>
    <m/>
    <x v="932"/>
    <x v="642"/>
    <n v="112"/>
    <x v="2"/>
    <n v="17.3"/>
    <x v="3"/>
    <s v="Email"/>
    <x v="1"/>
    <n v="0"/>
    <n v="5640"/>
    <s v="Medio"/>
    <s v="Bajo"/>
    <n v="8.9285714285714281E-3"/>
    <n v="1552"/>
    <n v="272"/>
    <n v="0.41176470588235292"/>
    <n v="0.41176470588235292"/>
    <s v="Primera compra"/>
    <n v="1305"/>
    <n v="42.874743326488705"/>
    <n v="3.5728952772073921"/>
    <x v="2"/>
    <x v="2"/>
    <s v="mar"/>
  </r>
  <r>
    <x v="2738"/>
    <x v="0"/>
    <n v="76"/>
    <n v="59"/>
    <n v="206.6"/>
    <n v="0"/>
    <s v="No"/>
    <s v="No"/>
    <n v="0"/>
    <n v="2"/>
    <n v="1"/>
    <s v="Yes"/>
    <n v="0"/>
    <s v="NM"/>
    <x v="1"/>
    <n v="58"/>
    <s v="No"/>
    <s v="No"/>
    <s v="Yes"/>
    <s v="  One Year   "/>
    <s v="Direct Debit"/>
    <n v="41"/>
    <n v="1047"/>
    <x v="0"/>
    <m/>
    <x v="170"/>
    <x v="1033"/>
    <n v="41"/>
    <x v="1"/>
    <n v="44.88"/>
    <x v="2"/>
    <s v="Phone"/>
    <x v="0"/>
    <n v="0"/>
    <n v="2207"/>
    <s v="Medio"/>
    <s v="Medio"/>
    <n v="0.12195121951219512"/>
    <n v="1544"/>
    <n v="64"/>
    <n v="0.640625"/>
    <n v="0.640625"/>
    <s v="Primera compra"/>
    <n v="744"/>
    <n v="24.4435318275154"/>
    <n v="2.0369609856262834"/>
    <x v="1"/>
    <x v="2"/>
    <s v="sept"/>
  </r>
  <r>
    <x v="2739"/>
    <x v="0"/>
    <n v="81"/>
    <n v="228"/>
    <n v="695"/>
    <n v="0"/>
    <s v="No"/>
    <s v="No"/>
    <n v="0"/>
    <n v="0"/>
    <n v="0"/>
    <s v="No"/>
    <n v="0"/>
    <s v="MN"/>
    <x v="1"/>
    <n v="24"/>
    <s v="Yes"/>
    <s v="No"/>
    <s v="No"/>
    <s v="  One Year   "/>
    <s v="Direct Debit"/>
    <n v="7"/>
    <n v="372"/>
    <x v="0"/>
    <m/>
    <x v="1171"/>
    <x v="1242"/>
    <n v="87"/>
    <x v="1"/>
    <n v="7.61"/>
    <x v="0"/>
    <s v="Email"/>
    <x v="0"/>
    <n v="0"/>
    <n v="897"/>
    <s v="Medio"/>
    <s v="Bajo"/>
    <n v="2.2988505747126436E-2"/>
    <n v="1560"/>
    <n v="230"/>
    <n v="0.37826086956521737"/>
    <n v="0.37826086956521737"/>
    <s v="Primera compra"/>
    <n v="1102"/>
    <n v="36.205338809034906"/>
    <n v="3.0171115674195756"/>
    <x v="0"/>
    <x v="1"/>
    <s v="oct"/>
  </r>
  <r>
    <x v="2740"/>
    <x v="0"/>
    <n v="70"/>
    <n v="27"/>
    <n v="66.599999999999994"/>
    <n v="0"/>
    <s v="No"/>
    <s v="No"/>
    <n v="0"/>
    <n v="0"/>
    <n v="15"/>
    <s v="Yes"/>
    <n v="0"/>
    <s v="MA"/>
    <x v="0"/>
    <n v="21"/>
    <s v="Yes"/>
    <s v="No"/>
    <s v="No"/>
    <s v="  Month-to-Month   "/>
    <s v="Direct Debit"/>
    <n v="25"/>
    <n v="273"/>
    <x v="0"/>
    <m/>
    <x v="536"/>
    <x v="1018"/>
    <n v="7"/>
    <x v="2"/>
    <n v="22.92"/>
    <x v="5"/>
    <s v="SMS"/>
    <x v="1"/>
    <n v="0"/>
    <n v="6978"/>
    <s v="Medio"/>
    <s v="Bajo"/>
    <n v="0.5714285714285714"/>
    <n v="488"/>
    <n v="31"/>
    <n v="0.22580645161290322"/>
    <n v="0.22580645161290322"/>
    <s v="Primera compra"/>
    <n v="1653"/>
    <n v="54.308008213552355"/>
    <n v="4.5256673511293632"/>
    <x v="0"/>
    <x v="1"/>
    <s v="abr"/>
  </r>
  <r>
    <x v="2741"/>
    <x v="0"/>
    <n v="69"/>
    <n v="566"/>
    <n v="1085.5999999999999"/>
    <n v="340"/>
    <s v="Yes"/>
    <s v="No"/>
    <n v="176.8"/>
    <n v="1"/>
    <n v="13"/>
    <s v="Yes"/>
    <n v="0"/>
    <s v="ME"/>
    <x v="1"/>
    <n v="31"/>
    <s v="No"/>
    <s v="No"/>
    <s v="No"/>
    <s v="  Two Year   "/>
    <s v="Credit Card"/>
    <n v="45"/>
    <n v="3069"/>
    <x v="0"/>
    <m/>
    <x v="676"/>
    <x v="1186"/>
    <n v="108"/>
    <x v="0"/>
    <n v="52.4"/>
    <x v="5"/>
    <s v="Email"/>
    <x v="0"/>
    <n v="5.3"/>
    <n v="4305"/>
    <s v="Alto"/>
    <s v="Bajo"/>
    <n v="3.7037037037037035E-2"/>
    <n v="1651"/>
    <n v="910"/>
    <n v="0.11868131868131868"/>
    <n v="0.11868131868131868"/>
    <s v="Primera compra"/>
    <n v="1032"/>
    <n v="33.905544147843941"/>
    <n v="2.8254620123203282"/>
    <x v="0"/>
    <x v="3"/>
    <s v="dic"/>
  </r>
  <r>
    <x v="2742"/>
    <x v="0"/>
    <n v="75"/>
    <n v="360"/>
    <n v="1009.1"/>
    <n v="216"/>
    <s v="Yes"/>
    <s v="No"/>
    <n v="529.20000000000005"/>
    <n v="1"/>
    <n v="0"/>
    <s v="No"/>
    <n v="0"/>
    <s v="ND"/>
    <x v="0"/>
    <n v="19"/>
    <s v="Yes"/>
    <s v="No"/>
    <s v="No"/>
    <s v="  Two Year   "/>
    <s v="Direct Debit"/>
    <n v="9"/>
    <n v="618"/>
    <x v="0"/>
    <m/>
    <x v="966"/>
    <x v="1188"/>
    <n v="40"/>
    <x v="2"/>
    <n v="10.19"/>
    <x v="2"/>
    <s v="Email"/>
    <x v="1"/>
    <n v="10.58"/>
    <n v="3062"/>
    <s v="Medio"/>
    <s v="Medio"/>
    <n v="0.125"/>
    <n v="454"/>
    <n v="581"/>
    <n v="6.8846815834767636E-2"/>
    <n v="6.8846815834767636E-2"/>
    <s v="Primera compra"/>
    <n v="1128"/>
    <n v="37.059548254620125"/>
    <n v="3.0882956878850103"/>
    <x v="1"/>
    <x v="1"/>
    <s v="sept"/>
  </r>
  <r>
    <x v="2743"/>
    <x v="0"/>
    <n v="77"/>
    <n v="82"/>
    <n v="184.9"/>
    <n v="0"/>
    <s v="No"/>
    <s v="No"/>
    <n v="0"/>
    <n v="0"/>
    <n v="6"/>
    <s v="No"/>
    <n v="42"/>
    <s v="VT"/>
    <x v="1"/>
    <n v="32"/>
    <s v="No"/>
    <s v="No"/>
    <s v="No"/>
    <s v="  Month-to-Month   "/>
    <s v="Direct Debit"/>
    <n v="45"/>
    <m/>
    <x v="0"/>
    <m/>
    <x v="720"/>
    <x v="579"/>
    <n v="84"/>
    <x v="1"/>
    <n v="43.93"/>
    <x v="2"/>
    <s v="SMS"/>
    <x v="1"/>
    <n v="0"/>
    <n v="29"/>
    <s v="Medio"/>
    <s v="Medio"/>
    <n v="5.9523809523809521E-2"/>
    <n v="449"/>
    <n v="87"/>
    <n v="0.96551724137931039"/>
    <n v="0.96551724137931039"/>
    <s v="Primera compra"/>
    <n v="1391"/>
    <n v="45.700205338809035"/>
    <n v="3.808350444900753"/>
    <x v="1"/>
    <x v="1"/>
    <s v="dic"/>
  </r>
  <r>
    <x v="2744"/>
    <x v="0"/>
    <n v="70"/>
    <n v="56"/>
    <n v="169.4"/>
    <n v="0"/>
    <s v="No"/>
    <s v="No"/>
    <n v="0"/>
    <n v="0"/>
    <n v="20"/>
    <s v="Yes"/>
    <n v="0"/>
    <s v="AL"/>
    <x v="0"/>
    <n v="32"/>
    <s v="No"/>
    <s v="No"/>
    <s v="No"/>
    <s v="  Two Year   "/>
    <s v="Credit Card"/>
    <n v="43"/>
    <n v="1840"/>
    <x v="0"/>
    <m/>
    <x v="1224"/>
    <x v="948"/>
    <n v="15"/>
    <x v="0"/>
    <n v="37.909999999999997"/>
    <x v="5"/>
    <s v="Phone"/>
    <x v="1"/>
    <n v="0"/>
    <n v="1216"/>
    <s v="Medio"/>
    <s v="Bajo"/>
    <n v="0.26666666666666666"/>
    <n v="1367"/>
    <n v="60"/>
    <n v="0.25"/>
    <n v="0.25"/>
    <s v="Primera compra"/>
    <n v="870"/>
    <n v="28.58316221765914"/>
    <n v="2.3819301848049284"/>
    <x v="0"/>
    <x v="0"/>
    <s v="may"/>
  </r>
  <r>
    <x v="2745"/>
    <x v="0"/>
    <n v="72"/>
    <n v="152"/>
    <n v="354.6"/>
    <n v="0"/>
    <s v="No"/>
    <s v="No"/>
    <n v="0"/>
    <n v="0"/>
    <n v="11"/>
    <s v="Yes"/>
    <n v="0"/>
    <s v="MI"/>
    <x v="1"/>
    <n v="38"/>
    <s v="No"/>
    <s v="No"/>
    <s v="No"/>
    <s v="  Two Year   "/>
    <s v="Direct Debit"/>
    <n v="59"/>
    <n v="3479"/>
    <x v="0"/>
    <m/>
    <x v="1225"/>
    <x v="444"/>
    <n v="82"/>
    <x v="0"/>
    <n v="57.59"/>
    <x v="1"/>
    <s v="Email"/>
    <x v="0"/>
    <n v="0"/>
    <n v="1858"/>
    <s v="Alto"/>
    <s v="Bajo"/>
    <n v="0"/>
    <n v="710"/>
    <n v="152"/>
    <n v="0.53947368421052633"/>
    <n v="0.53947368421052633"/>
    <s v="Primera compra"/>
    <n v="1382"/>
    <n v="45.404517453798768"/>
    <n v="3.783709787816564"/>
    <x v="2"/>
    <x v="3"/>
    <s v="dic"/>
  </r>
  <r>
    <x v="2746"/>
    <x v="0"/>
    <n v="66"/>
    <n v="135"/>
    <n v="343.4"/>
    <n v="0"/>
    <s v="No"/>
    <s v="No"/>
    <n v="0"/>
    <n v="0"/>
    <n v="0"/>
    <s v="No"/>
    <n v="0"/>
    <s v="KS"/>
    <x v="0"/>
    <n v="53"/>
    <s v="No"/>
    <s v="No"/>
    <s v="No"/>
    <s v="  One Year   "/>
    <s v="Direct Debit"/>
    <n v="8"/>
    <n v="334"/>
    <x v="0"/>
    <m/>
    <x v="1074"/>
    <x v="737"/>
    <n v="86"/>
    <x v="1"/>
    <n v="9.17"/>
    <x v="0"/>
    <s v="SMS"/>
    <x v="0"/>
    <n v="0"/>
    <n v="5963"/>
    <s v="Medio"/>
    <s v="Bajo"/>
    <n v="2.3255813953488372E-2"/>
    <n v="984"/>
    <n v="137"/>
    <n v="0.62773722627737227"/>
    <n v="0.62773722627737227"/>
    <s v="Primera compra"/>
    <n v="695"/>
    <n v="22.833675564681727"/>
    <n v="1.9028062970568105"/>
    <x v="0"/>
    <x v="1"/>
    <s v="nov"/>
  </r>
  <r>
    <x v="2747"/>
    <x v="0"/>
    <n v="82"/>
    <n v="303"/>
    <n v="648.29999999999995"/>
    <n v="0"/>
    <s v="No"/>
    <s v="No"/>
    <n v="0"/>
    <n v="0"/>
    <n v="0"/>
    <s v="No"/>
    <n v="0"/>
    <s v="NV"/>
    <x v="1"/>
    <n v="48"/>
    <s v="No"/>
    <s v="No"/>
    <s v="No"/>
    <s v="  Two Year   "/>
    <s v="Paper Check"/>
    <n v="11"/>
    <n v="711"/>
    <x v="0"/>
    <m/>
    <x v="49"/>
    <x v="239"/>
    <n v="104"/>
    <x v="1"/>
    <n v="9.65"/>
    <x v="0"/>
    <s v="SMS"/>
    <x v="0"/>
    <n v="0"/>
    <n v="6966"/>
    <s v="Medio"/>
    <s v="Bajo"/>
    <n v="1.9230769230769232E-2"/>
    <n v="976"/>
    <n v="305"/>
    <n v="0.34098360655737703"/>
    <n v="0.34098360655737703"/>
    <s v="Primera compra"/>
    <n v="970"/>
    <n v="31.868583162217661"/>
    <n v="2.6557152635181382"/>
    <x v="0"/>
    <x v="2"/>
    <s v="feb"/>
  </r>
  <r>
    <x v="2748"/>
    <x v="0"/>
    <n v="68"/>
    <n v="151"/>
    <n v="388.4"/>
    <n v="220"/>
    <s v="Yes"/>
    <s v="No"/>
    <n v="220"/>
    <n v="0"/>
    <n v="8"/>
    <s v="Yes"/>
    <n v="0"/>
    <s v="OH"/>
    <x v="0"/>
    <n v="24"/>
    <s v="Yes"/>
    <s v="No"/>
    <s v="No"/>
    <s v="  One Year   "/>
    <s v="Credit Card"/>
    <n v="14"/>
    <n v="775"/>
    <x v="0"/>
    <m/>
    <x v="1226"/>
    <x v="1059"/>
    <n v="6"/>
    <x v="0"/>
    <n v="12.17"/>
    <x v="5"/>
    <s v="Email"/>
    <x v="0"/>
    <n v="0.44"/>
    <n v="7015"/>
    <s v="Medio"/>
    <s v="Bajo"/>
    <n v="0.66666666666666663"/>
    <n v="773"/>
    <n v="375"/>
    <n v="1.6E-2"/>
    <n v="1.6E-2"/>
    <s v="Primera compra"/>
    <n v="1159"/>
    <n v="38.078028747433265"/>
    <n v="3.1731690622861053"/>
    <x v="0"/>
    <x v="2"/>
    <s v="ago"/>
  </r>
  <r>
    <x v="2749"/>
    <x v="0"/>
    <n v="59"/>
    <n v="239"/>
    <n v="651"/>
    <n v="472"/>
    <s v="Yes"/>
    <s v="No"/>
    <n v="436.6"/>
    <n v="0"/>
    <n v="24"/>
    <s v="Yes"/>
    <n v="0"/>
    <s v="NE"/>
    <x v="0"/>
    <n v="21"/>
    <s v="Yes"/>
    <s v="No"/>
    <s v="Yes"/>
    <s v="  Month-to-Month   "/>
    <s v="Direct Debit"/>
    <n v="54"/>
    <n v="3221"/>
    <x v="0"/>
    <m/>
    <x v="549"/>
    <x v="179"/>
    <n v="39"/>
    <x v="1"/>
    <n v="49.11"/>
    <x v="5"/>
    <s v="SMS"/>
    <x v="1"/>
    <n v="8.73"/>
    <n v="2619"/>
    <s v="Alto"/>
    <s v="Bajo"/>
    <n v="0.10256410256410256"/>
    <n v="1454"/>
    <n v="715"/>
    <n v="5.4545454545454543E-2"/>
    <n v="5.4545454545454543E-2"/>
    <s v="Primera compra"/>
    <n v="461"/>
    <n v="15.145790554414784"/>
    <n v="1.2621492128678986"/>
    <x v="0"/>
    <x v="3"/>
    <s v="jul"/>
  </r>
  <r>
    <x v="2750"/>
    <x v="0"/>
    <n v="82"/>
    <n v="116"/>
    <n v="270.7"/>
    <n v="204"/>
    <s v="Yes"/>
    <s v="No"/>
    <n v="95.2"/>
    <n v="0"/>
    <n v="2"/>
    <s v="Yes"/>
    <n v="0"/>
    <s v="KY"/>
    <x v="1"/>
    <n v="67"/>
    <s v="No"/>
    <s v="Yes"/>
    <s v="Yes"/>
    <s v="  Two Year   "/>
    <s v="Direct Debit"/>
    <n v="65"/>
    <n v="2192"/>
    <x v="0"/>
    <m/>
    <x v="631"/>
    <x v="75"/>
    <n v="78"/>
    <x v="1"/>
    <n v="58.07"/>
    <x v="1"/>
    <s v="SMS"/>
    <x v="0"/>
    <n v="2.86"/>
    <n v="5907"/>
    <s v="Alto"/>
    <s v="Bajo"/>
    <n v="0"/>
    <n v="1257"/>
    <n v="320"/>
    <n v="0.24374999999999999"/>
    <n v="0.24374999999999999"/>
    <s v="Primera compra"/>
    <n v="292"/>
    <n v="9.593429158110883"/>
    <n v="0.79945242984257359"/>
    <x v="0"/>
    <x v="0"/>
    <s v="dic"/>
  </r>
  <r>
    <x v="2751"/>
    <x v="0"/>
    <n v="68"/>
    <n v="184"/>
    <n v="590"/>
    <n v="264"/>
    <s v="Yes"/>
    <s v="Yes"/>
    <n v="0"/>
    <n v="0"/>
    <n v="2"/>
    <s v="Yes"/>
    <n v="0"/>
    <s v="ND"/>
    <x v="0"/>
    <n v="77"/>
    <s v="No"/>
    <s v="Yes"/>
    <s v="Yes"/>
    <s v="  Two Year   "/>
    <s v="Direct Debit"/>
    <n v="64"/>
    <n v="4194"/>
    <x v="0"/>
    <m/>
    <x v="510"/>
    <x v="873"/>
    <n v="55"/>
    <x v="0"/>
    <n v="60.18"/>
    <x v="4"/>
    <s v="Email"/>
    <x v="1"/>
    <n v="5.87"/>
    <n v="2620"/>
    <s v="Alto"/>
    <s v="Bajo"/>
    <n v="5.4545454545454543E-2"/>
    <n v="1384"/>
    <n v="451"/>
    <n v="0.12195121951219512"/>
    <n v="0.12195121951219512"/>
    <s v="Primera compra"/>
    <n v="1089"/>
    <n v="35.7782340862423"/>
    <n v="2.9815195071868583"/>
    <x v="0"/>
    <x v="3"/>
    <s v="oct"/>
  </r>
  <r>
    <x v="2752"/>
    <x v="0"/>
    <n v="98"/>
    <n v="5"/>
    <n v="12"/>
    <n v="0"/>
    <s v="No"/>
    <s v="No"/>
    <n v="0"/>
    <n v="0"/>
    <n v="0"/>
    <s v="No"/>
    <n v="0"/>
    <s v="IA"/>
    <x v="0"/>
    <n v="19"/>
    <s v="Yes"/>
    <s v="No"/>
    <s v="No"/>
    <s v="  Month-to-Month   "/>
    <s v="Credit Card"/>
    <n v="12"/>
    <n v="12"/>
    <x v="0"/>
    <m/>
    <x v="348"/>
    <x v="1005"/>
    <n v="61"/>
    <x v="1"/>
    <n v="10.37"/>
    <x v="3"/>
    <s v="Phone"/>
    <x v="0"/>
    <n v="0"/>
    <n v="782"/>
    <s v="Medio"/>
    <s v="Bajo"/>
    <n v="1.6393442622950821E-2"/>
    <n v="448"/>
    <n v="6"/>
    <n v="10.166666666666666"/>
    <n v="10.166666666666666"/>
    <s v="Primera compra"/>
    <n v="1063"/>
    <n v="34.92402464065708"/>
    <n v="2.9103353867214232"/>
    <x v="2"/>
    <x v="1"/>
    <s v="nov"/>
  </r>
  <r>
    <x v="2753"/>
    <x v="0"/>
    <n v="60"/>
    <n v="113"/>
    <n v="321.10000000000002"/>
    <n v="0"/>
    <s v="No"/>
    <s v="No"/>
    <n v="0"/>
    <n v="0"/>
    <n v="10"/>
    <s v="Yes"/>
    <n v="0"/>
    <s v="MT"/>
    <x v="0"/>
    <n v="29"/>
    <s v="Yes"/>
    <s v="No"/>
    <s v="Yes"/>
    <s v="  Two Year   "/>
    <s v="Paper Check"/>
    <n v="36"/>
    <n v="2327"/>
    <x v="0"/>
    <m/>
    <x v="630"/>
    <x v="536"/>
    <n v="76"/>
    <x v="2"/>
    <n v="33.85"/>
    <x v="3"/>
    <s v="Phone"/>
    <x v="0"/>
    <n v="0"/>
    <n v="1177"/>
    <s v="Medio"/>
    <s v="Bajo"/>
    <n v="1.3157894736842105E-2"/>
    <n v="1229"/>
    <n v="114"/>
    <n v="0.66666666666666663"/>
    <n v="0.66666666666666663"/>
    <s v="Primera compra"/>
    <n v="1684"/>
    <n v="55.326488706365495"/>
    <n v="4.6105407255304582"/>
    <x v="2"/>
    <x v="3"/>
    <s v="mar"/>
  </r>
  <r>
    <x v="2754"/>
    <x v="0"/>
    <n v="73"/>
    <n v="299"/>
    <n v="820.2"/>
    <n v="272"/>
    <s v="Yes"/>
    <s v="Yes"/>
    <n v="0"/>
    <n v="0"/>
    <n v="15"/>
    <s v="No"/>
    <n v="61"/>
    <s v="DE"/>
    <x v="1"/>
    <n v="27"/>
    <s v="Yes"/>
    <s v="No"/>
    <s v="Yes"/>
    <s v="  Two Year   "/>
    <s v="Direct Debit"/>
    <n v="41"/>
    <n v="2775"/>
    <x v="0"/>
    <m/>
    <x v="1227"/>
    <x v="848"/>
    <n v="103"/>
    <x v="1"/>
    <n v="45.93"/>
    <x v="5"/>
    <s v="Phone"/>
    <x v="0"/>
    <n v="10.27"/>
    <n v="947"/>
    <s v="Alto"/>
    <s v="Bajo"/>
    <n v="3.8834951456310676E-2"/>
    <n v="444"/>
    <n v="575"/>
    <n v="0.17913043478260871"/>
    <n v="0.17913043478260871"/>
    <s v="Primera compra"/>
    <n v="1343"/>
    <n v="44.123203285420942"/>
    <n v="3.676933607118412"/>
    <x v="0"/>
    <x v="3"/>
    <s v="feb"/>
  </r>
  <r>
    <x v="2755"/>
    <x v="0"/>
    <n v="88"/>
    <n v="215"/>
    <n v="577.79999999999995"/>
    <n v="576"/>
    <s v="Yes"/>
    <s v="Yes"/>
    <n v="0"/>
    <n v="0"/>
    <n v="30"/>
    <s v="Yes"/>
    <n v="0"/>
    <s v="VT"/>
    <x v="1"/>
    <n v="24"/>
    <s v="Yes"/>
    <s v="No"/>
    <s v="No"/>
    <s v="  One Year   "/>
    <s v="Direct Debit"/>
    <n v="54"/>
    <n v="3469"/>
    <x v="0"/>
    <m/>
    <x v="1228"/>
    <x v="1243"/>
    <n v="70"/>
    <x v="1"/>
    <n v="59.34"/>
    <x v="2"/>
    <s v="Email"/>
    <x v="1"/>
    <n v="6.59"/>
    <n v="4118"/>
    <s v="Alto"/>
    <s v="Medio"/>
    <n v="7.1428571428571425E-2"/>
    <n v="563"/>
    <n v="796"/>
    <n v="8.7939698492462318E-2"/>
    <n v="8.7939698492462318E-2"/>
    <s v="Primera compra"/>
    <n v="1328"/>
    <n v="43.630390143737166"/>
    <n v="3.6358658453114305"/>
    <x v="1"/>
    <x v="3"/>
    <s v="feb"/>
  </r>
  <r>
    <x v="2756"/>
    <x v="0"/>
    <n v="57"/>
    <n v="199"/>
    <n v="263.39999999999998"/>
    <n v="0"/>
    <s v="No"/>
    <s v="No"/>
    <n v="0"/>
    <n v="0"/>
    <n v="16"/>
    <s v="Yes"/>
    <n v="0"/>
    <s v="WV"/>
    <x v="0"/>
    <n v="21"/>
    <s v="Yes"/>
    <s v="No"/>
    <s v="No"/>
    <s v="  Month-to-Month   "/>
    <s v="Credit Card"/>
    <n v="23"/>
    <n v="512"/>
    <x v="0"/>
    <m/>
    <x v="508"/>
    <x v="120"/>
    <n v="33"/>
    <x v="2"/>
    <n v="19.739999999999998"/>
    <x v="5"/>
    <s v="Phone"/>
    <x v="1"/>
    <n v="0"/>
    <n v="349"/>
    <s v="Medio"/>
    <s v="Bajo"/>
    <n v="0.12121212121212122"/>
    <n v="1526"/>
    <n v="203"/>
    <n v="0.1625615763546798"/>
    <n v="0.1625615763546798"/>
    <s v="Primera compra"/>
    <n v="1037"/>
    <n v="34.069815195071868"/>
    <n v="2.839151266255989"/>
    <x v="0"/>
    <x v="1"/>
    <s v="dic"/>
  </r>
  <r>
    <x v="2757"/>
    <x v="0"/>
    <n v="62"/>
    <n v="48"/>
    <n v="159.1"/>
    <n v="0"/>
    <s v="No"/>
    <s v="No"/>
    <n v="0"/>
    <n v="0"/>
    <n v="3"/>
    <s v="Yes"/>
    <n v="0"/>
    <s v="TN"/>
    <x v="0"/>
    <n v="32"/>
    <s v="No"/>
    <s v="No"/>
    <s v="No"/>
    <s v="  Month-to-Month   "/>
    <s v="Credit Card"/>
    <n v="36"/>
    <n v="1137"/>
    <x v="0"/>
    <m/>
    <x v="587"/>
    <x v="982"/>
    <n v="32"/>
    <x v="2"/>
    <n v="38.090000000000003"/>
    <x v="1"/>
    <s v="SMS"/>
    <x v="0"/>
    <n v="0"/>
    <n v="1806"/>
    <s v="Medio"/>
    <s v="Bajo"/>
    <n v="0"/>
    <n v="1294"/>
    <n v="48"/>
    <n v="0.66666666666666663"/>
    <n v="0.66666666666666663"/>
    <s v="Primera compra"/>
    <n v="455"/>
    <n v="14.948665297741275"/>
    <n v="1.2457221081451062"/>
    <x v="0"/>
    <x v="0"/>
    <s v="jul"/>
  </r>
  <r>
    <x v="2757"/>
    <x v="0"/>
    <n v="64"/>
    <n v="48"/>
    <n v="159.1"/>
    <n v="0"/>
    <s v="No"/>
    <s v="No"/>
    <n v="0"/>
    <n v="0"/>
    <n v="3"/>
    <s v="Yes"/>
    <n v="0"/>
    <s v="TN"/>
    <x v="0"/>
    <n v="32"/>
    <s v="No"/>
    <s v="No"/>
    <s v="No"/>
    <s v="  Month-to-Month   "/>
    <s v="Credit Card"/>
    <n v="36"/>
    <n v="1137"/>
    <x v="0"/>
    <m/>
    <x v="587"/>
    <x v="982"/>
    <n v="32"/>
    <x v="2"/>
    <n v="38.090000000000003"/>
    <x v="0"/>
    <s v="SMS"/>
    <x v="0"/>
    <n v="0"/>
    <n v="105"/>
    <s v="Medio"/>
    <s v="Bajo"/>
    <n v="6.25E-2"/>
    <n v="1294"/>
    <n v="50"/>
    <n v="0.64"/>
    <n v="0.64"/>
    <s v="Compra posterior"/>
    <n v="455"/>
    <n v="14.948665297741275"/>
    <n v="1.2457221081451062"/>
    <x v="0"/>
    <x v="0"/>
    <s v="jul"/>
  </r>
  <r>
    <x v="2758"/>
    <x v="0"/>
    <n v="61"/>
    <n v="129"/>
    <n v="389.8"/>
    <n v="0"/>
    <s v="No"/>
    <s v="No"/>
    <n v="0"/>
    <n v="0"/>
    <n v="8"/>
    <s v="Yes"/>
    <n v="0"/>
    <s v="GA"/>
    <x v="1"/>
    <n v="59"/>
    <s v="No"/>
    <s v="No"/>
    <s v="No"/>
    <s v="  Month-to-Month   "/>
    <s v="Credit Card"/>
    <n v="35"/>
    <n v="1369"/>
    <x v="0"/>
    <m/>
    <x v="425"/>
    <x v="57"/>
    <n v="56"/>
    <x v="2"/>
    <n v="36.78"/>
    <x v="0"/>
    <s v="Email"/>
    <x v="0"/>
    <n v="0"/>
    <n v="1451"/>
    <s v="Medio"/>
    <s v="Bajo"/>
    <n v="3.5714285714285712E-2"/>
    <n v="553"/>
    <n v="131"/>
    <n v="0.42748091603053434"/>
    <n v="0.42748091603053434"/>
    <s v="Primera compra"/>
    <n v="404"/>
    <n v="13.273100616016428"/>
    <n v="1.106091718001369"/>
    <x v="0"/>
    <x v="0"/>
    <s v="sept"/>
  </r>
  <r>
    <x v="2759"/>
    <x v="0"/>
    <n v="54"/>
    <n v="122"/>
    <n v="354.9"/>
    <n v="0"/>
    <s v="No"/>
    <s v="No"/>
    <n v="0"/>
    <n v="0"/>
    <n v="29"/>
    <s v="Yes"/>
    <n v="0"/>
    <s v="RI"/>
    <x v="0"/>
    <n v="66"/>
    <s v="No"/>
    <s v="Yes"/>
    <s v="Yes"/>
    <s v="  One Year   "/>
    <s v="Credit Card"/>
    <n v="29"/>
    <n v="843"/>
    <x v="0"/>
    <m/>
    <x v="825"/>
    <x v="1193"/>
    <n v="7"/>
    <x v="2"/>
    <n v="29.71"/>
    <x v="2"/>
    <s v="SMS"/>
    <x v="0"/>
    <n v="0"/>
    <n v="748"/>
    <s v="Medio"/>
    <s v="Medio"/>
    <n v="0.7142857142857143"/>
    <n v="1404"/>
    <n v="127"/>
    <n v="5.5118110236220472E-2"/>
    <n v="5.5118110236220472E-2"/>
    <s v="Primera compra"/>
    <n v="1027"/>
    <n v="33.741273100616013"/>
    <n v="2.8117727583846679"/>
    <x v="1"/>
    <x v="2"/>
    <s v="dic"/>
  </r>
  <r>
    <x v="2760"/>
    <x v="0"/>
    <n v="73"/>
    <n v="15"/>
    <n v="35.200000000000003"/>
    <n v="0"/>
    <s v="No"/>
    <s v="No"/>
    <n v="0"/>
    <n v="0"/>
    <n v="26"/>
    <s v="Yes"/>
    <n v="0"/>
    <s v="MI"/>
    <x v="1"/>
    <n v="30"/>
    <s v="No"/>
    <s v="No"/>
    <s v="Yes"/>
    <s v="  Month-to-Month   "/>
    <s v="Credit Card"/>
    <n v="28"/>
    <n v="109"/>
    <x v="0"/>
    <m/>
    <x v="55"/>
    <x v="1189"/>
    <n v="101"/>
    <x v="2"/>
    <n v="30.07"/>
    <x v="5"/>
    <s v="SMS"/>
    <x v="1"/>
    <n v="0"/>
    <n v="987"/>
    <s v="Medio"/>
    <s v="Bajo"/>
    <n v="3.9603960396039604E-2"/>
    <n v="500"/>
    <n v="19"/>
    <n v="5.3157894736842106"/>
    <n v="5.3157894736842106"/>
    <s v="Primera compra"/>
    <n v="1201"/>
    <n v="39.457905544147842"/>
    <n v="3.2881587953456535"/>
    <x v="0"/>
    <x v="1"/>
    <s v="jun"/>
  </r>
  <r>
    <x v="2761"/>
    <x v="0"/>
    <n v="87"/>
    <n v="204"/>
    <n v="353.2"/>
    <n v="0"/>
    <s v="No"/>
    <s v="No"/>
    <n v="0"/>
    <n v="0"/>
    <n v="5"/>
    <s v="Yes"/>
    <n v="0"/>
    <s v="GA"/>
    <x v="1"/>
    <n v="35"/>
    <s v="No"/>
    <s v="No"/>
    <s v="No"/>
    <s v="  Month-to-Month   "/>
    <s v="Credit Card"/>
    <n v="31"/>
    <n v="1198"/>
    <x v="0"/>
    <m/>
    <x v="1114"/>
    <x v="970"/>
    <n v="101"/>
    <x v="1"/>
    <n v="34.08"/>
    <x v="2"/>
    <s v="Phone"/>
    <x v="1"/>
    <n v="0"/>
    <n v="4295"/>
    <s v="Medio"/>
    <s v="Medio"/>
    <n v="4.9504950495049507E-2"/>
    <n v="572"/>
    <n v="209"/>
    <n v="0.48325358851674644"/>
    <n v="0.48325358851674644"/>
    <s v="Primera compra"/>
    <n v="1192"/>
    <n v="39.162217659137582"/>
    <n v="3.2635181382614653"/>
    <x v="1"/>
    <x v="0"/>
    <s v="jul"/>
  </r>
  <r>
    <x v="2762"/>
    <x v="0"/>
    <n v="71"/>
    <n v="136"/>
    <n v="319.7"/>
    <n v="184"/>
    <s v="Yes"/>
    <s v="Yes"/>
    <n v="0"/>
    <n v="1"/>
    <n v="5"/>
    <s v="No"/>
    <n v="49"/>
    <s v="KS"/>
    <x v="1"/>
    <n v="40"/>
    <s v="No"/>
    <s v="No"/>
    <s v="No"/>
    <s v="  Month-to-Month   "/>
    <s v="Credit Card"/>
    <n v="51"/>
    <n v="2321"/>
    <x v="0"/>
    <m/>
    <x v="1182"/>
    <x v="1244"/>
    <n v="19"/>
    <x v="2"/>
    <n v="59.93"/>
    <x v="0"/>
    <s v="Phone"/>
    <x v="1"/>
    <n v="6.03"/>
    <n v="2508"/>
    <s v="Alto"/>
    <s v="Bajo"/>
    <n v="0.10526315789473684"/>
    <n v="1744"/>
    <n v="322"/>
    <n v="5.9006211180124224E-2"/>
    <n v="5.9006211180124224E-2"/>
    <s v="Primera compra"/>
    <n v="1267"/>
    <n v="41.626283367556468"/>
    <n v="3.4688569472963722"/>
    <x v="0"/>
    <x v="3"/>
    <s v="abr"/>
  </r>
  <r>
    <x v="2763"/>
    <x v="0"/>
    <n v="69"/>
    <n v="51"/>
    <n v="95.5"/>
    <n v="0"/>
    <s v="No"/>
    <s v="No"/>
    <n v="0"/>
    <n v="0"/>
    <n v="15"/>
    <s v="Yes"/>
    <n v="0"/>
    <s v="AZ"/>
    <x v="1"/>
    <n v="26"/>
    <s v="Yes"/>
    <s v="No"/>
    <s v="No"/>
    <s v="  Month-to-Month   "/>
    <s v="Direct Debit"/>
    <n v="29"/>
    <n v="351"/>
    <x v="0"/>
    <m/>
    <x v="123"/>
    <x v="1070"/>
    <n v="111"/>
    <x v="2"/>
    <n v="27.48"/>
    <x v="1"/>
    <s v="Email"/>
    <x v="0"/>
    <n v="0"/>
    <n v="6443"/>
    <s v="Medio"/>
    <s v="Bajo"/>
    <n v="0"/>
    <n v="1529"/>
    <n v="51"/>
    <n v="2.1764705882352939"/>
    <n v="2.1764705882352939"/>
    <s v="Primera compra"/>
    <n v="304"/>
    <n v="9.9876796714579061"/>
    <n v="0.83230663928815884"/>
    <x v="0"/>
    <x v="1"/>
    <s v="dic"/>
  </r>
  <r>
    <x v="2764"/>
    <x v="0"/>
    <n v="69"/>
    <n v="210"/>
    <n v="382.7"/>
    <n v="172"/>
    <s v="Yes"/>
    <s v="Yes"/>
    <n v="0"/>
    <n v="0"/>
    <n v="9"/>
    <s v="Yes"/>
    <n v="0"/>
    <s v="CT"/>
    <x v="1"/>
    <n v="29"/>
    <s v="Yes"/>
    <s v="No"/>
    <s v="Yes"/>
    <s v="  Month-to-Month   "/>
    <s v="Direct Debit"/>
    <n v="30"/>
    <n v="1254"/>
    <x v="0"/>
    <m/>
    <x v="798"/>
    <x v="2"/>
    <n v="93"/>
    <x v="0"/>
    <n v="32.51"/>
    <x v="5"/>
    <s v="Phone"/>
    <x v="1"/>
    <n v="7.87"/>
    <n v="6812"/>
    <s v="Medio"/>
    <s v="Bajo"/>
    <n v="4.3010752688172046E-2"/>
    <n v="422"/>
    <n v="386"/>
    <n v="0.24093264248704663"/>
    <n v="0.24093264248704663"/>
    <s v="Primera compra"/>
    <n v="1539"/>
    <n v="50.562628336755651"/>
    <n v="4.213552361396304"/>
    <x v="0"/>
    <x v="0"/>
    <s v="jul"/>
  </r>
  <r>
    <x v="2765"/>
    <x v="0"/>
    <n v="63"/>
    <n v="423"/>
    <n v="1036.3"/>
    <n v="325"/>
    <s v="Yes"/>
    <s v="No"/>
    <n v="290.3"/>
    <n v="0"/>
    <n v="4"/>
    <s v="Yes"/>
    <n v="0"/>
    <s v="ME"/>
    <x v="0"/>
    <n v="44"/>
    <s v="No"/>
    <s v="No"/>
    <s v="Yes"/>
    <s v="  Two Year   "/>
    <s v="Credit Card"/>
    <n v="39"/>
    <n v="2506"/>
    <x v="0"/>
    <m/>
    <x v="221"/>
    <x v="639"/>
    <n v="46"/>
    <x v="2"/>
    <n v="39.75"/>
    <x v="0"/>
    <s v="SMS"/>
    <x v="0"/>
    <n v="0.87"/>
    <n v="1655"/>
    <s v="Medio"/>
    <s v="Bajo"/>
    <n v="4.3478260869565216E-2"/>
    <n v="770"/>
    <n v="750"/>
    <n v="6.133333333333333E-2"/>
    <n v="6.133333333333333E-2"/>
    <s v="Primera compra"/>
    <n v="489"/>
    <n v="16.06570841889117"/>
    <n v="1.3388090349075974"/>
    <x v="0"/>
    <x v="3"/>
    <s v="jun"/>
  </r>
  <r>
    <x v="2766"/>
    <x v="0"/>
    <n v="65"/>
    <n v="225"/>
    <n v="538.9"/>
    <n v="0"/>
    <s v="No"/>
    <s v="No"/>
    <n v="0"/>
    <n v="0"/>
    <n v="0"/>
    <s v="No"/>
    <n v="0"/>
    <s v="NJ"/>
    <x v="0"/>
    <n v="45"/>
    <s v="No"/>
    <s v="No"/>
    <s v="No"/>
    <s v="  Two Year   "/>
    <s v="Credit Card"/>
    <n v="9"/>
    <n v="461"/>
    <x v="0"/>
    <m/>
    <x v="582"/>
    <x v="1245"/>
    <n v="99"/>
    <x v="1"/>
    <n v="10.46"/>
    <x v="2"/>
    <s v="SMS"/>
    <x v="1"/>
    <n v="0"/>
    <n v="1811"/>
    <s v="Medio"/>
    <s v="Medio"/>
    <n v="5.0505050505050504E-2"/>
    <n v="682"/>
    <n v="230"/>
    <n v="0.43043478260869567"/>
    <n v="0.43043478260869567"/>
    <s v="Primera compra"/>
    <n v="955"/>
    <n v="31.375770020533881"/>
    <n v="2.6146475017111568"/>
    <x v="1"/>
    <x v="1"/>
    <s v="mar"/>
  </r>
  <r>
    <x v="2767"/>
    <x v="0"/>
    <n v="88"/>
    <n v="44"/>
    <n v="106.6"/>
    <n v="0"/>
    <s v="No"/>
    <s v="No"/>
    <n v="0"/>
    <n v="0"/>
    <n v="4"/>
    <s v="Yes"/>
    <n v="0"/>
    <s v="NJ"/>
    <x v="0"/>
    <n v="66"/>
    <s v="No"/>
    <s v="Yes"/>
    <s v="No"/>
    <s v="  Month-to-Month   "/>
    <s v="Credit Card"/>
    <n v="27"/>
    <n v="479"/>
    <x v="0"/>
    <m/>
    <x v="697"/>
    <x v="333"/>
    <n v="62"/>
    <x v="1"/>
    <n v="22.26"/>
    <x v="0"/>
    <s v="Phone"/>
    <x v="1"/>
    <n v="0"/>
    <n v="4496"/>
    <s v="Medio"/>
    <s v="Bajo"/>
    <n v="3.2258064516129031E-2"/>
    <n v="1326"/>
    <n v="46"/>
    <n v="1.3478260869565217"/>
    <n v="1.3478260869565217"/>
    <s v="Primera compra"/>
    <n v="1405"/>
    <n v="46.160164271047229"/>
    <n v="3.8466803559206024"/>
    <x v="0"/>
    <x v="1"/>
    <s v="dic"/>
  </r>
  <r>
    <x v="2768"/>
    <x v="0"/>
    <n v="51"/>
    <n v="26"/>
    <n v="83.7"/>
    <n v="0"/>
    <s v="No"/>
    <s v="No"/>
    <n v="0"/>
    <n v="0"/>
    <n v="21"/>
    <s v="Yes"/>
    <n v="0"/>
    <s v="SD"/>
    <x v="1"/>
    <n v="28"/>
    <s v="Yes"/>
    <s v="No"/>
    <s v="No"/>
    <s v="  Month-to-Month   "/>
    <s v="Credit Card"/>
    <n v="16"/>
    <n v="90"/>
    <x v="0"/>
    <m/>
    <x v="537"/>
    <x v="1246"/>
    <n v="71"/>
    <x v="1"/>
    <n v="14.85"/>
    <x v="3"/>
    <s v="Phone"/>
    <x v="1"/>
    <n v="0"/>
    <n v="1646"/>
    <s v="Medio"/>
    <s v="Bajo"/>
    <n v="1.4084507042253521E-2"/>
    <n v="894"/>
    <n v="27"/>
    <n v="2.6296296296296298"/>
    <n v="2.6296296296296298"/>
    <s v="Primera compra"/>
    <n v="841"/>
    <n v="27.630390143737166"/>
    <n v="2.3025325119780971"/>
    <x v="2"/>
    <x v="1"/>
    <s v="jun"/>
  </r>
  <r>
    <x v="2769"/>
    <x v="0"/>
    <n v="73"/>
    <n v="164"/>
    <n v="372.1"/>
    <n v="0"/>
    <s v="No"/>
    <s v="Yes"/>
    <n v="0"/>
    <n v="0"/>
    <n v="4"/>
    <s v="Yes"/>
    <n v="0"/>
    <s v="GA"/>
    <x v="1"/>
    <n v="34"/>
    <s v="No"/>
    <s v="No"/>
    <s v="Yes"/>
    <s v="  Month-to-Month   "/>
    <s v="Credit Card"/>
    <n v="11"/>
    <n v="300"/>
    <x v="0"/>
    <m/>
    <x v="1055"/>
    <x v="117"/>
    <n v="11"/>
    <x v="0"/>
    <n v="9.36"/>
    <x v="3"/>
    <s v="Phone"/>
    <x v="0"/>
    <n v="0"/>
    <n v="2298"/>
    <s v="Medio"/>
    <s v="Bajo"/>
    <n v="9.0909090909090912E-2"/>
    <n v="1132"/>
    <n v="165"/>
    <n v="6.6666666666666666E-2"/>
    <n v="6.6666666666666666E-2"/>
    <s v="Primera compra"/>
    <n v="661"/>
    <n v="21.716632443531829"/>
    <n v="1.8097193702943191"/>
    <x v="0"/>
    <x v="1"/>
    <s v="dic"/>
  </r>
  <r>
    <x v="2770"/>
    <x v="0"/>
    <n v="62"/>
    <n v="269"/>
    <n v="562.20000000000005"/>
    <n v="0"/>
    <s v="No"/>
    <s v="No"/>
    <n v="0"/>
    <n v="0"/>
    <n v="19"/>
    <s v="No"/>
    <n v="55"/>
    <s v="DC"/>
    <x v="1"/>
    <n v="36"/>
    <s v="No"/>
    <s v="No"/>
    <s v="Yes"/>
    <s v="  Month-to-Month   "/>
    <s v="Direct Debit"/>
    <n v="29"/>
    <n v="1009"/>
    <x v="0"/>
    <m/>
    <x v="1105"/>
    <x v="4"/>
    <n v="38"/>
    <x v="2"/>
    <n v="33.04"/>
    <x v="5"/>
    <s v="Email"/>
    <x v="1"/>
    <n v="0"/>
    <n v="3848"/>
    <s v="Medio"/>
    <s v="Bajo"/>
    <n v="0.10526315789473684"/>
    <n v="1295"/>
    <n v="273"/>
    <n v="0.1391941391941392"/>
    <n v="0.1391941391941392"/>
    <s v="Primera compra"/>
    <n v="1414"/>
    <n v="46.455852156057489"/>
    <n v="3.8713210130047906"/>
    <x v="0"/>
    <x v="2"/>
    <s v="nov"/>
  </r>
  <r>
    <x v="2771"/>
    <x v="0"/>
    <n v="88"/>
    <n v="77"/>
    <n v="128.30000000000001"/>
    <n v="128"/>
    <s v="Yes"/>
    <s v="No"/>
    <n v="118.4"/>
    <n v="0"/>
    <n v="0"/>
    <s v="No"/>
    <n v="0"/>
    <s v="MD"/>
    <x v="1"/>
    <n v="43"/>
    <s v="No"/>
    <s v="No"/>
    <s v="No"/>
    <s v="  One Year   "/>
    <s v="Credit Card"/>
    <n v="9"/>
    <n v="285"/>
    <x v="0"/>
    <m/>
    <x v="104"/>
    <x v="1060"/>
    <n v="96"/>
    <x v="1"/>
    <n v="7.87"/>
    <x v="3"/>
    <s v="Email"/>
    <x v="0"/>
    <n v="3.55"/>
    <n v="4580"/>
    <s v="Medio"/>
    <s v="Bajo"/>
    <n v="1.0416666666666666E-2"/>
    <n v="1200"/>
    <n v="206"/>
    <n v="0.46601941747572817"/>
    <n v="0.46601941747572817"/>
    <s v="Primera compra"/>
    <n v="1627"/>
    <n v="53.453798767967143"/>
    <n v="4.4544832306639286"/>
    <x v="2"/>
    <x v="1"/>
    <s v="abr"/>
  </r>
  <r>
    <x v="2772"/>
    <x v="0"/>
    <n v="99"/>
    <n v="45"/>
    <n v="122.6"/>
    <n v="0"/>
    <s v="No"/>
    <s v="No"/>
    <n v="0"/>
    <n v="3"/>
    <n v="1"/>
    <s v="Yes"/>
    <n v="0"/>
    <s v="NC"/>
    <x v="1"/>
    <n v="48"/>
    <s v="No"/>
    <s v="No"/>
    <s v="No"/>
    <s v="  Month-to-Month   "/>
    <s v="Credit Card"/>
    <n v="30"/>
    <n v="725"/>
    <x v="0"/>
    <m/>
    <x v="146"/>
    <x v="1247"/>
    <n v="20"/>
    <x v="1"/>
    <n v="30.58"/>
    <x v="4"/>
    <s v="Phone"/>
    <x v="0"/>
    <n v="0"/>
    <n v="154"/>
    <s v="Medio"/>
    <s v="Bajo"/>
    <n v="0.15"/>
    <n v="919"/>
    <n v="48"/>
    <n v="0.41666666666666669"/>
    <n v="0.41666666666666669"/>
    <s v="Primera compra"/>
    <n v="1279"/>
    <n v="42.020533880903486"/>
    <n v="3.501711156741957"/>
    <x v="0"/>
    <x v="2"/>
    <s v="abr"/>
  </r>
  <r>
    <x v="2773"/>
    <x v="0"/>
    <n v="83"/>
    <n v="142"/>
    <n v="352.5"/>
    <n v="0"/>
    <s v="No"/>
    <s v="No"/>
    <n v="0"/>
    <n v="2"/>
    <n v="3"/>
    <s v="Yes"/>
    <n v="0"/>
    <s v="NJ"/>
    <x v="0"/>
    <n v="42"/>
    <s v="No"/>
    <s v="No"/>
    <s v="Yes"/>
    <s v="  Two Year   "/>
    <s v="Credit Card"/>
    <n v="45"/>
    <n v="3202"/>
    <x v="0"/>
    <m/>
    <x v="741"/>
    <x v="647"/>
    <n v="75"/>
    <x v="1"/>
    <n v="41.36"/>
    <x v="1"/>
    <s v="Email"/>
    <x v="0"/>
    <n v="0"/>
    <n v="3381"/>
    <s v="Medio"/>
    <s v="Bajo"/>
    <n v="0"/>
    <n v="1503"/>
    <n v="142"/>
    <n v="0.528169014084507"/>
    <n v="0.528169014084507"/>
    <s v="Primera compra"/>
    <n v="1493"/>
    <n v="49.051334702258728"/>
    <n v="4.0876112251882271"/>
    <x v="2"/>
    <x v="3"/>
    <s v="sept"/>
  </r>
  <r>
    <x v="2773"/>
    <x v="0"/>
    <n v="94"/>
    <n v="142"/>
    <n v="352.5"/>
    <n v="0"/>
    <s v="No"/>
    <s v="No"/>
    <n v="0"/>
    <n v="2"/>
    <n v="3"/>
    <s v="Yes"/>
    <n v="0"/>
    <s v="NJ"/>
    <x v="0"/>
    <n v="42"/>
    <s v="No"/>
    <s v="No"/>
    <s v="Yes"/>
    <s v="  Two Year   "/>
    <s v="Credit Card"/>
    <n v="45"/>
    <n v="3202"/>
    <x v="0"/>
    <m/>
    <x v="741"/>
    <x v="647"/>
    <n v="75"/>
    <x v="1"/>
    <n v="41.36"/>
    <x v="1"/>
    <s v="Email"/>
    <x v="0"/>
    <n v="0"/>
    <n v="152"/>
    <s v="Medio"/>
    <s v="Bajo"/>
    <n v="0"/>
    <n v="1503"/>
    <n v="142"/>
    <n v="0.528169014084507"/>
    <n v="0.528169014084507"/>
    <s v="Compra posterior"/>
    <n v="1493"/>
    <n v="49.051334702258728"/>
    <n v="4.0876112251882271"/>
    <x v="2"/>
    <x v="3"/>
    <s v="sept"/>
  </r>
  <r>
    <x v="2774"/>
    <x v="0"/>
    <n v="66"/>
    <n v="247"/>
    <n v="667.2"/>
    <n v="0"/>
    <s v="No"/>
    <s v="No"/>
    <n v="0"/>
    <n v="0"/>
    <n v="6"/>
    <s v="Yes"/>
    <n v="0"/>
    <s v="AL"/>
    <x v="0"/>
    <n v="35"/>
    <s v="No"/>
    <s v="No"/>
    <s v="Yes"/>
    <s v="  One Year   "/>
    <s v="Credit Card"/>
    <n v="37"/>
    <n v="2493"/>
    <x v="0"/>
    <m/>
    <x v="1229"/>
    <x v="698"/>
    <n v="113"/>
    <x v="2"/>
    <n v="38.99"/>
    <x v="4"/>
    <s v="Email"/>
    <x v="1"/>
    <n v="0"/>
    <n v="4154"/>
    <s v="Medio"/>
    <s v="Bajo"/>
    <n v="2.6548672566371681E-2"/>
    <n v="1444"/>
    <n v="250"/>
    <n v="0.45200000000000001"/>
    <n v="0.45200000000000001"/>
    <s v="Primera compra"/>
    <n v="535"/>
    <n v="17.577002053388092"/>
    <n v="1.4647501711156743"/>
    <x v="0"/>
    <x v="3"/>
    <s v="abr"/>
  </r>
  <r>
    <x v="2775"/>
    <x v="0"/>
    <n v="69"/>
    <n v="180"/>
    <n v="459.9"/>
    <n v="0"/>
    <s v="No"/>
    <s v="No"/>
    <n v="0"/>
    <n v="2"/>
    <n v="8"/>
    <s v="Yes"/>
    <n v="0"/>
    <s v="ID"/>
    <x v="1"/>
    <n v="34"/>
    <s v="No"/>
    <s v="No"/>
    <s v="No"/>
    <s v="  Two Year   "/>
    <s v="Credit Card"/>
    <n v="55"/>
    <n v="3628"/>
    <x v="0"/>
    <m/>
    <x v="1157"/>
    <x v="251"/>
    <n v="62"/>
    <x v="1"/>
    <n v="64.569999999999993"/>
    <x v="3"/>
    <s v="Email"/>
    <x v="0"/>
    <n v="0"/>
    <n v="744"/>
    <s v="Alto"/>
    <s v="Bajo"/>
    <n v="1.6129032258064516E-2"/>
    <n v="1238"/>
    <n v="181"/>
    <n v="0.34254143646408841"/>
    <n v="0.34254143646408841"/>
    <s v="Primera compra"/>
    <n v="1666"/>
    <n v="54.735112936344976"/>
    <n v="4.561259411362081"/>
    <x v="2"/>
    <x v="3"/>
    <s v="mar"/>
  </r>
  <r>
    <x v="2776"/>
    <x v="0"/>
    <n v="73"/>
    <n v="29"/>
    <n v="66.599999999999994"/>
    <n v="12"/>
    <s v="Yes"/>
    <s v="No"/>
    <n v="13.5"/>
    <n v="2"/>
    <n v="8"/>
    <s v="Yes"/>
    <n v="0"/>
    <s v="VT"/>
    <x v="0"/>
    <n v="37"/>
    <s v="No"/>
    <s v="No"/>
    <s v="No"/>
    <s v="  Month-to-Month   "/>
    <s v="Direct Debit"/>
    <n v="33"/>
    <n v="137"/>
    <x v="0"/>
    <m/>
    <x v="529"/>
    <x v="894"/>
    <n v="80"/>
    <x v="0"/>
    <n v="35.71"/>
    <x v="1"/>
    <s v="Email"/>
    <x v="0"/>
    <n v="0.05"/>
    <n v="279"/>
    <s v="Medio"/>
    <s v="Bajo"/>
    <n v="0"/>
    <n v="1453"/>
    <n v="41"/>
    <n v="1.9512195121951219"/>
    <n v="1.9512195121951219"/>
    <s v="Primera compra"/>
    <n v="1690"/>
    <n v="55.523613963039018"/>
    <n v="4.6269678302532515"/>
    <x v="2"/>
    <x v="1"/>
    <s v="feb"/>
  </r>
  <r>
    <x v="2777"/>
    <x v="0"/>
    <n v="53"/>
    <n v="127"/>
    <n v="254.4"/>
    <n v="0"/>
    <s v="No"/>
    <s v="No"/>
    <n v="0"/>
    <n v="0"/>
    <n v="3"/>
    <s v="Yes"/>
    <n v="0"/>
    <s v="LA"/>
    <x v="1"/>
    <n v="40"/>
    <s v="No"/>
    <s v="No"/>
    <s v="No"/>
    <s v="  Two Year   "/>
    <s v="Direct Debit"/>
    <n v="22"/>
    <n v="1390"/>
    <x v="0"/>
    <m/>
    <x v="504"/>
    <x v="421"/>
    <n v="61"/>
    <x v="2"/>
    <n v="25.18"/>
    <x v="1"/>
    <s v="Phone"/>
    <x v="1"/>
    <n v="0"/>
    <n v="4348"/>
    <s v="Medio"/>
    <s v="Bajo"/>
    <n v="0"/>
    <n v="1574"/>
    <n v="127"/>
    <n v="0.48031496062992124"/>
    <n v="0.48031496062992124"/>
    <s v="Primera compra"/>
    <n v="876"/>
    <n v="28.780287474332649"/>
    <n v="2.3983572895277208"/>
    <x v="2"/>
    <x v="0"/>
    <s v="may"/>
  </r>
  <r>
    <x v="2778"/>
    <x v="0"/>
    <n v="69"/>
    <n v="70"/>
    <n v="212.6"/>
    <n v="72"/>
    <s v="Yes"/>
    <s v="No"/>
    <n v="63.5"/>
    <n v="0"/>
    <n v="10"/>
    <s v="Yes"/>
    <n v="0"/>
    <s v="OH"/>
    <x v="0"/>
    <n v="65"/>
    <s v="No"/>
    <s v="Yes"/>
    <s v="Yes"/>
    <s v="  Month-to-Month   "/>
    <s v="Credit Card"/>
    <n v="44"/>
    <n v="780"/>
    <x v="0"/>
    <m/>
    <x v="84"/>
    <x v="440"/>
    <n v="37"/>
    <x v="2"/>
    <n v="38.04"/>
    <x v="2"/>
    <s v="SMS"/>
    <x v="1"/>
    <n v="2.54"/>
    <n v="5680"/>
    <s v="Medio"/>
    <s v="Medio"/>
    <n v="0.13513513513513514"/>
    <n v="1300"/>
    <n v="147"/>
    <n v="0.25170068027210885"/>
    <n v="0.25170068027210885"/>
    <s v="Primera compra"/>
    <n v="536"/>
    <n v="17.609856262833677"/>
    <n v="1.4674880219028064"/>
    <x v="1"/>
    <x v="2"/>
    <s v="abr"/>
  </r>
  <r>
    <x v="2779"/>
    <x v="0"/>
    <n v="72"/>
    <n v="454"/>
    <n v="996"/>
    <n v="0"/>
    <s v="No"/>
    <s v="No"/>
    <n v="0"/>
    <n v="0"/>
    <n v="5"/>
    <s v="Yes"/>
    <n v="0"/>
    <s v="DE"/>
    <x v="0"/>
    <n v="34"/>
    <s v="No"/>
    <s v="No"/>
    <s v="Yes"/>
    <s v="  Two Year   "/>
    <s v="Credit Card"/>
    <n v="48"/>
    <n v="3437"/>
    <x v="0"/>
    <m/>
    <x v="429"/>
    <x v="894"/>
    <n v="60"/>
    <x v="2"/>
    <n v="55.05"/>
    <x v="5"/>
    <s v="Email"/>
    <x v="0"/>
    <n v="0"/>
    <n v="2692"/>
    <s v="Alto"/>
    <s v="Bajo"/>
    <n v="6.6666666666666666E-2"/>
    <n v="1453"/>
    <n v="458"/>
    <n v="0.13100436681222707"/>
    <n v="0.13100436681222707"/>
    <s v="Primera compra"/>
    <n v="1315"/>
    <n v="43.20328542094456"/>
    <n v="3.6002737850787132"/>
    <x v="0"/>
    <x v="3"/>
    <s v="mar"/>
  </r>
  <r>
    <x v="2780"/>
    <x v="0"/>
    <n v="61"/>
    <n v="178"/>
    <n v="548.4"/>
    <n v="0"/>
    <s v="No"/>
    <s v="No"/>
    <n v="0"/>
    <n v="0"/>
    <n v="2"/>
    <s v="Yes"/>
    <n v="0"/>
    <s v="WA"/>
    <x v="1"/>
    <n v="30"/>
    <s v="No"/>
    <s v="No"/>
    <s v="No"/>
    <s v="  One Year   "/>
    <s v="Credit Card"/>
    <n v="24"/>
    <n v="824"/>
    <x v="0"/>
    <m/>
    <x v="246"/>
    <x v="500"/>
    <n v="71"/>
    <x v="2"/>
    <n v="25.71"/>
    <x v="2"/>
    <s v="Phone"/>
    <x v="1"/>
    <n v="0"/>
    <n v="3827"/>
    <s v="Medio"/>
    <s v="Medio"/>
    <n v="7.0422535211267609E-2"/>
    <n v="1542"/>
    <n v="183"/>
    <n v="0.38797814207650272"/>
    <n v="0.38797814207650272"/>
    <s v="Primera compra"/>
    <n v="1645"/>
    <n v="54.045174537987677"/>
    <n v="4.5037645448323067"/>
    <x v="1"/>
    <x v="2"/>
    <s v="abr"/>
  </r>
  <r>
    <x v="2781"/>
    <x v="0"/>
    <n v="65"/>
    <n v="167"/>
    <n v="414.6"/>
    <n v="0"/>
    <s v="No"/>
    <s v="No"/>
    <n v="0"/>
    <n v="0"/>
    <n v="26"/>
    <s v="Yes"/>
    <n v="0"/>
    <s v="AK"/>
    <x v="0"/>
    <n v="28"/>
    <s v="Yes"/>
    <s v="No"/>
    <s v="Yes"/>
    <s v="  One Year   "/>
    <s v="Direct Debit"/>
    <n v="33"/>
    <n v="1381"/>
    <x v="0"/>
    <m/>
    <x v="886"/>
    <x v="1025"/>
    <n v="107"/>
    <x v="0"/>
    <n v="33.26"/>
    <x v="0"/>
    <s v="Phone"/>
    <x v="0"/>
    <n v="0"/>
    <n v="1084"/>
    <s v="Medio"/>
    <s v="Bajo"/>
    <n v="1.8691588785046728E-2"/>
    <n v="1483"/>
    <n v="169"/>
    <n v="0.63313609467455623"/>
    <n v="0.63313609467455623"/>
    <s v="Primera compra"/>
    <n v="1669"/>
    <n v="54.833675564681727"/>
    <n v="4.5694729637234772"/>
    <x v="0"/>
    <x v="0"/>
    <s v="mar"/>
  </r>
  <r>
    <x v="2782"/>
    <x v="0"/>
    <n v="79"/>
    <n v="70"/>
    <n v="203.1"/>
    <n v="69"/>
    <s v="Yes"/>
    <s v="No"/>
    <n v="49.7"/>
    <n v="0"/>
    <n v="4"/>
    <s v="Yes"/>
    <n v="0"/>
    <s v="KY"/>
    <x v="0"/>
    <n v="36"/>
    <s v="No"/>
    <s v="No"/>
    <s v="Yes"/>
    <s v="  Month-to-Month   "/>
    <s v="Direct Debit"/>
    <n v="44"/>
    <n v="999"/>
    <x v="0"/>
    <m/>
    <x v="414"/>
    <x v="343"/>
    <n v="41"/>
    <x v="1"/>
    <n v="49.53"/>
    <x v="3"/>
    <s v="SMS"/>
    <x v="1"/>
    <n v="2.48"/>
    <n v="5849"/>
    <s v="Alto"/>
    <s v="Bajo"/>
    <n v="2.4390243902439025E-2"/>
    <n v="1343"/>
    <n v="140"/>
    <n v="0.29285714285714287"/>
    <n v="0.29285714285714287"/>
    <s v="Primera compra"/>
    <n v="1156"/>
    <n v="37.979466119096507"/>
    <n v="3.1649555099247091"/>
    <x v="2"/>
    <x v="2"/>
    <s v="ago"/>
  </r>
  <r>
    <x v="2783"/>
    <x v="0"/>
    <n v="66"/>
    <n v="121"/>
    <n v="259.10000000000002"/>
    <n v="0"/>
    <s v="No"/>
    <s v="No"/>
    <n v="0"/>
    <n v="0"/>
    <n v="3"/>
    <s v="Yes"/>
    <n v="0"/>
    <s v="MI"/>
    <x v="1"/>
    <n v="54"/>
    <s v="No"/>
    <s v="No"/>
    <s v="No"/>
    <s v="  Two Year   "/>
    <s v="Credit Card"/>
    <n v="55"/>
    <n v="3552"/>
    <x v="0"/>
    <m/>
    <x v="1230"/>
    <x v="1248"/>
    <n v="105"/>
    <x v="2"/>
    <n v="45.63"/>
    <x v="1"/>
    <s v="SMS"/>
    <x v="1"/>
    <n v="0"/>
    <n v="3372"/>
    <s v="Alto"/>
    <s v="Bajo"/>
    <n v="0"/>
    <n v="1038"/>
    <n v="121"/>
    <n v="0.86776859504132231"/>
    <n v="0.86776859504132231"/>
    <s v="Primera compra"/>
    <n v="369"/>
    <n v="12.123203285420946"/>
    <n v="1.0102669404517455"/>
    <x v="0"/>
    <x v="3"/>
    <s v="oct"/>
  </r>
  <r>
    <x v="2784"/>
    <x v="0"/>
    <n v="54"/>
    <n v="385"/>
    <n v="853.5"/>
    <n v="0"/>
    <s v="No"/>
    <s v="No"/>
    <n v="0"/>
    <n v="2"/>
    <n v="0"/>
    <s v="No"/>
    <n v="0"/>
    <s v="TN"/>
    <x v="0"/>
    <n v="54"/>
    <s v="No"/>
    <s v="No"/>
    <s v="No"/>
    <s v="  Two Year   "/>
    <s v="Credit Card"/>
    <n v="9"/>
    <n v="522"/>
    <x v="0"/>
    <m/>
    <x v="210"/>
    <x v="775"/>
    <n v="21"/>
    <x v="2"/>
    <n v="9.32"/>
    <x v="2"/>
    <s v="Phone"/>
    <x v="1"/>
    <n v="0"/>
    <n v="4564"/>
    <s v="Medio"/>
    <s v="Medio"/>
    <n v="0.23809523809523808"/>
    <n v="862"/>
    <n v="390"/>
    <n v="5.3846153846153849E-2"/>
    <n v="5.3846153846153849E-2"/>
    <s v="Primera compra"/>
    <n v="1054"/>
    <n v="34.628336755646814"/>
    <n v="2.8856947296372346"/>
    <x v="1"/>
    <x v="1"/>
    <s v="nov"/>
  </r>
  <r>
    <x v="2785"/>
    <x v="0"/>
    <n v="65"/>
    <n v="178"/>
    <n v="371.7"/>
    <n v="0"/>
    <s v="No"/>
    <s v="No"/>
    <n v="0"/>
    <n v="0"/>
    <n v="4"/>
    <s v="Yes"/>
    <n v="0"/>
    <s v="NM"/>
    <x v="1"/>
    <n v="31"/>
    <s v="No"/>
    <s v="No"/>
    <s v="Yes"/>
    <s v="  Two Year   "/>
    <s v="Credit Card"/>
    <n v="29"/>
    <n v="1356"/>
    <x v="0"/>
    <m/>
    <x v="285"/>
    <x v="134"/>
    <n v="32"/>
    <x v="0"/>
    <n v="27.45"/>
    <x v="2"/>
    <s v="SMS"/>
    <x v="1"/>
    <n v="0"/>
    <n v="3932"/>
    <s v="Medio"/>
    <s v="Medio"/>
    <n v="0.15625"/>
    <n v="912"/>
    <n v="183"/>
    <n v="0.17486338797814208"/>
    <n v="0.17486338797814208"/>
    <s v="Primera compra"/>
    <n v="1091"/>
    <n v="35.843942505133469"/>
    <n v="2.9869952087611225"/>
    <x v="1"/>
    <x v="0"/>
    <s v="oct"/>
  </r>
  <r>
    <x v="2786"/>
    <x v="0"/>
    <n v="71"/>
    <n v="257"/>
    <n v="481.4"/>
    <n v="276"/>
    <s v="Yes"/>
    <s v="No"/>
    <n v="174.2"/>
    <n v="0"/>
    <n v="0"/>
    <s v="No"/>
    <n v="0"/>
    <s v="RI"/>
    <x v="1"/>
    <n v="57"/>
    <s v="No"/>
    <s v="No"/>
    <s v="No"/>
    <s v="  Two Year   "/>
    <s v="Credit Card"/>
    <n v="15"/>
    <n v="1031"/>
    <x v="0"/>
    <m/>
    <x v="834"/>
    <x v="789"/>
    <n v="87"/>
    <x v="0"/>
    <n v="16.78"/>
    <x v="0"/>
    <s v="SMS"/>
    <x v="1"/>
    <n v="6.97"/>
    <n v="2847"/>
    <s v="Medio"/>
    <s v="Bajo"/>
    <n v="2.2988505747126436E-2"/>
    <n v="1724"/>
    <n v="535"/>
    <n v="0.16261682242990655"/>
    <n v="0.16261682242990655"/>
    <s v="Primera compra"/>
    <n v="1036"/>
    <n v="34.03696098562628"/>
    <n v="2.8364134154688565"/>
    <x v="0"/>
    <x v="2"/>
    <s v="dic"/>
  </r>
  <r>
    <x v="2787"/>
    <x v="0"/>
    <n v="53"/>
    <n v="90"/>
    <n v="246.3"/>
    <n v="0"/>
    <s v="No"/>
    <s v="No"/>
    <n v="0"/>
    <n v="0"/>
    <n v="9"/>
    <s v="Yes"/>
    <n v="0"/>
    <s v="ID"/>
    <x v="0"/>
    <n v="35"/>
    <s v="No"/>
    <s v="No"/>
    <s v="No"/>
    <s v="  Month-to-Month   "/>
    <s v="Credit Card"/>
    <n v="30"/>
    <n v="1227"/>
    <x v="0"/>
    <m/>
    <x v="1145"/>
    <x v="1202"/>
    <n v="47"/>
    <x v="2"/>
    <n v="35.64"/>
    <x v="1"/>
    <s v="SMS"/>
    <x v="1"/>
    <n v="0"/>
    <n v="3941"/>
    <s v="Medio"/>
    <s v="Bajo"/>
    <n v="0"/>
    <n v="1405"/>
    <n v="90"/>
    <n v="0.52222222222222225"/>
    <n v="0.52222222222222225"/>
    <s v="Primera compra"/>
    <n v="807"/>
    <n v="26.513347022587268"/>
    <n v="2.2094455852156059"/>
    <x v="2"/>
    <x v="0"/>
    <s v="jul"/>
  </r>
  <r>
    <x v="2788"/>
    <x v="0"/>
    <n v="69"/>
    <n v="32"/>
    <n v="102.1"/>
    <n v="0"/>
    <s v="No"/>
    <s v="No"/>
    <n v="0"/>
    <n v="0"/>
    <n v="10"/>
    <s v="Yes"/>
    <n v="0"/>
    <s v="IL"/>
    <x v="0"/>
    <n v="35"/>
    <s v="No"/>
    <s v="No"/>
    <s v="Yes"/>
    <s v="  One Year   "/>
    <s v="Credit Card"/>
    <n v="14"/>
    <n v="346"/>
    <x v="0"/>
    <m/>
    <x v="1231"/>
    <x v="311"/>
    <n v="108"/>
    <x v="0"/>
    <n v="15.85"/>
    <x v="3"/>
    <s v="SMS"/>
    <x v="0"/>
    <n v="0"/>
    <n v="1150"/>
    <s v="Medio"/>
    <s v="Bajo"/>
    <n v="9.2592592592592587E-3"/>
    <n v="1196"/>
    <n v="33"/>
    <n v="3.2727272727272729"/>
    <n v="3.2727272727272729"/>
    <s v="Primera compra"/>
    <n v="982"/>
    <n v="32.262833675564679"/>
    <n v="2.6885694729637231"/>
    <x v="2"/>
    <x v="1"/>
    <s v="feb"/>
  </r>
  <r>
    <x v="2789"/>
    <x v="0"/>
    <n v="60"/>
    <n v="7"/>
    <n v="13.3"/>
    <n v="0"/>
    <s v="No"/>
    <s v="No"/>
    <n v="0"/>
    <n v="2"/>
    <n v="13"/>
    <s v="Yes"/>
    <n v="0"/>
    <s v="WV"/>
    <x v="1"/>
    <n v="79"/>
    <s v="No"/>
    <s v="Yes"/>
    <s v="Yes"/>
    <s v="  Two Year   "/>
    <s v="Direct Debit"/>
    <n v="40"/>
    <n v="106"/>
    <x v="0"/>
    <m/>
    <x v="661"/>
    <x v="680"/>
    <n v="101"/>
    <x v="2"/>
    <n v="37.14"/>
    <x v="3"/>
    <s v="Email"/>
    <x v="0"/>
    <n v="0"/>
    <n v="5415"/>
    <s v="Medio"/>
    <s v="Bajo"/>
    <n v="9.9009900990099011E-3"/>
    <n v="551"/>
    <n v="8"/>
    <n v="12.625"/>
    <n v="12.625"/>
    <s v="Primera compra"/>
    <n v="1573"/>
    <n v="51.679671457905542"/>
    <n v="4.3066392881587952"/>
    <x v="2"/>
    <x v="1"/>
    <s v="jun"/>
  </r>
  <r>
    <x v="2790"/>
    <x v="0"/>
    <n v="67"/>
    <n v="33"/>
    <n v="56.4"/>
    <n v="24"/>
    <s v="Yes"/>
    <s v="No"/>
    <n v="12.6"/>
    <n v="0"/>
    <n v="21"/>
    <s v="Yes"/>
    <n v="0"/>
    <s v="IL"/>
    <x v="0"/>
    <n v="26"/>
    <s v="Yes"/>
    <s v="No"/>
    <s v="Yes"/>
    <s v="  Month-to-Month   "/>
    <s v="Paper Check"/>
    <n v="45"/>
    <n v="366"/>
    <x v="0"/>
    <m/>
    <x v="95"/>
    <x v="16"/>
    <n v="99"/>
    <x v="0"/>
    <n v="37.380000000000003"/>
    <x v="2"/>
    <s v="Email"/>
    <x v="1"/>
    <n v="0.5"/>
    <n v="6716"/>
    <s v="Medio"/>
    <s v="Medio"/>
    <n v="5.0505050505050504E-2"/>
    <n v="1360"/>
    <n v="62"/>
    <n v="1.596774193548387"/>
    <n v="1.596774193548387"/>
    <s v="Primera compra"/>
    <n v="1726"/>
    <n v="56.706365503080079"/>
    <n v="4.7255304585900069"/>
    <x v="1"/>
    <x v="1"/>
    <s v="ene"/>
  </r>
  <r>
    <x v="2791"/>
    <x v="0"/>
    <n v="68"/>
    <n v="38"/>
    <n v="89.1"/>
    <n v="0"/>
    <s v="No"/>
    <s v="No"/>
    <n v="0"/>
    <n v="0"/>
    <n v="0"/>
    <s v="No"/>
    <n v="0"/>
    <s v="OK"/>
    <x v="0"/>
    <n v="68"/>
    <s v="No"/>
    <s v="Yes"/>
    <s v="No"/>
    <s v="  One Year   "/>
    <s v="Credit Card"/>
    <n v="9"/>
    <n v="191"/>
    <x v="0"/>
    <m/>
    <x v="834"/>
    <x v="871"/>
    <n v="58"/>
    <x v="2"/>
    <n v="10.67"/>
    <x v="1"/>
    <s v="Email"/>
    <x v="1"/>
    <n v="0"/>
    <n v="3104"/>
    <s v="Medio"/>
    <s v="Bajo"/>
    <n v="0"/>
    <n v="375"/>
    <n v="38"/>
    <n v="1.5263157894736843"/>
    <n v="1.5263157894736843"/>
    <s v="Primera compra"/>
    <n v="1036"/>
    <n v="34.03696098562628"/>
    <n v="2.8364134154688565"/>
    <x v="2"/>
    <x v="1"/>
    <s v="dic"/>
  </r>
  <r>
    <x v="2792"/>
    <x v="0"/>
    <n v="75"/>
    <n v="373"/>
    <n v="879.8"/>
    <n v="292"/>
    <s v="Yes"/>
    <s v="No"/>
    <n v="159.1"/>
    <n v="0"/>
    <n v="11"/>
    <s v="Yes"/>
    <n v="0"/>
    <s v="WV"/>
    <x v="1"/>
    <n v="50"/>
    <s v="No"/>
    <s v="No"/>
    <s v="Yes"/>
    <s v="  Two Year   "/>
    <s v="Direct Debit"/>
    <n v="53"/>
    <n v="3913"/>
    <x v="0"/>
    <m/>
    <x v="374"/>
    <x v="931"/>
    <n v="101"/>
    <x v="1"/>
    <n v="55.57"/>
    <x v="3"/>
    <s v="Email"/>
    <x v="1"/>
    <n v="7.96"/>
    <n v="549"/>
    <s v="Alto"/>
    <s v="Bajo"/>
    <n v="9.9009900990099011E-3"/>
    <n v="1198"/>
    <n v="666"/>
    <n v="0.15165165165165165"/>
    <n v="0.15165165165165165"/>
    <s v="Primera compra"/>
    <n v="578"/>
    <n v="18.989733059548254"/>
    <n v="1.5824777549623545"/>
    <x v="0"/>
    <x v="3"/>
    <s v="mar"/>
  </r>
  <r>
    <x v="2793"/>
    <x v="0"/>
    <n v="68"/>
    <n v="114"/>
    <n v="299"/>
    <n v="200"/>
    <s v="Yes"/>
    <s v="No"/>
    <n v="161.30000000000001"/>
    <n v="0"/>
    <n v="12"/>
    <s v="Yes"/>
    <n v="0"/>
    <s v="KY"/>
    <x v="1"/>
    <n v="35"/>
    <s v="No"/>
    <s v="No"/>
    <s v="Yes"/>
    <s v="  One Year   "/>
    <s v="Credit Card"/>
    <n v="31"/>
    <n v="1532"/>
    <x v="0"/>
    <m/>
    <x v="459"/>
    <x v="479"/>
    <n v="47"/>
    <x v="0"/>
    <n v="29.76"/>
    <x v="0"/>
    <s v="Email"/>
    <x v="0"/>
    <n v="0.64"/>
    <n v="3436"/>
    <s v="Medio"/>
    <s v="Bajo"/>
    <n v="4.2553191489361701E-2"/>
    <n v="1085"/>
    <n v="316"/>
    <n v="0.14873417721518986"/>
    <n v="0.14873417721518986"/>
    <s v="Primera compra"/>
    <n v="907"/>
    <n v="29.798767967145789"/>
    <n v="2.4832306639288158"/>
    <x v="0"/>
    <x v="0"/>
    <s v="abr"/>
  </r>
  <r>
    <x v="2794"/>
    <x v="0"/>
    <n v="64"/>
    <n v="325"/>
    <n v="795.6"/>
    <n v="0"/>
    <s v="No"/>
    <s v="No"/>
    <n v="0"/>
    <n v="2"/>
    <n v="14"/>
    <s v="Yes"/>
    <n v="0"/>
    <s v="MN"/>
    <x v="1"/>
    <n v="26"/>
    <s v="Yes"/>
    <s v="No"/>
    <s v="Yes"/>
    <s v="  Two Year   "/>
    <s v="Credit Card"/>
    <n v="40"/>
    <n v="2902"/>
    <x v="0"/>
    <m/>
    <x v="1232"/>
    <x v="359"/>
    <n v="1"/>
    <x v="2"/>
    <n v="37.93"/>
    <x v="5"/>
    <s v="SMS"/>
    <x v="1"/>
    <n v="0"/>
    <n v="2853"/>
    <s v="Medio"/>
    <s v="Bajo"/>
    <n v="4"/>
    <n v="794"/>
    <n v="329"/>
    <n v="3.0395136778115501E-3"/>
    <n v="3.0395136778115501E-3"/>
    <s v="Primera compra"/>
    <n v="1587"/>
    <n v="52.139630390143736"/>
    <n v="4.344969199178645"/>
    <x v="0"/>
    <x v="3"/>
    <s v="jun"/>
  </r>
  <r>
    <x v="2795"/>
    <x v="0"/>
    <n v="63"/>
    <n v="179"/>
    <n v="431.3"/>
    <n v="0"/>
    <s v="No"/>
    <s v="No"/>
    <n v="0"/>
    <n v="0"/>
    <n v="3"/>
    <s v="Yes"/>
    <n v="0"/>
    <s v="OH"/>
    <x v="0"/>
    <n v="49"/>
    <s v="No"/>
    <s v="No"/>
    <s v="Yes"/>
    <s v="  One Year   "/>
    <s v="Paper Check"/>
    <n v="21"/>
    <n v="703"/>
    <x v="0"/>
    <m/>
    <x v="189"/>
    <x v="1221"/>
    <n v="114"/>
    <x v="1"/>
    <n v="19.47"/>
    <x v="3"/>
    <s v="Phone"/>
    <x v="0"/>
    <n v="0"/>
    <n v="5007"/>
    <s v="Medio"/>
    <s v="Bajo"/>
    <n v="8.771929824561403E-3"/>
    <n v="756"/>
    <n v="180"/>
    <n v="0.6333333333333333"/>
    <n v="0.6333333333333333"/>
    <s v="Primera compra"/>
    <n v="1408"/>
    <n v="46.258726899383987"/>
    <n v="3.8548939082819991"/>
    <x v="2"/>
    <x v="2"/>
    <s v="dic"/>
  </r>
  <r>
    <x v="2796"/>
    <x v="0"/>
    <n v="71"/>
    <n v="44"/>
    <n v="121.9"/>
    <n v="32"/>
    <s v="Yes"/>
    <s v="No"/>
    <n v="24.8"/>
    <n v="0"/>
    <n v="6"/>
    <s v="Yes"/>
    <n v="0"/>
    <s v="NC"/>
    <x v="1"/>
    <n v="42"/>
    <s v="No"/>
    <s v="No"/>
    <s v="No"/>
    <s v="  Month-to-Month   "/>
    <s v="Direct Debit"/>
    <n v="35"/>
    <n v="282"/>
    <x v="0"/>
    <m/>
    <x v="1139"/>
    <x v="1249"/>
    <n v="77"/>
    <x v="2"/>
    <n v="32.15"/>
    <x v="3"/>
    <s v="Phone"/>
    <x v="0"/>
    <n v="0.74"/>
    <n v="273"/>
    <s v="Medio"/>
    <s v="Bajo"/>
    <n v="1.2987012987012988E-2"/>
    <n v="683"/>
    <n v="77"/>
    <n v="1"/>
    <n v="1"/>
    <s v="Primera compra"/>
    <n v="1543"/>
    <n v="50.69404517453799"/>
    <n v="4.2245037645448322"/>
    <x v="2"/>
    <x v="1"/>
    <s v="jul"/>
  </r>
  <r>
    <x v="2797"/>
    <x v="0"/>
    <n v="53"/>
    <n v="284"/>
    <n v="770"/>
    <n v="140"/>
    <s v="Yes"/>
    <s v="No"/>
    <n v="183.8"/>
    <n v="0"/>
    <n v="24"/>
    <s v="Yes"/>
    <n v="0"/>
    <s v="IN"/>
    <x v="0"/>
    <n v="26"/>
    <s v="Yes"/>
    <s v="No"/>
    <s v="Yes"/>
    <s v="  Two Year   "/>
    <s v="Direct Debit"/>
    <n v="48"/>
    <n v="3342"/>
    <x v="0"/>
    <m/>
    <x v="27"/>
    <x v="1248"/>
    <n v="7"/>
    <x v="2"/>
    <n v="48.61"/>
    <x v="1"/>
    <s v="SMS"/>
    <x v="0"/>
    <n v="0.74"/>
    <n v="3797"/>
    <s v="Alto"/>
    <s v="Bajo"/>
    <n v="0"/>
    <n v="1038"/>
    <n v="424"/>
    <n v="1.6509433962264151E-2"/>
    <n v="1.6509433962264151E-2"/>
    <s v="Primera compra"/>
    <n v="702"/>
    <n v="23.063655030800824"/>
    <n v="1.9219712525667354"/>
    <x v="0"/>
    <x v="3"/>
    <s v="nov"/>
  </r>
  <r>
    <x v="2798"/>
    <x v="0"/>
    <n v="70"/>
    <n v="149"/>
    <n v="353.2"/>
    <n v="0"/>
    <s v="No"/>
    <s v="No"/>
    <n v="0"/>
    <n v="0"/>
    <n v="25"/>
    <s v="Yes"/>
    <n v="0"/>
    <s v="MI"/>
    <x v="1"/>
    <n v="25"/>
    <s v="Yes"/>
    <s v="No"/>
    <s v="Yes"/>
    <s v="  Two Year   "/>
    <s v="Credit Card"/>
    <n v="64"/>
    <n v="4556"/>
    <x v="0"/>
    <m/>
    <x v="101"/>
    <x v="298"/>
    <n v="11"/>
    <x v="0"/>
    <n v="55.65"/>
    <x v="5"/>
    <s v="Email"/>
    <x v="0"/>
    <n v="0"/>
    <n v="445"/>
    <s v="Alto"/>
    <s v="Bajo"/>
    <n v="0.36363636363636365"/>
    <n v="584"/>
    <n v="153"/>
    <n v="7.1895424836601302E-2"/>
    <n v="7.1895424836601302E-2"/>
    <s v="Primera compra"/>
    <n v="805"/>
    <n v="26.447638603696099"/>
    <n v="2.2039698836413417"/>
    <x v="0"/>
    <x v="3"/>
    <s v="jul"/>
  </r>
  <r>
    <x v="2799"/>
    <x v="0"/>
    <n v="56"/>
    <n v="58"/>
    <n v="138.6"/>
    <n v="0"/>
    <s v="No"/>
    <s v="No"/>
    <n v="0"/>
    <n v="0"/>
    <n v="0"/>
    <s v="No"/>
    <n v="0"/>
    <s v="NV"/>
    <x v="1"/>
    <n v="45"/>
    <s v="No"/>
    <s v="No"/>
    <s v="No"/>
    <s v="  Month-to-Month   "/>
    <s v="Credit Card"/>
    <n v="12"/>
    <n v="320"/>
    <x v="0"/>
    <m/>
    <x v="136"/>
    <x v="1250"/>
    <n v="90"/>
    <x v="1"/>
    <n v="14.04"/>
    <x v="2"/>
    <s v="Email"/>
    <x v="0"/>
    <n v="0"/>
    <n v="6269"/>
    <s v="Medio"/>
    <s v="Medio"/>
    <n v="5.5555555555555552E-2"/>
    <n v="434"/>
    <n v="63"/>
    <n v="1.4285714285714286"/>
    <n v="1.4285714285714286"/>
    <s v="Primera compra"/>
    <n v="607"/>
    <n v="19.942505133470224"/>
    <n v="1.6618754277891854"/>
    <x v="1"/>
    <x v="1"/>
    <s v="feb"/>
  </r>
  <r>
    <x v="2800"/>
    <x v="0"/>
    <n v="74"/>
    <n v="139"/>
    <n v="377.9"/>
    <n v="0"/>
    <s v="No"/>
    <s v="No"/>
    <n v="0"/>
    <n v="0"/>
    <n v="37"/>
    <s v="Yes"/>
    <n v="0"/>
    <s v="GA"/>
    <x v="1"/>
    <n v="23"/>
    <s v="Yes"/>
    <s v="No"/>
    <s v="Yes"/>
    <s v="  Two Year   "/>
    <s v="Credit Card"/>
    <n v="49"/>
    <n v="3071"/>
    <x v="0"/>
    <m/>
    <x v="438"/>
    <x v="682"/>
    <n v="68"/>
    <x v="0"/>
    <n v="45.28"/>
    <x v="0"/>
    <s v="Phone"/>
    <x v="1"/>
    <n v="0"/>
    <n v="5717"/>
    <s v="Alto"/>
    <s v="Bajo"/>
    <n v="2.9411764705882353E-2"/>
    <n v="780"/>
    <n v="141"/>
    <n v="0.48226950354609927"/>
    <n v="0.48226950354609927"/>
    <s v="Primera compra"/>
    <n v="1521"/>
    <n v="49.97125256673511"/>
    <n v="4.1642710472279258"/>
    <x v="0"/>
    <x v="3"/>
    <s v="ago"/>
  </r>
  <r>
    <x v="2801"/>
    <x v="0"/>
    <n v="56"/>
    <n v="189"/>
    <n v="531.1"/>
    <n v="140"/>
    <s v="Yes"/>
    <s v="No"/>
    <n v="110.3"/>
    <n v="0"/>
    <n v="5"/>
    <s v="Yes"/>
    <n v="0"/>
    <s v="CA"/>
    <x v="1"/>
    <n v="31"/>
    <s v="No"/>
    <s v="No"/>
    <s v="No"/>
    <s v="  One Year   "/>
    <s v="Direct Debit"/>
    <n v="35"/>
    <n v="1252"/>
    <x v="0"/>
    <m/>
    <x v="716"/>
    <x v="103"/>
    <n v="66"/>
    <x v="2"/>
    <n v="29.38"/>
    <x v="5"/>
    <s v="SMS"/>
    <x v="1"/>
    <n v="0.44"/>
    <n v="3041"/>
    <s v="Medio"/>
    <s v="Bajo"/>
    <n v="6.0606060606060608E-2"/>
    <n v="728"/>
    <n v="333"/>
    <n v="0.1981981981981982"/>
    <n v="0.1981981981981982"/>
    <s v="Primera compra"/>
    <n v="641"/>
    <n v="21.059548254620125"/>
    <n v="1.754962354551677"/>
    <x v="0"/>
    <x v="0"/>
    <s v="ene"/>
  </r>
  <r>
    <x v="2802"/>
    <x v="0"/>
    <n v="62"/>
    <n v="183"/>
    <n v="458.9"/>
    <n v="114"/>
    <s v="Yes"/>
    <s v="No"/>
    <n v="173.9"/>
    <n v="0"/>
    <n v="2"/>
    <s v="Yes"/>
    <n v="0"/>
    <s v="MD"/>
    <x v="0"/>
    <n v="64"/>
    <s v="No"/>
    <s v="No"/>
    <s v="Yes"/>
    <s v="  One Year   "/>
    <s v="Direct Debit"/>
    <n v="38"/>
    <n v="2170"/>
    <x v="0"/>
    <m/>
    <x v="1172"/>
    <x v="78"/>
    <n v="76"/>
    <x v="1"/>
    <n v="38.450000000000003"/>
    <x v="2"/>
    <s v="Phone"/>
    <x v="0"/>
    <n v="6.95"/>
    <n v="5252"/>
    <s v="Medio"/>
    <s v="Medio"/>
    <n v="6.5789473684210523E-2"/>
    <n v="715"/>
    <n v="302"/>
    <n v="0.25165562913907286"/>
    <n v="0.25165562913907286"/>
    <s v="Primera compra"/>
    <n v="295"/>
    <n v="9.6919917864476393"/>
    <n v="0.8076659822039699"/>
    <x v="1"/>
    <x v="0"/>
    <s v="dic"/>
  </r>
  <r>
    <x v="2802"/>
    <x v="0"/>
    <n v="99"/>
    <n v="183"/>
    <n v="458.9"/>
    <n v="114"/>
    <s v="Yes"/>
    <s v="No"/>
    <n v="173.9"/>
    <n v="0"/>
    <n v="2"/>
    <s v="Yes"/>
    <n v="0"/>
    <s v="MD"/>
    <x v="0"/>
    <n v="64"/>
    <s v="No"/>
    <s v="No"/>
    <s v="Yes"/>
    <s v="  One Year   "/>
    <s v="Direct Debit"/>
    <n v="38"/>
    <n v="2170"/>
    <x v="0"/>
    <m/>
    <x v="1172"/>
    <x v="78"/>
    <n v="76"/>
    <x v="1"/>
    <n v="38.450000000000003"/>
    <x v="2"/>
    <s v="Phone"/>
    <x v="0"/>
    <n v="6.95"/>
    <n v="938"/>
    <s v="Medio"/>
    <s v="Medio"/>
    <n v="6.5789473684210523E-2"/>
    <n v="715"/>
    <n v="302"/>
    <n v="0.25165562913907286"/>
    <n v="0.25165562913907286"/>
    <s v="Compra posterior"/>
    <n v="295"/>
    <n v="9.6919917864476393"/>
    <n v="0.8076659822039699"/>
    <x v="1"/>
    <x v="0"/>
    <s v="dic"/>
  </r>
  <r>
    <x v="2803"/>
    <x v="0"/>
    <n v="68"/>
    <n v="35"/>
    <n v="94.1"/>
    <n v="0"/>
    <s v="No"/>
    <s v="No"/>
    <n v="0"/>
    <n v="2"/>
    <n v="9"/>
    <s v="Yes"/>
    <n v="0"/>
    <s v="IN"/>
    <x v="0"/>
    <n v="45"/>
    <s v="No"/>
    <s v="No"/>
    <s v="No"/>
    <s v="  Month-to-Month   "/>
    <s v="Direct Debit"/>
    <n v="35"/>
    <n v="548"/>
    <x v="0"/>
    <m/>
    <x v="176"/>
    <x v="1251"/>
    <n v="13"/>
    <x v="2"/>
    <n v="29.36"/>
    <x v="3"/>
    <s v="Email"/>
    <x v="1"/>
    <n v="0"/>
    <n v="6611"/>
    <s v="Medio"/>
    <s v="Bajo"/>
    <n v="7.6923076923076927E-2"/>
    <n v="757"/>
    <n v="36"/>
    <n v="0.3611111111111111"/>
    <n v="0.3611111111111111"/>
    <s v="Primera compra"/>
    <n v="1153"/>
    <n v="37.880903490759756"/>
    <n v="3.1567419575633129"/>
    <x v="2"/>
    <x v="1"/>
    <s v="ago"/>
  </r>
  <r>
    <x v="2804"/>
    <x v="0"/>
    <n v="58"/>
    <n v="307"/>
    <n v="747.8"/>
    <n v="250"/>
    <s v="Yes"/>
    <s v="No"/>
    <n v="257.5"/>
    <n v="2"/>
    <n v="7"/>
    <s v="Yes"/>
    <n v="0"/>
    <s v="DE"/>
    <x v="0"/>
    <n v="54"/>
    <s v="No"/>
    <s v="No"/>
    <s v="No"/>
    <s v="  Month-to-Month   "/>
    <s v="Direct Debit"/>
    <n v="41"/>
    <n v="2061"/>
    <x v="0"/>
    <m/>
    <x v="1021"/>
    <x v="195"/>
    <n v="78"/>
    <x v="1"/>
    <n v="45.66"/>
    <x v="4"/>
    <s v="SMS"/>
    <x v="1"/>
    <n v="0.52"/>
    <n v="1414"/>
    <s v="Alto"/>
    <s v="Bajo"/>
    <n v="3.8461538461538464E-2"/>
    <n v="1464"/>
    <n v="560"/>
    <n v="0.13928571428571429"/>
    <n v="0.13928571428571429"/>
    <s v="Primera compra"/>
    <n v="1673"/>
    <n v="54.965092402464066"/>
    <n v="4.5804243668720055"/>
    <x v="0"/>
    <x v="0"/>
    <s v="mar"/>
  </r>
  <r>
    <x v="2805"/>
    <x v="0"/>
    <n v="66"/>
    <n v="91"/>
    <n v="217.9"/>
    <n v="0"/>
    <s v="No"/>
    <s v="No"/>
    <n v="0"/>
    <n v="0"/>
    <n v="0"/>
    <s v="No"/>
    <n v="0"/>
    <s v="WA"/>
    <x v="1"/>
    <n v="74"/>
    <s v="No"/>
    <s v="Yes"/>
    <s v="No"/>
    <s v="  One Year   "/>
    <s v="Direct Debit"/>
    <n v="9"/>
    <n v="171"/>
    <x v="0"/>
    <m/>
    <x v="970"/>
    <x v="1217"/>
    <n v="98"/>
    <x v="0"/>
    <n v="9.31"/>
    <x v="4"/>
    <s v="Phone"/>
    <x v="1"/>
    <n v="0"/>
    <n v="943"/>
    <s v="Medio"/>
    <s v="Bajo"/>
    <n v="3.0612244897959183E-2"/>
    <n v="953"/>
    <n v="94"/>
    <n v="1.0425531914893618"/>
    <n v="1.0425531914893618"/>
    <s v="Primera compra"/>
    <n v="1561"/>
    <n v="51.285420944558524"/>
    <n v="4.2737850787132103"/>
    <x v="0"/>
    <x v="1"/>
    <s v="jul"/>
  </r>
  <r>
    <x v="2806"/>
    <x v="0"/>
    <n v="67"/>
    <n v="80"/>
    <n v="158.4"/>
    <n v="0"/>
    <s v="No"/>
    <s v="No"/>
    <n v="0"/>
    <n v="0"/>
    <n v="14"/>
    <s v="Yes"/>
    <n v="0"/>
    <s v="WV"/>
    <x v="0"/>
    <n v="40"/>
    <s v="No"/>
    <s v="No"/>
    <s v="Yes"/>
    <s v="  Month-to-Month   "/>
    <s v="Direct Debit"/>
    <n v="30"/>
    <n v="1207"/>
    <x v="0"/>
    <m/>
    <x v="193"/>
    <x v="494"/>
    <n v="22"/>
    <x v="0"/>
    <n v="24.71"/>
    <x v="1"/>
    <s v="Email"/>
    <x v="0"/>
    <n v="0"/>
    <n v="3891"/>
    <s v="Medio"/>
    <s v="Bajo"/>
    <n v="0"/>
    <n v="785"/>
    <n v="80"/>
    <n v="0.27500000000000002"/>
    <n v="0.27500000000000002"/>
    <s v="Primera compra"/>
    <n v="1514"/>
    <n v="49.741273100616013"/>
    <n v="4.1451060917180014"/>
    <x v="2"/>
    <x v="0"/>
    <s v="ago"/>
  </r>
  <r>
    <x v="2807"/>
    <x v="0"/>
    <n v="85"/>
    <n v="276"/>
    <n v="721.8"/>
    <n v="0"/>
    <s v="No"/>
    <s v="No"/>
    <n v="0"/>
    <n v="0"/>
    <n v="0"/>
    <s v="No"/>
    <n v="0"/>
    <s v="MT"/>
    <x v="1"/>
    <n v="48"/>
    <s v="No"/>
    <s v="No"/>
    <s v="No"/>
    <s v="  One Year   "/>
    <s v="Direct Debit"/>
    <n v="7"/>
    <n v="339"/>
    <x v="0"/>
    <m/>
    <x v="218"/>
    <x v="1252"/>
    <n v="71"/>
    <x v="1"/>
    <n v="6.3"/>
    <x v="4"/>
    <s v="Phone"/>
    <x v="0"/>
    <n v="0"/>
    <n v="4633"/>
    <s v="Medio"/>
    <s v="Bajo"/>
    <n v="4.2253521126760563E-2"/>
    <n v="1489"/>
    <n v="279"/>
    <n v="0.25448028673835127"/>
    <n v="0.25448028673835127"/>
    <s v="Primera compra"/>
    <n v="642"/>
    <n v="21.09240246406571"/>
    <n v="1.7577002053388091"/>
    <x v="0"/>
    <x v="1"/>
    <s v="ene"/>
  </r>
  <r>
    <x v="2808"/>
    <x v="0"/>
    <n v="65"/>
    <n v="222"/>
    <n v="665.1"/>
    <n v="420"/>
    <s v="Yes"/>
    <s v="Yes"/>
    <n v="0"/>
    <n v="0"/>
    <n v="0"/>
    <s v="No"/>
    <n v="0"/>
    <s v="WY"/>
    <x v="1"/>
    <n v="43"/>
    <s v="No"/>
    <s v="No"/>
    <s v="No"/>
    <s v="  Two Year   "/>
    <s v="Credit Card"/>
    <n v="9"/>
    <n v="528"/>
    <x v="0"/>
    <m/>
    <x v="551"/>
    <x v="1253"/>
    <n v="120"/>
    <x v="0"/>
    <n v="7.86"/>
    <x v="2"/>
    <s v="Phone"/>
    <x v="1"/>
    <n v="0.86"/>
    <n v="5423"/>
    <s v="Medio"/>
    <s v="Medio"/>
    <n v="4.1666666666666664E-2"/>
    <n v="1256"/>
    <n v="647"/>
    <n v="0.18547140649149924"/>
    <n v="0.18547140649149924"/>
    <s v="Primera compra"/>
    <n v="1519"/>
    <n v="49.905544147843941"/>
    <n v="4.1587953456536617"/>
    <x v="1"/>
    <x v="1"/>
    <s v="ago"/>
  </r>
  <r>
    <x v="2809"/>
    <x v="0"/>
    <n v="64"/>
    <n v="92"/>
    <n v="229.1"/>
    <n v="0"/>
    <s v="No"/>
    <s v="No"/>
    <n v="0"/>
    <n v="0"/>
    <n v="17"/>
    <s v="Yes"/>
    <n v="0"/>
    <s v="VA"/>
    <x v="1"/>
    <n v="25"/>
    <s v="Yes"/>
    <s v="No"/>
    <s v="No"/>
    <s v="  Month-to-Month   "/>
    <s v="Direct Debit"/>
    <n v="55"/>
    <n v="3168"/>
    <x v="0"/>
    <m/>
    <x v="813"/>
    <x v="1064"/>
    <n v="78"/>
    <x v="2"/>
    <n v="59.79"/>
    <x v="4"/>
    <s v="Email"/>
    <x v="0"/>
    <n v="0"/>
    <n v="3623"/>
    <s v="Alto"/>
    <s v="Bajo"/>
    <n v="3.8461538461538464E-2"/>
    <n v="1555"/>
    <n v="95"/>
    <n v="0.82105263157894737"/>
    <n v="0.82105263157894737"/>
    <s v="Primera compra"/>
    <n v="895"/>
    <n v="29.404517453798768"/>
    <n v="2.4503764544832305"/>
    <x v="0"/>
    <x v="3"/>
    <s v="may"/>
  </r>
  <r>
    <x v="2810"/>
    <x v="0"/>
    <n v="59"/>
    <n v="105"/>
    <n v="299.89999999999998"/>
    <n v="0"/>
    <s v="No"/>
    <s v="No"/>
    <n v="0"/>
    <n v="1"/>
    <n v="3"/>
    <s v="Yes"/>
    <n v="0"/>
    <s v="SC"/>
    <x v="0"/>
    <n v="41"/>
    <s v="No"/>
    <s v="No"/>
    <s v="No"/>
    <s v="  One Year   "/>
    <s v="Credit Card"/>
    <n v="36"/>
    <n v="990"/>
    <x v="0"/>
    <m/>
    <x v="700"/>
    <x v="579"/>
    <n v="4"/>
    <x v="1"/>
    <n v="42.44"/>
    <x v="3"/>
    <s v="Phone"/>
    <x v="0"/>
    <n v="0"/>
    <n v="3124"/>
    <s v="Medio"/>
    <s v="Bajo"/>
    <n v="0.25"/>
    <n v="449"/>
    <n v="106"/>
    <n v="3.7735849056603772E-2"/>
    <n v="3.7735849056603772E-2"/>
    <s v="Primera compra"/>
    <n v="551"/>
    <n v="18.102669404517453"/>
    <n v="1.5085557837097878"/>
    <x v="0"/>
    <x v="2"/>
    <s v="abr"/>
  </r>
  <r>
    <x v="2811"/>
    <x v="0"/>
    <n v="72"/>
    <n v="182"/>
    <n v="357.5"/>
    <n v="72"/>
    <s v="Yes"/>
    <s v="No"/>
    <n v="117.6"/>
    <n v="0"/>
    <n v="1"/>
    <s v="Yes"/>
    <n v="0"/>
    <s v="WA"/>
    <x v="0"/>
    <n v="54"/>
    <s v="No"/>
    <s v="No"/>
    <s v="No"/>
    <s v="  Month-to-Month   "/>
    <s v="Direct Debit"/>
    <n v="39"/>
    <n v="919"/>
    <x v="0"/>
    <m/>
    <x v="1233"/>
    <x v="970"/>
    <n v="78"/>
    <x v="0"/>
    <n v="31.85"/>
    <x v="1"/>
    <s v="Phone"/>
    <x v="0"/>
    <n v="2.35"/>
    <n v="4632"/>
    <s v="Medio"/>
    <s v="Bajo"/>
    <n v="0"/>
    <n v="572"/>
    <n v="254"/>
    <n v="0.30708661417322836"/>
    <n v="0.30708661417322836"/>
    <s v="Primera compra"/>
    <n v="1713"/>
    <n v="56.279260780287473"/>
    <n v="4.6899383983572891"/>
    <x v="2"/>
    <x v="2"/>
    <s v="feb"/>
  </r>
  <r>
    <x v="2812"/>
    <x v="0"/>
    <n v="62"/>
    <n v="19"/>
    <n v="52.5"/>
    <n v="0"/>
    <s v="No"/>
    <s v="No"/>
    <n v="0"/>
    <n v="0"/>
    <n v="6"/>
    <s v="Yes"/>
    <n v="0"/>
    <s v="NY"/>
    <x v="1"/>
    <n v="50"/>
    <s v="No"/>
    <s v="No"/>
    <s v="No"/>
    <s v="  Month-to-Month   "/>
    <s v="Direct Debit"/>
    <n v="16"/>
    <n v="75"/>
    <x v="0"/>
    <m/>
    <x v="877"/>
    <x v="118"/>
    <n v="9"/>
    <x v="2"/>
    <n v="18.25"/>
    <x v="4"/>
    <s v="Email"/>
    <x v="1"/>
    <n v="0"/>
    <n v="4981"/>
    <s v="Medio"/>
    <s v="Bajo"/>
    <n v="0.33333333333333331"/>
    <n v="878"/>
    <n v="22"/>
    <n v="0.40909090909090912"/>
    <n v="0.40909090909090912"/>
    <s v="Primera compra"/>
    <n v="1410"/>
    <n v="46.32443531827515"/>
    <n v="3.8603696098562623"/>
    <x v="0"/>
    <x v="1"/>
    <s v="dic"/>
  </r>
  <r>
    <x v="2812"/>
    <x v="0"/>
    <n v="67"/>
    <n v="19"/>
    <n v="52.5"/>
    <n v="0"/>
    <s v="No"/>
    <s v="No"/>
    <n v="0"/>
    <n v="0"/>
    <n v="6"/>
    <s v="Yes"/>
    <n v="0"/>
    <s v="NY"/>
    <x v="1"/>
    <n v="50"/>
    <s v="No"/>
    <s v="No"/>
    <s v="No"/>
    <s v="  Month-to-Month   "/>
    <s v="Direct Debit"/>
    <n v="16"/>
    <n v="75"/>
    <x v="0"/>
    <m/>
    <x v="877"/>
    <x v="118"/>
    <n v="9"/>
    <x v="2"/>
    <n v="18.25"/>
    <x v="4"/>
    <s v="Email"/>
    <x v="1"/>
    <n v="0"/>
    <n v="4143"/>
    <s v="Medio"/>
    <s v="Bajo"/>
    <n v="0.33333333333333331"/>
    <n v="878"/>
    <n v="22"/>
    <n v="0.40909090909090912"/>
    <n v="0.40909090909090912"/>
    <s v="Compra posterior"/>
    <n v="1410"/>
    <n v="46.32443531827515"/>
    <n v="3.8603696098562623"/>
    <x v="0"/>
    <x v="1"/>
    <s v="dic"/>
  </r>
  <r>
    <x v="2813"/>
    <x v="0"/>
    <n v="54"/>
    <n v="86"/>
    <n v="255.2"/>
    <n v="0"/>
    <s v="No"/>
    <s v="No"/>
    <n v="0"/>
    <n v="0"/>
    <n v="7"/>
    <s v="Yes"/>
    <n v="0"/>
    <s v="IA"/>
    <x v="1"/>
    <n v="69"/>
    <s v="No"/>
    <s v="Yes"/>
    <s v="No"/>
    <s v="  One Year   "/>
    <s v="Direct Debit"/>
    <n v="41"/>
    <n v="1761"/>
    <x v="0"/>
    <m/>
    <x v="59"/>
    <x v="588"/>
    <n v="37"/>
    <x v="2"/>
    <n v="34.22"/>
    <x v="3"/>
    <s v="Phone"/>
    <x v="0"/>
    <n v="0"/>
    <n v="5558"/>
    <s v="Medio"/>
    <s v="Bajo"/>
    <n v="2.7027027027027029E-2"/>
    <n v="1307"/>
    <n v="87"/>
    <n v="0.42528735632183906"/>
    <n v="0.42528735632183906"/>
    <s v="Primera compra"/>
    <n v="1538"/>
    <n v="50.529774127310063"/>
    <n v="4.2108145106091719"/>
    <x v="2"/>
    <x v="0"/>
    <s v="jul"/>
  </r>
  <r>
    <x v="2814"/>
    <x v="0"/>
    <n v="69"/>
    <n v="28"/>
    <n v="69.099999999999994"/>
    <n v="18"/>
    <s v="Yes"/>
    <s v="Yes"/>
    <n v="0"/>
    <n v="0"/>
    <n v="3"/>
    <s v="No"/>
    <n v="16"/>
    <s v="ME"/>
    <x v="0"/>
    <n v="36"/>
    <s v="No"/>
    <s v="No"/>
    <s v="No"/>
    <s v="  Month-to-Month   "/>
    <s v="Credit Card"/>
    <n v="28"/>
    <n v="160"/>
    <x v="0"/>
    <m/>
    <x v="1234"/>
    <x v="724"/>
    <n v="75"/>
    <x v="2"/>
    <n v="25.24"/>
    <x v="5"/>
    <s v="Phone"/>
    <x v="1"/>
    <n v="0.79"/>
    <n v="3510"/>
    <s v="Medio"/>
    <s v="Bajo"/>
    <n v="5.3333333333333337E-2"/>
    <n v="1707"/>
    <n v="50"/>
    <n v="1.5"/>
    <n v="1.5"/>
    <s v="Primera compra"/>
    <n v="633"/>
    <n v="20.79671457905544"/>
    <n v="1.7330595482546201"/>
    <x v="0"/>
    <x v="1"/>
    <s v="ene"/>
  </r>
  <r>
    <x v="2815"/>
    <x v="0"/>
    <n v="69"/>
    <n v="212"/>
    <n v="583.1"/>
    <n v="292"/>
    <s v="Yes"/>
    <s v="No"/>
    <n v="390.6"/>
    <n v="2"/>
    <n v="15"/>
    <s v="Yes"/>
    <n v="0"/>
    <s v="MT"/>
    <x v="1"/>
    <n v="26"/>
    <s v="Yes"/>
    <s v="No"/>
    <s v="Yes"/>
    <s v="  Two Year   "/>
    <s v="Credit Card"/>
    <n v="54"/>
    <n v="3969"/>
    <x v="0"/>
    <m/>
    <x v="220"/>
    <x v="1254"/>
    <n v="44"/>
    <x v="0"/>
    <n v="58.71"/>
    <x v="2"/>
    <s v="SMS"/>
    <x v="1"/>
    <n v="7.81"/>
    <n v="702"/>
    <s v="Alto"/>
    <s v="Medio"/>
    <n v="0.11363636363636363"/>
    <n v="881"/>
    <n v="509"/>
    <n v="8.6444007858546168E-2"/>
    <n v="8.6444007858546168E-2"/>
    <s v="Primera compra"/>
    <n v="672"/>
    <n v="22.078028747433265"/>
    <n v="1.839835728952772"/>
    <x v="1"/>
    <x v="3"/>
    <s v="dic"/>
  </r>
  <r>
    <x v="2816"/>
    <x v="0"/>
    <n v="58"/>
    <n v="182"/>
    <n v="409.9"/>
    <n v="0"/>
    <s v="No"/>
    <s v="No"/>
    <n v="0"/>
    <n v="0"/>
    <n v="12"/>
    <s v="Yes"/>
    <n v="0"/>
    <s v="UT"/>
    <x v="0"/>
    <n v="47"/>
    <s v="No"/>
    <s v="No"/>
    <s v="No"/>
    <s v="  Month-to-Month   "/>
    <s v="Credit Card"/>
    <n v="21"/>
    <n v="1058"/>
    <x v="0"/>
    <m/>
    <x v="31"/>
    <x v="809"/>
    <n v="88"/>
    <x v="2"/>
    <n v="18.899999999999999"/>
    <x v="2"/>
    <s v="SMS"/>
    <x v="1"/>
    <n v="0"/>
    <n v="5124"/>
    <s v="Medio"/>
    <s v="Medio"/>
    <n v="5.6818181818181816E-2"/>
    <n v="916"/>
    <n v="187"/>
    <n v="0.47058823529411764"/>
    <n v="0.47058823529411764"/>
    <s v="Primera compra"/>
    <n v="1571"/>
    <n v="51.613963039014372"/>
    <n v="4.301163586584531"/>
    <x v="1"/>
    <x v="2"/>
    <s v="jun"/>
  </r>
  <r>
    <x v="2817"/>
    <x v="0"/>
    <n v="65"/>
    <n v="10"/>
    <n v="19.3"/>
    <n v="0"/>
    <s v="No"/>
    <s v="No"/>
    <n v="0"/>
    <n v="0"/>
    <n v="0"/>
    <s v="No"/>
    <n v="0"/>
    <s v="WI"/>
    <x v="0"/>
    <n v="23"/>
    <s v="Yes"/>
    <s v="No"/>
    <s v="No"/>
    <s v="  Month-to-Month   "/>
    <s v="Credit Card"/>
    <n v="9"/>
    <n v="34"/>
    <x v="0"/>
    <m/>
    <x v="1007"/>
    <x v="1206"/>
    <n v="112"/>
    <x v="0"/>
    <n v="7.98"/>
    <x v="5"/>
    <s v="SMS"/>
    <x v="1"/>
    <n v="0"/>
    <n v="2817"/>
    <s v="Medio"/>
    <s v="Bajo"/>
    <n v="3.5714285714285712E-2"/>
    <n v="1745"/>
    <n v="14"/>
    <n v="8"/>
    <n v="8"/>
    <s v="Primera compra"/>
    <n v="1709"/>
    <n v="56.147843942505133"/>
    <n v="4.6789869952087608"/>
    <x v="0"/>
    <x v="1"/>
    <s v="feb"/>
  </r>
  <r>
    <x v="2818"/>
    <x v="0"/>
    <n v="73"/>
    <n v="206"/>
    <n v="423"/>
    <n v="212"/>
    <s v="Yes"/>
    <s v="No"/>
    <n v="49.8"/>
    <n v="1"/>
    <n v="0"/>
    <s v="No"/>
    <n v="0"/>
    <s v="SC"/>
    <x v="1"/>
    <n v="60"/>
    <s v="No"/>
    <s v="No"/>
    <s v="No"/>
    <s v="  Two Year   "/>
    <s v="Credit Card"/>
    <n v="7"/>
    <n v="357"/>
    <x v="0"/>
    <m/>
    <x v="776"/>
    <x v="110"/>
    <n v="116"/>
    <x v="2"/>
    <n v="6.67"/>
    <x v="4"/>
    <s v="Phone"/>
    <x v="0"/>
    <n v="2.4900000000000002"/>
    <n v="6548"/>
    <s v="Medio"/>
    <s v="Bajo"/>
    <n v="2.5862068965517241E-2"/>
    <n v="1438"/>
    <n v="421"/>
    <n v="0.27553444180522563"/>
    <n v="0.27553444180522563"/>
    <s v="Primera compra"/>
    <n v="603"/>
    <n v="19.811088295687885"/>
    <n v="1.6509240246406571"/>
    <x v="0"/>
    <x v="1"/>
    <s v="feb"/>
  </r>
  <r>
    <x v="2819"/>
    <x v="0"/>
    <n v="57"/>
    <n v="432"/>
    <n v="740.8"/>
    <n v="0"/>
    <s v="No"/>
    <s v="No"/>
    <n v="0"/>
    <n v="0"/>
    <n v="2"/>
    <s v="No"/>
    <n v="53"/>
    <s v="IL"/>
    <x v="0"/>
    <n v="42"/>
    <s v="No"/>
    <s v="No"/>
    <s v="No"/>
    <s v="  One Year   "/>
    <s v="Direct Debit"/>
    <n v="57"/>
    <n v="3831"/>
    <x v="0"/>
    <m/>
    <x v="712"/>
    <x v="626"/>
    <n v="4"/>
    <x v="2"/>
    <n v="67.62"/>
    <x v="5"/>
    <s v="SMS"/>
    <x v="1"/>
    <n v="0"/>
    <n v="1877"/>
    <s v="Alto"/>
    <s v="Bajo"/>
    <n v="1"/>
    <n v="568"/>
    <n v="436"/>
    <n v="9.1743119266055051E-3"/>
    <n v="9.1743119266055051E-3"/>
    <s v="Primera compra"/>
    <n v="969"/>
    <n v="31.835728952772072"/>
    <n v="2.6529774127310062"/>
    <x v="0"/>
    <x v="3"/>
    <s v="feb"/>
  </r>
  <r>
    <x v="2820"/>
    <x v="0"/>
    <n v="74"/>
    <n v="246"/>
    <n v="714.4"/>
    <n v="0"/>
    <s v="No"/>
    <s v="No"/>
    <n v="0"/>
    <n v="0"/>
    <n v="23"/>
    <s v="Yes"/>
    <n v="0"/>
    <s v="RI"/>
    <x v="0"/>
    <n v="22"/>
    <s v="Yes"/>
    <s v="No"/>
    <s v="Yes"/>
    <s v="  One Year   "/>
    <s v="Credit Card"/>
    <n v="61"/>
    <n v="3944"/>
    <x v="0"/>
    <m/>
    <x v="518"/>
    <x v="757"/>
    <n v="68"/>
    <x v="2"/>
    <n v="70.790000000000006"/>
    <x v="0"/>
    <s v="Phone"/>
    <x v="0"/>
    <n v="0"/>
    <n v="5416"/>
    <s v="Alto"/>
    <s v="Bajo"/>
    <n v="2.9411764705882353E-2"/>
    <n v="1545"/>
    <n v="248"/>
    <n v="0.27419354838709675"/>
    <n v="0.27419354838709675"/>
    <s v="Primera compra"/>
    <n v="410"/>
    <n v="13.470225872689939"/>
    <n v="1.1225188227241616"/>
    <x v="0"/>
    <x v="3"/>
    <s v="ago"/>
  </r>
  <r>
    <x v="2821"/>
    <x v="0"/>
    <n v="73"/>
    <n v="115"/>
    <n v="295.2"/>
    <n v="0"/>
    <s v="No"/>
    <s v="No"/>
    <n v="0"/>
    <n v="0"/>
    <n v="8"/>
    <s v="Yes"/>
    <n v="0"/>
    <s v="AZ"/>
    <x v="0"/>
    <n v="27"/>
    <s v="Yes"/>
    <s v="No"/>
    <s v="No"/>
    <s v="  Month-to-Month   "/>
    <s v="Direct Debit"/>
    <n v="46"/>
    <n v="844"/>
    <x v="0"/>
    <m/>
    <x v="1235"/>
    <x v="391"/>
    <n v="102"/>
    <x v="1"/>
    <n v="51.56"/>
    <x v="1"/>
    <s v="Email"/>
    <x v="1"/>
    <n v="0"/>
    <n v="4407"/>
    <s v="Alto"/>
    <s v="Bajo"/>
    <n v="0"/>
    <n v="1657"/>
    <n v="115"/>
    <n v="0.88695652173913042"/>
    <n v="0.88695652173913042"/>
    <s v="Primera compra"/>
    <n v="749"/>
    <n v="24.607802874743324"/>
    <n v="2.0506502395619437"/>
    <x v="2"/>
    <x v="2"/>
    <s v="sept"/>
  </r>
  <r>
    <x v="2822"/>
    <x v="0"/>
    <n v="59"/>
    <n v="246"/>
    <n v="709.8"/>
    <n v="0"/>
    <s v="No"/>
    <s v="No"/>
    <n v="0"/>
    <n v="0"/>
    <n v="11"/>
    <s v="Yes"/>
    <n v="0"/>
    <s v="VT"/>
    <x v="1"/>
    <n v="57"/>
    <s v="No"/>
    <s v="No"/>
    <s v="Yes"/>
    <s v="  Two Year   "/>
    <s v="Credit Card"/>
    <n v="19"/>
    <n v="1055"/>
    <x v="0"/>
    <m/>
    <x v="525"/>
    <x v="1255"/>
    <n v="44"/>
    <x v="1"/>
    <n v="18.41"/>
    <x v="2"/>
    <s v="Phone"/>
    <x v="0"/>
    <n v="0"/>
    <n v="1644"/>
    <s v="Medio"/>
    <s v="Medio"/>
    <n v="0.11363636363636363"/>
    <n v="1451"/>
    <n v="251"/>
    <n v="0.1752988047808765"/>
    <n v="0.1752988047808765"/>
    <s v="Primera compra"/>
    <n v="1558"/>
    <n v="51.186858316221773"/>
    <n v="4.2655715263518141"/>
    <x v="1"/>
    <x v="2"/>
    <s v="jul"/>
  </r>
  <r>
    <x v="2823"/>
    <x v="0"/>
    <n v="70"/>
    <n v="373"/>
    <n v="782.1"/>
    <n v="168"/>
    <s v="Yes"/>
    <s v="No"/>
    <n v="165.2"/>
    <n v="0"/>
    <n v="4"/>
    <s v="Yes"/>
    <n v="0"/>
    <s v="IA"/>
    <x v="1"/>
    <n v="67"/>
    <s v="No"/>
    <s v="Yes"/>
    <s v="Yes"/>
    <s v="  Two Year   "/>
    <s v="Paper Check"/>
    <n v="34"/>
    <n v="1875"/>
    <x v="0"/>
    <m/>
    <x v="890"/>
    <x v="1256"/>
    <n v="42"/>
    <x v="0"/>
    <n v="33.46"/>
    <x v="3"/>
    <s v="Phone"/>
    <x v="1"/>
    <n v="6.61"/>
    <n v="5475"/>
    <s v="Medio"/>
    <s v="Bajo"/>
    <n v="2.3809523809523808E-2"/>
    <n v="1697"/>
    <n v="542"/>
    <n v="7.7490774907749083E-2"/>
    <n v="7.7490774907749083E-2"/>
    <s v="Primera compra"/>
    <n v="346"/>
    <n v="11.367556468172484"/>
    <n v="0.94729637234770703"/>
    <x v="0"/>
    <x v="0"/>
    <s v="nov"/>
  </r>
  <r>
    <x v="2823"/>
    <x v="0"/>
    <n v="68"/>
    <n v="373"/>
    <n v="782.1"/>
    <n v="168"/>
    <s v="Yes"/>
    <s v="No"/>
    <n v="165.2"/>
    <n v="0"/>
    <n v="4"/>
    <s v="Yes"/>
    <n v="0"/>
    <s v="IA"/>
    <x v="1"/>
    <n v="67"/>
    <s v="No"/>
    <s v="Yes"/>
    <s v="Yes"/>
    <s v="  Two Year   "/>
    <s v="Paper Check"/>
    <n v="34"/>
    <n v="1875"/>
    <x v="0"/>
    <m/>
    <x v="890"/>
    <x v="1256"/>
    <n v="42"/>
    <x v="0"/>
    <n v="33.46"/>
    <x v="0"/>
    <s v="Phone"/>
    <x v="1"/>
    <n v="6.61"/>
    <n v="4828"/>
    <s v="Medio"/>
    <s v="Bajo"/>
    <n v="4.7619047619047616E-2"/>
    <n v="1697"/>
    <n v="543"/>
    <n v="7.7348066298342538E-2"/>
    <n v="7.7348066298342538E-2"/>
    <s v="Compra posterior"/>
    <n v="346"/>
    <n v="11.367556468172484"/>
    <n v="0.94729637234770703"/>
    <x v="0"/>
    <x v="0"/>
    <s v="nov"/>
  </r>
  <r>
    <x v="2824"/>
    <x v="0"/>
    <n v="67"/>
    <n v="139"/>
    <n v="202.2"/>
    <n v="0"/>
    <s v="No"/>
    <s v="No"/>
    <n v="0"/>
    <n v="0"/>
    <n v="0"/>
    <s v="No"/>
    <n v="0"/>
    <s v="ID"/>
    <x v="1"/>
    <n v="67"/>
    <s v="No"/>
    <s v="Yes"/>
    <s v="No"/>
    <s v="  One Year   "/>
    <s v="Credit Card"/>
    <n v="7"/>
    <n v="121"/>
    <x v="0"/>
    <m/>
    <x v="520"/>
    <x v="1257"/>
    <n v="83"/>
    <x v="1"/>
    <n v="6.43"/>
    <x v="1"/>
    <s v="Phone"/>
    <x v="0"/>
    <n v="0"/>
    <n v="6819"/>
    <s v="Medio"/>
    <s v="Bajo"/>
    <n v="0"/>
    <n v="1629"/>
    <n v="139"/>
    <n v="0.59712230215827333"/>
    <n v="0.59712230215827333"/>
    <s v="Primera compra"/>
    <n v="976"/>
    <n v="32.06570841889117"/>
    <n v="2.6721423682409307"/>
    <x v="2"/>
    <x v="1"/>
    <s v="feb"/>
  </r>
  <r>
    <x v="2825"/>
    <x v="0"/>
    <n v="53"/>
    <n v="187"/>
    <n v="433.7"/>
    <n v="288"/>
    <s v="Yes"/>
    <s v="No"/>
    <n v="450"/>
    <n v="2"/>
    <n v="7"/>
    <s v="No"/>
    <n v="49"/>
    <s v="WY"/>
    <x v="0"/>
    <n v="70"/>
    <s v="No"/>
    <s v="Yes"/>
    <s v="Yes"/>
    <s v="  Two Year   "/>
    <s v="Direct Debit"/>
    <n v="61"/>
    <n v="4418"/>
    <x v="0"/>
    <m/>
    <x v="1112"/>
    <x v="364"/>
    <n v="31"/>
    <x v="2"/>
    <n v="51.72"/>
    <x v="4"/>
    <s v="Email"/>
    <x v="0"/>
    <n v="0.9"/>
    <n v="5488"/>
    <s v="Alto"/>
    <s v="Bajo"/>
    <n v="9.6774193548387094E-2"/>
    <n v="738"/>
    <n v="478"/>
    <n v="6.4853556485355651E-2"/>
    <n v="6.4853556485355651E-2"/>
    <s v="Primera compra"/>
    <n v="355"/>
    <n v="11.663244353182751"/>
    <n v="0.97193702943189597"/>
    <x v="0"/>
    <x v="3"/>
    <s v="oct"/>
  </r>
  <r>
    <x v="2826"/>
    <x v="0"/>
    <n v="73"/>
    <n v="88"/>
    <n v="237.6"/>
    <n v="0"/>
    <s v="No"/>
    <s v="No"/>
    <n v="0"/>
    <n v="0"/>
    <n v="0"/>
    <s v="No"/>
    <n v="0"/>
    <s v="KS"/>
    <x v="1"/>
    <n v="23"/>
    <s v="Yes"/>
    <s v="No"/>
    <s v="No"/>
    <s v="  Two Year   "/>
    <s v="Credit Card"/>
    <n v="8"/>
    <n v="400"/>
    <x v="0"/>
    <m/>
    <x v="1072"/>
    <x v="1103"/>
    <n v="46"/>
    <x v="2"/>
    <n v="8.09"/>
    <x v="0"/>
    <s v="SMS"/>
    <x v="0"/>
    <n v="0"/>
    <n v="110"/>
    <s v="Medio"/>
    <s v="Bajo"/>
    <n v="4.3478260869565216E-2"/>
    <n v="1280"/>
    <n v="90"/>
    <n v="0.51111111111111107"/>
    <n v="0.51111111111111107"/>
    <s v="Primera compra"/>
    <n v="1597"/>
    <n v="52.468172484599592"/>
    <n v="4.3723477070499657"/>
    <x v="0"/>
    <x v="1"/>
    <s v="may"/>
  </r>
  <r>
    <x v="2826"/>
    <x v="0"/>
    <n v="57"/>
    <n v="88"/>
    <n v="237.6"/>
    <n v="0"/>
    <s v="No"/>
    <s v="No"/>
    <n v="0"/>
    <n v="0"/>
    <n v="0"/>
    <s v="No"/>
    <n v="0"/>
    <s v="KS"/>
    <x v="1"/>
    <n v="23"/>
    <s v="Yes"/>
    <s v="No"/>
    <s v="No"/>
    <s v="  Two Year   "/>
    <s v="Credit Card"/>
    <n v="8"/>
    <n v="400"/>
    <x v="0"/>
    <m/>
    <x v="1072"/>
    <x v="1103"/>
    <n v="46"/>
    <x v="2"/>
    <n v="8.09"/>
    <x v="2"/>
    <s v="SMS"/>
    <x v="0"/>
    <n v="0"/>
    <n v="7002"/>
    <s v="Medio"/>
    <s v="Medio"/>
    <n v="0.10869565217391304"/>
    <n v="1280"/>
    <n v="93"/>
    <n v="0.4946236559139785"/>
    <n v="0.4946236559139785"/>
    <s v="Compra posterior"/>
    <n v="1597"/>
    <n v="52.468172484599592"/>
    <n v="4.3723477070499657"/>
    <x v="1"/>
    <x v="1"/>
    <s v="may"/>
  </r>
  <r>
    <x v="2827"/>
    <x v="0"/>
    <n v="69"/>
    <n v="127"/>
    <n v="305.3"/>
    <n v="136"/>
    <s v="Yes"/>
    <s v="Yes"/>
    <n v="0"/>
    <n v="0"/>
    <n v="2"/>
    <s v="Yes"/>
    <n v="0"/>
    <s v="AZ"/>
    <x v="0"/>
    <n v="77"/>
    <s v="No"/>
    <s v="Yes"/>
    <s v="No"/>
    <s v="  Two Year   "/>
    <s v="Credit Card"/>
    <n v="35"/>
    <n v="1178"/>
    <x v="0"/>
    <m/>
    <x v="740"/>
    <x v="1258"/>
    <n v="105"/>
    <x v="0"/>
    <n v="33.700000000000003"/>
    <x v="5"/>
    <s v="Phone"/>
    <x v="0"/>
    <n v="0.28999999999999998"/>
    <n v="5340"/>
    <s v="Medio"/>
    <s v="Bajo"/>
    <n v="3.8095238095238099E-2"/>
    <n v="947"/>
    <n v="267"/>
    <n v="0.39325842696629215"/>
    <n v="0.39325842696629215"/>
    <s v="Primera compra"/>
    <n v="557"/>
    <n v="18.299794661190965"/>
    <n v="1.5249828884325805"/>
    <x v="0"/>
    <x v="0"/>
    <s v="abr"/>
  </r>
  <r>
    <x v="2828"/>
    <x v="0"/>
    <n v="65"/>
    <n v="233"/>
    <n v="562.4"/>
    <n v="0"/>
    <s v="No"/>
    <s v="No"/>
    <n v="0"/>
    <n v="0"/>
    <n v="2"/>
    <s v="Yes"/>
    <n v="0"/>
    <s v="IA"/>
    <x v="1"/>
    <n v="35"/>
    <s v="No"/>
    <s v="No"/>
    <s v="No"/>
    <s v="  One Year   "/>
    <s v="Credit Card"/>
    <n v="57"/>
    <n v="2934"/>
    <x v="0"/>
    <m/>
    <x v="1225"/>
    <x v="424"/>
    <n v="113"/>
    <x v="0"/>
    <n v="67.150000000000006"/>
    <x v="4"/>
    <s v="Email"/>
    <x v="1"/>
    <n v="0"/>
    <n v="6613"/>
    <s v="Alto"/>
    <s v="Bajo"/>
    <n v="2.6548672566371681E-2"/>
    <n v="505"/>
    <n v="236"/>
    <n v="0.4788135593220339"/>
    <n v="0.4788135593220339"/>
    <s v="Primera compra"/>
    <n v="1382"/>
    <n v="45.404517453798768"/>
    <n v="3.783709787816564"/>
    <x v="0"/>
    <x v="3"/>
    <s v="dic"/>
  </r>
  <r>
    <x v="2829"/>
    <x v="0"/>
    <n v="61"/>
    <n v="169"/>
    <n v="427.7"/>
    <n v="0"/>
    <s v="No"/>
    <s v="No"/>
    <n v="0"/>
    <n v="0"/>
    <n v="7"/>
    <s v="Yes"/>
    <n v="0"/>
    <s v="WV"/>
    <x v="1"/>
    <n v="35"/>
    <s v="No"/>
    <s v="No"/>
    <s v="Yes"/>
    <s v="  Two Year   "/>
    <s v="Credit Card"/>
    <n v="24"/>
    <n v="1735"/>
    <x v="0"/>
    <m/>
    <x v="1236"/>
    <x v="924"/>
    <n v="110"/>
    <x v="2"/>
    <n v="25.52"/>
    <x v="0"/>
    <s v="Phone"/>
    <x v="1"/>
    <n v="0"/>
    <n v="5226"/>
    <s v="Medio"/>
    <s v="Bajo"/>
    <n v="1.8181818181818181E-2"/>
    <n v="1127"/>
    <n v="171"/>
    <n v="0.64327485380116955"/>
    <n v="0.64327485380116955"/>
    <s v="Primera compra"/>
    <n v="571"/>
    <n v="18.75975359342916"/>
    <n v="1.5633127994524301"/>
    <x v="0"/>
    <x v="0"/>
    <s v="mar"/>
  </r>
  <r>
    <x v="2830"/>
    <x v="0"/>
    <n v="60"/>
    <n v="306"/>
    <n v="894"/>
    <n v="240"/>
    <s v="Yes"/>
    <s v="No"/>
    <n v="306"/>
    <n v="0"/>
    <n v="0"/>
    <s v="No"/>
    <n v="0"/>
    <s v="GA"/>
    <x v="0"/>
    <n v="45"/>
    <s v="No"/>
    <s v="No"/>
    <s v="No"/>
    <s v="  Two Year   "/>
    <s v="Direct Debit"/>
    <n v="7"/>
    <n v="423"/>
    <x v="0"/>
    <m/>
    <x v="655"/>
    <x v="1127"/>
    <n v="15"/>
    <x v="2"/>
    <n v="7.53"/>
    <x v="4"/>
    <s v="SMS"/>
    <x v="1"/>
    <n v="0.61"/>
    <n v="451"/>
    <s v="Medio"/>
    <s v="Bajo"/>
    <n v="0.2"/>
    <n v="1650"/>
    <n v="549"/>
    <n v="2.7322404371584699E-2"/>
    <n v="2.7322404371584699E-2"/>
    <s v="Primera compra"/>
    <n v="428"/>
    <n v="14.061601642710471"/>
    <n v="1.1718001368925393"/>
    <x v="0"/>
    <x v="1"/>
    <s v="ago"/>
  </r>
  <r>
    <x v="2831"/>
    <x v="0"/>
    <n v="59"/>
    <n v="117"/>
    <n v="261.3"/>
    <n v="0"/>
    <s v="No"/>
    <s v="No"/>
    <n v="0"/>
    <n v="0"/>
    <n v="0"/>
    <s v="No"/>
    <n v="0"/>
    <s v="MD"/>
    <x v="1"/>
    <n v="34"/>
    <s v="No"/>
    <s v="No"/>
    <s v="No"/>
    <s v="  Two Year   "/>
    <s v="Direct Debit"/>
    <n v="10"/>
    <n v="644"/>
    <x v="0"/>
    <m/>
    <x v="587"/>
    <x v="993"/>
    <n v="90"/>
    <x v="1"/>
    <n v="10.94"/>
    <x v="2"/>
    <s v="Phone"/>
    <x v="1"/>
    <n v="0"/>
    <n v="3709"/>
    <s v="Medio"/>
    <s v="Medio"/>
    <n v="5.5555555555555552E-2"/>
    <n v="882"/>
    <n v="122"/>
    <n v="0.73770491803278693"/>
    <n v="0.73770491803278693"/>
    <s v="Primera compra"/>
    <n v="455"/>
    <n v="14.948665297741275"/>
    <n v="1.2457221081451062"/>
    <x v="1"/>
    <x v="1"/>
    <s v="jul"/>
  </r>
  <r>
    <x v="2832"/>
    <x v="0"/>
    <n v="59"/>
    <n v="10"/>
    <n v="28.3"/>
    <n v="0"/>
    <s v="No"/>
    <s v="No"/>
    <n v="0"/>
    <n v="0"/>
    <n v="0"/>
    <s v="No"/>
    <n v="0"/>
    <s v="AK"/>
    <x v="1"/>
    <n v="53"/>
    <s v="No"/>
    <s v="No"/>
    <s v="No"/>
    <s v="  Two Year   "/>
    <s v="Credit Card"/>
    <n v="8"/>
    <n v="55"/>
    <x v="0"/>
    <m/>
    <x v="90"/>
    <x v="98"/>
    <n v="82"/>
    <x v="2"/>
    <n v="7.31"/>
    <x v="3"/>
    <s v="Phone"/>
    <x v="0"/>
    <n v="0"/>
    <n v="3613"/>
    <s v="Medio"/>
    <s v="Bajo"/>
    <n v="1.2195121951219513E-2"/>
    <n v="1117"/>
    <n v="11"/>
    <n v="7.4545454545454541"/>
    <n v="7.4545454545454541"/>
    <s v="Primera compra"/>
    <n v="393"/>
    <n v="12.911704312114988"/>
    <n v="1.0759753593429158"/>
    <x v="0"/>
    <x v="1"/>
    <s v="sept"/>
  </r>
  <r>
    <x v="2833"/>
    <x v="0"/>
    <n v="69"/>
    <n v="78"/>
    <n v="230.6"/>
    <n v="112"/>
    <s v="Yes"/>
    <s v="Yes"/>
    <n v="0"/>
    <n v="0"/>
    <n v="0"/>
    <s v="No"/>
    <n v="0"/>
    <s v="MS"/>
    <x v="0"/>
    <n v="21"/>
    <s v="Yes"/>
    <s v="No"/>
    <s v="No"/>
    <s v="  Two Year   "/>
    <s v="Credit Card"/>
    <n v="6"/>
    <n v="80"/>
    <x v="0"/>
    <m/>
    <x v="11"/>
    <x v="1259"/>
    <n v="83"/>
    <x v="1"/>
    <n v="5.07"/>
    <x v="2"/>
    <s v="SMS"/>
    <x v="1"/>
    <n v="0.17"/>
    <n v="627"/>
    <s v="Medio"/>
    <s v="Medio"/>
    <n v="6.0240963855421686E-2"/>
    <n v="1458"/>
    <n v="195"/>
    <n v="0.42564102564102563"/>
    <n v="0.42564102564102563"/>
    <s v="Primera compra"/>
    <n v="1144"/>
    <n v="37.585215605749482"/>
    <n v="3.1321013004791234"/>
    <x v="1"/>
    <x v="1"/>
    <s v="ago"/>
  </r>
  <r>
    <x v="2834"/>
    <x v="0"/>
    <n v="70"/>
    <n v="103"/>
    <n v="212.6"/>
    <n v="0"/>
    <s v="No"/>
    <s v="No"/>
    <n v="0"/>
    <n v="0"/>
    <n v="0"/>
    <s v="No"/>
    <n v="0"/>
    <s v="PA"/>
    <x v="1"/>
    <n v="66"/>
    <s v="No"/>
    <s v="Yes"/>
    <s v="No"/>
    <s v="  Two Year   "/>
    <s v="Direct Debit"/>
    <n v="8"/>
    <n v="205"/>
    <x v="0"/>
    <m/>
    <x v="578"/>
    <x v="1051"/>
    <n v="64"/>
    <x v="0"/>
    <n v="7.86"/>
    <x v="4"/>
    <s v="Email"/>
    <x v="1"/>
    <n v="0"/>
    <n v="6902"/>
    <s v="Medio"/>
    <s v="Bajo"/>
    <n v="4.6875E-2"/>
    <n v="531"/>
    <n v="106"/>
    <n v="0.60377358490566035"/>
    <n v="0.60377358490566035"/>
    <s v="Primera compra"/>
    <n v="1544"/>
    <n v="50.726899383983572"/>
    <n v="4.2272416153319643"/>
    <x v="0"/>
    <x v="1"/>
    <s v="jul"/>
  </r>
  <r>
    <x v="2835"/>
    <x v="0"/>
    <n v="61"/>
    <n v="430"/>
    <n v="1052.3"/>
    <n v="0"/>
    <s v="No"/>
    <s v="No"/>
    <n v="0"/>
    <n v="2"/>
    <n v="2"/>
    <s v="Yes"/>
    <n v="0"/>
    <s v="AL"/>
    <x v="1"/>
    <n v="61"/>
    <s v="No"/>
    <s v="No"/>
    <s v="Yes"/>
    <s v="  Two Year   "/>
    <s v="Credit Card"/>
    <n v="74"/>
    <n v="5187"/>
    <x v="0"/>
    <m/>
    <x v="727"/>
    <x v="1260"/>
    <n v="34"/>
    <x v="1"/>
    <n v="80.28"/>
    <x v="4"/>
    <s v="Email"/>
    <x v="0"/>
    <n v="0"/>
    <n v="4110"/>
    <s v="Alto"/>
    <s v="Bajo"/>
    <n v="8.8235294117647065E-2"/>
    <n v="673"/>
    <n v="433"/>
    <n v="7.8521939953810627E-2"/>
    <n v="7.8521939953810627E-2"/>
    <s v="Primera compra"/>
    <n v="609"/>
    <n v="20.008213552361397"/>
    <n v="1.6673511293634498"/>
    <x v="0"/>
    <x v="3"/>
    <s v="feb"/>
  </r>
  <r>
    <x v="2836"/>
    <x v="0"/>
    <n v="57"/>
    <n v="5"/>
    <n v="14"/>
    <n v="0"/>
    <s v="No"/>
    <s v="No"/>
    <n v="0"/>
    <n v="1"/>
    <n v="4"/>
    <s v="Yes"/>
    <n v="0"/>
    <s v="AL"/>
    <x v="0"/>
    <n v="53"/>
    <s v="No"/>
    <s v="No"/>
    <s v="No"/>
    <s v="  Month-to-Month   "/>
    <s v="Credit Card"/>
    <n v="32"/>
    <n v="32"/>
    <x v="0"/>
    <m/>
    <x v="437"/>
    <x v="542"/>
    <n v="33"/>
    <x v="2"/>
    <n v="36.630000000000003"/>
    <x v="0"/>
    <s v="SMS"/>
    <x v="1"/>
    <n v="0"/>
    <n v="5539"/>
    <s v="Medio"/>
    <s v="Bajo"/>
    <n v="6.0606060606060608E-2"/>
    <n v="1402"/>
    <n v="7"/>
    <n v="4.7142857142857144"/>
    <n v="4.7142857142857144"/>
    <s v="Primera compra"/>
    <n v="1608"/>
    <n v="52.829568788501035"/>
    <n v="4.4024640657084193"/>
    <x v="0"/>
    <x v="1"/>
    <s v="may"/>
  </r>
  <r>
    <x v="2837"/>
    <x v="0"/>
    <n v="75"/>
    <n v="123"/>
    <n v="227.5"/>
    <n v="132"/>
    <s v="Yes"/>
    <s v="No"/>
    <n v="163.9"/>
    <n v="0"/>
    <n v="24"/>
    <s v="Yes"/>
    <n v="0"/>
    <s v="TX"/>
    <x v="0"/>
    <n v="32"/>
    <s v="No"/>
    <s v="No"/>
    <s v="No"/>
    <s v="  One Year   "/>
    <s v="Direct Debit"/>
    <n v="42"/>
    <n v="1358"/>
    <x v="0"/>
    <m/>
    <x v="885"/>
    <x v="584"/>
    <n v="102"/>
    <x v="0"/>
    <n v="41.54"/>
    <x v="4"/>
    <s v="SMS"/>
    <x v="1"/>
    <n v="4.92"/>
    <n v="3700"/>
    <s v="Medio"/>
    <s v="Bajo"/>
    <n v="2.9411764705882353E-2"/>
    <n v="905"/>
    <n v="258"/>
    <n v="0.39534883720930231"/>
    <n v="0.39534883720930231"/>
    <s v="Primera compra"/>
    <n v="794"/>
    <n v="26.086242299794662"/>
    <n v="2.1738535249828885"/>
    <x v="0"/>
    <x v="0"/>
    <s v="ago"/>
  </r>
  <r>
    <x v="2837"/>
    <x v="0"/>
    <n v="73"/>
    <n v="123"/>
    <n v="227.5"/>
    <n v="132"/>
    <s v="Yes"/>
    <s v="No"/>
    <n v="163.9"/>
    <n v="0"/>
    <n v="24"/>
    <s v="Yes"/>
    <n v="0"/>
    <s v="TX"/>
    <x v="0"/>
    <n v="32"/>
    <s v="No"/>
    <s v="No"/>
    <s v="No"/>
    <s v="  One Year   "/>
    <s v="Direct Debit"/>
    <n v="42"/>
    <n v="1358"/>
    <x v="0"/>
    <m/>
    <x v="885"/>
    <x v="584"/>
    <n v="102"/>
    <x v="0"/>
    <n v="41.54"/>
    <x v="4"/>
    <s v="SMS"/>
    <x v="1"/>
    <n v="4.92"/>
    <n v="4202"/>
    <s v="Medio"/>
    <s v="Bajo"/>
    <n v="2.9411764705882353E-2"/>
    <n v="905"/>
    <n v="258"/>
    <n v="0.39534883720930231"/>
    <n v="0.39534883720930231"/>
    <s v="Compra posterior"/>
    <n v="794"/>
    <n v="26.086242299794662"/>
    <n v="2.1738535249828885"/>
    <x v="0"/>
    <x v="0"/>
    <s v="ago"/>
  </r>
  <r>
    <x v="2838"/>
    <x v="0"/>
    <n v="92"/>
    <n v="288"/>
    <n v="867.5"/>
    <n v="216"/>
    <s v="Yes"/>
    <s v="Yes"/>
    <n v="0"/>
    <n v="1"/>
    <n v="0"/>
    <s v="No"/>
    <n v="0"/>
    <s v="MD"/>
    <x v="0"/>
    <n v="37"/>
    <s v="No"/>
    <s v="No"/>
    <s v="No"/>
    <s v="  Two Year   "/>
    <s v="Credit Card"/>
    <n v="7"/>
    <n v="384"/>
    <x v="0"/>
    <m/>
    <x v="958"/>
    <x v="513"/>
    <n v="47"/>
    <x v="1"/>
    <n v="8.07"/>
    <x v="5"/>
    <s v="Email"/>
    <x v="1"/>
    <n v="0.7"/>
    <n v="5816"/>
    <s v="Medio"/>
    <s v="Bajo"/>
    <n v="8.5106382978723402E-2"/>
    <n v="1434"/>
    <n v="508"/>
    <n v="9.2519685039370081E-2"/>
    <n v="9.2519685039370081E-2"/>
    <s v="Primera compra"/>
    <n v="1146"/>
    <n v="37.650924024640659"/>
    <n v="3.1375770020533884"/>
    <x v="0"/>
    <x v="1"/>
    <s v="ago"/>
  </r>
  <r>
    <x v="2839"/>
    <x v="0"/>
    <n v="50"/>
    <n v="4"/>
    <n v="13"/>
    <n v="4"/>
    <s v="Yes"/>
    <s v="No"/>
    <n v="2.4"/>
    <n v="0"/>
    <n v="2"/>
    <s v="Yes"/>
    <n v="0"/>
    <s v="MO"/>
    <x v="1"/>
    <n v="49"/>
    <s v="No"/>
    <s v="No"/>
    <s v="No"/>
    <s v="  Month-to-Month   "/>
    <s v="Direct Debit"/>
    <n v="20"/>
    <n v="20"/>
    <x v="0"/>
    <m/>
    <x v="1019"/>
    <x v="1240"/>
    <n v="70"/>
    <x v="2"/>
    <n v="23.16"/>
    <x v="4"/>
    <s v="Email"/>
    <x v="0"/>
    <n v="0.1"/>
    <n v="6936"/>
    <s v="Medio"/>
    <s v="Bajo"/>
    <n v="4.2857142857142858E-2"/>
    <n v="1146"/>
    <n v="11"/>
    <n v="6.3636363636363633"/>
    <n v="6.3636363636363633"/>
    <s v="Primera compra"/>
    <n v="815"/>
    <n v="26.776180698151947"/>
    <n v="2.2313483915126624"/>
    <x v="0"/>
    <x v="1"/>
    <s v="jul"/>
  </r>
  <r>
    <x v="2839"/>
    <x v="0"/>
    <n v="67"/>
    <n v="4"/>
    <n v="13"/>
    <n v="4"/>
    <s v="Yes"/>
    <s v="No"/>
    <n v="2.4"/>
    <n v="0"/>
    <n v="2"/>
    <s v="Yes"/>
    <n v="0"/>
    <s v="MO"/>
    <x v="1"/>
    <n v="49"/>
    <s v="No"/>
    <s v="No"/>
    <s v="No"/>
    <s v="  Month-to-Month   "/>
    <s v="Direct Debit"/>
    <n v="20"/>
    <n v="20"/>
    <x v="0"/>
    <m/>
    <x v="1019"/>
    <x v="1240"/>
    <n v="70"/>
    <x v="2"/>
    <n v="23.16"/>
    <x v="4"/>
    <s v="Email"/>
    <x v="0"/>
    <n v="0.1"/>
    <n v="2020"/>
    <s v="Medio"/>
    <s v="Bajo"/>
    <n v="4.2857142857142858E-2"/>
    <n v="1146"/>
    <n v="11"/>
    <n v="6.3636363636363633"/>
    <n v="6.3636363636363633"/>
    <s v="Compra posterior"/>
    <n v="815"/>
    <n v="26.776180698151947"/>
    <n v="2.2313483915126624"/>
    <x v="0"/>
    <x v="1"/>
    <s v="jul"/>
  </r>
  <r>
    <x v="2840"/>
    <x v="0"/>
    <n v="61"/>
    <n v="59"/>
    <n v="170.3"/>
    <n v="0"/>
    <s v="No"/>
    <s v="No"/>
    <n v="0"/>
    <n v="0"/>
    <n v="6"/>
    <s v="Yes"/>
    <n v="0"/>
    <s v="MI"/>
    <x v="0"/>
    <n v="19"/>
    <s v="Yes"/>
    <s v="No"/>
    <s v="No"/>
    <s v="  Month-to-Month   "/>
    <s v="Credit Card"/>
    <n v="29"/>
    <n v="547"/>
    <x v="0"/>
    <m/>
    <x v="25"/>
    <x v="586"/>
    <n v="89"/>
    <x v="1"/>
    <n v="33.200000000000003"/>
    <x v="4"/>
    <s v="Phone"/>
    <x v="1"/>
    <n v="0"/>
    <n v="260"/>
    <s v="Medio"/>
    <s v="Bajo"/>
    <n v="3.3707865168539325E-2"/>
    <n v="439"/>
    <n v="62"/>
    <n v="1.435483870967742"/>
    <n v="1.435483870967742"/>
    <s v="Primera compra"/>
    <n v="1631"/>
    <n v="53.585215605749482"/>
    <n v="4.4654346338124569"/>
    <x v="0"/>
    <x v="1"/>
    <s v="abr"/>
  </r>
  <r>
    <x v="2841"/>
    <x v="0"/>
    <n v="65"/>
    <n v="182"/>
    <n v="421.9"/>
    <n v="0"/>
    <s v="No"/>
    <s v="No"/>
    <n v="0"/>
    <n v="2"/>
    <n v="4"/>
    <s v="Yes"/>
    <n v="0"/>
    <s v="FL"/>
    <x v="0"/>
    <n v="62"/>
    <s v="No"/>
    <s v="No"/>
    <s v="Yes"/>
    <s v="  One Year   "/>
    <s v="Direct Debit"/>
    <n v="35"/>
    <n v="1647"/>
    <x v="0"/>
    <m/>
    <x v="1182"/>
    <x v="31"/>
    <n v="89"/>
    <x v="0"/>
    <n v="40.32"/>
    <x v="0"/>
    <s v="Phone"/>
    <x v="1"/>
    <n v="0"/>
    <n v="6326"/>
    <s v="Medio"/>
    <s v="Bajo"/>
    <n v="2.247191011235955E-2"/>
    <n v="1472"/>
    <n v="184"/>
    <n v="0.48369565217391303"/>
    <n v="0.48369565217391303"/>
    <s v="Primera compra"/>
    <n v="1267"/>
    <n v="41.626283367556468"/>
    <n v="3.4688569472963722"/>
    <x v="0"/>
    <x v="0"/>
    <s v="abr"/>
  </r>
  <r>
    <x v="2842"/>
    <x v="0"/>
    <n v="75"/>
    <n v="97"/>
    <n v="222"/>
    <n v="0"/>
    <s v="No"/>
    <s v="No"/>
    <n v="0"/>
    <n v="0"/>
    <n v="35"/>
    <s v="Yes"/>
    <n v="0"/>
    <s v="HI"/>
    <x v="1"/>
    <n v="29"/>
    <s v="Yes"/>
    <s v="No"/>
    <s v="No"/>
    <s v="  Month-to-Month   "/>
    <s v="Credit Card"/>
    <n v="38"/>
    <n v="602"/>
    <x v="0"/>
    <m/>
    <x v="1237"/>
    <x v="1246"/>
    <n v="21"/>
    <x v="2"/>
    <n v="34.79"/>
    <x v="1"/>
    <s v="Email"/>
    <x v="1"/>
    <n v="0"/>
    <n v="3711"/>
    <s v="Medio"/>
    <s v="Bajo"/>
    <n v="0"/>
    <n v="894"/>
    <n v="97"/>
    <n v="0.21649484536082475"/>
    <n v="0.21649484536082475"/>
    <s v="Primera compra"/>
    <n v="993"/>
    <n v="32.624229979466122"/>
    <n v="2.7186858316221767"/>
    <x v="2"/>
    <x v="1"/>
    <s v="ene"/>
  </r>
  <r>
    <x v="2843"/>
    <x v="0"/>
    <n v="55"/>
    <n v="40"/>
    <n v="111.8"/>
    <n v="28"/>
    <s v="Yes"/>
    <s v="No"/>
    <n v="13.7"/>
    <n v="0"/>
    <n v="0"/>
    <s v="No"/>
    <n v="0"/>
    <s v="FL"/>
    <x v="0"/>
    <n v="23"/>
    <s v="Yes"/>
    <s v="No"/>
    <s v="No"/>
    <s v="  Month-to-Month   "/>
    <s v="Credit Card"/>
    <n v="12"/>
    <n v="84"/>
    <x v="0"/>
    <m/>
    <x v="1049"/>
    <x v="1261"/>
    <n v="41"/>
    <x v="1"/>
    <n v="12.35"/>
    <x v="0"/>
    <s v="SMS"/>
    <x v="0"/>
    <n v="0.69"/>
    <n v="5096"/>
    <s v="Medio"/>
    <s v="Bajo"/>
    <n v="4.878048780487805E-2"/>
    <n v="297"/>
    <n v="70"/>
    <n v="0.58571428571428574"/>
    <n v="0.58571428571428574"/>
    <s v="Primera compra"/>
    <n v="736"/>
    <n v="24.180698151950715"/>
    <n v="2.0150581793292264"/>
    <x v="0"/>
    <x v="1"/>
    <s v="oct"/>
  </r>
  <r>
    <x v="2844"/>
    <x v="0"/>
    <n v="75"/>
    <n v="323"/>
    <n v="968.6"/>
    <n v="69"/>
    <s v="Yes"/>
    <s v="Yes"/>
    <n v="0"/>
    <n v="2"/>
    <n v="10"/>
    <s v="Yes"/>
    <n v="0"/>
    <s v="NC"/>
    <x v="0"/>
    <n v="56"/>
    <s v="No"/>
    <s v="No"/>
    <s v="Yes"/>
    <s v="  Two Year   "/>
    <s v="Credit Card"/>
    <n v="49"/>
    <n v="3394"/>
    <x v="0"/>
    <m/>
    <x v="1238"/>
    <x v="761"/>
    <n v="82"/>
    <x v="0"/>
    <n v="42.68"/>
    <x v="3"/>
    <s v="Email"/>
    <x v="1"/>
    <n v="6.83"/>
    <n v="2570"/>
    <s v="Medio"/>
    <s v="Bajo"/>
    <n v="1.2195121951219513E-2"/>
    <n v="1059"/>
    <n v="393"/>
    <n v="0.20865139949109415"/>
    <n v="0.20865139949109415"/>
    <s v="Primera compra"/>
    <n v="1106"/>
    <n v="36.336755646817245"/>
    <n v="3.0280629705681039"/>
    <x v="2"/>
    <x v="3"/>
    <s v="oct"/>
  </r>
  <r>
    <x v="2845"/>
    <x v="0"/>
    <n v="74"/>
    <n v="252"/>
    <n v="880.8"/>
    <n v="0"/>
    <s v="No"/>
    <s v="No"/>
    <n v="0"/>
    <n v="2"/>
    <n v="1"/>
    <s v="Yes"/>
    <n v="0"/>
    <s v="AK"/>
    <x v="1"/>
    <n v="67"/>
    <s v="No"/>
    <s v="Yes"/>
    <s v="No"/>
    <s v="  One Year   "/>
    <s v="Direct Debit"/>
    <n v="50"/>
    <n v="2958"/>
    <x v="0"/>
    <m/>
    <x v="283"/>
    <x v="668"/>
    <n v="17"/>
    <x v="0"/>
    <n v="55.4"/>
    <x v="2"/>
    <s v="Phone"/>
    <x v="1"/>
    <n v="0"/>
    <n v="3108"/>
    <s v="Alto"/>
    <s v="Medio"/>
    <n v="0.29411764705882354"/>
    <n v="1514"/>
    <n v="257"/>
    <n v="6.6147859922178989E-2"/>
    <n v="6.6147859922178989E-2"/>
    <s v="Primera compra"/>
    <n v="1198"/>
    <n v="39.359342915811084"/>
    <n v="3.2799452429842568"/>
    <x v="1"/>
    <x v="3"/>
    <s v="jul"/>
  </r>
  <r>
    <x v="2846"/>
    <x v="0"/>
    <n v="68"/>
    <n v="97"/>
    <n v="283.5"/>
    <n v="0"/>
    <s v="No"/>
    <s v="No"/>
    <n v="0"/>
    <n v="0"/>
    <n v="14"/>
    <s v="Yes"/>
    <n v="0"/>
    <s v="IN"/>
    <x v="0"/>
    <n v="41"/>
    <s v="No"/>
    <s v="No"/>
    <s v="Yes"/>
    <s v="  Two Year   "/>
    <s v="Credit Card"/>
    <n v="35"/>
    <n v="1977"/>
    <x v="0"/>
    <m/>
    <x v="1239"/>
    <x v="925"/>
    <n v="89"/>
    <x v="1"/>
    <n v="31.56"/>
    <x v="2"/>
    <s v="SMS"/>
    <x v="0"/>
    <n v="0"/>
    <n v="3672"/>
    <s v="Medio"/>
    <s v="Medio"/>
    <n v="5.6179775280898875E-2"/>
    <n v="1381"/>
    <n v="102"/>
    <n v="0.87254901960784315"/>
    <n v="0.87254901960784315"/>
    <s v="Primera compra"/>
    <n v="718"/>
    <n v="23.589322381930184"/>
    <n v="1.9657768651608487"/>
    <x v="1"/>
    <x v="0"/>
    <s v="oct"/>
  </r>
  <r>
    <x v="2847"/>
    <x v="0"/>
    <n v="75"/>
    <n v="4"/>
    <n v="12"/>
    <n v="12"/>
    <s v="Yes"/>
    <s v="No"/>
    <n v="4.0999999999999996"/>
    <n v="0"/>
    <n v="6"/>
    <s v="Yes"/>
    <n v="0"/>
    <s v="MT"/>
    <x v="1"/>
    <n v="37"/>
    <s v="No"/>
    <s v="No"/>
    <s v="No"/>
    <s v="  Month-to-Month   "/>
    <s v="Direct Debit"/>
    <n v="24"/>
    <n v="47"/>
    <x v="0"/>
    <m/>
    <x v="1240"/>
    <x v="339"/>
    <n v="16"/>
    <x v="2"/>
    <n v="25.47"/>
    <x v="3"/>
    <s v="Email"/>
    <x v="1"/>
    <n v="0.2"/>
    <n v="6244"/>
    <s v="Medio"/>
    <s v="Bajo"/>
    <n v="6.25E-2"/>
    <n v="383"/>
    <n v="17"/>
    <n v="0.94117647058823528"/>
    <n v="0.94117647058823528"/>
    <s v="Primera compra"/>
    <n v="1222"/>
    <n v="40.147843942505133"/>
    <n v="3.3456536618754278"/>
    <x v="2"/>
    <x v="1"/>
    <s v="jun"/>
  </r>
  <r>
    <x v="2848"/>
    <x v="0"/>
    <n v="66"/>
    <n v="93"/>
    <n v="252.1"/>
    <n v="108"/>
    <s v="Yes"/>
    <s v="Yes"/>
    <n v="0"/>
    <n v="0"/>
    <n v="10"/>
    <s v="Yes"/>
    <n v="0"/>
    <s v="TN"/>
    <x v="0"/>
    <n v="58"/>
    <s v="No"/>
    <s v="No"/>
    <s v="Yes"/>
    <s v="  Two Year   "/>
    <s v="Credit Card"/>
    <n v="24"/>
    <n v="882"/>
    <x v="0"/>
    <m/>
    <x v="829"/>
    <x v="144"/>
    <n v="76"/>
    <x v="1"/>
    <n v="24.26"/>
    <x v="2"/>
    <s v="Email"/>
    <x v="1"/>
    <n v="3.31"/>
    <n v="5505"/>
    <s v="Medio"/>
    <s v="Medio"/>
    <n v="6.5789473684210523E-2"/>
    <n v="676"/>
    <n v="206"/>
    <n v="0.36893203883495146"/>
    <n v="0.36893203883495146"/>
    <s v="Primera compra"/>
    <n v="1689"/>
    <n v="55.490759753593437"/>
    <n v="4.6242299794661195"/>
    <x v="1"/>
    <x v="2"/>
    <s v="feb"/>
  </r>
  <r>
    <x v="2849"/>
    <x v="0"/>
    <n v="57"/>
    <n v="290"/>
    <n v="730.3"/>
    <n v="292"/>
    <s v="Yes"/>
    <s v="Yes"/>
    <n v="0"/>
    <n v="0"/>
    <n v="27"/>
    <s v="Yes"/>
    <n v="0"/>
    <s v="RI"/>
    <x v="1"/>
    <n v="32"/>
    <s v="No"/>
    <s v="No"/>
    <s v="Yes"/>
    <s v="  Two Year   "/>
    <s v="Direct Debit"/>
    <n v="48"/>
    <n v="3470"/>
    <x v="0"/>
    <m/>
    <x v="769"/>
    <x v="111"/>
    <n v="103"/>
    <x v="2"/>
    <n v="38.619999999999997"/>
    <x v="0"/>
    <s v="Email"/>
    <x v="0"/>
    <n v="6.79"/>
    <n v="201"/>
    <s v="Medio"/>
    <s v="Bajo"/>
    <n v="1.9417475728155338E-2"/>
    <n v="1382"/>
    <n v="584"/>
    <n v="0.17636986301369864"/>
    <n v="0.17636986301369864"/>
    <s v="Primera compra"/>
    <n v="1312"/>
    <n v="43.104722792607802"/>
    <n v="3.592060232717317"/>
    <x v="0"/>
    <x v="3"/>
    <s v="mar"/>
  </r>
  <r>
    <x v="2850"/>
    <x v="0"/>
    <n v="75"/>
    <n v="109"/>
    <n v="340.8"/>
    <n v="0"/>
    <s v="No"/>
    <s v="No"/>
    <n v="0"/>
    <n v="0"/>
    <n v="10"/>
    <s v="Yes"/>
    <n v="0"/>
    <s v="KY"/>
    <x v="0"/>
    <n v="44"/>
    <s v="No"/>
    <s v="No"/>
    <s v="Yes"/>
    <s v="  Two Year   "/>
    <s v="Direct Debit"/>
    <n v="36"/>
    <n v="2449"/>
    <x v="0"/>
    <m/>
    <x v="209"/>
    <x v="995"/>
    <n v="49"/>
    <x v="2"/>
    <n v="30.52"/>
    <x v="1"/>
    <s v="Phone"/>
    <x v="0"/>
    <n v="0"/>
    <n v="4293"/>
    <s v="Medio"/>
    <s v="Bajo"/>
    <n v="0"/>
    <n v="875"/>
    <n v="109"/>
    <n v="0.44954128440366975"/>
    <n v="0.44954128440366975"/>
    <s v="Primera compra"/>
    <n v="1474"/>
    <n v="48.427104722792606"/>
    <n v="4.0355920602327169"/>
    <x v="2"/>
    <x v="3"/>
    <s v="sept"/>
  </r>
  <r>
    <x v="2851"/>
    <x v="0"/>
    <n v="65"/>
    <n v="203"/>
    <n v="550.5"/>
    <n v="0"/>
    <s v="No"/>
    <s v="No"/>
    <n v="0"/>
    <n v="0"/>
    <n v="10"/>
    <s v="Yes"/>
    <n v="0"/>
    <s v="ME"/>
    <x v="1"/>
    <n v="25"/>
    <s v="Yes"/>
    <s v="No"/>
    <s v="Yes"/>
    <s v="  Two Year   "/>
    <s v="Credit Card"/>
    <n v="38"/>
    <n v="1625"/>
    <x v="0"/>
    <m/>
    <x v="1197"/>
    <x v="1262"/>
    <n v="86"/>
    <x v="0"/>
    <n v="38.72"/>
    <x v="2"/>
    <s v="Phone"/>
    <x v="0"/>
    <n v="0"/>
    <n v="5274"/>
    <s v="Medio"/>
    <s v="Medio"/>
    <n v="5.8139534883720929E-2"/>
    <n v="1686"/>
    <n v="208"/>
    <n v="0.41346153846153844"/>
    <n v="0.41346153846153844"/>
    <s v="Primera compra"/>
    <n v="482"/>
    <n v="15.835728952772076"/>
    <n v="1.3196440793976729"/>
    <x v="1"/>
    <x v="0"/>
    <s v="jun"/>
  </r>
  <r>
    <x v="2852"/>
    <x v="0"/>
    <n v="70"/>
    <n v="224"/>
    <n v="674.1"/>
    <n v="0"/>
    <s v="No"/>
    <s v="No"/>
    <n v="0"/>
    <n v="0"/>
    <n v="0"/>
    <s v="No"/>
    <n v="0"/>
    <s v="DE"/>
    <x v="0"/>
    <n v="58"/>
    <s v="No"/>
    <s v="No"/>
    <s v="No"/>
    <s v="  Two Year   "/>
    <s v="Direct Debit"/>
    <n v="11"/>
    <n v="619"/>
    <x v="0"/>
    <m/>
    <x v="1103"/>
    <x v="483"/>
    <n v="86"/>
    <x v="2"/>
    <n v="8.94"/>
    <x v="1"/>
    <s v="Email"/>
    <x v="0"/>
    <n v="0"/>
    <n v="4518"/>
    <s v="Medio"/>
    <s v="Bajo"/>
    <n v="0"/>
    <n v="1376"/>
    <n v="224"/>
    <n v="0.38392857142857145"/>
    <n v="0.38392857142857145"/>
    <s v="Primera compra"/>
    <n v="458"/>
    <n v="15.04722792607803"/>
    <n v="1.2539356605065024"/>
    <x v="0"/>
    <x v="1"/>
    <s v="jul"/>
  </r>
  <r>
    <x v="2853"/>
    <x v="0"/>
    <n v="93"/>
    <n v="97"/>
    <n v="234.7"/>
    <n v="0"/>
    <s v="No"/>
    <s v="No"/>
    <n v="0"/>
    <n v="2"/>
    <n v="8"/>
    <s v="Yes"/>
    <n v="0"/>
    <s v="KS"/>
    <x v="1"/>
    <n v="31"/>
    <s v="No"/>
    <s v="No"/>
    <s v="Yes"/>
    <s v="  Month-to-Month   "/>
    <s v="Credit Card"/>
    <n v="30"/>
    <n v="1185"/>
    <x v="0"/>
    <m/>
    <x v="1171"/>
    <x v="326"/>
    <n v="21"/>
    <x v="1"/>
    <n v="33.909999999999997"/>
    <x v="0"/>
    <s v="Phone"/>
    <x v="0"/>
    <n v="0"/>
    <n v="6389"/>
    <s v="Medio"/>
    <s v="Bajo"/>
    <n v="9.5238095238095233E-2"/>
    <n v="566"/>
    <n v="99"/>
    <n v="0.21212121212121213"/>
    <n v="0.21212121212121213"/>
    <s v="Primera compra"/>
    <n v="1102"/>
    <n v="36.205338809034906"/>
    <n v="3.0171115674195756"/>
    <x v="0"/>
    <x v="0"/>
    <s v="oct"/>
  </r>
  <r>
    <x v="2854"/>
    <x v="0"/>
    <n v="69"/>
    <n v="47"/>
    <n v="185.6"/>
    <n v="0"/>
    <s v="No"/>
    <s v="No"/>
    <n v="0"/>
    <n v="0"/>
    <n v="1"/>
    <s v="Yes"/>
    <n v="0"/>
    <s v="MN"/>
    <x v="0"/>
    <n v="52"/>
    <s v="No"/>
    <s v="No"/>
    <s v="No"/>
    <s v="  Month-to-Month   "/>
    <s v="Direct Debit"/>
    <n v="40"/>
    <n v="494"/>
    <x v="0"/>
    <m/>
    <x v="813"/>
    <x v="1263"/>
    <n v="16"/>
    <x v="0"/>
    <n v="46.48"/>
    <x v="2"/>
    <s v="Phone"/>
    <x v="1"/>
    <n v="0"/>
    <n v="3227"/>
    <s v="Alto"/>
    <s v="Medio"/>
    <n v="0.3125"/>
    <n v="617"/>
    <n v="52"/>
    <n v="0.30769230769230771"/>
    <n v="0.30769230769230771"/>
    <s v="Primera compra"/>
    <n v="895"/>
    <n v="29.404517453798768"/>
    <n v="2.4503764544832305"/>
    <x v="1"/>
    <x v="1"/>
    <s v="may"/>
  </r>
  <r>
    <x v="2855"/>
    <x v="0"/>
    <n v="79"/>
    <n v="123"/>
    <n v="256.3"/>
    <n v="0"/>
    <s v="No"/>
    <s v="No"/>
    <n v="0"/>
    <n v="0"/>
    <n v="11"/>
    <s v="Yes"/>
    <n v="0"/>
    <s v="NH"/>
    <x v="1"/>
    <n v="32"/>
    <s v="No"/>
    <s v="No"/>
    <s v="No"/>
    <s v="  Month-to-Month   "/>
    <s v="Paper Check"/>
    <n v="33"/>
    <n v="857"/>
    <x v="0"/>
    <m/>
    <x v="1221"/>
    <x v="300"/>
    <n v="6"/>
    <x v="1"/>
    <n v="37.81"/>
    <x v="5"/>
    <s v="Phone"/>
    <x v="0"/>
    <n v="0"/>
    <n v="5262"/>
    <s v="Medio"/>
    <s v="Bajo"/>
    <n v="0.66666666666666663"/>
    <n v="918"/>
    <n v="127"/>
    <n v="4.7244094488188976E-2"/>
    <n v="4.7244094488188976E-2"/>
    <s v="Primera compra"/>
    <n v="1357"/>
    <n v="44.583162217659137"/>
    <n v="3.7152635181382614"/>
    <x v="0"/>
    <x v="2"/>
    <s v="ene"/>
  </r>
  <r>
    <x v="2856"/>
    <x v="0"/>
    <n v="52"/>
    <n v="371"/>
    <n v="931.8"/>
    <n v="0"/>
    <s v="No"/>
    <s v="No"/>
    <n v="0"/>
    <n v="3"/>
    <n v="6"/>
    <s v="Yes"/>
    <n v="0"/>
    <s v="NY"/>
    <x v="1"/>
    <n v="57"/>
    <s v="No"/>
    <s v="No"/>
    <s v="Yes"/>
    <s v="  One Year   "/>
    <s v="Direct Debit"/>
    <n v="41"/>
    <n v="2744"/>
    <x v="0"/>
    <m/>
    <x v="1241"/>
    <x v="1140"/>
    <n v="76"/>
    <x v="2"/>
    <n v="36.840000000000003"/>
    <x v="4"/>
    <s v="Phone"/>
    <x v="0"/>
    <n v="0"/>
    <n v="6055"/>
    <s v="Medio"/>
    <s v="Bajo"/>
    <n v="3.9473684210526314E-2"/>
    <n v="1049"/>
    <n v="374"/>
    <n v="0.20320855614973263"/>
    <n v="0.20320855614973263"/>
    <s v="Primera compra"/>
    <n v="1745"/>
    <n v="57.330595482546201"/>
    <n v="4.777549623545517"/>
    <x v="0"/>
    <x v="3"/>
    <s v="ene"/>
  </r>
  <r>
    <x v="2857"/>
    <x v="0"/>
    <n v="61"/>
    <n v="34"/>
    <n v="70.7"/>
    <n v="0"/>
    <s v="No"/>
    <s v="No"/>
    <n v="0"/>
    <n v="0"/>
    <n v="7"/>
    <s v="Yes"/>
    <n v="0"/>
    <s v="SD"/>
    <x v="1"/>
    <n v="44"/>
    <s v="No"/>
    <s v="No"/>
    <s v="No"/>
    <s v="  Two Year   "/>
    <s v="Paper Check"/>
    <n v="15"/>
    <n v="156"/>
    <x v="0"/>
    <m/>
    <x v="1242"/>
    <x v="403"/>
    <n v="106"/>
    <x v="2"/>
    <n v="13.8"/>
    <x v="5"/>
    <s v="Email"/>
    <x v="0"/>
    <n v="0"/>
    <n v="3019"/>
    <s v="Medio"/>
    <s v="Bajo"/>
    <n v="3.7735849056603772E-2"/>
    <n v="1467"/>
    <n v="38"/>
    <n v="2.7894736842105261"/>
    <n v="2.7894736842105261"/>
    <s v="Primera compra"/>
    <n v="1177"/>
    <n v="38.669404517453799"/>
    <n v="3.2224503764544834"/>
    <x v="0"/>
    <x v="1"/>
    <s v="jul"/>
  </r>
  <r>
    <x v="2858"/>
    <x v="0"/>
    <n v="68"/>
    <n v="19"/>
    <n v="37.700000000000003"/>
    <n v="0"/>
    <s v="No"/>
    <s v="No"/>
    <n v="0"/>
    <n v="0"/>
    <n v="13"/>
    <s v="Yes"/>
    <n v="0"/>
    <s v="OR"/>
    <x v="1"/>
    <n v="25"/>
    <s v="Yes"/>
    <s v="No"/>
    <s v="Yes"/>
    <s v="  One Year   "/>
    <s v="Credit Card"/>
    <n v="27"/>
    <n v="257"/>
    <x v="0"/>
    <m/>
    <x v="1036"/>
    <x v="331"/>
    <n v="79"/>
    <x v="0"/>
    <n v="25.83"/>
    <x v="4"/>
    <s v="SMS"/>
    <x v="0"/>
    <n v="0"/>
    <n v="3037"/>
    <s v="Medio"/>
    <s v="Bajo"/>
    <n v="3.7974683544303799E-2"/>
    <n v="876"/>
    <n v="22"/>
    <n v="3.5909090909090908"/>
    <n v="3.5909090909090908"/>
    <s v="Primera compra"/>
    <n v="932"/>
    <n v="30.62012320328542"/>
    <n v="2.5516769336071183"/>
    <x v="0"/>
    <x v="1"/>
    <s v="mar"/>
  </r>
  <r>
    <x v="2859"/>
    <x v="0"/>
    <n v="64"/>
    <n v="156"/>
    <n v="490.8"/>
    <n v="280"/>
    <s v="Yes"/>
    <s v="Yes"/>
    <n v="0"/>
    <n v="2"/>
    <n v="0"/>
    <s v="No"/>
    <n v="0"/>
    <s v="SD"/>
    <x v="1"/>
    <n v="59"/>
    <s v="No"/>
    <s v="No"/>
    <s v="No"/>
    <s v="  Two Year   "/>
    <s v="Credit Card"/>
    <n v="9"/>
    <n v="655"/>
    <x v="0"/>
    <m/>
    <x v="1243"/>
    <x v="1264"/>
    <n v="29"/>
    <x v="2"/>
    <n v="9.08"/>
    <x v="1"/>
    <s v="SMS"/>
    <x v="1"/>
    <n v="0.96"/>
    <n v="6726"/>
    <s v="Medio"/>
    <s v="Bajo"/>
    <n v="0"/>
    <n v="420"/>
    <n v="436"/>
    <n v="6.6513761467889912E-2"/>
    <n v="6.6513761467889912E-2"/>
    <s v="Primera compra"/>
    <n v="1245"/>
    <n v="40.903490759753595"/>
    <n v="3.4086242299794662"/>
    <x v="2"/>
    <x v="2"/>
    <s v="may"/>
  </r>
  <r>
    <x v="2860"/>
    <x v="0"/>
    <n v="93"/>
    <n v="188"/>
    <n v="444.6"/>
    <n v="0"/>
    <s v="No"/>
    <s v="No"/>
    <n v="0"/>
    <n v="0"/>
    <n v="2"/>
    <s v="Yes"/>
    <n v="0"/>
    <s v="NV"/>
    <x v="0"/>
    <n v="44"/>
    <s v="No"/>
    <s v="No"/>
    <s v="No"/>
    <s v="  One Year   "/>
    <s v="Credit Card"/>
    <n v="14"/>
    <n v="688"/>
    <x v="0"/>
    <m/>
    <x v="853"/>
    <x v="1146"/>
    <n v="102"/>
    <x v="1"/>
    <n v="16.02"/>
    <x v="4"/>
    <s v="SMS"/>
    <x v="0"/>
    <n v="0"/>
    <n v="4871"/>
    <s v="Medio"/>
    <s v="Bajo"/>
    <n v="2.9411764705882353E-2"/>
    <n v="520"/>
    <n v="191"/>
    <n v="0.53403141361256545"/>
    <n v="0.53403141361256545"/>
    <s v="Primera compra"/>
    <n v="1710"/>
    <n v="56.180698151950715"/>
    <n v="4.6817248459958929"/>
    <x v="0"/>
    <x v="2"/>
    <s v="feb"/>
  </r>
  <r>
    <x v="2861"/>
    <x v="0"/>
    <n v="56"/>
    <n v="27"/>
    <n v="79.2"/>
    <n v="20"/>
    <s v="Yes"/>
    <s v="No"/>
    <n v="9.1999999999999993"/>
    <n v="0"/>
    <n v="3"/>
    <s v="Yes"/>
    <n v="0"/>
    <s v="AR"/>
    <x v="1"/>
    <n v="66"/>
    <s v="No"/>
    <s v="Yes"/>
    <s v="No"/>
    <s v="  Month-to-Month   "/>
    <s v="Credit Card"/>
    <n v="43"/>
    <n v="225"/>
    <x v="0"/>
    <m/>
    <x v="1183"/>
    <x v="1183"/>
    <n v="47"/>
    <x v="2"/>
    <n v="45.64"/>
    <x v="5"/>
    <s v="Phone"/>
    <x v="1"/>
    <n v="0.05"/>
    <n v="5394"/>
    <s v="Alto"/>
    <s v="Bajo"/>
    <n v="8.5106382978723402E-2"/>
    <n v="1423"/>
    <n v="51"/>
    <n v="0.92156862745098034"/>
    <n v="0.92156862745098034"/>
    <s v="Primera compra"/>
    <n v="464"/>
    <n v="15.24435318275154"/>
    <n v="1.270362765229295"/>
    <x v="0"/>
    <x v="1"/>
    <s v="jul"/>
  </r>
  <r>
    <x v="2862"/>
    <x v="0"/>
    <n v="69"/>
    <n v="5"/>
    <n v="12"/>
    <n v="0"/>
    <s v="No"/>
    <s v="No"/>
    <n v="0"/>
    <n v="0"/>
    <n v="0"/>
    <s v="No"/>
    <n v="0"/>
    <s v="IN"/>
    <x v="1"/>
    <n v="47"/>
    <s v="No"/>
    <s v="No"/>
    <s v="No"/>
    <s v="  Month-to-Month   "/>
    <s v="Credit Card"/>
    <n v="7"/>
    <n v="7"/>
    <x v="0"/>
    <m/>
    <x v="193"/>
    <x v="119"/>
    <n v="44"/>
    <x v="0"/>
    <n v="8.35"/>
    <x v="5"/>
    <s v="Phone"/>
    <x v="0"/>
    <n v="0"/>
    <n v="4283"/>
    <s v="Medio"/>
    <s v="Bajo"/>
    <n v="9.0909090909090912E-2"/>
    <n v="1260"/>
    <n v="9"/>
    <n v="4.8888888888888893"/>
    <n v="4.8888888888888893"/>
    <s v="Primera compra"/>
    <n v="1514"/>
    <n v="49.741273100616013"/>
    <n v="4.1451060917180014"/>
    <x v="0"/>
    <x v="1"/>
    <s v="ago"/>
  </r>
  <r>
    <x v="2863"/>
    <x v="0"/>
    <n v="68"/>
    <n v="114"/>
    <n v="350.5"/>
    <n v="200"/>
    <s v="Yes"/>
    <s v="No"/>
    <n v="268.3"/>
    <n v="0"/>
    <n v="0"/>
    <s v="No"/>
    <n v="0"/>
    <s v="TN"/>
    <x v="1"/>
    <n v="61"/>
    <s v="No"/>
    <s v="No"/>
    <s v="No"/>
    <s v="  One Year   "/>
    <s v="Direct Debit"/>
    <n v="10"/>
    <n v="514"/>
    <x v="0"/>
    <m/>
    <x v="1236"/>
    <x v="1265"/>
    <n v="82"/>
    <x v="1"/>
    <n v="11.41"/>
    <x v="4"/>
    <s v="Email"/>
    <x v="0"/>
    <n v="0.8"/>
    <n v="4600"/>
    <s v="Medio"/>
    <s v="Bajo"/>
    <n v="3.6585365853658534E-2"/>
    <n v="966"/>
    <n v="317"/>
    <n v="0.25867507886435331"/>
    <n v="0.25867507886435331"/>
    <s v="Primera compra"/>
    <n v="571"/>
    <n v="18.75975359342916"/>
    <n v="1.5633127994524301"/>
    <x v="0"/>
    <x v="1"/>
    <s v="mar"/>
  </r>
  <r>
    <x v="2864"/>
    <x v="0"/>
    <n v="85"/>
    <n v="36"/>
    <n v="106"/>
    <n v="0"/>
    <s v="No"/>
    <s v="No"/>
    <n v="0"/>
    <n v="0"/>
    <n v="6"/>
    <s v="Yes"/>
    <n v="0"/>
    <s v="MI"/>
    <x v="0"/>
    <n v="62"/>
    <s v="No"/>
    <s v="No"/>
    <s v="No"/>
    <s v="  One Year   "/>
    <s v="Credit Card"/>
    <n v="29"/>
    <n v="511"/>
    <x v="0"/>
    <m/>
    <x v="1055"/>
    <x v="1266"/>
    <n v="26"/>
    <x v="1"/>
    <n v="28.36"/>
    <x v="5"/>
    <s v="Email"/>
    <x v="0"/>
    <n v="0"/>
    <n v="5473"/>
    <s v="Medio"/>
    <s v="Bajo"/>
    <n v="0.15384615384615385"/>
    <n v="653"/>
    <n v="40"/>
    <n v="0.65"/>
    <n v="0.65"/>
    <s v="Primera compra"/>
    <n v="661"/>
    <n v="21.716632443531829"/>
    <n v="1.8097193702943191"/>
    <x v="0"/>
    <x v="1"/>
    <s v="dic"/>
  </r>
  <r>
    <x v="2865"/>
    <x v="0"/>
    <n v="66"/>
    <n v="127"/>
    <n v="366.9"/>
    <n v="208"/>
    <s v="Yes"/>
    <s v="No"/>
    <n v="330.2"/>
    <n v="0"/>
    <n v="7"/>
    <s v="No"/>
    <n v="69"/>
    <s v="NV"/>
    <x v="1"/>
    <n v="44"/>
    <s v="No"/>
    <s v="No"/>
    <s v="No"/>
    <s v="  One Year   "/>
    <s v="Credit Card"/>
    <n v="25"/>
    <n v="1295"/>
    <x v="0"/>
    <m/>
    <x v="297"/>
    <x v="1058"/>
    <n v="80"/>
    <x v="2"/>
    <n v="28.3"/>
    <x v="2"/>
    <s v="SMS"/>
    <x v="0"/>
    <n v="6.6"/>
    <n v="7018"/>
    <s v="Medio"/>
    <s v="Medio"/>
    <n v="6.25E-2"/>
    <n v="1331"/>
    <n v="340"/>
    <n v="0.23529411764705882"/>
    <n v="0.23529411764705882"/>
    <s v="Primera compra"/>
    <n v="636"/>
    <n v="20.895277207392198"/>
    <n v="1.7412731006160165"/>
    <x v="1"/>
    <x v="0"/>
    <s v="ene"/>
  </r>
  <r>
    <x v="2866"/>
    <x v="0"/>
    <n v="55"/>
    <n v="76"/>
    <n v="174.9"/>
    <n v="60"/>
    <s v="Yes"/>
    <s v="No"/>
    <n v="61"/>
    <n v="2"/>
    <n v="0"/>
    <s v="No"/>
    <n v="0"/>
    <s v="FL"/>
    <x v="1"/>
    <n v="46"/>
    <s v="No"/>
    <s v="No"/>
    <s v="No"/>
    <s v="  Month-to-Month   "/>
    <s v="Credit Card"/>
    <n v="9"/>
    <n v="136"/>
    <x v="0"/>
    <m/>
    <x v="1047"/>
    <x v="558"/>
    <n v="91"/>
    <x v="2"/>
    <n v="8.77"/>
    <x v="0"/>
    <s v="SMS"/>
    <x v="1"/>
    <n v="0.18"/>
    <n v="5371"/>
    <s v="Medio"/>
    <s v="Bajo"/>
    <n v="2.197802197802198E-2"/>
    <n v="1172"/>
    <n v="138"/>
    <n v="0.65942028985507251"/>
    <n v="0.65942028985507251"/>
    <s v="Primera compra"/>
    <n v="1482"/>
    <n v="48.689938398357292"/>
    <n v="4.0574948665297743"/>
    <x v="0"/>
    <x v="1"/>
    <s v="sept"/>
  </r>
  <r>
    <x v="2867"/>
    <x v="0"/>
    <n v="65"/>
    <n v="101"/>
    <n v="234.5"/>
    <n v="0"/>
    <s v="No"/>
    <s v="No"/>
    <n v="0"/>
    <n v="0"/>
    <n v="35"/>
    <s v="No"/>
    <n v="53"/>
    <s v="NC"/>
    <x v="0"/>
    <n v="27"/>
    <s v="Yes"/>
    <s v="No"/>
    <s v="No"/>
    <s v="  Month-to-Month   "/>
    <s v="Direct Debit"/>
    <n v="22"/>
    <n v="511"/>
    <x v="0"/>
    <m/>
    <x v="1153"/>
    <x v="884"/>
    <n v="53"/>
    <x v="0"/>
    <n v="18.61"/>
    <x v="4"/>
    <s v="SMS"/>
    <x v="0"/>
    <n v="0"/>
    <n v="4806"/>
    <s v="Medio"/>
    <s v="Bajo"/>
    <n v="5.6603773584905662E-2"/>
    <n v="626"/>
    <n v="104"/>
    <n v="0.50961538461538458"/>
    <n v="0.50961538461538458"/>
    <s v="Primera compra"/>
    <n v="710"/>
    <n v="23.326488706365502"/>
    <n v="1.9438740588637919"/>
    <x v="0"/>
    <x v="1"/>
    <s v="nov"/>
  </r>
  <r>
    <x v="2868"/>
    <x v="0"/>
    <n v="73"/>
    <n v="490"/>
    <n v="830.8"/>
    <n v="416"/>
    <s v="Yes"/>
    <s v="No"/>
    <n v="273"/>
    <n v="0"/>
    <n v="6"/>
    <s v="Yes"/>
    <n v="0"/>
    <s v="OK"/>
    <x v="0"/>
    <n v="46"/>
    <s v="No"/>
    <s v="No"/>
    <s v="Yes"/>
    <s v="  One Year   "/>
    <s v="Direct Debit"/>
    <n v="51"/>
    <n v="2655"/>
    <x v="0"/>
    <m/>
    <x v="115"/>
    <x v="186"/>
    <n v="79"/>
    <x v="0"/>
    <n v="52.03"/>
    <x v="5"/>
    <s v="SMS"/>
    <x v="1"/>
    <n v="0.55000000000000004"/>
    <n v="6381"/>
    <s v="Alto"/>
    <s v="Bajo"/>
    <n v="5.0632911392405063E-2"/>
    <n v="1114"/>
    <n v="910"/>
    <n v="8.681318681318681E-2"/>
    <n v="8.681318681318681E-2"/>
    <s v="Primera compra"/>
    <n v="1737"/>
    <n v="57.067761806981515"/>
    <n v="4.7556468172484596"/>
    <x v="0"/>
    <x v="3"/>
    <s v="ene"/>
  </r>
  <r>
    <x v="2869"/>
    <x v="0"/>
    <n v="68"/>
    <n v="29"/>
    <n v="72.8"/>
    <n v="0"/>
    <s v="No"/>
    <s v="No"/>
    <n v="0"/>
    <n v="0"/>
    <n v="11"/>
    <s v="Yes"/>
    <n v="0"/>
    <s v="SD"/>
    <x v="0"/>
    <n v="54"/>
    <s v="No"/>
    <s v="No"/>
    <s v="Yes"/>
    <s v="  Month-to-Month   "/>
    <s v="Direct Debit"/>
    <n v="24"/>
    <n v="287"/>
    <x v="0"/>
    <m/>
    <x v="239"/>
    <x v="132"/>
    <n v="81"/>
    <x v="2"/>
    <n v="24.47"/>
    <x v="5"/>
    <s v="SMS"/>
    <x v="1"/>
    <n v="0"/>
    <n v="6681"/>
    <s v="Medio"/>
    <s v="Bajo"/>
    <n v="4.9382716049382713E-2"/>
    <n v="787"/>
    <n v="33"/>
    <n v="2.4545454545454546"/>
    <n v="2.4545454545454546"/>
    <s v="Primera compra"/>
    <n v="576"/>
    <n v="18.924024640657084"/>
    <n v="1.5770020533880904"/>
    <x v="0"/>
    <x v="1"/>
    <s v="mar"/>
  </r>
  <r>
    <x v="2870"/>
    <x v="0"/>
    <n v="70"/>
    <n v="135"/>
    <n v="282.89999999999998"/>
    <n v="72"/>
    <s v="Yes"/>
    <s v="No"/>
    <n v="58.8"/>
    <n v="0"/>
    <n v="0"/>
    <s v="No"/>
    <n v="0"/>
    <s v="WV"/>
    <x v="0"/>
    <n v="37"/>
    <s v="No"/>
    <s v="No"/>
    <s v="No"/>
    <s v="  One Year   "/>
    <s v="Credit Card"/>
    <n v="9"/>
    <n v="158"/>
    <x v="0"/>
    <m/>
    <x v="725"/>
    <x v="227"/>
    <n v="83"/>
    <x v="0"/>
    <n v="8.7100000000000009"/>
    <x v="4"/>
    <s v="Phone"/>
    <x v="0"/>
    <n v="1.76"/>
    <n v="6515"/>
    <s v="Medio"/>
    <s v="Bajo"/>
    <n v="3.614457831325301E-2"/>
    <n v="343"/>
    <n v="210"/>
    <n v="0.39523809523809522"/>
    <n v="0.39523809523809522"/>
    <s v="Primera compra"/>
    <n v="1552"/>
    <n v="50.98973305954825"/>
    <n v="4.2491444216290208"/>
    <x v="0"/>
    <x v="1"/>
    <s v="jul"/>
  </r>
  <r>
    <x v="2871"/>
    <x v="0"/>
    <n v="71"/>
    <n v="135"/>
    <n v="326.89999999999998"/>
    <n v="175"/>
    <s v="Yes"/>
    <s v="Yes"/>
    <n v="0"/>
    <n v="0"/>
    <n v="0"/>
    <s v="No"/>
    <n v="0"/>
    <s v="IL"/>
    <x v="1"/>
    <n v="21"/>
    <s v="Yes"/>
    <s v="No"/>
    <s v="No"/>
    <s v="  One Year   "/>
    <s v="Direct Debit"/>
    <n v="11"/>
    <n v="277"/>
    <x v="0"/>
    <m/>
    <x v="857"/>
    <x v="746"/>
    <n v="14"/>
    <x v="1"/>
    <n v="9.9700000000000006"/>
    <x v="4"/>
    <s v="Email"/>
    <x v="1"/>
    <n v="0.16"/>
    <n v="3071"/>
    <s v="Medio"/>
    <s v="Bajo"/>
    <n v="0.21428571428571427"/>
    <n v="1705"/>
    <n v="313"/>
    <n v="4.472843450479233E-2"/>
    <n v="4.472843450479233E-2"/>
    <s v="Primera compra"/>
    <n v="669"/>
    <n v="21.979466119096511"/>
    <n v="1.8316221765913758"/>
    <x v="0"/>
    <x v="1"/>
    <s v="dic"/>
  </r>
  <r>
    <x v="2872"/>
    <x v="0"/>
    <n v="72"/>
    <n v="97"/>
    <n v="228.6"/>
    <n v="99"/>
    <s v="Yes"/>
    <s v="Yes"/>
    <n v="0"/>
    <n v="0"/>
    <n v="9"/>
    <s v="Yes"/>
    <n v="0"/>
    <s v="FL"/>
    <x v="0"/>
    <n v="70"/>
    <s v="No"/>
    <s v="Yes"/>
    <s v="No"/>
    <s v="  One Year   "/>
    <s v="Direct Debit"/>
    <n v="41"/>
    <n v="1335"/>
    <x v="0"/>
    <m/>
    <x v="1059"/>
    <x v="1267"/>
    <n v="5"/>
    <x v="2"/>
    <n v="35.26"/>
    <x v="2"/>
    <s v="Email"/>
    <x v="1"/>
    <n v="3.33"/>
    <n v="2459"/>
    <s v="Medio"/>
    <s v="Medio"/>
    <n v="1"/>
    <n v="1275"/>
    <n v="201"/>
    <n v="2.4875621890547265E-2"/>
    <n v="2.4875621890547265E-2"/>
    <s v="Primera compra"/>
    <n v="1400"/>
    <n v="45.995893223819301"/>
    <n v="3.8329911019849416"/>
    <x v="1"/>
    <x v="0"/>
    <s v="dic"/>
  </r>
  <r>
    <x v="2873"/>
    <x v="0"/>
    <n v="67"/>
    <n v="61"/>
    <n v="166.5"/>
    <n v="0"/>
    <s v="No"/>
    <s v="No"/>
    <n v="0"/>
    <n v="2"/>
    <n v="7"/>
    <s v="Yes"/>
    <n v="0"/>
    <s v="NH"/>
    <x v="0"/>
    <n v="81"/>
    <s v="No"/>
    <s v="Yes"/>
    <s v="No"/>
    <s v="  Two Year   "/>
    <s v="Direct Debit"/>
    <n v="29"/>
    <n v="344"/>
    <x v="0"/>
    <m/>
    <x v="419"/>
    <x v="632"/>
    <n v="16"/>
    <x v="2"/>
    <n v="33.89"/>
    <x v="4"/>
    <s v="SMS"/>
    <x v="1"/>
    <n v="0"/>
    <n v="856"/>
    <s v="Medio"/>
    <s v="Bajo"/>
    <n v="0.1875"/>
    <n v="1086"/>
    <n v="64"/>
    <n v="0.25"/>
    <n v="0.25"/>
    <s v="Primera compra"/>
    <n v="1330"/>
    <n v="43.696098562628336"/>
    <n v="3.6413415468856947"/>
    <x v="0"/>
    <x v="1"/>
    <s v="feb"/>
  </r>
  <r>
    <x v="2874"/>
    <x v="0"/>
    <n v="63"/>
    <n v="170"/>
    <n v="509.7"/>
    <n v="0"/>
    <s v="No"/>
    <s v="No"/>
    <n v="0"/>
    <n v="0"/>
    <n v="13"/>
    <s v="Yes"/>
    <n v="0"/>
    <s v="PA"/>
    <x v="1"/>
    <n v="28"/>
    <s v="Yes"/>
    <s v="No"/>
    <s v="Yes"/>
    <s v="  Two Year   "/>
    <s v="Credit Card"/>
    <n v="48"/>
    <n v="1640"/>
    <x v="0"/>
    <m/>
    <x v="1157"/>
    <x v="583"/>
    <n v="37"/>
    <x v="1"/>
    <n v="56.85"/>
    <x v="5"/>
    <s v="SMS"/>
    <x v="0"/>
    <n v="0"/>
    <n v="4435"/>
    <s v="Alto"/>
    <s v="Bajo"/>
    <n v="0.10810810810810811"/>
    <n v="440"/>
    <n v="174"/>
    <n v="0.21264367816091953"/>
    <n v="0.21264367816091953"/>
    <s v="Primera compra"/>
    <n v="1666"/>
    <n v="54.735112936344976"/>
    <n v="4.561259411362081"/>
    <x v="0"/>
    <x v="0"/>
    <s v="mar"/>
  </r>
  <r>
    <x v="2875"/>
    <x v="0"/>
    <n v="57"/>
    <n v="211"/>
    <n v="409.4"/>
    <n v="0"/>
    <s v="No"/>
    <s v="No"/>
    <n v="0"/>
    <n v="0"/>
    <n v="0"/>
    <s v="No"/>
    <n v="0"/>
    <s v="KS"/>
    <x v="0"/>
    <n v="21"/>
    <s v="Yes"/>
    <s v="No"/>
    <s v="No"/>
    <s v="  Two Year   "/>
    <s v="Direct Debit"/>
    <n v="10"/>
    <n v="497"/>
    <x v="0"/>
    <m/>
    <x v="365"/>
    <x v="976"/>
    <n v="112"/>
    <x v="2"/>
    <n v="10.71"/>
    <x v="4"/>
    <s v="Email"/>
    <x v="1"/>
    <n v="0"/>
    <n v="3054"/>
    <s v="Medio"/>
    <s v="Bajo"/>
    <n v="2.6785714285714284E-2"/>
    <n v="654"/>
    <n v="214"/>
    <n v="0.52336448598130836"/>
    <n v="0.52336448598130836"/>
    <s v="Primera compra"/>
    <n v="997"/>
    <n v="32.755646817248461"/>
    <n v="2.729637234770705"/>
    <x v="0"/>
    <x v="1"/>
    <s v="ene"/>
  </r>
  <r>
    <x v="2876"/>
    <x v="0"/>
    <n v="59"/>
    <n v="110"/>
    <n v="268.3"/>
    <n v="238"/>
    <s v="Yes"/>
    <s v="No"/>
    <n v="85.7"/>
    <n v="0"/>
    <n v="7"/>
    <s v="Yes"/>
    <n v="0"/>
    <s v="SD"/>
    <x v="0"/>
    <n v="62"/>
    <s v="No"/>
    <s v="No"/>
    <s v="Yes"/>
    <s v="  One Year   "/>
    <s v="Credit Card"/>
    <n v="49"/>
    <n v="1658"/>
    <x v="0"/>
    <m/>
    <x v="157"/>
    <x v="1119"/>
    <n v="57"/>
    <x v="2"/>
    <n v="39.369999999999997"/>
    <x v="1"/>
    <s v="Email"/>
    <x v="1"/>
    <n v="4.28"/>
    <n v="5625"/>
    <s v="Medio"/>
    <s v="Bajo"/>
    <n v="0"/>
    <n v="1394"/>
    <n v="348"/>
    <n v="0.16379310344827586"/>
    <n v="0.16379310344827586"/>
    <s v="Primera compra"/>
    <n v="674"/>
    <n v="22.143737166324435"/>
    <n v="1.8453114305270362"/>
    <x v="0"/>
    <x v="0"/>
    <s v="dic"/>
  </r>
  <r>
    <x v="2877"/>
    <x v="0"/>
    <n v="72"/>
    <n v="34"/>
    <n v="103.5"/>
    <n v="0"/>
    <s v="No"/>
    <s v="No"/>
    <n v="0"/>
    <n v="2"/>
    <n v="0"/>
    <s v="No"/>
    <n v="0"/>
    <s v="WY"/>
    <x v="0"/>
    <n v="22"/>
    <s v="Yes"/>
    <s v="No"/>
    <s v="No"/>
    <s v="  Month-to-Month   "/>
    <s v="Direct Debit"/>
    <n v="9"/>
    <n v="76"/>
    <x v="0"/>
    <m/>
    <x v="987"/>
    <x v="507"/>
    <n v="105"/>
    <x v="2"/>
    <n v="9.49"/>
    <x v="4"/>
    <s v="Email"/>
    <x v="0"/>
    <n v="0"/>
    <n v="5832"/>
    <s v="Medio"/>
    <s v="Bajo"/>
    <n v="2.8571428571428571E-2"/>
    <n v="1236"/>
    <n v="37"/>
    <n v="2.8378378378378377"/>
    <n v="2.8378378378378377"/>
    <s v="Primera compra"/>
    <n v="1025"/>
    <n v="33.675564681724843"/>
    <n v="2.8062970568104038"/>
    <x v="0"/>
    <x v="1"/>
    <s v="dic"/>
  </r>
  <r>
    <x v="2878"/>
    <x v="0"/>
    <n v="67"/>
    <n v="143"/>
    <n v="357.9"/>
    <n v="0"/>
    <s v="No"/>
    <s v="No"/>
    <n v="0"/>
    <n v="1"/>
    <n v="8"/>
    <s v="Yes"/>
    <n v="0"/>
    <s v="WA"/>
    <x v="0"/>
    <n v="63"/>
    <s v="No"/>
    <s v="No"/>
    <s v="No"/>
    <s v="  Month-to-Month   "/>
    <s v="Direct Debit"/>
    <n v="28"/>
    <n v="1658"/>
    <x v="0"/>
    <m/>
    <x v="329"/>
    <x v="1200"/>
    <n v="106"/>
    <x v="0"/>
    <n v="23.32"/>
    <x v="1"/>
    <s v="Phone"/>
    <x v="1"/>
    <n v="0"/>
    <n v="731"/>
    <s v="Medio"/>
    <s v="Bajo"/>
    <n v="0"/>
    <n v="1460"/>
    <n v="143"/>
    <n v="0.74125874125874125"/>
    <n v="0.74125874125874125"/>
    <s v="Primera compra"/>
    <n v="1727"/>
    <n v="56.739219712525667"/>
    <n v="4.7282683093771389"/>
    <x v="2"/>
    <x v="0"/>
    <s v="ene"/>
  </r>
  <r>
    <x v="2879"/>
    <x v="0"/>
    <n v="75"/>
    <n v="441"/>
    <n v="1089.2"/>
    <n v="0"/>
    <s v="No"/>
    <s v="No"/>
    <n v="0"/>
    <n v="0"/>
    <n v="0"/>
    <s v="No"/>
    <n v="0"/>
    <s v="NM"/>
    <x v="0"/>
    <n v="66"/>
    <s v="No"/>
    <s v="Yes"/>
    <s v="No"/>
    <s v="  Two Year   "/>
    <s v="Credit Card"/>
    <n v="9"/>
    <n v="609"/>
    <x v="0"/>
    <m/>
    <x v="479"/>
    <x v="1124"/>
    <n v="112"/>
    <x v="0"/>
    <n v="7.59"/>
    <x v="1"/>
    <s v="Email"/>
    <x v="1"/>
    <n v="0"/>
    <n v="6273"/>
    <s v="Medio"/>
    <s v="Bajo"/>
    <n v="0"/>
    <n v="1598"/>
    <n v="441"/>
    <n v="0.25396825396825395"/>
    <n v="0.25396825396825395"/>
    <s v="Primera compra"/>
    <n v="312"/>
    <n v="10.250513347022586"/>
    <n v="0.8542094455852155"/>
    <x v="0"/>
    <x v="1"/>
    <s v="dic"/>
  </r>
  <r>
    <x v="2880"/>
    <x v="0"/>
    <n v="66"/>
    <n v="372"/>
    <n v="792"/>
    <n v="360"/>
    <s v="Yes"/>
    <s v="No"/>
    <n v="396"/>
    <n v="0"/>
    <n v="13"/>
    <s v="No"/>
    <n v="56"/>
    <s v="NC"/>
    <x v="1"/>
    <n v="27"/>
    <s v="Yes"/>
    <s v="No"/>
    <s v="Yes"/>
    <s v="  Two Year   "/>
    <s v="Credit Card"/>
    <n v="43"/>
    <n v="3088"/>
    <x v="0"/>
    <m/>
    <x v="883"/>
    <x v="1030"/>
    <n v="25"/>
    <x v="0"/>
    <n v="40.5"/>
    <x v="3"/>
    <s v="Email"/>
    <x v="1"/>
    <n v="0.79"/>
    <n v="4150"/>
    <s v="Medio"/>
    <s v="Bajo"/>
    <n v="0.04"/>
    <n v="731"/>
    <n v="733"/>
    <n v="3.4106412005457026E-2"/>
    <n v="3.4106412005457026E-2"/>
    <s v="Primera compra"/>
    <n v="1359"/>
    <n v="44.648870636550306"/>
    <n v="3.7207392197125255"/>
    <x v="2"/>
    <x v="3"/>
    <s v="ene"/>
  </r>
  <r>
    <x v="2881"/>
    <x v="0"/>
    <n v="70"/>
    <n v="104"/>
    <n v="289.10000000000002"/>
    <n v="0"/>
    <s v="No"/>
    <s v="No"/>
    <n v="0"/>
    <n v="0"/>
    <n v="0"/>
    <s v="No"/>
    <n v="0"/>
    <s v="IL"/>
    <x v="0"/>
    <n v="58"/>
    <s v="No"/>
    <s v="No"/>
    <s v="No"/>
    <s v="  One Year   "/>
    <s v="Direct Debit"/>
    <n v="14"/>
    <n v="327"/>
    <x v="0"/>
    <m/>
    <x v="1183"/>
    <x v="445"/>
    <n v="118"/>
    <x v="1"/>
    <n v="16.309999999999999"/>
    <x v="3"/>
    <s v="Email"/>
    <x v="0"/>
    <n v="0"/>
    <n v="6773"/>
    <s v="Medio"/>
    <s v="Bajo"/>
    <n v="8.4745762711864406E-3"/>
    <n v="1717"/>
    <n v="105"/>
    <n v="1.1238095238095238"/>
    <n v="1.1238095238095238"/>
    <s v="Primera compra"/>
    <n v="464"/>
    <n v="15.24435318275154"/>
    <n v="1.270362765229295"/>
    <x v="0"/>
    <x v="1"/>
    <s v="jul"/>
  </r>
  <r>
    <x v="2882"/>
    <x v="0"/>
    <n v="75"/>
    <n v="44"/>
    <n v="84.9"/>
    <n v="36"/>
    <s v="Yes"/>
    <s v="Yes"/>
    <n v="0"/>
    <n v="0"/>
    <n v="1"/>
    <s v="Yes"/>
    <n v="0"/>
    <s v="AR"/>
    <x v="1"/>
    <n v="61"/>
    <s v="No"/>
    <s v="No"/>
    <s v="No"/>
    <s v="  Month-to-Month   "/>
    <s v="Direct Debit"/>
    <n v="24"/>
    <n v="228"/>
    <x v="0"/>
    <m/>
    <x v="715"/>
    <x v="1159"/>
    <n v="80"/>
    <x v="2"/>
    <n v="20.239999999999998"/>
    <x v="5"/>
    <s v="Email"/>
    <x v="1"/>
    <n v="1.07"/>
    <n v="3281"/>
    <s v="Medio"/>
    <s v="Bajo"/>
    <n v="0.05"/>
    <n v="790"/>
    <n v="84"/>
    <n v="0.95238095238095233"/>
    <n v="0.95238095238095233"/>
    <s v="Primera compra"/>
    <n v="752"/>
    <n v="24.706365503080086"/>
    <n v="2.0588637919233403"/>
    <x v="0"/>
    <x v="1"/>
    <s v="sept"/>
  </r>
  <r>
    <x v="2883"/>
    <x v="0"/>
    <n v="63"/>
    <n v="205"/>
    <n v="542.29999999999995"/>
    <n v="0"/>
    <s v="No"/>
    <s v="No"/>
    <n v="0"/>
    <n v="0"/>
    <n v="4"/>
    <s v="Yes"/>
    <n v="0"/>
    <s v="AL"/>
    <x v="0"/>
    <n v="59"/>
    <s v="No"/>
    <s v="No"/>
    <s v="Yes"/>
    <s v="  One Year   "/>
    <s v="Direct Debit"/>
    <n v="21"/>
    <n v="969"/>
    <x v="0"/>
    <m/>
    <x v="184"/>
    <x v="1268"/>
    <n v="75"/>
    <x v="2"/>
    <n v="20.32"/>
    <x v="3"/>
    <s v="Email"/>
    <x v="1"/>
    <n v="0"/>
    <n v="1071"/>
    <s v="Medio"/>
    <s v="Bajo"/>
    <n v="1.3333333333333334E-2"/>
    <n v="1262"/>
    <n v="206"/>
    <n v="0.36407766990291263"/>
    <n v="0.36407766990291263"/>
    <s v="Primera compra"/>
    <n v="1508"/>
    <n v="49.544147843942511"/>
    <n v="4.128678986995209"/>
    <x v="2"/>
    <x v="2"/>
    <s v="ago"/>
  </r>
  <r>
    <x v="2884"/>
    <x v="0"/>
    <n v="73"/>
    <n v="71"/>
    <n v="189.8"/>
    <n v="0"/>
    <s v="No"/>
    <s v="No"/>
    <n v="0"/>
    <n v="1"/>
    <n v="19"/>
    <s v="Yes"/>
    <n v="0"/>
    <s v="MN"/>
    <x v="1"/>
    <n v="23"/>
    <s v="Yes"/>
    <s v="No"/>
    <s v="No"/>
    <s v="  One Year   "/>
    <s v="Credit Card"/>
    <n v="24"/>
    <n v="921"/>
    <x v="0"/>
    <m/>
    <x v="241"/>
    <x v="135"/>
    <n v="20"/>
    <x v="0"/>
    <n v="23.54"/>
    <x v="4"/>
    <s v="Email"/>
    <x v="0"/>
    <n v="0"/>
    <n v="3718"/>
    <s v="Medio"/>
    <s v="Bajo"/>
    <n v="0.15"/>
    <n v="1642"/>
    <n v="74"/>
    <n v="0.27027027027027029"/>
    <n v="0.27027027027027029"/>
    <s v="Primera compra"/>
    <n v="493"/>
    <n v="16.197125256673509"/>
    <n v="1.3497604380561257"/>
    <x v="0"/>
    <x v="2"/>
    <s v="jun"/>
  </r>
  <r>
    <x v="2885"/>
    <x v="0"/>
    <n v="97"/>
    <n v="135"/>
    <n v="371.5"/>
    <n v="0"/>
    <s v="No"/>
    <s v="No"/>
    <n v="0"/>
    <n v="1"/>
    <n v="2"/>
    <s v="Yes"/>
    <n v="0"/>
    <s v="LA"/>
    <x v="0"/>
    <n v="35"/>
    <s v="No"/>
    <s v="No"/>
    <s v="No"/>
    <s v="  Month-to-Month   "/>
    <s v="Direct Debit"/>
    <n v="55"/>
    <n v="1373"/>
    <x v="0"/>
    <m/>
    <x v="1008"/>
    <x v="345"/>
    <n v="17"/>
    <x v="1"/>
    <n v="62.01"/>
    <x v="1"/>
    <s v="Phone"/>
    <x v="1"/>
    <n v="0"/>
    <n v="4322"/>
    <s v="Alto"/>
    <s v="Bajo"/>
    <n v="0"/>
    <n v="968"/>
    <n v="135"/>
    <n v="0.12592592592592591"/>
    <n v="0.12592592592592591"/>
    <s v="Primera compra"/>
    <n v="1641"/>
    <n v="53.913757700205338"/>
    <n v="4.4928131416837784"/>
    <x v="2"/>
    <x v="0"/>
    <s v="abr"/>
  </r>
  <r>
    <x v="2886"/>
    <x v="0"/>
    <n v="85"/>
    <n v="296"/>
    <n v="719.4"/>
    <n v="0"/>
    <s v="No"/>
    <s v="No"/>
    <n v="0"/>
    <n v="0"/>
    <n v="12"/>
    <s v="Yes"/>
    <n v="0"/>
    <s v="IA"/>
    <x v="0"/>
    <n v="21"/>
    <s v="Yes"/>
    <s v="No"/>
    <s v="Yes"/>
    <s v="  Two Year   "/>
    <s v="Credit Card"/>
    <n v="46"/>
    <n v="3303"/>
    <x v="0"/>
    <m/>
    <x v="943"/>
    <x v="1041"/>
    <n v="78"/>
    <x v="1"/>
    <n v="48.6"/>
    <x v="4"/>
    <s v="Phone"/>
    <x v="1"/>
    <n v="0"/>
    <n v="449"/>
    <s v="Alto"/>
    <s v="Bajo"/>
    <n v="3.8461538461538464E-2"/>
    <n v="1319"/>
    <n v="299"/>
    <n v="0.2608695652173913"/>
    <n v="0.2608695652173913"/>
    <s v="Primera compra"/>
    <n v="1648"/>
    <n v="54.143737166324435"/>
    <n v="4.5119780971937029"/>
    <x v="0"/>
    <x v="3"/>
    <s v="abr"/>
  </r>
  <r>
    <x v="2887"/>
    <x v="0"/>
    <n v="57"/>
    <n v="224"/>
    <n v="456"/>
    <n v="46"/>
    <s v="Yes"/>
    <s v="No"/>
    <n v="107"/>
    <n v="0"/>
    <n v="5"/>
    <s v="Yes"/>
    <n v="0"/>
    <s v="TX"/>
    <x v="1"/>
    <n v="55"/>
    <s v="No"/>
    <s v="No"/>
    <s v="Yes"/>
    <s v="  Month-to-Month   "/>
    <s v="Direct Debit"/>
    <n v="55"/>
    <n v="2520"/>
    <x v="0"/>
    <m/>
    <x v="956"/>
    <x v="546"/>
    <n v="78"/>
    <x v="1"/>
    <n v="56.7"/>
    <x v="4"/>
    <s v="SMS"/>
    <x v="1"/>
    <n v="4.28"/>
    <n v="6331"/>
    <s v="Alto"/>
    <s v="Bajo"/>
    <n v="3.8461538461538464E-2"/>
    <n v="1136"/>
    <n v="273"/>
    <n v="0.2857142857142857"/>
    <n v="0.2857142857142857"/>
    <s v="Primera compra"/>
    <n v="1417"/>
    <n v="46.554414784394254"/>
    <n v="3.8795345653661877"/>
    <x v="0"/>
    <x v="3"/>
    <s v="nov"/>
  </r>
  <r>
    <x v="2888"/>
    <x v="0"/>
    <n v="83"/>
    <n v="507"/>
    <n v="1101.5999999999999"/>
    <n v="0"/>
    <s v="No"/>
    <s v="No"/>
    <n v="0"/>
    <n v="0"/>
    <n v="24"/>
    <s v="No"/>
    <n v="73"/>
    <s v="DC"/>
    <x v="1"/>
    <n v="22"/>
    <s v="Yes"/>
    <s v="No"/>
    <s v="Yes"/>
    <s v="  Two Year   "/>
    <s v="Direct Debit"/>
    <n v="56"/>
    <n v="4123"/>
    <x v="0"/>
    <m/>
    <x v="522"/>
    <x v="703"/>
    <n v="41"/>
    <x v="1"/>
    <n v="62.19"/>
    <x v="5"/>
    <s v="SMS"/>
    <x v="1"/>
    <n v="0"/>
    <n v="2423"/>
    <s v="Alto"/>
    <s v="Bajo"/>
    <n v="9.7560975609756101E-2"/>
    <n v="1284"/>
    <n v="511"/>
    <n v="8.0234833659491189E-2"/>
    <n v="8.0234833659491189E-2"/>
    <s v="Primera compra"/>
    <n v="1642"/>
    <n v="53.946611909650926"/>
    <n v="4.4955509924709105"/>
    <x v="0"/>
    <x v="3"/>
    <s v="abr"/>
  </r>
  <r>
    <x v="2889"/>
    <x v="0"/>
    <n v="74"/>
    <n v="296"/>
    <n v="631.29999999999995"/>
    <n v="0"/>
    <s v="No"/>
    <s v="No"/>
    <n v="0"/>
    <n v="0"/>
    <n v="0"/>
    <s v="No"/>
    <n v="0"/>
    <s v="MA"/>
    <x v="0"/>
    <n v="24"/>
    <s v="Yes"/>
    <s v="No"/>
    <s v="No"/>
    <s v="  Two Year   "/>
    <s v="Credit Card"/>
    <n v="10"/>
    <n v="723"/>
    <x v="0"/>
    <m/>
    <x v="734"/>
    <x v="1060"/>
    <n v="11"/>
    <x v="0"/>
    <n v="9.24"/>
    <x v="1"/>
    <s v="SMS"/>
    <x v="0"/>
    <n v="0"/>
    <n v="6815"/>
    <s v="Medio"/>
    <s v="Bajo"/>
    <n v="0"/>
    <n v="1200"/>
    <n v="296"/>
    <n v="3.7162162162162164E-2"/>
    <n v="3.7162162162162164E-2"/>
    <s v="Primera compra"/>
    <n v="1011"/>
    <n v="33.215605749486656"/>
    <n v="2.7679671457905548"/>
    <x v="2"/>
    <x v="2"/>
    <s v="ene"/>
  </r>
  <r>
    <x v="2890"/>
    <x v="0"/>
    <n v="66"/>
    <n v="69"/>
    <n v="252.2"/>
    <n v="250"/>
    <s v="Yes"/>
    <s v="No"/>
    <n v="125"/>
    <n v="1"/>
    <n v="9"/>
    <s v="No"/>
    <n v="18"/>
    <s v="TN"/>
    <x v="0"/>
    <n v="29"/>
    <s v="Yes"/>
    <s v="No"/>
    <s v="No"/>
    <s v="  Month-to-Month   "/>
    <s v="Direct Debit"/>
    <n v="34"/>
    <n v="1718"/>
    <x v="0"/>
    <m/>
    <x v="26"/>
    <x v="331"/>
    <n v="108"/>
    <x v="2"/>
    <n v="40.1"/>
    <x v="1"/>
    <s v="Email"/>
    <x v="0"/>
    <n v="0.25"/>
    <n v="3953"/>
    <s v="Medio"/>
    <s v="Bajo"/>
    <n v="0"/>
    <n v="876"/>
    <n v="319"/>
    <n v="0.33855799373040751"/>
    <n v="0.33855799373040751"/>
    <s v="Primera compra"/>
    <n v="946"/>
    <n v="31.080082135523611"/>
    <n v="2.5900068446269677"/>
    <x v="2"/>
    <x v="0"/>
    <s v="mar"/>
  </r>
  <r>
    <x v="2891"/>
    <x v="0"/>
    <n v="71"/>
    <n v="132"/>
    <n v="273.3"/>
    <n v="0"/>
    <s v="No"/>
    <s v="No"/>
    <n v="0"/>
    <n v="0"/>
    <n v="12"/>
    <s v="No"/>
    <n v="93"/>
    <s v="UT"/>
    <x v="0"/>
    <n v="33"/>
    <s v="No"/>
    <s v="No"/>
    <s v="No"/>
    <s v="  Month-to-Month   "/>
    <s v="Direct Debit"/>
    <n v="35"/>
    <n v="943"/>
    <x v="0"/>
    <m/>
    <x v="700"/>
    <x v="980"/>
    <n v="51"/>
    <x v="0"/>
    <n v="40.29"/>
    <x v="2"/>
    <s v="Phone"/>
    <x v="1"/>
    <n v="0"/>
    <n v="3078"/>
    <s v="Medio"/>
    <s v="Medio"/>
    <n v="9.8039215686274508E-2"/>
    <n v="1141"/>
    <n v="137"/>
    <n v="0.37226277372262773"/>
    <n v="0.37226277372262773"/>
    <s v="Primera compra"/>
    <n v="551"/>
    <n v="18.102669404517453"/>
    <n v="1.5085557837097878"/>
    <x v="1"/>
    <x v="2"/>
    <s v="abr"/>
  </r>
  <r>
    <x v="2892"/>
    <x v="0"/>
    <n v="60"/>
    <n v="10"/>
    <n v="29.8"/>
    <n v="0"/>
    <s v="No"/>
    <s v="No"/>
    <n v="0"/>
    <n v="2"/>
    <n v="0"/>
    <s v="No"/>
    <n v="0"/>
    <s v="MD"/>
    <x v="0"/>
    <n v="49"/>
    <s v="No"/>
    <s v="No"/>
    <s v="No"/>
    <s v="  Month-to-Month   "/>
    <s v="Direct Debit"/>
    <n v="7"/>
    <n v="18"/>
    <x v="0"/>
    <m/>
    <x v="1033"/>
    <x v="99"/>
    <n v="92"/>
    <x v="2"/>
    <n v="7.55"/>
    <x v="1"/>
    <s v="Email"/>
    <x v="1"/>
    <n v="0"/>
    <n v="592"/>
    <s v="Medio"/>
    <s v="Bajo"/>
    <n v="0"/>
    <n v="398"/>
    <n v="10"/>
    <n v="9.1999999999999993"/>
    <n v="9.1999999999999993"/>
    <s v="Primera compra"/>
    <n v="525"/>
    <n v="17.248459958932237"/>
    <n v="1.4373716632443532"/>
    <x v="0"/>
    <x v="1"/>
    <s v="may"/>
  </r>
  <r>
    <x v="2892"/>
    <x v="0"/>
    <n v="71"/>
    <n v="10"/>
    <n v="29.8"/>
    <n v="0"/>
    <s v="No"/>
    <s v="No"/>
    <n v="0"/>
    <n v="2"/>
    <n v="0"/>
    <s v="No"/>
    <n v="0"/>
    <s v="MD"/>
    <x v="0"/>
    <n v="49"/>
    <s v="No"/>
    <s v="No"/>
    <s v="No"/>
    <s v="  Month-to-Month   "/>
    <s v="Direct Debit"/>
    <n v="7"/>
    <n v="18"/>
    <x v="0"/>
    <m/>
    <x v="1033"/>
    <x v="99"/>
    <n v="92"/>
    <x v="2"/>
    <n v="7.55"/>
    <x v="3"/>
    <s v="Email"/>
    <x v="1"/>
    <n v="0"/>
    <n v="2675"/>
    <s v="Medio"/>
    <s v="Bajo"/>
    <n v="1.0869565217391304E-2"/>
    <n v="398"/>
    <n v="11"/>
    <n v="8.3636363636363633"/>
    <n v="8.3636363636363633"/>
    <s v="Compra posterior"/>
    <n v="525"/>
    <n v="17.248459958932237"/>
    <n v="1.4373716632443532"/>
    <x v="0"/>
    <x v="1"/>
    <s v="may"/>
  </r>
  <r>
    <x v="2893"/>
    <x v="0"/>
    <n v="71"/>
    <n v="358"/>
    <n v="608"/>
    <n v="0"/>
    <s v="No"/>
    <s v="No"/>
    <n v="0"/>
    <n v="0"/>
    <n v="12"/>
    <s v="Yes"/>
    <n v="0"/>
    <s v="GA"/>
    <x v="0"/>
    <n v="24"/>
    <s v="Yes"/>
    <s v="No"/>
    <s v="Yes"/>
    <s v="  Two Year   "/>
    <s v="Credit Card"/>
    <n v="26"/>
    <n v="1569"/>
    <x v="0"/>
    <m/>
    <x v="948"/>
    <x v="291"/>
    <n v="105"/>
    <x v="0"/>
    <n v="21.94"/>
    <x v="4"/>
    <s v="Phone"/>
    <x v="1"/>
    <n v="0"/>
    <n v="2599"/>
    <s v="Medio"/>
    <s v="Bajo"/>
    <n v="2.8571428571428571E-2"/>
    <n v="639"/>
    <n v="361"/>
    <n v="0.29085872576177285"/>
    <n v="0.29085872576177285"/>
    <s v="Primera compra"/>
    <n v="1594"/>
    <n v="52.369609856262834"/>
    <n v="4.3641341546885695"/>
    <x v="0"/>
    <x v="0"/>
    <s v="jun"/>
  </r>
  <r>
    <x v="2894"/>
    <x v="0"/>
    <n v="75"/>
    <n v="33"/>
    <n v="75.7"/>
    <n v="0"/>
    <s v="No"/>
    <s v="No"/>
    <n v="0"/>
    <n v="0"/>
    <n v="18"/>
    <s v="Yes"/>
    <n v="0"/>
    <s v="MI"/>
    <x v="1"/>
    <n v="28"/>
    <s v="Yes"/>
    <s v="No"/>
    <s v="No"/>
    <s v="  Month-to-Month   "/>
    <s v="Direct Debit"/>
    <n v="26"/>
    <n v="246"/>
    <x v="0"/>
    <m/>
    <x v="458"/>
    <x v="909"/>
    <n v="29"/>
    <x v="2"/>
    <n v="24"/>
    <x v="2"/>
    <s v="Email"/>
    <x v="1"/>
    <n v="0"/>
    <n v="5647"/>
    <s v="Medio"/>
    <s v="Medio"/>
    <n v="0.17241379310344829"/>
    <n v="636"/>
    <n v="38"/>
    <n v="0.76315789473684215"/>
    <n v="0.76315789473684215"/>
    <s v="Primera compra"/>
    <n v="1333"/>
    <n v="43.794661190965087"/>
    <n v="3.6495550992470904"/>
    <x v="1"/>
    <x v="1"/>
    <s v="feb"/>
  </r>
  <r>
    <x v="2895"/>
    <x v="0"/>
    <n v="70"/>
    <n v="131"/>
    <n v="245.7"/>
    <n v="0"/>
    <s v="No"/>
    <s v="No"/>
    <n v="0"/>
    <n v="1"/>
    <n v="3"/>
    <s v="Yes"/>
    <n v="0"/>
    <s v="AZ"/>
    <x v="0"/>
    <n v="55"/>
    <s v="No"/>
    <s v="No"/>
    <s v="No"/>
    <s v="  One Year   "/>
    <s v="Credit Card"/>
    <n v="31"/>
    <n v="476"/>
    <x v="0"/>
    <m/>
    <x v="761"/>
    <x v="848"/>
    <n v="19"/>
    <x v="0"/>
    <n v="29.87"/>
    <x v="4"/>
    <s v="Phone"/>
    <x v="0"/>
    <n v="0"/>
    <n v="4987"/>
    <s v="Medio"/>
    <s v="Bajo"/>
    <n v="0.15789473684210525"/>
    <n v="444"/>
    <n v="134"/>
    <n v="0.1417910447761194"/>
    <n v="0.1417910447761194"/>
    <s v="Primera compra"/>
    <n v="1151"/>
    <n v="37.815195071868587"/>
    <n v="3.1512662559890487"/>
    <x v="0"/>
    <x v="1"/>
    <s v="ago"/>
  </r>
  <r>
    <x v="2896"/>
    <x v="0"/>
    <n v="69"/>
    <n v="72"/>
    <n v="185.2"/>
    <n v="0"/>
    <s v="No"/>
    <s v="No"/>
    <n v="0"/>
    <n v="0"/>
    <n v="10"/>
    <s v="Yes"/>
    <n v="0"/>
    <s v="LA"/>
    <x v="1"/>
    <n v="32"/>
    <s v="No"/>
    <s v="No"/>
    <s v="No"/>
    <s v="  Month-to-Month   "/>
    <s v="Direct Debit"/>
    <n v="42"/>
    <n v="598"/>
    <x v="0"/>
    <m/>
    <x v="753"/>
    <x v="221"/>
    <n v="31"/>
    <x v="2"/>
    <n v="43.79"/>
    <x v="0"/>
    <s v="SMS"/>
    <x v="0"/>
    <n v="0"/>
    <n v="970"/>
    <s v="Medio"/>
    <s v="Bajo"/>
    <n v="6.4516129032258063E-2"/>
    <n v="930"/>
    <n v="74"/>
    <n v="0.41891891891891891"/>
    <n v="0.41891891891891891"/>
    <s v="Primera compra"/>
    <n v="1140"/>
    <n v="37.453798767967143"/>
    <n v="3.1211498973305951"/>
    <x v="0"/>
    <x v="1"/>
    <s v="ago"/>
  </r>
  <r>
    <x v="2897"/>
    <x v="0"/>
    <n v="66"/>
    <n v="301"/>
    <n v="661.8"/>
    <n v="0"/>
    <s v="No"/>
    <s v="No"/>
    <n v="0"/>
    <n v="0"/>
    <n v="5"/>
    <s v="Yes"/>
    <n v="0"/>
    <s v="CT"/>
    <x v="1"/>
    <n v="56"/>
    <s v="No"/>
    <s v="No"/>
    <s v="Yes"/>
    <s v="  Two Year   "/>
    <s v="Direct Debit"/>
    <n v="38"/>
    <n v="2494"/>
    <x v="0"/>
    <m/>
    <x v="407"/>
    <x v="984"/>
    <n v="29"/>
    <x v="1"/>
    <n v="40.96"/>
    <x v="2"/>
    <s v="Phone"/>
    <x v="0"/>
    <n v="0"/>
    <n v="106"/>
    <s v="Medio"/>
    <s v="Medio"/>
    <n v="0.17241379310344829"/>
    <n v="581"/>
    <n v="306"/>
    <n v="9.4771241830065356E-2"/>
    <n v="9.4771241830065356E-2"/>
    <s v="Primera compra"/>
    <n v="1061"/>
    <n v="34.858316221765918"/>
    <n v="2.90485968514716"/>
    <x v="1"/>
    <x v="3"/>
    <s v="nov"/>
  </r>
  <r>
    <x v="2898"/>
    <x v="0"/>
    <n v="57"/>
    <n v="124"/>
    <n v="289"/>
    <n v="0"/>
    <s v="No"/>
    <s v="No"/>
    <n v="0"/>
    <n v="0"/>
    <n v="3"/>
    <s v="No"/>
    <n v="39"/>
    <s v="WV"/>
    <x v="0"/>
    <n v="60"/>
    <s v="No"/>
    <s v="No"/>
    <s v="No"/>
    <s v="  Month-to-Month   "/>
    <s v="Direct Debit"/>
    <n v="29"/>
    <n v="846"/>
    <x v="0"/>
    <m/>
    <x v="544"/>
    <x v="1062"/>
    <n v="83"/>
    <x v="2"/>
    <n v="27.96"/>
    <x v="0"/>
    <s v="SMS"/>
    <x v="0"/>
    <n v="0"/>
    <n v="6804"/>
    <s v="Medio"/>
    <s v="Bajo"/>
    <n v="2.4096385542168676E-2"/>
    <n v="1412"/>
    <n v="126"/>
    <n v="0.65873015873015872"/>
    <n v="0.65873015873015872"/>
    <s v="Primera compra"/>
    <n v="1557"/>
    <n v="51.154004106776185"/>
    <n v="4.2628336755646821"/>
    <x v="0"/>
    <x v="2"/>
    <s v="jul"/>
  </r>
  <r>
    <x v="2899"/>
    <x v="0"/>
    <n v="70"/>
    <n v="33"/>
    <n v="104.3"/>
    <n v="0"/>
    <s v="No"/>
    <s v="No"/>
    <n v="0"/>
    <n v="0"/>
    <n v="12"/>
    <s v="Yes"/>
    <n v="0"/>
    <s v="KS"/>
    <x v="0"/>
    <n v="32"/>
    <s v="No"/>
    <s v="No"/>
    <s v="No"/>
    <s v="  Month-to-Month   "/>
    <s v="Credit Card"/>
    <n v="28"/>
    <n v="292"/>
    <x v="0"/>
    <m/>
    <x v="132"/>
    <x v="699"/>
    <n v="114"/>
    <x v="0"/>
    <n v="26.64"/>
    <x v="2"/>
    <s v="SMS"/>
    <x v="0"/>
    <n v="0"/>
    <n v="4631"/>
    <s v="Medio"/>
    <s v="Medio"/>
    <n v="4.3859649122807015E-2"/>
    <n v="651"/>
    <n v="38"/>
    <n v="3"/>
    <n v="3"/>
    <s v="Primera compra"/>
    <n v="378"/>
    <n v="12.418891170431213"/>
    <n v="1.0349075975359343"/>
    <x v="1"/>
    <x v="1"/>
    <s v="oct"/>
  </r>
  <r>
    <x v="2900"/>
    <x v="0"/>
    <n v="97"/>
    <n v="352"/>
    <n v="1065.8"/>
    <n v="284"/>
    <s v="Yes"/>
    <s v="Yes"/>
    <n v="0"/>
    <n v="0"/>
    <n v="6"/>
    <s v="Yes"/>
    <n v="0"/>
    <s v="OH"/>
    <x v="0"/>
    <n v="31"/>
    <s v="No"/>
    <s v="No"/>
    <s v="Yes"/>
    <s v="  Two Year   "/>
    <s v="Direct Debit"/>
    <n v="31"/>
    <n v="2229"/>
    <x v="0"/>
    <m/>
    <x v="345"/>
    <x v="111"/>
    <n v="10"/>
    <x v="1"/>
    <n v="27.6"/>
    <x v="3"/>
    <s v="Phone"/>
    <x v="1"/>
    <n v="0.64"/>
    <n v="768"/>
    <s v="Medio"/>
    <s v="Bajo"/>
    <n v="0.1"/>
    <n v="1382"/>
    <n v="637"/>
    <n v="1.5698587127158554E-2"/>
    <n v="1.5698587127158554E-2"/>
    <s v="Primera compra"/>
    <n v="479"/>
    <n v="15.737166324435318"/>
    <n v="1.3114305270362765"/>
    <x v="0"/>
    <x v="3"/>
    <s v="jun"/>
  </r>
  <r>
    <x v="2901"/>
    <x v="0"/>
    <n v="69"/>
    <n v="180"/>
    <n v="478.4"/>
    <n v="212"/>
    <s v="Yes"/>
    <s v="Yes"/>
    <n v="0"/>
    <n v="0"/>
    <n v="0"/>
    <s v="No"/>
    <n v="0"/>
    <s v="OH"/>
    <x v="1"/>
    <n v="66"/>
    <s v="No"/>
    <s v="Yes"/>
    <s v="No"/>
    <s v="  Two Year   "/>
    <s v="Credit Card"/>
    <n v="10"/>
    <n v="520"/>
    <x v="0"/>
    <m/>
    <x v="630"/>
    <x v="812"/>
    <n v="8"/>
    <x v="2"/>
    <n v="9.56"/>
    <x v="5"/>
    <s v="Phone"/>
    <x v="1"/>
    <n v="4.03"/>
    <n v="2191"/>
    <s v="Medio"/>
    <s v="Bajo"/>
    <n v="0.5"/>
    <n v="598"/>
    <n v="396"/>
    <n v="2.0202020202020204E-2"/>
    <n v="2.0202020202020204E-2"/>
    <s v="Primera compra"/>
    <n v="1684"/>
    <n v="55.326488706365495"/>
    <n v="4.6105407255304582"/>
    <x v="0"/>
    <x v="1"/>
    <s v="mar"/>
  </r>
  <r>
    <x v="2902"/>
    <x v="0"/>
    <n v="88"/>
    <n v="67"/>
    <n v="176.7"/>
    <n v="220"/>
    <s v="Yes"/>
    <s v="Yes"/>
    <n v="0"/>
    <n v="0"/>
    <n v="20"/>
    <s v="Yes"/>
    <n v="0"/>
    <s v="ND"/>
    <x v="1"/>
    <n v="20"/>
    <s v="Yes"/>
    <s v="No"/>
    <s v="No"/>
    <s v="  Month-to-Month   "/>
    <s v="Direct Debit"/>
    <n v="14"/>
    <n v="317"/>
    <x v="0"/>
    <m/>
    <x v="1143"/>
    <x v="60"/>
    <n v="16"/>
    <x v="1"/>
    <n v="16.62"/>
    <x v="2"/>
    <s v="Phone"/>
    <x v="1"/>
    <n v="2"/>
    <n v="5352"/>
    <s v="Medio"/>
    <s v="Medio"/>
    <n v="0.3125"/>
    <n v="1226"/>
    <n v="292"/>
    <n v="5.4794520547945202E-2"/>
    <n v="5.4794520547945202E-2"/>
    <s v="Primera compra"/>
    <n v="483"/>
    <n v="15.868583162217661"/>
    <n v="1.322381930184805"/>
    <x v="1"/>
    <x v="1"/>
    <s v="jun"/>
  </r>
  <r>
    <x v="2903"/>
    <x v="0"/>
    <n v="74"/>
    <n v="76"/>
    <n v="184"/>
    <n v="0"/>
    <s v="No"/>
    <s v="No"/>
    <n v="0"/>
    <n v="0"/>
    <n v="20"/>
    <s v="Yes"/>
    <n v="0"/>
    <s v="MO"/>
    <x v="0"/>
    <n v="20"/>
    <s v="Yes"/>
    <s v="No"/>
    <s v="No"/>
    <s v="  Month-to-Month   "/>
    <s v="Direct Debit"/>
    <n v="42"/>
    <n v="588"/>
    <x v="0"/>
    <m/>
    <x v="628"/>
    <x v="249"/>
    <n v="22"/>
    <x v="2"/>
    <n v="44.27"/>
    <x v="0"/>
    <s v="Email"/>
    <x v="0"/>
    <n v="0"/>
    <n v="3774"/>
    <s v="Medio"/>
    <s v="Bajo"/>
    <n v="9.0909090909090912E-2"/>
    <n v="1270"/>
    <n v="78"/>
    <n v="0.28205128205128205"/>
    <n v="0.28205128205128205"/>
    <s v="Primera compra"/>
    <n v="589"/>
    <n v="19.351129363449694"/>
    <n v="1.6125941136208077"/>
    <x v="0"/>
    <x v="1"/>
    <s v="mar"/>
  </r>
  <r>
    <x v="2904"/>
    <x v="0"/>
    <n v="53"/>
    <n v="202"/>
    <n v="461.5"/>
    <n v="0"/>
    <s v="No"/>
    <s v="No"/>
    <n v="0"/>
    <n v="0"/>
    <n v="4"/>
    <s v="Yes"/>
    <n v="0"/>
    <s v="SC"/>
    <x v="0"/>
    <n v="33"/>
    <s v="No"/>
    <s v="No"/>
    <s v="Yes"/>
    <s v="  Two Year   "/>
    <s v="Direct Debit"/>
    <n v="40"/>
    <n v="2288"/>
    <x v="0"/>
    <m/>
    <x v="1244"/>
    <x v="306"/>
    <n v="98"/>
    <x v="2"/>
    <n v="35.729999999999997"/>
    <x v="1"/>
    <s v="Email"/>
    <x v="0"/>
    <n v="0"/>
    <n v="3181"/>
    <s v="Medio"/>
    <s v="Bajo"/>
    <n v="0"/>
    <n v="1685"/>
    <n v="202"/>
    <n v="0.48514851485148514"/>
    <n v="0.48514851485148514"/>
    <s v="Primera compra"/>
    <n v="775"/>
    <n v="25.46201232032854"/>
    <n v="2.1218343600273784"/>
    <x v="2"/>
    <x v="3"/>
    <s v="ago"/>
  </r>
  <r>
    <x v="2905"/>
    <x v="0"/>
    <n v="67"/>
    <n v="6"/>
    <n v="19.100000000000001"/>
    <n v="8"/>
    <s v="Yes"/>
    <s v="No"/>
    <n v="4.8"/>
    <n v="0"/>
    <n v="6"/>
    <s v="Yes"/>
    <n v="0"/>
    <s v="AK"/>
    <x v="0"/>
    <n v="70"/>
    <s v="No"/>
    <s v="Yes"/>
    <s v="No"/>
    <s v="  Month-to-Month   "/>
    <s v="Paper Check"/>
    <n v="28"/>
    <n v="59"/>
    <x v="0"/>
    <m/>
    <x v="1245"/>
    <x v="677"/>
    <n v="71"/>
    <x v="0"/>
    <n v="31.65"/>
    <x v="2"/>
    <s v="Email"/>
    <x v="0"/>
    <n v="0.02"/>
    <n v="1800"/>
    <s v="Medio"/>
    <s v="Medio"/>
    <n v="7.0422535211267609E-2"/>
    <n v="1534"/>
    <n v="19"/>
    <n v="3.736842105263158"/>
    <n v="3.736842105263158"/>
    <s v="Primera compra"/>
    <n v="629"/>
    <n v="20.6652977412731"/>
    <n v="1.7221081451060918"/>
    <x v="1"/>
    <x v="1"/>
    <s v="ene"/>
  </r>
  <r>
    <x v="2906"/>
    <x v="0"/>
    <n v="74"/>
    <n v="60"/>
    <n v="171"/>
    <n v="0"/>
    <s v="No"/>
    <s v="No"/>
    <n v="0"/>
    <n v="0"/>
    <n v="2"/>
    <s v="Yes"/>
    <n v="0"/>
    <s v="NC"/>
    <x v="0"/>
    <n v="55"/>
    <s v="No"/>
    <s v="No"/>
    <s v="No"/>
    <s v="  Month-to-Month   "/>
    <s v="Credit Card"/>
    <n v="60"/>
    <n v="1465"/>
    <x v="0"/>
    <m/>
    <x v="948"/>
    <x v="862"/>
    <n v="46"/>
    <x v="0"/>
    <n v="58.94"/>
    <x v="3"/>
    <s v="SMS"/>
    <x v="0"/>
    <n v="0"/>
    <n v="3696"/>
    <s v="Alto"/>
    <s v="Bajo"/>
    <n v="2.1739130434782608E-2"/>
    <n v="1215"/>
    <n v="61"/>
    <n v="0.75409836065573765"/>
    <n v="0.75409836065573765"/>
    <s v="Primera compra"/>
    <n v="1594"/>
    <n v="52.369609856262834"/>
    <n v="4.3641341546885695"/>
    <x v="2"/>
    <x v="0"/>
    <s v="jun"/>
  </r>
  <r>
    <x v="2907"/>
    <x v="0"/>
    <n v="82"/>
    <n v="393"/>
    <n v="1053.5999999999999"/>
    <n v="0"/>
    <s v="No"/>
    <s v="No"/>
    <n v="0"/>
    <n v="0"/>
    <n v="7"/>
    <s v="Yes"/>
    <n v="0"/>
    <s v="WA"/>
    <x v="1"/>
    <n v="49"/>
    <s v="No"/>
    <s v="No"/>
    <s v="Yes"/>
    <s v="  Two Year   "/>
    <s v="Credit Card"/>
    <n v="41"/>
    <n v="2731"/>
    <x v="0"/>
    <m/>
    <x v="1246"/>
    <x v="1269"/>
    <n v="45"/>
    <x v="1"/>
    <n v="38.630000000000003"/>
    <x v="1"/>
    <s v="Email"/>
    <x v="0"/>
    <n v="0"/>
    <n v="4116"/>
    <s v="Medio"/>
    <s v="Bajo"/>
    <n v="0"/>
    <n v="1013"/>
    <n v="393"/>
    <n v="0.11450381679389313"/>
    <n v="0.11450381679389313"/>
    <s v="Primera compra"/>
    <n v="890"/>
    <n v="29.24024640657084"/>
    <n v="2.4366872005475702"/>
    <x v="2"/>
    <x v="3"/>
    <s v="may"/>
  </r>
  <r>
    <x v="2907"/>
    <x v="0"/>
    <n v="56"/>
    <n v="393"/>
    <n v="1053.5999999999999"/>
    <n v="0"/>
    <s v="No"/>
    <s v="No"/>
    <n v="0"/>
    <n v="0"/>
    <n v="7"/>
    <s v="Yes"/>
    <n v="0"/>
    <s v="WA"/>
    <x v="1"/>
    <n v="49"/>
    <s v="No"/>
    <s v="No"/>
    <s v="Yes"/>
    <s v="  Two Year   "/>
    <s v="Credit Card"/>
    <n v="41"/>
    <n v="2731"/>
    <x v="0"/>
    <m/>
    <x v="1246"/>
    <x v="1269"/>
    <n v="45"/>
    <x v="1"/>
    <n v="38.630000000000003"/>
    <x v="5"/>
    <s v="Email"/>
    <x v="0"/>
    <n v="0"/>
    <n v="1807"/>
    <s v="Medio"/>
    <s v="Bajo"/>
    <n v="8.8888888888888892E-2"/>
    <n v="1013"/>
    <n v="397"/>
    <n v="0.11335012594458438"/>
    <n v="0.11335012594458438"/>
    <s v="Compra posterior"/>
    <n v="890"/>
    <n v="29.24024640657084"/>
    <n v="2.4366872005475702"/>
    <x v="0"/>
    <x v="3"/>
    <s v="may"/>
  </r>
  <r>
    <x v="2908"/>
    <x v="0"/>
    <n v="74"/>
    <n v="42"/>
    <n v="91"/>
    <n v="0"/>
    <s v="No"/>
    <s v="No"/>
    <n v="0"/>
    <n v="0"/>
    <n v="1"/>
    <s v="Yes"/>
    <n v="0"/>
    <s v="MS"/>
    <x v="1"/>
    <n v="45"/>
    <s v="No"/>
    <s v="No"/>
    <s v="No"/>
    <s v="  Month-to-Month   "/>
    <s v="Direct Debit"/>
    <n v="16"/>
    <n v="118"/>
    <x v="0"/>
    <m/>
    <x v="625"/>
    <x v="695"/>
    <n v="56"/>
    <x v="0"/>
    <n v="14.01"/>
    <x v="2"/>
    <s v="Email"/>
    <x v="1"/>
    <n v="0"/>
    <n v="3841"/>
    <s v="Medio"/>
    <s v="Medio"/>
    <n v="8.9285714285714288E-2"/>
    <n v="1124"/>
    <n v="47"/>
    <n v="1.1914893617021276"/>
    <n v="1.1914893617021276"/>
    <s v="Primera compra"/>
    <n v="554"/>
    <n v="18.201232032854207"/>
    <n v="1.516769336071184"/>
    <x v="1"/>
    <x v="1"/>
    <s v="abr"/>
  </r>
  <r>
    <x v="2909"/>
    <x v="0"/>
    <n v="66"/>
    <n v="505"/>
    <n v="1090.5"/>
    <n v="292"/>
    <s v="Yes"/>
    <s v="Yes"/>
    <n v="0"/>
    <n v="0"/>
    <n v="3"/>
    <s v="No"/>
    <n v="39"/>
    <s v="WY"/>
    <x v="1"/>
    <n v="32"/>
    <s v="No"/>
    <s v="No"/>
    <s v="Yes"/>
    <s v="  Two Year   "/>
    <s v="Direct Debit"/>
    <n v="66"/>
    <n v="4794"/>
    <x v="0"/>
    <m/>
    <x v="287"/>
    <x v="700"/>
    <n v="50"/>
    <x v="2"/>
    <n v="70.709999999999994"/>
    <x v="0"/>
    <s v="Phone"/>
    <x v="1"/>
    <n v="10.15"/>
    <n v="2696"/>
    <s v="Alto"/>
    <s v="Bajo"/>
    <n v="0.04"/>
    <n v="530"/>
    <n v="799"/>
    <n v="6.2578222778473094E-2"/>
    <n v="6.2578222778473094E-2"/>
    <s v="Primera compra"/>
    <n v="799"/>
    <n v="26.250513347022586"/>
    <n v="2.1875427789185489"/>
    <x v="0"/>
    <x v="3"/>
    <s v="ago"/>
  </r>
  <r>
    <x v="2910"/>
    <x v="0"/>
    <n v="70"/>
    <n v="563"/>
    <n v="1143.2"/>
    <n v="0"/>
    <s v="No"/>
    <s v="No"/>
    <n v="0"/>
    <n v="0"/>
    <n v="16"/>
    <s v="Yes"/>
    <n v="0"/>
    <s v="NE"/>
    <x v="0"/>
    <n v="24"/>
    <s v="Yes"/>
    <s v="No"/>
    <s v="Yes"/>
    <s v="  One Year   "/>
    <s v="Direct Debit"/>
    <n v="57"/>
    <n v="4064"/>
    <x v="0"/>
    <m/>
    <x v="720"/>
    <x v="678"/>
    <n v="80"/>
    <x v="0"/>
    <n v="49.58"/>
    <x v="1"/>
    <s v="SMS"/>
    <x v="1"/>
    <n v="0"/>
    <n v="1476"/>
    <s v="Alto"/>
    <s v="Bajo"/>
    <n v="0"/>
    <n v="1122"/>
    <n v="563"/>
    <n v="0.14209591474245115"/>
    <n v="0.14209591474245115"/>
    <s v="Primera compra"/>
    <n v="1391"/>
    <n v="45.700205338809035"/>
    <n v="3.808350444900753"/>
    <x v="2"/>
    <x v="3"/>
    <s v="dic"/>
  </r>
  <r>
    <x v="2911"/>
    <x v="0"/>
    <n v="50"/>
    <n v="39"/>
    <n v="81"/>
    <n v="40"/>
    <s v="Yes"/>
    <s v="No"/>
    <n v="18.5"/>
    <n v="0"/>
    <n v="0"/>
    <s v="No"/>
    <n v="0"/>
    <s v="SC"/>
    <x v="1"/>
    <n v="37"/>
    <s v="No"/>
    <s v="No"/>
    <s v="No"/>
    <s v="  One Year   "/>
    <s v="Paper Check"/>
    <n v="9"/>
    <n v="175"/>
    <x v="0"/>
    <m/>
    <x v="995"/>
    <x v="816"/>
    <n v="90"/>
    <x v="2"/>
    <n v="8.16"/>
    <x v="4"/>
    <s v="SMS"/>
    <x v="1"/>
    <n v="7.0000000000000007E-2"/>
    <n v="5420"/>
    <s v="Medio"/>
    <s v="Bajo"/>
    <n v="3.3333333333333333E-2"/>
    <n v="777"/>
    <n v="82"/>
    <n v="1.0975609756097562"/>
    <n v="1.0975609756097562"/>
    <s v="Primera compra"/>
    <n v="1020"/>
    <n v="33.511293634496923"/>
    <n v="2.7926078028747434"/>
    <x v="0"/>
    <x v="1"/>
    <s v="dic"/>
  </r>
  <r>
    <x v="2912"/>
    <x v="0"/>
    <n v="75"/>
    <n v="205"/>
    <n v="367.2"/>
    <n v="28"/>
    <s v="Yes"/>
    <s v="No"/>
    <n v="55.4"/>
    <n v="0"/>
    <n v="0"/>
    <s v="No"/>
    <n v="0"/>
    <s v="NC"/>
    <x v="0"/>
    <n v="41"/>
    <s v="No"/>
    <s v="No"/>
    <s v="No"/>
    <s v="  Two Year   "/>
    <s v="Credit Card"/>
    <n v="11"/>
    <n v="301"/>
    <x v="0"/>
    <m/>
    <x v="1247"/>
    <x v="1270"/>
    <n v="102"/>
    <x v="0"/>
    <n v="11.82"/>
    <x v="5"/>
    <s v="Email"/>
    <x v="1"/>
    <n v="2.77"/>
    <n v="6316"/>
    <s v="Medio"/>
    <s v="Bajo"/>
    <n v="3.9215686274509803E-2"/>
    <n v="907"/>
    <n v="237"/>
    <n v="0.43037974683544306"/>
    <n v="0.43037974683544306"/>
    <s v="Primera compra"/>
    <n v="349"/>
    <n v="11.466119096509241"/>
    <n v="0.95550992470910334"/>
    <x v="0"/>
    <x v="1"/>
    <s v="oct"/>
  </r>
  <r>
    <x v="2913"/>
    <x v="0"/>
    <n v="56"/>
    <n v="185"/>
    <n v="440.3"/>
    <n v="0"/>
    <s v="No"/>
    <s v="No"/>
    <n v="0"/>
    <n v="0"/>
    <n v="0"/>
    <s v="No"/>
    <n v="0"/>
    <s v="MO"/>
    <x v="0"/>
    <n v="40"/>
    <s v="No"/>
    <s v="No"/>
    <s v="No"/>
    <s v="  One Year   "/>
    <s v="Credit Card"/>
    <n v="12"/>
    <n v="778"/>
    <x v="0"/>
    <m/>
    <x v="500"/>
    <x v="387"/>
    <n v="72"/>
    <x v="2"/>
    <n v="12.85"/>
    <x v="0"/>
    <s v="SMS"/>
    <x v="1"/>
    <n v="0"/>
    <n v="2047"/>
    <s v="Medio"/>
    <s v="Bajo"/>
    <n v="2.7777777777777776E-2"/>
    <n v="1447"/>
    <n v="187"/>
    <n v="0.38502673796791442"/>
    <n v="0.38502673796791442"/>
    <s v="Primera compra"/>
    <n v="679"/>
    <n v="22.308008213552363"/>
    <n v="1.859000684462697"/>
    <x v="0"/>
    <x v="2"/>
    <s v="dic"/>
  </r>
  <r>
    <x v="2913"/>
    <x v="0"/>
    <n v="50"/>
    <n v="185"/>
    <n v="440.3"/>
    <n v="0"/>
    <s v="No"/>
    <s v="No"/>
    <n v="0"/>
    <n v="0"/>
    <n v="0"/>
    <s v="No"/>
    <n v="0"/>
    <s v="MO"/>
    <x v="0"/>
    <n v="40"/>
    <s v="No"/>
    <s v="No"/>
    <s v="No"/>
    <s v="  One Year   "/>
    <s v="Credit Card"/>
    <m/>
    <n v="778"/>
    <x v="0"/>
    <m/>
    <x v="500"/>
    <x v="387"/>
    <n v="72"/>
    <x v="2"/>
    <n v="12.85"/>
    <x v="1"/>
    <s v="SMS"/>
    <x v="1"/>
    <n v="0"/>
    <n v="65"/>
    <s v="Medio"/>
    <s v="Bajo"/>
    <n v="0"/>
    <n v="1447"/>
    <n v="185"/>
    <n v="0.38918918918918921"/>
    <n v="0.38918918918918921"/>
    <s v="Compra posterior"/>
    <n v="679"/>
    <n v="22.308008213552363"/>
    <n v="1.859000684462697"/>
    <x v="0"/>
    <x v="2"/>
    <s v="dic"/>
  </r>
  <r>
    <x v="2914"/>
    <x v="0"/>
    <n v="72"/>
    <n v="414"/>
    <n v="1042.3"/>
    <n v="520"/>
    <s v="Yes"/>
    <s v="No"/>
    <n v="468"/>
    <n v="0"/>
    <n v="5"/>
    <s v="Yes"/>
    <n v="0"/>
    <s v="DC"/>
    <x v="1"/>
    <n v="50"/>
    <s v="No"/>
    <s v="No"/>
    <s v="Yes"/>
    <s v="  Two Year   "/>
    <s v="Direct Debit"/>
    <n v="31"/>
    <n v="1991"/>
    <x v="0"/>
    <m/>
    <x v="221"/>
    <x v="334"/>
    <n v="109"/>
    <x v="0"/>
    <n v="25.45"/>
    <x v="0"/>
    <s v="Phone"/>
    <x v="1"/>
    <n v="0.94"/>
    <n v="3385"/>
    <s v="Medio"/>
    <s v="Bajo"/>
    <n v="1.834862385321101E-2"/>
    <n v="684"/>
    <n v="936"/>
    <n v="0.11645299145299146"/>
    <n v="0.11645299145299146"/>
    <s v="Primera compra"/>
    <n v="489"/>
    <n v="16.06570841889117"/>
    <n v="1.3388090349075974"/>
    <x v="0"/>
    <x v="0"/>
    <s v="jun"/>
  </r>
  <r>
    <x v="2915"/>
    <x v="0"/>
    <n v="89"/>
    <n v="110"/>
    <n v="263.5"/>
    <n v="48"/>
    <s v="Yes"/>
    <s v="No"/>
    <n v="88.8"/>
    <n v="0"/>
    <n v="2"/>
    <s v="No"/>
    <n v="19"/>
    <s v="MA"/>
    <x v="1"/>
    <n v="47"/>
    <s v="No"/>
    <s v="No"/>
    <s v="Yes"/>
    <s v="  Month-to-Month   "/>
    <s v="Direct Debit"/>
    <n v="36"/>
    <n v="851"/>
    <x v="0"/>
    <m/>
    <x v="243"/>
    <x v="214"/>
    <n v="49"/>
    <x v="1"/>
    <n v="30.43"/>
    <x v="2"/>
    <s v="Phone"/>
    <x v="1"/>
    <n v="3.55"/>
    <n v="3846"/>
    <s v="Medio"/>
    <s v="Medio"/>
    <n v="0.10204081632653061"/>
    <n v="384"/>
    <n v="163"/>
    <n v="0.30061349693251532"/>
    <n v="0.30061349693251532"/>
    <s v="Primera compra"/>
    <n v="684"/>
    <n v="22.472279260780287"/>
    <n v="1.8726899383983573"/>
    <x v="1"/>
    <x v="2"/>
    <s v="nov"/>
  </r>
  <r>
    <x v="2916"/>
    <x v="0"/>
    <n v="67"/>
    <n v="15"/>
    <n v="41.6"/>
    <n v="0"/>
    <s v="No"/>
    <s v="No"/>
    <n v="0"/>
    <n v="0"/>
    <n v="0"/>
    <s v="No"/>
    <n v="0"/>
    <s v="AK"/>
    <x v="1"/>
    <n v="19"/>
    <s v="Yes"/>
    <s v="No"/>
    <s v="No"/>
    <s v="  Two Year   "/>
    <s v="Credit Card"/>
    <n v="7"/>
    <n v="56"/>
    <x v="0"/>
    <m/>
    <x v="706"/>
    <x v="859"/>
    <n v="91"/>
    <x v="0"/>
    <n v="7.75"/>
    <x v="2"/>
    <s v="Email"/>
    <x v="1"/>
    <n v="0"/>
    <n v="3169"/>
    <s v="Medio"/>
    <s v="Medio"/>
    <n v="5.4945054945054944E-2"/>
    <n v="1263"/>
    <n v="20"/>
    <n v="4.55"/>
    <n v="4.55"/>
    <s v="Primera compra"/>
    <n v="1141"/>
    <n v="37.486652977412732"/>
    <n v="3.1238877481177276"/>
    <x v="1"/>
    <x v="1"/>
    <s v="ago"/>
  </r>
  <r>
    <x v="2917"/>
    <x v="0"/>
    <n v="83"/>
    <n v="71"/>
    <n v="184.8"/>
    <n v="0"/>
    <s v="No"/>
    <s v="No"/>
    <n v="0"/>
    <n v="0"/>
    <n v="29"/>
    <s v="No"/>
    <n v="12"/>
    <s v="OH"/>
    <x v="1"/>
    <n v="54"/>
    <s v="No"/>
    <s v="No"/>
    <s v="Yes"/>
    <s v="  Two Year   "/>
    <s v="Credit Card"/>
    <n v="28"/>
    <n v="1279"/>
    <x v="0"/>
    <m/>
    <x v="1248"/>
    <x v="967"/>
    <n v="98"/>
    <x v="1"/>
    <n v="23.37"/>
    <x v="4"/>
    <s v="SMS"/>
    <x v="0"/>
    <n v="0"/>
    <n v="3721"/>
    <s v="Medio"/>
    <s v="Bajo"/>
    <n v="3.0612244897959183E-2"/>
    <n v="348"/>
    <n v="74"/>
    <n v="1.3243243243243243"/>
    <n v="1.3243243243243243"/>
    <s v="Primera compra"/>
    <n v="1345"/>
    <n v="44.188911704312112"/>
    <n v="3.6824093086926761"/>
    <x v="0"/>
    <x v="0"/>
    <s v="feb"/>
  </r>
  <r>
    <x v="2918"/>
    <x v="0"/>
    <n v="93"/>
    <n v="44"/>
    <n v="117.3"/>
    <n v="0"/>
    <s v="No"/>
    <s v="No"/>
    <n v="0"/>
    <n v="2"/>
    <n v="0"/>
    <s v="No"/>
    <n v="0"/>
    <s v="OR"/>
    <x v="1"/>
    <n v="67"/>
    <s v="No"/>
    <s v="Yes"/>
    <s v="No"/>
    <s v="  One Year   "/>
    <s v="Credit Card"/>
    <n v="10"/>
    <n v="287"/>
    <x v="0"/>
    <m/>
    <x v="690"/>
    <x v="306"/>
    <n v="25"/>
    <x v="1"/>
    <n v="10.35"/>
    <x v="5"/>
    <s v="Email"/>
    <x v="1"/>
    <n v="0"/>
    <n v="1121"/>
    <s v="Medio"/>
    <s v="Bajo"/>
    <n v="0.16"/>
    <n v="1685"/>
    <n v="48"/>
    <n v="0.52083333333333337"/>
    <n v="0.52083333333333337"/>
    <s v="Primera compra"/>
    <n v="802"/>
    <n v="26.349075975359341"/>
    <n v="2.1957563312799451"/>
    <x v="0"/>
    <x v="1"/>
    <s v="ago"/>
  </r>
  <r>
    <x v="2919"/>
    <x v="0"/>
    <n v="67"/>
    <n v="144"/>
    <n v="298.60000000000002"/>
    <n v="0"/>
    <s v="No"/>
    <s v="No"/>
    <n v="0"/>
    <n v="1"/>
    <n v="0"/>
    <s v="No"/>
    <n v="0"/>
    <s v="NC"/>
    <x v="0"/>
    <n v="60"/>
    <s v="No"/>
    <s v="No"/>
    <s v="No"/>
    <s v="  Two Year   "/>
    <s v="Direct Debit"/>
    <n v="11"/>
    <n v="559"/>
    <x v="0"/>
    <m/>
    <x v="910"/>
    <x v="912"/>
    <n v="97"/>
    <x v="0"/>
    <n v="11.86"/>
    <x v="5"/>
    <s v="Email"/>
    <x v="1"/>
    <n v="0"/>
    <n v="6184"/>
    <s v="Medio"/>
    <s v="Bajo"/>
    <n v="4.1237113402061855E-2"/>
    <n v="1607"/>
    <n v="148"/>
    <n v="0.65540540540540537"/>
    <n v="0.65540540540540537"/>
    <s v="Primera compra"/>
    <n v="1193"/>
    <n v="39.195071868583163"/>
    <n v="3.2662559890485969"/>
    <x v="0"/>
    <x v="1"/>
    <s v="jul"/>
  </r>
  <r>
    <x v="2920"/>
    <x v="0"/>
    <n v="56"/>
    <n v="15"/>
    <n v="37.4"/>
    <n v="36"/>
    <s v="Yes"/>
    <s v="Yes"/>
    <n v="0"/>
    <n v="0"/>
    <n v="8"/>
    <s v="Yes"/>
    <n v="0"/>
    <s v="SC"/>
    <x v="1"/>
    <n v="45"/>
    <s v="No"/>
    <s v="No"/>
    <s v="Yes"/>
    <s v="  Month-to-Month   "/>
    <s v="Direct Debit"/>
    <n v="36"/>
    <n v="332"/>
    <x v="0"/>
    <m/>
    <x v="326"/>
    <x v="99"/>
    <n v="4"/>
    <x v="2"/>
    <n v="42.94"/>
    <x v="1"/>
    <s v="SMS"/>
    <x v="0"/>
    <n v="0.76"/>
    <n v="853"/>
    <s v="Medio"/>
    <s v="Bajo"/>
    <n v="0"/>
    <n v="398"/>
    <n v="51"/>
    <n v="7.8431372549019607E-2"/>
    <n v="7.8431372549019607E-2"/>
    <s v="Primera compra"/>
    <n v="1549"/>
    <n v="50.891170431211492"/>
    <n v="4.2409308692676246"/>
    <x v="2"/>
    <x v="1"/>
    <s v="jul"/>
  </r>
  <r>
    <x v="2921"/>
    <x v="0"/>
    <n v="70"/>
    <n v="3"/>
    <n v="8"/>
    <n v="4"/>
    <s v="Yes"/>
    <s v="No"/>
    <n v="4.2"/>
    <n v="1"/>
    <n v="0"/>
    <s v="No"/>
    <n v="0"/>
    <s v="GA"/>
    <x v="1"/>
    <n v="47"/>
    <s v="No"/>
    <s v="No"/>
    <s v="No"/>
    <s v="  Month-to-Month   "/>
    <s v="Credit Card"/>
    <n v="9"/>
    <n v="9"/>
    <x v="0"/>
    <m/>
    <x v="385"/>
    <x v="584"/>
    <n v="39"/>
    <x v="0"/>
    <n v="9.25"/>
    <x v="4"/>
    <s v="Phone"/>
    <x v="1"/>
    <n v="0.13"/>
    <n v="6645"/>
    <s v="Medio"/>
    <s v="Bajo"/>
    <n v="7.6923076923076927E-2"/>
    <n v="905"/>
    <n v="10"/>
    <n v="3.9"/>
    <n v="3.9"/>
    <s v="Primera compra"/>
    <n v="1556"/>
    <n v="51.121149897330596"/>
    <n v="4.26009582477755"/>
    <x v="0"/>
    <x v="1"/>
    <s v="jul"/>
  </r>
  <r>
    <x v="2922"/>
    <x v="0"/>
    <n v="54"/>
    <n v="111"/>
    <n v="450.1"/>
    <n v="320"/>
    <s v="Yes"/>
    <s v="No"/>
    <n v="209.6"/>
    <n v="2"/>
    <n v="0"/>
    <s v="No"/>
    <n v="0"/>
    <s v="OR"/>
    <x v="0"/>
    <n v="55"/>
    <s v="No"/>
    <s v="No"/>
    <s v="No"/>
    <s v="  Two Year   "/>
    <s v="Credit Card"/>
    <n v="13"/>
    <n v="807"/>
    <x v="0"/>
    <m/>
    <x v="1249"/>
    <x v="510"/>
    <n v="81"/>
    <x v="1"/>
    <n v="10.46"/>
    <x v="5"/>
    <s v="Phone"/>
    <x v="0"/>
    <n v="8.3800000000000008"/>
    <n v="2513"/>
    <s v="Medio"/>
    <s v="Bajo"/>
    <n v="4.9382716049382713E-2"/>
    <n v="1711"/>
    <n v="435"/>
    <n v="0.18620689655172415"/>
    <n v="0.18620689655172415"/>
    <s v="Primera compra"/>
    <n v="454"/>
    <n v="14.915811088295687"/>
    <n v="1.2429842573579739"/>
    <x v="0"/>
    <x v="2"/>
    <s v="jul"/>
  </r>
  <r>
    <x v="2923"/>
    <x v="0"/>
    <n v="95"/>
    <n v="64"/>
    <n v="160.19999999999999"/>
    <n v="160"/>
    <s v="Yes"/>
    <s v="No"/>
    <n v="105.6"/>
    <n v="0"/>
    <n v="13"/>
    <s v="Yes"/>
    <n v="0"/>
    <s v="MD"/>
    <x v="1"/>
    <n v="27"/>
    <s v="Yes"/>
    <s v="No"/>
    <s v="No"/>
    <s v="  Month-to-Month   "/>
    <s v="Direct Debit"/>
    <n v="19"/>
    <n v="777"/>
    <x v="0"/>
    <m/>
    <x v="205"/>
    <x v="307"/>
    <n v="112"/>
    <x v="1"/>
    <n v="21.91"/>
    <x v="1"/>
    <s v="Phone"/>
    <x v="1"/>
    <n v="0.53"/>
    <n v="2678"/>
    <s v="Medio"/>
    <s v="Bajo"/>
    <n v="0"/>
    <n v="900"/>
    <n v="224"/>
    <n v="0.5"/>
    <n v="0.5"/>
    <s v="Primera compra"/>
    <n v="791"/>
    <n v="25.987679671457908"/>
    <n v="2.1656399726214923"/>
    <x v="2"/>
    <x v="2"/>
    <s v="ago"/>
  </r>
  <r>
    <x v="2924"/>
    <x v="0"/>
    <n v="77"/>
    <n v="133"/>
    <n v="370.9"/>
    <n v="138"/>
    <s v="Yes"/>
    <s v="Yes"/>
    <n v="0"/>
    <n v="0"/>
    <n v="4"/>
    <s v="Yes"/>
    <n v="0"/>
    <s v="WV"/>
    <x v="1"/>
    <n v="79"/>
    <s v="No"/>
    <s v="Yes"/>
    <s v="Yes"/>
    <s v="  One Year   "/>
    <s v="Direct Debit"/>
    <n v="36"/>
    <n v="1667"/>
    <x v="0"/>
    <m/>
    <x v="1250"/>
    <x v="24"/>
    <n v="9"/>
    <x v="1"/>
    <n v="42.46"/>
    <x v="0"/>
    <s v="Email"/>
    <x v="1"/>
    <n v="5.61"/>
    <n v="5189"/>
    <s v="Medio"/>
    <s v="Bajo"/>
    <n v="0.22222222222222221"/>
    <n v="1199"/>
    <n v="273"/>
    <n v="3.2967032967032968E-2"/>
    <n v="3.2967032967032968E-2"/>
    <s v="Primera compra"/>
    <n v="604"/>
    <n v="19.843942505133469"/>
    <n v="1.6536618754277892"/>
    <x v="0"/>
    <x v="0"/>
    <s v="feb"/>
  </r>
  <r>
    <x v="2925"/>
    <x v="0"/>
    <n v="62"/>
    <n v="110"/>
    <n v="320.5"/>
    <n v="0"/>
    <s v="No"/>
    <s v="No"/>
    <n v="0"/>
    <n v="1"/>
    <n v="3"/>
    <s v="Yes"/>
    <n v="0"/>
    <s v="KY"/>
    <x v="0"/>
    <n v="40"/>
    <s v="No"/>
    <s v="No"/>
    <s v="Yes"/>
    <s v="  Two Year   "/>
    <s v="Direct Debit"/>
    <n v="40"/>
    <n v="2594"/>
    <x v="0"/>
    <m/>
    <x v="553"/>
    <x v="1213"/>
    <n v="6"/>
    <x v="1"/>
    <n v="34.200000000000003"/>
    <x v="4"/>
    <s v="Phone"/>
    <x v="1"/>
    <n v="0"/>
    <n v="1851"/>
    <s v="Medio"/>
    <s v="Bajo"/>
    <n v="0.5"/>
    <n v="784"/>
    <n v="113"/>
    <n v="5.3097345132743362E-2"/>
    <n v="5.3097345132743362E-2"/>
    <s v="Primera compra"/>
    <n v="1135"/>
    <n v="37.289527720739216"/>
    <n v="3.1074606433949348"/>
    <x v="0"/>
    <x v="3"/>
    <s v="sept"/>
  </r>
  <r>
    <x v="2926"/>
    <x v="0"/>
    <n v="72"/>
    <n v="36"/>
    <n v="73.8"/>
    <n v="0"/>
    <s v="No"/>
    <s v="No"/>
    <n v="0"/>
    <n v="0"/>
    <n v="0"/>
    <s v="No"/>
    <n v="0"/>
    <s v="OR"/>
    <x v="1"/>
    <n v="56"/>
    <s v="No"/>
    <s v="No"/>
    <s v="No"/>
    <s v="  Two Year   "/>
    <s v="Credit Card"/>
    <n v="12"/>
    <n v="230"/>
    <x v="0"/>
    <m/>
    <x v="1167"/>
    <x v="1241"/>
    <n v="46"/>
    <x v="0"/>
    <n v="11.8"/>
    <x v="2"/>
    <s v="SMS"/>
    <x v="1"/>
    <n v="0"/>
    <n v="3221"/>
    <s v="Medio"/>
    <s v="Medio"/>
    <n v="0.10869565217391304"/>
    <n v="928"/>
    <n v="41"/>
    <n v="1.1219512195121952"/>
    <n v="1.1219512195121952"/>
    <s v="Primera compra"/>
    <n v="1042"/>
    <n v="34.234086242299796"/>
    <n v="2.8528405201916498"/>
    <x v="1"/>
    <x v="1"/>
    <s v="dic"/>
  </r>
  <r>
    <x v="2927"/>
    <x v="0"/>
    <n v="70"/>
    <n v="356"/>
    <n v="788.9"/>
    <n v="0"/>
    <s v="No"/>
    <s v="No"/>
    <n v="0"/>
    <n v="0"/>
    <n v="12"/>
    <s v="Yes"/>
    <n v="0"/>
    <s v="MS"/>
    <x v="0"/>
    <n v="27"/>
    <s v="Yes"/>
    <s v="No"/>
    <s v="Yes"/>
    <s v="  Two Year   "/>
    <s v="Direct Debit"/>
    <n v="40"/>
    <n v="2886"/>
    <x v="0"/>
    <m/>
    <x v="763"/>
    <x v="617"/>
    <n v="3"/>
    <x v="0"/>
    <n v="42.01"/>
    <x v="3"/>
    <s v="Phone"/>
    <x v="1"/>
    <n v="0"/>
    <n v="4078"/>
    <s v="Medio"/>
    <s v="Bajo"/>
    <n v="0.33333333333333331"/>
    <n v="1698"/>
    <n v="357"/>
    <n v="8.4033613445378148E-3"/>
    <n v="8.4033613445378148E-3"/>
    <s v="Primera compra"/>
    <n v="1362"/>
    <n v="44.747433264887064"/>
    <n v="3.7289527720739222"/>
    <x v="2"/>
    <x v="3"/>
    <s v="ene"/>
  </r>
  <r>
    <x v="2928"/>
    <x v="0"/>
    <n v="67"/>
    <n v="176"/>
    <n v="427.7"/>
    <n v="0"/>
    <s v="No"/>
    <s v="No"/>
    <n v="0"/>
    <n v="1"/>
    <n v="30"/>
    <s v="Yes"/>
    <n v="0"/>
    <s v="VA"/>
    <x v="1"/>
    <n v="27"/>
    <s v="Yes"/>
    <s v="No"/>
    <s v="Yes"/>
    <s v="  Two Year   "/>
    <s v="Direct Debit"/>
    <n v="27"/>
    <n v="1921"/>
    <x v="0"/>
    <m/>
    <x v="771"/>
    <x v="553"/>
    <n v="25"/>
    <x v="0"/>
    <n v="25.2"/>
    <x v="5"/>
    <s v="Phone"/>
    <x v="1"/>
    <n v="0"/>
    <n v="1743"/>
    <s v="Medio"/>
    <s v="Bajo"/>
    <n v="0.16"/>
    <n v="346"/>
    <n v="180"/>
    <n v="0.1388888888888889"/>
    <n v="0.1388888888888889"/>
    <s v="Primera compra"/>
    <n v="721"/>
    <n v="23.687885010266942"/>
    <n v="1.9739904175222451"/>
    <x v="0"/>
    <x v="0"/>
    <s v="oct"/>
  </r>
  <r>
    <x v="2928"/>
    <x v="0"/>
    <n v="70"/>
    <n v="176"/>
    <n v="427.7"/>
    <n v="0"/>
    <s v="No"/>
    <s v="No"/>
    <n v="0"/>
    <n v="1"/>
    <n v="30"/>
    <s v="Yes"/>
    <n v="0"/>
    <s v="VA"/>
    <x v="1"/>
    <n v="27"/>
    <s v="Yes"/>
    <s v="No"/>
    <s v="Yes"/>
    <s v="  Two Year   "/>
    <s v="Direct Debit"/>
    <n v="27"/>
    <n v="1921"/>
    <x v="0"/>
    <m/>
    <x v="771"/>
    <x v="553"/>
    <n v="25"/>
    <x v="0"/>
    <n v="25.2"/>
    <x v="3"/>
    <s v="Phone"/>
    <x v="1"/>
    <n v="0"/>
    <n v="6669"/>
    <s v="Medio"/>
    <s v="Bajo"/>
    <n v="0.04"/>
    <n v="346"/>
    <n v="177"/>
    <n v="0.14124293785310735"/>
    <n v="0.14124293785310735"/>
    <s v="Compra posterior"/>
    <n v="721"/>
    <n v="23.687885010266942"/>
    <n v="1.9739904175222451"/>
    <x v="0"/>
    <x v="0"/>
    <s v="oct"/>
  </r>
  <r>
    <x v="2929"/>
    <x v="0"/>
    <n v="88"/>
    <n v="48"/>
    <n v="117.9"/>
    <n v="0"/>
    <s v="No"/>
    <s v="No"/>
    <n v="0"/>
    <n v="0"/>
    <n v="0"/>
    <s v="No"/>
    <n v="0"/>
    <s v="WI"/>
    <x v="1"/>
    <n v="34"/>
    <s v="No"/>
    <s v="No"/>
    <s v="No"/>
    <s v="  One Year   "/>
    <s v="Credit Card"/>
    <n v="8"/>
    <n v="114"/>
    <x v="0"/>
    <m/>
    <x v="195"/>
    <x v="394"/>
    <n v="68"/>
    <x v="1"/>
    <n v="8.5"/>
    <x v="2"/>
    <s v="SMS"/>
    <x v="1"/>
    <n v="0"/>
    <n v="3901"/>
    <s v="Medio"/>
    <s v="Medio"/>
    <n v="7.3529411764705885E-2"/>
    <n v="1397"/>
    <n v="53"/>
    <n v="1.2830188679245282"/>
    <n v="1.2830188679245282"/>
    <s v="Primera compra"/>
    <n v="1374"/>
    <n v="45.141683778234082"/>
    <n v="3.761806981519507"/>
    <x v="1"/>
    <x v="1"/>
    <s v="ene"/>
  </r>
  <r>
    <x v="2930"/>
    <x v="0"/>
    <n v="62"/>
    <n v="118"/>
    <n v="244.6"/>
    <n v="0"/>
    <s v="No"/>
    <s v="No"/>
    <n v="0"/>
    <n v="0"/>
    <n v="30"/>
    <s v="Yes"/>
    <n v="0"/>
    <s v="DC"/>
    <x v="0"/>
    <n v="21"/>
    <s v="Yes"/>
    <s v="No"/>
    <s v="No"/>
    <s v="  Month-to-Month   "/>
    <s v="Direct Debit"/>
    <n v="26"/>
    <n v="798"/>
    <x v="0"/>
    <m/>
    <x v="1224"/>
    <x v="1271"/>
    <n v="64"/>
    <x v="1"/>
    <n v="31.08"/>
    <x v="1"/>
    <s v="SMS"/>
    <x v="1"/>
    <n v="0"/>
    <n v="634"/>
    <s v="Medio"/>
    <s v="Bajo"/>
    <n v="0"/>
    <n v="510"/>
    <n v="118"/>
    <n v="0.5423728813559322"/>
    <n v="0.5423728813559322"/>
    <s v="Primera compra"/>
    <n v="870"/>
    <n v="28.58316221765914"/>
    <n v="2.3819301848049284"/>
    <x v="2"/>
    <x v="2"/>
    <s v="may"/>
  </r>
  <r>
    <x v="2931"/>
    <x v="0"/>
    <n v="71"/>
    <n v="71"/>
    <n v="217.6"/>
    <n v="0"/>
    <s v="No"/>
    <s v="No"/>
    <n v="0"/>
    <n v="0"/>
    <n v="14"/>
    <s v="Yes"/>
    <n v="0"/>
    <s v="MN"/>
    <x v="1"/>
    <n v="49"/>
    <s v="No"/>
    <s v="No"/>
    <s v="No"/>
    <s v="  One Year   "/>
    <s v="Credit Card"/>
    <n v="19"/>
    <n v="696"/>
    <x v="0"/>
    <m/>
    <x v="1251"/>
    <x v="392"/>
    <n v="120"/>
    <x v="0"/>
    <n v="18.73"/>
    <x v="5"/>
    <s v="Phone"/>
    <x v="0"/>
    <n v="0"/>
    <n v="749"/>
    <s v="Medio"/>
    <s v="Bajo"/>
    <n v="3.3333333333333333E-2"/>
    <n v="1395"/>
    <n v="75"/>
    <n v="1.6"/>
    <n v="1.6"/>
    <s v="Primera compra"/>
    <n v="1664"/>
    <n v="54.669404517453799"/>
    <n v="4.5557837097878169"/>
    <x v="0"/>
    <x v="2"/>
    <s v="mar"/>
  </r>
  <r>
    <x v="2932"/>
    <x v="0"/>
    <n v="58"/>
    <n v="213"/>
    <n v="555.9"/>
    <n v="0"/>
    <s v="No"/>
    <s v="No"/>
    <n v="0"/>
    <n v="1"/>
    <n v="5"/>
    <s v="Yes"/>
    <n v="0"/>
    <s v="TX"/>
    <x v="0"/>
    <n v="48"/>
    <s v="No"/>
    <s v="No"/>
    <s v="No"/>
    <s v="  Month-to-Month   "/>
    <s v="Credit Card"/>
    <n v="40"/>
    <n v="1690"/>
    <x v="0"/>
    <m/>
    <x v="290"/>
    <x v="51"/>
    <n v="112"/>
    <x v="2"/>
    <n v="34.68"/>
    <x v="5"/>
    <s v="Phone"/>
    <x v="1"/>
    <n v="0"/>
    <n v="1623"/>
    <s v="Medio"/>
    <s v="Bajo"/>
    <n v="3.5714285714285712E-2"/>
    <n v="426"/>
    <n v="217"/>
    <n v="0.5161290322580645"/>
    <n v="0.5161290322580645"/>
    <s v="Primera compra"/>
    <n v="1366"/>
    <n v="44.878850102669404"/>
    <n v="3.7399041752224504"/>
    <x v="0"/>
    <x v="0"/>
    <s v="ene"/>
  </r>
  <r>
    <x v="2933"/>
    <x v="0"/>
    <n v="75"/>
    <n v="37"/>
    <n v="80"/>
    <n v="0"/>
    <s v="No"/>
    <s v="No"/>
    <n v="0"/>
    <n v="0"/>
    <n v="7"/>
    <s v="Yes"/>
    <n v="0"/>
    <s v="NC"/>
    <x v="1"/>
    <n v="50"/>
    <s v="No"/>
    <s v="No"/>
    <s v="No"/>
    <s v="  Month-to-Month   "/>
    <s v="Credit Card"/>
    <n v="36"/>
    <n v="219"/>
    <x v="0"/>
    <m/>
    <x v="744"/>
    <x v="123"/>
    <n v="25"/>
    <x v="0"/>
    <n v="38.76"/>
    <x v="2"/>
    <s v="SMS"/>
    <x v="1"/>
    <n v="0"/>
    <n v="6100"/>
    <s v="Medio"/>
    <s v="Medio"/>
    <n v="0.2"/>
    <n v="870"/>
    <n v="42"/>
    <n v="0.59523809523809523"/>
    <n v="0.59523809523809523"/>
    <s v="Primera compra"/>
    <n v="1071"/>
    <n v="35.186858316221766"/>
    <n v="2.9322381930184807"/>
    <x v="1"/>
    <x v="1"/>
    <s v="nov"/>
  </r>
  <r>
    <x v="2934"/>
    <x v="0"/>
    <n v="90"/>
    <n v="267"/>
    <n v="705.3"/>
    <n v="0"/>
    <s v="No"/>
    <s v="No"/>
    <n v="0"/>
    <n v="0"/>
    <n v="5"/>
    <s v="Yes"/>
    <n v="0"/>
    <s v="DE"/>
    <x v="1"/>
    <n v="49"/>
    <s v="No"/>
    <s v="No"/>
    <s v="Yes"/>
    <s v="  One Year   "/>
    <s v="Direct Debit"/>
    <n v="43"/>
    <n v="2526"/>
    <x v="0"/>
    <m/>
    <x v="235"/>
    <x v="1272"/>
    <n v="30"/>
    <x v="1"/>
    <n v="41.5"/>
    <x v="2"/>
    <s v="SMS"/>
    <x v="0"/>
    <n v="0"/>
    <n v="1326"/>
    <s v="Medio"/>
    <s v="Medio"/>
    <n v="0.16666666666666666"/>
    <n v="691"/>
    <n v="272"/>
    <n v="0.11029411764705882"/>
    <n v="0.11029411764705882"/>
    <s v="Primera compra"/>
    <n v="1559"/>
    <n v="51.219712525667354"/>
    <n v="4.2683093771389462"/>
    <x v="1"/>
    <x v="3"/>
    <s v="jul"/>
  </r>
  <r>
    <x v="2935"/>
    <x v="0"/>
    <n v="74"/>
    <n v="476"/>
    <n v="953.3"/>
    <n v="0"/>
    <s v="No"/>
    <s v="No"/>
    <n v="0"/>
    <n v="0"/>
    <n v="3"/>
    <s v="Yes"/>
    <n v="0"/>
    <s v="NJ"/>
    <x v="1"/>
    <n v="36"/>
    <s v="No"/>
    <s v="No"/>
    <s v="Yes"/>
    <s v="  Two Year   "/>
    <s v="Direct Debit"/>
    <n v="54"/>
    <n v="3996"/>
    <x v="0"/>
    <m/>
    <x v="1152"/>
    <x v="1039"/>
    <n v="67"/>
    <x v="1"/>
    <n v="43.69"/>
    <x v="1"/>
    <s v="Phone"/>
    <x v="0"/>
    <n v="0"/>
    <n v="6192"/>
    <s v="Medio"/>
    <s v="Bajo"/>
    <n v="0"/>
    <n v="945"/>
    <n v="476"/>
    <n v="0.1407563025210084"/>
    <n v="0.1407563025210084"/>
    <s v="Primera compra"/>
    <n v="1126"/>
    <n v="36.993839835728956"/>
    <n v="3.0828199863107462"/>
    <x v="2"/>
    <x v="3"/>
    <s v="sept"/>
  </r>
  <r>
    <x v="2936"/>
    <x v="0"/>
    <n v="73"/>
    <n v="6"/>
    <n v="16.2"/>
    <n v="0"/>
    <s v="No"/>
    <s v="No"/>
    <n v="0"/>
    <n v="0"/>
    <n v="5"/>
    <s v="Yes"/>
    <n v="0"/>
    <s v="WA"/>
    <x v="1"/>
    <n v="51"/>
    <s v="No"/>
    <s v="No"/>
    <s v="No"/>
    <s v="  Month-to-Month   "/>
    <s v="Direct Debit"/>
    <n v="46"/>
    <n v="149"/>
    <x v="0"/>
    <m/>
    <x v="676"/>
    <x v="1165"/>
    <n v="59"/>
    <x v="0"/>
    <n v="42.44"/>
    <x v="3"/>
    <s v="SMS"/>
    <x v="0"/>
    <n v="0"/>
    <n v="4261"/>
    <s v="Medio"/>
    <s v="Bajo"/>
    <n v="1.6949152542372881E-2"/>
    <n v="1070"/>
    <n v="7"/>
    <n v="8.4285714285714288"/>
    <n v="8.4285714285714288"/>
    <s v="Primera compra"/>
    <n v="1032"/>
    <n v="33.905544147843941"/>
    <n v="2.8254620123203282"/>
    <x v="2"/>
    <x v="1"/>
    <s v="dic"/>
  </r>
  <r>
    <x v="2937"/>
    <x v="0"/>
    <n v="75"/>
    <n v="41"/>
    <n v="93.3"/>
    <n v="0"/>
    <s v="No"/>
    <s v="No"/>
    <n v="0"/>
    <n v="1"/>
    <n v="5"/>
    <s v="Yes"/>
    <n v="0"/>
    <s v="NE"/>
    <x v="1"/>
    <n v="42"/>
    <s v="No"/>
    <s v="No"/>
    <s v="No"/>
    <s v="  Month-to-Month   "/>
    <s v="Direct Debit"/>
    <n v="21"/>
    <n v="242"/>
    <x v="0"/>
    <m/>
    <x v="418"/>
    <x v="1273"/>
    <n v="63"/>
    <x v="0"/>
    <n v="23.03"/>
    <x v="5"/>
    <s v="Email"/>
    <x v="0"/>
    <n v="0"/>
    <n v="833"/>
    <s v="Medio"/>
    <s v="Bajo"/>
    <n v="6.3492063492063489E-2"/>
    <n v="679"/>
    <n v="45"/>
    <n v="1.4"/>
    <n v="1.4"/>
    <s v="Primera compra"/>
    <n v="1104"/>
    <n v="36.271047227926076"/>
    <n v="3.0225872689938398"/>
    <x v="0"/>
    <x v="1"/>
    <s v="oct"/>
  </r>
  <r>
    <x v="2938"/>
    <x v="0"/>
    <n v="97"/>
    <n v="192"/>
    <n v="553.70000000000005"/>
    <n v="184"/>
    <s v="Yes"/>
    <s v="No"/>
    <n v="102.1"/>
    <n v="1"/>
    <n v="6"/>
    <s v="Yes"/>
    <n v="0"/>
    <s v="WY"/>
    <x v="1"/>
    <n v="40"/>
    <s v="No"/>
    <s v="No"/>
    <s v="Yes"/>
    <s v="  Two Year   "/>
    <s v="Credit Card"/>
    <n v="29"/>
    <n v="1354"/>
    <x v="0"/>
    <m/>
    <x v="897"/>
    <x v="1274"/>
    <n v="57"/>
    <x v="1"/>
    <n v="28.02"/>
    <x v="4"/>
    <s v="SMS"/>
    <x v="1"/>
    <n v="5.1100000000000003"/>
    <n v="6747"/>
    <s v="Medio"/>
    <s v="Bajo"/>
    <n v="5.2631578947368418E-2"/>
    <n v="1626"/>
    <n v="379"/>
    <n v="0.15039577836411611"/>
    <n v="0.15039577836411611"/>
    <s v="Primera compra"/>
    <n v="1442"/>
    <n v="47.375770020533885"/>
    <n v="3.9479808350444903"/>
    <x v="0"/>
    <x v="0"/>
    <s v="nov"/>
  </r>
  <r>
    <x v="2939"/>
    <x v="0"/>
    <n v="65"/>
    <n v="28"/>
    <n v="74.3"/>
    <n v="0"/>
    <s v="No"/>
    <s v="No"/>
    <n v="0"/>
    <n v="0"/>
    <n v="12"/>
    <s v="No"/>
    <n v="47"/>
    <s v="OH"/>
    <x v="1"/>
    <n v="22"/>
    <s v="Yes"/>
    <s v="No"/>
    <s v="No"/>
    <s v="  Month-to-Month   "/>
    <s v="Direct Debit"/>
    <n v="30"/>
    <n v="372"/>
    <x v="0"/>
    <m/>
    <x v="461"/>
    <x v="12"/>
    <n v="78"/>
    <x v="2"/>
    <n v="32.08"/>
    <x v="4"/>
    <s v="Email"/>
    <x v="0"/>
    <n v="0"/>
    <n v="2758"/>
    <s v="Medio"/>
    <s v="Bajo"/>
    <n v="3.8461538461538464E-2"/>
    <n v="1356"/>
    <n v="31"/>
    <n v="2.5161290322580645"/>
    <n v="2.5161290322580645"/>
    <s v="Primera compra"/>
    <n v="1736"/>
    <n v="57.034907597535934"/>
    <n v="4.7529089664613275"/>
    <x v="0"/>
    <x v="1"/>
    <s v="ene"/>
  </r>
  <r>
    <x v="2940"/>
    <x v="0"/>
    <n v="52"/>
    <n v="99"/>
    <n v="296.8"/>
    <n v="0"/>
    <s v="No"/>
    <s v="No"/>
    <n v="0"/>
    <n v="0"/>
    <n v="13"/>
    <s v="Yes"/>
    <n v="0"/>
    <s v="RI"/>
    <x v="1"/>
    <n v="48"/>
    <s v="No"/>
    <s v="No"/>
    <s v="No"/>
    <s v="  Two Year   "/>
    <s v="Direct Debit"/>
    <n v="26"/>
    <n v="1922"/>
    <x v="0"/>
    <m/>
    <x v="884"/>
    <x v="578"/>
    <n v="97"/>
    <x v="1"/>
    <n v="28.71"/>
    <x v="4"/>
    <s v="Email"/>
    <x v="1"/>
    <n v="0"/>
    <n v="3807"/>
    <s v="Medio"/>
    <s v="Bajo"/>
    <n v="3.0927835051546393E-2"/>
    <n v="772"/>
    <n v="102"/>
    <n v="0.9509803921568627"/>
    <n v="0.9509803921568627"/>
    <s v="Primera compra"/>
    <n v="1427"/>
    <n v="46.882956878850102"/>
    <n v="3.9069130732375084"/>
    <x v="0"/>
    <x v="0"/>
    <s v="nov"/>
  </r>
  <r>
    <x v="2941"/>
    <x v="0"/>
    <n v="81"/>
    <n v="448"/>
    <n v="1073.5999999999999"/>
    <n v="0"/>
    <s v="No"/>
    <s v="No"/>
    <n v="0"/>
    <n v="0"/>
    <n v="12"/>
    <s v="Yes"/>
    <n v="0"/>
    <s v="CO"/>
    <x v="0"/>
    <n v="42"/>
    <s v="No"/>
    <s v="No"/>
    <s v="Yes"/>
    <s v="  One Year   "/>
    <s v="Credit Card"/>
    <n v="22"/>
    <n v="1478"/>
    <x v="0"/>
    <m/>
    <x v="901"/>
    <x v="487"/>
    <n v="50"/>
    <x v="1"/>
    <n v="26.25"/>
    <x v="5"/>
    <s v="Phone"/>
    <x v="1"/>
    <n v="0"/>
    <n v="6664"/>
    <s v="Medio"/>
    <s v="Bajo"/>
    <n v="0.08"/>
    <n v="910"/>
    <n v="452"/>
    <n v="0.11061946902654868"/>
    <n v="0.11061946902654868"/>
    <s v="Primera compra"/>
    <n v="1640"/>
    <n v="53.880903490759756"/>
    <n v="4.4900752908966464"/>
    <x v="0"/>
    <x v="0"/>
    <s v="abr"/>
  </r>
  <r>
    <x v="2942"/>
    <x v="0"/>
    <n v="57"/>
    <n v="8"/>
    <n v="20.5"/>
    <n v="0"/>
    <s v="No"/>
    <s v="No"/>
    <n v="0"/>
    <n v="0"/>
    <n v="0"/>
    <s v="No"/>
    <n v="0"/>
    <s v="VA"/>
    <x v="0"/>
    <n v="37"/>
    <s v="No"/>
    <s v="No"/>
    <s v="No"/>
    <s v="  Month-to-Month   "/>
    <s v="Paper Check"/>
    <n v="9"/>
    <n v="27"/>
    <x v="0"/>
    <m/>
    <x v="499"/>
    <x v="1275"/>
    <n v="7"/>
    <x v="2"/>
    <n v="7.78"/>
    <x v="1"/>
    <s v="Email"/>
    <x v="0"/>
    <n v="0"/>
    <n v="6411"/>
    <s v="Medio"/>
    <s v="Bajo"/>
    <n v="0"/>
    <n v="1742"/>
    <n v="8"/>
    <n v="0.875"/>
    <n v="0.875"/>
    <s v="Primera compra"/>
    <n v="1604"/>
    <n v="52.698151950718682"/>
    <n v="4.3915126625598901"/>
    <x v="2"/>
    <x v="1"/>
    <s v="may"/>
  </r>
  <r>
    <x v="2943"/>
    <x v="0"/>
    <n v="71"/>
    <n v="71"/>
    <n v="271"/>
    <n v="0"/>
    <s v="No"/>
    <s v="No"/>
    <n v="0"/>
    <n v="0"/>
    <n v="9"/>
    <s v="Yes"/>
    <n v="0"/>
    <s v="WV"/>
    <x v="1"/>
    <n v="45"/>
    <s v="No"/>
    <s v="No"/>
    <s v="No"/>
    <s v="  Month-to-Month   "/>
    <s v="Credit Card"/>
    <n v="19"/>
    <n v="342"/>
    <x v="0"/>
    <m/>
    <x v="571"/>
    <x v="1276"/>
    <n v="94"/>
    <x v="0"/>
    <n v="19.66"/>
    <x v="2"/>
    <s v="SMS"/>
    <x v="0"/>
    <n v="0"/>
    <n v="4225"/>
    <s v="Medio"/>
    <s v="Medio"/>
    <n v="5.3191489361702128E-2"/>
    <n v="1584"/>
    <n v="76"/>
    <n v="1.236842105263158"/>
    <n v="1.236842105263158"/>
    <s v="Primera compra"/>
    <n v="1537"/>
    <n v="50.496919917864474"/>
    <n v="4.2080766598220398"/>
    <x v="1"/>
    <x v="1"/>
    <s v="jul"/>
  </r>
  <r>
    <x v="2944"/>
    <x v="0"/>
    <n v="66"/>
    <n v="7"/>
    <n v="14"/>
    <n v="0"/>
    <s v="No"/>
    <s v="No"/>
    <n v="0"/>
    <n v="0"/>
    <n v="0"/>
    <s v="No"/>
    <n v="0"/>
    <s v="MN"/>
    <x v="0"/>
    <n v="33"/>
    <s v="No"/>
    <s v="No"/>
    <s v="No"/>
    <s v="  Month-to-Month   "/>
    <s v="Credit Card"/>
    <n v="8"/>
    <n v="8"/>
    <x v="0"/>
    <m/>
    <x v="1252"/>
    <x v="746"/>
    <n v="27"/>
    <x v="1"/>
    <n v="7.09"/>
    <x v="2"/>
    <s v="SMS"/>
    <x v="1"/>
    <n v="0"/>
    <n v="5092"/>
    <s v="Medio"/>
    <s v="Medio"/>
    <n v="0.18518518518518517"/>
    <n v="1705"/>
    <n v="12"/>
    <n v="2.25"/>
    <n v="2.25"/>
    <s v="Primera compra"/>
    <n v="1735"/>
    <n v="57.002053388090346"/>
    <n v="4.7501711156741955"/>
    <x v="1"/>
    <x v="1"/>
    <s v="ene"/>
  </r>
  <r>
    <x v="2945"/>
    <x v="0"/>
    <n v="58"/>
    <n v="287"/>
    <n v="914.5"/>
    <n v="195"/>
    <s v="Yes"/>
    <s v="No"/>
    <n v="229.1"/>
    <n v="2"/>
    <n v="4"/>
    <s v="Yes"/>
    <n v="0"/>
    <s v="VT"/>
    <x v="0"/>
    <n v="64"/>
    <s v="No"/>
    <s v="No"/>
    <s v="Yes"/>
    <s v="  One Year   "/>
    <s v="Credit Card"/>
    <n v="31"/>
    <n v="2057"/>
    <x v="0"/>
    <m/>
    <x v="541"/>
    <x v="874"/>
    <n v="29"/>
    <x v="2"/>
    <n v="31.54"/>
    <x v="4"/>
    <s v="Email"/>
    <x v="0"/>
    <n v="9.16"/>
    <n v="2964"/>
    <s v="Medio"/>
    <s v="Bajo"/>
    <n v="0.10344827586206896"/>
    <n v="1005"/>
    <n v="485"/>
    <n v="5.9793814432989693E-2"/>
    <n v="5.9793814432989693E-2"/>
    <s v="Primera compra"/>
    <n v="396"/>
    <n v="13.010266940451746"/>
    <n v="1.0841889117043122"/>
    <x v="0"/>
    <x v="0"/>
    <s v="sept"/>
  </r>
  <r>
    <x v="2946"/>
    <x v="0"/>
    <n v="65"/>
    <n v="234"/>
    <n v="528.79999999999995"/>
    <n v="212"/>
    <s v="Yes"/>
    <s v="No"/>
    <n v="185.5"/>
    <n v="0"/>
    <n v="11"/>
    <s v="Yes"/>
    <n v="0"/>
    <s v="MD"/>
    <x v="0"/>
    <n v="52"/>
    <s v="No"/>
    <s v="No"/>
    <s v="No"/>
    <s v="  Two Year   "/>
    <s v="Direct Debit"/>
    <n v="35"/>
    <n v="1833"/>
    <x v="0"/>
    <m/>
    <x v="1054"/>
    <x v="1132"/>
    <n v="2"/>
    <x v="0"/>
    <n v="28.93"/>
    <x v="5"/>
    <s v="SMS"/>
    <x v="0"/>
    <n v="5.56"/>
    <n v="6863"/>
    <s v="Medio"/>
    <s v="Bajo"/>
    <n v="2"/>
    <n v="1189"/>
    <n v="450"/>
    <n v="4.4444444444444444E-3"/>
    <n v="4.4444444444444444E-3"/>
    <s v="Primera compra"/>
    <n v="579"/>
    <n v="19.022587268993838"/>
    <n v="1.5852156057494866"/>
    <x v="0"/>
    <x v="0"/>
    <s v="mar"/>
  </r>
  <r>
    <x v="2947"/>
    <x v="0"/>
    <n v="70"/>
    <n v="268"/>
    <n v="482.9"/>
    <n v="0"/>
    <s v="No"/>
    <s v="No"/>
    <n v="0"/>
    <n v="0"/>
    <n v="8"/>
    <s v="Yes"/>
    <n v="0"/>
    <s v="AZ"/>
    <x v="1"/>
    <n v="63"/>
    <s v="No"/>
    <s v="No"/>
    <s v="Yes"/>
    <s v="  Two Year   "/>
    <s v="Direct Debit"/>
    <n v="18"/>
    <n v="1243"/>
    <x v="0"/>
    <m/>
    <x v="1030"/>
    <x v="888"/>
    <n v="95"/>
    <x v="0"/>
    <n v="16.29"/>
    <x v="3"/>
    <s v="SMS"/>
    <x v="1"/>
    <n v="0"/>
    <n v="2173"/>
    <s v="Medio"/>
    <s v="Bajo"/>
    <n v="1.0526315789473684E-2"/>
    <n v="1372"/>
    <n v="269"/>
    <n v="0.35315985130111527"/>
    <n v="0.35315985130111527"/>
    <s v="Primera compra"/>
    <n v="1674"/>
    <n v="54.997946611909654"/>
    <n v="4.5831622176591376"/>
    <x v="2"/>
    <x v="0"/>
    <s v="mar"/>
  </r>
  <r>
    <x v="2948"/>
    <x v="0"/>
    <n v="68"/>
    <n v="120"/>
    <n v="293.10000000000002"/>
    <n v="189"/>
    <s v="Yes"/>
    <s v="Yes"/>
    <n v="0"/>
    <n v="1"/>
    <n v="4"/>
    <s v="Yes"/>
    <n v="0"/>
    <s v="AK"/>
    <x v="0"/>
    <n v="48"/>
    <s v="No"/>
    <s v="No"/>
    <s v="No"/>
    <s v="  One Year   "/>
    <s v="Direct Debit"/>
    <n v="30"/>
    <n v="804"/>
    <x v="0"/>
    <m/>
    <x v="409"/>
    <x v="847"/>
    <n v="23"/>
    <x v="2"/>
    <n v="26.48"/>
    <x v="0"/>
    <s v="Email"/>
    <x v="0"/>
    <n v="3.32"/>
    <n v="1051"/>
    <s v="Medio"/>
    <s v="Bajo"/>
    <n v="8.6956521739130432E-2"/>
    <n v="702"/>
    <n v="311"/>
    <n v="7.3954983922829579E-2"/>
    <n v="7.3954983922829579E-2"/>
    <s v="Primera compra"/>
    <n v="858"/>
    <n v="28.188911704312119"/>
    <n v="2.3490759753593431"/>
    <x v="0"/>
    <x v="2"/>
    <s v="jun"/>
  </r>
  <r>
    <x v="2949"/>
    <x v="0"/>
    <n v="67"/>
    <n v="22"/>
    <n v="93.4"/>
    <n v="0"/>
    <s v="No"/>
    <s v="No"/>
    <n v="0"/>
    <n v="0"/>
    <n v="5"/>
    <s v="Yes"/>
    <n v="0"/>
    <s v="VA"/>
    <x v="1"/>
    <n v="66"/>
    <s v="No"/>
    <s v="Yes"/>
    <s v="Yes"/>
    <s v="  One Year   "/>
    <s v="Direct Debit"/>
    <n v="32"/>
    <n v="429"/>
    <x v="0"/>
    <m/>
    <x v="651"/>
    <x v="88"/>
    <n v="51"/>
    <x v="1"/>
    <n v="28.9"/>
    <x v="1"/>
    <s v="Email"/>
    <x v="1"/>
    <n v="0"/>
    <n v="4509"/>
    <s v="Medio"/>
    <s v="Bajo"/>
    <n v="0"/>
    <n v="701"/>
    <n v="22"/>
    <n v="2.3181818181818183"/>
    <n v="2.3181818181818183"/>
    <s v="Primera compra"/>
    <n v="1056"/>
    <n v="34.69404517453799"/>
    <n v="2.8911704312114992"/>
    <x v="2"/>
    <x v="1"/>
    <s v="nov"/>
  </r>
  <r>
    <x v="2950"/>
    <x v="0"/>
    <n v="65"/>
    <n v="11"/>
    <n v="27.3"/>
    <n v="8"/>
    <s v="Yes"/>
    <s v="No"/>
    <n v="5.0999999999999996"/>
    <n v="0"/>
    <n v="5"/>
    <s v="Yes"/>
    <n v="0"/>
    <s v="WV"/>
    <x v="1"/>
    <n v="57"/>
    <s v="No"/>
    <s v="No"/>
    <s v="No"/>
    <s v="  Month-to-Month   "/>
    <s v="Paper Check"/>
    <n v="39"/>
    <n v="71"/>
    <x v="0"/>
    <m/>
    <x v="976"/>
    <x v="422"/>
    <n v="48"/>
    <x v="0"/>
    <n v="37.700000000000003"/>
    <x v="5"/>
    <s v="SMS"/>
    <x v="1"/>
    <n v="0.2"/>
    <n v="6307"/>
    <s v="Medio"/>
    <s v="Bajo"/>
    <n v="8.3333333333333329E-2"/>
    <n v="371"/>
    <n v="23"/>
    <n v="2.0869565217391304"/>
    <n v="2.0869565217391304"/>
    <s v="Primera compra"/>
    <n v="1624"/>
    <n v="53.355236139630392"/>
    <n v="4.4462696783025324"/>
    <x v="0"/>
    <x v="1"/>
    <s v="may"/>
  </r>
  <r>
    <x v="2951"/>
    <x v="0"/>
    <n v="65"/>
    <n v="90"/>
    <n v="225.7"/>
    <n v="114"/>
    <s v="Yes"/>
    <s v="No"/>
    <n v="193.8"/>
    <n v="1"/>
    <n v="3"/>
    <s v="Yes"/>
    <n v="0"/>
    <s v="IN"/>
    <x v="1"/>
    <n v="32"/>
    <s v="No"/>
    <s v="No"/>
    <s v="No"/>
    <s v="  Month-to-Month   "/>
    <s v="Direct Debit"/>
    <n v="38"/>
    <n v="1431"/>
    <x v="0"/>
    <m/>
    <x v="1051"/>
    <x v="1020"/>
    <n v="66"/>
    <x v="1"/>
    <n v="38.770000000000003"/>
    <x v="1"/>
    <s v="Email"/>
    <x v="0"/>
    <n v="3.88"/>
    <n v="6262"/>
    <s v="Medio"/>
    <s v="Bajo"/>
    <n v="0"/>
    <n v="295"/>
    <n v="204"/>
    <n v="0.3235294117647059"/>
    <n v="0.3235294117647059"/>
    <s v="Primera compra"/>
    <n v="699"/>
    <n v="22.965092402464066"/>
    <n v="1.9137577002053388"/>
    <x v="0"/>
    <x v="0"/>
    <s v="nov"/>
  </r>
  <r>
    <x v="2952"/>
    <x v="0"/>
    <n v="63"/>
    <n v="391"/>
    <n v="1014.1"/>
    <n v="0"/>
    <s v="No"/>
    <s v="No"/>
    <n v="0"/>
    <n v="0"/>
    <n v="9"/>
    <s v="Yes"/>
    <n v="0"/>
    <s v="MS"/>
    <x v="1"/>
    <n v="49"/>
    <s v="No"/>
    <s v="No"/>
    <s v="Yes"/>
    <s v="  Two Year   "/>
    <s v="Direct Debit"/>
    <n v="21"/>
    <n v="1445"/>
    <x v="0"/>
    <m/>
    <x v="641"/>
    <x v="248"/>
    <n v="108"/>
    <x v="2"/>
    <n v="18.649999999999999"/>
    <x v="2"/>
    <s v="Email"/>
    <x v="1"/>
    <n v="0"/>
    <n v="6916"/>
    <s v="Medio"/>
    <s v="Medio"/>
    <n v="4.6296296296296294E-2"/>
    <n v="1513"/>
    <n v="396"/>
    <n v="0.27272727272727271"/>
    <n v="0.27272727272727271"/>
    <s v="Primera compra"/>
    <n v="559"/>
    <n v="18.365503080082135"/>
    <n v="1.5304585900068446"/>
    <x v="1"/>
    <x v="0"/>
    <s v="abr"/>
  </r>
  <r>
    <x v="2953"/>
    <x v="0"/>
    <n v="73"/>
    <n v="24"/>
    <n v="78.5"/>
    <n v="0"/>
    <s v="No"/>
    <s v="No"/>
    <n v="0"/>
    <n v="2"/>
    <n v="0"/>
    <s v="No"/>
    <n v="0"/>
    <s v="NV"/>
    <x v="0"/>
    <n v="60"/>
    <s v="No"/>
    <s v="No"/>
    <s v="No"/>
    <s v="  One Year   "/>
    <s v="Credit Card"/>
    <n v="13"/>
    <n v="246"/>
    <x v="0"/>
    <m/>
    <x v="1018"/>
    <x v="737"/>
    <n v="84"/>
    <x v="1"/>
    <n v="10.93"/>
    <x v="4"/>
    <s v="Phone"/>
    <x v="1"/>
    <n v="0"/>
    <n v="4811"/>
    <s v="Medio"/>
    <s v="Bajo"/>
    <n v="3.5714285714285712E-2"/>
    <n v="984"/>
    <n v="27"/>
    <n v="3.1111111111111112"/>
    <n v="3.1111111111111112"/>
    <s v="Primera compra"/>
    <n v="459"/>
    <n v="15.080082135523615"/>
    <n v="1.2566735112936345"/>
    <x v="0"/>
    <x v="1"/>
    <s v="jul"/>
  </r>
  <r>
    <x v="2954"/>
    <x v="0"/>
    <n v="77"/>
    <n v="44"/>
    <n v="89.4"/>
    <n v="0"/>
    <s v="No"/>
    <s v="Yes"/>
    <n v="0"/>
    <n v="1"/>
    <n v="6"/>
    <s v="Yes"/>
    <n v="0"/>
    <s v="FL"/>
    <x v="1"/>
    <n v="64"/>
    <s v="No"/>
    <s v="No"/>
    <s v="No"/>
    <s v="  Month-to-Month   "/>
    <s v="Direct Debit"/>
    <n v="24"/>
    <n v="363"/>
    <x v="0"/>
    <m/>
    <x v="221"/>
    <x v="1209"/>
    <n v="13"/>
    <x v="1"/>
    <n v="23.74"/>
    <x v="0"/>
    <s v="Email"/>
    <x v="1"/>
    <n v="0"/>
    <n v="4950"/>
    <s v="Medio"/>
    <s v="Bajo"/>
    <n v="0.15384615384615385"/>
    <n v="629"/>
    <n v="46"/>
    <n v="0.28260869565217389"/>
    <n v="0.28260869565217389"/>
    <s v="Primera compra"/>
    <n v="489"/>
    <n v="16.06570841889117"/>
    <n v="1.3388090349075974"/>
    <x v="0"/>
    <x v="1"/>
    <s v="jun"/>
  </r>
  <r>
    <x v="2955"/>
    <x v="0"/>
    <n v="75"/>
    <n v="107"/>
    <n v="247.3"/>
    <n v="0"/>
    <s v="No"/>
    <s v="No"/>
    <n v="0"/>
    <n v="0"/>
    <n v="5"/>
    <s v="Yes"/>
    <n v="0"/>
    <s v="ID"/>
    <x v="1"/>
    <n v="71"/>
    <s v="No"/>
    <s v="Yes"/>
    <s v="Yes"/>
    <s v="  Two Year   "/>
    <s v="Direct Debit"/>
    <n v="56"/>
    <n v="3488"/>
    <x v="0"/>
    <m/>
    <x v="835"/>
    <x v="1277"/>
    <n v="83"/>
    <x v="1"/>
    <n v="61.97"/>
    <x v="0"/>
    <s v="Email"/>
    <x v="1"/>
    <n v="0"/>
    <n v="6651"/>
    <s v="Alto"/>
    <s v="Bajo"/>
    <n v="2.4096385542168676E-2"/>
    <n v="590"/>
    <n v="109"/>
    <n v="0.76146788990825687"/>
    <n v="0.76146788990825687"/>
    <s v="Primera compra"/>
    <n v="667"/>
    <n v="21.913757700205338"/>
    <n v="1.8261464750171115"/>
    <x v="0"/>
    <x v="3"/>
    <s v="dic"/>
  </r>
  <r>
    <x v="2955"/>
    <x v="0"/>
    <n v="94"/>
    <n v="107"/>
    <n v="247.3"/>
    <n v="0"/>
    <s v="No"/>
    <s v="No"/>
    <n v="0"/>
    <n v="0"/>
    <n v="5"/>
    <s v="Yes"/>
    <n v="0"/>
    <s v="ID"/>
    <x v="1"/>
    <n v="71"/>
    <s v="No"/>
    <s v="Yes"/>
    <s v="Yes"/>
    <s v="  Two Year   "/>
    <s v="Direct Debit"/>
    <n v="56"/>
    <n v="3488"/>
    <x v="0"/>
    <m/>
    <x v="835"/>
    <x v="1277"/>
    <n v="83"/>
    <x v="1"/>
    <n v="61.97"/>
    <x v="4"/>
    <s v="Email"/>
    <x v="1"/>
    <n v="0"/>
    <n v="174"/>
    <s v="Alto"/>
    <s v="Bajo"/>
    <n v="3.614457831325301E-2"/>
    <n v="590"/>
    <n v="110"/>
    <n v="0.75454545454545452"/>
    <n v="0.75454545454545452"/>
    <s v="Compra posterior"/>
    <n v="667"/>
    <n v="21.913757700205338"/>
    <n v="1.8261464750171115"/>
    <x v="0"/>
    <x v="3"/>
    <s v="dic"/>
  </r>
  <r>
    <x v="2956"/>
    <x v="0"/>
    <n v="55"/>
    <n v="170"/>
    <n v="557.1"/>
    <n v="0"/>
    <s v="No"/>
    <s v="No"/>
    <n v="0"/>
    <n v="0"/>
    <n v="0"/>
    <s v="No"/>
    <n v="0"/>
    <s v="KY"/>
    <x v="1"/>
    <n v="41"/>
    <s v="No"/>
    <s v="No"/>
    <s v="No"/>
    <s v="  Two Year   "/>
    <s v="Direct Debit"/>
    <n v="9"/>
    <n v="616"/>
    <x v="0"/>
    <m/>
    <x v="176"/>
    <x v="826"/>
    <n v="4"/>
    <x v="1"/>
    <n v="9.06"/>
    <x v="4"/>
    <s v="Phone"/>
    <x v="0"/>
    <n v="0"/>
    <n v="6990"/>
    <s v="Medio"/>
    <s v="Bajo"/>
    <n v="0.75"/>
    <n v="1427"/>
    <n v="173"/>
    <n v="2.3121387283236993E-2"/>
    <n v="2.3121387283236993E-2"/>
    <s v="Primera compra"/>
    <n v="1153"/>
    <n v="37.880903490759756"/>
    <n v="3.1567419575633129"/>
    <x v="0"/>
    <x v="1"/>
    <s v="ago"/>
  </r>
  <r>
    <x v="2957"/>
    <x v="0"/>
    <n v="69"/>
    <n v="4"/>
    <n v="11.2"/>
    <n v="0"/>
    <s v="No"/>
    <s v="No"/>
    <n v="0"/>
    <n v="0"/>
    <n v="0"/>
    <s v="No"/>
    <n v="0"/>
    <s v="NV"/>
    <x v="1"/>
    <n v="40"/>
    <s v="No"/>
    <s v="No"/>
    <s v="No"/>
    <s v="  One Year   "/>
    <s v="Credit Card"/>
    <n v="7"/>
    <n v="19"/>
    <x v="0"/>
    <m/>
    <x v="1253"/>
    <x v="24"/>
    <n v="24"/>
    <x v="0"/>
    <n v="6.8"/>
    <x v="1"/>
    <s v="Phone"/>
    <x v="0"/>
    <n v="0"/>
    <n v="4167"/>
    <s v="Medio"/>
    <s v="Bajo"/>
    <n v="0"/>
    <n v="1199"/>
    <n v="4"/>
    <n v="6"/>
    <n v="6"/>
    <s v="Primera compra"/>
    <n v="1614"/>
    <n v="53.026694045174537"/>
    <n v="4.4188911704312117"/>
    <x v="2"/>
    <x v="1"/>
    <s v="may"/>
  </r>
  <r>
    <x v="2958"/>
    <x v="0"/>
    <n v="95"/>
    <n v="115"/>
    <n v="291.5"/>
    <n v="0"/>
    <s v="No"/>
    <s v="No"/>
    <n v="0"/>
    <n v="0"/>
    <n v="7"/>
    <s v="Yes"/>
    <n v="0"/>
    <s v="CT"/>
    <x v="1"/>
    <n v="69"/>
    <s v="No"/>
    <s v="Yes"/>
    <s v="Yes"/>
    <s v="  Two Year   "/>
    <s v="Credit Card"/>
    <n v="53"/>
    <n v="3880"/>
    <x v="0"/>
    <m/>
    <x v="536"/>
    <x v="132"/>
    <n v="55"/>
    <x v="1"/>
    <n v="54.9"/>
    <x v="2"/>
    <s v="Phone"/>
    <x v="0"/>
    <n v="0"/>
    <n v="3528"/>
    <s v="Alto"/>
    <s v="Medio"/>
    <n v="9.0909090909090912E-2"/>
    <n v="787"/>
    <n v="120"/>
    <n v="0.45833333333333331"/>
    <n v="0.45833333333333331"/>
    <s v="Primera compra"/>
    <n v="1653"/>
    <n v="54.308008213552355"/>
    <n v="4.5256673511293632"/>
    <x v="1"/>
    <x v="3"/>
    <s v="abr"/>
  </r>
  <r>
    <x v="2958"/>
    <x v="0"/>
    <n v="83"/>
    <n v="115"/>
    <n v="291.5"/>
    <n v="0"/>
    <s v="No"/>
    <s v="No"/>
    <n v="0"/>
    <n v="0"/>
    <n v="7"/>
    <s v="Yes"/>
    <n v="0"/>
    <s v="CT"/>
    <x v="1"/>
    <n v="69"/>
    <s v="No"/>
    <s v="Yes"/>
    <s v="Yes"/>
    <s v="  Two Year   "/>
    <s v="Credit Card"/>
    <n v="53"/>
    <n v="3880"/>
    <x v="0"/>
    <m/>
    <x v="536"/>
    <x v="132"/>
    <n v="55"/>
    <x v="1"/>
    <n v="54.9"/>
    <x v="3"/>
    <s v="Phone"/>
    <x v="0"/>
    <n v="0"/>
    <n v="4513"/>
    <s v="Alto"/>
    <s v="Bajo"/>
    <n v="1.8181818181818181E-2"/>
    <n v="787"/>
    <n v="116"/>
    <n v="0.47413793103448276"/>
    <n v="0.47413793103448276"/>
    <s v="Compra posterior"/>
    <n v="1653"/>
    <n v="54.308008213552355"/>
    <n v="4.5256673511293632"/>
    <x v="2"/>
    <x v="3"/>
    <s v="abr"/>
  </r>
  <r>
    <x v="2959"/>
    <x v="0"/>
    <n v="81"/>
    <n v="37"/>
    <n v="100.1"/>
    <n v="0"/>
    <s v="No"/>
    <s v="No"/>
    <n v="0"/>
    <n v="0"/>
    <n v="5"/>
    <s v="Yes"/>
    <n v="0"/>
    <s v="AK"/>
    <x v="0"/>
    <n v="48"/>
    <s v="No"/>
    <s v="No"/>
    <s v="No"/>
    <s v="  Month-to-Month   "/>
    <s v="Direct Debit"/>
    <n v="55"/>
    <n v="504"/>
    <x v="0"/>
    <m/>
    <x v="606"/>
    <x v="161"/>
    <n v="37"/>
    <x v="1"/>
    <n v="64.2"/>
    <x v="1"/>
    <s v="SMS"/>
    <x v="0"/>
    <n v="0"/>
    <n v="453"/>
    <s v="Alto"/>
    <s v="Bajo"/>
    <n v="0"/>
    <n v="1022"/>
    <n v="37"/>
    <n v="1"/>
    <n v="1"/>
    <s v="Primera compra"/>
    <n v="1554"/>
    <n v="51.055441478439434"/>
    <n v="4.2546201232032859"/>
    <x v="2"/>
    <x v="1"/>
    <s v="jul"/>
  </r>
  <r>
    <x v="2960"/>
    <x v="0"/>
    <n v="68"/>
    <n v="149"/>
    <n v="404"/>
    <n v="0"/>
    <s v="No"/>
    <s v="No"/>
    <n v="0"/>
    <n v="0"/>
    <n v="3"/>
    <s v="Yes"/>
    <n v="0"/>
    <s v="CO"/>
    <x v="0"/>
    <n v="48"/>
    <s v="No"/>
    <s v="No"/>
    <s v="No"/>
    <s v="  One Year   "/>
    <s v="Credit Card"/>
    <n v="18"/>
    <n v="1216"/>
    <x v="0"/>
    <m/>
    <x v="102"/>
    <x v="1190"/>
    <n v="25"/>
    <x v="0"/>
    <n v="17.05"/>
    <x v="3"/>
    <s v="Email"/>
    <x v="1"/>
    <n v="0"/>
    <n v="3029"/>
    <s v="Medio"/>
    <s v="Bajo"/>
    <n v="0.04"/>
    <n v="1157"/>
    <n v="150"/>
    <n v="0.16666666666666666"/>
    <n v="0.16666666666666666"/>
    <s v="Primera compra"/>
    <n v="337"/>
    <n v="11.071868583162217"/>
    <n v="0.92265571526351808"/>
    <x v="0"/>
    <x v="0"/>
    <s v="nov"/>
  </r>
  <r>
    <x v="2961"/>
    <x v="0"/>
    <n v="72"/>
    <n v="2"/>
    <n v="4"/>
    <n v="0"/>
    <s v="No"/>
    <s v="No"/>
    <n v="0"/>
    <n v="0"/>
    <n v="0"/>
    <s v="No"/>
    <n v="0"/>
    <s v="ME"/>
    <x v="0"/>
    <n v="66"/>
    <s v="No"/>
    <s v="Yes"/>
    <s v="No"/>
    <s v="  Month-to-Month   "/>
    <s v="Direct Debit"/>
    <n v="11"/>
    <n v="11"/>
    <x v="0"/>
    <m/>
    <x v="679"/>
    <x v="556"/>
    <n v="24"/>
    <x v="0"/>
    <n v="8.81"/>
    <x v="3"/>
    <s v="Email"/>
    <x v="1"/>
    <n v="0"/>
    <n v="5342"/>
    <s v="Medio"/>
    <s v="Bajo"/>
    <n v="4.1666666666666664E-2"/>
    <n v="788"/>
    <n v="3"/>
    <n v="8"/>
    <n v="8"/>
    <s v="Primera compra"/>
    <n v="832"/>
    <n v="27.3347022587269"/>
    <n v="2.2778918548939084"/>
    <x v="2"/>
    <x v="1"/>
    <s v="jul"/>
  </r>
  <r>
    <x v="2962"/>
    <x v="0"/>
    <n v="97"/>
    <n v="229"/>
    <n v="487.1"/>
    <n v="0"/>
    <s v="No"/>
    <s v="No"/>
    <n v="0"/>
    <n v="0"/>
    <n v="6"/>
    <s v="Yes"/>
    <n v="0"/>
    <s v="ID"/>
    <x v="1"/>
    <n v="39"/>
    <s v="No"/>
    <s v="No"/>
    <s v="Yes"/>
    <s v="  Two Year   "/>
    <s v="Credit Card"/>
    <n v="52"/>
    <n v="3151"/>
    <x v="0"/>
    <m/>
    <x v="1063"/>
    <x v="1067"/>
    <n v="89"/>
    <x v="1"/>
    <n v="47.42"/>
    <x v="5"/>
    <s v="SMS"/>
    <x v="0"/>
    <n v="0"/>
    <n v="3767"/>
    <s v="Alto"/>
    <s v="Bajo"/>
    <n v="4.49438202247191E-2"/>
    <n v="1475"/>
    <n v="233"/>
    <n v="0.38197424892703863"/>
    <n v="0.38197424892703863"/>
    <s v="Primera compra"/>
    <n v="1701"/>
    <n v="55.885010266940455"/>
    <n v="4.6570841889117043"/>
    <x v="0"/>
    <x v="3"/>
    <s v="feb"/>
  </r>
  <r>
    <x v="2963"/>
    <x v="0"/>
    <n v="57"/>
    <n v="256"/>
    <n v="630.70000000000005"/>
    <n v="0"/>
    <s v="No"/>
    <s v="No"/>
    <n v="0"/>
    <n v="0"/>
    <n v="43"/>
    <s v="Yes"/>
    <n v="0"/>
    <s v="HI"/>
    <x v="0"/>
    <n v="28"/>
    <s v="Yes"/>
    <s v="No"/>
    <s v="Yes"/>
    <s v="  One Year   "/>
    <s v="Credit Card"/>
    <n v="55"/>
    <n v="3438"/>
    <x v="0"/>
    <m/>
    <x v="1011"/>
    <x v="408"/>
    <n v="4"/>
    <x v="2"/>
    <n v="54.9"/>
    <x v="3"/>
    <s v="SMS"/>
    <x v="0"/>
    <n v="0"/>
    <n v="2566"/>
    <s v="Alto"/>
    <s v="Bajo"/>
    <n v="0.25"/>
    <n v="743"/>
    <n v="257"/>
    <n v="1.556420233463035E-2"/>
    <n v="1.556420233463035E-2"/>
    <s v="Primera compra"/>
    <n v="879"/>
    <n v="28.878850102669404"/>
    <n v="2.406570841889117"/>
    <x v="2"/>
    <x v="3"/>
    <s v="may"/>
  </r>
  <r>
    <x v="2964"/>
    <x v="0"/>
    <n v="71"/>
    <n v="476"/>
    <n v="1154.7"/>
    <n v="360"/>
    <s v="Yes"/>
    <s v="No"/>
    <n v="223.2"/>
    <n v="0"/>
    <n v="27"/>
    <s v="Yes"/>
    <n v="0"/>
    <s v="OK"/>
    <x v="1"/>
    <n v="38"/>
    <s v="No"/>
    <s v="No"/>
    <s v="No"/>
    <s v="  Two Year   "/>
    <s v="Credit Card"/>
    <n v="20"/>
    <n v="1470"/>
    <x v="0"/>
    <m/>
    <x v="1254"/>
    <x v="212"/>
    <n v="83"/>
    <x v="0"/>
    <n v="17.72"/>
    <x v="5"/>
    <s v="Email"/>
    <x v="1"/>
    <n v="8.93"/>
    <n v="994"/>
    <s v="Medio"/>
    <s v="Bajo"/>
    <n v="4.8192771084337352E-2"/>
    <n v="1716"/>
    <n v="840"/>
    <n v="9.8809523809523805E-2"/>
    <n v="9.8809523809523805E-2"/>
    <s v="Primera compra"/>
    <n v="1143"/>
    <n v="37.552361396303901"/>
    <n v="3.1293634496919918"/>
    <x v="0"/>
    <x v="0"/>
    <s v="ago"/>
  </r>
  <r>
    <x v="2965"/>
    <x v="0"/>
    <n v="72"/>
    <n v="73"/>
    <n v="177.7"/>
    <n v="220"/>
    <s v="Yes"/>
    <s v="No"/>
    <n v="76.599999999999994"/>
    <n v="0"/>
    <n v="0"/>
    <s v="No"/>
    <n v="0"/>
    <s v="LA"/>
    <x v="0"/>
    <n v="42"/>
    <s v="No"/>
    <s v="No"/>
    <s v="No"/>
    <s v="  Two Year   "/>
    <s v="Credit Card"/>
    <n v="10"/>
    <n v="458"/>
    <x v="0"/>
    <m/>
    <x v="1011"/>
    <x v="215"/>
    <n v="67"/>
    <x v="0"/>
    <n v="11.25"/>
    <x v="5"/>
    <s v="SMS"/>
    <x v="1"/>
    <n v="3.83"/>
    <n v="5295"/>
    <s v="Medio"/>
    <s v="Bajo"/>
    <n v="5.9701492537313432E-2"/>
    <n v="608"/>
    <n v="297"/>
    <n v="0.22558922558922559"/>
    <n v="0.22558922558922559"/>
    <s v="Primera compra"/>
    <n v="879"/>
    <n v="28.878850102669404"/>
    <n v="2.406570841889117"/>
    <x v="0"/>
    <x v="1"/>
    <s v="may"/>
  </r>
  <r>
    <x v="2966"/>
    <x v="0"/>
    <n v="66"/>
    <n v="265"/>
    <n v="464"/>
    <n v="0"/>
    <s v="No"/>
    <s v="No"/>
    <n v="0"/>
    <n v="2"/>
    <n v="0"/>
    <s v="No"/>
    <n v="0"/>
    <s v="TX"/>
    <x v="1"/>
    <n v="54"/>
    <s v="No"/>
    <s v="No"/>
    <s v="No"/>
    <s v="  One Year   "/>
    <s v="Credit Card"/>
    <n v="8"/>
    <n v="372"/>
    <x v="0"/>
    <m/>
    <x v="926"/>
    <x v="1278"/>
    <n v="98"/>
    <x v="0"/>
    <n v="7.91"/>
    <x v="0"/>
    <s v="SMS"/>
    <x v="0"/>
    <n v="0"/>
    <n v="4111"/>
    <s v="Medio"/>
    <s v="Bajo"/>
    <n v="2.0408163265306121E-2"/>
    <n v="362"/>
    <n v="267"/>
    <n v="0.36704119850187267"/>
    <n v="0.36704119850187267"/>
    <s v="Primera compra"/>
    <n v="1595"/>
    <n v="52.402464065708415"/>
    <n v="4.3668720054757015"/>
    <x v="0"/>
    <x v="1"/>
    <s v="jun"/>
  </r>
  <r>
    <x v="2967"/>
    <x v="0"/>
    <n v="75"/>
    <n v="66"/>
    <n v="135.6"/>
    <n v="0"/>
    <s v="No"/>
    <s v="No"/>
    <n v="0"/>
    <n v="0"/>
    <n v="0"/>
    <s v="No"/>
    <n v="0"/>
    <s v="OR"/>
    <x v="0"/>
    <n v="21"/>
    <s v="Yes"/>
    <s v="No"/>
    <s v="No"/>
    <s v="  Two Year   "/>
    <s v="Credit Card"/>
    <n v="12"/>
    <n v="411"/>
    <x v="0"/>
    <m/>
    <x v="884"/>
    <x v="862"/>
    <n v="95"/>
    <x v="0"/>
    <n v="12.01"/>
    <x v="4"/>
    <s v="SMS"/>
    <x v="1"/>
    <n v="0"/>
    <n v="804"/>
    <s v="Medio"/>
    <s v="Bajo"/>
    <n v="3.1578947368421054E-2"/>
    <n v="1215"/>
    <n v="69"/>
    <n v="1.3768115942028984"/>
    <n v="1.3768115942028984"/>
    <s v="Primera compra"/>
    <n v="1427"/>
    <n v="46.882956878850102"/>
    <n v="3.9069130732375084"/>
    <x v="0"/>
    <x v="1"/>
    <s v="nov"/>
  </r>
  <r>
    <x v="2968"/>
    <x v="0"/>
    <n v="64"/>
    <n v="415"/>
    <n v="793.3"/>
    <n v="0"/>
    <s v="No"/>
    <s v="No"/>
    <n v="0"/>
    <n v="0"/>
    <n v="14"/>
    <s v="Yes"/>
    <n v="0"/>
    <s v="MT"/>
    <x v="0"/>
    <n v="25"/>
    <s v="Yes"/>
    <s v="No"/>
    <s v="Yes"/>
    <s v="  One Year   "/>
    <s v="Credit Card"/>
    <n v="36"/>
    <n v="1768"/>
    <x v="0"/>
    <m/>
    <x v="1255"/>
    <x v="618"/>
    <n v="80"/>
    <x v="2"/>
    <n v="40.82"/>
    <x v="0"/>
    <s v="Phone"/>
    <x v="0"/>
    <n v="0"/>
    <n v="2712"/>
    <s v="Medio"/>
    <s v="Bajo"/>
    <n v="2.5000000000000001E-2"/>
    <n v="628"/>
    <n v="417"/>
    <n v="0.19184652278177458"/>
    <n v="0.19184652278177458"/>
    <s v="Primera compra"/>
    <n v="764"/>
    <n v="25.100616016427107"/>
    <n v="2.0917180013689256"/>
    <x v="0"/>
    <x v="0"/>
    <s v="sept"/>
  </r>
  <r>
    <x v="2969"/>
    <x v="0"/>
    <n v="68"/>
    <n v="6"/>
    <n v="12.7"/>
    <n v="0"/>
    <s v="No"/>
    <s v="No"/>
    <n v="0"/>
    <n v="0"/>
    <n v="1"/>
    <s v="Yes"/>
    <n v="0"/>
    <s v="NC"/>
    <x v="0"/>
    <n v="60"/>
    <s v="No"/>
    <s v="No"/>
    <s v="No"/>
    <s v="  Month-to-Month   "/>
    <s v="Credit Card"/>
    <n v="14"/>
    <n v="43"/>
    <x v="0"/>
    <m/>
    <x v="1108"/>
    <x v="735"/>
    <n v="30"/>
    <x v="0"/>
    <n v="12.05"/>
    <x v="1"/>
    <s v="Phone"/>
    <x v="0"/>
    <n v="0"/>
    <n v="1181"/>
    <s v="Medio"/>
    <s v="Bajo"/>
    <n v="0"/>
    <n v="1535"/>
    <n v="6"/>
    <n v="5"/>
    <n v="5"/>
    <s v="Primera compra"/>
    <n v="1334"/>
    <n v="43.827515400410675"/>
    <n v="3.6522929500342229"/>
    <x v="2"/>
    <x v="1"/>
    <s v="feb"/>
  </r>
  <r>
    <x v="2970"/>
    <x v="0"/>
    <n v="54"/>
    <n v="52"/>
    <n v="172"/>
    <n v="0"/>
    <s v="No"/>
    <s v="No"/>
    <n v="0"/>
    <n v="0"/>
    <n v="10"/>
    <s v="Yes"/>
    <n v="0"/>
    <s v="WA"/>
    <x v="1"/>
    <n v="56"/>
    <s v="No"/>
    <s v="No"/>
    <s v="No"/>
    <s v="  Month-to-Month   "/>
    <s v="Direct Debit"/>
    <n v="37"/>
    <n v="490"/>
    <x v="0"/>
    <m/>
    <x v="1219"/>
    <x v="1012"/>
    <n v="114"/>
    <x v="1"/>
    <n v="40.51"/>
    <x v="1"/>
    <s v="Email"/>
    <x v="0"/>
    <n v="0"/>
    <n v="6834"/>
    <s v="Medio"/>
    <s v="Bajo"/>
    <n v="0"/>
    <n v="623"/>
    <n v="52"/>
    <n v="2.1923076923076925"/>
    <n v="2.1923076923076925"/>
    <s v="Primera compra"/>
    <n v="918"/>
    <n v="30.160164271047229"/>
    <n v="2.5133470225872689"/>
    <x v="2"/>
    <x v="1"/>
    <s v="abr"/>
  </r>
  <r>
    <x v="2971"/>
    <x v="0"/>
    <n v="65"/>
    <n v="3"/>
    <n v="6.9"/>
    <n v="4"/>
    <s v="Yes"/>
    <s v="No"/>
    <n v="4.9000000000000004"/>
    <n v="0"/>
    <n v="0"/>
    <s v="No"/>
    <n v="0"/>
    <s v="CT"/>
    <x v="0"/>
    <n v="22"/>
    <s v="Yes"/>
    <s v="No"/>
    <s v="No"/>
    <s v="  One Year   "/>
    <s v="Credit Card"/>
    <n v="9"/>
    <n v="15"/>
    <x v="0"/>
    <m/>
    <x v="1256"/>
    <x v="823"/>
    <n v="39"/>
    <x v="1"/>
    <n v="10.119999999999999"/>
    <x v="2"/>
    <s v="Email"/>
    <x v="1"/>
    <n v="0.15"/>
    <n v="1617"/>
    <s v="Medio"/>
    <s v="Medio"/>
    <n v="0.12820512820512819"/>
    <n v="1311"/>
    <n v="12"/>
    <n v="3.25"/>
    <n v="3.25"/>
    <s v="Primera compra"/>
    <n v="1422"/>
    <n v="46.718685831622174"/>
    <n v="3.893223819301848"/>
    <x v="1"/>
    <x v="1"/>
    <s v="nov"/>
  </r>
  <r>
    <x v="2972"/>
    <x v="0"/>
    <n v="83"/>
    <n v="10"/>
    <n v="25.2"/>
    <n v="8"/>
    <s v="Yes"/>
    <s v="No"/>
    <n v="18.8"/>
    <n v="0"/>
    <n v="15"/>
    <s v="No"/>
    <n v="7"/>
    <s v="RI"/>
    <x v="1"/>
    <n v="21"/>
    <s v="Yes"/>
    <s v="No"/>
    <s v="Yes"/>
    <s v="  Month-to-Month   "/>
    <s v="Paper Check"/>
    <n v="17"/>
    <n v="70"/>
    <x v="0"/>
    <m/>
    <x v="272"/>
    <x v="958"/>
    <n v="73"/>
    <x v="1"/>
    <n v="16.989999999999998"/>
    <x v="2"/>
    <s v="Email"/>
    <x v="1"/>
    <n v="0.38"/>
    <n v="4501"/>
    <s v="Medio"/>
    <s v="Medio"/>
    <n v="6.8493150684931503E-2"/>
    <n v="624"/>
    <n v="23"/>
    <n v="3.1739130434782608"/>
    <n v="3.1739130434782608"/>
    <s v="Primera compra"/>
    <n v="686"/>
    <n v="22.537987679671456"/>
    <n v="1.8781656399726214"/>
    <x v="1"/>
    <x v="1"/>
    <s v="nov"/>
  </r>
  <r>
    <x v="2973"/>
    <x v="0"/>
    <n v="98"/>
    <n v="326"/>
    <n v="741.8"/>
    <n v="0"/>
    <s v="No"/>
    <s v="No"/>
    <n v="0"/>
    <n v="1"/>
    <n v="3"/>
    <s v="Yes"/>
    <n v="0"/>
    <s v="TX"/>
    <x v="0"/>
    <n v="49"/>
    <s v="No"/>
    <s v="No"/>
    <s v="No"/>
    <s v="  One Year   "/>
    <s v="Direct Debit"/>
    <n v="63"/>
    <n v="3132"/>
    <x v="0"/>
    <m/>
    <x v="633"/>
    <x v="62"/>
    <n v="36"/>
    <x v="1"/>
    <n v="72.44"/>
    <x v="2"/>
    <s v="Email"/>
    <x v="1"/>
    <n v="0"/>
    <n v="5673"/>
    <s v="Alto"/>
    <s v="Medio"/>
    <n v="0.1388888888888889"/>
    <n v="1166"/>
    <n v="331"/>
    <n v="0.10876132930513595"/>
    <n v="0.10876132930513595"/>
    <s v="Primera compra"/>
    <n v="371"/>
    <n v="12.188911704312115"/>
    <n v="1.0157426420260096"/>
    <x v="1"/>
    <x v="3"/>
    <s v="oct"/>
  </r>
  <r>
    <x v="2974"/>
    <x v="0"/>
    <n v="87"/>
    <n v="30"/>
    <n v="82.5"/>
    <n v="0"/>
    <s v="No"/>
    <s v="No"/>
    <n v="0"/>
    <n v="0"/>
    <n v="0"/>
    <s v="No"/>
    <n v="0"/>
    <s v="TX"/>
    <x v="1"/>
    <n v="42"/>
    <s v="No"/>
    <s v="No"/>
    <s v="No"/>
    <s v="  Month-to-Month   "/>
    <s v="Direct Debit"/>
    <n v="7"/>
    <n v="64"/>
    <x v="0"/>
    <m/>
    <x v="803"/>
    <x v="1279"/>
    <n v="6"/>
    <x v="1"/>
    <n v="6.69"/>
    <x v="4"/>
    <s v="SMS"/>
    <x v="0"/>
    <n v="0"/>
    <n v="761"/>
    <s v="Medio"/>
    <s v="Bajo"/>
    <n v="0.5"/>
    <n v="810"/>
    <n v="33"/>
    <n v="0.18181818181818182"/>
    <n v="0.18181818181818182"/>
    <s v="Primera compra"/>
    <n v="1472"/>
    <n v="48.361396303901429"/>
    <n v="4.0301163586584527"/>
    <x v="0"/>
    <x v="1"/>
    <s v="oct"/>
  </r>
  <r>
    <x v="2975"/>
    <x v="0"/>
    <n v="75"/>
    <n v="129"/>
    <n v="269.7"/>
    <n v="0"/>
    <s v="No"/>
    <s v="No"/>
    <n v="0"/>
    <n v="0"/>
    <n v="0"/>
    <s v="No"/>
    <n v="0"/>
    <s v="FL"/>
    <x v="1"/>
    <n v="44"/>
    <s v="No"/>
    <s v="No"/>
    <s v="No"/>
    <s v="  Two Year   "/>
    <s v="Credit Card"/>
    <n v="14"/>
    <n v="967"/>
    <x v="0"/>
    <m/>
    <x v="1016"/>
    <x v="427"/>
    <n v="56"/>
    <x v="0"/>
    <n v="13.1"/>
    <x v="1"/>
    <s v="Email"/>
    <x v="0"/>
    <n v="0"/>
    <n v="466"/>
    <s v="Medio"/>
    <s v="Bajo"/>
    <n v="0"/>
    <n v="1547"/>
    <n v="129"/>
    <n v="0.43410852713178294"/>
    <n v="0.43410852713178294"/>
    <s v="Primera compra"/>
    <n v="626"/>
    <n v="20.566735112936342"/>
    <n v="1.7138945927446951"/>
    <x v="0"/>
    <x v="2"/>
    <s v="ene"/>
  </r>
  <r>
    <x v="2976"/>
    <x v="0"/>
    <n v="59"/>
    <n v="184"/>
    <n v="417.1"/>
    <n v="0"/>
    <s v="No"/>
    <s v="No"/>
    <n v="0"/>
    <n v="0"/>
    <n v="21"/>
    <s v="Yes"/>
    <n v="0"/>
    <s v="IN"/>
    <x v="1"/>
    <n v="32"/>
    <s v="No"/>
    <s v="No"/>
    <s v="No"/>
    <s v="  One Year   "/>
    <s v="Direct Debit"/>
    <n v="59"/>
    <n v="3060"/>
    <x v="0"/>
    <m/>
    <x v="426"/>
    <x v="1280"/>
    <n v="84"/>
    <x v="2"/>
    <n v="51.21"/>
    <x v="4"/>
    <s v="SMS"/>
    <x v="0"/>
    <n v="0"/>
    <n v="6066"/>
    <s v="Alto"/>
    <s v="Bajo"/>
    <n v="3.5714285714285712E-2"/>
    <n v="718"/>
    <n v="187"/>
    <n v="0.44919786096256686"/>
    <n v="0.44919786096256686"/>
    <s v="Primera compra"/>
    <n v="782"/>
    <n v="25.691991786447637"/>
    <n v="2.1409993155373033"/>
    <x v="0"/>
    <x v="3"/>
    <s v="ago"/>
  </r>
  <r>
    <x v="2977"/>
    <x v="0"/>
    <n v="67"/>
    <n v="76"/>
    <n v="165.3"/>
    <n v="44"/>
    <s v="Yes"/>
    <s v="No"/>
    <n v="25"/>
    <n v="0"/>
    <n v="2"/>
    <s v="Yes"/>
    <n v="0"/>
    <s v="IA"/>
    <x v="1"/>
    <n v="38"/>
    <s v="No"/>
    <s v="No"/>
    <s v="No"/>
    <s v="  Month-to-Month   "/>
    <s v="Direct Debit"/>
    <n v="27"/>
    <m/>
    <x v="0"/>
    <m/>
    <x v="444"/>
    <x v="813"/>
    <n v="40"/>
    <x v="0"/>
    <n v="26.09"/>
    <x v="4"/>
    <s v="Email"/>
    <x v="0"/>
    <n v="1"/>
    <n v="26"/>
    <s v="Medio"/>
    <s v="Bajo"/>
    <n v="7.4999999999999997E-2"/>
    <n v="570"/>
    <n v="123"/>
    <n v="0.32520325203252032"/>
    <n v="0.32520325203252032"/>
    <s v="Primera compra"/>
    <n v="367"/>
    <n v="12.057494866529773"/>
    <n v="1.0047912388774811"/>
    <x v="0"/>
    <x v="1"/>
    <s v="oct"/>
  </r>
  <r>
    <x v="2978"/>
    <x v="0"/>
    <n v="70"/>
    <n v="453"/>
    <n v="1137.9000000000001"/>
    <n v="0"/>
    <s v="No"/>
    <s v="No"/>
    <n v="0"/>
    <n v="0"/>
    <n v="13"/>
    <s v="Yes"/>
    <n v="0"/>
    <s v="IN"/>
    <x v="1"/>
    <n v="28"/>
    <s v="Yes"/>
    <s v="No"/>
    <s v="Yes"/>
    <s v="  Two Year   "/>
    <s v="Direct Debit"/>
    <n v="37"/>
    <n v="2656"/>
    <x v="0"/>
    <m/>
    <x v="368"/>
    <x v="329"/>
    <n v="76"/>
    <x v="0"/>
    <n v="40.520000000000003"/>
    <x v="5"/>
    <s v="Phone"/>
    <x v="0"/>
    <n v="0"/>
    <n v="2143"/>
    <s v="Medio"/>
    <s v="Bajo"/>
    <n v="5.2631578947368418E-2"/>
    <n v="394"/>
    <n v="457"/>
    <n v="0.16630196936542668"/>
    <n v="0.16630196936542668"/>
    <s v="Primera compra"/>
    <n v="291"/>
    <n v="9.5605749486652982"/>
    <n v="0.79671457905544152"/>
    <x v="0"/>
    <x v="3"/>
    <s v="dic"/>
  </r>
  <r>
    <x v="2979"/>
    <x v="0"/>
    <n v="75"/>
    <n v="38"/>
    <n v="103.4"/>
    <n v="0"/>
    <s v="No"/>
    <s v="No"/>
    <n v="0"/>
    <n v="1"/>
    <n v="3"/>
    <s v="No"/>
    <n v="5"/>
    <s v="MI"/>
    <x v="0"/>
    <n v="75"/>
    <s v="No"/>
    <s v="Yes"/>
    <s v="No"/>
    <s v="  Two Year   "/>
    <s v="Direct Debit"/>
    <n v="53"/>
    <n v="1087"/>
    <x v="0"/>
    <m/>
    <x v="1028"/>
    <x v="460"/>
    <n v="93"/>
    <x v="0"/>
    <n v="55.78"/>
    <x v="5"/>
    <s v="Phone"/>
    <x v="1"/>
    <n v="0"/>
    <n v="5127"/>
    <s v="Alto"/>
    <s v="Bajo"/>
    <n v="4.3010752688172046E-2"/>
    <n v="1273"/>
    <n v="42"/>
    <n v="2.2142857142857144"/>
    <n v="2.2142857142857144"/>
    <s v="Primera compra"/>
    <n v="730"/>
    <n v="23.983572895277206"/>
    <n v="1.9986310746064337"/>
    <x v="0"/>
    <x v="0"/>
    <s v="oct"/>
  </r>
  <r>
    <x v="2980"/>
    <x v="0"/>
    <n v="89"/>
    <n v="13"/>
    <n v="40"/>
    <n v="0"/>
    <s v="No"/>
    <s v="No"/>
    <n v="0"/>
    <n v="1"/>
    <n v="0"/>
    <s v="No"/>
    <n v="0"/>
    <s v="RI"/>
    <x v="0"/>
    <n v="22"/>
    <s v="Yes"/>
    <s v="No"/>
    <s v="No"/>
    <s v="  Two Year   "/>
    <s v="Credit Card"/>
    <n v="9"/>
    <n v="91"/>
    <x v="0"/>
    <m/>
    <x v="274"/>
    <x v="1228"/>
    <n v="101"/>
    <x v="1"/>
    <n v="9.3800000000000008"/>
    <x v="1"/>
    <s v="Email"/>
    <x v="0"/>
    <n v="0"/>
    <n v="2941"/>
    <s v="Medio"/>
    <s v="Bajo"/>
    <n v="0"/>
    <n v="577"/>
    <n v="13"/>
    <n v="7.7692307692307692"/>
    <n v="7.7692307692307692"/>
    <s v="Primera compra"/>
    <n v="402"/>
    <n v="13.207392197125259"/>
    <n v="1.1006160164271048"/>
    <x v="0"/>
    <x v="1"/>
    <s v="sept"/>
  </r>
  <r>
    <x v="2981"/>
    <x v="0"/>
    <n v="64"/>
    <n v="322"/>
    <n v="734.3"/>
    <n v="0"/>
    <s v="No"/>
    <s v="No"/>
    <n v="0"/>
    <n v="0"/>
    <n v="38"/>
    <s v="Yes"/>
    <n v="0"/>
    <s v="RI"/>
    <x v="0"/>
    <n v="63"/>
    <s v="No"/>
    <s v="No"/>
    <s v="Yes"/>
    <s v="  One Year   "/>
    <s v="Direct Debit"/>
    <n v="40"/>
    <n v="2656"/>
    <x v="0"/>
    <m/>
    <x v="990"/>
    <x v="1056"/>
    <n v="90"/>
    <x v="1"/>
    <n v="42.26"/>
    <x v="3"/>
    <s v="Email"/>
    <x v="1"/>
    <n v="0"/>
    <n v="5259"/>
    <s v="Medio"/>
    <s v="Bajo"/>
    <n v="1.1111111111111112E-2"/>
    <n v="340"/>
    <n v="323"/>
    <n v="0.27863777089783281"/>
    <n v="0.27863777089783281"/>
    <s v="Primera compra"/>
    <n v="1275"/>
    <n v="41.889117043121146"/>
    <n v="3.4907597535934287"/>
    <x v="2"/>
    <x v="3"/>
    <s v="abr"/>
  </r>
  <r>
    <x v="2982"/>
    <x v="0"/>
    <n v="60"/>
    <n v="9"/>
    <n v="23.9"/>
    <n v="12"/>
    <s v="Yes"/>
    <s v="Yes"/>
    <n v="0"/>
    <n v="0"/>
    <n v="0"/>
    <s v="No"/>
    <n v="0"/>
    <s v="MA"/>
    <x v="0"/>
    <n v="50"/>
    <s v="No"/>
    <s v="No"/>
    <s v="No"/>
    <s v="  One Year   "/>
    <s v="Credit Card"/>
    <n v="11"/>
    <n v="27"/>
    <x v="0"/>
    <m/>
    <x v="70"/>
    <x v="1265"/>
    <n v="5"/>
    <x v="1"/>
    <n v="10.77"/>
    <x v="4"/>
    <s v="Phone"/>
    <x v="1"/>
    <n v="0.28000000000000003"/>
    <n v="4493"/>
    <s v="Medio"/>
    <s v="Bajo"/>
    <n v="0.6"/>
    <n v="966"/>
    <n v="24"/>
    <n v="0.20833333333333334"/>
    <n v="0.20833333333333334"/>
    <s v="Primera compra"/>
    <n v="913"/>
    <n v="29.995893223819301"/>
    <n v="2.4996577686516086"/>
    <x v="0"/>
    <x v="1"/>
    <s v="abr"/>
  </r>
  <r>
    <x v="2983"/>
    <x v="0"/>
    <n v="73"/>
    <n v="255"/>
    <n v="580"/>
    <n v="0"/>
    <s v="No"/>
    <s v="No"/>
    <n v="0"/>
    <n v="1"/>
    <n v="9"/>
    <s v="Yes"/>
    <n v="0"/>
    <s v="OK"/>
    <x v="0"/>
    <n v="78"/>
    <s v="No"/>
    <s v="Yes"/>
    <s v="Yes"/>
    <s v="  Two Year   "/>
    <s v="Credit Card"/>
    <n v="47"/>
    <n v="3003"/>
    <x v="0"/>
    <m/>
    <x v="281"/>
    <x v="176"/>
    <n v="76"/>
    <x v="0"/>
    <n v="41.85"/>
    <x v="2"/>
    <s v="Phone"/>
    <x v="0"/>
    <n v="0"/>
    <n v="2127"/>
    <s v="Medio"/>
    <s v="Medio"/>
    <n v="6.5789473684210523E-2"/>
    <n v="1120"/>
    <n v="260"/>
    <n v="0.29230769230769232"/>
    <n v="0.29230769230769232"/>
    <s v="Primera compra"/>
    <n v="656"/>
    <n v="21.552361396303901"/>
    <n v="1.7960301163586585"/>
    <x v="1"/>
    <x v="3"/>
    <s v="dic"/>
  </r>
  <r>
    <x v="2984"/>
    <x v="0"/>
    <n v="72"/>
    <n v="345"/>
    <n v="780.2"/>
    <n v="0"/>
    <s v="No"/>
    <s v="No"/>
    <n v="0"/>
    <n v="1"/>
    <n v="11"/>
    <s v="Yes"/>
    <n v="0"/>
    <s v="WI"/>
    <x v="1"/>
    <n v="57"/>
    <s v="No"/>
    <s v="No"/>
    <s v="Yes"/>
    <s v="  Two Year   "/>
    <s v="Credit Card"/>
    <n v="30"/>
    <n v="2123"/>
    <x v="0"/>
    <m/>
    <x v="773"/>
    <x v="90"/>
    <n v="96"/>
    <x v="0"/>
    <n v="28.32"/>
    <x v="2"/>
    <s v="Phone"/>
    <x v="1"/>
    <n v="0"/>
    <n v="843"/>
    <s v="Medio"/>
    <s v="Medio"/>
    <n v="5.2083333333333336E-2"/>
    <n v="678"/>
    <n v="350"/>
    <n v="0.2742857142857143"/>
    <n v="0.2742857142857143"/>
    <s v="Primera compra"/>
    <n v="1291"/>
    <n v="42.414784394250511"/>
    <n v="3.5345653661875427"/>
    <x v="1"/>
    <x v="0"/>
    <s v="abr"/>
  </r>
  <r>
    <x v="2985"/>
    <x v="0"/>
    <n v="65"/>
    <n v="53"/>
    <n v="163.19999999999999"/>
    <n v="0"/>
    <s v="No"/>
    <s v="No"/>
    <n v="0"/>
    <n v="1"/>
    <n v="0"/>
    <s v="No"/>
    <n v="0"/>
    <s v="TX"/>
    <x v="1"/>
    <n v="38"/>
    <s v="No"/>
    <s v="No"/>
    <s v="No"/>
    <s v="  Two Year   "/>
    <s v="Credit Card"/>
    <n v="12"/>
    <n v="134"/>
    <x v="0"/>
    <m/>
    <x v="124"/>
    <x v="1281"/>
    <n v="71"/>
    <x v="1"/>
    <n v="11.67"/>
    <x v="0"/>
    <s v="SMS"/>
    <x v="0"/>
    <n v="0"/>
    <n v="3525"/>
    <s v="Medio"/>
    <s v="Bajo"/>
    <n v="2.8169014084507043E-2"/>
    <n v="986"/>
    <n v="55"/>
    <n v="1.290909090909091"/>
    <n v="1.290909090909091"/>
    <s v="Primera compra"/>
    <n v="1681"/>
    <n v="55.227926078028744"/>
    <n v="4.602327173169062"/>
    <x v="0"/>
    <x v="1"/>
    <s v="mar"/>
  </r>
  <r>
    <x v="2986"/>
    <x v="0"/>
    <n v="68"/>
    <n v="143"/>
    <n v="338.1"/>
    <n v="0"/>
    <s v="No"/>
    <s v="No"/>
    <n v="0"/>
    <n v="1"/>
    <n v="0"/>
    <s v="No"/>
    <n v="0"/>
    <s v="ID"/>
    <x v="0"/>
    <n v="58"/>
    <s v="No"/>
    <s v="No"/>
    <s v="No"/>
    <s v="  Two Year   "/>
    <s v="Direct Debit"/>
    <n v="16"/>
    <n v="596"/>
    <x v="0"/>
    <m/>
    <x v="656"/>
    <x v="1282"/>
    <n v="45"/>
    <x v="0"/>
    <n v="16.190000000000001"/>
    <x v="0"/>
    <s v="SMS"/>
    <x v="0"/>
    <n v="0"/>
    <n v="5144"/>
    <s v="Medio"/>
    <s v="Bajo"/>
    <n v="4.4444444444444446E-2"/>
    <n v="382"/>
    <n v="145"/>
    <n v="0.31034482758620691"/>
    <n v="0.31034482758620691"/>
    <s v="Primera compra"/>
    <n v="531"/>
    <n v="17.44558521560575"/>
    <n v="1.4537987679671458"/>
    <x v="0"/>
    <x v="1"/>
    <s v="may"/>
  </r>
  <r>
    <x v="2987"/>
    <x v="0"/>
    <n v="78"/>
    <n v="42"/>
    <n v="90.1"/>
    <n v="0"/>
    <s v="No"/>
    <s v="No"/>
    <n v="0"/>
    <n v="0"/>
    <n v="13"/>
    <s v="Yes"/>
    <n v="0"/>
    <s v="MT"/>
    <x v="0"/>
    <n v="22"/>
    <s v="Yes"/>
    <s v="No"/>
    <s v="Yes"/>
    <s v="  Month-to-Month   "/>
    <s v="Direct Debit"/>
    <n v="28"/>
    <n v="283"/>
    <x v="0"/>
    <m/>
    <x v="263"/>
    <x v="56"/>
    <n v="33"/>
    <x v="1"/>
    <n v="31.38"/>
    <x v="1"/>
    <s v="Email"/>
    <x v="0"/>
    <n v="0"/>
    <n v="3407"/>
    <s v="Medio"/>
    <s v="Bajo"/>
    <n v="0"/>
    <n v="1062"/>
    <n v="42"/>
    <n v="0.7857142857142857"/>
    <n v="0.7857142857142857"/>
    <s v="Primera compra"/>
    <n v="1165"/>
    <n v="38.275154004106781"/>
    <n v="3.1895961670088986"/>
    <x v="2"/>
    <x v="1"/>
    <s v="ago"/>
  </r>
  <r>
    <x v="2988"/>
    <x v="0"/>
    <n v="53"/>
    <n v="172"/>
    <n v="323.7"/>
    <n v="0"/>
    <s v="No"/>
    <s v="No"/>
    <n v="0"/>
    <n v="1"/>
    <n v="4"/>
    <s v="Yes"/>
    <n v="0"/>
    <s v="MT"/>
    <x v="1"/>
    <n v="77"/>
    <s v="No"/>
    <s v="Yes"/>
    <s v="Yes"/>
    <s v="  Two Year   "/>
    <s v="Direct Debit"/>
    <n v="33"/>
    <n v="1347"/>
    <x v="0"/>
    <m/>
    <x v="18"/>
    <x v="1061"/>
    <n v="90"/>
    <x v="2"/>
    <n v="28.97"/>
    <x v="3"/>
    <s v="Phone"/>
    <x v="1"/>
    <n v="0"/>
    <n v="1244"/>
    <s v="Medio"/>
    <s v="Bajo"/>
    <n v="1.1111111111111112E-2"/>
    <n v="1138"/>
    <n v="173"/>
    <n v="0.52023121387283233"/>
    <n v="0.52023121387283233"/>
    <s v="Primera compra"/>
    <n v="1223"/>
    <n v="40.180698151950722"/>
    <n v="3.3483915126625603"/>
    <x v="2"/>
    <x v="0"/>
    <s v="jun"/>
  </r>
  <r>
    <x v="2989"/>
    <x v="0"/>
    <n v="78"/>
    <n v="195"/>
    <n v="489.7"/>
    <n v="490"/>
    <s v="Yes"/>
    <s v="No"/>
    <n v="402.5"/>
    <n v="0"/>
    <n v="10"/>
    <s v="Yes"/>
    <n v="0"/>
    <s v="WV"/>
    <x v="1"/>
    <n v="59"/>
    <s v="No"/>
    <s v="No"/>
    <s v="Yes"/>
    <s v="  Two Year   "/>
    <s v="Direct Debit"/>
    <n v="51"/>
    <n v="3590"/>
    <x v="0"/>
    <m/>
    <x v="1121"/>
    <x v="1283"/>
    <n v="26"/>
    <x v="1"/>
    <n v="43.41"/>
    <x v="5"/>
    <s v="Phone"/>
    <x v="0"/>
    <n v="0.8"/>
    <n v="4090"/>
    <s v="Medio"/>
    <s v="Bajo"/>
    <n v="0.15384615384615385"/>
    <n v="1457"/>
    <n v="689"/>
    <n v="3.7735849056603772E-2"/>
    <n v="3.7735849056603772E-2"/>
    <s v="Primera compra"/>
    <n v="1541"/>
    <n v="50.628336755646814"/>
    <n v="4.2190280629705681"/>
    <x v="0"/>
    <x v="3"/>
    <s v="jul"/>
  </r>
  <r>
    <x v="2990"/>
    <x v="0"/>
    <n v="69"/>
    <n v="9"/>
    <n v="27"/>
    <n v="0"/>
    <s v="No"/>
    <s v="No"/>
    <n v="0"/>
    <n v="2"/>
    <n v="0"/>
    <s v="No"/>
    <n v="0"/>
    <s v="VT"/>
    <x v="0"/>
    <n v="27"/>
    <s v="Yes"/>
    <s v="No"/>
    <s v="No"/>
    <s v="  Two Year   "/>
    <s v="Paper Check"/>
    <n v="7"/>
    <n v="28"/>
    <x v="0"/>
    <m/>
    <x v="631"/>
    <x v="410"/>
    <n v="68"/>
    <x v="0"/>
    <n v="6.27"/>
    <x v="0"/>
    <s v="Phone"/>
    <x v="0"/>
    <n v="0"/>
    <n v="319"/>
    <s v="Medio"/>
    <s v="Bajo"/>
    <n v="2.9411764705882353E-2"/>
    <n v="834"/>
    <n v="11"/>
    <n v="6.1818181818181817"/>
    <n v="6.1818181818181817"/>
    <s v="Primera compra"/>
    <n v="292"/>
    <n v="9.593429158110883"/>
    <n v="0.79945242984257359"/>
    <x v="0"/>
    <x v="1"/>
    <s v="dic"/>
  </r>
  <r>
    <x v="2991"/>
    <x v="0"/>
    <n v="80"/>
    <n v="227"/>
    <n v="508.2"/>
    <n v="0"/>
    <s v="No"/>
    <s v="No"/>
    <n v="0"/>
    <n v="0"/>
    <n v="2"/>
    <s v="Yes"/>
    <n v="0"/>
    <s v="HI"/>
    <x v="0"/>
    <n v="51"/>
    <s v="No"/>
    <s v="No"/>
    <s v="Yes"/>
    <s v="  One Year   "/>
    <s v="Direct Debit"/>
    <n v="49"/>
    <n v="2061"/>
    <x v="0"/>
    <m/>
    <x v="428"/>
    <x v="14"/>
    <n v="2"/>
    <x v="1"/>
    <n v="57.81"/>
    <x v="1"/>
    <s v="SMS"/>
    <x v="1"/>
    <n v="0"/>
    <n v="912"/>
    <s v="Alto"/>
    <s v="Bajo"/>
    <n v="0"/>
    <n v="1222"/>
    <n v="227"/>
    <n v="8.8105726872246704E-3"/>
    <n v="8.8105726872246704E-3"/>
    <s v="Primera compra"/>
    <n v="774"/>
    <n v="25.429158110882955"/>
    <n v="2.1190965092402463"/>
    <x v="2"/>
    <x v="0"/>
    <s v="ago"/>
  </r>
  <r>
    <x v="2992"/>
    <x v="0"/>
    <n v="66"/>
    <n v="5"/>
    <n v="9"/>
    <n v="7"/>
    <s v="Yes"/>
    <s v="No"/>
    <n v="2.2000000000000002"/>
    <n v="1"/>
    <n v="2"/>
    <s v="Yes"/>
    <n v="0"/>
    <s v="CO"/>
    <x v="1"/>
    <n v="32"/>
    <s v="No"/>
    <s v="No"/>
    <s v="No"/>
    <s v="  Month-to-Month   "/>
    <s v="Direct Debit"/>
    <n v="26"/>
    <n v="26"/>
    <x v="0"/>
    <m/>
    <x v="1230"/>
    <x v="1233"/>
    <n v="61"/>
    <x v="0"/>
    <n v="28.13"/>
    <x v="5"/>
    <s v="Email"/>
    <x v="0"/>
    <n v="0.09"/>
    <n v="5186"/>
    <s v="Medio"/>
    <s v="Bajo"/>
    <n v="6.5573770491803282E-2"/>
    <n v="1616"/>
    <n v="16"/>
    <n v="3.8125"/>
    <n v="3.8125"/>
    <s v="Primera compra"/>
    <n v="369"/>
    <n v="12.123203285420946"/>
    <n v="1.0102669404517455"/>
    <x v="0"/>
    <x v="1"/>
    <s v="oct"/>
  </r>
  <r>
    <x v="2993"/>
    <x v="0"/>
    <n v="67"/>
    <n v="555"/>
    <n v="1099.9000000000001"/>
    <n v="146"/>
    <s v="Yes"/>
    <s v="No"/>
    <n v="309"/>
    <n v="1"/>
    <n v="18"/>
    <s v="No"/>
    <n v="8"/>
    <s v="WY"/>
    <x v="0"/>
    <n v="24"/>
    <s v="Yes"/>
    <s v="No"/>
    <s v="No"/>
    <s v="  Two Year   "/>
    <s v="Credit Card"/>
    <n v="46"/>
    <n v="3382"/>
    <x v="0"/>
    <m/>
    <x v="716"/>
    <x v="370"/>
    <n v="95"/>
    <x v="1"/>
    <n v="43.94"/>
    <x v="4"/>
    <s v="Phone"/>
    <x v="1"/>
    <n v="9.27"/>
    <n v="2770"/>
    <s v="Medio"/>
    <s v="Bajo"/>
    <n v="3.1578947368421054E-2"/>
    <n v="438"/>
    <n v="704"/>
    <n v="0.13494318181818182"/>
    <n v="0.13494318181818182"/>
    <s v="Primera compra"/>
    <n v="641"/>
    <n v="21.059548254620125"/>
    <n v="1.754962354551677"/>
    <x v="0"/>
    <x v="3"/>
    <s v="ene"/>
  </r>
  <r>
    <x v="2993"/>
    <x v="0"/>
    <n v="94"/>
    <n v="555"/>
    <n v="1099.9000000000001"/>
    <n v="146"/>
    <s v="Yes"/>
    <s v="No"/>
    <n v="309"/>
    <n v="1"/>
    <n v="18"/>
    <s v="No"/>
    <n v="8"/>
    <s v="WY"/>
    <x v="0"/>
    <n v="24"/>
    <s v="Yes"/>
    <s v="No"/>
    <s v="No"/>
    <s v="  Two Year   "/>
    <s v="Credit Card"/>
    <n v="46"/>
    <n v="3382"/>
    <x v="0"/>
    <m/>
    <x v="716"/>
    <x v="370"/>
    <n v="95"/>
    <x v="1"/>
    <n v="43.94"/>
    <x v="4"/>
    <s v="Phone"/>
    <x v="1"/>
    <n v="9.27"/>
    <n v="6468"/>
    <s v="Medio"/>
    <s v="Bajo"/>
    <n v="3.1578947368421054E-2"/>
    <n v="438"/>
    <n v="704"/>
    <n v="0.13494318181818182"/>
    <n v="0.13494318181818182"/>
    <s v="Compra posterior"/>
    <n v="641"/>
    <n v="21.059548254620125"/>
    <n v="1.754962354551677"/>
    <x v="0"/>
    <x v="3"/>
    <s v="ene"/>
  </r>
  <r>
    <x v="2994"/>
    <x v="0"/>
    <n v="70"/>
    <n v="130"/>
    <n v="247.4"/>
    <n v="0"/>
    <s v="No"/>
    <s v="No"/>
    <n v="0"/>
    <n v="0"/>
    <n v="5"/>
    <s v="Yes"/>
    <n v="0"/>
    <s v="WV"/>
    <x v="0"/>
    <n v="75"/>
    <s v="No"/>
    <s v="Yes"/>
    <s v="No"/>
    <s v="  Month-to-Month   "/>
    <s v="Direct Debit"/>
    <n v="59"/>
    <n v="1323"/>
    <x v="0"/>
    <m/>
    <x v="173"/>
    <x v="307"/>
    <n v="1"/>
    <x v="0"/>
    <n v="68.209999999999994"/>
    <x v="1"/>
    <s v="Email"/>
    <x v="0"/>
    <n v="0"/>
    <n v="4829"/>
    <s v="Alto"/>
    <s v="Bajo"/>
    <n v="0"/>
    <n v="900"/>
    <n v="130"/>
    <n v="7.6923076923076927E-3"/>
    <n v="7.6923076923076927E-3"/>
    <s v="Primera compra"/>
    <n v="287"/>
    <n v="9.4291581108829554"/>
    <n v="0.78576317590691291"/>
    <x v="0"/>
    <x v="0"/>
    <s v="dic"/>
  </r>
  <r>
    <x v="2995"/>
    <x v="0"/>
    <n v="75"/>
    <n v="102"/>
    <n v="303.39999999999998"/>
    <n v="240"/>
    <s v="Yes"/>
    <s v="No"/>
    <n v="72.599999999999994"/>
    <n v="0"/>
    <n v="0"/>
    <s v="No"/>
    <n v="0"/>
    <s v="UT"/>
    <x v="1"/>
    <n v="28"/>
    <s v="Yes"/>
    <s v="No"/>
    <s v="No"/>
    <s v="  One Year   "/>
    <s v="Paper Check"/>
    <n v="13"/>
    <n v="400"/>
    <x v="0"/>
    <m/>
    <x v="227"/>
    <x v="906"/>
    <n v="85"/>
    <x v="0"/>
    <n v="15.1"/>
    <x v="4"/>
    <s v="Email"/>
    <x v="0"/>
    <n v="0.36"/>
    <n v="4681"/>
    <s v="Medio"/>
    <s v="Bajo"/>
    <n v="3.5294117647058823E-2"/>
    <n v="1247"/>
    <n v="345"/>
    <n v="0.24637681159420291"/>
    <n v="0.24637681159420291"/>
    <s v="Primera compra"/>
    <n v="777"/>
    <n v="25.527720739219717"/>
    <n v="2.1273100616016429"/>
    <x v="0"/>
    <x v="1"/>
    <s v="ago"/>
  </r>
  <r>
    <x v="2996"/>
    <x v="0"/>
    <n v="66"/>
    <n v="221"/>
    <n v="435.1"/>
    <n v="0"/>
    <s v="No"/>
    <s v="No"/>
    <n v="0"/>
    <n v="0"/>
    <n v="0"/>
    <s v="No"/>
    <n v="0"/>
    <s v="MA"/>
    <x v="0"/>
    <n v="68"/>
    <s v="No"/>
    <s v="Yes"/>
    <s v="No"/>
    <s v="  Two Year   "/>
    <s v="Credit Card"/>
    <n v="11"/>
    <n v="365"/>
    <x v="0"/>
    <m/>
    <x v="1257"/>
    <x v="912"/>
    <n v="24"/>
    <x v="2"/>
    <n v="9.1300000000000008"/>
    <x v="3"/>
    <s v="SMS"/>
    <x v="0"/>
    <n v="0"/>
    <n v="6502"/>
    <s v="Medio"/>
    <s v="Bajo"/>
    <n v="4.1666666666666664E-2"/>
    <n v="1607"/>
    <n v="222"/>
    <n v="0.10810810810810811"/>
    <n v="0.10810810810810811"/>
    <s v="Primera compra"/>
    <n v="1437"/>
    <n v="47.21149897330595"/>
    <n v="3.934291581108829"/>
    <x v="2"/>
    <x v="1"/>
    <s v="nov"/>
  </r>
  <r>
    <x v="2997"/>
    <x v="0"/>
    <n v="72"/>
    <n v="14"/>
    <n v="33.799999999999997"/>
    <n v="0"/>
    <s v="No"/>
    <s v="No"/>
    <n v="0"/>
    <n v="0"/>
    <n v="0"/>
    <s v="No"/>
    <n v="0"/>
    <s v="OH"/>
    <x v="1"/>
    <n v="60"/>
    <s v="No"/>
    <s v="No"/>
    <s v="No"/>
    <s v="  One Year   "/>
    <s v="Credit Card"/>
    <n v="6"/>
    <n v="27"/>
    <x v="0"/>
    <m/>
    <x v="21"/>
    <x v="1284"/>
    <n v="89"/>
    <x v="0"/>
    <n v="4.9400000000000004"/>
    <x v="5"/>
    <s v="Email"/>
    <x v="0"/>
    <n v="0"/>
    <n v="4690"/>
    <s v="Medio"/>
    <s v="Bajo"/>
    <n v="4.49438202247191E-2"/>
    <n v="603"/>
    <n v="18"/>
    <n v="4.9444444444444446"/>
    <n v="4.9444444444444446"/>
    <s v="Primera compra"/>
    <n v="499"/>
    <n v="16.394250513347021"/>
    <n v="1.3661875427789185"/>
    <x v="0"/>
    <x v="1"/>
    <s v="jun"/>
  </r>
  <r>
    <x v="2998"/>
    <x v="0"/>
    <n v="77"/>
    <n v="176"/>
    <n v="411"/>
    <n v="145"/>
    <s v="Yes"/>
    <s v="No"/>
    <n v="47.9"/>
    <n v="2"/>
    <n v="19"/>
    <s v="Yes"/>
    <n v="0"/>
    <s v="HI"/>
    <x v="1"/>
    <n v="57"/>
    <s v="No"/>
    <s v="No"/>
    <s v="Yes"/>
    <s v="  One Year   "/>
    <s v="Direct Debit"/>
    <n v="44"/>
    <n v="1286"/>
    <x v="0"/>
    <m/>
    <x v="119"/>
    <x v="836"/>
    <n v="74"/>
    <x v="1"/>
    <n v="50.24"/>
    <x v="2"/>
    <s v="Phone"/>
    <x v="1"/>
    <n v="1.91"/>
    <n v="239"/>
    <s v="Alto"/>
    <s v="Medio"/>
    <n v="6.7567567567567571E-2"/>
    <n v="538"/>
    <n v="326"/>
    <n v="0.22699386503067484"/>
    <n v="0.22699386503067484"/>
    <s v="Primera compra"/>
    <n v="1526"/>
    <n v="50.135523613963031"/>
    <n v="4.1779603011635862"/>
    <x v="1"/>
    <x v="0"/>
    <s v="ago"/>
  </r>
  <r>
    <x v="2999"/>
    <x v="0"/>
    <n v="58"/>
    <n v="45"/>
    <n v="73.3"/>
    <n v="0"/>
    <s v="No"/>
    <s v="No"/>
    <n v="0"/>
    <n v="0"/>
    <n v="7"/>
    <s v="Yes"/>
    <n v="0"/>
    <s v="MO"/>
    <x v="0"/>
    <n v="22"/>
    <s v="Yes"/>
    <s v="No"/>
    <s v="No"/>
    <s v="  Month-to-Month   "/>
    <s v="Direct Debit"/>
    <n v="39"/>
    <n v="408"/>
    <x v="0"/>
    <m/>
    <x v="1258"/>
    <x v="316"/>
    <n v="25"/>
    <x v="2"/>
    <n v="35.229999999999997"/>
    <x v="5"/>
    <s v="SMS"/>
    <x v="0"/>
    <n v="0"/>
    <n v="6093"/>
    <s v="Medio"/>
    <s v="Bajo"/>
    <n v="0.16"/>
    <n v="999"/>
    <n v="49"/>
    <n v="0.51020408163265307"/>
    <n v="0.51020408163265307"/>
    <s v="Primera compra"/>
    <n v="564"/>
    <n v="18.529774127310063"/>
    <n v="1.5441478439425051"/>
    <x v="0"/>
    <x v="1"/>
    <s v="mar"/>
  </r>
  <r>
    <x v="3000"/>
    <x v="0"/>
    <n v="73"/>
    <n v="273"/>
    <n v="687.2"/>
    <n v="0"/>
    <s v="No"/>
    <s v="No"/>
    <n v="0"/>
    <n v="0"/>
    <n v="0"/>
    <s v="No"/>
    <n v="0"/>
    <s v="UT"/>
    <x v="0"/>
    <n v="26"/>
    <s v="Yes"/>
    <s v="No"/>
    <s v="No"/>
    <s v="  One Year   "/>
    <s v="Credit Card"/>
    <n v="9"/>
    <n v="440"/>
    <x v="0"/>
    <m/>
    <x v="966"/>
    <x v="887"/>
    <n v="40"/>
    <x v="0"/>
    <n v="10.63"/>
    <x v="5"/>
    <s v="Phone"/>
    <x v="0"/>
    <n v="0"/>
    <n v="953"/>
    <s v="Medio"/>
    <s v="Bajo"/>
    <n v="0.1"/>
    <n v="432"/>
    <n v="277"/>
    <n v="0.1444043321299639"/>
    <n v="0.1444043321299639"/>
    <s v="Primera compra"/>
    <n v="1128"/>
    <n v="37.059548254620125"/>
    <n v="3.0882956878850103"/>
    <x v="0"/>
    <x v="1"/>
    <s v="sept"/>
  </r>
  <r>
    <x v="3001"/>
    <x v="0"/>
    <n v="95"/>
    <n v="187"/>
    <n v="558.29999999999995"/>
    <n v="168"/>
    <s v="Yes"/>
    <s v="Yes"/>
    <n v="0"/>
    <n v="0"/>
    <n v="10"/>
    <s v="Yes"/>
    <n v="0"/>
    <s v="RI"/>
    <x v="1"/>
    <n v="21"/>
    <s v="Yes"/>
    <s v="No"/>
    <s v="Yes"/>
    <s v="  Two Year   "/>
    <s v="Paper Check"/>
    <n v="27"/>
    <n v="1484"/>
    <x v="0"/>
    <m/>
    <x v="396"/>
    <x v="299"/>
    <n v="24"/>
    <x v="1"/>
    <n v="23.82"/>
    <x v="1"/>
    <s v="Phone"/>
    <x v="0"/>
    <n v="7.45"/>
    <n v="5683"/>
    <s v="Medio"/>
    <s v="Bajo"/>
    <n v="0"/>
    <n v="1615"/>
    <n v="355"/>
    <n v="6.7605633802816895E-2"/>
    <n v="6.7605633802816895E-2"/>
    <s v="Primera compra"/>
    <n v="565"/>
    <n v="18.562628336755647"/>
    <n v="1.5468856947296372"/>
    <x v="0"/>
    <x v="0"/>
    <s v="mar"/>
  </r>
  <r>
    <x v="3002"/>
    <x v="0"/>
    <n v="86"/>
    <n v="86"/>
    <n v="270.10000000000002"/>
    <n v="0"/>
    <s v="No"/>
    <s v="No"/>
    <n v="0"/>
    <n v="1"/>
    <n v="6"/>
    <s v="No"/>
    <n v="23"/>
    <s v="HI"/>
    <x v="0"/>
    <n v="72"/>
    <s v="No"/>
    <s v="Yes"/>
    <s v="Yes"/>
    <s v="  Two Year   "/>
    <s v="Credit Card"/>
    <n v="77"/>
    <n v="5182"/>
    <x v="0"/>
    <m/>
    <x v="38"/>
    <x v="458"/>
    <n v="89"/>
    <x v="1"/>
    <n v="84.31"/>
    <x v="5"/>
    <s v="SMS"/>
    <x v="1"/>
    <n v="0"/>
    <n v="3513"/>
    <s v="Alto"/>
    <s v="Bajo"/>
    <n v="4.49438202247191E-2"/>
    <n v="880"/>
    <n v="90"/>
    <n v="0.98888888888888893"/>
    <n v="0.98888888888888893"/>
    <s v="Primera compra"/>
    <n v="973"/>
    <n v="31.967145790554412"/>
    <n v="2.6639288158795345"/>
    <x v="0"/>
    <x v="3"/>
    <s v="feb"/>
  </r>
  <r>
    <x v="3003"/>
    <x v="0"/>
    <n v="73"/>
    <n v="299"/>
    <n v="585.20000000000005"/>
    <n v="0"/>
    <s v="No"/>
    <s v="No"/>
    <n v="0"/>
    <n v="0"/>
    <n v="19"/>
    <s v="Yes"/>
    <n v="0"/>
    <s v="SC"/>
    <x v="1"/>
    <n v="27"/>
    <s v="Yes"/>
    <s v="No"/>
    <s v="No"/>
    <s v="  Two Year   "/>
    <s v="Credit Card"/>
    <n v="31"/>
    <n v="1795"/>
    <x v="0"/>
    <m/>
    <x v="12"/>
    <x v="376"/>
    <n v="81"/>
    <x v="0"/>
    <n v="34.82"/>
    <x v="5"/>
    <s v="Phone"/>
    <x v="0"/>
    <n v="0"/>
    <n v="6939"/>
    <s v="Medio"/>
    <s v="Bajo"/>
    <n v="4.9382716049382713E-2"/>
    <n v="541"/>
    <n v="303"/>
    <n v="0.26732673267326734"/>
    <n v="0.26732673267326734"/>
    <s v="Primera compra"/>
    <n v="1590"/>
    <n v="52.238193018480494"/>
    <n v="4.3531827515400412"/>
    <x v="0"/>
    <x v="0"/>
    <s v="jun"/>
  </r>
  <r>
    <x v="3004"/>
    <x v="0"/>
    <n v="53"/>
    <n v="153"/>
    <n v="451.2"/>
    <n v="0"/>
    <s v="No"/>
    <s v="No"/>
    <n v="0"/>
    <n v="0"/>
    <n v="9"/>
    <s v="Yes"/>
    <n v="0"/>
    <s v="MS"/>
    <x v="0"/>
    <n v="68"/>
    <s v="No"/>
    <s v="Yes"/>
    <s v="No"/>
    <s v="  One Year   "/>
    <s v="Credit Card"/>
    <n v="34"/>
    <n v="1177"/>
    <x v="0"/>
    <m/>
    <x v="358"/>
    <x v="964"/>
    <n v="53"/>
    <x v="2"/>
    <n v="38.24"/>
    <x v="2"/>
    <s v="Email"/>
    <x v="0"/>
    <n v="0"/>
    <n v="6374"/>
    <s v="Medio"/>
    <s v="Medio"/>
    <n v="9.4339622641509441E-2"/>
    <n v="1374"/>
    <n v="158"/>
    <n v="0.33544303797468356"/>
    <n v="0.33544303797468356"/>
    <s v="Primera compra"/>
    <n v="1446"/>
    <n v="47.507186858316224"/>
    <n v="3.9589322381930185"/>
    <x v="1"/>
    <x v="0"/>
    <s v="oct"/>
  </r>
  <r>
    <x v="3005"/>
    <x v="0"/>
    <n v="86"/>
    <n v="149"/>
    <n v="410.4"/>
    <n v="236"/>
    <s v="Yes"/>
    <s v="No"/>
    <n v="448.4"/>
    <n v="0"/>
    <n v="12"/>
    <s v="Yes"/>
    <n v="0"/>
    <s v="MO"/>
    <x v="1"/>
    <n v="35"/>
    <s v="No"/>
    <s v="No"/>
    <s v="No"/>
    <s v="  Two Year   "/>
    <s v="Credit Card"/>
    <n v="37"/>
    <n v="2147"/>
    <x v="0"/>
    <m/>
    <x v="597"/>
    <x v="609"/>
    <n v="32"/>
    <x v="1"/>
    <n v="32.86"/>
    <x v="4"/>
    <s v="Email"/>
    <x v="1"/>
    <n v="8.9700000000000006"/>
    <n v="5125"/>
    <s v="Medio"/>
    <s v="Bajo"/>
    <n v="9.375E-2"/>
    <n v="600"/>
    <n v="388"/>
    <n v="8.247422680412371E-2"/>
    <n v="8.247422680412371E-2"/>
    <s v="Primera compra"/>
    <n v="444"/>
    <n v="14.587268993839835"/>
    <n v="1.215605749486653"/>
    <x v="0"/>
    <x v="0"/>
    <s v="jul"/>
  </r>
  <r>
    <x v="3006"/>
    <x v="0"/>
    <n v="50"/>
    <n v="300"/>
    <n v="740.2"/>
    <n v="184"/>
    <s v="Yes"/>
    <s v="Yes"/>
    <n v="0"/>
    <n v="0"/>
    <n v="15"/>
    <s v="Yes"/>
    <n v="0"/>
    <s v="WY"/>
    <x v="0"/>
    <n v="35"/>
    <s v="No"/>
    <s v="No"/>
    <s v="No"/>
    <s v="  One Year   "/>
    <s v="Direct Debit"/>
    <n v="50"/>
    <n v="2325"/>
    <x v="0"/>
    <m/>
    <x v="1259"/>
    <x v="1285"/>
    <n v="17"/>
    <x v="2"/>
    <n v="40.24"/>
    <x v="2"/>
    <s v="SMS"/>
    <x v="0"/>
    <n v="4.28"/>
    <n v="4628"/>
    <s v="Medio"/>
    <s v="Medio"/>
    <n v="0.29411764705882354"/>
    <n v="946"/>
    <n v="489"/>
    <n v="3.4764826175869123E-2"/>
    <n v="3.4764826175869123E-2"/>
    <s v="Primera compra"/>
    <n v="986"/>
    <n v="32.394250513347018"/>
    <n v="2.6995208761122513"/>
    <x v="1"/>
    <x v="3"/>
    <s v="ene"/>
  </r>
  <r>
    <x v="3007"/>
    <x v="0"/>
    <n v="87"/>
    <n v="155"/>
    <n v="339.4"/>
    <n v="306"/>
    <s v="Yes"/>
    <s v="No"/>
    <n v="106.3"/>
    <n v="0"/>
    <n v="0"/>
    <s v="No"/>
    <n v="0"/>
    <s v="MS"/>
    <x v="1"/>
    <n v="46"/>
    <s v="No"/>
    <s v="No"/>
    <s v="No"/>
    <s v="  One Year   "/>
    <s v="Direct Debit"/>
    <n v="8"/>
    <n v="275"/>
    <x v="0"/>
    <m/>
    <x v="529"/>
    <x v="1040"/>
    <n v="57"/>
    <x v="1"/>
    <n v="8.6300000000000008"/>
    <x v="4"/>
    <s v="Phone"/>
    <x v="0"/>
    <n v="0.42"/>
    <n v="3978"/>
    <s v="Medio"/>
    <s v="Bajo"/>
    <n v="5.2631578947368418E-2"/>
    <n v="1048"/>
    <n v="464"/>
    <n v="0.12284482758620689"/>
    <n v="0.12284482758620689"/>
    <s v="Primera compra"/>
    <n v="1690"/>
    <n v="55.523613963039018"/>
    <n v="4.6269678302532515"/>
    <x v="0"/>
    <x v="1"/>
    <s v="feb"/>
  </r>
  <r>
    <x v="3008"/>
    <x v="0"/>
    <n v="69"/>
    <n v="167"/>
    <n v="266.60000000000002"/>
    <n v="268"/>
    <s v="Yes"/>
    <s v="No"/>
    <n v="448.9"/>
    <n v="0"/>
    <n v="4"/>
    <s v="No"/>
    <n v="88"/>
    <s v="RI"/>
    <x v="1"/>
    <n v="51"/>
    <s v="No"/>
    <s v="No"/>
    <s v="Yes"/>
    <s v="  One Year   "/>
    <s v="Credit Card"/>
    <n v="41"/>
    <n v="2723"/>
    <x v="0"/>
    <m/>
    <x v="1068"/>
    <x v="772"/>
    <n v="4"/>
    <x v="0"/>
    <n v="39.93"/>
    <x v="0"/>
    <s v="Email"/>
    <x v="1"/>
    <n v="8.98"/>
    <n v="2142"/>
    <s v="Medio"/>
    <s v="Bajo"/>
    <n v="0.5"/>
    <n v="528"/>
    <n v="437"/>
    <n v="9.1533180778032037E-3"/>
    <n v="9.1533180778032037E-3"/>
    <s v="Primera compra"/>
    <n v="628"/>
    <n v="20.632443531827516"/>
    <n v="1.7193702943189597"/>
    <x v="0"/>
    <x v="3"/>
    <s v="ene"/>
  </r>
  <r>
    <x v="3009"/>
    <x v="0"/>
    <n v="81"/>
    <n v="21"/>
    <n v="61"/>
    <n v="0"/>
    <s v="No"/>
    <s v="No"/>
    <n v="0"/>
    <n v="0"/>
    <n v="4"/>
    <s v="Yes"/>
    <n v="0"/>
    <s v="NM"/>
    <x v="0"/>
    <n v="59"/>
    <s v="No"/>
    <s v="No"/>
    <s v="No"/>
    <s v="  Month-to-Month   "/>
    <s v="Direct Debit"/>
    <n v="16"/>
    <n v="125"/>
    <x v="0"/>
    <m/>
    <x v="1194"/>
    <x v="707"/>
    <n v="4"/>
    <x v="1"/>
    <n v="16.04"/>
    <x v="3"/>
    <s v="SMS"/>
    <x v="1"/>
    <n v="0"/>
    <n v="5469"/>
    <s v="Medio"/>
    <s v="Bajo"/>
    <n v="0.25"/>
    <n v="1045"/>
    <n v="22"/>
    <n v="0.18181818181818182"/>
    <n v="0.18181818181818182"/>
    <s v="Primera compra"/>
    <n v="615"/>
    <n v="20.20533880903491"/>
    <n v="1.6837782340862424"/>
    <x v="0"/>
    <x v="1"/>
    <s v="feb"/>
  </r>
  <r>
    <x v="3010"/>
    <x v="0"/>
    <n v="78"/>
    <n v="35"/>
    <n v="93"/>
    <n v="207"/>
    <s v="Yes"/>
    <s v="No"/>
    <n v="110.4"/>
    <n v="0"/>
    <n v="20"/>
    <s v="Yes"/>
    <n v="0"/>
    <s v="RI"/>
    <x v="1"/>
    <n v="23"/>
    <s v="Yes"/>
    <s v="No"/>
    <s v="No"/>
    <s v="  Month-to-Month   "/>
    <s v="Direct Debit"/>
    <n v="46"/>
    <n v="1076"/>
    <x v="0"/>
    <m/>
    <x v="969"/>
    <x v="10"/>
    <n v="119"/>
    <x v="1"/>
    <n v="42.7"/>
    <x v="3"/>
    <s v="Email"/>
    <x v="0"/>
    <n v="2.21"/>
    <n v="6521"/>
    <s v="Medio"/>
    <s v="Bajo"/>
    <n v="8.4033613445378148E-3"/>
    <n v="911"/>
    <n v="243"/>
    <n v="0.48971193415637859"/>
    <n v="0.48971193415637859"/>
    <s v="Primera compra"/>
    <n v="611"/>
    <n v="20.073921971252567"/>
    <n v="1.6728268309377139"/>
    <x v="0"/>
    <x v="2"/>
    <s v="feb"/>
  </r>
  <r>
    <x v="3011"/>
    <x v="0"/>
    <n v="81"/>
    <n v="283"/>
    <n v="682.5"/>
    <n v="156"/>
    <s v="Yes"/>
    <s v="Yes"/>
    <n v="0"/>
    <n v="0"/>
    <n v="2"/>
    <s v="Yes"/>
    <n v="0"/>
    <s v="TX"/>
    <x v="0"/>
    <n v="80"/>
    <s v="No"/>
    <s v="Yes"/>
    <s v="No"/>
    <s v="  Two Year   "/>
    <s v="Direct Debit"/>
    <n v="45"/>
    <n v="2382"/>
    <x v="0"/>
    <m/>
    <x v="586"/>
    <x v="348"/>
    <n v="64"/>
    <x v="1"/>
    <n v="50.5"/>
    <x v="4"/>
    <s v="Phone"/>
    <x v="1"/>
    <n v="6.92"/>
    <n v="1961"/>
    <s v="Alto"/>
    <s v="Bajo"/>
    <n v="4.6875E-2"/>
    <n v="746"/>
    <n v="442"/>
    <n v="0.14479638009049775"/>
    <n v="0.14479638009049775"/>
    <s v="Primera compra"/>
    <n v="904"/>
    <n v="29.700205338809035"/>
    <n v="2.4750171115674195"/>
    <x v="0"/>
    <x v="3"/>
    <s v="abr"/>
  </r>
  <r>
    <x v="3012"/>
    <x v="0"/>
    <n v="74"/>
    <n v="12"/>
    <n v="23.7"/>
    <n v="20"/>
    <s v="Yes"/>
    <s v="Yes"/>
    <n v="0"/>
    <n v="0"/>
    <n v="1"/>
    <s v="Yes"/>
    <n v="0"/>
    <s v="ND"/>
    <x v="0"/>
    <n v="71"/>
    <s v="No"/>
    <s v="Yes"/>
    <s v="Yes"/>
    <s v="  Two Year   "/>
    <s v="Credit Card"/>
    <n v="19"/>
    <n v="88"/>
    <x v="0"/>
    <m/>
    <x v="911"/>
    <x v="126"/>
    <n v="13"/>
    <x v="1"/>
    <n v="18.920000000000002"/>
    <x v="3"/>
    <s v="Email"/>
    <x v="0"/>
    <n v="0.05"/>
    <n v="6480"/>
    <s v="Medio"/>
    <s v="Bajo"/>
    <n v="7.6923076923076927E-2"/>
    <n v="395"/>
    <n v="33"/>
    <n v="0.39393939393939392"/>
    <n v="0.39393939393939392"/>
    <s v="Primera compra"/>
    <n v="1546"/>
    <n v="50.792607802874741"/>
    <n v="4.2327173169062284"/>
    <x v="2"/>
    <x v="1"/>
    <s v="jul"/>
  </r>
  <r>
    <x v="3013"/>
    <x v="0"/>
    <n v="93"/>
    <n v="98"/>
    <n v="263.89999999999998"/>
    <n v="0"/>
    <s v="No"/>
    <s v="No"/>
    <n v="0"/>
    <n v="0"/>
    <n v="4"/>
    <s v="No"/>
    <n v="33"/>
    <s v="ND"/>
    <x v="1"/>
    <n v="67"/>
    <s v="No"/>
    <s v="Yes"/>
    <s v="Yes"/>
    <s v="  One Year   "/>
    <s v="Direct Debit"/>
    <n v="65"/>
    <n v="3436"/>
    <x v="0"/>
    <m/>
    <x v="1260"/>
    <x v="383"/>
    <n v="4"/>
    <x v="1"/>
    <n v="60.1"/>
    <x v="2"/>
    <s v="Email"/>
    <x v="1"/>
    <n v="0"/>
    <n v="3511"/>
    <s v="Alto"/>
    <s v="Medio"/>
    <n v="1.25"/>
    <n v="443"/>
    <n v="103"/>
    <n v="3.8834951456310676E-2"/>
    <n v="3.8834951456310676E-2"/>
    <s v="Primera compra"/>
    <n v="1481"/>
    <n v="48.65708418891171"/>
    <n v="4.0547570157426422"/>
    <x v="1"/>
    <x v="3"/>
    <s v="sept"/>
  </r>
  <r>
    <x v="3014"/>
    <x v="0"/>
    <n v="65"/>
    <n v="141"/>
    <n v="325.3"/>
    <n v="108"/>
    <s v="Yes"/>
    <s v="Yes"/>
    <n v="0"/>
    <n v="0"/>
    <n v="13"/>
    <s v="Yes"/>
    <n v="0"/>
    <s v="ID"/>
    <x v="0"/>
    <n v="59"/>
    <s v="No"/>
    <s v="No"/>
    <s v="Yes"/>
    <s v="  Month-to-Month   "/>
    <s v="Direct Debit"/>
    <n v="21"/>
    <n v="559"/>
    <x v="0"/>
    <m/>
    <x v="1092"/>
    <x v="502"/>
    <n v="39"/>
    <x v="0"/>
    <n v="20.93"/>
    <x v="0"/>
    <s v="Phone"/>
    <x v="1"/>
    <n v="0.3"/>
    <n v="1642"/>
    <s v="Medio"/>
    <s v="Bajo"/>
    <n v="5.128205128205128E-2"/>
    <n v="952"/>
    <n v="251"/>
    <n v="0.15537848605577689"/>
    <n v="0.15537848605577689"/>
    <s v="Primera compra"/>
    <n v="722"/>
    <n v="23.720739219712527"/>
    <n v="1.9767282683093772"/>
    <x v="0"/>
    <x v="1"/>
    <s v="oct"/>
  </r>
  <r>
    <x v="3015"/>
    <x v="0"/>
    <n v="66"/>
    <n v="8"/>
    <n v="13.7"/>
    <n v="12"/>
    <s v="Yes"/>
    <s v="No"/>
    <n v="11.7"/>
    <n v="1"/>
    <n v="0"/>
    <s v="No"/>
    <n v="0"/>
    <s v="KY"/>
    <x v="0"/>
    <n v="50"/>
    <s v="No"/>
    <s v="No"/>
    <s v="No"/>
    <s v="  One Year   "/>
    <s v="Credit Card"/>
    <n v="10"/>
    <n v="33"/>
    <x v="0"/>
    <m/>
    <x v="893"/>
    <x v="741"/>
    <n v="59"/>
    <x v="0"/>
    <n v="9.92"/>
    <x v="5"/>
    <s v="Phone"/>
    <x v="1"/>
    <n v="0.47"/>
    <n v="1887"/>
    <s v="Medio"/>
    <s v="Bajo"/>
    <n v="6.7796610169491525E-2"/>
    <n v="445"/>
    <n v="24"/>
    <n v="2.4583333333333335"/>
    <n v="2.4583333333333335"/>
    <s v="Primera compra"/>
    <n v="940"/>
    <n v="30.882956878850102"/>
    <n v="2.5735797399041753"/>
    <x v="0"/>
    <x v="1"/>
    <s v="mar"/>
  </r>
  <r>
    <x v="3016"/>
    <x v="0"/>
    <n v="67"/>
    <n v="25"/>
    <n v="57.3"/>
    <n v="0"/>
    <s v="No"/>
    <s v="No"/>
    <n v="0"/>
    <n v="0"/>
    <n v="3"/>
    <s v="Yes"/>
    <n v="0"/>
    <s v="MA"/>
    <x v="1"/>
    <n v="61"/>
    <s v="No"/>
    <s v="No"/>
    <s v="No"/>
    <s v="  Month-to-Month   "/>
    <s v="Direct Debit"/>
    <n v="24"/>
    <n v="154"/>
    <x v="0"/>
    <m/>
    <x v="245"/>
    <x v="1045"/>
    <n v="60"/>
    <x v="2"/>
    <n v="23.21"/>
    <x v="2"/>
    <s v="Phone"/>
    <x v="0"/>
    <n v="0"/>
    <n v="869"/>
    <s v="Medio"/>
    <s v="Medio"/>
    <n v="8.3333333333333329E-2"/>
    <n v="1562"/>
    <n v="30"/>
    <n v="2"/>
    <n v="2"/>
    <s v="Primera compra"/>
    <n v="1297"/>
    <n v="42.611909650924026"/>
    <n v="3.5509924709103355"/>
    <x v="1"/>
    <x v="1"/>
    <s v="mar"/>
  </r>
  <r>
    <x v="3017"/>
    <x v="0"/>
    <n v="64"/>
    <n v="84"/>
    <n v="222"/>
    <n v="0"/>
    <s v="No"/>
    <s v="No"/>
    <n v="0"/>
    <n v="0"/>
    <n v="7"/>
    <s v="Yes"/>
    <n v="0"/>
    <s v="RI"/>
    <x v="0"/>
    <n v="76"/>
    <s v="No"/>
    <s v="Yes"/>
    <s v="No"/>
    <s v="  One Year   "/>
    <s v="Direct Debit"/>
    <n v="30"/>
    <n v="1093"/>
    <x v="0"/>
    <m/>
    <x v="275"/>
    <x v="1021"/>
    <n v="12"/>
    <x v="2"/>
    <n v="32.19"/>
    <x v="2"/>
    <s v="SMS"/>
    <x v="0"/>
    <n v="0"/>
    <n v="3440"/>
    <s v="Medio"/>
    <s v="Medio"/>
    <n v="0.41666666666666669"/>
    <n v="847"/>
    <n v="89"/>
    <n v="0.1348314606741573"/>
    <n v="0.1348314606741573"/>
    <s v="Primera compra"/>
    <n v="334"/>
    <n v="10.973305954825463"/>
    <n v="0.91444216290212188"/>
    <x v="1"/>
    <x v="0"/>
    <s v="nov"/>
  </r>
  <r>
    <x v="3018"/>
    <x v="0"/>
    <n v="68"/>
    <n v="73"/>
    <n v="196.7"/>
    <n v="0"/>
    <s v="No"/>
    <s v="No"/>
    <n v="0"/>
    <n v="0"/>
    <n v="18"/>
    <s v="No"/>
    <n v="17"/>
    <s v="WI"/>
    <x v="0"/>
    <n v="27"/>
    <s v="Yes"/>
    <s v="No"/>
    <s v="Yes"/>
    <s v="  One Year   "/>
    <s v="Direct Debit"/>
    <n v="25"/>
    <n v="454"/>
    <x v="0"/>
    <m/>
    <x v="1232"/>
    <x v="486"/>
    <n v="103"/>
    <x v="2"/>
    <n v="26.74"/>
    <x v="0"/>
    <s v="Phone"/>
    <x v="1"/>
    <n v="0"/>
    <n v="945"/>
    <s v="Medio"/>
    <s v="Bajo"/>
    <n v="1.9417475728155338E-2"/>
    <n v="807"/>
    <n v="75"/>
    <n v="1.3733333333333333"/>
    <n v="1.3733333333333333"/>
    <s v="Primera compra"/>
    <n v="1587"/>
    <n v="52.139630390143736"/>
    <n v="4.344969199178645"/>
    <x v="0"/>
    <x v="1"/>
    <s v="jun"/>
  </r>
  <r>
    <x v="3019"/>
    <x v="0"/>
    <n v="86"/>
    <n v="71"/>
    <n v="201.7"/>
    <n v="0"/>
    <s v="No"/>
    <s v="No"/>
    <n v="0"/>
    <n v="2"/>
    <n v="0"/>
    <s v="No"/>
    <n v="0"/>
    <s v="KS"/>
    <x v="1"/>
    <n v="35"/>
    <s v="No"/>
    <s v="No"/>
    <s v="No"/>
    <s v="  One Year   "/>
    <s v="Credit Card"/>
    <n v="9"/>
    <n v="193"/>
    <x v="0"/>
    <m/>
    <x v="928"/>
    <x v="1286"/>
    <n v="43"/>
    <x v="1"/>
    <n v="8.31"/>
    <x v="3"/>
    <s v="SMS"/>
    <x v="1"/>
    <n v="0"/>
    <n v="4926"/>
    <s v="Medio"/>
    <s v="Bajo"/>
    <n v="2.3255813953488372E-2"/>
    <n v="1379"/>
    <n v="72"/>
    <n v="0.59722222222222221"/>
    <n v="0.59722222222222221"/>
    <s v="Primera compra"/>
    <n v="930"/>
    <n v="30.55441478439425"/>
    <n v="2.5462012320328542"/>
    <x v="2"/>
    <x v="1"/>
    <s v="mar"/>
  </r>
  <r>
    <x v="3020"/>
    <x v="0"/>
    <n v="63"/>
    <n v="37"/>
    <n v="89.2"/>
    <n v="0"/>
    <s v="No"/>
    <s v="No"/>
    <n v="0"/>
    <n v="0"/>
    <n v="17"/>
    <s v="Yes"/>
    <n v="0"/>
    <s v="GA"/>
    <x v="1"/>
    <n v="24"/>
    <s v="Yes"/>
    <s v="No"/>
    <s v="No"/>
    <s v="  Month-to-Month   "/>
    <s v="Direct Debit"/>
    <n v="19"/>
    <n v="238"/>
    <x v="0"/>
    <m/>
    <x v="1112"/>
    <x v="1020"/>
    <n v="104"/>
    <x v="2"/>
    <n v="19.690000000000001"/>
    <x v="0"/>
    <s v="Phone"/>
    <x v="1"/>
    <n v="0"/>
    <n v="591"/>
    <s v="Medio"/>
    <s v="Bajo"/>
    <n v="1.9230769230769232E-2"/>
    <n v="295"/>
    <n v="39"/>
    <n v="2.6666666666666665"/>
    <n v="2.6666666666666665"/>
    <s v="Primera compra"/>
    <n v="355"/>
    <n v="11.663244353182751"/>
    <n v="0.97193702943189597"/>
    <x v="0"/>
    <x v="1"/>
    <s v="oct"/>
  </r>
  <r>
    <x v="3021"/>
    <x v="0"/>
    <n v="74"/>
    <n v="248"/>
    <n v="534.70000000000005"/>
    <n v="0"/>
    <s v="No"/>
    <s v="No"/>
    <n v="0"/>
    <n v="0"/>
    <n v="6"/>
    <s v="Yes"/>
    <n v="0"/>
    <s v="IN"/>
    <x v="1"/>
    <n v="55"/>
    <s v="No"/>
    <s v="No"/>
    <s v="No"/>
    <s v="  One Year   "/>
    <s v="Direct Debit"/>
    <n v="22"/>
    <n v="786"/>
    <x v="0"/>
    <m/>
    <x v="1208"/>
    <x v="413"/>
    <n v="116"/>
    <x v="2"/>
    <n v="21.98"/>
    <x v="5"/>
    <s v="Phone"/>
    <x v="0"/>
    <n v="0"/>
    <n v="6737"/>
    <s v="Medio"/>
    <s v="Bajo"/>
    <n v="3.4482758620689655E-2"/>
    <n v="616"/>
    <n v="252"/>
    <n v="0.46031746031746029"/>
    <n v="0.46031746031746029"/>
    <s v="Primera compra"/>
    <n v="1714"/>
    <n v="56.312114989733061"/>
    <n v="4.6926762491444221"/>
    <x v="0"/>
    <x v="2"/>
    <s v="feb"/>
  </r>
  <r>
    <x v="3022"/>
    <x v="0"/>
    <n v="63"/>
    <n v="6"/>
    <n v="16.5"/>
    <n v="12"/>
    <s v="Yes"/>
    <s v="No"/>
    <n v="8.6"/>
    <n v="0"/>
    <n v="3"/>
    <s v="No"/>
    <n v="5"/>
    <s v="TX"/>
    <x v="1"/>
    <n v="36"/>
    <s v="No"/>
    <s v="No"/>
    <s v="No"/>
    <s v="  Month-to-Month   "/>
    <s v="Credit Card"/>
    <n v="27"/>
    <n v="89"/>
    <x v="0"/>
    <m/>
    <x v="769"/>
    <x v="907"/>
    <n v="99"/>
    <x v="1"/>
    <n v="26.06"/>
    <x v="1"/>
    <s v="Phone"/>
    <x v="1"/>
    <n v="0.43"/>
    <n v="1604"/>
    <s v="Medio"/>
    <s v="Bajo"/>
    <n v="0"/>
    <n v="1370"/>
    <n v="18"/>
    <n v="5.5"/>
    <n v="5.5"/>
    <s v="Primera compra"/>
    <n v="1312"/>
    <n v="43.104722792607802"/>
    <n v="3.592060232717317"/>
    <x v="2"/>
    <x v="1"/>
    <s v="mar"/>
  </r>
  <r>
    <x v="3023"/>
    <x v="0"/>
    <n v="72"/>
    <n v="401"/>
    <n v="837.7"/>
    <n v="0"/>
    <s v="No"/>
    <s v="No"/>
    <n v="0"/>
    <n v="1"/>
    <n v="8"/>
    <s v="Yes"/>
    <n v="0"/>
    <s v="WY"/>
    <x v="1"/>
    <n v="37"/>
    <s v="No"/>
    <s v="No"/>
    <s v="Yes"/>
    <s v="  Two Year   "/>
    <s v="Credit Card"/>
    <n v="48"/>
    <n v="3385"/>
    <x v="0"/>
    <m/>
    <x v="760"/>
    <x v="516"/>
    <n v="116"/>
    <x v="0"/>
    <n v="49.74"/>
    <x v="5"/>
    <s v="SMS"/>
    <x v="0"/>
    <n v="0"/>
    <n v="3927"/>
    <s v="Alto"/>
    <s v="Bajo"/>
    <n v="3.4482758620689655E-2"/>
    <n v="693"/>
    <n v="405"/>
    <n v="0.28641975308641976"/>
    <n v="0.28641975308641976"/>
    <s v="Primera compra"/>
    <n v="664"/>
    <n v="21.815195071868583"/>
    <n v="1.8179329226557153"/>
    <x v="0"/>
    <x v="3"/>
    <s v="dic"/>
  </r>
  <r>
    <x v="3024"/>
    <x v="0"/>
    <n v="91"/>
    <n v="569"/>
    <n v="1142.7"/>
    <n v="284"/>
    <s v="Yes"/>
    <s v="No"/>
    <n v="129.19999999999999"/>
    <n v="0"/>
    <n v="4"/>
    <s v="Yes"/>
    <n v="0"/>
    <s v="OK"/>
    <x v="0"/>
    <n v="56"/>
    <s v="No"/>
    <s v="No"/>
    <s v="No"/>
    <s v="  Two Year   "/>
    <s v="Credit Card"/>
    <n v="42"/>
    <n v="3029"/>
    <x v="0"/>
    <m/>
    <x v="1200"/>
    <x v="6"/>
    <n v="23"/>
    <x v="1"/>
    <n v="47.85"/>
    <x v="3"/>
    <s v="Email"/>
    <x v="0"/>
    <n v="6.46"/>
    <n v="306"/>
    <s v="Alto"/>
    <s v="Bajo"/>
    <n v="4.3478260869565216E-2"/>
    <n v="483"/>
    <n v="854"/>
    <n v="2.6932084309133488E-2"/>
    <n v="2.6932084309133488E-2"/>
    <s v="Primera compra"/>
    <n v="1170"/>
    <n v="38.439425051334702"/>
    <n v="3.2032854209445585"/>
    <x v="2"/>
    <x v="3"/>
    <s v="jul"/>
  </r>
  <r>
    <x v="3025"/>
    <x v="0"/>
    <n v="66"/>
    <n v="286"/>
    <n v="870.1"/>
    <n v="365"/>
    <s v="Yes"/>
    <s v="No"/>
    <n v="193.5"/>
    <n v="0"/>
    <n v="19"/>
    <s v="No"/>
    <n v="19"/>
    <s v="WY"/>
    <x v="0"/>
    <n v="46"/>
    <s v="No"/>
    <s v="No"/>
    <s v="Yes"/>
    <s v="  Two Year   "/>
    <s v="Direct Debit"/>
    <n v="52"/>
    <n v="3755"/>
    <x v="0"/>
    <m/>
    <x v="664"/>
    <x v="58"/>
    <n v="57"/>
    <x v="0"/>
    <n v="55.3"/>
    <x v="5"/>
    <s v="Phone"/>
    <x v="0"/>
    <n v="7.74"/>
    <n v="2627"/>
    <s v="Alto"/>
    <s v="Bajo"/>
    <n v="7.0175438596491224E-2"/>
    <n v="867"/>
    <n v="655"/>
    <n v="8.7022900763358779E-2"/>
    <n v="8.7022900763358779E-2"/>
    <s v="Primera compra"/>
    <n v="1241"/>
    <n v="40.772073921971248"/>
    <n v="3.3976728268309375"/>
    <x v="0"/>
    <x v="3"/>
    <s v="may"/>
  </r>
  <r>
    <x v="3025"/>
    <x v="0"/>
    <n v="68"/>
    <n v="286"/>
    <n v="870.1"/>
    <n v="365"/>
    <s v="Yes"/>
    <s v="No"/>
    <n v="193.5"/>
    <n v="0"/>
    <n v="19"/>
    <s v="No"/>
    <n v="19"/>
    <s v="WY"/>
    <x v="0"/>
    <n v="46"/>
    <s v="No"/>
    <s v="No"/>
    <s v="Yes"/>
    <s v="  Two Year   "/>
    <s v="Direct Debit"/>
    <n v="52"/>
    <n v="3755"/>
    <x v="0"/>
    <m/>
    <x v="664"/>
    <x v="58"/>
    <n v="57"/>
    <x v="0"/>
    <n v="55.3"/>
    <x v="2"/>
    <s v="Phone"/>
    <x v="0"/>
    <n v="7.74"/>
    <n v="3073"/>
    <s v="Alto"/>
    <s v="Medio"/>
    <n v="8.771929824561403E-2"/>
    <n v="867"/>
    <n v="656"/>
    <n v="8.6890243902439018E-2"/>
    <n v="8.6890243902439018E-2"/>
    <s v="Compra posterior"/>
    <n v="1241"/>
    <n v="40.772073921971248"/>
    <n v="3.3976728268309375"/>
    <x v="1"/>
    <x v="3"/>
    <s v="may"/>
  </r>
  <r>
    <x v="3026"/>
    <x v="0"/>
    <n v="93"/>
    <n v="112"/>
    <n v="325.5"/>
    <n v="92"/>
    <s v="Yes"/>
    <s v="No"/>
    <n v="89.7"/>
    <n v="0"/>
    <n v="0"/>
    <s v="No"/>
    <n v="0"/>
    <s v="NY"/>
    <x v="1"/>
    <n v="49"/>
    <s v="No"/>
    <s v="No"/>
    <s v="No"/>
    <s v="  Two Year   "/>
    <s v="Credit Card"/>
    <n v="7"/>
    <n v="164"/>
    <x v="0"/>
    <m/>
    <x v="61"/>
    <x v="634"/>
    <n v="41"/>
    <x v="1"/>
    <n v="6.98"/>
    <x v="2"/>
    <s v="SMS"/>
    <x v="1"/>
    <n v="1.79"/>
    <n v="5920"/>
    <s v="Medio"/>
    <s v="Medio"/>
    <n v="0.12195121951219512"/>
    <n v="1029"/>
    <n v="209"/>
    <n v="0.19617224880382775"/>
    <n v="0.19617224880382775"/>
    <s v="Primera compra"/>
    <n v="1078"/>
    <n v="35.416837782340863"/>
    <n v="2.9514031485284051"/>
    <x v="1"/>
    <x v="1"/>
    <s v="oct"/>
  </r>
  <r>
    <x v="3027"/>
    <x v="0"/>
    <n v="87"/>
    <n v="5"/>
    <n v="10"/>
    <n v="0"/>
    <s v="No"/>
    <s v="No"/>
    <n v="0"/>
    <n v="0"/>
    <n v="3"/>
    <s v="Yes"/>
    <n v="0"/>
    <s v="DC"/>
    <x v="0"/>
    <n v="30"/>
    <s v="No"/>
    <s v="No"/>
    <s v="No"/>
    <s v="  Month-to-Month   "/>
    <s v="Credit Card"/>
    <n v="13"/>
    <n v="13"/>
    <x v="0"/>
    <m/>
    <x v="312"/>
    <x v="15"/>
    <n v="49"/>
    <x v="1"/>
    <n v="14.44"/>
    <x v="5"/>
    <s v="Email"/>
    <x v="1"/>
    <n v="0"/>
    <n v="6836"/>
    <s v="Medio"/>
    <s v="Bajo"/>
    <n v="8.1632653061224483E-2"/>
    <n v="1321"/>
    <n v="9"/>
    <n v="5.4444444444444446"/>
    <n v="5.4444444444444446"/>
    <s v="Primera compra"/>
    <n v="785"/>
    <n v="25.790554414784395"/>
    <n v="2.1492128678986995"/>
    <x v="0"/>
    <x v="1"/>
    <s v="ago"/>
  </r>
  <r>
    <x v="3028"/>
    <x v="0"/>
    <n v="69"/>
    <n v="417"/>
    <n v="974.8"/>
    <n v="210"/>
    <s v="Yes"/>
    <s v="No"/>
    <n v="353.5"/>
    <n v="0"/>
    <n v="14"/>
    <s v="No"/>
    <n v="45"/>
    <s v="OH"/>
    <x v="0"/>
    <n v="47"/>
    <s v="No"/>
    <s v="No"/>
    <s v="Yes"/>
    <s v="  Two Year   "/>
    <s v="Credit Card"/>
    <n v="47"/>
    <n v="3249"/>
    <x v="0"/>
    <m/>
    <x v="185"/>
    <x v="591"/>
    <n v="49"/>
    <x v="0"/>
    <n v="47.72"/>
    <x v="2"/>
    <s v="SMS"/>
    <x v="0"/>
    <n v="0.71"/>
    <n v="5660"/>
    <s v="Alto"/>
    <s v="Medio"/>
    <n v="0.10204081632653061"/>
    <n v="1274"/>
    <n v="632"/>
    <n v="7.753164556962025E-2"/>
    <n v="7.753164556962025E-2"/>
    <s v="Primera compra"/>
    <n v="1364"/>
    <n v="44.813141683778234"/>
    <n v="3.7344284736481863"/>
    <x v="1"/>
    <x v="3"/>
    <s v="ene"/>
  </r>
  <r>
    <x v="3028"/>
    <x v="0"/>
    <n v="70"/>
    <n v="417"/>
    <n v="974.8"/>
    <n v="210"/>
    <s v="Yes"/>
    <s v="No"/>
    <n v="353.5"/>
    <n v="0"/>
    <n v="14"/>
    <s v="No"/>
    <n v="45"/>
    <s v="OH"/>
    <x v="0"/>
    <n v="47"/>
    <s v="No"/>
    <s v="No"/>
    <s v="Yes"/>
    <s v="  Two Year   "/>
    <s v="Credit Card"/>
    <n v="47"/>
    <n v="3249"/>
    <x v="0"/>
    <m/>
    <x v="185"/>
    <x v="591"/>
    <n v="49"/>
    <x v="0"/>
    <n v="47.72"/>
    <x v="4"/>
    <s v="SMS"/>
    <x v="0"/>
    <n v="0.71"/>
    <n v="3806"/>
    <s v="Alto"/>
    <s v="Bajo"/>
    <n v="6.1224489795918366E-2"/>
    <n v="1274"/>
    <n v="630"/>
    <n v="7.7777777777777779E-2"/>
    <n v="7.7777777777777779E-2"/>
    <s v="Compra posterior"/>
    <n v="1364"/>
    <n v="44.813141683778234"/>
    <n v="3.7344284736481863"/>
    <x v="0"/>
    <x v="3"/>
    <s v="ene"/>
  </r>
  <r>
    <x v="3029"/>
    <x v="0"/>
    <n v="69"/>
    <n v="309"/>
    <n v="932.3"/>
    <n v="0"/>
    <s v="No"/>
    <s v="No"/>
    <n v="0"/>
    <n v="1"/>
    <n v="12"/>
    <s v="No"/>
    <n v="22"/>
    <s v="MN"/>
    <x v="0"/>
    <n v="22"/>
    <s v="Yes"/>
    <s v="No"/>
    <s v="Yes"/>
    <s v="  Two Year   "/>
    <s v="Credit Card"/>
    <n v="43"/>
    <n v="3076"/>
    <x v="0"/>
    <m/>
    <x v="38"/>
    <x v="33"/>
    <n v="37"/>
    <x v="0"/>
    <n v="36.94"/>
    <x v="2"/>
    <s v="Email"/>
    <x v="1"/>
    <n v="0"/>
    <n v="1667"/>
    <s v="Medio"/>
    <s v="Medio"/>
    <n v="0.13513513513513514"/>
    <n v="447"/>
    <n v="314"/>
    <n v="0.1178343949044586"/>
    <n v="0.1178343949044586"/>
    <s v="Primera compra"/>
    <n v="973"/>
    <n v="31.967145790554412"/>
    <n v="2.6639288158795345"/>
    <x v="1"/>
    <x v="3"/>
    <s v="feb"/>
  </r>
  <r>
    <x v="3030"/>
    <x v="0"/>
    <n v="59"/>
    <n v="275"/>
    <n v="682.9"/>
    <n v="98"/>
    <s v="Yes"/>
    <s v="No"/>
    <n v="76.400000000000006"/>
    <n v="0"/>
    <n v="0"/>
    <s v="No"/>
    <n v="0"/>
    <s v="DC"/>
    <x v="0"/>
    <n v="44"/>
    <s v="No"/>
    <s v="No"/>
    <s v="No"/>
    <s v="  Two Year   "/>
    <s v="Credit Card"/>
    <n v="11"/>
    <n v="537"/>
    <x v="0"/>
    <m/>
    <x v="575"/>
    <x v="371"/>
    <n v="47"/>
    <x v="2"/>
    <n v="12.58"/>
    <x v="1"/>
    <s v="Phone"/>
    <x v="0"/>
    <n v="3.82"/>
    <n v="3592"/>
    <s v="Medio"/>
    <s v="Bajo"/>
    <n v="0"/>
    <n v="778"/>
    <n v="373"/>
    <n v="0.12600536193029491"/>
    <n v="0.12600536193029491"/>
    <s v="Primera compra"/>
    <n v="1257"/>
    <n v="41.29774127310062"/>
    <n v="3.4414784394250515"/>
    <x v="2"/>
    <x v="1"/>
    <s v="may"/>
  </r>
  <r>
    <x v="3031"/>
    <x v="0"/>
    <n v="73"/>
    <n v="88"/>
    <n v="251"/>
    <n v="300"/>
    <s v="Yes"/>
    <s v="Yes"/>
    <n v="0"/>
    <n v="0"/>
    <n v="9"/>
    <s v="Yes"/>
    <n v="0"/>
    <s v="TN"/>
    <x v="0"/>
    <n v="59"/>
    <s v="No"/>
    <s v="No"/>
    <s v="No"/>
    <s v="  One Year   "/>
    <s v="Direct Debit"/>
    <n v="40"/>
    <n v="2009"/>
    <x v="0"/>
    <m/>
    <x v="347"/>
    <x v="831"/>
    <n v="108"/>
    <x v="0"/>
    <n v="37.5"/>
    <x v="0"/>
    <s v="Phone"/>
    <x v="1"/>
    <n v="0.38"/>
    <n v="3707"/>
    <s v="Medio"/>
    <s v="Bajo"/>
    <n v="1.8518518518518517E-2"/>
    <n v="1253"/>
    <n v="390"/>
    <n v="0.27692307692307694"/>
    <n v="0.27692307692307694"/>
    <s v="Primera compra"/>
    <n v="707"/>
    <n v="23.227926078028744"/>
    <n v="1.9356605065023953"/>
    <x v="0"/>
    <x v="0"/>
    <s v="nov"/>
  </r>
  <r>
    <x v="3032"/>
    <x v="0"/>
    <n v="74"/>
    <n v="75"/>
    <n v="190.2"/>
    <n v="0"/>
    <s v="No"/>
    <s v="No"/>
    <n v="0"/>
    <n v="0"/>
    <n v="8"/>
    <s v="Yes"/>
    <n v="0"/>
    <s v="OK"/>
    <x v="1"/>
    <n v="77"/>
    <s v="No"/>
    <s v="Yes"/>
    <s v="Yes"/>
    <s v="  Two Year   "/>
    <s v="Direct Debit"/>
    <n v="35"/>
    <n v="1096"/>
    <x v="0"/>
    <m/>
    <x v="31"/>
    <x v="240"/>
    <n v="14"/>
    <x v="0"/>
    <n v="38.9"/>
    <x v="0"/>
    <s v="Email"/>
    <x v="1"/>
    <n v="0"/>
    <n v="506"/>
    <s v="Medio"/>
    <s v="Bajo"/>
    <n v="0.14285714285714285"/>
    <n v="1455"/>
    <n v="77"/>
    <n v="0.18181818181818182"/>
    <n v="0.18181818181818182"/>
    <s v="Primera compra"/>
    <n v="1571"/>
    <n v="51.613963039014372"/>
    <n v="4.301163586584531"/>
    <x v="0"/>
    <x v="0"/>
    <s v="jun"/>
  </r>
  <r>
    <x v="3033"/>
    <x v="0"/>
    <n v="76"/>
    <n v="294"/>
    <n v="556.1"/>
    <n v="0"/>
    <s v="No"/>
    <s v="No"/>
    <n v="0"/>
    <n v="0"/>
    <n v="5"/>
    <s v="Yes"/>
    <n v="0"/>
    <s v="NE"/>
    <x v="0"/>
    <n v="50"/>
    <s v="No"/>
    <s v="No"/>
    <s v="No"/>
    <s v="  One Year   "/>
    <s v="Direct Debit"/>
    <n v="39"/>
    <n v="1448"/>
    <x v="0"/>
    <m/>
    <x v="1261"/>
    <x v="966"/>
    <n v="79"/>
    <x v="1"/>
    <n v="45.28"/>
    <x v="4"/>
    <s v="Email"/>
    <x v="1"/>
    <n v="0"/>
    <n v="1146"/>
    <s v="Alto"/>
    <s v="Bajo"/>
    <n v="3.7974683544303799E-2"/>
    <n v="1244"/>
    <n v="297"/>
    <n v="0.265993265993266"/>
    <n v="0.265993265993266"/>
    <s v="Primera compra"/>
    <n v="301"/>
    <n v="9.8891170431211499"/>
    <n v="0.82409308692676253"/>
    <x v="0"/>
    <x v="0"/>
    <s v="dic"/>
  </r>
  <r>
    <x v="3034"/>
    <x v="0"/>
    <n v="75"/>
    <n v="186"/>
    <n v="466"/>
    <n v="0"/>
    <s v="No"/>
    <s v="No"/>
    <n v="0"/>
    <n v="1"/>
    <n v="0"/>
    <s v="No"/>
    <n v="0"/>
    <s v="GA"/>
    <x v="1"/>
    <n v="28"/>
    <s v="Yes"/>
    <s v="No"/>
    <s v="No"/>
    <s v="  Two Year   "/>
    <s v="Credit Card"/>
    <n v="12"/>
    <n v="623"/>
    <x v="0"/>
    <m/>
    <x v="22"/>
    <x v="9"/>
    <n v="51"/>
    <x v="0"/>
    <n v="12.83"/>
    <x v="0"/>
    <s v="Email"/>
    <x v="1"/>
    <n v="0"/>
    <n v="2410"/>
    <s v="Medio"/>
    <s v="Bajo"/>
    <n v="3.9215686274509803E-2"/>
    <n v="610"/>
    <n v="188"/>
    <n v="0.27127659574468083"/>
    <n v="0.27127659574468083"/>
    <s v="Primera compra"/>
    <n v="1190"/>
    <n v="39.096509240246405"/>
    <n v="3.2580424366872003"/>
    <x v="0"/>
    <x v="1"/>
    <s v="jul"/>
  </r>
  <r>
    <x v="3035"/>
    <x v="0"/>
    <n v="69"/>
    <n v="102"/>
    <n v="253"/>
    <n v="0"/>
    <s v="No"/>
    <s v="No"/>
    <n v="0"/>
    <n v="0"/>
    <n v="8"/>
    <s v="Yes"/>
    <n v="0"/>
    <s v="MS"/>
    <x v="0"/>
    <n v="35"/>
    <s v="No"/>
    <s v="No"/>
    <s v="No"/>
    <s v="  One Year   "/>
    <s v="Paper Check"/>
    <n v="28"/>
    <n v="1778"/>
    <x v="0"/>
    <m/>
    <x v="504"/>
    <x v="578"/>
    <n v="104"/>
    <x v="0"/>
    <n v="32.549999999999997"/>
    <x v="3"/>
    <s v="Email"/>
    <x v="1"/>
    <n v="0"/>
    <n v="2007"/>
    <s v="Medio"/>
    <s v="Bajo"/>
    <n v="9.6153846153846159E-3"/>
    <n v="772"/>
    <n v="103"/>
    <n v="1.0097087378640777"/>
    <n v="1.0097087378640777"/>
    <s v="Primera compra"/>
    <n v="876"/>
    <n v="28.780287474332649"/>
    <n v="2.3983572895277208"/>
    <x v="2"/>
    <x v="0"/>
    <s v="may"/>
  </r>
  <r>
    <x v="3036"/>
    <x v="0"/>
    <n v="73"/>
    <n v="37"/>
    <n v="95.5"/>
    <n v="0"/>
    <s v="No"/>
    <s v="No"/>
    <n v="0"/>
    <n v="0"/>
    <n v="0"/>
    <s v="No"/>
    <n v="0"/>
    <s v="UT"/>
    <x v="1"/>
    <n v="45"/>
    <s v="No"/>
    <s v="No"/>
    <s v="No"/>
    <s v="  Month-to-Month   "/>
    <s v="Credit Card"/>
    <n v="13"/>
    <n v="150"/>
    <x v="0"/>
    <m/>
    <x v="1262"/>
    <x v="643"/>
    <n v="92"/>
    <x v="2"/>
    <n v="15.15"/>
    <x v="5"/>
    <s v="SMS"/>
    <x v="0"/>
    <n v="0"/>
    <n v="2024"/>
    <s v="Medio"/>
    <s v="Bajo"/>
    <n v="4.3478260869565216E-2"/>
    <n v="533"/>
    <n v="41"/>
    <n v="2.2439024390243905"/>
    <n v="2.2439024390243905"/>
    <s v="Primera compra"/>
    <n v="1723"/>
    <n v="56.607802874743328"/>
    <n v="4.7173169062286107"/>
    <x v="0"/>
    <x v="1"/>
    <s v="ene"/>
  </r>
  <r>
    <x v="3037"/>
    <x v="0"/>
    <n v="87"/>
    <n v="31"/>
    <n v="107.6"/>
    <n v="0"/>
    <s v="No"/>
    <s v="No"/>
    <n v="0"/>
    <n v="0"/>
    <n v="0"/>
    <s v="No"/>
    <n v="0"/>
    <s v="NJ"/>
    <x v="0"/>
    <n v="47"/>
    <s v="No"/>
    <s v="No"/>
    <s v="No"/>
    <s v="  One Year   "/>
    <s v="Credit Card"/>
    <n v="13"/>
    <n v="168"/>
    <x v="0"/>
    <m/>
    <x v="988"/>
    <x v="732"/>
    <n v="42"/>
    <x v="1"/>
    <n v="12.67"/>
    <x v="0"/>
    <s v="Phone"/>
    <x v="1"/>
    <n v="0"/>
    <n v="4241"/>
    <s v="Medio"/>
    <s v="Bajo"/>
    <n v="4.7619047619047616E-2"/>
    <n v="576"/>
    <n v="33"/>
    <n v="1.2727272727272727"/>
    <n v="1.2727272727272727"/>
    <s v="Primera compra"/>
    <n v="1369"/>
    <n v="44.977412731006162"/>
    <n v="3.7481177275838466"/>
    <x v="0"/>
    <x v="1"/>
    <s v="ene"/>
  </r>
  <r>
    <x v="3038"/>
    <x v="0"/>
    <n v="67"/>
    <n v="70"/>
    <n v="189.8"/>
    <n v="0"/>
    <s v="No"/>
    <s v="No"/>
    <n v="0"/>
    <n v="0"/>
    <n v="0"/>
    <s v="No"/>
    <n v="0"/>
    <s v="MN"/>
    <x v="0"/>
    <n v="30"/>
    <s v="No"/>
    <s v="No"/>
    <s v="No"/>
    <s v="  One Year   "/>
    <s v="Credit Card"/>
    <n v="7"/>
    <n v="338"/>
    <x v="0"/>
    <m/>
    <x v="1000"/>
    <x v="1170"/>
    <n v="117"/>
    <x v="1"/>
    <n v="7.06"/>
    <x v="1"/>
    <s v="SMS"/>
    <x v="1"/>
    <n v="0"/>
    <n v="6272"/>
    <s v="Medio"/>
    <s v="Bajo"/>
    <n v="0"/>
    <n v="1118"/>
    <n v="70"/>
    <n v="1.6714285714285715"/>
    <n v="1.6714285714285715"/>
    <s v="Primera compra"/>
    <n v="902"/>
    <n v="29.634496919917865"/>
    <n v="2.4695414099931554"/>
    <x v="2"/>
    <x v="1"/>
    <s v="abr"/>
  </r>
  <r>
    <x v="3039"/>
    <x v="0"/>
    <n v="68"/>
    <n v="12"/>
    <n v="28.5"/>
    <n v="0"/>
    <s v="No"/>
    <s v="No"/>
    <n v="0"/>
    <n v="0"/>
    <n v="27"/>
    <s v="Yes"/>
    <n v="0"/>
    <s v="MD"/>
    <x v="0"/>
    <n v="48"/>
    <s v="No"/>
    <s v="No"/>
    <s v="No"/>
    <s v="  Two Year   "/>
    <s v="Paper Check"/>
    <n v="24"/>
    <n v="52"/>
    <x v="0"/>
    <m/>
    <x v="606"/>
    <x v="751"/>
    <n v="48"/>
    <x v="2"/>
    <n v="20.87"/>
    <x v="2"/>
    <s v="Phone"/>
    <x v="0"/>
    <n v="0"/>
    <n v="3504"/>
    <s v="Medio"/>
    <s v="Medio"/>
    <n v="0.10416666666666667"/>
    <n v="339"/>
    <n v="17"/>
    <n v="2.8235294117647061"/>
    <n v="2.8235294117647061"/>
    <s v="Primera compra"/>
    <n v="1554"/>
    <n v="51.055441478439434"/>
    <n v="4.2546201232032859"/>
    <x v="1"/>
    <x v="1"/>
    <s v="jul"/>
  </r>
  <r>
    <x v="3040"/>
    <x v="0"/>
    <n v="56"/>
    <n v="123"/>
    <n v="352.8"/>
    <n v="284"/>
    <s v="Yes"/>
    <s v="No"/>
    <n v="151.9"/>
    <n v="1"/>
    <n v="6"/>
    <s v="Yes"/>
    <n v="0"/>
    <s v="TX"/>
    <x v="0"/>
    <n v="60"/>
    <s v="No"/>
    <s v="No"/>
    <s v="Yes"/>
    <s v="  Two Year   "/>
    <s v="Credit Card"/>
    <n v="29"/>
    <n v="2058"/>
    <x v="0"/>
    <m/>
    <x v="907"/>
    <x v="241"/>
    <n v="53"/>
    <x v="1"/>
    <n v="32.19"/>
    <x v="4"/>
    <s v="SMS"/>
    <x v="0"/>
    <n v="7.6"/>
    <n v="6597"/>
    <s v="Medio"/>
    <s v="Bajo"/>
    <n v="5.6603773584905662E-2"/>
    <n v="550"/>
    <n v="410"/>
    <n v="0.12926829268292683"/>
    <n v="0.12926829268292683"/>
    <s v="Primera compra"/>
    <n v="1411"/>
    <n v="46.357289527720738"/>
    <n v="3.8631074606433948"/>
    <x v="0"/>
    <x v="0"/>
    <s v="dic"/>
  </r>
  <r>
    <x v="3041"/>
    <x v="0"/>
    <n v="51"/>
    <n v="193"/>
    <n v="474.2"/>
    <n v="0"/>
    <s v="No"/>
    <s v="No"/>
    <n v="0"/>
    <n v="0"/>
    <n v="3"/>
    <s v="Yes"/>
    <n v="0"/>
    <s v="CA"/>
    <x v="1"/>
    <n v="67"/>
    <s v="No"/>
    <s v="Yes"/>
    <s v="No"/>
    <s v="  Two Year   "/>
    <s v="Direct Debit"/>
    <n v="33"/>
    <n v="1410"/>
    <x v="0"/>
    <m/>
    <x v="35"/>
    <x v="143"/>
    <n v="110"/>
    <x v="2"/>
    <n v="35.97"/>
    <x v="0"/>
    <s v="Email"/>
    <x v="1"/>
    <n v="0"/>
    <n v="1046"/>
    <s v="Medio"/>
    <s v="Bajo"/>
    <n v="1.8181818181818181E-2"/>
    <n v="331"/>
    <n v="195"/>
    <n v="0.5641025641025641"/>
    <n v="0.5641025641025641"/>
    <s v="Primera compra"/>
    <n v="1272"/>
    <n v="41.790554414784395"/>
    <n v="3.482546201232033"/>
    <x v="0"/>
    <x v="0"/>
    <s v="abr"/>
  </r>
  <r>
    <x v="3042"/>
    <x v="0"/>
    <n v="74"/>
    <n v="263"/>
    <n v="473.2"/>
    <n v="0"/>
    <s v="No"/>
    <s v="No"/>
    <n v="0"/>
    <n v="0"/>
    <n v="25"/>
    <s v="No"/>
    <n v="19"/>
    <s v="ID"/>
    <x v="1"/>
    <n v="39"/>
    <s v="No"/>
    <s v="No"/>
    <s v="No"/>
    <s v="  Month-to-Month   "/>
    <s v="Direct Debit"/>
    <n v="19"/>
    <n v="839"/>
    <x v="0"/>
    <m/>
    <x v="755"/>
    <x v="483"/>
    <n v="5"/>
    <x v="0"/>
    <n v="17.07"/>
    <x v="4"/>
    <s v="SMS"/>
    <x v="1"/>
    <n v="0"/>
    <n v="2705"/>
    <s v="Medio"/>
    <s v="Bajo"/>
    <n v="0.6"/>
    <n v="1376"/>
    <n v="266"/>
    <n v="1.8796992481203006E-2"/>
    <n v="1.8796992481203006E-2"/>
    <s v="Primera compra"/>
    <n v="1314"/>
    <n v="43.170431211498972"/>
    <n v="3.5975359342915811"/>
    <x v="0"/>
    <x v="2"/>
    <s v="mar"/>
  </r>
  <r>
    <x v="3043"/>
    <x v="0"/>
    <n v="64"/>
    <n v="66"/>
    <n v="155.19999999999999"/>
    <n v="0"/>
    <s v="No"/>
    <s v="No"/>
    <n v="0"/>
    <n v="0"/>
    <n v="6"/>
    <s v="No"/>
    <n v="13"/>
    <s v="WY"/>
    <x v="0"/>
    <n v="46"/>
    <s v="No"/>
    <s v="No"/>
    <s v="No"/>
    <s v="  Month-to-Month   "/>
    <s v="Credit Card"/>
    <n v="37"/>
    <n v="637"/>
    <x v="0"/>
    <m/>
    <x v="589"/>
    <x v="520"/>
    <n v="67"/>
    <x v="1"/>
    <n v="33.97"/>
    <x v="4"/>
    <s v="SMS"/>
    <x v="1"/>
    <n v="0"/>
    <n v="5884"/>
    <s v="Medio"/>
    <s v="Bajo"/>
    <n v="4.4776119402985072E-2"/>
    <n v="765"/>
    <n v="69"/>
    <n v="0.97101449275362317"/>
    <n v="0.97101449275362317"/>
    <s v="Primera compra"/>
    <n v="709"/>
    <n v="23.293634496919918"/>
    <n v="1.9411362080766599"/>
    <x v="0"/>
    <x v="1"/>
    <s v="nov"/>
  </r>
  <r>
    <x v="3044"/>
    <x v="0"/>
    <n v="67"/>
    <n v="351"/>
    <n v="1158.8"/>
    <n v="360"/>
    <s v="Yes"/>
    <s v="No"/>
    <n v="153"/>
    <n v="0"/>
    <n v="3"/>
    <s v="No"/>
    <n v="72"/>
    <s v="ND"/>
    <x v="0"/>
    <n v="80"/>
    <s v="No"/>
    <s v="Yes"/>
    <s v="Yes"/>
    <s v="  Two Year   "/>
    <s v="Direct Debit"/>
    <n v="63"/>
    <n v="4561"/>
    <x v="0"/>
    <m/>
    <x v="577"/>
    <x v="369"/>
    <n v="67"/>
    <x v="0"/>
    <n v="73.7"/>
    <x v="0"/>
    <s v="Phone"/>
    <x v="0"/>
    <n v="0.61"/>
    <n v="1305"/>
    <s v="Alto"/>
    <s v="Bajo"/>
    <n v="2.9850746268656716E-2"/>
    <n v="558"/>
    <n v="713"/>
    <n v="9.3969144460028048E-2"/>
    <n v="9.3969144460028048E-2"/>
    <s v="Primera compra"/>
    <n v="537"/>
    <n v="17.642710472279262"/>
    <n v="1.4702258726899384"/>
    <x v="0"/>
    <x v="3"/>
    <s v="abr"/>
  </r>
  <r>
    <x v="3045"/>
    <x v="0"/>
    <n v="72"/>
    <n v="40"/>
    <n v="141.1"/>
    <n v="0"/>
    <s v="No"/>
    <s v="No"/>
    <n v="0"/>
    <n v="0"/>
    <n v="0"/>
    <s v="No"/>
    <n v="0"/>
    <s v="AR"/>
    <x v="1"/>
    <n v="28"/>
    <s v="Yes"/>
    <s v="No"/>
    <s v="No"/>
    <s v="  One Year   "/>
    <s v="Credit Card"/>
    <n v="9"/>
    <n v="180"/>
    <x v="0"/>
    <m/>
    <x v="368"/>
    <x v="937"/>
    <n v="80"/>
    <x v="0"/>
    <n v="10.18"/>
    <x v="2"/>
    <s v="Email"/>
    <x v="0"/>
    <n v="0"/>
    <n v="1882"/>
    <s v="Medio"/>
    <s v="Medio"/>
    <n v="6.25E-2"/>
    <n v="744"/>
    <n v="45"/>
    <n v="1.7777777777777777"/>
    <n v="1.7777777777777777"/>
    <s v="Primera compra"/>
    <n v="291"/>
    <n v="9.5605749486652982"/>
    <n v="0.79671457905544152"/>
    <x v="1"/>
    <x v="1"/>
    <s v="dic"/>
  </r>
  <r>
    <x v="3046"/>
    <x v="0"/>
    <n v="66"/>
    <n v="4"/>
    <n v="13"/>
    <n v="4"/>
    <s v="Yes"/>
    <s v="No"/>
    <n v="4.9000000000000004"/>
    <n v="0"/>
    <n v="30"/>
    <s v="Yes"/>
    <n v="0"/>
    <s v="KY"/>
    <x v="0"/>
    <n v="22"/>
    <s v="Yes"/>
    <s v="No"/>
    <s v="No"/>
    <s v="  Month-to-Month   "/>
    <s v="Direct Debit"/>
    <n v="37"/>
    <n v="37"/>
    <x v="0"/>
    <m/>
    <x v="462"/>
    <x v="1243"/>
    <n v="94"/>
    <x v="0"/>
    <n v="32.93"/>
    <x v="2"/>
    <s v="Email"/>
    <x v="1"/>
    <n v="0.1"/>
    <n v="1211"/>
    <s v="Medio"/>
    <s v="Medio"/>
    <n v="5.3191489361702128E-2"/>
    <n v="563"/>
    <n v="13"/>
    <n v="7.2307692307692308"/>
    <n v="7.2307692307692308"/>
    <s v="Primera compra"/>
    <n v="685"/>
    <n v="22.505133470225871"/>
    <n v="1.8754277891854894"/>
    <x v="1"/>
    <x v="1"/>
    <s v="nov"/>
  </r>
  <r>
    <x v="3047"/>
    <x v="0"/>
    <n v="95"/>
    <n v="47"/>
    <n v="89.9"/>
    <n v="28"/>
    <s v="Yes"/>
    <s v="Yes"/>
    <n v="0"/>
    <n v="0"/>
    <n v="3"/>
    <s v="Yes"/>
    <n v="0"/>
    <s v="OK"/>
    <x v="1"/>
    <n v="61"/>
    <s v="No"/>
    <s v="No"/>
    <s v="No"/>
    <s v="  Month-to-Month   "/>
    <s v="Direct Debit"/>
    <n v="44"/>
    <n v="331"/>
    <x v="0"/>
    <m/>
    <x v="884"/>
    <x v="844"/>
    <n v="94"/>
    <x v="1"/>
    <n v="37.21"/>
    <x v="4"/>
    <s v="Email"/>
    <x v="0"/>
    <n v="0.78"/>
    <n v="5581"/>
    <s v="Medio"/>
    <s v="Bajo"/>
    <n v="3.1914893617021274E-2"/>
    <n v="1123"/>
    <n v="78"/>
    <n v="1.2051282051282051"/>
    <n v="1.2051282051282051"/>
    <s v="Primera compra"/>
    <n v="1427"/>
    <n v="46.882956878850102"/>
    <n v="3.9069130732375084"/>
    <x v="0"/>
    <x v="1"/>
    <s v="nov"/>
  </r>
  <r>
    <x v="3048"/>
    <x v="0"/>
    <n v="67"/>
    <n v="207"/>
    <n v="503.1"/>
    <n v="0"/>
    <s v="No"/>
    <s v="No"/>
    <n v="0"/>
    <n v="0"/>
    <n v="3"/>
    <s v="Yes"/>
    <n v="0"/>
    <s v="CO"/>
    <x v="0"/>
    <n v="68"/>
    <s v="No"/>
    <s v="Yes"/>
    <s v="No"/>
    <s v="  One Year   "/>
    <s v="Direct Debit"/>
    <n v="36"/>
    <n v="1495"/>
    <x v="0"/>
    <m/>
    <x v="226"/>
    <x v="981"/>
    <n v="97"/>
    <x v="0"/>
    <n v="31.75"/>
    <x v="4"/>
    <s v="SMS"/>
    <x v="1"/>
    <n v="0"/>
    <n v="2741"/>
    <s v="Medio"/>
    <s v="Bajo"/>
    <n v="3.0927835051546393E-2"/>
    <n v="845"/>
    <n v="210"/>
    <n v="0.46190476190476193"/>
    <n v="0.46190476190476193"/>
    <s v="Primera compra"/>
    <n v="1347"/>
    <n v="44.254620123203281"/>
    <n v="3.6878850102669403"/>
    <x v="0"/>
    <x v="0"/>
    <s v="feb"/>
  </r>
  <r>
    <x v="3049"/>
    <x v="0"/>
    <n v="65"/>
    <n v="213"/>
    <n v="465"/>
    <n v="264"/>
    <s v="Yes"/>
    <s v="No"/>
    <n v="85.8"/>
    <n v="0"/>
    <n v="5"/>
    <s v="Yes"/>
    <n v="0"/>
    <s v="AL"/>
    <x v="1"/>
    <n v="67"/>
    <s v="No"/>
    <s v="Yes"/>
    <s v="No"/>
    <s v="  Two Year   "/>
    <s v="Direct Debit"/>
    <n v="34"/>
    <n v="2233"/>
    <x v="0"/>
    <m/>
    <x v="1033"/>
    <x v="1197"/>
    <n v="112"/>
    <x v="2"/>
    <n v="30.28"/>
    <x v="0"/>
    <s v="SMS"/>
    <x v="1"/>
    <n v="2.57"/>
    <n v="1279"/>
    <s v="Medio"/>
    <s v="Bajo"/>
    <n v="1.7857142857142856E-2"/>
    <n v="1476"/>
    <n v="479"/>
    <n v="0.23382045929018788"/>
    <n v="0.23382045929018788"/>
    <s v="Primera compra"/>
    <n v="525"/>
    <n v="17.248459958932237"/>
    <n v="1.4373716632443532"/>
    <x v="0"/>
    <x v="3"/>
    <s v="may"/>
  </r>
  <r>
    <x v="3050"/>
    <x v="0"/>
    <n v="56"/>
    <n v="198"/>
    <n v="568.4"/>
    <n v="252"/>
    <s v="Yes"/>
    <s v="No"/>
    <n v="239.4"/>
    <n v="0"/>
    <n v="0"/>
    <s v="No"/>
    <n v="0"/>
    <s v="NV"/>
    <x v="1"/>
    <n v="68"/>
    <s v="No"/>
    <s v="Yes"/>
    <s v="No"/>
    <s v="  Two Year   "/>
    <s v="Credit Card"/>
    <n v="9"/>
    <n v="554"/>
    <x v="0"/>
    <m/>
    <x v="1213"/>
    <x v="555"/>
    <n v="106"/>
    <x v="1"/>
    <n v="9.81"/>
    <x v="0"/>
    <s v="Email"/>
    <x v="1"/>
    <n v="7.18"/>
    <n v="783"/>
    <s v="Medio"/>
    <s v="Bajo"/>
    <n v="1.8867924528301886E-2"/>
    <n v="1579"/>
    <n v="452"/>
    <n v="0.23451327433628319"/>
    <n v="0.23451327433628319"/>
    <s v="Primera compra"/>
    <n v="1593"/>
    <n v="52.336755646817252"/>
    <n v="4.3613963039014374"/>
    <x v="0"/>
    <x v="1"/>
    <s v="jun"/>
  </r>
  <r>
    <x v="3051"/>
    <x v="0"/>
    <n v="50"/>
    <n v="516"/>
    <n v="1106.8"/>
    <n v="0"/>
    <s v="No"/>
    <s v="No"/>
    <n v="0"/>
    <n v="0"/>
    <n v="3"/>
    <s v="No"/>
    <n v="69"/>
    <s v="KS"/>
    <x v="0"/>
    <n v="59"/>
    <s v="No"/>
    <s v="No"/>
    <s v="Yes"/>
    <s v="  Two Year   "/>
    <s v="Credit Card"/>
    <n v="36"/>
    <n v="2507"/>
    <x v="0"/>
    <m/>
    <x v="376"/>
    <x v="970"/>
    <n v="4"/>
    <x v="2"/>
    <n v="30.47"/>
    <x v="2"/>
    <s v="SMS"/>
    <x v="1"/>
    <n v="0"/>
    <n v="2504"/>
    <s v="Medio"/>
    <s v="Medio"/>
    <n v="1.25"/>
    <n v="572"/>
    <n v="521"/>
    <n v="7.677543186180422E-3"/>
    <n v="7.677543186180422E-3"/>
    <s v="Primera compra"/>
    <n v="1609"/>
    <n v="52.862422997946616"/>
    <n v="4.4052019164955514"/>
    <x v="1"/>
    <x v="3"/>
    <s v="may"/>
  </r>
  <r>
    <x v="3052"/>
    <x v="0"/>
    <n v="72"/>
    <n v="291"/>
    <n v="822.6"/>
    <n v="0"/>
    <s v="No"/>
    <s v="No"/>
    <n v="0"/>
    <n v="0"/>
    <n v="0"/>
    <s v="No"/>
    <n v="0"/>
    <s v="ID"/>
    <x v="1"/>
    <n v="78"/>
    <s v="No"/>
    <s v="Yes"/>
    <s v="No"/>
    <s v="  Two Year   "/>
    <s v="Credit Card"/>
    <n v="11"/>
    <n v="824"/>
    <x v="0"/>
    <m/>
    <x v="747"/>
    <x v="44"/>
    <n v="78"/>
    <x v="1"/>
    <n v="9.18"/>
    <x v="5"/>
    <s v="Email"/>
    <x v="0"/>
    <n v="0"/>
    <n v="1153"/>
    <s v="Medio"/>
    <s v="Bajo"/>
    <n v="5.128205128205128E-2"/>
    <n v="703"/>
    <n v="295"/>
    <n v="0.26440677966101694"/>
    <n v="0.26440677966101694"/>
    <s v="Primera compra"/>
    <n v="1734"/>
    <n v="56.969199178644757"/>
    <n v="4.7474332648870634"/>
    <x v="0"/>
    <x v="2"/>
    <s v="ene"/>
  </r>
  <r>
    <x v="3053"/>
    <x v="0"/>
    <n v="55"/>
    <n v="32"/>
    <n v="73.7"/>
    <n v="0"/>
    <s v="No"/>
    <s v="No"/>
    <n v="0"/>
    <n v="0"/>
    <n v="2"/>
    <s v="No"/>
    <n v="4"/>
    <s v="VT"/>
    <x v="0"/>
    <n v="43"/>
    <s v="No"/>
    <s v="No"/>
    <s v="Yes"/>
    <s v="  Month-to-Month   "/>
    <s v="Credit Card"/>
    <n v="28"/>
    <n v="173"/>
    <x v="0"/>
    <m/>
    <x v="64"/>
    <x v="679"/>
    <n v="14"/>
    <x v="1"/>
    <n v="24.91"/>
    <x v="3"/>
    <s v="Phone"/>
    <x v="0"/>
    <n v="0"/>
    <n v="2396"/>
    <s v="Medio"/>
    <s v="Bajo"/>
    <n v="7.1428571428571425E-2"/>
    <n v="377"/>
    <n v="33"/>
    <n v="0.42424242424242425"/>
    <n v="0.42424242424242425"/>
    <s v="Primera compra"/>
    <n v="552"/>
    <n v="18.135523613963038"/>
    <n v="1.5112936344969199"/>
    <x v="0"/>
    <x v="1"/>
    <s v="abr"/>
  </r>
  <r>
    <x v="3054"/>
    <x v="0"/>
    <n v="56"/>
    <n v="93"/>
    <n v="280.5"/>
    <n v="0"/>
    <s v="No"/>
    <s v="No"/>
    <n v="0"/>
    <n v="0"/>
    <n v="0"/>
    <s v="Yes"/>
    <n v="0"/>
    <s v="DE"/>
    <x v="1"/>
    <n v="68"/>
    <s v="No"/>
    <s v="Yes"/>
    <s v="No"/>
    <s v="  Two Year   "/>
    <s v="Direct Debit"/>
    <n v="39"/>
    <n v="1579"/>
    <x v="0"/>
    <m/>
    <x v="1194"/>
    <x v="521"/>
    <n v="32"/>
    <x v="1"/>
    <n v="43.47"/>
    <x v="4"/>
    <s v="SMS"/>
    <x v="1"/>
    <n v="0"/>
    <n v="1386"/>
    <s v="Medio"/>
    <s v="Bajo"/>
    <n v="9.375E-2"/>
    <n v="872"/>
    <n v="96"/>
    <n v="0.33333333333333331"/>
    <n v="0.33333333333333331"/>
    <s v="Primera compra"/>
    <n v="615"/>
    <n v="20.20533880903491"/>
    <n v="1.6837782340862424"/>
    <x v="0"/>
    <x v="0"/>
    <s v="feb"/>
  </r>
  <r>
    <x v="3055"/>
    <x v="0"/>
    <n v="59"/>
    <n v="141"/>
    <n v="443.2"/>
    <n v="0"/>
    <s v="No"/>
    <s v="No"/>
    <n v="0"/>
    <n v="0"/>
    <n v="0"/>
    <s v="No"/>
    <n v="0"/>
    <s v="ID"/>
    <x v="1"/>
    <n v="45"/>
    <s v="No"/>
    <s v="No"/>
    <s v="No"/>
    <s v="  Two Year   "/>
    <s v="Direct Debit"/>
    <n v="8"/>
    <n v="376"/>
    <x v="0"/>
    <m/>
    <x v="399"/>
    <x v="566"/>
    <n v="54"/>
    <x v="2"/>
    <n v="8.84"/>
    <x v="5"/>
    <s v="SMS"/>
    <x v="0"/>
    <n v="0"/>
    <n v="645"/>
    <s v="Medio"/>
    <s v="Bajo"/>
    <n v="7.407407407407407E-2"/>
    <n v="580"/>
    <n v="145"/>
    <n v="0.3724137931034483"/>
    <n v="0.3724137931034483"/>
    <s v="Primera compra"/>
    <n v="676"/>
    <n v="22.209445585215605"/>
    <n v="1.8507871321013003"/>
    <x v="0"/>
    <x v="1"/>
    <s v="dic"/>
  </r>
  <r>
    <x v="3056"/>
    <x v="0"/>
    <n v="67"/>
    <n v="98"/>
    <n v="224.7"/>
    <n v="0"/>
    <s v="No"/>
    <s v="No"/>
    <n v="0"/>
    <n v="0"/>
    <n v="0"/>
    <s v="No"/>
    <n v="0"/>
    <s v="NC"/>
    <x v="0"/>
    <n v="56"/>
    <s v="No"/>
    <s v="No"/>
    <s v="No"/>
    <s v="  Two Year   "/>
    <s v="Credit Card"/>
    <n v="12"/>
    <n v="227"/>
    <x v="0"/>
    <m/>
    <x v="907"/>
    <x v="938"/>
    <n v="108"/>
    <x v="1"/>
    <n v="12.21"/>
    <x v="3"/>
    <s v="Email"/>
    <x v="1"/>
    <n v="0"/>
    <n v="2861"/>
    <s v="Medio"/>
    <s v="Bajo"/>
    <n v="9.2592592592592587E-3"/>
    <n v="504"/>
    <n v="99"/>
    <n v="1.0909090909090908"/>
    <n v="1.0909090909090908"/>
    <s v="Primera compra"/>
    <n v="1411"/>
    <n v="46.357289527720738"/>
    <n v="3.8631074606433948"/>
    <x v="2"/>
    <x v="1"/>
    <s v="dic"/>
  </r>
  <r>
    <x v="3057"/>
    <x v="0"/>
    <n v="58"/>
    <n v="76"/>
    <n v="184.1"/>
    <n v="0"/>
    <s v="No"/>
    <s v="No"/>
    <n v="0"/>
    <n v="0"/>
    <n v="0"/>
    <s v="No"/>
    <n v="0"/>
    <s v="MS"/>
    <x v="1"/>
    <n v="37"/>
    <s v="No"/>
    <s v="No"/>
    <s v="No"/>
    <s v="  Two Year   "/>
    <s v="Credit Card"/>
    <n v="12"/>
    <n v="547"/>
    <x v="0"/>
    <m/>
    <x v="161"/>
    <x v="1007"/>
    <n v="111"/>
    <x v="2"/>
    <n v="11.12"/>
    <x v="2"/>
    <s v="Email"/>
    <x v="0"/>
    <n v="0"/>
    <n v="1262"/>
    <s v="Medio"/>
    <s v="Medio"/>
    <n v="4.5045045045045043E-2"/>
    <n v="1620"/>
    <n v="81"/>
    <n v="1.3703703703703705"/>
    <n v="1.3703703703703705"/>
    <s v="Primera compra"/>
    <n v="1047"/>
    <n v="34.398357289527723"/>
    <n v="2.8665297741273101"/>
    <x v="1"/>
    <x v="1"/>
    <s v="dic"/>
  </r>
  <r>
    <x v="3057"/>
    <x v="0"/>
    <n v="60"/>
    <n v="76"/>
    <n v="184.1"/>
    <n v="0"/>
    <s v="No"/>
    <s v="No"/>
    <n v="0"/>
    <n v="0"/>
    <n v="0"/>
    <s v="No"/>
    <n v="0"/>
    <s v="MS"/>
    <x v="1"/>
    <n v="37"/>
    <s v="No"/>
    <s v="No"/>
    <s v="No"/>
    <s v="  Two Year   "/>
    <s v="Credit Card"/>
    <n v="12"/>
    <n v="547"/>
    <x v="0"/>
    <m/>
    <x v="161"/>
    <x v="1007"/>
    <n v="111"/>
    <x v="2"/>
    <n v="11.12"/>
    <x v="1"/>
    <s v="Email"/>
    <x v="0"/>
    <n v="0"/>
    <n v="6268"/>
    <s v="Medio"/>
    <s v="Bajo"/>
    <n v="0"/>
    <n v="1620"/>
    <n v="76"/>
    <n v="1.4605263157894737"/>
    <n v="1.4605263157894737"/>
    <s v="Compra posterior"/>
    <n v="1047"/>
    <n v="34.398357289527723"/>
    <n v="2.8665297741273101"/>
    <x v="2"/>
    <x v="1"/>
    <s v="dic"/>
  </r>
  <r>
    <x v="3058"/>
    <x v="0"/>
    <n v="53"/>
    <n v="107"/>
    <n v="289.3"/>
    <n v="288"/>
    <s v="Yes"/>
    <s v="No"/>
    <n v="468"/>
    <n v="0"/>
    <n v="6"/>
    <s v="Yes"/>
    <n v="0"/>
    <s v="MD"/>
    <x v="0"/>
    <n v="28"/>
    <s v="Yes"/>
    <s v="No"/>
    <s v="Yes"/>
    <s v="  Two Year   "/>
    <s v="Credit Card"/>
    <n v="52"/>
    <n v="3751"/>
    <x v="0"/>
    <m/>
    <x v="457"/>
    <x v="584"/>
    <n v="118"/>
    <x v="1"/>
    <n v="47.04"/>
    <x v="3"/>
    <s v="SMS"/>
    <x v="0"/>
    <n v="0.94"/>
    <n v="4770"/>
    <s v="Alto"/>
    <s v="Bajo"/>
    <n v="8.4745762711864406E-3"/>
    <n v="905"/>
    <n v="396"/>
    <n v="0.29797979797979796"/>
    <n v="0.29797979797979796"/>
    <s v="Primera compra"/>
    <n v="1601"/>
    <n v="52.599589322381931"/>
    <n v="4.3832991101984939"/>
    <x v="2"/>
    <x v="3"/>
    <s v="may"/>
  </r>
  <r>
    <x v="3059"/>
    <x v="0"/>
    <n v="74"/>
    <n v="244"/>
    <n v="430.6"/>
    <n v="117"/>
    <s v="Yes"/>
    <s v="Yes"/>
    <n v="0"/>
    <n v="2"/>
    <n v="0"/>
    <s v="No"/>
    <n v="0"/>
    <s v="FL"/>
    <x v="1"/>
    <n v="51"/>
    <s v="No"/>
    <s v="No"/>
    <s v="No"/>
    <s v="  One Year   "/>
    <s v="Paper Check"/>
    <n v="9"/>
    <n v="333"/>
    <x v="0"/>
    <m/>
    <x v="1025"/>
    <x v="1287"/>
    <n v="40"/>
    <x v="2"/>
    <n v="9.4600000000000009"/>
    <x v="1"/>
    <s v="SMS"/>
    <x v="0"/>
    <n v="3.35"/>
    <n v="5486"/>
    <s v="Medio"/>
    <s v="Bajo"/>
    <n v="0"/>
    <n v="419"/>
    <n v="361"/>
    <n v="0.11080332409972299"/>
    <n v="0.11080332409972299"/>
    <s v="Primera compra"/>
    <n v="1584"/>
    <n v="52.041067761806985"/>
    <n v="4.3367556468172488"/>
    <x v="2"/>
    <x v="1"/>
    <s v="jun"/>
  </r>
  <r>
    <x v="3060"/>
    <x v="0"/>
    <n v="73"/>
    <n v="3"/>
    <n v="8"/>
    <n v="0"/>
    <s v="No"/>
    <s v="No"/>
    <n v="0"/>
    <n v="0"/>
    <n v="0"/>
    <s v="No"/>
    <n v="0"/>
    <s v="IN"/>
    <x v="1"/>
    <n v="29"/>
    <s v="Yes"/>
    <s v="No"/>
    <s v="No"/>
    <s v="  Month-to-Month   "/>
    <s v="Credit Card"/>
    <n v="13"/>
    <n v="13"/>
    <x v="0"/>
    <m/>
    <x v="682"/>
    <x v="361"/>
    <n v="46"/>
    <x v="0"/>
    <n v="10.97"/>
    <x v="4"/>
    <s v="SMS"/>
    <x v="1"/>
    <n v="0"/>
    <n v="5237"/>
    <s v="Medio"/>
    <s v="Bajo"/>
    <n v="6.5217391304347824E-2"/>
    <n v="646"/>
    <n v="6"/>
    <n v="7.666666666666667"/>
    <n v="7.666666666666667"/>
    <s v="Primera compra"/>
    <n v="844"/>
    <n v="27.728952772073924"/>
    <n v="2.3107460643394937"/>
    <x v="0"/>
    <x v="1"/>
    <s v="jun"/>
  </r>
  <r>
    <x v="3061"/>
    <x v="0"/>
    <n v="73"/>
    <n v="16"/>
    <n v="36.9"/>
    <n v="0"/>
    <s v="No"/>
    <s v="No"/>
    <n v="0"/>
    <n v="0"/>
    <n v="14"/>
    <s v="Yes"/>
    <n v="0"/>
    <s v="OK"/>
    <x v="1"/>
    <n v="56"/>
    <s v="No"/>
    <s v="No"/>
    <s v="No"/>
    <s v="  Month-to-Month   "/>
    <s v="Direct Debit"/>
    <n v="49"/>
    <n v="152"/>
    <x v="0"/>
    <m/>
    <x v="1263"/>
    <x v="324"/>
    <n v="91"/>
    <x v="1"/>
    <n v="49.09"/>
    <x v="0"/>
    <s v="Email"/>
    <x v="0"/>
    <n v="0"/>
    <n v="724"/>
    <s v="Alto"/>
    <s v="Bajo"/>
    <n v="2.197802197802198E-2"/>
    <n v="957"/>
    <n v="18"/>
    <n v="5.0555555555555554"/>
    <n v="5.0555555555555554"/>
    <s v="Primera compra"/>
    <n v="1661"/>
    <n v="54.570841889117048"/>
    <n v="4.5475701574264207"/>
    <x v="0"/>
    <x v="1"/>
    <s v="mar"/>
  </r>
  <r>
    <x v="3062"/>
    <x v="0"/>
    <n v="62"/>
    <n v="73"/>
    <n v="165.5"/>
    <n v="196"/>
    <s v="Yes"/>
    <s v="No"/>
    <n v="83.1"/>
    <n v="0"/>
    <n v="0"/>
    <s v="No"/>
    <n v="0"/>
    <s v="ME"/>
    <x v="0"/>
    <n v="28"/>
    <s v="Yes"/>
    <s v="No"/>
    <s v="No"/>
    <s v="  One Year   "/>
    <s v="Credit Card"/>
    <n v="9"/>
    <n v="241"/>
    <x v="0"/>
    <m/>
    <x v="315"/>
    <x v="571"/>
    <n v="12"/>
    <x v="1"/>
    <n v="8.77"/>
    <x v="0"/>
    <s v="Phone"/>
    <x v="0"/>
    <n v="2.4900000000000002"/>
    <n v="2879"/>
    <s v="Medio"/>
    <s v="Bajo"/>
    <n v="0.16666666666666666"/>
    <n v="1646"/>
    <n v="271"/>
    <n v="4.4280442804428041E-2"/>
    <n v="4.4280442804428041E-2"/>
    <s v="Primera compra"/>
    <n v="401"/>
    <n v="13.17453798767967"/>
    <n v="1.0978781656399725"/>
    <x v="0"/>
    <x v="1"/>
    <s v="sept"/>
  </r>
  <r>
    <x v="3063"/>
    <x v="0"/>
    <n v="68"/>
    <n v="321"/>
    <n v="863.3"/>
    <n v="0"/>
    <s v="No"/>
    <s v="No"/>
    <n v="0"/>
    <n v="0"/>
    <n v="20"/>
    <s v="Yes"/>
    <n v="0"/>
    <s v="OH"/>
    <x v="1"/>
    <n v="25"/>
    <s v="Yes"/>
    <s v="No"/>
    <s v="Yes"/>
    <s v="  Two Year   "/>
    <s v="Credit Card"/>
    <n v="72"/>
    <n v="5160"/>
    <x v="0"/>
    <m/>
    <x v="183"/>
    <x v="1288"/>
    <n v="37"/>
    <x v="0"/>
    <n v="64.040000000000006"/>
    <x v="4"/>
    <s v="Phone"/>
    <x v="1"/>
    <n v="0"/>
    <n v="1050"/>
    <s v="Alto"/>
    <s v="Bajo"/>
    <n v="8.1081081081081086E-2"/>
    <n v="687"/>
    <n v="324"/>
    <n v="0.11419753086419752"/>
    <n v="0.11419753086419752"/>
    <s v="Primera compra"/>
    <n v="362"/>
    <n v="11.893223819301848"/>
    <n v="0.99110198494182067"/>
    <x v="0"/>
    <x v="3"/>
    <s v="oct"/>
  </r>
  <r>
    <x v="3064"/>
    <x v="0"/>
    <n v="65"/>
    <n v="315"/>
    <n v="719.9"/>
    <n v="192"/>
    <s v="Yes"/>
    <s v="No"/>
    <n v="211.2"/>
    <n v="0"/>
    <n v="4"/>
    <s v="Yes"/>
    <n v="0"/>
    <s v="ND"/>
    <x v="0"/>
    <n v="56"/>
    <s v="No"/>
    <s v="No"/>
    <s v="No"/>
    <s v="  Month-to-Month   "/>
    <s v="Direct Debit"/>
    <n v="21"/>
    <n v="1005"/>
    <x v="0"/>
    <m/>
    <x v="651"/>
    <x v="1118"/>
    <n v="118"/>
    <x v="0"/>
    <n v="19.649999999999999"/>
    <x v="4"/>
    <s v="Phone"/>
    <x v="1"/>
    <n v="4.22"/>
    <n v="2068"/>
    <s v="Medio"/>
    <s v="Bajo"/>
    <n v="2.5423728813559324E-2"/>
    <n v="866"/>
    <n v="510"/>
    <n v="0.23137254901960785"/>
    <n v="0.23137254901960785"/>
    <s v="Primera compra"/>
    <n v="1056"/>
    <n v="34.69404517453799"/>
    <n v="2.8911704312114992"/>
    <x v="0"/>
    <x v="2"/>
    <s v="nov"/>
  </r>
  <r>
    <x v="3065"/>
    <x v="0"/>
    <n v="73"/>
    <n v="204"/>
    <n v="540.6"/>
    <n v="0"/>
    <s v="No"/>
    <s v="No"/>
    <n v="0"/>
    <n v="2"/>
    <n v="8"/>
    <s v="No"/>
    <n v="25"/>
    <s v="MI"/>
    <x v="1"/>
    <n v="33"/>
    <s v="No"/>
    <s v="No"/>
    <s v="Yes"/>
    <s v="  One Year   "/>
    <s v="Direct Debit"/>
    <n v="62"/>
    <n v="3331"/>
    <x v="0"/>
    <m/>
    <x v="1115"/>
    <x v="220"/>
    <n v="104"/>
    <x v="0"/>
    <n v="73.87"/>
    <x v="3"/>
    <s v="Email"/>
    <x v="0"/>
    <n v="0"/>
    <n v="1589"/>
    <s v="Alto"/>
    <s v="Bajo"/>
    <n v="9.6153846153846159E-3"/>
    <n v="304"/>
    <n v="205"/>
    <n v="0.50731707317073171"/>
    <n v="0.50731707317073171"/>
    <s v="Primera compra"/>
    <n v="1133"/>
    <n v="37.223819301848046"/>
    <n v="3.1019849418206706"/>
    <x v="2"/>
    <x v="3"/>
    <s v="sept"/>
  </r>
  <r>
    <x v="3066"/>
    <x v="0"/>
    <n v="65"/>
    <n v="241"/>
    <n v="626.20000000000005"/>
    <n v="0"/>
    <s v="No"/>
    <s v="No"/>
    <n v="0"/>
    <n v="0"/>
    <n v="6"/>
    <s v="Yes"/>
    <n v="0"/>
    <s v="MA"/>
    <x v="0"/>
    <n v="73"/>
    <s v="No"/>
    <s v="Yes"/>
    <s v="No"/>
    <s v="  Two Year   "/>
    <s v="Direct Debit"/>
    <n v="32"/>
    <n v="1431"/>
    <x v="0"/>
    <m/>
    <x v="1225"/>
    <x v="1234"/>
    <n v="46"/>
    <x v="2"/>
    <n v="28.62"/>
    <x v="5"/>
    <s v="SMS"/>
    <x v="1"/>
    <n v="0"/>
    <n v="6589"/>
    <s v="Medio"/>
    <s v="Bajo"/>
    <n v="8.6956521739130432E-2"/>
    <n v="1304"/>
    <n v="245"/>
    <n v="0.18775510204081633"/>
    <n v="0.18775510204081633"/>
    <s v="Primera compra"/>
    <n v="1382"/>
    <n v="45.404517453798768"/>
    <n v="3.783709787816564"/>
    <x v="0"/>
    <x v="0"/>
    <s v="dic"/>
  </r>
  <r>
    <x v="3067"/>
    <x v="0"/>
    <n v="65"/>
    <n v="41"/>
    <n v="101"/>
    <n v="0"/>
    <s v="No"/>
    <s v="No"/>
    <n v="0"/>
    <n v="0"/>
    <n v="27"/>
    <s v="Yes"/>
    <n v="0"/>
    <s v="CO"/>
    <x v="0"/>
    <n v="38"/>
    <s v="No"/>
    <s v="No"/>
    <s v="No"/>
    <s v="  Month-to-Month   "/>
    <s v="Credit Card"/>
    <n v="21"/>
    <n v="350"/>
    <x v="0"/>
    <m/>
    <x v="1264"/>
    <x v="120"/>
    <n v="88"/>
    <x v="0"/>
    <n v="21.09"/>
    <x v="2"/>
    <s v="SMS"/>
    <x v="1"/>
    <n v="0"/>
    <n v="6714"/>
    <s v="Medio"/>
    <s v="Medio"/>
    <n v="5.6818181818181816E-2"/>
    <n v="1526"/>
    <n v="46"/>
    <n v="1.9130434782608696"/>
    <n v="1.9130434782608696"/>
    <s v="Primera compra"/>
    <n v="878"/>
    <n v="28.845995893223819"/>
    <n v="2.4038329911019849"/>
    <x v="1"/>
    <x v="1"/>
    <s v="may"/>
  </r>
  <r>
    <x v="3068"/>
    <x v="0"/>
    <n v="68"/>
    <n v="99"/>
    <n v="219.3"/>
    <n v="0"/>
    <s v="No"/>
    <s v="No"/>
    <n v="0"/>
    <n v="0"/>
    <n v="0"/>
    <s v="No"/>
    <n v="0"/>
    <s v="IL"/>
    <x v="0"/>
    <n v="24"/>
    <s v="Yes"/>
    <s v="No"/>
    <s v="No"/>
    <s v="  Month-to-Month   "/>
    <s v="Credit Card"/>
    <n v="8"/>
    <n v="149"/>
    <x v="0"/>
    <m/>
    <x v="242"/>
    <x v="571"/>
    <n v="115"/>
    <x v="0"/>
    <n v="6.63"/>
    <x v="1"/>
    <s v="Email"/>
    <x v="0"/>
    <n v="0"/>
    <n v="693"/>
    <s v="Medio"/>
    <s v="Bajo"/>
    <n v="0"/>
    <n v="1646"/>
    <n v="99"/>
    <n v="1.1616161616161615"/>
    <n v="1.1616161616161615"/>
    <s v="Primera compra"/>
    <n v="1466"/>
    <n v="48.164271047227928"/>
    <n v="4.0136892539356603"/>
    <x v="2"/>
    <x v="1"/>
    <s v="oct"/>
  </r>
  <r>
    <x v="3069"/>
    <x v="0"/>
    <n v="95"/>
    <n v="308"/>
    <n v="944.9"/>
    <n v="0"/>
    <s v="No"/>
    <s v="No"/>
    <n v="0"/>
    <n v="2"/>
    <n v="14"/>
    <s v="Yes"/>
    <n v="0"/>
    <s v="NH"/>
    <x v="1"/>
    <n v="29"/>
    <s v="Yes"/>
    <s v="No"/>
    <s v="Yes"/>
    <s v="  Two Year   "/>
    <s v="Direct Debit"/>
    <n v="23"/>
    <n v="1537"/>
    <x v="0"/>
    <m/>
    <x v="975"/>
    <x v="74"/>
    <n v="29"/>
    <x v="1"/>
    <n v="21.06"/>
    <x v="0"/>
    <s v="SMS"/>
    <x v="1"/>
    <n v="0"/>
    <n v="5360"/>
    <s v="Medio"/>
    <s v="Bajo"/>
    <n v="6.8965517241379309E-2"/>
    <n v="1348"/>
    <n v="310"/>
    <n v="9.3548387096774197E-2"/>
    <n v="9.3548387096774197E-2"/>
    <s v="Primera compra"/>
    <n v="1415"/>
    <n v="46.488706365503084"/>
    <n v="3.8740588637919235"/>
    <x v="0"/>
    <x v="0"/>
    <s v="nov"/>
  </r>
  <r>
    <x v="3070"/>
    <x v="0"/>
    <n v="71"/>
    <n v="119"/>
    <n v="297.39999999999998"/>
    <n v="0"/>
    <s v="No"/>
    <s v="No"/>
    <n v="0"/>
    <n v="0"/>
    <n v="0"/>
    <s v="No"/>
    <n v="0"/>
    <s v="MO"/>
    <x v="0"/>
    <n v="45"/>
    <s v="No"/>
    <s v="No"/>
    <s v="No"/>
    <s v="  Two Year   "/>
    <s v="Credit Card"/>
    <n v="11"/>
    <n v="568"/>
    <x v="0"/>
    <m/>
    <x v="382"/>
    <x v="1096"/>
    <n v="28"/>
    <x v="2"/>
    <n v="10.4"/>
    <x v="4"/>
    <s v="SMS"/>
    <x v="1"/>
    <n v="0"/>
    <n v="1987"/>
    <s v="Medio"/>
    <s v="Bajo"/>
    <n v="0.10714285714285714"/>
    <n v="1593"/>
    <n v="122"/>
    <n v="0.22950819672131148"/>
    <n v="0.22950819672131148"/>
    <s v="Primera compra"/>
    <n v="1216"/>
    <n v="39.950718685831625"/>
    <n v="3.3292265571526354"/>
    <x v="0"/>
    <x v="1"/>
    <s v="jun"/>
  </r>
  <r>
    <x v="3071"/>
    <x v="0"/>
    <n v="70"/>
    <n v="210"/>
    <n v="493.1"/>
    <n v="220"/>
    <s v="Yes"/>
    <s v="Yes"/>
    <n v="0"/>
    <n v="0"/>
    <n v="2"/>
    <s v="Yes"/>
    <n v="0"/>
    <s v="CT"/>
    <x v="0"/>
    <n v="75"/>
    <s v="No"/>
    <s v="Yes"/>
    <s v="Yes"/>
    <s v="  Month-to-Month   "/>
    <s v="Direct Debit"/>
    <n v="57"/>
    <n v="3123"/>
    <x v="0"/>
    <m/>
    <x v="809"/>
    <x v="1289"/>
    <n v="56"/>
    <x v="0"/>
    <n v="62.62"/>
    <x v="0"/>
    <s v="Phone"/>
    <x v="0"/>
    <n v="0.57999999999999996"/>
    <n v="5741"/>
    <s v="Alto"/>
    <s v="Bajo"/>
    <n v="3.5714285714285712E-2"/>
    <n v="1148"/>
    <n v="432"/>
    <n v="0.12962962962962962"/>
    <n v="0.12962962962962962"/>
    <s v="Primera compra"/>
    <n v="811"/>
    <n v="26.644763860369608"/>
    <n v="2.2203969883641341"/>
    <x v="0"/>
    <x v="3"/>
    <s v="jul"/>
  </r>
  <r>
    <x v="3072"/>
    <x v="0"/>
    <n v="55"/>
    <n v="311"/>
    <n v="711.2"/>
    <n v="0"/>
    <s v="No"/>
    <s v="No"/>
    <n v="0"/>
    <n v="0"/>
    <n v="14"/>
    <s v="Yes"/>
    <n v="0"/>
    <s v="WY"/>
    <x v="1"/>
    <n v="21"/>
    <s v="Yes"/>
    <s v="No"/>
    <s v="Yes"/>
    <s v="  Two Year   "/>
    <s v="Credit Card"/>
    <n v="34"/>
    <n v="2035"/>
    <x v="0"/>
    <m/>
    <x v="523"/>
    <x v="379"/>
    <n v="5"/>
    <x v="1"/>
    <n v="33.96"/>
    <x v="1"/>
    <s v="Phone"/>
    <x v="0"/>
    <n v="0"/>
    <n v="1957"/>
    <s v="Medio"/>
    <s v="Bajo"/>
    <n v="0"/>
    <n v="1442"/>
    <n v="311"/>
    <n v="1.607717041800643E-2"/>
    <n v="1.607717041800643E-2"/>
    <s v="Primera compra"/>
    <n v="596"/>
    <n v="19.581108829568791"/>
    <n v="1.6317590691307327"/>
    <x v="0"/>
    <x v="0"/>
    <s v="feb"/>
  </r>
  <r>
    <x v="3073"/>
    <x v="0"/>
    <n v="96"/>
    <n v="155"/>
    <n v="348.4"/>
    <n v="0"/>
    <s v="No"/>
    <s v="No"/>
    <n v="0"/>
    <n v="0"/>
    <n v="7"/>
    <s v="Yes"/>
    <n v="0"/>
    <s v="WA"/>
    <x v="0"/>
    <n v="32"/>
    <s v="No"/>
    <s v="No"/>
    <s v="No"/>
    <s v="  Month-to-Month   "/>
    <s v="Credit Card"/>
    <n v="23"/>
    <n v="527"/>
    <x v="0"/>
    <m/>
    <x v="456"/>
    <x v="573"/>
    <n v="112"/>
    <x v="1"/>
    <n v="25.03"/>
    <x v="4"/>
    <s v="Phone"/>
    <x v="0"/>
    <n v="0"/>
    <n v="298"/>
    <s v="Medio"/>
    <s v="Bajo"/>
    <n v="2.6785714285714284E-2"/>
    <n v="764"/>
    <n v="158"/>
    <n v="0.70886075949367089"/>
    <n v="0.70886075949367089"/>
    <s v="Primera compra"/>
    <n v="433"/>
    <n v="14.225872689938399"/>
    <n v="1.1854893908281998"/>
    <x v="0"/>
    <x v="1"/>
    <s v="ago"/>
  </r>
  <r>
    <x v="3074"/>
    <x v="0"/>
    <n v="74"/>
    <n v="331"/>
    <n v="774.8"/>
    <n v="0"/>
    <s v="No"/>
    <s v="No"/>
    <n v="0"/>
    <n v="2"/>
    <n v="0"/>
    <s v="No"/>
    <n v="0"/>
    <s v="KY"/>
    <x v="1"/>
    <n v="44"/>
    <s v="No"/>
    <s v="No"/>
    <s v="No"/>
    <s v="  One Year   "/>
    <s v="Credit Card"/>
    <n v="9"/>
    <n v="464"/>
    <x v="0"/>
    <m/>
    <x v="641"/>
    <x v="963"/>
    <n v="28"/>
    <x v="0"/>
    <n v="7.92"/>
    <x v="1"/>
    <s v="Email"/>
    <x v="0"/>
    <n v="0"/>
    <n v="4991"/>
    <s v="Medio"/>
    <s v="Bajo"/>
    <n v="0"/>
    <n v="1128"/>
    <n v="331"/>
    <n v="8.4592145015105744E-2"/>
    <n v="8.4592145015105744E-2"/>
    <s v="Primera compra"/>
    <n v="559"/>
    <n v="18.365503080082135"/>
    <n v="1.5304585900068446"/>
    <x v="0"/>
    <x v="1"/>
    <s v="abr"/>
  </r>
  <r>
    <x v="3075"/>
    <x v="0"/>
    <n v="89"/>
    <n v="36"/>
    <n v="107.9"/>
    <n v="0"/>
    <s v="No"/>
    <s v="No"/>
    <n v="0"/>
    <n v="0"/>
    <n v="7"/>
    <s v="Yes"/>
    <n v="0"/>
    <s v="GA"/>
    <x v="0"/>
    <n v="44"/>
    <s v="No"/>
    <s v="No"/>
    <s v="No"/>
    <s v="  Month-to-Month   "/>
    <s v="Paper Check"/>
    <n v="32"/>
    <n v="389"/>
    <x v="0"/>
    <m/>
    <x v="478"/>
    <x v="1113"/>
    <n v="44"/>
    <x v="1"/>
    <n v="37.590000000000003"/>
    <x v="2"/>
    <s v="SMS"/>
    <x v="0"/>
    <n v="0"/>
    <n v="803"/>
    <s v="Medio"/>
    <s v="Medio"/>
    <n v="0.11363636363636363"/>
    <n v="1020"/>
    <n v="41"/>
    <n v="1.0731707317073171"/>
    <n v="1.0731707317073171"/>
    <s v="Primera compra"/>
    <n v="379"/>
    <n v="12.451745379876797"/>
    <n v="1.0376454483230664"/>
    <x v="1"/>
    <x v="1"/>
    <s v="sept"/>
  </r>
  <r>
    <x v="3076"/>
    <x v="0"/>
    <n v="67"/>
    <n v="94"/>
    <n v="222.8"/>
    <n v="0"/>
    <s v="No"/>
    <s v="No"/>
    <n v="0"/>
    <n v="0"/>
    <n v="0"/>
    <s v="No"/>
    <n v="0"/>
    <s v="NH"/>
    <x v="0"/>
    <n v="66"/>
    <s v="No"/>
    <s v="Yes"/>
    <s v="No"/>
    <s v="  One Year   "/>
    <s v="Credit Card"/>
    <n v="7"/>
    <n v="102"/>
    <x v="0"/>
    <m/>
    <x v="427"/>
    <x v="440"/>
    <n v="88"/>
    <x v="2"/>
    <n v="7.87"/>
    <x v="2"/>
    <s v="Phone"/>
    <x v="1"/>
    <n v="0"/>
    <n v="2385"/>
    <s v="Medio"/>
    <s v="Medio"/>
    <n v="5.6818181818181816E-2"/>
    <n v="1300"/>
    <n v="99"/>
    <n v="0.88888888888888884"/>
    <n v="0.88888888888888884"/>
    <s v="Primera compra"/>
    <n v="602"/>
    <n v="19.7782340862423"/>
    <n v="1.6481861738535251"/>
    <x v="1"/>
    <x v="1"/>
    <s v="feb"/>
  </r>
  <r>
    <x v="3077"/>
    <x v="0"/>
    <n v="68"/>
    <n v="102"/>
    <n v="229.3"/>
    <n v="84"/>
    <s v="Yes"/>
    <s v="Yes"/>
    <n v="0"/>
    <n v="0"/>
    <n v="1"/>
    <s v="Yes"/>
    <n v="0"/>
    <s v="ID"/>
    <x v="0"/>
    <n v="57"/>
    <s v="No"/>
    <s v="No"/>
    <s v="No"/>
    <s v="  Month-to-Month   "/>
    <s v="Direct Debit"/>
    <n v="46"/>
    <n v="954"/>
    <x v="0"/>
    <m/>
    <x v="191"/>
    <x v="234"/>
    <n v="13"/>
    <x v="0"/>
    <n v="42.63"/>
    <x v="3"/>
    <s v="SMS"/>
    <x v="0"/>
    <n v="2.67"/>
    <n v="6105"/>
    <s v="Medio"/>
    <s v="Bajo"/>
    <n v="7.6923076923076927E-2"/>
    <n v="1310"/>
    <n v="187"/>
    <n v="6.9518716577540107E-2"/>
    <n v="6.9518716577540107E-2"/>
    <s v="Primera compra"/>
    <n v="1060"/>
    <n v="34.82546201232033"/>
    <n v="2.9021218343600275"/>
    <x v="2"/>
    <x v="2"/>
    <s v="nov"/>
  </r>
  <r>
    <x v="3078"/>
    <x v="0"/>
    <n v="73"/>
    <n v="364"/>
    <n v="799.1"/>
    <n v="212"/>
    <s v="Yes"/>
    <s v="No"/>
    <n v="178.9"/>
    <n v="0"/>
    <n v="9"/>
    <s v="Yes"/>
    <n v="0"/>
    <s v="MS"/>
    <x v="0"/>
    <n v="65"/>
    <s v="No"/>
    <s v="Yes"/>
    <s v="No"/>
    <s v="  Month-to-Month   "/>
    <s v="Direct Debit"/>
    <n v="32"/>
    <n v="1711"/>
    <x v="0"/>
    <m/>
    <x v="1208"/>
    <x v="660"/>
    <n v="50"/>
    <x v="0"/>
    <n v="33.880000000000003"/>
    <x v="2"/>
    <s v="Phone"/>
    <x v="1"/>
    <n v="7.16"/>
    <n v="6894"/>
    <s v="Medio"/>
    <s v="Medio"/>
    <n v="0.1"/>
    <n v="471"/>
    <n v="581"/>
    <n v="8.6058519793459548E-2"/>
    <n v="8.6058519793459548E-2"/>
    <s v="Primera compra"/>
    <n v="1714"/>
    <n v="56.312114989733061"/>
    <n v="4.6926762491444221"/>
    <x v="1"/>
    <x v="0"/>
    <s v="feb"/>
  </r>
  <r>
    <x v="3079"/>
    <x v="0"/>
    <n v="88"/>
    <n v="99"/>
    <n v="201.2"/>
    <n v="0"/>
    <s v="No"/>
    <s v="No"/>
    <n v="0"/>
    <n v="0"/>
    <n v="4"/>
    <s v="No"/>
    <n v="41"/>
    <s v="WI"/>
    <x v="0"/>
    <n v="49"/>
    <s v="No"/>
    <s v="No"/>
    <s v="Yes"/>
    <s v="  One Year   "/>
    <s v="Credit Card"/>
    <n v="40"/>
    <n v="898"/>
    <x v="0"/>
    <m/>
    <x v="803"/>
    <x v="47"/>
    <n v="17"/>
    <x v="1"/>
    <n v="33.99"/>
    <x v="4"/>
    <s v="Email"/>
    <x v="1"/>
    <n v="0"/>
    <n v="452"/>
    <s v="Medio"/>
    <s v="Bajo"/>
    <n v="0.17647058823529413"/>
    <n v="818"/>
    <n v="102"/>
    <n v="0.16666666666666666"/>
    <n v="0.16666666666666666"/>
    <s v="Primera compra"/>
    <n v="1472"/>
    <n v="48.361396303901429"/>
    <n v="4.0301163586584527"/>
    <x v="0"/>
    <x v="2"/>
    <s v="oct"/>
  </r>
  <r>
    <x v="3080"/>
    <x v="0"/>
    <n v="100"/>
    <n v="54"/>
    <n v="184.3"/>
    <n v="0"/>
    <s v="No"/>
    <s v="No"/>
    <n v="0"/>
    <n v="1"/>
    <n v="0"/>
    <s v="No"/>
    <n v="0"/>
    <s v="OH"/>
    <x v="1"/>
    <n v="55"/>
    <s v="No"/>
    <s v="No"/>
    <s v="No"/>
    <s v="  Month-to-Month   "/>
    <s v="Credit Card"/>
    <n v="11"/>
    <n v="151"/>
    <x v="0"/>
    <m/>
    <x v="416"/>
    <x v="123"/>
    <n v="83"/>
    <x v="1"/>
    <n v="11.06"/>
    <x v="1"/>
    <s v="Phone"/>
    <x v="0"/>
    <n v="0"/>
    <n v="447"/>
    <s v="Medio"/>
    <s v="Bajo"/>
    <n v="0"/>
    <n v="870"/>
    <n v="54"/>
    <n v="1.537037037037037"/>
    <n v="1.537037037037037"/>
    <s v="Primera compra"/>
    <n v="373"/>
    <n v="12.254620123203285"/>
    <n v="1.0212183436002737"/>
    <x v="0"/>
    <x v="1"/>
    <s v="oct"/>
  </r>
  <r>
    <x v="3081"/>
    <x v="0"/>
    <n v="77"/>
    <n v="173"/>
    <n v="368.7"/>
    <n v="0"/>
    <s v="No"/>
    <s v="No"/>
    <n v="0"/>
    <n v="0"/>
    <n v="2"/>
    <s v="Yes"/>
    <n v="0"/>
    <s v="AL"/>
    <x v="1"/>
    <n v="79"/>
    <s v="No"/>
    <s v="Yes"/>
    <s v="No"/>
    <s v="  Two Year   "/>
    <s v="Direct Debit"/>
    <n v="31"/>
    <n v="1032"/>
    <x v="0"/>
    <m/>
    <x v="434"/>
    <x v="1290"/>
    <n v="67"/>
    <x v="1"/>
    <n v="34.51"/>
    <x v="0"/>
    <s v="Phone"/>
    <x v="1"/>
    <n v="0"/>
    <n v="4411"/>
    <s v="Medio"/>
    <s v="Bajo"/>
    <n v="2.9850746268656716E-2"/>
    <n v="1450"/>
    <n v="175"/>
    <n v="0.38285714285714284"/>
    <n v="0.38285714285714284"/>
    <s v="Primera compra"/>
    <n v="320"/>
    <n v="10.513347022587268"/>
    <n v="0.87611225188227237"/>
    <x v="0"/>
    <x v="2"/>
    <s v="nov"/>
  </r>
  <r>
    <x v="3082"/>
    <x v="0"/>
    <n v="67"/>
    <n v="151"/>
    <n v="379.3"/>
    <n v="126"/>
    <s v="Yes"/>
    <s v="No"/>
    <n v="159.6"/>
    <n v="1"/>
    <n v="5"/>
    <s v="Yes"/>
    <n v="0"/>
    <s v="KS"/>
    <x v="0"/>
    <n v="70"/>
    <s v="No"/>
    <s v="Yes"/>
    <s v="No"/>
    <s v="  One Year   "/>
    <s v="Direct Debit"/>
    <n v="48"/>
    <n v="2008"/>
    <x v="0"/>
    <m/>
    <x v="706"/>
    <x v="92"/>
    <n v="22"/>
    <x v="0"/>
    <n v="38.6"/>
    <x v="0"/>
    <s v="SMS"/>
    <x v="0"/>
    <n v="4.79"/>
    <n v="4745"/>
    <s v="Medio"/>
    <s v="Bajo"/>
    <n v="9.0909090909090912E-2"/>
    <n v="690"/>
    <n v="279"/>
    <n v="7.8853046594982074E-2"/>
    <n v="7.8853046594982074E-2"/>
    <s v="Primera compra"/>
    <n v="1141"/>
    <n v="37.486652977412732"/>
    <n v="3.1238877481177276"/>
    <x v="0"/>
    <x v="0"/>
    <s v="ago"/>
  </r>
  <r>
    <x v="3083"/>
    <x v="0"/>
    <n v="64"/>
    <n v="29"/>
    <n v="65.900000000000006"/>
    <n v="0"/>
    <s v="No"/>
    <s v="No"/>
    <n v="0"/>
    <n v="0"/>
    <n v="4"/>
    <s v="Yes"/>
    <n v="0"/>
    <s v="IA"/>
    <x v="1"/>
    <n v="32"/>
    <s v="No"/>
    <s v="No"/>
    <s v="No"/>
    <s v="  Month-to-Month   "/>
    <s v="Direct Debit"/>
    <n v="30"/>
    <n v="244"/>
    <x v="0"/>
    <m/>
    <x v="548"/>
    <x v="84"/>
    <n v="47"/>
    <x v="1"/>
    <n v="32.590000000000003"/>
    <x v="0"/>
    <s v="Phone"/>
    <x v="1"/>
    <n v="0"/>
    <n v="303"/>
    <s v="Medio"/>
    <s v="Bajo"/>
    <n v="4.2553191489361701E-2"/>
    <n v="559"/>
    <n v="31"/>
    <n v="1.5161290322580645"/>
    <n v="1.5161290322580645"/>
    <s v="Primera compra"/>
    <n v="892"/>
    <n v="29.30595482546201"/>
    <n v="2.4421629021218343"/>
    <x v="0"/>
    <x v="1"/>
    <s v="may"/>
  </r>
  <r>
    <x v="3084"/>
    <x v="0"/>
    <n v="90"/>
    <n v="23"/>
    <n v="55.1"/>
    <n v="0"/>
    <s v="No"/>
    <s v="No"/>
    <n v="0"/>
    <n v="1"/>
    <n v="0"/>
    <s v="No"/>
    <n v="0"/>
    <s v="OK"/>
    <x v="0"/>
    <n v="22"/>
    <s v="Yes"/>
    <s v="No"/>
    <s v="No"/>
    <s v="  Month-to-Month   "/>
    <s v="Credit Card"/>
    <n v="9"/>
    <n v="123"/>
    <x v="0"/>
    <m/>
    <x v="415"/>
    <x v="1291"/>
    <n v="76"/>
    <x v="1"/>
    <n v="8.8000000000000007"/>
    <x v="3"/>
    <s v="Email"/>
    <x v="0"/>
    <n v="0"/>
    <n v="1502"/>
    <s v="Medio"/>
    <s v="Bajo"/>
    <n v="1.3157894736842105E-2"/>
    <n v="1484"/>
    <n v="24"/>
    <n v="3.1666666666666665"/>
    <n v="3.1666666666666665"/>
    <s v="Primera compra"/>
    <n v="835"/>
    <n v="27.433264887063658"/>
    <n v="2.2861054072553046"/>
    <x v="2"/>
    <x v="1"/>
    <s v="jul"/>
  </r>
  <r>
    <x v="3085"/>
    <x v="0"/>
    <n v="78"/>
    <n v="69"/>
    <n v="150.9"/>
    <n v="60"/>
    <s v="Yes"/>
    <s v="No"/>
    <n v="61.2"/>
    <n v="0"/>
    <n v="15"/>
    <s v="No"/>
    <n v="24"/>
    <s v="MI"/>
    <x v="1"/>
    <n v="24"/>
    <s v="Yes"/>
    <s v="No"/>
    <s v="No"/>
    <s v="  Month-to-Month   "/>
    <s v="Direct Debit"/>
    <n v="59"/>
    <n v="1771"/>
    <x v="0"/>
    <m/>
    <x v="629"/>
    <x v="892"/>
    <n v="84"/>
    <x v="1"/>
    <n v="67.040000000000006"/>
    <x v="4"/>
    <s v="Phone"/>
    <x v="0"/>
    <n v="0.31"/>
    <n v="1323"/>
    <s v="Alto"/>
    <s v="Bajo"/>
    <n v="3.5714285714285712E-2"/>
    <n v="323"/>
    <n v="132"/>
    <n v="0.63636363636363635"/>
    <n v="0.63636363636363635"/>
    <s v="Primera compra"/>
    <n v="1496"/>
    <n v="49.149897330595479"/>
    <n v="4.0958247775496233"/>
    <x v="0"/>
    <x v="0"/>
    <s v="sept"/>
  </r>
  <r>
    <x v="3086"/>
    <x v="0"/>
    <n v="71"/>
    <n v="82"/>
    <n v="159.80000000000001"/>
    <n v="0"/>
    <s v="No"/>
    <s v="No"/>
    <n v="0"/>
    <n v="0"/>
    <n v="0"/>
    <s v="No"/>
    <n v="0"/>
    <s v="MN"/>
    <x v="1"/>
    <n v="36"/>
    <s v="No"/>
    <s v="No"/>
    <s v="No"/>
    <s v="  Two Year   "/>
    <s v="Paper Check"/>
    <n v="12"/>
    <n v="476"/>
    <x v="0"/>
    <m/>
    <x v="155"/>
    <x v="1292"/>
    <n v="40"/>
    <x v="0"/>
    <n v="10.39"/>
    <x v="1"/>
    <s v="Phone"/>
    <x v="0"/>
    <n v="0"/>
    <n v="5960"/>
    <s v="Medio"/>
    <s v="Bajo"/>
    <n v="0"/>
    <n v="739"/>
    <n v="82"/>
    <n v="0.48780487804878048"/>
    <n v="0.48780487804878048"/>
    <s v="Primera compra"/>
    <n v="1004"/>
    <n v="32.985626283367559"/>
    <n v="2.7488021902806299"/>
    <x v="2"/>
    <x v="1"/>
    <s v="ene"/>
  </r>
  <r>
    <x v="3087"/>
    <x v="0"/>
    <n v="72"/>
    <n v="49"/>
    <n v="183.3"/>
    <n v="60"/>
    <s v="Yes"/>
    <s v="Yes"/>
    <n v="0"/>
    <n v="0"/>
    <n v="24"/>
    <s v="Yes"/>
    <n v="0"/>
    <s v="AR"/>
    <x v="0"/>
    <n v="29"/>
    <s v="Yes"/>
    <s v="No"/>
    <s v="No"/>
    <s v="  One Year   "/>
    <s v="Credit Card"/>
    <n v="22"/>
    <n v="338"/>
    <x v="0"/>
    <m/>
    <x v="1198"/>
    <x v="699"/>
    <n v="9"/>
    <x v="0"/>
    <n v="22.98"/>
    <x v="1"/>
    <s v="SMS"/>
    <x v="0"/>
    <n v="1.52"/>
    <n v="6212"/>
    <s v="Medio"/>
    <s v="Bajo"/>
    <n v="0"/>
    <n v="651"/>
    <n v="109"/>
    <n v="8.2568807339449546E-2"/>
    <n v="8.2568807339449546E-2"/>
    <s v="Primera compra"/>
    <n v="307"/>
    <n v="10.086242299794661"/>
    <n v="0.84052019164955505"/>
    <x v="0"/>
    <x v="1"/>
    <s v="dic"/>
  </r>
  <r>
    <x v="3088"/>
    <x v="0"/>
    <n v="50"/>
    <n v="30"/>
    <n v="65.400000000000006"/>
    <n v="44"/>
    <s v="Yes"/>
    <s v="No"/>
    <n v="20.5"/>
    <n v="0"/>
    <n v="7"/>
    <s v="Yes"/>
    <n v="0"/>
    <s v="GA"/>
    <x v="0"/>
    <n v="51"/>
    <s v="No"/>
    <s v="No"/>
    <s v="No"/>
    <s v="  Month-to-Month   "/>
    <s v="Direct Debit"/>
    <n v="14"/>
    <n v="147"/>
    <x v="0"/>
    <m/>
    <x v="668"/>
    <x v="813"/>
    <n v="67"/>
    <x v="2"/>
    <n v="12.42"/>
    <x v="2"/>
    <s v="Phone"/>
    <x v="1"/>
    <n v="1.02"/>
    <n v="658"/>
    <s v="Medio"/>
    <s v="Medio"/>
    <n v="7.4626865671641784E-2"/>
    <n v="570"/>
    <n v="79"/>
    <n v="0.84810126582278478"/>
    <n v="0.84810126582278478"/>
    <s v="Primera compra"/>
    <n v="419"/>
    <n v="13.765913757700204"/>
    <n v="1.1471594798083504"/>
    <x v="1"/>
    <x v="1"/>
    <s v="ago"/>
  </r>
  <r>
    <x v="3088"/>
    <x v="0"/>
    <n v="55"/>
    <n v="30"/>
    <n v="65.400000000000006"/>
    <n v="44"/>
    <s v="Yes"/>
    <s v="No"/>
    <n v="20.5"/>
    <n v="0"/>
    <n v="7"/>
    <s v="Yes"/>
    <n v="0"/>
    <s v="GA"/>
    <x v="0"/>
    <n v="51"/>
    <s v="No"/>
    <s v="No"/>
    <s v="No"/>
    <s v="  Month-to-Month   "/>
    <s v="Direct Debit"/>
    <n v="14"/>
    <n v="147"/>
    <x v="0"/>
    <m/>
    <x v="668"/>
    <x v="813"/>
    <n v="67"/>
    <x v="2"/>
    <n v="12.42"/>
    <x v="3"/>
    <s v="Phone"/>
    <x v="1"/>
    <n v="1.02"/>
    <n v="1518"/>
    <s v="Medio"/>
    <s v="Bajo"/>
    <n v="1.4925373134328358E-2"/>
    <n v="570"/>
    <n v="75"/>
    <n v="0.89333333333333331"/>
    <n v="0.89333333333333331"/>
    <s v="Compra posterior"/>
    <n v="419"/>
    <n v="13.765913757700204"/>
    <n v="1.1471594798083504"/>
    <x v="0"/>
    <x v="1"/>
    <s v="ago"/>
  </r>
  <r>
    <x v="3089"/>
    <x v="0"/>
    <n v="69"/>
    <n v="151"/>
    <n v="346.1"/>
    <n v="0"/>
    <s v="No"/>
    <s v="No"/>
    <n v="0"/>
    <n v="0"/>
    <n v="3"/>
    <s v="Yes"/>
    <n v="0"/>
    <s v="MI"/>
    <x v="0"/>
    <n v="60"/>
    <s v="No"/>
    <s v="No"/>
    <s v="Yes"/>
    <s v="  One Year   "/>
    <s v="Credit Card"/>
    <n v="39"/>
    <n v="1223"/>
    <x v="0"/>
    <m/>
    <x v="536"/>
    <x v="1187"/>
    <n v="10"/>
    <x v="0"/>
    <n v="41.9"/>
    <x v="5"/>
    <s v="Phone"/>
    <x v="0"/>
    <n v="0"/>
    <n v="1464"/>
    <s v="Medio"/>
    <s v="Bajo"/>
    <n v="0.4"/>
    <n v="1081"/>
    <n v="155"/>
    <n v="6.4516129032258063E-2"/>
    <n v="6.4516129032258063E-2"/>
    <s v="Primera compra"/>
    <n v="1653"/>
    <n v="54.308008213552355"/>
    <n v="4.5256673511293632"/>
    <x v="0"/>
    <x v="0"/>
    <s v="abr"/>
  </r>
  <r>
    <x v="3090"/>
    <x v="0"/>
    <n v="88"/>
    <n v="106"/>
    <n v="260.10000000000002"/>
    <n v="0"/>
    <s v="No"/>
    <s v="No"/>
    <n v="0"/>
    <n v="0"/>
    <n v="0"/>
    <s v="No"/>
    <n v="0"/>
    <s v="UT"/>
    <x v="0"/>
    <n v="41"/>
    <s v="No"/>
    <s v="No"/>
    <s v="No"/>
    <s v="  One Year   "/>
    <s v="Credit Card"/>
    <n v="10"/>
    <n v="282"/>
    <x v="0"/>
    <m/>
    <x v="523"/>
    <x v="1251"/>
    <n v="111"/>
    <x v="1"/>
    <n v="10.73"/>
    <x v="4"/>
    <s v="SMS"/>
    <x v="0"/>
    <n v="0"/>
    <n v="1127"/>
    <s v="Medio"/>
    <s v="Bajo"/>
    <n v="2.7027027027027029E-2"/>
    <n v="757"/>
    <n v="109"/>
    <n v="1.0183486238532109"/>
    <n v="1.0183486238532109"/>
    <s v="Primera compra"/>
    <n v="596"/>
    <n v="19.581108829568791"/>
    <n v="1.6317590691307327"/>
    <x v="0"/>
    <x v="1"/>
    <s v="feb"/>
  </r>
  <r>
    <x v="3091"/>
    <x v="0"/>
    <n v="69"/>
    <n v="89"/>
    <n v="236.3"/>
    <n v="0"/>
    <s v="No"/>
    <s v="No"/>
    <n v="0"/>
    <n v="0"/>
    <n v="0"/>
    <s v="No"/>
    <n v="0"/>
    <s v="AL"/>
    <x v="1"/>
    <n v="63"/>
    <s v="No"/>
    <s v="No"/>
    <s v="No"/>
    <s v="  Month-to-Month   "/>
    <s v="Direct Debit"/>
    <n v="7"/>
    <n v="103"/>
    <x v="0"/>
    <m/>
    <x v="918"/>
    <x v="178"/>
    <n v="77"/>
    <x v="0"/>
    <n v="5.89"/>
    <x v="3"/>
    <s v="Email"/>
    <x v="0"/>
    <n v="0"/>
    <n v="2842"/>
    <s v="Medio"/>
    <s v="Bajo"/>
    <n v="1.2987012987012988E-2"/>
    <n v="1291"/>
    <n v="90"/>
    <n v="0.85555555555555551"/>
    <n v="0.85555555555555551"/>
    <s v="Primera compra"/>
    <n v="786"/>
    <n v="25.823408624229977"/>
    <n v="2.1519507186858315"/>
    <x v="2"/>
    <x v="1"/>
    <s v="ago"/>
  </r>
  <r>
    <x v="3092"/>
    <x v="0"/>
    <n v="71"/>
    <n v="215"/>
    <n v="394.2"/>
    <n v="594"/>
    <s v="Yes"/>
    <s v="No"/>
    <n v="382.8"/>
    <n v="0"/>
    <n v="6"/>
    <s v="Yes"/>
    <n v="0"/>
    <s v="WV"/>
    <x v="1"/>
    <n v="27"/>
    <s v="Yes"/>
    <s v="No"/>
    <s v="Yes"/>
    <s v="  Two Year   "/>
    <s v="Direct Debit"/>
    <n v="24"/>
    <n v="1570"/>
    <x v="0"/>
    <m/>
    <x v="174"/>
    <x v="250"/>
    <n v="82"/>
    <x v="1"/>
    <n v="28.61"/>
    <x v="3"/>
    <s v="Phone"/>
    <x v="0"/>
    <n v="7.66"/>
    <n v="1137"/>
    <s v="Medio"/>
    <s v="Bajo"/>
    <n v="1.2195121951219513E-2"/>
    <n v="659"/>
    <n v="810"/>
    <n v="0.10123456790123457"/>
    <n v="0.10123456790123457"/>
    <s v="Primera compra"/>
    <n v="1208"/>
    <n v="39.687885010266939"/>
    <n v="3.3073237508555784"/>
    <x v="2"/>
    <x v="0"/>
    <s v="jun"/>
  </r>
  <r>
    <x v="3093"/>
    <x v="0"/>
    <n v="59"/>
    <n v="3"/>
    <n v="11"/>
    <n v="2"/>
    <s v="Yes"/>
    <s v="No"/>
    <n v="2.1"/>
    <n v="0"/>
    <n v="0"/>
    <s v="No"/>
    <n v="0"/>
    <s v="ME"/>
    <x v="1"/>
    <n v="66"/>
    <s v="No"/>
    <s v="Yes"/>
    <s v="No"/>
    <s v="  Month-to-Month   "/>
    <s v="Credit Card"/>
    <n v="7"/>
    <n v="7"/>
    <x v="0"/>
    <m/>
    <x v="1265"/>
    <x v="816"/>
    <n v="36"/>
    <x v="2"/>
    <n v="6.54"/>
    <x v="2"/>
    <s v="Phone"/>
    <x v="0"/>
    <n v="0.1"/>
    <n v="1746"/>
    <s v="Medio"/>
    <s v="Medio"/>
    <n v="0.1388888888888889"/>
    <n v="777"/>
    <n v="10"/>
    <n v="3.6"/>
    <n v="3.6"/>
    <s v="Primera compra"/>
    <n v="310"/>
    <n v="10.184804928131417"/>
    <n v="0.84873374401095136"/>
    <x v="1"/>
    <x v="1"/>
    <s v="dic"/>
  </r>
  <r>
    <x v="3094"/>
    <x v="0"/>
    <n v="73"/>
    <n v="422"/>
    <n v="759.8"/>
    <n v="0"/>
    <s v="No"/>
    <s v="No"/>
    <n v="0"/>
    <n v="0"/>
    <n v="1"/>
    <s v="Yes"/>
    <n v="0"/>
    <s v="MI"/>
    <x v="1"/>
    <n v="63"/>
    <s v="No"/>
    <s v="No"/>
    <s v="Yes"/>
    <s v="  One Year   "/>
    <s v="Credit Card"/>
    <n v="53"/>
    <n v="2700"/>
    <x v="0"/>
    <m/>
    <x v="1266"/>
    <x v="1293"/>
    <n v="57"/>
    <x v="2"/>
    <n v="57.26"/>
    <x v="1"/>
    <s v="Phone"/>
    <x v="0"/>
    <n v="0"/>
    <n v="230"/>
    <s v="Alto"/>
    <s v="Bajo"/>
    <n v="0"/>
    <n v="1515"/>
    <n v="422"/>
    <n v="0.13507109004739337"/>
    <n v="0.13507109004739337"/>
    <s v="Primera compra"/>
    <n v="1398"/>
    <n v="45.930184804928132"/>
    <n v="3.8275154004106775"/>
    <x v="2"/>
    <x v="3"/>
    <s v="dic"/>
  </r>
  <r>
    <x v="3095"/>
    <x v="0"/>
    <n v="67"/>
    <n v="29"/>
    <n v="77.900000000000006"/>
    <n v="0"/>
    <s v="No"/>
    <s v="No"/>
    <n v="0"/>
    <n v="0"/>
    <n v="14"/>
    <s v="Yes"/>
    <n v="0"/>
    <s v="OR"/>
    <x v="0"/>
    <n v="25"/>
    <s v="Yes"/>
    <s v="No"/>
    <s v="Yes"/>
    <s v="  Month-to-Month   "/>
    <s v="Direct Debit"/>
    <n v="36"/>
    <n v="188"/>
    <x v="0"/>
    <m/>
    <x v="237"/>
    <x v="850"/>
    <n v="93"/>
    <x v="1"/>
    <n v="32.270000000000003"/>
    <x v="5"/>
    <s v="Phone"/>
    <x v="0"/>
    <n v="0"/>
    <n v="176"/>
    <s v="Medio"/>
    <s v="Bajo"/>
    <n v="4.3010752688172046E-2"/>
    <n v="310"/>
    <n v="33"/>
    <n v="2.8181818181818183"/>
    <n v="2.8181818181818183"/>
    <s v="Primera compra"/>
    <n v="1001"/>
    <n v="32.887063655030801"/>
    <n v="2.7405886379192332"/>
    <x v="0"/>
    <x v="1"/>
    <s v="ene"/>
  </r>
  <r>
    <x v="3096"/>
    <x v="0"/>
    <n v="95"/>
    <n v="57"/>
    <n v="168.9"/>
    <n v="0"/>
    <s v="No"/>
    <s v="No"/>
    <n v="0"/>
    <n v="0"/>
    <n v="12"/>
    <s v="No"/>
    <n v="39"/>
    <s v="NJ"/>
    <x v="0"/>
    <n v="45"/>
    <s v="No"/>
    <s v="No"/>
    <s v="Yes"/>
    <s v="  One Year   "/>
    <s v="Credit Card"/>
    <n v="63"/>
    <n v="1766"/>
    <x v="0"/>
    <m/>
    <x v="222"/>
    <x v="1130"/>
    <n v="116"/>
    <x v="1"/>
    <n v="57.46"/>
    <x v="1"/>
    <s v="Phone"/>
    <x v="0"/>
    <n v="0"/>
    <n v="7016"/>
    <s v="Alto"/>
    <s v="Bajo"/>
    <n v="0"/>
    <n v="1655"/>
    <n v="57"/>
    <n v="2.0350877192982457"/>
    <n v="2.0350877192982457"/>
    <s v="Primera compra"/>
    <n v="534"/>
    <n v="17.544147843942504"/>
    <n v="1.462012320328542"/>
    <x v="0"/>
    <x v="0"/>
    <s v="abr"/>
  </r>
  <r>
    <x v="3097"/>
    <x v="0"/>
    <n v="62"/>
    <n v="51"/>
    <n v="144.9"/>
    <n v="0"/>
    <s v="No"/>
    <s v="No"/>
    <n v="0"/>
    <n v="0"/>
    <n v="2"/>
    <s v="Yes"/>
    <n v="0"/>
    <s v="ND"/>
    <x v="0"/>
    <n v="33"/>
    <s v="No"/>
    <s v="No"/>
    <s v="No"/>
    <s v="  Month-to-Month   "/>
    <s v="Credit Card"/>
    <n v="31"/>
    <n v="320"/>
    <x v="0"/>
    <m/>
    <x v="1267"/>
    <x v="599"/>
    <n v="6"/>
    <x v="2"/>
    <n v="25.98"/>
    <x v="4"/>
    <s v="SMS"/>
    <x v="1"/>
    <n v="0"/>
    <n v="1827"/>
    <s v="Medio"/>
    <s v="Bajo"/>
    <n v="0.5"/>
    <n v="658"/>
    <n v="54"/>
    <n v="0.1111111111111111"/>
    <n v="0.1111111111111111"/>
    <s v="Primera compra"/>
    <n v="598"/>
    <n v="19.646817248459961"/>
    <n v="1.6372347707049968"/>
    <x v="0"/>
    <x v="1"/>
    <s v="feb"/>
  </r>
  <r>
    <x v="3098"/>
    <x v="0"/>
    <n v="70"/>
    <n v="113"/>
    <n v="273"/>
    <n v="92"/>
    <s v="Yes"/>
    <s v="No"/>
    <n v="156.4"/>
    <n v="0"/>
    <n v="43"/>
    <s v="Yes"/>
    <n v="0"/>
    <s v="VA"/>
    <x v="0"/>
    <n v="28"/>
    <s v="Yes"/>
    <s v="No"/>
    <s v="No"/>
    <s v="  One Year   "/>
    <s v="Direct Debit"/>
    <n v="34"/>
    <n v="772"/>
    <x v="0"/>
    <m/>
    <x v="871"/>
    <x v="323"/>
    <n v="89"/>
    <x v="0"/>
    <n v="37.28"/>
    <x v="0"/>
    <s v="Phone"/>
    <x v="1"/>
    <n v="3.13"/>
    <n v="3734"/>
    <s v="Medio"/>
    <s v="Bajo"/>
    <n v="2.247191011235955E-2"/>
    <n v="1679"/>
    <n v="207"/>
    <n v="0.42995169082125606"/>
    <n v="0.42995169082125606"/>
    <s v="Primera compra"/>
    <n v="896"/>
    <n v="29.437371663244349"/>
    <n v="2.4531143052703626"/>
    <x v="0"/>
    <x v="2"/>
    <s v="may"/>
  </r>
  <r>
    <x v="3099"/>
    <x v="0"/>
    <n v="70"/>
    <n v="126"/>
    <n v="282.89999999999998"/>
    <n v="284"/>
    <s v="Yes"/>
    <s v="Yes"/>
    <n v="0"/>
    <n v="1"/>
    <n v="0"/>
    <s v="No"/>
    <n v="0"/>
    <s v="ID"/>
    <x v="1"/>
    <n v="19"/>
    <s v="Yes"/>
    <s v="No"/>
    <s v="No"/>
    <s v="  Two Year   "/>
    <s v="Credit Card"/>
    <n v="10"/>
    <n v="709"/>
    <x v="0"/>
    <m/>
    <x v="424"/>
    <x v="1136"/>
    <n v="30"/>
    <x v="0"/>
    <n v="8.77"/>
    <x v="0"/>
    <s v="Email"/>
    <x v="0"/>
    <n v="8.31"/>
    <n v="3095"/>
    <s v="Medio"/>
    <s v="Bajo"/>
    <n v="6.6666666666666666E-2"/>
    <n v="1246"/>
    <n v="412"/>
    <n v="7.281553398058252E-2"/>
    <n v="7.281553398058252E-2"/>
    <s v="Primera compra"/>
    <n v="298"/>
    <n v="9.7905544147843955"/>
    <n v="0.81587953456536633"/>
    <x v="0"/>
    <x v="2"/>
    <s v="dic"/>
  </r>
  <r>
    <x v="3100"/>
    <x v="0"/>
    <n v="98"/>
    <n v="468"/>
    <n v="1092.3"/>
    <n v="0"/>
    <s v="No"/>
    <s v="No"/>
    <n v="0"/>
    <n v="0"/>
    <n v="3"/>
    <s v="Yes"/>
    <n v="0"/>
    <s v="TX"/>
    <x v="0"/>
    <n v="63"/>
    <s v="No"/>
    <s v="No"/>
    <s v="No"/>
    <s v="  Two Year   "/>
    <s v="Direct Debit"/>
    <n v="48"/>
    <n v="3288"/>
    <x v="0"/>
    <m/>
    <x v="884"/>
    <x v="237"/>
    <n v="91"/>
    <x v="1"/>
    <n v="52.43"/>
    <x v="0"/>
    <s v="Email"/>
    <x v="1"/>
    <n v="0"/>
    <n v="609"/>
    <s v="Alto"/>
    <s v="Bajo"/>
    <n v="2.197802197802198E-2"/>
    <n v="1670"/>
    <n v="470"/>
    <n v="0.19361702127659575"/>
    <n v="0.19361702127659575"/>
    <s v="Primera compra"/>
    <n v="1427"/>
    <n v="46.882956878850102"/>
    <n v="3.9069130732375084"/>
    <x v="0"/>
    <x v="3"/>
    <s v="nov"/>
  </r>
  <r>
    <x v="3101"/>
    <x v="0"/>
    <n v="61"/>
    <n v="132"/>
    <n v="299.2"/>
    <n v="0"/>
    <s v="No"/>
    <s v="No"/>
    <n v="0"/>
    <n v="0"/>
    <n v="0"/>
    <s v="No"/>
    <n v="0"/>
    <s v="AR"/>
    <x v="1"/>
    <n v="45"/>
    <s v="No"/>
    <s v="No"/>
    <s v="No"/>
    <s v="  Two Year   "/>
    <s v="Credit Card"/>
    <n v="9"/>
    <n v="701"/>
    <x v="0"/>
    <m/>
    <x v="895"/>
    <x v="543"/>
    <n v="67"/>
    <x v="2"/>
    <n v="9.7100000000000009"/>
    <x v="1"/>
    <s v="Phone"/>
    <x v="0"/>
    <n v="0"/>
    <n v="3138"/>
    <s v="Medio"/>
    <s v="Bajo"/>
    <n v="0"/>
    <n v="931"/>
    <n v="132"/>
    <n v="0.50757575757575757"/>
    <n v="0.50757575757575757"/>
    <s v="Primera compra"/>
    <n v="1264"/>
    <n v="41.52772073921971"/>
    <n v="3.460643394934976"/>
    <x v="2"/>
    <x v="2"/>
    <s v="abr"/>
  </r>
  <r>
    <x v="3102"/>
    <x v="0"/>
    <n v="63"/>
    <n v="359"/>
    <n v="1001.5"/>
    <n v="0"/>
    <s v="No"/>
    <s v="No"/>
    <n v="0"/>
    <n v="0"/>
    <n v="0"/>
    <s v="No"/>
    <n v="0"/>
    <s v="MN"/>
    <x v="0"/>
    <n v="43"/>
    <s v="No"/>
    <s v="No"/>
    <s v="No"/>
    <s v="  One Year   "/>
    <s v="Direct Debit"/>
    <n v="10"/>
    <n v="645"/>
    <x v="0"/>
    <m/>
    <x v="212"/>
    <x v="372"/>
    <n v="32"/>
    <x v="2"/>
    <n v="8.4700000000000006"/>
    <x v="2"/>
    <s v="Phone"/>
    <x v="1"/>
    <n v="0"/>
    <n v="3837"/>
    <s v="Medio"/>
    <s v="Medio"/>
    <n v="0.15625"/>
    <n v="1461"/>
    <n v="364"/>
    <n v="8.7912087912087919E-2"/>
    <n v="8.7912087912087919E-2"/>
    <s v="Primera compra"/>
    <n v="437"/>
    <n v="14.35728952772074"/>
    <n v="1.1964407939767283"/>
    <x v="1"/>
    <x v="1"/>
    <s v="ago"/>
  </r>
  <r>
    <x v="3103"/>
    <x v="0"/>
    <n v="69"/>
    <n v="107"/>
    <n v="244.5"/>
    <n v="0"/>
    <s v="No"/>
    <s v="No"/>
    <n v="0"/>
    <n v="0"/>
    <n v="13"/>
    <s v="Yes"/>
    <n v="0"/>
    <s v="IA"/>
    <x v="1"/>
    <n v="59"/>
    <s v="No"/>
    <s v="No"/>
    <s v="Yes"/>
    <s v="  Month-to-Month   "/>
    <s v="Direct Debit"/>
    <n v="35"/>
    <n v="608"/>
    <x v="0"/>
    <m/>
    <x v="581"/>
    <x v="574"/>
    <n v="87"/>
    <x v="0"/>
    <n v="30.6"/>
    <x v="2"/>
    <s v="Email"/>
    <x v="1"/>
    <n v="0"/>
    <n v="2958"/>
    <s v="Medio"/>
    <s v="Medio"/>
    <n v="5.7471264367816091E-2"/>
    <n v="1322"/>
    <n v="112"/>
    <n v="0.7767857142857143"/>
    <n v="0.7767857142857143"/>
    <s v="Primera compra"/>
    <n v="747"/>
    <n v="24.542094455852155"/>
    <n v="2.0451745379876796"/>
    <x v="1"/>
    <x v="1"/>
    <s v="sept"/>
  </r>
  <r>
    <x v="3104"/>
    <x v="0"/>
    <n v="70"/>
    <n v="103"/>
    <n v="251"/>
    <n v="186"/>
    <s v="Yes"/>
    <s v="Yes"/>
    <n v="0"/>
    <n v="0"/>
    <n v="12"/>
    <s v="No"/>
    <n v="64"/>
    <s v="SC"/>
    <x v="0"/>
    <n v="80"/>
    <s v="No"/>
    <s v="Yes"/>
    <s v="No"/>
    <s v="  Two Year   "/>
    <s v="Direct Debit"/>
    <n v="44"/>
    <n v="1388"/>
    <x v="0"/>
    <m/>
    <x v="766"/>
    <x v="609"/>
    <n v="68"/>
    <x v="0"/>
    <n v="43.69"/>
    <x v="2"/>
    <s v="Phone"/>
    <x v="0"/>
    <n v="4.84"/>
    <n v="3450"/>
    <s v="Medio"/>
    <s v="Medio"/>
    <n v="7.3529411764705885E-2"/>
    <n v="600"/>
    <n v="294"/>
    <n v="0.23129251700680273"/>
    <n v="0.23129251700680273"/>
    <s v="Primera compra"/>
    <n v="1432"/>
    <n v="47.04722792607803"/>
    <n v="3.9206023271731691"/>
    <x v="1"/>
    <x v="0"/>
    <s v="nov"/>
  </r>
  <r>
    <x v="3105"/>
    <x v="0"/>
    <n v="63"/>
    <n v="3"/>
    <n v="9"/>
    <n v="4"/>
    <s v="Yes"/>
    <s v="No"/>
    <n v="5.4"/>
    <n v="0"/>
    <n v="12"/>
    <s v="No"/>
    <n v="5"/>
    <s v="CO"/>
    <x v="0"/>
    <n v="66"/>
    <s v="No"/>
    <s v="Yes"/>
    <s v="No"/>
    <s v="  Month-to-Month   "/>
    <s v="Direct Debit"/>
    <n v="25"/>
    <n v="25"/>
    <x v="0"/>
    <m/>
    <x v="1268"/>
    <x v="7"/>
    <n v="86"/>
    <x v="2"/>
    <n v="27.51"/>
    <x v="2"/>
    <s v="Email"/>
    <x v="0"/>
    <n v="0.11"/>
    <n v="2306"/>
    <s v="Medio"/>
    <s v="Medio"/>
    <n v="5.8139534883720929E-2"/>
    <n v="1093"/>
    <n v="12"/>
    <n v="7.166666666666667"/>
    <n v="7.166666666666667"/>
    <s v="Primera compra"/>
    <n v="335"/>
    <n v="11.006160164271048"/>
    <n v="0.91718001368925395"/>
    <x v="1"/>
    <x v="1"/>
    <s v="nov"/>
  </r>
  <r>
    <x v="3106"/>
    <x v="0"/>
    <n v="72"/>
    <n v="239"/>
    <n v="630.1"/>
    <n v="0"/>
    <s v="No"/>
    <s v="No"/>
    <n v="0"/>
    <n v="0"/>
    <n v="5"/>
    <s v="Yes"/>
    <n v="0"/>
    <s v="FL"/>
    <x v="0"/>
    <n v="46"/>
    <s v="No"/>
    <s v="No"/>
    <s v="Yes"/>
    <s v="  Two Year   "/>
    <s v="Credit Card"/>
    <n v="26"/>
    <n v="1798"/>
    <x v="0"/>
    <m/>
    <x v="1157"/>
    <x v="52"/>
    <n v="46"/>
    <x v="0"/>
    <n v="28.29"/>
    <x v="4"/>
    <s v="Email"/>
    <x v="0"/>
    <n v="0"/>
    <n v="6843"/>
    <s v="Medio"/>
    <s v="Bajo"/>
    <n v="6.5217391304347824E-2"/>
    <n v="964"/>
    <n v="242"/>
    <n v="0.19008264462809918"/>
    <n v="0.19008264462809918"/>
    <s v="Primera compra"/>
    <n v="1666"/>
    <n v="54.735112936344976"/>
    <n v="4.561259411362081"/>
    <x v="0"/>
    <x v="0"/>
    <s v="mar"/>
  </r>
  <r>
    <x v="3107"/>
    <x v="0"/>
    <n v="51"/>
    <n v="101"/>
    <n v="261.60000000000002"/>
    <n v="0"/>
    <s v="No"/>
    <s v="No"/>
    <n v="0"/>
    <n v="0"/>
    <n v="11"/>
    <s v="No"/>
    <n v="23"/>
    <s v="NC"/>
    <x v="0"/>
    <n v="84"/>
    <s v="No"/>
    <s v="Yes"/>
    <s v="Yes"/>
    <s v="  One Year   "/>
    <s v="Direct Debit"/>
    <n v="47"/>
    <n v="1377"/>
    <x v="0"/>
    <m/>
    <x v="72"/>
    <x v="1206"/>
    <n v="45"/>
    <x v="2"/>
    <n v="45.96"/>
    <x v="0"/>
    <s v="SMS"/>
    <x v="1"/>
    <n v="0"/>
    <n v="3254"/>
    <s v="Alto"/>
    <s v="Bajo"/>
    <n v="4.4444444444444446E-2"/>
    <n v="1745"/>
    <n v="103"/>
    <n v="0.43689320388349512"/>
    <n v="0.43689320388349512"/>
    <s v="Primera compra"/>
    <n v="1161"/>
    <n v="38.143737166324435"/>
    <n v="3.1786447638603694"/>
    <x v="0"/>
    <x v="0"/>
    <s v="ago"/>
  </r>
  <r>
    <x v="3108"/>
    <x v="0"/>
    <n v="75"/>
    <n v="294"/>
    <n v="551.20000000000005"/>
    <n v="0"/>
    <s v="No"/>
    <s v="No"/>
    <n v="0"/>
    <n v="0"/>
    <n v="4"/>
    <s v="Yes"/>
    <n v="0"/>
    <s v="NM"/>
    <x v="1"/>
    <n v="42"/>
    <s v="No"/>
    <s v="No"/>
    <s v="Yes"/>
    <s v="  Two Year   "/>
    <s v="Credit Card"/>
    <n v="27"/>
    <n v="1862"/>
    <x v="0"/>
    <m/>
    <x v="336"/>
    <x v="1294"/>
    <n v="39"/>
    <x v="0"/>
    <n v="28.69"/>
    <x v="4"/>
    <s v="SMS"/>
    <x v="1"/>
    <n v="0"/>
    <n v="301"/>
    <s v="Medio"/>
    <s v="Bajo"/>
    <n v="7.6923076923076927E-2"/>
    <n v="1465"/>
    <n v="297"/>
    <n v="0.13131313131313133"/>
    <n v="0.13131313131313133"/>
    <s v="Primera compra"/>
    <n v="1498"/>
    <n v="49.215605749486649"/>
    <n v="4.1013004791238874"/>
    <x v="0"/>
    <x v="0"/>
    <s v="sept"/>
  </r>
  <r>
    <x v="3109"/>
    <x v="0"/>
    <n v="61"/>
    <n v="113"/>
    <n v="326.60000000000002"/>
    <n v="0"/>
    <s v="No"/>
    <s v="No"/>
    <n v="0"/>
    <n v="0"/>
    <n v="0"/>
    <s v="No"/>
    <n v="0"/>
    <s v="UT"/>
    <x v="0"/>
    <n v="46"/>
    <s v="No"/>
    <s v="No"/>
    <s v="No"/>
    <s v="  Two Year   "/>
    <s v="Direct Debit"/>
    <n v="10"/>
    <n v="630"/>
    <x v="0"/>
    <m/>
    <x v="786"/>
    <x v="779"/>
    <n v="98"/>
    <x v="2"/>
    <n v="10.52"/>
    <x v="1"/>
    <s v="Email"/>
    <x v="0"/>
    <n v="0"/>
    <n v="5799"/>
    <s v="Medio"/>
    <s v="Bajo"/>
    <n v="0"/>
    <n v="1180"/>
    <n v="113"/>
    <n v="0.86725663716814161"/>
    <n v="0.86725663716814161"/>
    <s v="Primera compra"/>
    <n v="1637"/>
    <n v="53.782340862422998"/>
    <n v="4.4818617385352502"/>
    <x v="2"/>
    <x v="1"/>
    <s v="abr"/>
  </r>
  <r>
    <x v="3110"/>
    <x v="0"/>
    <n v="57"/>
    <n v="32"/>
    <n v="65.5"/>
    <n v="28"/>
    <s v="Yes"/>
    <s v="No"/>
    <n v="18.100000000000001"/>
    <n v="0"/>
    <n v="4"/>
    <s v="Yes"/>
    <n v="0"/>
    <s v="ME"/>
    <x v="0"/>
    <n v="53"/>
    <s v="No"/>
    <s v="No"/>
    <s v="Yes"/>
    <s v="  Month-to-Month   "/>
    <s v="Direct Debit"/>
    <n v="45"/>
    <n v="294"/>
    <x v="0"/>
    <m/>
    <x v="651"/>
    <x v="1074"/>
    <n v="87"/>
    <x v="1"/>
    <n v="49.66"/>
    <x v="2"/>
    <s v="SMS"/>
    <x v="1"/>
    <n v="0.9"/>
    <n v="5369"/>
    <s v="Alto"/>
    <s v="Medio"/>
    <n v="5.7471264367816091E-2"/>
    <n v="713"/>
    <n v="65"/>
    <n v="1.3384615384615384"/>
    <n v="1.3384615384615384"/>
    <s v="Primera compra"/>
    <n v="1056"/>
    <n v="34.69404517453799"/>
    <n v="2.8911704312114992"/>
    <x v="1"/>
    <x v="1"/>
    <s v="nov"/>
  </r>
  <r>
    <x v="3111"/>
    <x v="0"/>
    <n v="65"/>
    <n v="72"/>
    <n v="227"/>
    <n v="0"/>
    <s v="No"/>
    <s v="No"/>
    <n v="0"/>
    <n v="0"/>
    <n v="1"/>
    <s v="Yes"/>
    <n v="0"/>
    <s v="VA"/>
    <x v="1"/>
    <n v="63"/>
    <s v="No"/>
    <s v="No"/>
    <s v="No"/>
    <s v="  One Year   "/>
    <s v="Credit Card"/>
    <n v="32"/>
    <n v="799"/>
    <x v="0"/>
    <m/>
    <x v="283"/>
    <x v="224"/>
    <n v="54"/>
    <x v="2"/>
    <n v="30.57"/>
    <x v="4"/>
    <s v="Email"/>
    <x v="1"/>
    <n v="0"/>
    <n v="6820"/>
    <s v="Medio"/>
    <s v="Bajo"/>
    <n v="5.5555555555555552E-2"/>
    <n v="1202"/>
    <n v="75"/>
    <n v="0.72"/>
    <n v="0.72"/>
    <s v="Primera compra"/>
    <n v="1198"/>
    <n v="39.359342915811084"/>
    <n v="3.2799452429842568"/>
    <x v="0"/>
    <x v="2"/>
    <s v="jul"/>
  </r>
  <r>
    <x v="3112"/>
    <x v="0"/>
    <n v="72"/>
    <n v="331"/>
    <n v="785.8"/>
    <n v="0"/>
    <s v="No"/>
    <s v="No"/>
    <n v="0"/>
    <n v="0"/>
    <n v="7"/>
    <s v="Yes"/>
    <n v="0"/>
    <s v="OR"/>
    <x v="0"/>
    <n v="34"/>
    <s v="No"/>
    <s v="No"/>
    <s v="Yes"/>
    <s v="  Two Year   "/>
    <s v="Credit Card"/>
    <n v="35"/>
    <n v="2479"/>
    <x v="0"/>
    <m/>
    <x v="116"/>
    <x v="756"/>
    <n v="91"/>
    <x v="2"/>
    <n v="31.33"/>
    <x v="4"/>
    <s v="Phone"/>
    <x v="0"/>
    <n v="0"/>
    <n v="3261"/>
    <s v="Medio"/>
    <s v="Bajo"/>
    <n v="3.2967032967032968E-2"/>
    <n v="387"/>
    <n v="334"/>
    <n v="0.27245508982035926"/>
    <n v="0.27245508982035926"/>
    <s v="Primera compra"/>
    <n v="1639"/>
    <n v="53.848049281314175"/>
    <n v="4.4873374401095143"/>
    <x v="0"/>
    <x v="3"/>
    <s v="abr"/>
  </r>
  <r>
    <x v="3113"/>
    <x v="0"/>
    <n v="68"/>
    <n v="331"/>
    <n v="1114.2"/>
    <n v="0"/>
    <s v="No"/>
    <s v="No"/>
    <n v="0"/>
    <n v="0"/>
    <n v="5"/>
    <s v="Yes"/>
    <n v="0"/>
    <s v="ME"/>
    <x v="1"/>
    <n v="47"/>
    <s v="No"/>
    <s v="No"/>
    <s v="Yes"/>
    <s v="  Two Year   "/>
    <s v="Direct Debit"/>
    <n v="22"/>
    <n v="1502"/>
    <x v="0"/>
    <m/>
    <x v="1269"/>
    <x v="802"/>
    <n v="91"/>
    <x v="0"/>
    <n v="19.75"/>
    <x v="1"/>
    <s v="Email"/>
    <x v="1"/>
    <n v="0"/>
    <n v="4162"/>
    <s v="Medio"/>
    <s v="Bajo"/>
    <n v="0"/>
    <n v="657"/>
    <n v="331"/>
    <n v="0.27492447129909364"/>
    <n v="0.27492447129909364"/>
    <s v="Primera compra"/>
    <n v="513"/>
    <n v="16.854209445585216"/>
    <n v="1.4045174537987679"/>
    <x v="0"/>
    <x v="0"/>
    <s v="may"/>
  </r>
  <r>
    <x v="3114"/>
    <x v="0"/>
    <n v="73"/>
    <n v="175"/>
    <n v="344"/>
    <n v="465"/>
    <s v="Yes"/>
    <s v="No"/>
    <n v="142.6"/>
    <n v="2"/>
    <n v="3"/>
    <s v="Yes"/>
    <n v="0"/>
    <s v="KS"/>
    <x v="0"/>
    <n v="44"/>
    <s v="No"/>
    <s v="No"/>
    <s v="Yes"/>
    <s v="  Two Year   "/>
    <s v="Direct Debit"/>
    <n v="45"/>
    <n v="1409"/>
    <x v="0"/>
    <m/>
    <x v="1110"/>
    <x v="1133"/>
    <n v="112"/>
    <x v="0"/>
    <n v="40.68"/>
    <x v="0"/>
    <s v="SMS"/>
    <x v="0"/>
    <n v="2.85"/>
    <n v="2808"/>
    <s v="Medio"/>
    <s v="Bajo"/>
    <n v="1.7857142857142856E-2"/>
    <n v="857"/>
    <n v="642"/>
    <n v="0.17445482866043613"/>
    <n v="0.17445482866043613"/>
    <s v="Primera compra"/>
    <n v="1708"/>
    <n v="56.114989733059545"/>
    <n v="4.6762491444216288"/>
    <x v="0"/>
    <x v="0"/>
    <s v="feb"/>
  </r>
  <r>
    <x v="3115"/>
    <x v="0"/>
    <n v="75"/>
    <n v="13"/>
    <n v="33.299999999999997"/>
    <n v="0"/>
    <s v="No"/>
    <s v="No"/>
    <n v="0"/>
    <n v="2"/>
    <n v="11"/>
    <s v="Yes"/>
    <n v="0"/>
    <s v="NV"/>
    <x v="0"/>
    <n v="38"/>
    <s v="No"/>
    <s v="No"/>
    <s v="No"/>
    <s v="  Month-to-Month   "/>
    <s v="Credit Card"/>
    <n v="19"/>
    <n v="57"/>
    <x v="0"/>
    <m/>
    <x v="557"/>
    <x v="22"/>
    <n v="106"/>
    <x v="2"/>
    <n v="15.91"/>
    <x v="2"/>
    <s v="Phone"/>
    <x v="1"/>
    <n v="0"/>
    <n v="5118"/>
    <s v="Medio"/>
    <s v="Medio"/>
    <n v="4.716981132075472E-2"/>
    <n v="1121"/>
    <n v="18"/>
    <n v="5.8888888888888893"/>
    <n v="5.8888888888888893"/>
    <s v="Primera compra"/>
    <n v="462"/>
    <n v="15.178644763860371"/>
    <n v="1.2648870636550309"/>
    <x v="1"/>
    <x v="1"/>
    <s v="jul"/>
  </r>
  <r>
    <x v="3116"/>
    <x v="0"/>
    <n v="55"/>
    <n v="50"/>
    <n v="160.9"/>
    <n v="0"/>
    <s v="No"/>
    <s v="No"/>
    <n v="0"/>
    <n v="3"/>
    <n v="14"/>
    <s v="Yes"/>
    <n v="0"/>
    <s v="CT"/>
    <x v="1"/>
    <n v="68"/>
    <s v="No"/>
    <s v="Yes"/>
    <s v="No"/>
    <s v="  Two Year   "/>
    <s v="Direct Debit"/>
    <n v="23"/>
    <n v="529"/>
    <x v="0"/>
    <m/>
    <x v="922"/>
    <x v="204"/>
    <n v="88"/>
    <x v="2"/>
    <n v="25.58"/>
    <x v="3"/>
    <s v="Phone"/>
    <x v="0"/>
    <n v="0"/>
    <n v="6860"/>
    <s v="Medio"/>
    <s v="Bajo"/>
    <n v="1.1363636363636364E-2"/>
    <n v="1466"/>
    <n v="51"/>
    <n v="1.7254901960784315"/>
    <n v="1.7254901960784315"/>
    <s v="Primera compra"/>
    <n v="1412"/>
    <n v="46.390143737166326"/>
    <n v="3.8658453114305273"/>
    <x v="2"/>
    <x v="1"/>
    <s v="dic"/>
  </r>
  <r>
    <x v="3117"/>
    <x v="0"/>
    <n v="66"/>
    <n v="134"/>
    <n v="335.6"/>
    <n v="0"/>
    <s v="No"/>
    <s v="No"/>
    <n v="0"/>
    <n v="1"/>
    <n v="0"/>
    <s v="No"/>
    <n v="0"/>
    <s v="SD"/>
    <x v="0"/>
    <n v="42"/>
    <s v="No"/>
    <s v="No"/>
    <s v="No"/>
    <s v="  One Year   "/>
    <s v="Direct Debit"/>
    <n v="9"/>
    <n v="187"/>
    <x v="0"/>
    <m/>
    <x v="1270"/>
    <x v="1058"/>
    <n v="18"/>
    <x v="0"/>
    <n v="8.0399999999999991"/>
    <x v="1"/>
    <s v="Phone"/>
    <x v="1"/>
    <n v="0"/>
    <n v="789"/>
    <s v="Medio"/>
    <s v="Bajo"/>
    <n v="0"/>
    <n v="1331"/>
    <n v="134"/>
    <n v="0.13432835820895522"/>
    <n v="0.13432835820895522"/>
    <s v="Primera compra"/>
    <n v="1085"/>
    <n v="35.646817248459961"/>
    <n v="2.97056810403833"/>
    <x v="2"/>
    <x v="1"/>
    <s v="oct"/>
  </r>
  <r>
    <x v="3118"/>
    <x v="0"/>
    <n v="100"/>
    <n v="127"/>
    <n v="421.3"/>
    <n v="0"/>
    <s v="No"/>
    <s v="No"/>
    <n v="0"/>
    <n v="2"/>
    <n v="1"/>
    <s v="Yes"/>
    <n v="0"/>
    <s v="DC"/>
    <x v="0"/>
    <n v="42"/>
    <s v="No"/>
    <s v="No"/>
    <s v="Yes"/>
    <s v="  Two Year   "/>
    <s v="Direct Debit"/>
    <n v="48"/>
    <n v="3383"/>
    <x v="0"/>
    <m/>
    <x v="989"/>
    <x v="1045"/>
    <n v="107"/>
    <x v="1"/>
    <n v="50.83"/>
    <x v="4"/>
    <s v="Phone"/>
    <x v="0"/>
    <n v="0"/>
    <n v="6171"/>
    <s v="Alto"/>
    <s v="Bajo"/>
    <n v="2.8037383177570093E-2"/>
    <n v="1562"/>
    <n v="130"/>
    <n v="0.82307692307692304"/>
    <n v="0.82307692307692304"/>
    <s v="Primera compra"/>
    <n v="1671"/>
    <n v="54.899383983572896"/>
    <n v="4.5749486652977414"/>
    <x v="0"/>
    <x v="3"/>
    <s v="mar"/>
  </r>
  <r>
    <x v="3119"/>
    <x v="0"/>
    <n v="87"/>
    <n v="337"/>
    <n v="1043.2"/>
    <n v="0"/>
    <s v="No"/>
    <s v="No"/>
    <n v="0"/>
    <n v="0"/>
    <n v="17"/>
    <s v="Yes"/>
    <n v="0"/>
    <s v="MD"/>
    <x v="1"/>
    <n v="20"/>
    <s v="Yes"/>
    <s v="No"/>
    <s v="Yes"/>
    <s v="  Two Year   "/>
    <s v="Credit Card"/>
    <n v="36"/>
    <n v="2343"/>
    <x v="0"/>
    <m/>
    <x v="420"/>
    <x v="1295"/>
    <n v="62"/>
    <x v="1"/>
    <n v="36.19"/>
    <x v="3"/>
    <s v="SMS"/>
    <x v="0"/>
    <n v="0"/>
    <n v="3548"/>
    <s v="Medio"/>
    <s v="Bajo"/>
    <n v="1.6129032258064516E-2"/>
    <n v="1490"/>
    <n v="338"/>
    <n v="0.18343195266272189"/>
    <n v="0.18343195266272189"/>
    <s v="Primera compra"/>
    <n v="953"/>
    <n v="31.310061601642712"/>
    <n v="2.6091718001368926"/>
    <x v="2"/>
    <x v="3"/>
    <s v="mar"/>
  </r>
  <r>
    <x v="3120"/>
    <x v="0"/>
    <n v="69"/>
    <n v="44"/>
    <n v="113.2"/>
    <n v="0"/>
    <s v="No"/>
    <s v="No"/>
    <n v="0"/>
    <n v="0"/>
    <n v="0"/>
    <s v="No"/>
    <n v="0"/>
    <s v="WY"/>
    <x v="1"/>
    <n v="59"/>
    <s v="No"/>
    <s v="No"/>
    <s v="No"/>
    <s v="  Month-to-Month   "/>
    <s v="Credit Card"/>
    <n v="11"/>
    <n v="80"/>
    <x v="0"/>
    <m/>
    <x v="605"/>
    <x v="292"/>
    <n v="27"/>
    <x v="0"/>
    <n v="10.59"/>
    <x v="2"/>
    <s v="Phone"/>
    <x v="0"/>
    <n v="0"/>
    <n v="1931"/>
    <s v="Medio"/>
    <s v="Medio"/>
    <n v="0.18518518518518517"/>
    <n v="1590"/>
    <n v="49"/>
    <n v="0.55102040816326525"/>
    <n v="0.55102040816326525"/>
    <s v="Primera compra"/>
    <n v="1225"/>
    <n v="40.246406570841884"/>
    <n v="3.3538672142368235"/>
    <x v="1"/>
    <x v="1"/>
    <s v="jun"/>
  </r>
  <r>
    <x v="3121"/>
    <x v="0"/>
    <n v="70"/>
    <n v="191"/>
    <n v="489.6"/>
    <n v="0"/>
    <s v="No"/>
    <s v="No"/>
    <n v="0"/>
    <n v="0"/>
    <n v="0"/>
    <s v="No"/>
    <n v="0"/>
    <s v="WV"/>
    <x v="0"/>
    <n v="46"/>
    <s v="No"/>
    <s v="No"/>
    <s v="No"/>
    <s v="  Two Year   "/>
    <s v="Paper Check"/>
    <n v="8"/>
    <n v="338"/>
    <x v="0"/>
    <m/>
    <x v="181"/>
    <x v="648"/>
    <n v="10"/>
    <x v="1"/>
    <n v="9.4700000000000006"/>
    <x v="1"/>
    <s v="Email"/>
    <x v="0"/>
    <n v="0"/>
    <n v="2253"/>
    <s v="Medio"/>
    <s v="Bajo"/>
    <n v="0"/>
    <n v="1653"/>
    <n v="191"/>
    <n v="5.2356020942408377E-2"/>
    <n v="5.2356020942408377E-2"/>
    <s v="Primera compra"/>
    <n v="491"/>
    <n v="16.131416837782339"/>
    <n v="1.3442847364818615"/>
    <x v="0"/>
    <x v="1"/>
    <s v="jun"/>
  </r>
  <r>
    <x v="3122"/>
    <x v="0"/>
    <n v="74"/>
    <n v="6"/>
    <n v="15.6"/>
    <n v="0"/>
    <s v="No"/>
    <s v="No"/>
    <n v="0"/>
    <n v="0"/>
    <n v="0"/>
    <s v="No"/>
    <n v="0"/>
    <s v="MI"/>
    <x v="1"/>
    <n v="56"/>
    <s v="No"/>
    <s v="No"/>
    <s v="No"/>
    <s v="  Month-to-Month   "/>
    <s v="Credit Card"/>
    <n v="14"/>
    <n v="30"/>
    <x v="0"/>
    <m/>
    <x v="1026"/>
    <x v="1290"/>
    <n v="65"/>
    <x v="0"/>
    <n v="16.5"/>
    <x v="5"/>
    <s v="Email"/>
    <x v="0"/>
    <n v="0"/>
    <n v="561"/>
    <s v="Medio"/>
    <s v="Bajo"/>
    <n v="6.1538461538461542E-2"/>
    <n v="1450"/>
    <n v="10"/>
    <n v="6.5"/>
    <n v="6.5"/>
    <s v="Primera compra"/>
    <n v="1424"/>
    <n v="46.784394250513344"/>
    <n v="3.8986995208761122"/>
    <x v="0"/>
    <x v="1"/>
    <s v="nov"/>
  </r>
  <r>
    <x v="3123"/>
    <x v="0"/>
    <n v="68"/>
    <n v="147"/>
    <n v="473.1"/>
    <n v="0"/>
    <s v="No"/>
    <s v="No"/>
    <n v="0"/>
    <n v="2"/>
    <n v="4"/>
    <s v="Yes"/>
    <n v="0"/>
    <s v="UT"/>
    <x v="1"/>
    <n v="47"/>
    <s v="No"/>
    <s v="No"/>
    <s v="Yes"/>
    <s v="  Two Year   "/>
    <s v="Direct Debit"/>
    <n v="53"/>
    <n v="3606"/>
    <x v="0"/>
    <m/>
    <x v="175"/>
    <x v="1276"/>
    <n v="75"/>
    <x v="0"/>
    <n v="54.46"/>
    <x v="4"/>
    <s v="Email"/>
    <x v="1"/>
    <n v="0"/>
    <n v="1588"/>
    <s v="Alto"/>
    <s v="Bajo"/>
    <n v="0.04"/>
    <n v="1584"/>
    <n v="150"/>
    <n v="0.5"/>
    <n v="0.5"/>
    <s v="Primera compra"/>
    <n v="466"/>
    <n v="15.31006160164271"/>
    <n v="1.2758384668035592"/>
    <x v="0"/>
    <x v="3"/>
    <s v="jul"/>
  </r>
  <r>
    <x v="3124"/>
    <x v="0"/>
    <n v="75"/>
    <n v="112"/>
    <n v="367.4"/>
    <n v="123"/>
    <s v="Yes"/>
    <s v="Yes"/>
    <n v="0"/>
    <n v="1"/>
    <n v="0"/>
    <s v="No"/>
    <n v="0"/>
    <s v="NY"/>
    <x v="1"/>
    <n v="48"/>
    <s v="No"/>
    <s v="No"/>
    <s v="No"/>
    <s v="  Two Year   "/>
    <s v="Direct Debit"/>
    <n v="7"/>
    <n v="269"/>
    <x v="0"/>
    <m/>
    <x v="292"/>
    <x v="1057"/>
    <n v="7"/>
    <x v="0"/>
    <n v="8"/>
    <x v="0"/>
    <s v="Phone"/>
    <x v="0"/>
    <n v="3.32"/>
    <n v="2392"/>
    <s v="Medio"/>
    <s v="Bajo"/>
    <n v="0.2857142857142857"/>
    <n v="1106"/>
    <n v="237"/>
    <n v="2.9535864978902954E-2"/>
    <n v="2.9535864978902954E-2"/>
    <s v="Primera compra"/>
    <n v="1017"/>
    <n v="33.412731006160165"/>
    <n v="2.7843942505133472"/>
    <x v="0"/>
    <x v="1"/>
    <s v="dic"/>
  </r>
  <r>
    <x v="3125"/>
    <x v="0"/>
    <n v="75"/>
    <n v="266"/>
    <n v="868.6"/>
    <n v="0"/>
    <s v="No"/>
    <s v="No"/>
    <n v="0"/>
    <n v="2"/>
    <n v="0"/>
    <s v="No"/>
    <n v="0"/>
    <s v="ID"/>
    <x v="0"/>
    <n v="66"/>
    <s v="No"/>
    <s v="Yes"/>
    <s v="No"/>
    <s v="  Two Year   "/>
    <s v="Credit Card"/>
    <n v="11"/>
    <n v="660"/>
    <x v="0"/>
    <m/>
    <x v="510"/>
    <x v="501"/>
    <n v="47"/>
    <x v="0"/>
    <n v="10.45"/>
    <x v="1"/>
    <s v="SMS"/>
    <x v="1"/>
    <n v="0"/>
    <n v="4239"/>
    <s v="Medio"/>
    <s v="Bajo"/>
    <n v="0"/>
    <n v="830"/>
    <n v="266"/>
    <n v="0.17669172932330826"/>
    <n v="0.17669172932330826"/>
    <s v="Primera compra"/>
    <n v="1089"/>
    <n v="35.7782340862423"/>
    <n v="2.9815195071868583"/>
    <x v="2"/>
    <x v="2"/>
    <s v="oct"/>
  </r>
  <r>
    <x v="3126"/>
    <x v="0"/>
    <n v="59"/>
    <n v="4"/>
    <n v="13"/>
    <n v="5"/>
    <s v="Yes"/>
    <s v="No"/>
    <n v="2"/>
    <n v="1"/>
    <n v="0"/>
    <s v="No"/>
    <n v="0"/>
    <s v="NC"/>
    <x v="0"/>
    <n v="36"/>
    <s v="No"/>
    <s v="No"/>
    <s v="No"/>
    <s v="  Month-to-Month   "/>
    <s v="Credit Card"/>
    <n v="7"/>
    <n v="7"/>
    <x v="0"/>
    <m/>
    <x v="1271"/>
    <x v="63"/>
    <n v="88"/>
    <x v="1"/>
    <n v="8.1199999999999992"/>
    <x v="2"/>
    <s v="Phone"/>
    <x v="0"/>
    <n v="0.1"/>
    <n v="4977"/>
    <s v="Medio"/>
    <s v="Medio"/>
    <n v="5.6818181818181816E-2"/>
    <n v="442"/>
    <n v="14"/>
    <n v="6.2857142857142856"/>
    <n v="6.2857142857142856"/>
    <s v="Primera compra"/>
    <n v="1323"/>
    <n v="43.466119096509246"/>
    <n v="3.6221765913757706"/>
    <x v="1"/>
    <x v="1"/>
    <s v="feb"/>
  </r>
  <r>
    <x v="3127"/>
    <x v="0"/>
    <n v="51"/>
    <n v="152"/>
    <n v="302.8"/>
    <n v="0"/>
    <s v="No"/>
    <s v="No"/>
    <n v="0"/>
    <n v="0"/>
    <n v="0"/>
    <s v="No"/>
    <n v="0"/>
    <s v="OH"/>
    <x v="0"/>
    <n v="48"/>
    <s v="No"/>
    <s v="No"/>
    <s v="No"/>
    <s v="  One Year   "/>
    <s v="Direct Debit"/>
    <n v="8"/>
    <n v="205"/>
    <x v="0"/>
    <m/>
    <x v="255"/>
    <x v="509"/>
    <n v="37"/>
    <x v="1"/>
    <n v="9.07"/>
    <x v="3"/>
    <s v="Phone"/>
    <x v="1"/>
    <n v="0"/>
    <n v="4641"/>
    <s v="Medio"/>
    <s v="Bajo"/>
    <n v="2.7027027027027029E-2"/>
    <n v="534"/>
    <n v="153"/>
    <n v="0.24183006535947713"/>
    <n v="0.24183006535947713"/>
    <s v="Primera compra"/>
    <n v="452"/>
    <n v="14.850102669404517"/>
    <n v="1.2375085557837098"/>
    <x v="0"/>
    <x v="1"/>
    <s v="jul"/>
  </r>
  <r>
    <x v="3128"/>
    <x v="0"/>
    <n v="75"/>
    <n v="96"/>
    <n v="289.8"/>
    <n v="0"/>
    <s v="No"/>
    <s v="No"/>
    <n v="0"/>
    <n v="0"/>
    <n v="0"/>
    <s v="No"/>
    <n v="0"/>
    <s v="TX"/>
    <x v="1"/>
    <n v="34"/>
    <s v="No"/>
    <s v="No"/>
    <s v="No"/>
    <s v="  Two Year   "/>
    <s v="Direct Debit"/>
    <n v="7"/>
    <n v="340"/>
    <x v="0"/>
    <m/>
    <x v="1114"/>
    <x v="1183"/>
    <n v="60"/>
    <x v="0"/>
    <n v="5.66"/>
    <x v="0"/>
    <s v="Phone"/>
    <x v="0"/>
    <n v="0"/>
    <n v="2759"/>
    <s v="Medio"/>
    <s v="Bajo"/>
    <n v="3.3333333333333333E-2"/>
    <n v="1423"/>
    <n v="98"/>
    <n v="0.61224489795918369"/>
    <n v="0.61224489795918369"/>
    <s v="Primera compra"/>
    <n v="1192"/>
    <n v="39.162217659137582"/>
    <n v="3.2635181382614653"/>
    <x v="0"/>
    <x v="1"/>
    <s v="jul"/>
  </r>
  <r>
    <x v="3129"/>
    <x v="0"/>
    <n v="58"/>
    <n v="33"/>
    <n v="102"/>
    <n v="0"/>
    <s v="No"/>
    <s v="No"/>
    <n v="0"/>
    <n v="0"/>
    <n v="6"/>
    <s v="Yes"/>
    <n v="0"/>
    <s v="RI"/>
    <x v="1"/>
    <n v="51"/>
    <s v="No"/>
    <s v="No"/>
    <s v="No"/>
    <s v="  Month-to-Month   "/>
    <s v="Direct Debit"/>
    <n v="17"/>
    <n v="159"/>
    <x v="0"/>
    <m/>
    <x v="165"/>
    <x v="1157"/>
    <n v="46"/>
    <x v="2"/>
    <n v="20.32"/>
    <x v="4"/>
    <s v="Phone"/>
    <x v="1"/>
    <n v="0"/>
    <n v="6074"/>
    <s v="Medio"/>
    <s v="Bajo"/>
    <n v="6.5217391304347824E-2"/>
    <n v="1440"/>
    <n v="36"/>
    <n v="1.2777777777777777"/>
    <n v="1.2777777777777777"/>
    <s v="Primera compra"/>
    <n v="947"/>
    <n v="31.112936344969199"/>
    <n v="2.5927446954140998"/>
    <x v="0"/>
    <x v="1"/>
    <s v="mar"/>
  </r>
  <r>
    <x v="3130"/>
    <x v="0"/>
    <n v="72"/>
    <n v="50"/>
    <n v="112.5"/>
    <n v="28"/>
    <s v="Yes"/>
    <s v="No"/>
    <n v="27.5"/>
    <n v="2"/>
    <n v="0"/>
    <s v="No"/>
    <n v="0"/>
    <s v="AK"/>
    <x v="0"/>
    <n v="46"/>
    <s v="No"/>
    <s v="No"/>
    <s v="No"/>
    <s v="  One Year   "/>
    <s v="Credit Card"/>
    <n v="10"/>
    <n v="69"/>
    <x v="0"/>
    <m/>
    <x v="410"/>
    <x v="760"/>
    <n v="78"/>
    <x v="1"/>
    <n v="9.25"/>
    <x v="5"/>
    <s v="Phone"/>
    <x v="0"/>
    <n v="0.83"/>
    <n v="914"/>
    <s v="Medio"/>
    <s v="Bajo"/>
    <n v="5.128205128205128E-2"/>
    <n v="869"/>
    <n v="82"/>
    <n v="0.95121951219512191"/>
    <n v="0.95121951219512191"/>
    <s v="Primera compra"/>
    <n v="939"/>
    <n v="30.850102669404521"/>
    <n v="2.5708418891170433"/>
    <x v="0"/>
    <x v="1"/>
    <s v="mar"/>
  </r>
  <r>
    <x v="3131"/>
    <x v="0"/>
    <n v="68"/>
    <n v="443"/>
    <n v="1066.4000000000001"/>
    <n v="268"/>
    <s v="Yes"/>
    <s v="Yes"/>
    <n v="0"/>
    <n v="0"/>
    <n v="10"/>
    <s v="Yes"/>
    <n v="0"/>
    <s v="KS"/>
    <x v="0"/>
    <n v="70"/>
    <s v="No"/>
    <s v="Yes"/>
    <s v="No"/>
    <s v="  Month-to-Month   "/>
    <s v="Direct Debit"/>
    <n v="55"/>
    <n v="3637"/>
    <x v="0"/>
    <m/>
    <x v="582"/>
    <x v="1252"/>
    <n v="29"/>
    <x v="0"/>
    <n v="55.53"/>
    <x v="3"/>
    <s v="Phone"/>
    <x v="1"/>
    <n v="8.31"/>
    <n v="6384"/>
    <s v="Alto"/>
    <s v="Bajo"/>
    <n v="3.4482758620689655E-2"/>
    <n v="1489"/>
    <n v="712"/>
    <n v="4.0730337078651688E-2"/>
    <n v="4.0730337078651688E-2"/>
    <s v="Primera compra"/>
    <n v="955"/>
    <n v="31.375770020533881"/>
    <n v="2.6146475017111568"/>
    <x v="2"/>
    <x v="3"/>
    <s v="mar"/>
  </r>
  <r>
    <x v="3132"/>
    <x v="0"/>
    <n v="72"/>
    <n v="214"/>
    <n v="643"/>
    <n v="0"/>
    <s v="No"/>
    <s v="No"/>
    <n v="0"/>
    <n v="1"/>
    <n v="5"/>
    <s v="Yes"/>
    <n v="0"/>
    <s v="ME"/>
    <x v="1"/>
    <n v="42"/>
    <s v="No"/>
    <s v="No"/>
    <s v="No"/>
    <s v="  One Year   "/>
    <s v="Credit Card"/>
    <n v="43"/>
    <n v="2279"/>
    <x v="0"/>
    <m/>
    <x v="1020"/>
    <x v="316"/>
    <n v="7"/>
    <x v="0"/>
    <n v="50.19"/>
    <x v="4"/>
    <s v="SMS"/>
    <x v="1"/>
    <n v="0"/>
    <n v="3633"/>
    <s v="Alto"/>
    <s v="Bajo"/>
    <n v="0.42857142857142855"/>
    <n v="999"/>
    <n v="217"/>
    <n v="3.2258064516129031E-2"/>
    <n v="3.2258064516129031E-2"/>
    <s v="Primera compra"/>
    <n v="914"/>
    <n v="30.02874743326489"/>
    <n v="2.5023956194387407"/>
    <x v="0"/>
    <x v="3"/>
    <s v="abr"/>
  </r>
  <r>
    <x v="3133"/>
    <x v="0"/>
    <n v="68"/>
    <n v="277"/>
    <n v="767.6"/>
    <n v="0"/>
    <s v="No"/>
    <s v="No"/>
    <n v="0"/>
    <n v="2"/>
    <n v="5"/>
    <s v="No"/>
    <n v="67"/>
    <s v="WY"/>
    <x v="1"/>
    <n v="57"/>
    <s v="No"/>
    <s v="No"/>
    <s v="Yes"/>
    <s v="  Two Year   "/>
    <s v="Direct Debit"/>
    <n v="56"/>
    <n v="3875"/>
    <x v="0"/>
    <m/>
    <x v="1096"/>
    <x v="302"/>
    <n v="46"/>
    <x v="0"/>
    <n v="58.65"/>
    <x v="2"/>
    <s v="Phone"/>
    <x v="1"/>
    <n v="0"/>
    <n v="5869"/>
    <s v="Alto"/>
    <s v="Medio"/>
    <n v="0.10869565217391304"/>
    <n v="1050"/>
    <n v="282"/>
    <n v="0.16312056737588654"/>
    <n v="0.16312056737588654"/>
    <s v="Primera compra"/>
    <n v="1560"/>
    <n v="51.252566735112936"/>
    <n v="4.2710472279260783"/>
    <x v="1"/>
    <x v="3"/>
    <s v="jul"/>
  </r>
  <r>
    <x v="3134"/>
    <x v="0"/>
    <n v="59"/>
    <n v="19"/>
    <n v="47.9"/>
    <n v="20"/>
    <s v="Yes"/>
    <s v="Yes"/>
    <n v="0"/>
    <n v="2"/>
    <n v="0"/>
    <s v="No"/>
    <n v="0"/>
    <s v="WI"/>
    <x v="1"/>
    <n v="60"/>
    <s v="No"/>
    <s v="No"/>
    <s v="No"/>
    <s v="  One Year   "/>
    <s v="Credit Card"/>
    <n v="10"/>
    <n v="47"/>
    <x v="0"/>
    <m/>
    <x v="1272"/>
    <x v="1078"/>
    <n v="59"/>
    <x v="2"/>
    <n v="11.43"/>
    <x v="5"/>
    <s v="Email"/>
    <x v="1"/>
    <n v="0.54"/>
    <n v="2959"/>
    <s v="Medio"/>
    <s v="Bajo"/>
    <n v="6.7796610169491525E-2"/>
    <n v="1281"/>
    <n v="43"/>
    <n v="1.3720930232558139"/>
    <n v="1.3720930232558139"/>
    <s v="Primera compra"/>
    <n v="315"/>
    <n v="10.349075975359343"/>
    <n v="0.86242299794661192"/>
    <x v="0"/>
    <x v="1"/>
    <s v="dic"/>
  </r>
  <r>
    <x v="3135"/>
    <x v="0"/>
    <n v="55"/>
    <n v="114"/>
    <n v="298.8"/>
    <n v="172"/>
    <s v="Yes"/>
    <s v="No"/>
    <n v="98.9"/>
    <n v="0"/>
    <n v="9"/>
    <s v="Yes"/>
    <n v="0"/>
    <s v="MD"/>
    <x v="0"/>
    <n v="22"/>
    <s v="Yes"/>
    <s v="No"/>
    <s v="Yes"/>
    <s v="  One Year   "/>
    <s v="Credit Card"/>
    <n v="44"/>
    <n v="1885"/>
    <x v="0"/>
    <m/>
    <x v="461"/>
    <x v="662"/>
    <n v="74"/>
    <x v="2"/>
    <n v="41.2"/>
    <x v="2"/>
    <s v="Email"/>
    <x v="1"/>
    <n v="4.9400000000000004"/>
    <n v="1913"/>
    <s v="Medio"/>
    <s v="Medio"/>
    <n v="6.7567567567567571E-2"/>
    <n v="1139"/>
    <n v="291"/>
    <n v="0.25429553264604809"/>
    <n v="0.25429553264604809"/>
    <s v="Primera compra"/>
    <n v="1736"/>
    <n v="57.034907597535934"/>
    <n v="4.7529089664613275"/>
    <x v="1"/>
    <x v="0"/>
    <s v="ene"/>
  </r>
  <r>
    <x v="3136"/>
    <x v="0"/>
    <n v="68"/>
    <n v="7"/>
    <n v="23.9"/>
    <n v="0"/>
    <s v="No"/>
    <s v="No"/>
    <n v="0"/>
    <n v="0"/>
    <n v="11"/>
    <s v="Yes"/>
    <n v="0"/>
    <s v="MT"/>
    <x v="0"/>
    <n v="56"/>
    <s v="No"/>
    <s v="No"/>
    <s v="No"/>
    <s v="  Month-to-Month   "/>
    <s v="Credit Card"/>
    <n v="24"/>
    <n v="96"/>
    <x v="0"/>
    <m/>
    <x v="181"/>
    <x v="1185"/>
    <n v="85"/>
    <x v="0"/>
    <n v="23.22"/>
    <x v="1"/>
    <s v="Email"/>
    <x v="1"/>
    <n v="0"/>
    <n v="3907"/>
    <s v="Medio"/>
    <s v="Bajo"/>
    <n v="0"/>
    <n v="1312"/>
    <n v="7"/>
    <n v="12.142857142857142"/>
    <n v="12.142857142857142"/>
    <s v="Primera compra"/>
    <n v="491"/>
    <n v="16.131416837782339"/>
    <n v="1.3442847364818615"/>
    <x v="0"/>
    <x v="1"/>
    <s v="jun"/>
  </r>
  <r>
    <x v="3137"/>
    <x v="0"/>
    <n v="70"/>
    <n v="49"/>
    <n v="130"/>
    <n v="0"/>
    <s v="No"/>
    <s v="No"/>
    <n v="0"/>
    <n v="0"/>
    <n v="6"/>
    <s v="Yes"/>
    <n v="0"/>
    <s v="DE"/>
    <x v="0"/>
    <n v="76"/>
    <s v="No"/>
    <s v="Yes"/>
    <s v="No"/>
    <s v="  Month-to-Month   "/>
    <s v="Direct Debit"/>
    <n v="53"/>
    <n v="1733"/>
    <x v="0"/>
    <m/>
    <x v="1034"/>
    <x v="748"/>
    <n v="24"/>
    <x v="2"/>
    <n v="61.67"/>
    <x v="0"/>
    <s v="Email"/>
    <x v="1"/>
    <n v="0"/>
    <n v="3730"/>
    <s v="Alto"/>
    <s v="Bajo"/>
    <n v="8.3333333333333329E-2"/>
    <n v="1241"/>
    <n v="51"/>
    <n v="0.47058823529411764"/>
    <n v="0.47058823529411764"/>
    <s v="Primera compra"/>
    <n v="1392"/>
    <n v="45.733059548254623"/>
    <n v="3.8110882956878851"/>
    <x v="0"/>
    <x v="0"/>
    <s v="dic"/>
  </r>
  <r>
    <x v="3138"/>
    <x v="0"/>
    <n v="61"/>
    <n v="211"/>
    <n v="554"/>
    <n v="0"/>
    <s v="No"/>
    <s v="No"/>
    <n v="0"/>
    <n v="2"/>
    <n v="0"/>
    <s v="No"/>
    <n v="0"/>
    <s v="CO"/>
    <x v="1"/>
    <n v="52"/>
    <s v="No"/>
    <s v="No"/>
    <s v="No"/>
    <s v="  Two Year   "/>
    <s v="Credit Card"/>
    <n v="7"/>
    <n v="274"/>
    <x v="0"/>
    <m/>
    <x v="1092"/>
    <x v="17"/>
    <n v="49"/>
    <x v="2"/>
    <n v="5.67"/>
    <x v="3"/>
    <s v="Email"/>
    <x v="1"/>
    <n v="0"/>
    <n v="802"/>
    <s v="Medio"/>
    <s v="Bajo"/>
    <n v="2.0408163265306121E-2"/>
    <n v="1245"/>
    <n v="212"/>
    <n v="0.23113207547169812"/>
    <n v="0.23113207547169812"/>
    <s v="Primera compra"/>
    <n v="722"/>
    <n v="23.720739219712527"/>
    <n v="1.9767282683093772"/>
    <x v="0"/>
    <x v="1"/>
    <s v="oct"/>
  </r>
  <r>
    <x v="3139"/>
    <x v="0"/>
    <n v="62"/>
    <n v="14"/>
    <n v="47.5"/>
    <n v="0"/>
    <s v="No"/>
    <s v="No"/>
    <n v="0"/>
    <n v="0"/>
    <n v="1"/>
    <s v="No"/>
    <n v="6"/>
    <s v="NH"/>
    <x v="1"/>
    <n v="30"/>
    <s v="No"/>
    <s v="No"/>
    <s v="No"/>
    <s v="  Month-to-Month   "/>
    <s v="Credit Card"/>
    <n v="42"/>
    <n v="165"/>
    <x v="0"/>
    <m/>
    <x v="1112"/>
    <x v="251"/>
    <n v="64"/>
    <x v="2"/>
    <n v="33.979999999999997"/>
    <x v="0"/>
    <s v="Email"/>
    <x v="1"/>
    <n v="0"/>
    <n v="6680"/>
    <s v="Medio"/>
    <s v="Bajo"/>
    <n v="3.125E-2"/>
    <n v="1238"/>
    <n v="16"/>
    <n v="4"/>
    <n v="4"/>
    <s v="Primera compra"/>
    <n v="355"/>
    <n v="11.663244353182751"/>
    <n v="0.97193702943189597"/>
    <x v="0"/>
    <x v="1"/>
    <s v="oct"/>
  </r>
  <r>
    <x v="3140"/>
    <x v="0"/>
    <n v="58"/>
    <n v="52"/>
    <n v="116.3"/>
    <n v="0"/>
    <s v="No"/>
    <s v="No"/>
    <n v="0"/>
    <n v="0"/>
    <n v="9"/>
    <s v="Yes"/>
    <n v="0"/>
    <s v="CT"/>
    <x v="0"/>
    <n v="70"/>
    <s v="No"/>
    <s v="Yes"/>
    <s v="No"/>
    <s v="  Two Year   "/>
    <s v="Direct Debit"/>
    <n v="26"/>
    <n v="606"/>
    <x v="0"/>
    <m/>
    <x v="933"/>
    <x v="1296"/>
    <n v="54"/>
    <x v="2"/>
    <n v="21.17"/>
    <x v="1"/>
    <s v="Email"/>
    <x v="1"/>
    <n v="0"/>
    <n v="5329"/>
    <s v="Medio"/>
    <s v="Bajo"/>
    <n v="0"/>
    <n v="327"/>
    <n v="52"/>
    <n v="1.0384615384615385"/>
    <n v="1.0384615384615385"/>
    <s v="Primera compra"/>
    <n v="897"/>
    <n v="29.470225872689941"/>
    <n v="2.4558521560574951"/>
    <x v="2"/>
    <x v="1"/>
    <s v="abr"/>
  </r>
  <r>
    <x v="3141"/>
    <x v="0"/>
    <n v="72"/>
    <n v="84"/>
    <n v="228.2"/>
    <n v="184"/>
    <s v="Yes"/>
    <s v="No"/>
    <n v="211.6"/>
    <n v="0"/>
    <n v="9"/>
    <s v="Yes"/>
    <n v="0"/>
    <s v="NY"/>
    <x v="0"/>
    <n v="34"/>
    <s v="No"/>
    <s v="No"/>
    <s v="Yes"/>
    <s v="  One Year   "/>
    <s v="Credit Card"/>
    <n v="18"/>
    <n v="804"/>
    <x v="0"/>
    <m/>
    <x v="818"/>
    <x v="1066"/>
    <n v="94"/>
    <x v="0"/>
    <n v="16.64"/>
    <x v="3"/>
    <s v="Email"/>
    <x v="0"/>
    <n v="6.35"/>
    <n v="1707"/>
    <s v="Medio"/>
    <s v="Bajo"/>
    <n v="1.0638297872340425E-2"/>
    <n v="671"/>
    <n v="269"/>
    <n v="0.34944237918215615"/>
    <n v="0.34944237918215615"/>
    <s v="Primera compra"/>
    <n v="1022"/>
    <n v="33.577002053388092"/>
    <n v="2.7980835044490076"/>
    <x v="2"/>
    <x v="2"/>
    <s v="dic"/>
  </r>
  <r>
    <x v="3142"/>
    <x v="0"/>
    <n v="87"/>
    <n v="4"/>
    <n v="10"/>
    <n v="0"/>
    <s v="No"/>
    <s v="No"/>
    <n v="0"/>
    <n v="0"/>
    <n v="3"/>
    <s v="Yes"/>
    <n v="0"/>
    <s v="UT"/>
    <x v="1"/>
    <n v="48"/>
    <s v="No"/>
    <s v="No"/>
    <s v="No"/>
    <s v="  Month-to-Month   "/>
    <s v="Direct Debit"/>
    <n v="21"/>
    <n v="21"/>
    <x v="0"/>
    <m/>
    <x v="1226"/>
    <x v="1117"/>
    <n v="20"/>
    <x v="1"/>
    <n v="18.57"/>
    <x v="2"/>
    <s v="Phone"/>
    <x v="1"/>
    <n v="0"/>
    <n v="2793"/>
    <s v="Medio"/>
    <s v="Medio"/>
    <n v="0.25"/>
    <n v="1352"/>
    <n v="9"/>
    <n v="2.2222222222222223"/>
    <n v="2.2222222222222223"/>
    <s v="Primera compra"/>
    <n v="1159"/>
    <n v="38.078028747433265"/>
    <n v="3.1731690622861053"/>
    <x v="1"/>
    <x v="1"/>
    <s v="ago"/>
  </r>
  <r>
    <x v="3143"/>
    <x v="0"/>
    <n v="70"/>
    <n v="235"/>
    <n v="399"/>
    <n v="0"/>
    <s v="No"/>
    <s v="No"/>
    <n v="0"/>
    <n v="0"/>
    <n v="9"/>
    <s v="Yes"/>
    <n v="0"/>
    <s v="NJ"/>
    <x v="1"/>
    <n v="65"/>
    <s v="No"/>
    <s v="Yes"/>
    <s v="No"/>
    <s v="  Two Year   "/>
    <s v="Direct Debit"/>
    <n v="11"/>
    <n v="410"/>
    <x v="0"/>
    <m/>
    <x v="605"/>
    <x v="31"/>
    <n v="40"/>
    <x v="2"/>
    <n v="11.33"/>
    <x v="2"/>
    <s v="Email"/>
    <x v="1"/>
    <n v="0"/>
    <n v="1747"/>
    <s v="Medio"/>
    <s v="Medio"/>
    <n v="0.125"/>
    <n v="1472"/>
    <n v="240"/>
    <n v="0.16666666666666666"/>
    <n v="0.16666666666666666"/>
    <s v="Primera compra"/>
    <n v="1225"/>
    <n v="40.246406570841884"/>
    <n v="3.3538672142368235"/>
    <x v="1"/>
    <x v="1"/>
    <s v="jun"/>
  </r>
  <r>
    <x v="3143"/>
    <x v="0"/>
    <n v="67"/>
    <n v="235"/>
    <n v="399"/>
    <n v="0"/>
    <s v="No"/>
    <s v="No"/>
    <n v="0"/>
    <n v="0"/>
    <n v="9"/>
    <s v="Yes"/>
    <n v="0"/>
    <s v="NJ"/>
    <x v="1"/>
    <n v="65"/>
    <s v="No"/>
    <s v="Yes"/>
    <s v="No"/>
    <s v="  Two Year   "/>
    <s v="Direct Debit"/>
    <n v="11"/>
    <n v="410"/>
    <x v="0"/>
    <m/>
    <x v="605"/>
    <x v="31"/>
    <n v="40"/>
    <x v="2"/>
    <n v="11.33"/>
    <x v="4"/>
    <s v="Email"/>
    <x v="1"/>
    <n v="0"/>
    <n v="2622"/>
    <s v="Medio"/>
    <s v="Bajo"/>
    <n v="7.4999999999999997E-2"/>
    <n v="1472"/>
    <n v="238"/>
    <n v="0.16806722689075632"/>
    <n v="0.16806722689075632"/>
    <s v="Compra posterior"/>
    <n v="1225"/>
    <n v="40.246406570841884"/>
    <n v="3.3538672142368235"/>
    <x v="0"/>
    <x v="1"/>
    <s v="jun"/>
  </r>
  <r>
    <x v="3144"/>
    <x v="0"/>
    <n v="69"/>
    <n v="71"/>
    <n v="197.3"/>
    <n v="0"/>
    <s v="No"/>
    <s v="No"/>
    <n v="0"/>
    <n v="0"/>
    <n v="7"/>
    <s v="Yes"/>
    <n v="0"/>
    <s v="VA"/>
    <x v="0"/>
    <n v="59"/>
    <s v="No"/>
    <s v="No"/>
    <s v="Yes"/>
    <s v="  Month-to-Month   "/>
    <s v="Direct Debit"/>
    <n v="42"/>
    <n v="2076"/>
    <x v="0"/>
    <m/>
    <x v="817"/>
    <x v="226"/>
    <n v="114"/>
    <x v="0"/>
    <n v="39.869999999999997"/>
    <x v="1"/>
    <s v="SMS"/>
    <x v="0"/>
    <n v="0"/>
    <n v="244"/>
    <s v="Medio"/>
    <s v="Bajo"/>
    <n v="0"/>
    <n v="747"/>
    <n v="71"/>
    <n v="1.6056338028169015"/>
    <n v="1.6056338028169015"/>
    <s v="Primera compra"/>
    <n v="1164"/>
    <n v="38.242299794661193"/>
    <n v="3.1868583162217661"/>
    <x v="2"/>
    <x v="0"/>
    <s v="ago"/>
  </r>
  <r>
    <x v="3145"/>
    <x v="0"/>
    <n v="70"/>
    <n v="56"/>
    <n v="133.6"/>
    <n v="0"/>
    <s v="No"/>
    <s v="No"/>
    <n v="0"/>
    <n v="0"/>
    <n v="6"/>
    <s v="Yes"/>
    <n v="0"/>
    <s v="SD"/>
    <x v="1"/>
    <n v="37"/>
    <s v="No"/>
    <s v="No"/>
    <s v="No"/>
    <s v="  Month-to-Month   "/>
    <s v="Credit Card"/>
    <n v="35"/>
    <n v="1153"/>
    <x v="0"/>
    <m/>
    <x v="363"/>
    <x v="542"/>
    <n v="90"/>
    <x v="0"/>
    <n v="36.22"/>
    <x v="3"/>
    <s v="Phone"/>
    <x v="0"/>
    <n v="0"/>
    <n v="1037"/>
    <s v="Medio"/>
    <s v="Bajo"/>
    <n v="1.1111111111111112E-2"/>
    <n v="1402"/>
    <n v="57"/>
    <n v="1.5789473684210527"/>
    <n v="1.5789473684210527"/>
    <s v="Primera compra"/>
    <n v="1489"/>
    <n v="48.919917864476389"/>
    <n v="4.0766598220396988"/>
    <x v="2"/>
    <x v="0"/>
    <s v="sept"/>
  </r>
  <r>
    <x v="3146"/>
    <x v="0"/>
    <n v="68"/>
    <n v="123"/>
    <n v="280.60000000000002"/>
    <n v="280"/>
    <s v="Yes"/>
    <s v="No"/>
    <n v="343"/>
    <n v="0"/>
    <n v="6"/>
    <s v="Yes"/>
    <n v="0"/>
    <s v="ND"/>
    <x v="1"/>
    <n v="44"/>
    <s v="No"/>
    <s v="No"/>
    <s v="Yes"/>
    <s v="  Two Year   "/>
    <s v="Direct Debit"/>
    <n v="53"/>
    <n v="3698"/>
    <x v="0"/>
    <m/>
    <x v="963"/>
    <x v="1194"/>
    <n v="1"/>
    <x v="2"/>
    <n v="47.15"/>
    <x v="4"/>
    <s v="Phone"/>
    <x v="1"/>
    <n v="0.69"/>
    <n v="166"/>
    <s v="Alto"/>
    <s v="Bajo"/>
    <n v="3"/>
    <n v="458"/>
    <n v="406"/>
    <n v="2.4630541871921183E-3"/>
    <n v="2.4630541871921183E-3"/>
    <s v="Primera compra"/>
    <n v="547"/>
    <n v="17.97125256673511"/>
    <n v="1.4976043805612591"/>
    <x v="0"/>
    <x v="3"/>
    <s v="abr"/>
  </r>
  <r>
    <x v="3147"/>
    <x v="0"/>
    <n v="100"/>
    <n v="114"/>
    <n v="275.3"/>
    <n v="0"/>
    <s v="No"/>
    <s v="No"/>
    <n v="0"/>
    <n v="2"/>
    <n v="8"/>
    <s v="Yes"/>
    <n v="0"/>
    <s v="NM"/>
    <x v="0"/>
    <n v="23"/>
    <s v="Yes"/>
    <s v="No"/>
    <s v="Yes"/>
    <s v="  One Year   "/>
    <s v="Credit Card"/>
    <n v="47"/>
    <n v="1069"/>
    <x v="0"/>
    <m/>
    <x v="992"/>
    <x v="191"/>
    <n v="96"/>
    <x v="1"/>
    <n v="48.54"/>
    <x v="3"/>
    <s v="SMS"/>
    <x v="1"/>
    <n v="0"/>
    <n v="3982"/>
    <s v="Alto"/>
    <s v="Bajo"/>
    <n v="1.0416666666666666E-2"/>
    <n v="670"/>
    <n v="115"/>
    <n v="0.83478260869565213"/>
    <n v="0.83478260869565213"/>
    <s v="Primera compra"/>
    <n v="1142"/>
    <n v="37.51950718685832"/>
    <n v="3.1266255989048601"/>
    <x v="2"/>
    <x v="2"/>
    <s v="ago"/>
  </r>
  <r>
    <x v="3148"/>
    <x v="0"/>
    <n v="66"/>
    <n v="379"/>
    <n v="745.7"/>
    <n v="0"/>
    <s v="No"/>
    <s v="No"/>
    <n v="0"/>
    <n v="0"/>
    <n v="11"/>
    <s v="Yes"/>
    <n v="0"/>
    <s v="AL"/>
    <x v="0"/>
    <n v="30"/>
    <s v="No"/>
    <s v="No"/>
    <s v="Yes"/>
    <s v="  One Year   "/>
    <s v="Credit Card"/>
    <n v="34"/>
    <n v="1593"/>
    <x v="0"/>
    <m/>
    <x v="614"/>
    <x v="1261"/>
    <n v="61"/>
    <x v="1"/>
    <n v="28.03"/>
    <x v="1"/>
    <s v="SMS"/>
    <x v="0"/>
    <n v="0"/>
    <n v="135"/>
    <s v="Medio"/>
    <s v="Bajo"/>
    <n v="0"/>
    <n v="297"/>
    <n v="379"/>
    <n v="0.16094986807387862"/>
    <n v="0.16094986807387862"/>
    <s v="Primera compra"/>
    <n v="572"/>
    <n v="18.792607802874741"/>
    <n v="1.5660506502395617"/>
    <x v="0"/>
    <x v="0"/>
    <s v="mar"/>
  </r>
  <r>
    <x v="3149"/>
    <x v="0"/>
    <n v="63"/>
    <n v="227"/>
    <n v="566.70000000000005"/>
    <n v="0"/>
    <s v="No"/>
    <s v="No"/>
    <n v="0"/>
    <n v="0"/>
    <n v="14"/>
    <s v="No"/>
    <n v="76"/>
    <s v="MI"/>
    <x v="0"/>
    <n v="56"/>
    <s v="No"/>
    <s v="No"/>
    <s v="No"/>
    <s v="  Two Year   "/>
    <s v="Credit Card"/>
    <n v="39"/>
    <n v="2487"/>
    <x v="0"/>
    <m/>
    <x v="53"/>
    <x v="1219"/>
    <n v="116"/>
    <x v="2"/>
    <n v="34.72"/>
    <x v="0"/>
    <s v="SMS"/>
    <x v="0"/>
    <n v="0"/>
    <n v="2786"/>
    <s v="Medio"/>
    <s v="Bajo"/>
    <n v="1.7241379310344827E-2"/>
    <n v="1531"/>
    <n v="229"/>
    <n v="0.50655021834061131"/>
    <n v="0.50655021834061131"/>
    <s v="Primera compra"/>
    <n v="680"/>
    <n v="22.340862422997944"/>
    <n v="1.8617385352498286"/>
    <x v="0"/>
    <x v="3"/>
    <s v="dic"/>
  </r>
  <r>
    <x v="3150"/>
    <x v="0"/>
    <n v="74"/>
    <n v="88"/>
    <n v="223.3"/>
    <n v="0"/>
    <s v="No"/>
    <s v="No"/>
    <n v="0"/>
    <n v="0"/>
    <n v="9"/>
    <s v="Yes"/>
    <n v="0"/>
    <s v="WY"/>
    <x v="0"/>
    <n v="60"/>
    <s v="No"/>
    <s v="No"/>
    <s v="Yes"/>
    <s v="  Two Year   "/>
    <s v="Direct Debit"/>
    <n v="37"/>
    <n v="1672"/>
    <x v="0"/>
    <m/>
    <x v="737"/>
    <x v="878"/>
    <n v="120"/>
    <x v="2"/>
    <n v="36.36"/>
    <x v="4"/>
    <s v="Email"/>
    <x v="1"/>
    <n v="0"/>
    <n v="2510"/>
    <s v="Medio"/>
    <s v="Bajo"/>
    <n v="2.5000000000000001E-2"/>
    <n v="413"/>
    <n v="91"/>
    <n v="1.3186813186813187"/>
    <n v="1.3186813186813187"/>
    <s v="Primera compra"/>
    <n v="808"/>
    <n v="26.546201232032857"/>
    <n v="2.2121834360027379"/>
    <x v="0"/>
    <x v="0"/>
    <s v="jul"/>
  </r>
  <r>
    <x v="3151"/>
    <x v="0"/>
    <n v="65"/>
    <n v="20"/>
    <n v="50.6"/>
    <n v="28"/>
    <s v="Yes"/>
    <s v="No"/>
    <n v="17.8"/>
    <n v="0"/>
    <n v="6"/>
    <s v="Yes"/>
    <n v="0"/>
    <s v="CO"/>
    <x v="0"/>
    <n v="46"/>
    <s v="No"/>
    <s v="No"/>
    <s v="Yes"/>
    <s v="  Month-to-Month   "/>
    <s v="Credit Card"/>
    <n v="30"/>
    <n v="218"/>
    <x v="0"/>
    <m/>
    <x v="891"/>
    <x v="1297"/>
    <n v="97"/>
    <x v="0"/>
    <n v="25.35"/>
    <x v="5"/>
    <s v="Phone"/>
    <x v="1"/>
    <n v="0.89"/>
    <n v="3698"/>
    <s v="Medio"/>
    <s v="Bajo"/>
    <n v="4.1237113402061855E-2"/>
    <n v="1318"/>
    <n v="52"/>
    <n v="1.8653846153846154"/>
    <n v="1.8653846153846154"/>
    <s v="Primera compra"/>
    <n v="309"/>
    <n v="10.151950718685832"/>
    <n v="0.8459958932238193"/>
    <x v="0"/>
    <x v="1"/>
    <s v="dic"/>
  </r>
  <r>
    <x v="3152"/>
    <x v="0"/>
    <n v="71"/>
    <n v="101"/>
    <n v="271.5"/>
    <n v="0"/>
    <s v="No"/>
    <s v="No"/>
    <n v="0"/>
    <n v="0"/>
    <n v="3"/>
    <s v="No"/>
    <n v="42"/>
    <s v="WA"/>
    <x v="0"/>
    <n v="64"/>
    <s v="No"/>
    <s v="No"/>
    <s v="No"/>
    <s v="  Month-to-Month   "/>
    <s v="Direct Debit"/>
    <n v="40"/>
    <n v="983"/>
    <x v="0"/>
    <m/>
    <x v="459"/>
    <x v="710"/>
    <n v="100"/>
    <x v="1"/>
    <n v="45.76"/>
    <x v="3"/>
    <s v="Email"/>
    <x v="1"/>
    <n v="0"/>
    <n v="665"/>
    <s v="Alto"/>
    <s v="Bajo"/>
    <n v="0.01"/>
    <n v="1521"/>
    <n v="102"/>
    <n v="0.98039215686274506"/>
    <n v="0.98039215686274506"/>
    <s v="Primera compra"/>
    <n v="907"/>
    <n v="29.798767967145789"/>
    <n v="2.4832306639288158"/>
    <x v="2"/>
    <x v="2"/>
    <s v="abr"/>
  </r>
  <r>
    <x v="3153"/>
    <x v="0"/>
    <n v="84"/>
    <n v="149"/>
    <n v="369.8"/>
    <n v="0"/>
    <s v="No"/>
    <s v="No"/>
    <n v="0"/>
    <n v="0"/>
    <n v="10"/>
    <s v="Yes"/>
    <n v="0"/>
    <s v="TX"/>
    <x v="0"/>
    <n v="83"/>
    <s v="No"/>
    <s v="Yes"/>
    <s v="Yes"/>
    <s v="  One Year   "/>
    <s v="Direct Debit"/>
    <n v="39"/>
    <n v="1305"/>
    <x v="0"/>
    <m/>
    <x v="745"/>
    <x v="384"/>
    <n v="33"/>
    <x v="1"/>
    <n v="43.89"/>
    <x v="1"/>
    <s v="Phone"/>
    <x v="1"/>
    <n v="0"/>
    <n v="650"/>
    <s v="Medio"/>
    <s v="Bajo"/>
    <n v="0"/>
    <n v="1279"/>
    <n v="149"/>
    <n v="0.22147651006711411"/>
    <n v="0.22147651006711411"/>
    <s v="Primera compra"/>
    <n v="855"/>
    <n v="28.090349075975357"/>
    <n v="2.3408624229979464"/>
    <x v="2"/>
    <x v="0"/>
    <s v="jun"/>
  </r>
  <r>
    <x v="3154"/>
    <x v="0"/>
    <n v="64"/>
    <n v="401"/>
    <n v="967.2"/>
    <n v="0"/>
    <s v="No"/>
    <s v="No"/>
    <n v="0"/>
    <n v="0"/>
    <n v="20"/>
    <s v="No"/>
    <n v="27"/>
    <s v="VA"/>
    <x v="1"/>
    <n v="25"/>
    <s v="Yes"/>
    <s v="No"/>
    <s v="Yes"/>
    <s v="  Two Year   "/>
    <s v="Credit Card"/>
    <n v="30"/>
    <n v="1933"/>
    <x v="0"/>
    <m/>
    <x v="438"/>
    <x v="873"/>
    <n v="75"/>
    <x v="2"/>
    <n v="31.72"/>
    <x v="0"/>
    <s v="SMS"/>
    <x v="1"/>
    <n v="0"/>
    <n v="5438"/>
    <s v="Medio"/>
    <s v="Bajo"/>
    <n v="2.6666666666666668E-2"/>
    <n v="1384"/>
    <n v="403"/>
    <n v="0.18610421836228289"/>
    <n v="0.18610421836228289"/>
    <s v="Primera compra"/>
    <n v="1521"/>
    <n v="49.97125256673511"/>
    <n v="4.1642710472279258"/>
    <x v="0"/>
    <x v="0"/>
    <s v="ago"/>
  </r>
  <r>
    <x v="3154"/>
    <x v="0"/>
    <n v="51"/>
    <n v="401"/>
    <n v="967.2"/>
    <n v="0"/>
    <s v="No"/>
    <s v="No"/>
    <n v="0"/>
    <n v="0"/>
    <n v="20"/>
    <s v="No"/>
    <n v="27"/>
    <s v="VA"/>
    <x v="1"/>
    <n v="25"/>
    <s v="Yes"/>
    <s v="No"/>
    <s v="Yes"/>
    <s v="  Two Year   "/>
    <s v="Credit Card"/>
    <n v="30"/>
    <n v="1933"/>
    <x v="0"/>
    <m/>
    <x v="438"/>
    <x v="873"/>
    <n v="75"/>
    <x v="2"/>
    <n v="31.72"/>
    <x v="3"/>
    <s v="SMS"/>
    <x v="1"/>
    <n v="0"/>
    <n v="3640"/>
    <s v="Medio"/>
    <s v="Bajo"/>
    <n v="1.3333333333333334E-2"/>
    <n v="1384"/>
    <n v="402"/>
    <n v="0.18656716417910449"/>
    <n v="0.18656716417910449"/>
    <s v="Compra posterior"/>
    <n v="1521"/>
    <n v="49.97125256673511"/>
    <n v="4.1642710472279258"/>
    <x v="2"/>
    <x v="0"/>
    <s v="ago"/>
  </r>
  <r>
    <x v="3155"/>
    <x v="0"/>
    <n v="89"/>
    <n v="51"/>
    <n v="89.3"/>
    <n v="0"/>
    <s v="No"/>
    <s v="No"/>
    <n v="0"/>
    <n v="0"/>
    <n v="4"/>
    <s v="No"/>
    <n v="51"/>
    <s v="ND"/>
    <x v="0"/>
    <n v="57"/>
    <s v="No"/>
    <s v="No"/>
    <s v="Yes"/>
    <s v="  Month-to-Month   "/>
    <s v="Direct Debit"/>
    <n v="59"/>
    <n v="881"/>
    <x v="0"/>
    <m/>
    <x v="1273"/>
    <x v="323"/>
    <n v="38"/>
    <x v="1"/>
    <n v="65.17"/>
    <x v="5"/>
    <s v="Phone"/>
    <x v="0"/>
    <n v="0"/>
    <n v="1399"/>
    <s v="Alto"/>
    <s v="Bajo"/>
    <n v="0.10526315789473684"/>
    <n v="1679"/>
    <n v="55"/>
    <n v="0.69090909090909092"/>
    <n v="0.69090909090909092"/>
    <s v="Primera compra"/>
    <n v="476"/>
    <n v="15.638603696098563"/>
    <n v="1.3032169746748803"/>
    <x v="0"/>
    <x v="2"/>
    <s v="jun"/>
  </r>
  <r>
    <x v="3156"/>
    <x v="0"/>
    <n v="61"/>
    <n v="139"/>
    <n v="498.1"/>
    <n v="0"/>
    <s v="No"/>
    <s v="No"/>
    <n v="0"/>
    <n v="0"/>
    <n v="6"/>
    <s v="Yes"/>
    <n v="0"/>
    <s v="IN"/>
    <x v="1"/>
    <n v="47"/>
    <s v="No"/>
    <s v="No"/>
    <s v="No"/>
    <s v="  Month-to-Month   "/>
    <s v="Direct Debit"/>
    <n v="53"/>
    <n v="1774"/>
    <x v="0"/>
    <m/>
    <x v="204"/>
    <x v="651"/>
    <n v="93"/>
    <x v="2"/>
    <n v="61.79"/>
    <x v="4"/>
    <s v="Email"/>
    <x v="0"/>
    <n v="0"/>
    <n v="4757"/>
    <s v="Alto"/>
    <s v="Bajo"/>
    <n v="3.2258064516129031E-2"/>
    <n v="745"/>
    <n v="142"/>
    <n v="0.65492957746478875"/>
    <n v="0.65492957746478875"/>
    <s v="Primera compra"/>
    <n v="351"/>
    <n v="11.531827515400412"/>
    <n v="0.9609856262833677"/>
    <x v="0"/>
    <x v="0"/>
    <s v="oct"/>
  </r>
  <r>
    <x v="3157"/>
    <x v="0"/>
    <n v="71"/>
    <n v="23"/>
    <n v="55.1"/>
    <n v="44"/>
    <s v="Yes"/>
    <s v="Yes"/>
    <n v="0"/>
    <n v="0"/>
    <n v="0"/>
    <s v="No"/>
    <n v="0"/>
    <s v="AK"/>
    <x v="1"/>
    <n v="55"/>
    <s v="No"/>
    <s v="No"/>
    <s v="No"/>
    <s v="  Month-to-Month   "/>
    <s v="Credit Card"/>
    <n v="15"/>
    <n v="161"/>
    <x v="0"/>
    <m/>
    <x v="341"/>
    <x v="446"/>
    <n v="83"/>
    <x v="0"/>
    <n v="13.69"/>
    <x v="1"/>
    <s v="Email"/>
    <x v="1"/>
    <n v="1.46"/>
    <n v="4155"/>
    <s v="Medio"/>
    <s v="Bajo"/>
    <n v="0"/>
    <n v="298"/>
    <n v="67"/>
    <n v="1.2388059701492538"/>
    <n v="1.2388059701492538"/>
    <s v="Primera compra"/>
    <n v="1725"/>
    <n v="56.673511293634498"/>
    <n v="4.7227926078028748"/>
    <x v="2"/>
    <x v="1"/>
    <s v="ene"/>
  </r>
  <r>
    <x v="3158"/>
    <x v="0"/>
    <n v="82"/>
    <n v="106"/>
    <n v="253.9"/>
    <n v="0"/>
    <s v="No"/>
    <s v="No"/>
    <n v="0"/>
    <n v="0"/>
    <n v="36"/>
    <s v="Yes"/>
    <n v="0"/>
    <s v="MT"/>
    <x v="1"/>
    <n v="29"/>
    <s v="Yes"/>
    <s v="No"/>
    <s v="No"/>
    <s v="  Month-to-Month   "/>
    <s v="Direct Debit"/>
    <n v="25"/>
    <n v="1263"/>
    <x v="0"/>
    <m/>
    <x v="497"/>
    <x v="891"/>
    <n v="5"/>
    <x v="1"/>
    <n v="25.99"/>
    <x v="0"/>
    <s v="SMS"/>
    <x v="1"/>
    <n v="0"/>
    <n v="3111"/>
    <s v="Medio"/>
    <s v="Bajo"/>
    <n v="0.4"/>
    <n v="1009"/>
    <n v="108"/>
    <n v="4.6296296296296294E-2"/>
    <n v="4.6296296296296294E-2"/>
    <s v="Primera compra"/>
    <n v="916"/>
    <n v="30.094455852156059"/>
    <n v="2.5078713210130048"/>
    <x v="0"/>
    <x v="0"/>
    <s v="abr"/>
  </r>
  <r>
    <x v="3159"/>
    <x v="0"/>
    <n v="71"/>
    <n v="216"/>
    <n v="407.6"/>
    <n v="180"/>
    <s v="Yes"/>
    <s v="No"/>
    <n v="106.2"/>
    <n v="1"/>
    <n v="8"/>
    <s v="Yes"/>
    <n v="0"/>
    <s v="LA"/>
    <x v="0"/>
    <n v="77"/>
    <s v="No"/>
    <s v="Yes"/>
    <s v="Yes"/>
    <s v="  Two Year   "/>
    <s v="Direct Debit"/>
    <n v="40"/>
    <n v="1818"/>
    <x v="0"/>
    <m/>
    <x v="394"/>
    <x v="7"/>
    <n v="5"/>
    <x v="2"/>
    <n v="35.979999999999997"/>
    <x v="3"/>
    <s v="SMS"/>
    <x v="0"/>
    <n v="0.53"/>
    <n v="4491"/>
    <s v="Medio"/>
    <s v="Bajo"/>
    <n v="0.2"/>
    <n v="1093"/>
    <n v="397"/>
    <n v="1.2594458438287154E-2"/>
    <n v="1.2594458438287154E-2"/>
    <s v="Primera compra"/>
    <n v="478"/>
    <n v="15.704312114989733"/>
    <n v="1.3086926762491444"/>
    <x v="0"/>
    <x v="0"/>
    <s v="jun"/>
  </r>
  <r>
    <x v="3160"/>
    <x v="0"/>
    <n v="65"/>
    <n v="87"/>
    <n v="179.8"/>
    <n v="0"/>
    <s v="No"/>
    <s v="No"/>
    <n v="0"/>
    <n v="0"/>
    <n v="5"/>
    <s v="Yes"/>
    <n v="0"/>
    <s v="WI"/>
    <x v="0"/>
    <n v="54"/>
    <s v="No"/>
    <s v="No"/>
    <s v="Yes"/>
    <s v="  Month-to-Month   "/>
    <s v="Credit Card"/>
    <n v="35"/>
    <n v="1564"/>
    <x v="0"/>
    <m/>
    <x v="589"/>
    <x v="632"/>
    <n v="98"/>
    <x v="0"/>
    <n v="35.380000000000003"/>
    <x v="4"/>
    <s v="Phone"/>
    <x v="1"/>
    <n v="0"/>
    <n v="4720"/>
    <s v="Medio"/>
    <s v="Bajo"/>
    <n v="3.0612244897959183E-2"/>
    <n v="1086"/>
    <n v="90"/>
    <n v="1.0888888888888888"/>
    <n v="1.0888888888888888"/>
    <s v="Primera compra"/>
    <n v="709"/>
    <n v="23.293634496919918"/>
    <n v="1.9411362080766599"/>
    <x v="0"/>
    <x v="0"/>
    <s v="nov"/>
  </r>
  <r>
    <x v="3161"/>
    <x v="0"/>
    <n v="59"/>
    <n v="310"/>
    <n v="726.9"/>
    <n v="0"/>
    <s v="No"/>
    <s v="No"/>
    <n v="0"/>
    <n v="0"/>
    <n v="1"/>
    <s v="Yes"/>
    <n v="0"/>
    <s v="WV"/>
    <x v="0"/>
    <n v="41"/>
    <s v="No"/>
    <s v="No"/>
    <s v="Yes"/>
    <s v="  One Year   "/>
    <s v="Direct Debit"/>
    <n v="24"/>
    <n v="1254"/>
    <x v="0"/>
    <m/>
    <x v="477"/>
    <x v="782"/>
    <n v="71"/>
    <x v="2"/>
    <n v="22.75"/>
    <x v="5"/>
    <s v="SMS"/>
    <x v="1"/>
    <n v="0"/>
    <n v="1565"/>
    <s v="Medio"/>
    <s v="Bajo"/>
    <n v="5.6338028169014086E-2"/>
    <n v="305"/>
    <n v="314"/>
    <n v="0.22611464968152867"/>
    <n v="0.22611464968152867"/>
    <s v="Primera compra"/>
    <n v="1528"/>
    <n v="50.201232032854215"/>
    <n v="4.1834360027378512"/>
    <x v="0"/>
    <x v="0"/>
    <s v="ago"/>
  </r>
  <r>
    <x v="3162"/>
    <x v="0"/>
    <n v="62"/>
    <n v="192"/>
    <n v="498.2"/>
    <n v="0"/>
    <s v="No"/>
    <s v="No"/>
    <n v="0"/>
    <n v="2"/>
    <n v="15"/>
    <s v="Yes"/>
    <n v="0"/>
    <s v="WY"/>
    <x v="1"/>
    <n v="21"/>
    <s v="Yes"/>
    <s v="No"/>
    <s v="Yes"/>
    <s v="  Two Year   "/>
    <s v="Direct Debit"/>
    <n v="34"/>
    <n v="1869"/>
    <x v="0"/>
    <m/>
    <x v="588"/>
    <x v="1209"/>
    <n v="96"/>
    <x v="2"/>
    <n v="33.200000000000003"/>
    <x v="0"/>
    <s v="Phone"/>
    <x v="0"/>
    <n v="0"/>
    <n v="5307"/>
    <s v="Medio"/>
    <s v="Bajo"/>
    <n v="2.0833333333333332E-2"/>
    <n v="629"/>
    <n v="194"/>
    <n v="0.49484536082474229"/>
    <n v="0.49484536082474229"/>
    <s v="Primera compra"/>
    <n v="1630"/>
    <n v="53.552361396303894"/>
    <n v="4.4626967830253248"/>
    <x v="0"/>
    <x v="0"/>
    <s v="abr"/>
  </r>
  <r>
    <x v="3163"/>
    <x v="0"/>
    <n v="99"/>
    <n v="191"/>
    <n v="569.6"/>
    <n v="0"/>
    <s v="No"/>
    <s v="No"/>
    <n v="0"/>
    <n v="1"/>
    <n v="9"/>
    <s v="Yes"/>
    <n v="0"/>
    <s v="NH"/>
    <x v="0"/>
    <n v="33"/>
    <s v="No"/>
    <s v="No"/>
    <s v="Yes"/>
    <s v="  Two Year   "/>
    <s v="Credit Card"/>
    <n v="31"/>
    <n v="1768"/>
    <x v="0"/>
    <m/>
    <x v="968"/>
    <x v="1298"/>
    <n v="73"/>
    <x v="1"/>
    <n v="30.43"/>
    <x v="0"/>
    <s v="Email"/>
    <x v="0"/>
    <n v="0"/>
    <n v="2109"/>
    <s v="Medio"/>
    <s v="Bajo"/>
    <n v="2.7397260273972601E-2"/>
    <n v="1001"/>
    <n v="193"/>
    <n v="0.37823834196891193"/>
    <n v="0.37823834196891193"/>
    <s v="Primera compra"/>
    <n v="887"/>
    <n v="29.141683778234089"/>
    <n v="2.4284736481861739"/>
    <x v="0"/>
    <x v="0"/>
    <s v="may"/>
  </r>
  <r>
    <x v="3164"/>
    <x v="0"/>
    <n v="72"/>
    <n v="88"/>
    <n v="259.39999999999998"/>
    <n v="0"/>
    <s v="No"/>
    <s v="No"/>
    <n v="0"/>
    <n v="0"/>
    <n v="0"/>
    <s v="No"/>
    <n v="0"/>
    <s v="NM"/>
    <x v="0"/>
    <n v="59"/>
    <s v="No"/>
    <s v="No"/>
    <s v="No"/>
    <s v="  Two Year   "/>
    <s v="Credit Card"/>
    <n v="10"/>
    <n v="203"/>
    <x v="0"/>
    <m/>
    <x v="526"/>
    <x v="249"/>
    <n v="32"/>
    <x v="0"/>
    <n v="9.92"/>
    <x v="4"/>
    <s v="Email"/>
    <x v="0"/>
    <n v="0"/>
    <n v="2530"/>
    <s v="Medio"/>
    <s v="Bajo"/>
    <n v="9.375E-2"/>
    <n v="1270"/>
    <n v="91"/>
    <n v="0.35164835164835168"/>
    <n v="0.35164835164835168"/>
    <s v="Primera compra"/>
    <n v="1717"/>
    <n v="56.410677618069819"/>
    <n v="4.7008898015058183"/>
    <x v="0"/>
    <x v="1"/>
    <s v="ene"/>
  </r>
  <r>
    <x v="3165"/>
    <x v="0"/>
    <n v="70"/>
    <n v="520"/>
    <n v="1124.4000000000001"/>
    <n v="0"/>
    <s v="No"/>
    <s v="No"/>
    <n v="0"/>
    <n v="0"/>
    <n v="0"/>
    <s v="No"/>
    <n v="0"/>
    <s v="RI"/>
    <x v="0"/>
    <n v="25"/>
    <s v="Yes"/>
    <s v="No"/>
    <s v="No"/>
    <s v="  Two Year   "/>
    <s v="Direct Debit"/>
    <n v="7"/>
    <n v="490"/>
    <x v="0"/>
    <m/>
    <x v="726"/>
    <x v="260"/>
    <n v="84"/>
    <x v="1"/>
    <n v="5.65"/>
    <x v="3"/>
    <s v="SMS"/>
    <x v="0"/>
    <n v="0"/>
    <n v="574"/>
    <s v="Medio"/>
    <s v="Bajo"/>
    <n v="1.1904761904761904E-2"/>
    <n v="1608"/>
    <n v="521"/>
    <n v="0.16122840690978887"/>
    <n v="0.16122840690978887"/>
    <s v="Primera compra"/>
    <n v="681"/>
    <n v="22.373716632443532"/>
    <n v="1.8644763860369611"/>
    <x v="0"/>
    <x v="1"/>
    <s v="dic"/>
  </r>
  <r>
    <x v="3166"/>
    <x v="0"/>
    <n v="67"/>
    <n v="516"/>
    <n v="948.3"/>
    <n v="0"/>
    <s v="No"/>
    <s v="No"/>
    <n v="0"/>
    <n v="0"/>
    <n v="8"/>
    <s v="No"/>
    <n v="79"/>
    <s v="VT"/>
    <x v="1"/>
    <n v="80"/>
    <s v="No"/>
    <s v="Yes"/>
    <s v="Yes"/>
    <s v="  Two Year   "/>
    <s v="Credit Card"/>
    <n v="52"/>
    <n v="3818"/>
    <x v="0"/>
    <m/>
    <x v="743"/>
    <x v="830"/>
    <n v="44"/>
    <x v="1"/>
    <n v="50.22"/>
    <x v="4"/>
    <s v="Phone"/>
    <x v="0"/>
    <n v="0"/>
    <n v="3222"/>
    <s v="Alto"/>
    <s v="Bajo"/>
    <n v="6.8181818181818177E-2"/>
    <n v="1228"/>
    <n v="519"/>
    <n v="8.477842003853564E-2"/>
    <n v="8.477842003853564E-2"/>
    <s v="Primera compra"/>
    <n v="1515"/>
    <n v="49.774127310061601"/>
    <n v="4.1478439425051334"/>
    <x v="0"/>
    <x v="3"/>
    <s v="ago"/>
  </r>
  <r>
    <x v="3167"/>
    <x v="0"/>
    <n v="71"/>
    <n v="339"/>
    <n v="861"/>
    <n v="0"/>
    <s v="No"/>
    <s v="No"/>
    <n v="0"/>
    <n v="0"/>
    <n v="30"/>
    <s v="Yes"/>
    <n v="0"/>
    <s v="NJ"/>
    <x v="0"/>
    <n v="29"/>
    <s v="Yes"/>
    <s v="No"/>
    <s v="Yes"/>
    <s v="  Two Year   "/>
    <s v="Credit Card"/>
    <n v="33"/>
    <n v="1791"/>
    <x v="0"/>
    <m/>
    <x v="1033"/>
    <x v="626"/>
    <n v="56"/>
    <x v="1"/>
    <n v="37.4"/>
    <x v="5"/>
    <s v="Email"/>
    <x v="1"/>
    <n v="0"/>
    <n v="4588"/>
    <s v="Medio"/>
    <s v="Bajo"/>
    <n v="7.1428571428571425E-2"/>
    <n v="568"/>
    <n v="343"/>
    <n v="0.16326530612244897"/>
    <n v="0.16326530612244897"/>
    <s v="Primera compra"/>
    <n v="525"/>
    <n v="17.248459958932237"/>
    <n v="1.4373716632443532"/>
    <x v="0"/>
    <x v="0"/>
    <s v="may"/>
  </r>
  <r>
    <x v="3168"/>
    <x v="0"/>
    <n v="64"/>
    <n v="254"/>
    <n v="572.29999999999995"/>
    <n v="0"/>
    <s v="No"/>
    <s v="No"/>
    <n v="0"/>
    <n v="2"/>
    <n v="6"/>
    <s v="Yes"/>
    <n v="0"/>
    <s v="KS"/>
    <x v="1"/>
    <n v="48"/>
    <s v="No"/>
    <s v="No"/>
    <s v="Yes"/>
    <s v="  Two Year   "/>
    <s v="Direct Debit"/>
    <n v="53"/>
    <n v="3348"/>
    <x v="0"/>
    <m/>
    <x v="502"/>
    <x v="150"/>
    <n v="56"/>
    <x v="2"/>
    <n v="54.57"/>
    <x v="3"/>
    <s v="SMS"/>
    <x v="1"/>
    <n v="0"/>
    <n v="6541"/>
    <s v="Alto"/>
    <s v="Bajo"/>
    <n v="1.7857142857142856E-2"/>
    <n v="357"/>
    <n v="255"/>
    <n v="0.2196078431372549"/>
    <n v="0.2196078431372549"/>
    <s v="Primera compra"/>
    <n v="652"/>
    <n v="21.420944558521562"/>
    <n v="1.7850787132101302"/>
    <x v="0"/>
    <x v="3"/>
    <s v="dic"/>
  </r>
  <r>
    <x v="3169"/>
    <x v="0"/>
    <n v="75"/>
    <n v="197"/>
    <n v="450.1"/>
    <n v="0"/>
    <s v="No"/>
    <s v="No"/>
    <n v="0"/>
    <n v="1"/>
    <n v="5"/>
    <s v="Yes"/>
    <n v="0"/>
    <s v="NY"/>
    <x v="1"/>
    <n v="44"/>
    <s v="No"/>
    <s v="No"/>
    <s v="Yes"/>
    <s v="  One Year   "/>
    <s v="Credit Card"/>
    <n v="32"/>
    <n v="1623"/>
    <x v="0"/>
    <m/>
    <x v="344"/>
    <x v="1299"/>
    <n v="94"/>
    <x v="0"/>
    <n v="32.56"/>
    <x v="2"/>
    <s v="SMS"/>
    <x v="1"/>
    <n v="0"/>
    <n v="2161"/>
    <s v="Medio"/>
    <s v="Medio"/>
    <n v="5.3191489361702128E-2"/>
    <n v="1660"/>
    <n v="202"/>
    <n v="0.46534653465346537"/>
    <n v="0.46534653465346537"/>
    <s v="Primera compra"/>
    <n v="861"/>
    <n v="28.28747433264887"/>
    <n v="2.3572895277207393"/>
    <x v="1"/>
    <x v="0"/>
    <s v="jun"/>
  </r>
  <r>
    <x v="3170"/>
    <x v="0"/>
    <n v="60"/>
    <n v="54"/>
    <n v="145.80000000000001"/>
    <n v="48"/>
    <s v="Yes"/>
    <s v="No"/>
    <n v="68.8"/>
    <n v="3"/>
    <n v="4"/>
    <s v="Yes"/>
    <n v="0"/>
    <s v="AK"/>
    <x v="1"/>
    <n v="55"/>
    <s v="No"/>
    <s v="No"/>
    <s v="Yes"/>
    <s v="  Month-to-Month   "/>
    <s v="Direct Debit"/>
    <n v="22"/>
    <n v="357"/>
    <x v="0"/>
    <m/>
    <x v="1036"/>
    <x v="284"/>
    <n v="51"/>
    <x v="2"/>
    <n v="20.59"/>
    <x v="4"/>
    <s v="SMS"/>
    <x v="0"/>
    <n v="1.38"/>
    <n v="2426"/>
    <s v="Medio"/>
    <s v="Bajo"/>
    <n v="5.8823529411764705E-2"/>
    <n v="1662"/>
    <n v="105"/>
    <n v="0.48571428571428571"/>
    <n v="0.48571428571428571"/>
    <s v="Primera compra"/>
    <n v="932"/>
    <n v="30.62012320328542"/>
    <n v="2.5516769336071183"/>
    <x v="0"/>
    <x v="1"/>
    <s v="mar"/>
  </r>
  <r>
    <x v="3171"/>
    <x v="0"/>
    <n v="53"/>
    <n v="10"/>
    <n v="31.6"/>
    <n v="0"/>
    <s v="No"/>
    <s v="No"/>
    <n v="0"/>
    <n v="0"/>
    <n v="18"/>
    <s v="No"/>
    <n v="5"/>
    <s v="NH"/>
    <x v="0"/>
    <n v="29"/>
    <s v="Yes"/>
    <s v="No"/>
    <s v="Yes"/>
    <s v="  Month-to-Month   "/>
    <s v="Credit Card"/>
    <n v="45"/>
    <n v="142"/>
    <x v="0"/>
    <m/>
    <x v="1074"/>
    <x v="995"/>
    <n v="48"/>
    <x v="2"/>
    <n v="51.52"/>
    <x v="3"/>
    <s v="Phone"/>
    <x v="0"/>
    <n v="0"/>
    <n v="5598"/>
    <s v="Alto"/>
    <s v="Bajo"/>
    <n v="2.0833333333333332E-2"/>
    <n v="875"/>
    <n v="11"/>
    <n v="4.3636363636363633"/>
    <n v="4.3636363636363633"/>
    <s v="Primera compra"/>
    <n v="695"/>
    <n v="22.833675564681727"/>
    <n v="1.9028062970568105"/>
    <x v="0"/>
    <x v="1"/>
    <s v="nov"/>
  </r>
  <r>
    <x v="3172"/>
    <x v="0"/>
    <n v="69"/>
    <n v="155"/>
    <n v="356.8"/>
    <n v="142"/>
    <s v="Yes"/>
    <s v="No"/>
    <n v="198.8"/>
    <n v="0"/>
    <n v="27"/>
    <s v="Yes"/>
    <n v="0"/>
    <s v="AZ"/>
    <x v="1"/>
    <n v="21"/>
    <s v="Yes"/>
    <s v="No"/>
    <s v="Yes"/>
    <s v="  One Year   "/>
    <s v="Credit Card"/>
    <n v="43"/>
    <n v="3080"/>
    <x v="0"/>
    <m/>
    <x v="1117"/>
    <x v="1039"/>
    <n v="94"/>
    <x v="0"/>
    <n v="43.91"/>
    <x v="0"/>
    <s v="Email"/>
    <x v="1"/>
    <n v="0.99"/>
    <n v="4213"/>
    <s v="Medio"/>
    <s v="Bajo"/>
    <n v="2.1276595744680851E-2"/>
    <n v="945"/>
    <n v="299"/>
    <n v="0.31438127090301005"/>
    <n v="0.31438127090301005"/>
    <s v="Primera compra"/>
    <n v="1677"/>
    <n v="55.096509240246405"/>
    <n v="4.5913757700205338"/>
    <x v="0"/>
    <x v="3"/>
    <s v="mar"/>
  </r>
  <r>
    <x v="3173"/>
    <x v="0"/>
    <n v="74"/>
    <n v="398"/>
    <n v="819.3"/>
    <n v="0"/>
    <s v="No"/>
    <s v="No"/>
    <n v="0"/>
    <n v="0"/>
    <n v="7"/>
    <s v="Yes"/>
    <n v="0"/>
    <s v="FL"/>
    <x v="1"/>
    <n v="39"/>
    <s v="No"/>
    <s v="No"/>
    <s v="Yes"/>
    <s v="  One Year   "/>
    <s v="Direct Debit"/>
    <n v="40"/>
    <n v="2049"/>
    <x v="0"/>
    <m/>
    <x v="957"/>
    <x v="430"/>
    <n v="20"/>
    <x v="0"/>
    <n v="41.01"/>
    <x v="3"/>
    <s v="SMS"/>
    <x v="0"/>
    <n v="0"/>
    <n v="3578"/>
    <s v="Medio"/>
    <s v="Bajo"/>
    <n v="0.05"/>
    <n v="1102"/>
    <n v="399"/>
    <n v="5.0125313283208017E-2"/>
    <n v="5.0125313283208017E-2"/>
    <s v="Primera compra"/>
    <n v="1513"/>
    <n v="49.708418891170432"/>
    <n v="4.1423682409308693"/>
    <x v="2"/>
    <x v="0"/>
    <s v="ago"/>
  </r>
  <r>
    <x v="3174"/>
    <x v="0"/>
    <n v="85"/>
    <n v="5"/>
    <n v="13"/>
    <n v="11"/>
    <s v="Yes"/>
    <s v="Yes"/>
    <n v="0"/>
    <n v="0"/>
    <n v="1"/>
    <s v="Yes"/>
    <n v="0"/>
    <s v="AZ"/>
    <x v="1"/>
    <n v="43"/>
    <s v="No"/>
    <s v="No"/>
    <s v="No"/>
    <s v="  Month-to-Month   "/>
    <s v="Direct Debit"/>
    <n v="17"/>
    <n v="17"/>
    <x v="0"/>
    <m/>
    <x v="306"/>
    <x v="196"/>
    <n v="93"/>
    <x v="1"/>
    <n v="18.59"/>
    <x v="4"/>
    <s v="Email"/>
    <x v="1"/>
    <n v="0.12"/>
    <n v="6893"/>
    <s v="Medio"/>
    <s v="Bajo"/>
    <n v="3.2258064516129031E-2"/>
    <n v="1061"/>
    <n v="19"/>
    <n v="4.8947368421052628"/>
    <n v="4.8947368421052628"/>
    <s v="Primera compra"/>
    <n v="1379"/>
    <n v="45.30595482546201"/>
    <n v="3.7754962354551673"/>
    <x v="0"/>
    <x v="1"/>
    <s v="ene"/>
  </r>
  <r>
    <x v="3175"/>
    <x v="0"/>
    <n v="51"/>
    <n v="41"/>
    <n v="116.1"/>
    <n v="0"/>
    <s v="No"/>
    <s v="No"/>
    <n v="0"/>
    <n v="1"/>
    <n v="1"/>
    <s v="Yes"/>
    <n v="0"/>
    <s v="WV"/>
    <x v="1"/>
    <n v="76"/>
    <s v="No"/>
    <s v="Yes"/>
    <s v="No"/>
    <s v="  Two Year   "/>
    <s v="Direct Debit"/>
    <n v="30"/>
    <n v="438"/>
    <x v="0"/>
    <m/>
    <x v="1274"/>
    <x v="1300"/>
    <n v="101"/>
    <x v="1"/>
    <n v="26.51"/>
    <x v="4"/>
    <s v="Email"/>
    <x v="0"/>
    <n v="0"/>
    <n v="4068"/>
    <s v="Medio"/>
    <s v="Bajo"/>
    <n v="2.9702970297029702E-2"/>
    <n v="1729"/>
    <n v="44"/>
    <n v="2.2954545454545454"/>
    <n v="2.2954545454545454"/>
    <s v="Primera compra"/>
    <n v="1285"/>
    <n v="42.217659137577002"/>
    <n v="3.5181382614647503"/>
    <x v="0"/>
    <x v="1"/>
    <s v="abr"/>
  </r>
  <r>
    <x v="3176"/>
    <x v="0"/>
    <n v="92"/>
    <n v="13"/>
    <n v="33.200000000000003"/>
    <n v="14"/>
    <s v="Yes"/>
    <s v="No"/>
    <n v="35.200000000000003"/>
    <n v="2"/>
    <n v="17"/>
    <s v="Yes"/>
    <n v="0"/>
    <s v="HI"/>
    <x v="1"/>
    <n v="25"/>
    <s v="Yes"/>
    <s v="No"/>
    <s v="No"/>
    <s v="  Month-to-Month   "/>
    <s v="Credit Card"/>
    <m/>
    <n v="124"/>
    <x v="0"/>
    <m/>
    <x v="413"/>
    <x v="275"/>
    <n v="6"/>
    <x v="1"/>
    <n v="19.21"/>
    <x v="2"/>
    <s v="Email"/>
    <x v="0"/>
    <n v="1.06"/>
    <n v="59"/>
    <s v="Medio"/>
    <s v="Medio"/>
    <n v="0.83333333333333337"/>
    <n v="647"/>
    <n v="32"/>
    <n v="0.1875"/>
    <n v="0.1875"/>
    <s v="Primera compra"/>
    <n v="441"/>
    <n v="14.488706365503079"/>
    <n v="1.2073921971252566"/>
    <x v="1"/>
    <x v="1"/>
    <s v="jul"/>
  </r>
  <r>
    <x v="3177"/>
    <x v="0"/>
    <n v="75"/>
    <n v="10"/>
    <n v="25.7"/>
    <n v="0"/>
    <s v="No"/>
    <s v="No"/>
    <n v="0"/>
    <n v="0"/>
    <n v="2"/>
    <s v="Yes"/>
    <n v="0"/>
    <s v="WV"/>
    <x v="1"/>
    <n v="35"/>
    <s v="No"/>
    <s v="No"/>
    <s v="No"/>
    <s v="  Month-to-Month   "/>
    <s v="Direct Debit"/>
    <n v="44"/>
    <n v="88"/>
    <x v="0"/>
    <m/>
    <x v="919"/>
    <x v="610"/>
    <n v="103"/>
    <x v="2"/>
    <n v="42.8"/>
    <x v="3"/>
    <s v="Phone"/>
    <x v="1"/>
    <n v="0"/>
    <n v="2381"/>
    <s v="Medio"/>
    <s v="Bajo"/>
    <n v="9.7087378640776691E-3"/>
    <n v="501"/>
    <n v="11"/>
    <n v="9.3636363636363633"/>
    <n v="9.3636363636363633"/>
    <s v="Primera compra"/>
    <n v="803"/>
    <n v="26.381930184804926"/>
    <n v="2.1984941820670771"/>
    <x v="2"/>
    <x v="1"/>
    <s v="ago"/>
  </r>
  <r>
    <x v="3178"/>
    <x v="0"/>
    <n v="63"/>
    <n v="345"/>
    <n v="948"/>
    <n v="252"/>
    <s v="Yes"/>
    <s v="Yes"/>
    <n v="0"/>
    <n v="0"/>
    <n v="7"/>
    <s v="Yes"/>
    <n v="0"/>
    <s v="ID"/>
    <x v="1"/>
    <n v="66"/>
    <s v="No"/>
    <s v="Yes"/>
    <s v="No"/>
    <s v="  Two Year   "/>
    <s v="Direct Debit"/>
    <n v="49"/>
    <n v="3083"/>
    <x v="0"/>
    <m/>
    <x v="166"/>
    <x v="947"/>
    <n v="60"/>
    <x v="2"/>
    <n v="43.94"/>
    <x v="3"/>
    <s v="SMS"/>
    <x v="1"/>
    <n v="8.32"/>
    <n v="1307"/>
    <s v="Medio"/>
    <s v="Bajo"/>
    <n v="1.6666666666666666E-2"/>
    <n v="421"/>
    <n v="598"/>
    <n v="0.10033444816053512"/>
    <n v="0.10033444816053512"/>
    <s v="Primera compra"/>
    <n v="1688"/>
    <n v="55.457905544147849"/>
    <n v="4.6214921286789874"/>
    <x v="2"/>
    <x v="3"/>
    <s v="feb"/>
  </r>
  <r>
    <x v="3179"/>
    <x v="0"/>
    <n v="71"/>
    <n v="281"/>
    <n v="832.1"/>
    <n v="0"/>
    <s v="No"/>
    <s v="No"/>
    <n v="0"/>
    <n v="0"/>
    <n v="6"/>
    <s v="No"/>
    <n v="44"/>
    <s v="WI"/>
    <x v="0"/>
    <n v="45"/>
    <s v="No"/>
    <s v="No"/>
    <s v="Yes"/>
    <s v="  One Year   "/>
    <s v="Direct Debit"/>
    <n v="36"/>
    <n v="2312"/>
    <x v="0"/>
    <m/>
    <x v="1275"/>
    <x v="641"/>
    <n v="61"/>
    <x v="0"/>
    <n v="31.77"/>
    <x v="2"/>
    <s v="SMS"/>
    <x v="1"/>
    <n v="0"/>
    <n v="5158"/>
    <s v="Medio"/>
    <s v="Medio"/>
    <n v="8.1967213114754092E-2"/>
    <n v="414"/>
    <n v="286"/>
    <n v="0.21328671328671328"/>
    <n v="0.21328671328671328"/>
    <s v="Primera compra"/>
    <n v="734"/>
    <n v="24.114989733059545"/>
    <n v="2.0095824777549622"/>
    <x v="1"/>
    <x v="3"/>
    <s v="oct"/>
  </r>
  <r>
    <x v="3180"/>
    <x v="0"/>
    <n v="82"/>
    <n v="324"/>
    <n v="937.6"/>
    <n v="288"/>
    <s v="Yes"/>
    <s v="No"/>
    <n v="211.2"/>
    <n v="0"/>
    <n v="14"/>
    <s v="Yes"/>
    <n v="0"/>
    <s v="DE"/>
    <x v="1"/>
    <n v="23"/>
    <s v="Yes"/>
    <s v="No"/>
    <s v="Yes"/>
    <s v="  Two Year   "/>
    <s v="Credit Card"/>
    <n v="32"/>
    <n v="2317"/>
    <x v="0"/>
    <m/>
    <x v="1276"/>
    <x v="264"/>
    <n v="98"/>
    <x v="1"/>
    <n v="29.64"/>
    <x v="0"/>
    <s v="SMS"/>
    <x v="0"/>
    <n v="6.34"/>
    <n v="6983"/>
    <s v="Medio"/>
    <s v="Bajo"/>
    <n v="2.0408163265306121E-2"/>
    <n v="1424"/>
    <n v="614"/>
    <n v="0.15960912052117263"/>
    <n v="0.15960912052117263"/>
    <s v="Primera compra"/>
    <n v="827"/>
    <n v="27.170431211498972"/>
    <n v="2.2642026009582477"/>
    <x v="0"/>
    <x v="3"/>
    <s v="jul"/>
  </r>
  <r>
    <x v="3181"/>
    <x v="0"/>
    <n v="88"/>
    <n v="45"/>
    <n v="100.6"/>
    <n v="126"/>
    <s v="Yes"/>
    <s v="No"/>
    <n v="50.1"/>
    <n v="2"/>
    <n v="0"/>
    <s v="No"/>
    <n v="0"/>
    <s v="VA"/>
    <x v="0"/>
    <n v="51"/>
    <s v="No"/>
    <s v="No"/>
    <s v="No"/>
    <s v="  Month-to-Month   "/>
    <s v="Direct Debit"/>
    <n v="9"/>
    <n v="130"/>
    <x v="0"/>
    <m/>
    <x v="935"/>
    <x v="1208"/>
    <n v="45"/>
    <x v="1"/>
    <n v="9.17"/>
    <x v="2"/>
    <s v="Email"/>
    <x v="0"/>
    <n v="2"/>
    <n v="6050"/>
    <s v="Medio"/>
    <s v="Medio"/>
    <n v="0.1111111111111111"/>
    <n v="393"/>
    <n v="176"/>
    <n v="0.25568181818181818"/>
    <n v="0.25568181818181818"/>
    <s v="Primera compra"/>
    <n v="766"/>
    <n v="25.166324435318277"/>
    <n v="2.0971937029431897"/>
    <x v="1"/>
    <x v="1"/>
    <s v="sept"/>
  </r>
  <r>
    <x v="3182"/>
    <x v="0"/>
    <n v="55"/>
    <n v="273"/>
    <n v="644"/>
    <n v="256"/>
    <s v="Yes"/>
    <s v="No"/>
    <n v="451.2"/>
    <n v="0"/>
    <n v="3"/>
    <s v="Yes"/>
    <n v="0"/>
    <s v="MN"/>
    <x v="1"/>
    <n v="34"/>
    <s v="No"/>
    <s v="No"/>
    <s v="Yes"/>
    <s v="  Two Year   "/>
    <s v="Direct Debit"/>
    <n v="52"/>
    <n v="3327"/>
    <x v="0"/>
    <m/>
    <x v="626"/>
    <x v="1110"/>
    <n v="28"/>
    <x v="2"/>
    <n v="48.09"/>
    <x v="1"/>
    <s v="Phone"/>
    <x v="1"/>
    <n v="9.02"/>
    <n v="5062"/>
    <s v="Alto"/>
    <s v="Bajo"/>
    <n v="0"/>
    <n v="1160"/>
    <n v="529"/>
    <n v="5.2930056710775046E-2"/>
    <n v="5.2930056710775046E-2"/>
    <s v="Primera compra"/>
    <n v="756"/>
    <n v="24.837782340862425"/>
    <n v="2.0698151950718686"/>
    <x v="2"/>
    <x v="3"/>
    <s v="sept"/>
  </r>
  <r>
    <x v="3183"/>
    <x v="0"/>
    <n v="71"/>
    <n v="184"/>
    <n v="515.70000000000005"/>
    <n v="0"/>
    <s v="No"/>
    <s v="No"/>
    <n v="0"/>
    <n v="0"/>
    <n v="0"/>
    <s v="No"/>
    <n v="0"/>
    <s v="NV"/>
    <x v="1"/>
    <n v="23"/>
    <s v="Yes"/>
    <s v="No"/>
    <s v="No"/>
    <s v="  Two Year   "/>
    <s v="Credit Card"/>
    <n v="10"/>
    <n v="361"/>
    <x v="0"/>
    <m/>
    <x v="1277"/>
    <x v="1081"/>
    <n v="2"/>
    <x v="0"/>
    <n v="10.1"/>
    <x v="5"/>
    <s v="Phone"/>
    <x v="1"/>
    <n v="0"/>
    <n v="6572"/>
    <s v="Medio"/>
    <s v="Bajo"/>
    <n v="2"/>
    <n v="1272"/>
    <n v="188"/>
    <n v="1.0638297872340425E-2"/>
    <n v="1.0638297872340425E-2"/>
    <s v="Primera compra"/>
    <n v="1166"/>
    <n v="38.308008213552363"/>
    <n v="3.1923340177960302"/>
    <x v="0"/>
    <x v="1"/>
    <s v="ago"/>
  </r>
  <r>
    <x v="3183"/>
    <x v="0"/>
    <n v="68"/>
    <n v="184"/>
    <n v="515.70000000000005"/>
    <n v="0"/>
    <s v="No"/>
    <s v="No"/>
    <n v="0"/>
    <n v="0"/>
    <n v="0"/>
    <s v="No"/>
    <n v="0"/>
    <s v="NV"/>
    <x v="1"/>
    <n v="23"/>
    <s v="Yes"/>
    <s v="No"/>
    <s v="No"/>
    <s v="  Two Year   "/>
    <s v="Credit Card"/>
    <n v="10"/>
    <n v="361"/>
    <x v="0"/>
    <m/>
    <x v="1277"/>
    <x v="1081"/>
    <n v="2"/>
    <x v="0"/>
    <n v="10.1"/>
    <x v="0"/>
    <s v="Phone"/>
    <x v="1"/>
    <n v="0"/>
    <n v="2968"/>
    <s v="Medio"/>
    <s v="Bajo"/>
    <n v="1"/>
    <n v="1272"/>
    <n v="186"/>
    <n v="1.0752688172043012E-2"/>
    <n v="1.0752688172043012E-2"/>
    <s v="Compra posterior"/>
    <n v="1166"/>
    <n v="38.308008213552363"/>
    <n v="3.1923340177960302"/>
    <x v="0"/>
    <x v="1"/>
    <s v="ago"/>
  </r>
  <r>
    <x v="3184"/>
    <x v="0"/>
    <n v="61"/>
    <n v="199"/>
    <n v="518.70000000000005"/>
    <n v="260"/>
    <s v="Yes"/>
    <s v="No"/>
    <n v="320.7"/>
    <n v="0"/>
    <n v="13"/>
    <s v="Yes"/>
    <n v="0"/>
    <s v="MN"/>
    <x v="1"/>
    <n v="43"/>
    <s v="No"/>
    <s v="No"/>
    <s v="Yes"/>
    <s v="  One Year   "/>
    <s v="Direct Debit"/>
    <n v="62"/>
    <n v="4035"/>
    <x v="0"/>
    <m/>
    <x v="842"/>
    <x v="1274"/>
    <n v="74"/>
    <x v="2"/>
    <n v="67.98"/>
    <x v="0"/>
    <s v="Phone"/>
    <x v="0"/>
    <n v="0.96"/>
    <n v="4540"/>
    <s v="Alto"/>
    <s v="Bajo"/>
    <n v="2.7027027027027029E-2"/>
    <n v="1626"/>
    <n v="461"/>
    <n v="0.16052060737527116"/>
    <n v="0.16052060737527116"/>
    <s v="Primera compra"/>
    <n v="1591"/>
    <n v="52.271047227926076"/>
    <n v="4.3559206023271733"/>
    <x v="0"/>
    <x v="3"/>
    <s v="jun"/>
  </r>
  <r>
    <x v="3185"/>
    <x v="0"/>
    <n v="62"/>
    <n v="279"/>
    <n v="766"/>
    <n v="280"/>
    <s v="Yes"/>
    <s v="No"/>
    <n v="183.4"/>
    <n v="2"/>
    <n v="0"/>
    <s v="No"/>
    <n v="0"/>
    <s v="AK"/>
    <x v="1"/>
    <n v="41"/>
    <s v="No"/>
    <s v="No"/>
    <s v="No"/>
    <s v="  Two Year   "/>
    <s v="Direct Debit"/>
    <n v="8"/>
    <n v="546"/>
    <x v="0"/>
    <m/>
    <x v="936"/>
    <x v="712"/>
    <n v="78"/>
    <x v="2"/>
    <n v="8.31"/>
    <x v="1"/>
    <s v="SMS"/>
    <x v="0"/>
    <n v="0.92"/>
    <n v="2481"/>
    <s v="Medio"/>
    <s v="Bajo"/>
    <n v="0"/>
    <n v="1693"/>
    <n v="559"/>
    <n v="0.13953488372093023"/>
    <n v="0.13953488372093023"/>
    <s v="Primera compra"/>
    <n v="1341"/>
    <n v="44.057494866529773"/>
    <n v="3.6714579055441479"/>
    <x v="2"/>
    <x v="1"/>
    <s v="feb"/>
  </r>
  <r>
    <x v="3186"/>
    <x v="0"/>
    <n v="72"/>
    <n v="134"/>
    <n v="280.2"/>
    <n v="0"/>
    <s v="No"/>
    <s v="No"/>
    <n v="0"/>
    <n v="0"/>
    <n v="2"/>
    <s v="Yes"/>
    <n v="0"/>
    <s v="NC"/>
    <x v="1"/>
    <n v="48"/>
    <s v="No"/>
    <s v="No"/>
    <s v="Yes"/>
    <s v="  Two Year   "/>
    <s v="Direct Debit"/>
    <n v="43"/>
    <n v="3046"/>
    <x v="0"/>
    <m/>
    <x v="204"/>
    <x v="1177"/>
    <n v="8"/>
    <x v="0"/>
    <n v="34.729999999999997"/>
    <x v="2"/>
    <s v="Email"/>
    <x v="0"/>
    <n v="0"/>
    <n v="5612"/>
    <s v="Medio"/>
    <s v="Medio"/>
    <n v="0.625"/>
    <n v="1101"/>
    <n v="139"/>
    <n v="5.7553956834532377E-2"/>
    <n v="5.7553956834532377E-2"/>
    <s v="Primera compra"/>
    <n v="351"/>
    <n v="11.531827515400412"/>
    <n v="0.9609856262833677"/>
    <x v="1"/>
    <x v="3"/>
    <s v="oct"/>
  </r>
  <r>
    <x v="3187"/>
    <x v="0"/>
    <n v="75"/>
    <n v="371"/>
    <n v="627.5"/>
    <n v="312"/>
    <s v="Yes"/>
    <s v="No"/>
    <n v="154.69999999999999"/>
    <n v="1"/>
    <n v="0"/>
    <s v="No"/>
    <n v="0"/>
    <s v="CT"/>
    <x v="0"/>
    <n v="36"/>
    <s v="No"/>
    <s v="No"/>
    <s v="No"/>
    <s v="  Two Year   "/>
    <s v="Credit Card"/>
    <n v="7"/>
    <n v="372"/>
    <x v="0"/>
    <m/>
    <x v="1110"/>
    <x v="104"/>
    <n v="70"/>
    <x v="0"/>
    <n v="6.52"/>
    <x v="0"/>
    <s v="Phone"/>
    <x v="1"/>
    <n v="6.19"/>
    <n v="6435"/>
    <s v="Medio"/>
    <s v="Bajo"/>
    <n v="2.8571428571428571E-2"/>
    <n v="478"/>
    <n v="685"/>
    <n v="0.10218978102189781"/>
    <n v="0.10218978102189781"/>
    <s v="Primera compra"/>
    <n v="1708"/>
    <n v="56.114989733059545"/>
    <n v="4.6762491444216288"/>
    <x v="0"/>
    <x v="1"/>
    <s v="feb"/>
  </r>
  <r>
    <x v="3188"/>
    <x v="0"/>
    <n v="68"/>
    <n v="291"/>
    <n v="725.1"/>
    <n v="0"/>
    <s v="No"/>
    <s v="No"/>
    <n v="0"/>
    <n v="0"/>
    <n v="20"/>
    <s v="Yes"/>
    <n v="0"/>
    <s v="AZ"/>
    <x v="1"/>
    <n v="26"/>
    <s v="Yes"/>
    <s v="No"/>
    <s v="No"/>
    <s v="  Two Year   "/>
    <s v="Direct Debit"/>
    <n v="44"/>
    <n v="3156"/>
    <x v="0"/>
    <m/>
    <x v="728"/>
    <x v="1301"/>
    <n v="60"/>
    <x v="0"/>
    <n v="36.01"/>
    <x v="3"/>
    <s v="Email"/>
    <x v="1"/>
    <n v="0"/>
    <n v="292"/>
    <s v="Medio"/>
    <s v="Bajo"/>
    <n v="1.6666666666666666E-2"/>
    <n v="1678"/>
    <n v="292"/>
    <n v="0.20547945205479451"/>
    <n v="0.20547945205479451"/>
    <s v="Primera compra"/>
    <n v="646"/>
    <n v="21.223819301848049"/>
    <n v="1.7686516084873374"/>
    <x v="0"/>
    <x v="3"/>
    <s v="ene"/>
  </r>
  <r>
    <x v="3189"/>
    <x v="0"/>
    <n v="96"/>
    <n v="78"/>
    <n v="265.39999999999998"/>
    <n v="0"/>
    <s v="No"/>
    <s v="No"/>
    <n v="0"/>
    <n v="0"/>
    <n v="8"/>
    <s v="Yes"/>
    <n v="0"/>
    <s v="MD"/>
    <x v="0"/>
    <n v="75"/>
    <s v="No"/>
    <s v="Yes"/>
    <s v="No"/>
    <s v="  Two Year   "/>
    <s v="Direct Debit"/>
    <n v="37"/>
    <n v="2483"/>
    <x v="0"/>
    <m/>
    <x v="1278"/>
    <x v="1302"/>
    <n v="93"/>
    <x v="1"/>
    <n v="31.75"/>
    <x v="3"/>
    <s v="Phone"/>
    <x v="0"/>
    <n v="0"/>
    <n v="5154"/>
    <s v="Medio"/>
    <s v="Bajo"/>
    <n v="1.0752688172043012E-2"/>
    <n v="672"/>
    <n v="79"/>
    <n v="1.1772151898734178"/>
    <n v="1.1772151898734178"/>
    <s v="Primera compra"/>
    <n v="1485"/>
    <n v="48.78850102669405"/>
    <n v="4.0657084188911705"/>
    <x v="2"/>
    <x v="3"/>
    <s v="sept"/>
  </r>
  <r>
    <x v="3190"/>
    <x v="0"/>
    <n v="61"/>
    <n v="263"/>
    <n v="677.8"/>
    <n v="225"/>
    <s v="Yes"/>
    <s v="No"/>
    <n v="110.3"/>
    <n v="0"/>
    <n v="0"/>
    <s v="No"/>
    <n v="0"/>
    <s v="FL"/>
    <x v="1"/>
    <n v="22"/>
    <s v="Yes"/>
    <s v="No"/>
    <s v="No"/>
    <s v="  Two Year   "/>
    <s v="Credit Card"/>
    <n v="8"/>
    <n v="378"/>
    <x v="0"/>
    <m/>
    <x v="70"/>
    <x v="999"/>
    <n v="52"/>
    <x v="1"/>
    <n v="6.43"/>
    <x v="2"/>
    <s v="Email"/>
    <x v="1"/>
    <n v="0.44"/>
    <n v="6219"/>
    <s v="Medio"/>
    <s v="Medio"/>
    <n v="9.6153846153846159E-2"/>
    <n v="1220"/>
    <n v="493"/>
    <n v="0.10547667342799188"/>
    <n v="0.10547667342799188"/>
    <s v="Primera compra"/>
    <n v="913"/>
    <n v="29.995893223819301"/>
    <n v="2.4996577686516086"/>
    <x v="1"/>
    <x v="1"/>
    <s v="abr"/>
  </r>
  <r>
    <x v="3191"/>
    <x v="0"/>
    <n v="78"/>
    <n v="7"/>
    <n v="16.600000000000001"/>
    <n v="0"/>
    <s v="No"/>
    <s v="No"/>
    <n v="0"/>
    <n v="0"/>
    <n v="0"/>
    <s v="No"/>
    <n v="0"/>
    <s v="MD"/>
    <x v="1"/>
    <n v="36"/>
    <s v="No"/>
    <s v="No"/>
    <s v="No"/>
    <s v="  Month-to-Month   "/>
    <s v="Credit Card"/>
    <n v="10"/>
    <n v="41"/>
    <x v="0"/>
    <m/>
    <x v="197"/>
    <x v="1303"/>
    <n v="5"/>
    <x v="1"/>
    <n v="9.6199999999999992"/>
    <x v="0"/>
    <s v="SMS"/>
    <x v="1"/>
    <n v="0"/>
    <n v="2428"/>
    <s v="Medio"/>
    <s v="Bajo"/>
    <n v="0.4"/>
    <n v="1317"/>
    <n v="9"/>
    <n v="0.55555555555555558"/>
    <n v="0.55555555555555558"/>
    <s v="Primera compra"/>
    <n v="1567"/>
    <n v="51.482546201232033"/>
    <n v="4.2902121834360027"/>
    <x v="0"/>
    <x v="1"/>
    <s v="jun"/>
  </r>
  <r>
    <x v="3192"/>
    <x v="0"/>
    <n v="71"/>
    <n v="250"/>
    <n v="870.3"/>
    <n v="0"/>
    <s v="No"/>
    <s v="No"/>
    <n v="0"/>
    <n v="0"/>
    <n v="6"/>
    <s v="Yes"/>
    <n v="0"/>
    <s v="FL"/>
    <x v="0"/>
    <n v="41"/>
    <s v="No"/>
    <s v="No"/>
    <s v="Yes"/>
    <s v="  Two Year   "/>
    <s v="Direct Debit"/>
    <n v="32"/>
    <n v="2174"/>
    <x v="0"/>
    <m/>
    <x v="233"/>
    <x v="485"/>
    <n v="68"/>
    <x v="2"/>
    <n v="34.39"/>
    <x v="5"/>
    <s v="Email"/>
    <x v="0"/>
    <n v="0"/>
    <n v="1161"/>
    <s v="Medio"/>
    <s v="Bajo"/>
    <n v="5.8823529411764705E-2"/>
    <n v="1549"/>
    <n v="254"/>
    <n v="0.26771653543307089"/>
    <n v="0.26771653543307089"/>
    <s v="Primera compra"/>
    <n v="1172"/>
    <n v="38.505133470225871"/>
    <n v="3.2087611225188226"/>
    <x v="0"/>
    <x v="0"/>
    <s v="jul"/>
  </r>
  <r>
    <x v="3193"/>
    <x v="0"/>
    <n v="51"/>
    <n v="223"/>
    <n v="632.70000000000005"/>
    <n v="116"/>
    <s v="Yes"/>
    <s v="Yes"/>
    <n v="0"/>
    <n v="2"/>
    <n v="6"/>
    <s v="Yes"/>
    <n v="0"/>
    <s v="MI"/>
    <x v="1"/>
    <n v="54"/>
    <s v="No"/>
    <s v="No"/>
    <s v="Yes"/>
    <s v="  Two Year   "/>
    <s v="Credit Card"/>
    <n v="42"/>
    <n v="2395"/>
    <x v="0"/>
    <m/>
    <x v="758"/>
    <x v="778"/>
    <n v="71"/>
    <x v="2"/>
    <n v="39.869999999999997"/>
    <x v="3"/>
    <s v="Phone"/>
    <x v="1"/>
    <n v="5.57"/>
    <n v="313"/>
    <s v="Medio"/>
    <s v="Bajo"/>
    <n v="1.4084507042253521E-2"/>
    <n v="587"/>
    <n v="340"/>
    <n v="0.20882352941176471"/>
    <n v="0.20882352941176471"/>
    <s v="Primera compra"/>
    <n v="1148"/>
    <n v="37.716632443531822"/>
    <n v="3.1430527036276517"/>
    <x v="2"/>
    <x v="3"/>
    <s v="ago"/>
  </r>
  <r>
    <x v="3194"/>
    <x v="0"/>
    <n v="64"/>
    <n v="15"/>
    <n v="37.6"/>
    <n v="0"/>
    <s v="No"/>
    <s v="No"/>
    <n v="0"/>
    <n v="0"/>
    <n v="5"/>
    <s v="Yes"/>
    <n v="0"/>
    <s v="VT"/>
    <x v="0"/>
    <n v="38"/>
    <s v="No"/>
    <s v="No"/>
    <s v="No"/>
    <s v="  Month-to-Month   "/>
    <s v="Credit Card"/>
    <n v="43"/>
    <n v="134"/>
    <x v="0"/>
    <m/>
    <x v="1101"/>
    <x v="1013"/>
    <n v="11"/>
    <x v="1"/>
    <n v="40.61"/>
    <x v="4"/>
    <s v="SMS"/>
    <x v="0"/>
    <n v="0"/>
    <n v="3023"/>
    <s v="Medio"/>
    <s v="Bajo"/>
    <n v="0.27272727272727271"/>
    <n v="1448"/>
    <n v="18"/>
    <n v="0.61111111111111116"/>
    <n v="0.61111111111111116"/>
    <s v="Primera compra"/>
    <n v="920"/>
    <n v="30.225872689938399"/>
    <n v="2.5188227241615331"/>
    <x v="0"/>
    <x v="1"/>
    <s v="abr"/>
  </r>
  <r>
    <x v="3195"/>
    <x v="0"/>
    <n v="66"/>
    <n v="70"/>
    <n v="179.3"/>
    <n v="90"/>
    <s v="Yes"/>
    <s v="No"/>
    <n v="182.3"/>
    <n v="2"/>
    <n v="0"/>
    <s v="No"/>
    <n v="0"/>
    <s v="MN"/>
    <x v="0"/>
    <n v="67"/>
    <s v="No"/>
    <s v="Yes"/>
    <s v="No"/>
    <s v="  Two Year   "/>
    <s v="Paper Check"/>
    <n v="10"/>
    <n v="436"/>
    <x v="0"/>
    <m/>
    <x v="928"/>
    <x v="573"/>
    <n v="15"/>
    <x v="1"/>
    <n v="9.58"/>
    <x v="5"/>
    <s v="Email"/>
    <x v="0"/>
    <n v="3.64"/>
    <n v="5968"/>
    <s v="Medio"/>
    <s v="Bajo"/>
    <n v="0.26666666666666666"/>
    <n v="764"/>
    <n v="164"/>
    <n v="9.1463414634146339E-2"/>
    <n v="9.1463414634146339E-2"/>
    <s v="Primera compra"/>
    <n v="930"/>
    <n v="30.55441478439425"/>
    <n v="2.5462012320328542"/>
    <x v="0"/>
    <x v="1"/>
    <s v="mar"/>
  </r>
  <r>
    <x v="3196"/>
    <x v="0"/>
    <n v="74"/>
    <n v="425"/>
    <n v="1008.4"/>
    <n v="0"/>
    <s v="No"/>
    <s v="No"/>
    <n v="0"/>
    <n v="0"/>
    <n v="23"/>
    <s v="Yes"/>
    <n v="0"/>
    <s v="ND"/>
    <x v="1"/>
    <n v="29"/>
    <s v="Yes"/>
    <s v="No"/>
    <s v="No"/>
    <s v="  Two Year   "/>
    <s v="Credit Card"/>
    <n v="34"/>
    <n v="2314"/>
    <x v="0"/>
    <m/>
    <x v="689"/>
    <x v="24"/>
    <n v="96"/>
    <x v="2"/>
    <n v="40.04"/>
    <x v="5"/>
    <s v="Phone"/>
    <x v="1"/>
    <n v="0"/>
    <n v="1629"/>
    <s v="Medio"/>
    <s v="Bajo"/>
    <n v="4.1666666666666664E-2"/>
    <n v="1199"/>
    <n v="429"/>
    <n v="0.22377622377622378"/>
    <n v="0.22377622377622378"/>
    <s v="Primera compra"/>
    <n v="382"/>
    <n v="12.550308008213554"/>
    <n v="1.0458590006844628"/>
    <x v="0"/>
    <x v="3"/>
    <s v="sept"/>
  </r>
  <r>
    <x v="3197"/>
    <x v="0"/>
    <n v="73"/>
    <n v="42"/>
    <n v="99.6"/>
    <n v="0"/>
    <s v="No"/>
    <s v="No"/>
    <n v="0"/>
    <n v="1"/>
    <n v="0"/>
    <s v="No"/>
    <n v="0"/>
    <s v="OK"/>
    <x v="1"/>
    <n v="63"/>
    <s v="No"/>
    <s v="No"/>
    <s v="No"/>
    <s v="  Month-to-Month   "/>
    <s v="Credit Card"/>
    <n v="10"/>
    <n v="119"/>
    <x v="0"/>
    <m/>
    <x v="1201"/>
    <x v="364"/>
    <n v="46"/>
    <x v="0"/>
    <n v="11.09"/>
    <x v="1"/>
    <s v="SMS"/>
    <x v="1"/>
    <n v="0"/>
    <n v="6293"/>
    <s v="Medio"/>
    <s v="Bajo"/>
    <n v="0"/>
    <n v="738"/>
    <n v="42"/>
    <n v="1.0952380952380953"/>
    <n v="1.0952380952380953"/>
    <s v="Primera compra"/>
    <n v="1395"/>
    <n v="45.831622176591374"/>
    <n v="3.8193018480492813"/>
    <x v="2"/>
    <x v="1"/>
    <s v="dic"/>
  </r>
  <r>
    <x v="3198"/>
    <x v="0"/>
    <n v="74"/>
    <n v="14"/>
    <n v="49.1"/>
    <n v="0"/>
    <s v="No"/>
    <s v="Yes"/>
    <n v="0"/>
    <n v="0"/>
    <n v="0"/>
    <s v="No"/>
    <n v="0"/>
    <s v="VT"/>
    <x v="1"/>
    <n v="36"/>
    <s v="No"/>
    <s v="No"/>
    <s v="No"/>
    <s v="  One Year   "/>
    <s v="Credit Card"/>
    <n v="7"/>
    <n v="64"/>
    <x v="0"/>
    <m/>
    <x v="656"/>
    <x v="507"/>
    <n v="29"/>
    <x v="0"/>
    <n v="6.64"/>
    <x v="2"/>
    <s v="Phone"/>
    <x v="0"/>
    <n v="0"/>
    <n v="6934"/>
    <s v="Medio"/>
    <s v="Medio"/>
    <n v="0.17241379310344829"/>
    <n v="1236"/>
    <n v="19"/>
    <n v="1.5263157894736843"/>
    <n v="1.5263157894736843"/>
    <s v="Primera compra"/>
    <n v="531"/>
    <n v="17.44558521560575"/>
    <n v="1.4537987679671458"/>
    <x v="1"/>
    <x v="1"/>
    <s v="may"/>
  </r>
  <r>
    <x v="3199"/>
    <x v="0"/>
    <n v="73"/>
    <n v="67"/>
    <n v="263.7"/>
    <n v="0"/>
    <s v="No"/>
    <s v="No"/>
    <n v="0"/>
    <n v="0"/>
    <n v="0"/>
    <s v="No"/>
    <n v="0"/>
    <s v="CT"/>
    <x v="0"/>
    <n v="56"/>
    <s v="No"/>
    <s v="No"/>
    <s v="No"/>
    <s v="  One Year   "/>
    <s v="Credit Card"/>
    <n v="10"/>
    <n v="287"/>
    <x v="0"/>
    <m/>
    <x v="223"/>
    <x v="1101"/>
    <n v="23"/>
    <x v="0"/>
    <n v="9.86"/>
    <x v="1"/>
    <s v="Phone"/>
    <x v="1"/>
    <n v="0"/>
    <n v="5095"/>
    <s v="Medio"/>
    <s v="Bajo"/>
    <n v="0"/>
    <n v="328"/>
    <n v="67"/>
    <n v="0.34328358208955223"/>
    <n v="0.34328358208955223"/>
    <s v="Primera compra"/>
    <n v="1566"/>
    <n v="51.449691991786452"/>
    <n v="4.2874743326488707"/>
    <x v="2"/>
    <x v="1"/>
    <s v="jun"/>
  </r>
  <r>
    <x v="3200"/>
    <x v="0"/>
    <n v="57"/>
    <n v="71"/>
    <n v="144"/>
    <n v="0"/>
    <s v="No"/>
    <s v="No"/>
    <n v="0"/>
    <n v="0"/>
    <n v="14"/>
    <s v="Yes"/>
    <n v="0"/>
    <s v="MO"/>
    <x v="1"/>
    <n v="48"/>
    <s v="No"/>
    <s v="No"/>
    <s v="No"/>
    <s v="  Month-to-Month   "/>
    <s v="Direct Debit"/>
    <n v="22"/>
    <n v="393"/>
    <x v="0"/>
    <m/>
    <x v="368"/>
    <x v="355"/>
    <n v="105"/>
    <x v="2"/>
    <n v="25.95"/>
    <x v="0"/>
    <s v="Phone"/>
    <x v="0"/>
    <n v="0"/>
    <n v="1984"/>
    <s v="Medio"/>
    <s v="Bajo"/>
    <n v="1.9047619047619049E-2"/>
    <n v="833"/>
    <n v="73"/>
    <n v="1.4383561643835616"/>
    <n v="1.4383561643835616"/>
    <s v="Primera compra"/>
    <n v="291"/>
    <n v="9.5605749486652982"/>
    <n v="0.79671457905544152"/>
    <x v="0"/>
    <x v="1"/>
    <s v="dic"/>
  </r>
  <r>
    <x v="3201"/>
    <x v="0"/>
    <n v="74"/>
    <n v="138"/>
    <n v="421.8"/>
    <n v="0"/>
    <s v="No"/>
    <s v="No"/>
    <n v="0"/>
    <n v="0"/>
    <n v="6"/>
    <s v="No"/>
    <n v="12"/>
    <s v="OK"/>
    <x v="1"/>
    <n v="57"/>
    <s v="No"/>
    <s v="No"/>
    <s v="Yes"/>
    <s v="  Month-to-Month   "/>
    <s v="Credit Card"/>
    <n v="20"/>
    <n v="696"/>
    <x v="0"/>
    <m/>
    <x v="1204"/>
    <x v="893"/>
    <n v="119"/>
    <x v="2"/>
    <n v="23.15"/>
    <x v="1"/>
    <s v="Phone"/>
    <x v="1"/>
    <n v="0"/>
    <n v="5648"/>
    <s v="Medio"/>
    <s v="Bajo"/>
    <n v="0"/>
    <n v="1418"/>
    <n v="138"/>
    <n v="0.8623188405797102"/>
    <n v="0.8623188405797102"/>
    <s v="Primera compra"/>
    <n v="1200"/>
    <n v="39.42505133470226"/>
    <n v="3.2854209445585218"/>
    <x v="2"/>
    <x v="2"/>
    <s v="jul"/>
  </r>
  <r>
    <x v="3202"/>
    <x v="0"/>
    <n v="65"/>
    <n v="332"/>
    <n v="786.5"/>
    <n v="156"/>
    <s v="Yes"/>
    <s v="No"/>
    <n v="122.2"/>
    <n v="0"/>
    <n v="0"/>
    <s v="No"/>
    <n v="0"/>
    <s v="WV"/>
    <x v="0"/>
    <n v="51"/>
    <s v="No"/>
    <s v="No"/>
    <s v="No"/>
    <s v="  One Year   "/>
    <s v="Direct Debit"/>
    <n v="7"/>
    <n v="374"/>
    <x v="0"/>
    <m/>
    <x v="456"/>
    <x v="585"/>
    <n v="48"/>
    <x v="0"/>
    <n v="6.3"/>
    <x v="1"/>
    <s v="Phone"/>
    <x v="1"/>
    <n v="4.8899999999999997"/>
    <n v="6701"/>
    <s v="Medio"/>
    <s v="Bajo"/>
    <n v="0"/>
    <n v="1032"/>
    <n v="488"/>
    <n v="9.8360655737704916E-2"/>
    <n v="9.8360655737704916E-2"/>
    <s v="Primera compra"/>
    <n v="433"/>
    <n v="14.225872689938399"/>
    <n v="1.1854893908281998"/>
    <x v="0"/>
    <x v="1"/>
    <s v="ago"/>
  </r>
  <r>
    <x v="3203"/>
    <x v="0"/>
    <n v="68"/>
    <n v="231"/>
    <n v="574"/>
    <n v="288"/>
    <s v="Yes"/>
    <s v="No"/>
    <n v="252"/>
    <n v="0"/>
    <n v="5"/>
    <s v="No"/>
    <n v="73"/>
    <s v="WA"/>
    <x v="0"/>
    <n v="72"/>
    <s v="No"/>
    <s v="Yes"/>
    <s v="Yes"/>
    <s v="  Month-to-Month   "/>
    <s v="Direct Debit"/>
    <n v="52"/>
    <n v="3729"/>
    <x v="0"/>
    <m/>
    <x v="477"/>
    <x v="1304"/>
    <n v="112"/>
    <x v="0"/>
    <n v="42.16"/>
    <x v="4"/>
    <s v="SMS"/>
    <x v="0"/>
    <n v="0.76"/>
    <n v="4925"/>
    <s v="Medio"/>
    <s v="Bajo"/>
    <n v="2.6785714285714284E-2"/>
    <n v="407"/>
    <n v="522"/>
    <n v="0.21455938697318008"/>
    <n v="0.21455938697318008"/>
    <s v="Primera compra"/>
    <n v="1528"/>
    <n v="50.201232032854215"/>
    <n v="4.1834360027378512"/>
    <x v="0"/>
    <x v="3"/>
    <s v="ago"/>
  </r>
  <r>
    <x v="3204"/>
    <x v="0"/>
    <n v="70"/>
    <n v="12"/>
    <n v="26.2"/>
    <n v="0"/>
    <s v="No"/>
    <s v="No"/>
    <n v="0"/>
    <n v="0"/>
    <n v="11"/>
    <s v="Yes"/>
    <n v="0"/>
    <s v="MD"/>
    <x v="1"/>
    <n v="78"/>
    <s v="No"/>
    <s v="Yes"/>
    <s v="No"/>
    <s v="  One Year   "/>
    <s v="Direct Debit"/>
    <n v="23"/>
    <n v="47"/>
    <x v="0"/>
    <m/>
    <x v="757"/>
    <x v="731"/>
    <n v="117"/>
    <x v="2"/>
    <n v="18.41"/>
    <x v="0"/>
    <s v="SMS"/>
    <x v="0"/>
    <n v="0"/>
    <n v="3142"/>
    <s v="Medio"/>
    <s v="Bajo"/>
    <n v="1.7094017094017096E-2"/>
    <n v="497"/>
    <n v="14"/>
    <n v="8.3571428571428577"/>
    <n v="8.3571428571428577"/>
    <s v="Primera compra"/>
    <n v="967"/>
    <n v="31.770020533880903"/>
    <n v="2.647501711156742"/>
    <x v="0"/>
    <x v="1"/>
    <s v="feb"/>
  </r>
  <r>
    <x v="3205"/>
    <x v="0"/>
    <n v="61"/>
    <n v="60"/>
    <n v="119"/>
    <n v="0"/>
    <s v="No"/>
    <s v="No"/>
    <n v="0"/>
    <n v="0"/>
    <n v="41"/>
    <s v="Yes"/>
    <n v="0"/>
    <s v="LA"/>
    <x v="0"/>
    <n v="22"/>
    <s v="Yes"/>
    <s v="No"/>
    <s v="Yes"/>
    <s v="  One Year   "/>
    <s v="Direct Debit"/>
    <n v="39"/>
    <n v="327"/>
    <x v="0"/>
    <m/>
    <x v="133"/>
    <x v="250"/>
    <n v="55"/>
    <x v="1"/>
    <n v="41.5"/>
    <x v="5"/>
    <s v="SMS"/>
    <x v="0"/>
    <n v="0"/>
    <n v="6085"/>
    <s v="Medio"/>
    <s v="Bajo"/>
    <n v="7.2727272727272724E-2"/>
    <n v="659"/>
    <n v="64"/>
    <n v="0.859375"/>
    <n v="0.859375"/>
    <s v="Primera compra"/>
    <n v="1162"/>
    <n v="38.176591375770016"/>
    <n v="3.1813826146475015"/>
    <x v="0"/>
    <x v="1"/>
    <s v="ago"/>
  </r>
  <r>
    <x v="3206"/>
    <x v="0"/>
    <n v="73"/>
    <n v="39"/>
    <n v="120.9"/>
    <n v="0"/>
    <s v="No"/>
    <s v="No"/>
    <n v="0"/>
    <n v="0"/>
    <n v="0"/>
    <s v="No"/>
    <n v="0"/>
    <s v="KY"/>
    <x v="0"/>
    <n v="46"/>
    <s v="No"/>
    <s v="No"/>
    <s v="No"/>
    <s v="  Month-to-Month   "/>
    <s v="Credit Card"/>
    <n v="10"/>
    <n v="205"/>
    <x v="0"/>
    <m/>
    <x v="52"/>
    <x v="937"/>
    <n v="34"/>
    <x v="1"/>
    <n v="11.26"/>
    <x v="4"/>
    <s v="Email"/>
    <x v="0"/>
    <n v="0"/>
    <n v="4466"/>
    <s v="Medio"/>
    <s v="Bajo"/>
    <n v="8.8235294117647065E-2"/>
    <n v="744"/>
    <n v="42"/>
    <n v="0.80952380952380953"/>
    <n v="0.80952380952380953"/>
    <s v="Primera compra"/>
    <n v="577"/>
    <n v="18.956878850102669"/>
    <n v="1.5797399041752225"/>
    <x v="0"/>
    <x v="1"/>
    <s v="mar"/>
  </r>
  <r>
    <x v="3206"/>
    <x v="0"/>
    <n v="63"/>
    <n v="39"/>
    <n v="120.9"/>
    <n v="0"/>
    <s v="No"/>
    <s v="No"/>
    <n v="0"/>
    <n v="0"/>
    <n v="0"/>
    <s v="No"/>
    <n v="0"/>
    <s v="KY"/>
    <x v="0"/>
    <n v="46"/>
    <s v="No"/>
    <s v="No"/>
    <s v="No"/>
    <s v="  Month-to-Month   "/>
    <s v="Credit Card"/>
    <n v="10"/>
    <n v="205"/>
    <x v="0"/>
    <m/>
    <x v="52"/>
    <x v="937"/>
    <n v="34"/>
    <x v="1"/>
    <n v="11.26"/>
    <x v="3"/>
    <s v="Email"/>
    <x v="0"/>
    <n v="0"/>
    <n v="2413"/>
    <s v="Medio"/>
    <s v="Bajo"/>
    <n v="2.9411764705882353E-2"/>
    <n v="744"/>
    <n v="40"/>
    <n v="0.85"/>
    <n v="0.85"/>
    <s v="Compra posterior"/>
    <n v="577"/>
    <n v="18.956878850102669"/>
    <n v="1.5797399041752225"/>
    <x v="0"/>
    <x v="1"/>
    <s v="mar"/>
  </r>
  <r>
    <x v="3207"/>
    <x v="0"/>
    <n v="72"/>
    <n v="110"/>
    <n v="246.5"/>
    <n v="196"/>
    <s v="Yes"/>
    <s v="No"/>
    <n v="377.3"/>
    <n v="1"/>
    <n v="0"/>
    <s v="No"/>
    <n v="0"/>
    <s v="FL"/>
    <x v="1"/>
    <n v="58"/>
    <s v="No"/>
    <s v="No"/>
    <s v="No"/>
    <s v="  Two Year   "/>
    <s v="Credit Card"/>
    <n v="13"/>
    <n v="617"/>
    <x v="0"/>
    <m/>
    <x v="485"/>
    <x v="1305"/>
    <n v="85"/>
    <x v="0"/>
    <n v="15.15"/>
    <x v="3"/>
    <s v="SMS"/>
    <x v="1"/>
    <n v="7.55"/>
    <n v="2229"/>
    <s v="Medio"/>
    <s v="Bajo"/>
    <n v="1.1764705882352941E-2"/>
    <n v="588"/>
    <n v="307"/>
    <n v="0.27687296416938112"/>
    <n v="0.27687296416938112"/>
    <s v="Primera compra"/>
    <n v="381"/>
    <n v="12.517453798767967"/>
    <n v="1.0431211498973305"/>
    <x v="0"/>
    <x v="1"/>
    <s v="sept"/>
  </r>
  <r>
    <x v="3208"/>
    <x v="0"/>
    <n v="69"/>
    <n v="185"/>
    <n v="648"/>
    <n v="0"/>
    <s v="No"/>
    <s v="No"/>
    <n v="0"/>
    <n v="1"/>
    <n v="11"/>
    <s v="Yes"/>
    <n v="0"/>
    <s v="GA"/>
    <x v="1"/>
    <n v="34"/>
    <s v="No"/>
    <s v="No"/>
    <s v="Yes"/>
    <s v="  Two Year   "/>
    <s v="Direct Debit"/>
    <n v="57"/>
    <n v="4121"/>
    <x v="0"/>
    <m/>
    <x v="126"/>
    <x v="551"/>
    <n v="80"/>
    <x v="0"/>
    <n v="55.66"/>
    <x v="2"/>
    <s v="SMS"/>
    <x v="1"/>
    <n v="0"/>
    <n v="3639"/>
    <s v="Alto"/>
    <s v="Medio"/>
    <n v="6.25E-2"/>
    <n v="1627"/>
    <n v="190"/>
    <n v="0.42105263157894735"/>
    <n v="0.42105263157894735"/>
    <s v="Primera compra"/>
    <n v="1122"/>
    <n v="36.862422997946609"/>
    <n v="3.0718685831622174"/>
    <x v="1"/>
    <x v="3"/>
    <s v="sept"/>
  </r>
  <r>
    <x v="3209"/>
    <x v="0"/>
    <n v="56"/>
    <n v="283"/>
    <n v="749"/>
    <n v="0"/>
    <s v="No"/>
    <s v="No"/>
    <n v="0"/>
    <n v="0"/>
    <n v="7"/>
    <s v="Yes"/>
    <n v="0"/>
    <s v="FL"/>
    <x v="1"/>
    <n v="81"/>
    <s v="No"/>
    <s v="Yes"/>
    <s v="No"/>
    <s v="  One Year   "/>
    <s v="Credit Card"/>
    <n v="45"/>
    <n v="2229"/>
    <x v="0"/>
    <m/>
    <x v="1135"/>
    <x v="688"/>
    <n v="26"/>
    <x v="1"/>
    <n v="43.53"/>
    <x v="0"/>
    <s v="Email"/>
    <x v="0"/>
    <n v="0"/>
    <n v="6098"/>
    <s v="Medio"/>
    <s v="Bajo"/>
    <n v="7.6923076923076927E-2"/>
    <n v="1225"/>
    <n v="285"/>
    <n v="9.1228070175438603E-2"/>
    <n v="9.1228070175438603E-2"/>
    <s v="Primera compra"/>
    <n v="842"/>
    <n v="27.663244353182748"/>
    <n v="2.3052703627652291"/>
    <x v="0"/>
    <x v="3"/>
    <s v="jun"/>
  </r>
  <r>
    <x v="3210"/>
    <x v="0"/>
    <n v="62"/>
    <n v="363"/>
    <n v="928.3"/>
    <n v="198"/>
    <s v="Yes"/>
    <s v="No"/>
    <n v="246.4"/>
    <n v="0"/>
    <n v="0"/>
    <s v="No"/>
    <n v="0"/>
    <s v="KS"/>
    <x v="0"/>
    <n v="47"/>
    <s v="No"/>
    <s v="No"/>
    <s v="No"/>
    <s v="  Two Year   "/>
    <s v="Direct Debit"/>
    <n v="9"/>
    <n v="606"/>
    <x v="0"/>
    <m/>
    <x v="77"/>
    <x v="252"/>
    <n v="120"/>
    <x v="2"/>
    <n v="10.54"/>
    <x v="5"/>
    <s v="Phone"/>
    <x v="0"/>
    <n v="7.39"/>
    <n v="247"/>
    <s v="Medio"/>
    <s v="Bajo"/>
    <n v="3.3333333333333333E-2"/>
    <n v="1510"/>
    <n v="565"/>
    <n v="0.21238938053097345"/>
    <n v="0.21238938053097345"/>
    <s v="Primera compra"/>
    <n v="700"/>
    <n v="22.997946611909651"/>
    <n v="1.9164955509924708"/>
    <x v="0"/>
    <x v="1"/>
    <s v="nov"/>
  </r>
  <r>
    <x v="3211"/>
    <x v="0"/>
    <n v="66"/>
    <n v="192"/>
    <n v="417.3"/>
    <n v="280"/>
    <s v="Yes"/>
    <s v="Yes"/>
    <n v="0"/>
    <n v="2"/>
    <n v="0"/>
    <s v="No"/>
    <n v="0"/>
    <s v="AL"/>
    <x v="0"/>
    <n v="22"/>
    <s v="Yes"/>
    <s v="No"/>
    <s v="No"/>
    <s v="  Two Year   "/>
    <s v="Direct Debit"/>
    <n v="7"/>
    <n v="483"/>
    <x v="0"/>
    <m/>
    <x v="695"/>
    <x v="476"/>
    <n v="39"/>
    <x v="0"/>
    <n v="6.62"/>
    <x v="2"/>
    <s v="Phone"/>
    <x v="0"/>
    <n v="0.85"/>
    <n v="646"/>
    <s v="Medio"/>
    <s v="Medio"/>
    <n v="0.12820512820512819"/>
    <n v="799"/>
    <n v="477"/>
    <n v="8.1761006289308172E-2"/>
    <n v="8.1761006289308172E-2"/>
    <s v="Primera compra"/>
    <n v="850"/>
    <n v="27.926078028747433"/>
    <n v="2.3271731690622861"/>
    <x v="1"/>
    <x v="1"/>
    <s v="jun"/>
  </r>
  <r>
    <x v="3212"/>
    <x v="0"/>
    <n v="54"/>
    <n v="382"/>
    <n v="1011.5"/>
    <n v="0"/>
    <s v="No"/>
    <s v="No"/>
    <n v="0"/>
    <n v="0"/>
    <n v="0"/>
    <s v="No"/>
    <n v="0"/>
    <s v="MT"/>
    <x v="0"/>
    <n v="56"/>
    <s v="No"/>
    <s v="No"/>
    <s v="No"/>
    <s v="  Two Year   "/>
    <s v="Direct Debit"/>
    <n v="12"/>
    <n v="843"/>
    <x v="0"/>
    <m/>
    <x v="794"/>
    <x v="1182"/>
    <n v="108"/>
    <x v="2"/>
    <n v="13.89"/>
    <x v="0"/>
    <s v="Phone"/>
    <x v="1"/>
    <n v="0"/>
    <n v="5730"/>
    <s v="Medio"/>
    <s v="Bajo"/>
    <n v="1.8518518518518517E-2"/>
    <n v="299"/>
    <n v="384"/>
    <n v="0.28125"/>
    <n v="0.28125"/>
    <s v="Primera compra"/>
    <n v="874"/>
    <n v="28.714579055441479"/>
    <n v="2.3928815879534566"/>
    <x v="0"/>
    <x v="2"/>
    <s v="may"/>
  </r>
  <r>
    <x v="3213"/>
    <x v="0"/>
    <n v="67"/>
    <n v="93"/>
    <n v="249.2"/>
    <n v="0"/>
    <s v="No"/>
    <s v="No"/>
    <n v="0"/>
    <n v="0"/>
    <n v="0"/>
    <s v="No"/>
    <n v="0"/>
    <s v="HI"/>
    <x v="0"/>
    <n v="21"/>
    <s v="Yes"/>
    <s v="No"/>
    <s v="No"/>
    <s v="  Two Year   "/>
    <s v="Credit Card"/>
    <n v="11"/>
    <n v="655"/>
    <x v="0"/>
    <m/>
    <x v="155"/>
    <x v="916"/>
    <n v="63"/>
    <x v="0"/>
    <n v="11.74"/>
    <x v="4"/>
    <s v="SMS"/>
    <x v="0"/>
    <n v="0"/>
    <n v="4886"/>
    <s v="Medio"/>
    <s v="Bajo"/>
    <n v="4.7619047619047616E-2"/>
    <n v="306"/>
    <n v="96"/>
    <n v="0.65625"/>
    <n v="0.65625"/>
    <s v="Primera compra"/>
    <n v="1004"/>
    <n v="32.985626283367559"/>
    <n v="2.7488021902806299"/>
    <x v="0"/>
    <x v="2"/>
    <s v="ene"/>
  </r>
  <r>
    <x v="3214"/>
    <x v="0"/>
    <n v="75"/>
    <n v="271"/>
    <n v="588.79999999999995"/>
    <n v="0"/>
    <s v="No"/>
    <s v="No"/>
    <n v="0"/>
    <n v="0"/>
    <n v="27"/>
    <s v="Yes"/>
    <n v="0"/>
    <s v="HI"/>
    <x v="1"/>
    <n v="32"/>
    <s v="No"/>
    <s v="No"/>
    <s v="Yes"/>
    <s v="  Month-to-Month   "/>
    <s v="Direct Debit"/>
    <n v="39"/>
    <n v="1619"/>
    <x v="0"/>
    <m/>
    <x v="431"/>
    <x v="845"/>
    <n v="19"/>
    <x v="2"/>
    <n v="44.64"/>
    <x v="3"/>
    <s v="SMS"/>
    <x v="0"/>
    <n v="0"/>
    <n v="5979"/>
    <s v="Medio"/>
    <s v="Bajo"/>
    <n v="5.2631578947368418E-2"/>
    <n v="677"/>
    <n v="272"/>
    <n v="6.985294117647059E-2"/>
    <n v="6.985294117647059E-2"/>
    <s v="Primera compra"/>
    <n v="1290"/>
    <n v="42.381930184804929"/>
    <n v="3.5318275154004106"/>
    <x v="2"/>
    <x v="0"/>
    <s v="abr"/>
  </r>
  <r>
    <x v="3215"/>
    <x v="0"/>
    <n v="66"/>
    <n v="125"/>
    <n v="371.4"/>
    <n v="0"/>
    <s v="No"/>
    <s v="No"/>
    <n v="0"/>
    <n v="1"/>
    <n v="0"/>
    <s v="No"/>
    <n v="0"/>
    <s v="HI"/>
    <x v="1"/>
    <n v="64"/>
    <s v="No"/>
    <s v="No"/>
    <s v="No"/>
    <s v="  Two Year   "/>
    <s v="Credit Card"/>
    <n v="9"/>
    <n v="479"/>
    <x v="0"/>
    <m/>
    <x v="466"/>
    <x v="469"/>
    <n v="20"/>
    <x v="0"/>
    <n v="8.15"/>
    <x v="2"/>
    <s v="Email"/>
    <x v="0"/>
    <n v="0"/>
    <n v="2416"/>
    <s v="Medio"/>
    <s v="Medio"/>
    <n v="0.25"/>
    <n v="565"/>
    <n v="130"/>
    <n v="0.15384615384615385"/>
    <n v="0.15384615384615385"/>
    <s v="Primera compra"/>
    <n v="391"/>
    <n v="12.845995893223819"/>
    <n v="1.0704996577686516"/>
    <x v="1"/>
    <x v="1"/>
    <s v="sept"/>
  </r>
  <r>
    <x v="3216"/>
    <x v="0"/>
    <n v="73"/>
    <n v="20"/>
    <n v="49.2"/>
    <n v="10"/>
    <s v="Yes"/>
    <s v="Yes"/>
    <n v="0"/>
    <n v="0"/>
    <n v="17"/>
    <s v="Yes"/>
    <n v="0"/>
    <s v="MN"/>
    <x v="0"/>
    <n v="26"/>
    <s v="Yes"/>
    <s v="No"/>
    <s v="Yes"/>
    <s v="  Month-to-Month   "/>
    <s v="Credit Card"/>
    <n v="23"/>
    <n v="115"/>
    <x v="0"/>
    <m/>
    <x v="1279"/>
    <x v="848"/>
    <n v="86"/>
    <x v="0"/>
    <n v="21.93"/>
    <x v="0"/>
    <s v="SMS"/>
    <x v="1"/>
    <n v="0.05"/>
    <n v="6546"/>
    <s v="Medio"/>
    <s v="Bajo"/>
    <n v="2.3255813953488372E-2"/>
    <n v="444"/>
    <n v="32"/>
    <n v="2.6875"/>
    <n v="2.6875"/>
    <s v="Primera compra"/>
    <n v="898"/>
    <n v="29.503080082135526"/>
    <n v="2.4585900068446271"/>
    <x v="0"/>
    <x v="1"/>
    <s v="abr"/>
  </r>
  <r>
    <x v="3217"/>
    <x v="0"/>
    <n v="100"/>
    <n v="116"/>
    <n v="364.9"/>
    <n v="0"/>
    <s v="No"/>
    <s v="No"/>
    <n v="0"/>
    <n v="0"/>
    <n v="4"/>
    <s v="Yes"/>
    <n v="0"/>
    <s v="DC"/>
    <x v="1"/>
    <n v="60"/>
    <s v="No"/>
    <s v="No"/>
    <s v="Yes"/>
    <s v="  Two Year   "/>
    <s v="Direct Debit"/>
    <n v="22"/>
    <n v="505"/>
    <x v="0"/>
    <m/>
    <x v="25"/>
    <x v="1261"/>
    <n v="5"/>
    <x v="1"/>
    <n v="19.89"/>
    <x v="1"/>
    <s v="SMS"/>
    <x v="0"/>
    <n v="0"/>
    <n v="4574"/>
    <s v="Medio"/>
    <s v="Bajo"/>
    <n v="0"/>
    <n v="297"/>
    <n v="116"/>
    <n v="4.3103448275862072E-2"/>
    <n v="4.3103448275862072E-2"/>
    <s v="Primera compra"/>
    <n v="1631"/>
    <n v="53.585215605749482"/>
    <n v="4.4654346338124569"/>
    <x v="2"/>
    <x v="1"/>
    <s v="abr"/>
  </r>
  <r>
    <x v="3218"/>
    <x v="0"/>
    <n v="59"/>
    <n v="165"/>
    <n v="469.2"/>
    <n v="203"/>
    <s v="Yes"/>
    <s v="No"/>
    <n v="70.3"/>
    <n v="0"/>
    <n v="11"/>
    <s v="Yes"/>
    <n v="0"/>
    <s v="KY"/>
    <x v="1"/>
    <n v="24"/>
    <s v="Yes"/>
    <s v="No"/>
    <s v="Yes"/>
    <s v="  Two Year   "/>
    <s v="Direct Debit"/>
    <n v="40"/>
    <n v="1166"/>
    <x v="0"/>
    <m/>
    <x v="585"/>
    <x v="1155"/>
    <n v="59"/>
    <x v="2"/>
    <n v="40.24"/>
    <x v="0"/>
    <s v="Email"/>
    <x v="0"/>
    <n v="2.81"/>
    <n v="3424"/>
    <s v="Medio"/>
    <s v="Bajo"/>
    <n v="3.3898305084745763E-2"/>
    <n v="725"/>
    <n v="370"/>
    <n v="0.15945945945945947"/>
    <n v="0.15945945945945947"/>
    <s v="Primera compra"/>
    <n v="720"/>
    <n v="23.655030800821354"/>
    <n v="1.9712525667351128"/>
    <x v="0"/>
    <x v="0"/>
    <s v="oct"/>
  </r>
  <r>
    <x v="3219"/>
    <x v="0"/>
    <n v="67"/>
    <n v="213"/>
    <n v="612.9"/>
    <n v="153"/>
    <s v="Yes"/>
    <s v="Yes"/>
    <n v="0"/>
    <n v="0"/>
    <n v="3"/>
    <s v="Yes"/>
    <n v="0"/>
    <s v="NV"/>
    <x v="1"/>
    <n v="48"/>
    <s v="No"/>
    <s v="No"/>
    <s v="No"/>
    <s v="  One Year   "/>
    <s v="Credit Card"/>
    <n v="32"/>
    <n v="1651"/>
    <x v="0"/>
    <m/>
    <x v="409"/>
    <x v="291"/>
    <n v="33"/>
    <x v="2"/>
    <n v="28.2"/>
    <x v="2"/>
    <s v="Phone"/>
    <x v="1"/>
    <n v="0.51"/>
    <n v="1151"/>
    <s v="Medio"/>
    <s v="Medio"/>
    <n v="0.15151515151515152"/>
    <n v="639"/>
    <n v="371"/>
    <n v="8.8948787061994605E-2"/>
    <n v="8.8948787061994605E-2"/>
    <s v="Primera compra"/>
    <n v="858"/>
    <n v="28.188911704312119"/>
    <n v="2.3490759753593431"/>
    <x v="1"/>
    <x v="0"/>
    <s v="jun"/>
  </r>
  <r>
    <x v="3220"/>
    <x v="0"/>
    <n v="73"/>
    <n v="178"/>
    <n v="427"/>
    <n v="0"/>
    <s v="No"/>
    <s v="No"/>
    <n v="0"/>
    <n v="0"/>
    <n v="0"/>
    <s v="No"/>
    <n v="0"/>
    <s v="LA"/>
    <x v="1"/>
    <n v="47"/>
    <s v="No"/>
    <s v="No"/>
    <s v="No"/>
    <s v="  Two Year   "/>
    <s v="Credit Card"/>
    <n v="9"/>
    <n v="230"/>
    <x v="0"/>
    <m/>
    <x v="8"/>
    <x v="1306"/>
    <n v="50"/>
    <x v="1"/>
    <n v="9.25"/>
    <x v="1"/>
    <s v="Phone"/>
    <x v="1"/>
    <n v="0"/>
    <n v="4529"/>
    <s v="Medio"/>
    <s v="Bajo"/>
    <n v="0"/>
    <n v="1492"/>
    <n v="178"/>
    <n v="0.2808988764044944"/>
    <n v="0.2808988764044944"/>
    <s v="Primera compra"/>
    <n v="407"/>
    <n v="13.371663244353183"/>
    <n v="1.1143052703627652"/>
    <x v="0"/>
    <x v="1"/>
    <s v="sept"/>
  </r>
  <r>
    <x v="3221"/>
    <x v="0"/>
    <n v="70"/>
    <n v="280"/>
    <n v="854.6"/>
    <n v="284"/>
    <s v="Yes"/>
    <s v="No"/>
    <n v="89.5"/>
    <n v="1"/>
    <n v="20"/>
    <s v="Yes"/>
    <n v="0"/>
    <s v="AK"/>
    <x v="0"/>
    <n v="32"/>
    <s v="No"/>
    <s v="No"/>
    <s v="Yes"/>
    <s v="  Two Year   "/>
    <s v="Direct Debit"/>
    <n v="39"/>
    <n v="2766"/>
    <x v="0"/>
    <m/>
    <x v="1174"/>
    <x v="512"/>
    <n v="101"/>
    <x v="0"/>
    <n v="41.69"/>
    <x v="5"/>
    <s v="Email"/>
    <x v="1"/>
    <n v="4.47"/>
    <n v="3152"/>
    <s v="Medio"/>
    <s v="Bajo"/>
    <n v="3.9603960396039604E-2"/>
    <n v="1594"/>
    <n v="568"/>
    <n v="0.17781690140845072"/>
    <n v="0.17781690140845072"/>
    <s v="Primera compra"/>
    <n v="1229"/>
    <n v="40.377823408624231"/>
    <n v="3.3648186173853527"/>
    <x v="0"/>
    <x v="3"/>
    <s v="jun"/>
  </r>
  <r>
    <x v="3222"/>
    <x v="0"/>
    <n v="95"/>
    <n v="176"/>
    <n v="362"/>
    <n v="0"/>
    <s v="No"/>
    <s v="No"/>
    <n v="0"/>
    <n v="0"/>
    <n v="9"/>
    <s v="Yes"/>
    <n v="0"/>
    <s v="OH"/>
    <x v="1"/>
    <n v="60"/>
    <s v="No"/>
    <s v="No"/>
    <s v="Yes"/>
    <s v="  Month-to-Month   "/>
    <s v="Direct Debit"/>
    <n v="51"/>
    <n v="1548"/>
    <x v="0"/>
    <m/>
    <x v="1005"/>
    <x v="362"/>
    <n v="79"/>
    <x v="1"/>
    <n v="51.54"/>
    <x v="2"/>
    <s v="SMS"/>
    <x v="0"/>
    <n v="0"/>
    <n v="462"/>
    <s v="Alto"/>
    <s v="Medio"/>
    <n v="6.3291139240506333E-2"/>
    <n v="760"/>
    <n v="181"/>
    <n v="0.43646408839779005"/>
    <n v="0.43646408839779005"/>
    <s v="Primera compra"/>
    <n v="1682"/>
    <n v="55.260780287474333"/>
    <n v="4.6050650239561941"/>
    <x v="1"/>
    <x v="0"/>
    <s v="mar"/>
  </r>
  <r>
    <x v="3222"/>
    <x v="0"/>
    <n v="99"/>
    <n v="176"/>
    <n v="362"/>
    <n v="0"/>
    <s v="No"/>
    <s v="No"/>
    <n v="0"/>
    <n v="0"/>
    <n v="9"/>
    <s v="Yes"/>
    <n v="0"/>
    <s v="OH"/>
    <x v="1"/>
    <n v="60"/>
    <s v="No"/>
    <s v="No"/>
    <s v="Yes"/>
    <s v="  Month-to-Month   "/>
    <s v="Direct Debit"/>
    <n v="51"/>
    <n v="1548"/>
    <x v="0"/>
    <m/>
    <x v="1005"/>
    <x v="362"/>
    <n v="79"/>
    <x v="1"/>
    <n v="51.54"/>
    <x v="3"/>
    <s v="SMS"/>
    <x v="0"/>
    <n v="0"/>
    <n v="910"/>
    <s v="Alto"/>
    <s v="Bajo"/>
    <n v="1.2658227848101266E-2"/>
    <n v="760"/>
    <n v="177"/>
    <n v="0.4463276836158192"/>
    <n v="0.4463276836158192"/>
    <s v="Compra posterior"/>
    <n v="1682"/>
    <n v="55.260780287474333"/>
    <n v="4.6050650239561941"/>
    <x v="2"/>
    <x v="0"/>
    <s v="mar"/>
  </r>
  <r>
    <x v="3223"/>
    <x v="0"/>
    <n v="62"/>
    <n v="211"/>
    <n v="536.70000000000005"/>
    <n v="0"/>
    <s v="No"/>
    <s v="No"/>
    <n v="0"/>
    <n v="0"/>
    <n v="6"/>
    <s v="Yes"/>
    <n v="0"/>
    <s v="GA"/>
    <x v="0"/>
    <n v="49"/>
    <s v="No"/>
    <s v="No"/>
    <s v="Yes"/>
    <s v="  Two Year   "/>
    <s v="Direct Debit"/>
    <n v="70"/>
    <n v="4692"/>
    <x v="0"/>
    <m/>
    <x v="1265"/>
    <x v="128"/>
    <n v="103"/>
    <x v="2"/>
    <n v="75.319999999999993"/>
    <x v="4"/>
    <s v="SMS"/>
    <x v="1"/>
    <n v="0"/>
    <n v="4788"/>
    <s v="Alto"/>
    <s v="Bajo"/>
    <n v="2.9126213592233011E-2"/>
    <n v="1301"/>
    <n v="214"/>
    <n v="0.48130841121495327"/>
    <n v="0.48130841121495327"/>
    <s v="Primera compra"/>
    <n v="310"/>
    <n v="10.184804928131417"/>
    <n v="0.84873374401095136"/>
    <x v="0"/>
    <x v="3"/>
    <s v="dic"/>
  </r>
  <r>
    <x v="3224"/>
    <x v="0"/>
    <n v="68"/>
    <n v="18"/>
    <n v="42.4"/>
    <n v="0"/>
    <s v="No"/>
    <s v="No"/>
    <n v="0"/>
    <n v="1"/>
    <n v="0"/>
    <s v="No"/>
    <n v="0"/>
    <s v="VA"/>
    <x v="1"/>
    <n v="50"/>
    <s v="No"/>
    <s v="No"/>
    <s v="No"/>
    <s v="  One Year   "/>
    <s v="Direct Debit"/>
    <n v="13"/>
    <n v="50"/>
    <x v="0"/>
    <m/>
    <x v="28"/>
    <x v="1307"/>
    <n v="106"/>
    <x v="0"/>
    <n v="14.86"/>
    <x v="3"/>
    <s v="SMS"/>
    <x v="0"/>
    <n v="0"/>
    <n v="5596"/>
    <s v="Medio"/>
    <s v="Bajo"/>
    <n v="9.433962264150943E-3"/>
    <n v="446"/>
    <n v="19"/>
    <n v="5.5789473684210522"/>
    <n v="5.5789473684210522"/>
    <s v="Primera compra"/>
    <n v="1113"/>
    <n v="36.566735112936342"/>
    <n v="3.0472279260780284"/>
    <x v="2"/>
    <x v="1"/>
    <s v="sept"/>
  </r>
  <r>
    <x v="3225"/>
    <x v="0"/>
    <n v="96"/>
    <n v="159"/>
    <n v="387.4"/>
    <n v="0"/>
    <s v="No"/>
    <s v="No"/>
    <n v="0"/>
    <n v="1"/>
    <n v="0"/>
    <s v="No"/>
    <n v="0"/>
    <s v="IN"/>
    <x v="1"/>
    <n v="48"/>
    <s v="No"/>
    <s v="No"/>
    <s v="No"/>
    <s v="  Month-to-Month   "/>
    <s v="Paper Check"/>
    <n v="9"/>
    <n v="219"/>
    <x v="0"/>
    <m/>
    <x v="402"/>
    <x v="1186"/>
    <n v="115"/>
    <x v="1"/>
    <n v="10.67"/>
    <x v="5"/>
    <s v="Phone"/>
    <x v="1"/>
    <n v="0"/>
    <n v="5761"/>
    <s v="Medio"/>
    <s v="Bajo"/>
    <n v="3.4782608695652174E-2"/>
    <n v="1651"/>
    <n v="163"/>
    <n v="0.70552147239263807"/>
    <n v="0.70552147239263807"/>
    <s v="Primera compra"/>
    <n v="1441"/>
    <n v="47.34291581108829"/>
    <n v="3.9452429842573573"/>
    <x v="0"/>
    <x v="1"/>
    <s v="nov"/>
  </r>
  <r>
    <x v="3226"/>
    <x v="0"/>
    <n v="77"/>
    <n v="174"/>
    <n v="303.8"/>
    <n v="0"/>
    <s v="No"/>
    <s v="No"/>
    <n v="0"/>
    <n v="0"/>
    <n v="0"/>
    <s v="No"/>
    <n v="0"/>
    <s v="WV"/>
    <x v="1"/>
    <n v="33"/>
    <s v="No"/>
    <s v="No"/>
    <s v="No"/>
    <s v="  One Year   "/>
    <s v="Credit Card"/>
    <n v="8"/>
    <n v="284"/>
    <x v="0"/>
    <m/>
    <x v="1213"/>
    <x v="211"/>
    <n v="6"/>
    <x v="1"/>
    <n v="8.56"/>
    <x v="2"/>
    <s v="Email"/>
    <x v="0"/>
    <n v="0"/>
    <n v="4412"/>
    <s v="Medio"/>
    <s v="Medio"/>
    <n v="0.83333333333333337"/>
    <n v="1083"/>
    <n v="179"/>
    <n v="3.3519553072625698E-2"/>
    <n v="3.3519553072625698E-2"/>
    <s v="Primera compra"/>
    <n v="1593"/>
    <n v="52.336755646817252"/>
    <n v="4.3613963039014374"/>
    <x v="1"/>
    <x v="1"/>
    <s v="jun"/>
  </r>
  <r>
    <x v="3227"/>
    <x v="0"/>
    <n v="68"/>
    <n v="52"/>
    <n v="123.9"/>
    <n v="21"/>
    <s v="Yes"/>
    <s v="No"/>
    <n v="49.7"/>
    <n v="1"/>
    <n v="0"/>
    <s v="No"/>
    <n v="0"/>
    <s v="LA"/>
    <x v="1"/>
    <n v="48"/>
    <s v="No"/>
    <s v="No"/>
    <s v="No"/>
    <s v="  Two Year   "/>
    <s v="Credit Card"/>
    <n v="9"/>
    <n v="193"/>
    <x v="0"/>
    <m/>
    <x v="633"/>
    <x v="632"/>
    <n v="30"/>
    <x v="0"/>
    <n v="7.93"/>
    <x v="0"/>
    <s v="Email"/>
    <x v="1"/>
    <n v="1.49"/>
    <n v="3467"/>
    <s v="Medio"/>
    <s v="Bajo"/>
    <n v="6.6666666666666666E-2"/>
    <n v="1086"/>
    <n v="75"/>
    <n v="0.4"/>
    <n v="0.4"/>
    <s v="Primera compra"/>
    <n v="371"/>
    <n v="12.188911704312115"/>
    <n v="1.0157426420260096"/>
    <x v="0"/>
    <x v="1"/>
    <s v="oct"/>
  </r>
  <r>
    <x v="3228"/>
    <x v="0"/>
    <n v="94"/>
    <n v="42"/>
    <n v="79.2"/>
    <n v="0"/>
    <s v="No"/>
    <s v="No"/>
    <n v="0"/>
    <n v="0"/>
    <n v="7"/>
    <s v="No"/>
    <n v="4"/>
    <s v="UT"/>
    <x v="1"/>
    <n v="60"/>
    <s v="No"/>
    <s v="No"/>
    <s v="No"/>
    <s v="  Month-to-Month   "/>
    <s v="Direct Debit"/>
    <n v="31"/>
    <n v="161"/>
    <x v="0"/>
    <m/>
    <x v="685"/>
    <x v="788"/>
    <n v="110"/>
    <x v="1"/>
    <n v="34.369999999999997"/>
    <x v="0"/>
    <s v="SMS"/>
    <x v="0"/>
    <n v="0"/>
    <n v="3899"/>
    <s v="Medio"/>
    <s v="Bajo"/>
    <n v="1.8181818181818181E-2"/>
    <n v="1149"/>
    <n v="44"/>
    <n v="2.5"/>
    <n v="2.5"/>
    <s v="Primera compra"/>
    <n v="1444"/>
    <n v="47.441478439425055"/>
    <n v="3.9534565366187544"/>
    <x v="0"/>
    <x v="1"/>
    <s v="oct"/>
  </r>
  <r>
    <x v="3229"/>
    <x v="0"/>
    <n v="82"/>
    <n v="72"/>
    <n v="165.5"/>
    <n v="22"/>
    <s v="Yes"/>
    <s v="Yes"/>
    <n v="0"/>
    <n v="2"/>
    <n v="6"/>
    <s v="Yes"/>
    <n v="0"/>
    <s v="MI"/>
    <x v="1"/>
    <n v="41"/>
    <s v="No"/>
    <s v="No"/>
    <s v="No"/>
    <s v="  Month-to-Month   "/>
    <s v="Direct Debit"/>
    <n v="41"/>
    <n v="449"/>
    <x v="0"/>
    <m/>
    <x v="241"/>
    <x v="952"/>
    <n v="31"/>
    <x v="1"/>
    <n v="33.700000000000003"/>
    <x v="4"/>
    <s v="Phone"/>
    <x v="0"/>
    <n v="1.25"/>
    <n v="6587"/>
    <s v="Medio"/>
    <s v="Bajo"/>
    <n v="9.6774193548387094E-2"/>
    <n v="579"/>
    <n v="97"/>
    <n v="0.31958762886597936"/>
    <n v="0.31958762886597936"/>
    <s v="Primera compra"/>
    <n v="493"/>
    <n v="16.197125256673509"/>
    <n v="1.3497604380561257"/>
    <x v="0"/>
    <x v="1"/>
    <s v="jun"/>
  </r>
  <r>
    <x v="3230"/>
    <x v="0"/>
    <n v="71"/>
    <n v="84"/>
    <n v="224"/>
    <n v="0"/>
    <s v="No"/>
    <s v="No"/>
    <n v="0"/>
    <n v="0"/>
    <n v="5"/>
    <s v="Yes"/>
    <n v="0"/>
    <s v="NE"/>
    <x v="0"/>
    <n v="42"/>
    <s v="No"/>
    <s v="No"/>
    <s v="No"/>
    <s v="  Month-to-Month   "/>
    <s v="Credit Card"/>
    <n v="25"/>
    <n v="917"/>
    <x v="0"/>
    <m/>
    <x v="762"/>
    <x v="1154"/>
    <n v="115"/>
    <x v="0"/>
    <n v="23.21"/>
    <x v="1"/>
    <s v="SMS"/>
    <x v="1"/>
    <n v="0"/>
    <n v="4206"/>
    <s v="Medio"/>
    <s v="Bajo"/>
    <n v="0"/>
    <n v="322"/>
    <n v="84"/>
    <n v="1.3690476190476191"/>
    <n v="1.3690476190476191"/>
    <s v="Primera compra"/>
    <n v="1582"/>
    <n v="51.975359342915816"/>
    <n v="4.3312799452429847"/>
    <x v="2"/>
    <x v="2"/>
    <s v="jun"/>
  </r>
  <r>
    <x v="3231"/>
    <x v="0"/>
    <n v="71"/>
    <n v="184"/>
    <n v="511"/>
    <n v="256"/>
    <s v="Yes"/>
    <s v="No"/>
    <n v="268.8"/>
    <n v="0"/>
    <n v="7"/>
    <s v="Yes"/>
    <n v="0"/>
    <s v="CT"/>
    <x v="0"/>
    <n v="26"/>
    <s v="Yes"/>
    <s v="No"/>
    <s v="No"/>
    <s v="  One Year   "/>
    <s v="Credit Card"/>
    <n v="36"/>
    <n v="2323"/>
    <x v="0"/>
    <m/>
    <x v="118"/>
    <x v="327"/>
    <n v="54"/>
    <x v="2"/>
    <n v="38.03"/>
    <x v="4"/>
    <s v="Phone"/>
    <x v="1"/>
    <n v="5.38"/>
    <n v="3942"/>
    <s v="Medio"/>
    <s v="Bajo"/>
    <n v="5.5555555555555552E-2"/>
    <n v="851"/>
    <n v="443"/>
    <n v="0.12189616252821671"/>
    <n v="0.12189616252821671"/>
    <s v="Primera compra"/>
    <n v="1579"/>
    <n v="51.876796714579051"/>
    <n v="4.3230663928815876"/>
    <x v="0"/>
    <x v="3"/>
    <s v="jun"/>
  </r>
  <r>
    <x v="3232"/>
    <x v="0"/>
    <n v="73"/>
    <n v="61"/>
    <n v="148.30000000000001"/>
    <n v="0"/>
    <s v="No"/>
    <s v="No"/>
    <n v="0"/>
    <n v="0"/>
    <n v="2"/>
    <s v="Yes"/>
    <n v="0"/>
    <s v="TX"/>
    <x v="1"/>
    <n v="39"/>
    <s v="No"/>
    <s v="No"/>
    <s v="No"/>
    <s v="  Month-to-Month   "/>
    <s v="Direct Debit"/>
    <n v="53"/>
    <n v="1125"/>
    <x v="0"/>
    <m/>
    <x v="640"/>
    <x v="1111"/>
    <n v="103"/>
    <x v="2"/>
    <n v="48.26"/>
    <x v="4"/>
    <s v="Email"/>
    <x v="1"/>
    <n v="0"/>
    <n v="6125"/>
    <s v="Alto"/>
    <s v="Bajo"/>
    <n v="2.9126213592233011E-2"/>
    <n v="941"/>
    <n v="64"/>
    <n v="1.609375"/>
    <n v="1.609375"/>
    <s v="Primera compra"/>
    <n v="793"/>
    <n v="26.053388090349078"/>
    <n v="2.1711156741957565"/>
    <x v="0"/>
    <x v="0"/>
    <s v="ago"/>
  </r>
  <r>
    <x v="3233"/>
    <x v="0"/>
    <n v="55"/>
    <n v="115"/>
    <n v="332.9"/>
    <n v="0"/>
    <s v="No"/>
    <s v="No"/>
    <n v="0"/>
    <n v="0"/>
    <n v="2"/>
    <s v="No"/>
    <n v="12"/>
    <s v="NE"/>
    <x v="0"/>
    <n v="75"/>
    <s v="No"/>
    <s v="Yes"/>
    <s v="Yes"/>
    <s v="  Month-to-Month   "/>
    <s v="Direct Debit"/>
    <n v="57"/>
    <n v="1887"/>
    <x v="0"/>
    <m/>
    <x v="1076"/>
    <x v="398"/>
    <n v="112"/>
    <x v="2"/>
    <n v="51.58"/>
    <x v="5"/>
    <s v="Email"/>
    <x v="1"/>
    <n v="0"/>
    <n v="5786"/>
    <s v="Alto"/>
    <s v="Bajo"/>
    <n v="3.5714285714285712E-2"/>
    <n v="917"/>
    <n v="119"/>
    <n v="0.94117647058823528"/>
    <n v="0.94117647058823528"/>
    <s v="Primera compra"/>
    <n v="767"/>
    <n v="25.199178644763862"/>
    <n v="2.0999315537303218"/>
    <x v="0"/>
    <x v="0"/>
    <s v="sept"/>
  </r>
  <r>
    <x v="3234"/>
    <x v="0"/>
    <n v="72"/>
    <n v="192"/>
    <n v="464.7"/>
    <n v="0"/>
    <s v="No"/>
    <s v="No"/>
    <n v="0"/>
    <n v="1"/>
    <n v="38"/>
    <s v="Yes"/>
    <n v="0"/>
    <s v="LA"/>
    <x v="1"/>
    <n v="41"/>
    <s v="No"/>
    <s v="No"/>
    <s v="Yes"/>
    <s v="  One Year   "/>
    <s v="Direct Debit"/>
    <n v="18"/>
    <n v="928"/>
    <x v="0"/>
    <m/>
    <x v="1086"/>
    <x v="151"/>
    <n v="21"/>
    <x v="0"/>
    <n v="16.38"/>
    <x v="0"/>
    <s v="SMS"/>
    <x v="0"/>
    <n v="0"/>
    <n v="5580"/>
    <s v="Medio"/>
    <s v="Bajo"/>
    <n v="9.5238095238095233E-2"/>
    <n v="648"/>
    <n v="194"/>
    <n v="0.10824742268041238"/>
    <n v="0.10824742268041238"/>
    <s v="Primera compra"/>
    <n v="408"/>
    <n v="13.404517453798768"/>
    <n v="1.1170431211498972"/>
    <x v="0"/>
    <x v="2"/>
    <s v="sept"/>
  </r>
  <r>
    <x v="3235"/>
    <x v="0"/>
    <n v="69"/>
    <n v="246"/>
    <n v="498.5"/>
    <n v="284"/>
    <s v="Yes"/>
    <s v="No"/>
    <n v="404.7"/>
    <n v="0"/>
    <n v="7"/>
    <s v="Yes"/>
    <n v="0"/>
    <s v="KS"/>
    <x v="1"/>
    <n v="38"/>
    <s v="No"/>
    <s v="No"/>
    <s v="Yes"/>
    <s v="  Two Year   "/>
    <s v="Direct Debit"/>
    <n v="38"/>
    <n v="2709"/>
    <x v="0"/>
    <m/>
    <x v="550"/>
    <x v="1303"/>
    <n v="49"/>
    <x v="0"/>
    <n v="44.61"/>
    <x v="0"/>
    <s v="Phone"/>
    <x v="1"/>
    <n v="12.14"/>
    <n v="4074"/>
    <s v="Medio"/>
    <s v="Bajo"/>
    <n v="4.0816326530612242E-2"/>
    <n v="1317"/>
    <n v="532"/>
    <n v="9.2105263157894732E-2"/>
    <n v="9.2105263157894732E-2"/>
    <s v="Primera compra"/>
    <n v="439"/>
    <n v="14.422997946611909"/>
    <n v="1.2019164955509924"/>
    <x v="0"/>
    <x v="3"/>
    <s v="ago"/>
  </r>
  <r>
    <x v="3236"/>
    <x v="0"/>
    <n v="84"/>
    <n v="307"/>
    <n v="762.3"/>
    <n v="118"/>
    <s v="Yes"/>
    <s v="No"/>
    <n v="123.9"/>
    <n v="0"/>
    <n v="0"/>
    <s v="No"/>
    <n v="0"/>
    <s v="MD"/>
    <x v="0"/>
    <n v="40"/>
    <s v="No"/>
    <s v="No"/>
    <s v="No"/>
    <s v="  Two Year   "/>
    <s v="Credit Card"/>
    <n v="10"/>
    <n v="577"/>
    <x v="0"/>
    <m/>
    <x v="300"/>
    <x v="1308"/>
    <n v="95"/>
    <x v="1"/>
    <n v="8.68"/>
    <x v="5"/>
    <s v="Email"/>
    <x v="0"/>
    <n v="6.2"/>
    <n v="305"/>
    <s v="Medio"/>
    <s v="Bajo"/>
    <n v="4.2105263157894736E-2"/>
    <n v="1739"/>
    <n v="429"/>
    <n v="0.22144522144522144"/>
    <n v="0.22144522144522144"/>
    <s v="Primera compra"/>
    <n v="383"/>
    <n v="12.583162217659138"/>
    <n v="1.0485968514715949"/>
    <x v="0"/>
    <x v="1"/>
    <s v="sept"/>
  </r>
  <r>
    <x v="3237"/>
    <x v="0"/>
    <n v="65"/>
    <n v="110"/>
    <n v="356.2"/>
    <n v="0"/>
    <s v="No"/>
    <s v="No"/>
    <n v="0"/>
    <n v="0"/>
    <n v="8"/>
    <s v="Yes"/>
    <n v="0"/>
    <s v="NY"/>
    <x v="0"/>
    <n v="22"/>
    <s v="Yes"/>
    <s v="No"/>
    <s v="Yes"/>
    <s v="  Two Year   "/>
    <s v="Credit Card"/>
    <n v="51"/>
    <n v="3665"/>
    <x v="0"/>
    <m/>
    <x v="1031"/>
    <x v="593"/>
    <n v="88"/>
    <x v="0"/>
    <n v="48.79"/>
    <x v="2"/>
    <s v="Phone"/>
    <x v="1"/>
    <n v="0"/>
    <n v="5716"/>
    <s v="Alto"/>
    <s v="Medio"/>
    <n v="5.6818181818181816E-2"/>
    <n v="1399"/>
    <n v="115"/>
    <n v="0.76521739130434785"/>
    <n v="0.76521739130434785"/>
    <s v="Primera compra"/>
    <n v="649"/>
    <n v="21.322381930184804"/>
    <n v="1.7768651608487336"/>
    <x v="1"/>
    <x v="3"/>
    <s v="ene"/>
  </r>
  <r>
    <x v="3238"/>
    <x v="0"/>
    <n v="60"/>
    <n v="101"/>
    <n v="292.10000000000002"/>
    <n v="292"/>
    <s v="Yes"/>
    <s v="Yes"/>
    <n v="0"/>
    <n v="0"/>
    <n v="8"/>
    <s v="Yes"/>
    <n v="0"/>
    <s v="OR"/>
    <x v="0"/>
    <n v="75"/>
    <s v="No"/>
    <s v="Yes"/>
    <s v="Yes"/>
    <s v="  Two Year   "/>
    <s v="Direct Debit"/>
    <n v="23"/>
    <n v="1698"/>
    <x v="0"/>
    <m/>
    <x v="881"/>
    <x v="259"/>
    <n v="74"/>
    <x v="2"/>
    <n v="26.54"/>
    <x v="2"/>
    <s v="SMS"/>
    <x v="0"/>
    <n v="4.16"/>
    <n v="2612"/>
    <s v="Medio"/>
    <s v="Medio"/>
    <n v="6.7567567567567571E-2"/>
    <n v="1242"/>
    <n v="398"/>
    <n v="0.18592964824120603"/>
    <n v="0.18592964824120603"/>
    <s v="Primera compra"/>
    <n v="894"/>
    <n v="29.371663244353179"/>
    <n v="2.4476386036960984"/>
    <x v="1"/>
    <x v="0"/>
    <s v="may"/>
  </r>
  <r>
    <x v="3238"/>
    <x v="0"/>
    <n v="74"/>
    <n v="101"/>
    <n v="292.10000000000002"/>
    <n v="292"/>
    <s v="Yes"/>
    <s v="Yes"/>
    <n v="0"/>
    <n v="0"/>
    <n v="8"/>
    <s v="Yes"/>
    <n v="0"/>
    <s v="OR"/>
    <x v="0"/>
    <n v="75"/>
    <s v="No"/>
    <s v="Yes"/>
    <s v="Yes"/>
    <s v="  Two Year   "/>
    <s v="Direct Debit"/>
    <n v="23"/>
    <n v="1698"/>
    <x v="0"/>
    <m/>
    <x v="881"/>
    <x v="259"/>
    <n v="74"/>
    <x v="2"/>
    <n v="26.54"/>
    <x v="1"/>
    <s v="SMS"/>
    <x v="0"/>
    <n v="4.16"/>
    <n v="5425"/>
    <s v="Medio"/>
    <s v="Bajo"/>
    <n v="0"/>
    <n v="1242"/>
    <n v="393"/>
    <n v="0.18829516539440203"/>
    <n v="0.18829516539440203"/>
    <s v="Compra posterior"/>
    <n v="894"/>
    <n v="29.371663244353179"/>
    <n v="2.4476386036960984"/>
    <x v="2"/>
    <x v="0"/>
    <s v="may"/>
  </r>
  <r>
    <x v="3239"/>
    <x v="0"/>
    <n v="65"/>
    <n v="117"/>
    <n v="374.8"/>
    <n v="0"/>
    <s v="No"/>
    <s v="No"/>
    <n v="0"/>
    <n v="0"/>
    <n v="16"/>
    <s v="Yes"/>
    <n v="0"/>
    <s v="WY"/>
    <x v="0"/>
    <n v="24"/>
    <s v="Yes"/>
    <s v="No"/>
    <s v="No"/>
    <s v="  One Year   "/>
    <s v="Credit Card"/>
    <n v="25"/>
    <n v="613"/>
    <x v="0"/>
    <m/>
    <x v="797"/>
    <x v="1031"/>
    <n v="15"/>
    <x v="0"/>
    <n v="28.32"/>
    <x v="5"/>
    <s v="Phone"/>
    <x v="1"/>
    <n v="0"/>
    <n v="2325"/>
    <s v="Medio"/>
    <s v="Bajo"/>
    <n v="0.26666666666666666"/>
    <n v="1043"/>
    <n v="121"/>
    <n v="0.12396694214876033"/>
    <n v="0.12396694214876033"/>
    <s v="Primera compra"/>
    <n v="838"/>
    <n v="27.531827515400408"/>
    <n v="2.2943189596167008"/>
    <x v="0"/>
    <x v="1"/>
    <s v="jun"/>
  </r>
  <r>
    <x v="3240"/>
    <x v="0"/>
    <n v="66"/>
    <n v="223"/>
    <n v="633.9"/>
    <n v="196"/>
    <s v="Yes"/>
    <s v="No"/>
    <n v="51"/>
    <n v="0"/>
    <n v="30"/>
    <s v="Yes"/>
    <n v="0"/>
    <s v="AK"/>
    <x v="1"/>
    <n v="29"/>
    <s v="Yes"/>
    <s v="No"/>
    <s v="Yes"/>
    <s v="  One Year   "/>
    <s v="Credit Card"/>
    <n v="38"/>
    <n v="1841"/>
    <x v="0"/>
    <m/>
    <x v="867"/>
    <x v="1242"/>
    <n v="109"/>
    <x v="0"/>
    <n v="36.700000000000003"/>
    <x v="2"/>
    <s v="Phone"/>
    <x v="0"/>
    <n v="2.5499999999999998"/>
    <n v="560"/>
    <s v="Medio"/>
    <s v="Medio"/>
    <n v="4.5871559633027525E-2"/>
    <n v="1560"/>
    <n v="424"/>
    <n v="0.25707547169811323"/>
    <n v="0.25707547169811323"/>
    <s v="Primera compra"/>
    <n v="1461"/>
    <n v="48"/>
    <n v="4"/>
    <x v="1"/>
    <x v="0"/>
    <s v="oct"/>
  </r>
  <r>
    <x v="3241"/>
    <x v="0"/>
    <n v="66"/>
    <n v="414"/>
    <n v="1149.2"/>
    <n v="288"/>
    <s v="Yes"/>
    <s v="No"/>
    <n v="316.8"/>
    <n v="0"/>
    <n v="0"/>
    <s v="No"/>
    <n v="0"/>
    <s v="TX"/>
    <x v="0"/>
    <n v="27"/>
    <s v="Yes"/>
    <s v="No"/>
    <s v="No"/>
    <s v="  Two Year   "/>
    <s v="Direct Debit"/>
    <n v="10"/>
    <n v="742"/>
    <x v="0"/>
    <m/>
    <x v="860"/>
    <x v="75"/>
    <n v="7"/>
    <x v="2"/>
    <n v="9.41"/>
    <x v="4"/>
    <s v="Email"/>
    <x v="0"/>
    <n v="6.34"/>
    <n v="5983"/>
    <s v="Medio"/>
    <s v="Bajo"/>
    <n v="0.42857142857142855"/>
    <n v="1257"/>
    <n v="705"/>
    <n v="9.9290780141843976E-3"/>
    <n v="9.9290780141843976E-3"/>
    <s v="Primera compra"/>
    <n v="810"/>
    <n v="26.611909650924026"/>
    <n v="2.2176591375770021"/>
    <x v="0"/>
    <x v="2"/>
    <s v="jul"/>
  </r>
  <r>
    <x v="3242"/>
    <x v="0"/>
    <n v="71"/>
    <n v="83"/>
    <n v="218.6"/>
    <n v="0"/>
    <s v="No"/>
    <s v="No"/>
    <n v="0"/>
    <n v="2"/>
    <n v="2"/>
    <s v="Yes"/>
    <n v="0"/>
    <s v="OH"/>
    <x v="1"/>
    <n v="76"/>
    <s v="No"/>
    <s v="Yes"/>
    <s v="Yes"/>
    <s v="  One Year   "/>
    <s v="Direct Debit"/>
    <n v="62"/>
    <n v="2716"/>
    <x v="0"/>
    <m/>
    <x v="414"/>
    <x v="174"/>
    <n v="45"/>
    <x v="0"/>
    <n v="50.67"/>
    <x v="4"/>
    <s v="Email"/>
    <x v="1"/>
    <n v="0"/>
    <n v="262"/>
    <s v="Alto"/>
    <s v="Bajo"/>
    <n v="6.6666666666666666E-2"/>
    <n v="1344"/>
    <n v="86"/>
    <n v="0.52325581395348841"/>
    <n v="0.52325581395348841"/>
    <s v="Primera compra"/>
    <n v="1156"/>
    <n v="37.979466119096507"/>
    <n v="3.1649555099247091"/>
    <x v="0"/>
    <x v="3"/>
    <s v="ago"/>
  </r>
  <r>
    <x v="3243"/>
    <x v="0"/>
    <n v="60"/>
    <n v="263"/>
    <n v="659.2"/>
    <n v="0"/>
    <s v="No"/>
    <s v="No"/>
    <n v="0"/>
    <n v="1"/>
    <n v="0"/>
    <s v="No"/>
    <n v="0"/>
    <s v="WV"/>
    <x v="1"/>
    <n v="50"/>
    <s v="No"/>
    <s v="No"/>
    <s v="No"/>
    <s v="  Two Year   "/>
    <s v="Credit Card"/>
    <n v="9"/>
    <n v="438"/>
    <x v="0"/>
    <m/>
    <x v="1280"/>
    <x v="1309"/>
    <n v="87"/>
    <x v="2"/>
    <n v="7.7"/>
    <x v="4"/>
    <s v="Phone"/>
    <x v="0"/>
    <n v="0"/>
    <n v="2248"/>
    <s v="Medio"/>
    <s v="Bajo"/>
    <n v="3.4482758620689655E-2"/>
    <n v="802"/>
    <n v="266"/>
    <n v="0.32706766917293234"/>
    <n v="0.32706766917293234"/>
    <s v="Primera compra"/>
    <n v="548"/>
    <n v="18.004106776180699"/>
    <n v="1.5003422313483916"/>
    <x v="0"/>
    <x v="1"/>
    <s v="abr"/>
  </r>
  <r>
    <x v="3244"/>
    <x v="0"/>
    <n v="70"/>
    <n v="422"/>
    <n v="792.8"/>
    <n v="132"/>
    <s v="Yes"/>
    <s v="Yes"/>
    <n v="0"/>
    <n v="0"/>
    <n v="15"/>
    <s v="Yes"/>
    <n v="0"/>
    <s v="IL"/>
    <x v="1"/>
    <n v="66"/>
    <s v="No"/>
    <s v="Yes"/>
    <s v="Yes"/>
    <s v="  One Year   "/>
    <s v="Credit Card"/>
    <n v="59"/>
    <n v="3903"/>
    <x v="0"/>
    <m/>
    <x v="1281"/>
    <x v="1260"/>
    <n v="111"/>
    <x v="0"/>
    <n v="64.150000000000006"/>
    <x v="1"/>
    <s v="Phone"/>
    <x v="1"/>
    <n v="7.33"/>
    <n v="2258"/>
    <s v="Alto"/>
    <s v="Bajo"/>
    <n v="0"/>
    <n v="673"/>
    <n v="554"/>
    <n v="0.2003610108303249"/>
    <n v="0.2003610108303249"/>
    <s v="Primera compra"/>
    <n v="566"/>
    <n v="18.595482546201232"/>
    <n v="1.5496235455167693"/>
    <x v="0"/>
    <x v="3"/>
    <s v="mar"/>
  </r>
  <r>
    <x v="3245"/>
    <x v="0"/>
    <n v="55"/>
    <n v="220"/>
    <n v="592.9"/>
    <n v="0"/>
    <s v="No"/>
    <s v="No"/>
    <n v="0"/>
    <n v="0"/>
    <n v="15"/>
    <s v="Yes"/>
    <n v="0"/>
    <s v="OR"/>
    <x v="1"/>
    <n v="27"/>
    <s v="Yes"/>
    <s v="No"/>
    <s v="Yes"/>
    <s v="  One Year   "/>
    <s v="Direct Debit"/>
    <n v="37"/>
    <n v="1819"/>
    <x v="0"/>
    <m/>
    <x v="758"/>
    <x v="116"/>
    <n v="42"/>
    <x v="2"/>
    <n v="36.86"/>
    <x v="0"/>
    <s v="Email"/>
    <x v="1"/>
    <n v="0"/>
    <n v="3479"/>
    <s v="Medio"/>
    <s v="Bajo"/>
    <n v="4.7619047619047616E-2"/>
    <n v="1493"/>
    <n v="222"/>
    <n v="0.1891891891891892"/>
    <n v="0.1891891891891892"/>
    <s v="Primera compra"/>
    <n v="1148"/>
    <n v="37.716632443531822"/>
    <n v="3.1430527036276517"/>
    <x v="0"/>
    <x v="0"/>
    <s v="ago"/>
  </r>
  <r>
    <x v="3246"/>
    <x v="0"/>
    <n v="65"/>
    <n v="88"/>
    <n v="288.7"/>
    <n v="0"/>
    <s v="No"/>
    <s v="No"/>
    <n v="0"/>
    <n v="0"/>
    <n v="15"/>
    <s v="Yes"/>
    <n v="0"/>
    <s v="ID"/>
    <x v="0"/>
    <n v="26"/>
    <s v="Yes"/>
    <s v="No"/>
    <s v="No"/>
    <s v="  Month-to-Month   "/>
    <s v="Paper Check"/>
    <n v="40"/>
    <n v="818"/>
    <x v="0"/>
    <m/>
    <x v="1114"/>
    <x v="546"/>
    <n v="107"/>
    <x v="0"/>
    <n v="38.65"/>
    <x v="2"/>
    <s v="SMS"/>
    <x v="1"/>
    <n v="0"/>
    <n v="2722"/>
    <s v="Medio"/>
    <s v="Medio"/>
    <n v="4.6728971962616821E-2"/>
    <n v="1136"/>
    <n v="93"/>
    <n v="1.1505376344086022"/>
    <n v="1.1505376344086022"/>
    <s v="Primera compra"/>
    <n v="1192"/>
    <n v="39.162217659137582"/>
    <n v="3.2635181382614653"/>
    <x v="1"/>
    <x v="2"/>
    <s v="jul"/>
  </r>
  <r>
    <x v="3247"/>
    <x v="0"/>
    <n v="69"/>
    <n v="6"/>
    <n v="17.899999999999999"/>
    <n v="8"/>
    <s v="Yes"/>
    <s v="No"/>
    <n v="5.3"/>
    <n v="0"/>
    <n v="0"/>
    <s v="No"/>
    <n v="0"/>
    <s v="NJ"/>
    <x v="0"/>
    <n v="62"/>
    <s v="No"/>
    <s v="No"/>
    <s v="No"/>
    <s v="  Month-to-Month   "/>
    <s v="Credit Card"/>
    <n v="9"/>
    <n v="18"/>
    <x v="0"/>
    <m/>
    <x v="1168"/>
    <x v="420"/>
    <n v="85"/>
    <x v="0"/>
    <n v="8.4700000000000006"/>
    <x v="5"/>
    <s v="Phone"/>
    <x v="1"/>
    <n v="0.26"/>
    <n v="648"/>
    <s v="Medio"/>
    <s v="Bajo"/>
    <n v="4.7058823529411764E-2"/>
    <n v="832"/>
    <n v="18"/>
    <n v="4.7222222222222223"/>
    <n v="4.7222222222222223"/>
    <s v="Primera compra"/>
    <n v="696"/>
    <n v="22.866529774127311"/>
    <n v="1.9055441478439425"/>
    <x v="0"/>
    <x v="1"/>
    <s v="nov"/>
  </r>
  <r>
    <x v="3247"/>
    <x v="0"/>
    <n v="70"/>
    <n v="6"/>
    <n v="17.899999999999999"/>
    <n v="8"/>
    <s v="Yes"/>
    <s v="No"/>
    <n v="5.3"/>
    <n v="0"/>
    <n v="0"/>
    <s v="No"/>
    <n v="0"/>
    <s v="NJ"/>
    <x v="0"/>
    <n v="62"/>
    <s v="No"/>
    <s v="No"/>
    <s v="No"/>
    <s v="  Month-to-Month   "/>
    <s v="Credit Card"/>
    <n v="9"/>
    <n v="18"/>
    <x v="0"/>
    <m/>
    <x v="1168"/>
    <x v="420"/>
    <n v="85"/>
    <x v="0"/>
    <n v="8.4700000000000006"/>
    <x v="2"/>
    <s v="Phone"/>
    <x v="1"/>
    <n v="0.26"/>
    <n v="2048"/>
    <s v="Medio"/>
    <s v="Medio"/>
    <n v="5.8823529411764705E-2"/>
    <n v="832"/>
    <n v="19"/>
    <n v="4.4736842105263159"/>
    <n v="4.4736842105263159"/>
    <s v="Compra posterior"/>
    <n v="696"/>
    <n v="22.866529774127311"/>
    <n v="1.9055441478439425"/>
    <x v="1"/>
    <x v="1"/>
    <s v="nov"/>
  </r>
  <r>
    <x v="3248"/>
    <x v="0"/>
    <n v="73"/>
    <n v="98"/>
    <n v="304.7"/>
    <n v="122"/>
    <s v="Yes"/>
    <s v="No"/>
    <n v="90"/>
    <n v="0"/>
    <n v="4"/>
    <s v="Yes"/>
    <n v="0"/>
    <s v="RI"/>
    <x v="0"/>
    <n v="70"/>
    <s v="No"/>
    <s v="Yes"/>
    <s v="No"/>
    <s v="  One Year   "/>
    <s v="Direct Debit"/>
    <n v="38"/>
    <n v="2305"/>
    <x v="0"/>
    <m/>
    <x v="1282"/>
    <x v="1310"/>
    <n v="76"/>
    <x v="2"/>
    <n v="31.76"/>
    <x v="0"/>
    <s v="SMS"/>
    <x v="1"/>
    <n v="3.6"/>
    <n v="3390"/>
    <s v="Medio"/>
    <s v="Bajo"/>
    <n v="2.6315789473684209E-2"/>
    <n v="307"/>
    <n v="222"/>
    <n v="0.34234234234234234"/>
    <n v="0.34234234234234234"/>
    <s v="Primera compra"/>
    <n v="296"/>
    <n v="9.7248459958932241"/>
    <n v="0.81040383299110197"/>
    <x v="0"/>
    <x v="3"/>
    <s v="dic"/>
  </r>
  <r>
    <x v="3249"/>
    <x v="0"/>
    <n v="58"/>
    <n v="466"/>
    <n v="1162.9000000000001"/>
    <n v="0"/>
    <s v="No"/>
    <s v="No"/>
    <n v="0"/>
    <n v="0"/>
    <n v="0"/>
    <s v="No"/>
    <n v="0"/>
    <s v="OK"/>
    <x v="1"/>
    <n v="38"/>
    <s v="No"/>
    <s v="No"/>
    <s v="No"/>
    <s v="  Two Year   "/>
    <s v="Direct Debit"/>
    <n v="6"/>
    <n v="422"/>
    <x v="0"/>
    <m/>
    <x v="234"/>
    <x v="1192"/>
    <n v="58"/>
    <x v="2"/>
    <n v="6.07"/>
    <x v="3"/>
    <s v="Phone"/>
    <x v="0"/>
    <n v="0"/>
    <n v="4744"/>
    <s v="Medio"/>
    <s v="Bajo"/>
    <n v="1.7241379310344827E-2"/>
    <n v="1327"/>
    <n v="467"/>
    <n v="0.12419700214132762"/>
    <n v="0.12419700214132762"/>
    <s v="Primera compra"/>
    <n v="1352"/>
    <n v="44.418891170431209"/>
    <n v="3.7015742642026006"/>
    <x v="2"/>
    <x v="1"/>
    <s v="ene"/>
  </r>
  <r>
    <x v="3250"/>
    <x v="0"/>
    <n v="75"/>
    <n v="142"/>
    <n v="392.4"/>
    <n v="231"/>
    <s v="Yes"/>
    <s v="No"/>
    <n v="154"/>
    <n v="0"/>
    <n v="15"/>
    <s v="Yes"/>
    <n v="0"/>
    <s v="WY"/>
    <x v="0"/>
    <n v="30"/>
    <s v="No"/>
    <s v="No"/>
    <s v="No"/>
    <s v="  Two Year   "/>
    <s v="Direct Debit"/>
    <n v="13"/>
    <n v="425"/>
    <x v="0"/>
    <m/>
    <x v="614"/>
    <x v="622"/>
    <n v="75"/>
    <x v="1"/>
    <n v="13.27"/>
    <x v="5"/>
    <s v="Email"/>
    <x v="0"/>
    <n v="0.46"/>
    <n v="6440"/>
    <s v="Medio"/>
    <s v="Bajo"/>
    <n v="5.3333333333333337E-2"/>
    <n v="462"/>
    <n v="377"/>
    <n v="0.19893899204244031"/>
    <n v="0.19893899204244031"/>
    <s v="Primera compra"/>
    <n v="572"/>
    <n v="18.792607802874741"/>
    <n v="1.5660506502395617"/>
    <x v="0"/>
    <x v="1"/>
    <s v="mar"/>
  </r>
  <r>
    <x v="3251"/>
    <x v="0"/>
    <n v="75"/>
    <n v="178"/>
    <n v="337.2"/>
    <n v="148"/>
    <s v="Yes"/>
    <s v="No"/>
    <n v="82.9"/>
    <n v="0"/>
    <n v="7"/>
    <s v="No"/>
    <n v="64"/>
    <s v="AK"/>
    <x v="0"/>
    <n v="44"/>
    <s v="No"/>
    <s v="No"/>
    <s v="No"/>
    <s v="  Two Year   "/>
    <s v="Credit Card"/>
    <n v="25"/>
    <n v="941"/>
    <x v="0"/>
    <m/>
    <x v="267"/>
    <x v="830"/>
    <n v="44"/>
    <x v="0"/>
    <n v="20.77"/>
    <x v="2"/>
    <s v="SMS"/>
    <x v="1"/>
    <n v="4.1399999999999997"/>
    <n v="5223"/>
    <s v="Medio"/>
    <s v="Medio"/>
    <n v="0.11363636363636363"/>
    <n v="1228"/>
    <n v="331"/>
    <n v="0.13293051359516617"/>
    <n v="0.13293051359516617"/>
    <s v="Primera compra"/>
    <n v="1670"/>
    <n v="54.866529774127315"/>
    <n v="4.5722108145106093"/>
    <x v="1"/>
    <x v="2"/>
    <s v="mar"/>
  </r>
  <r>
    <x v="3252"/>
    <x v="0"/>
    <n v="83"/>
    <n v="58"/>
    <n v="201.4"/>
    <n v="0"/>
    <s v="No"/>
    <s v="No"/>
    <n v="0"/>
    <n v="0"/>
    <n v="3"/>
    <s v="Yes"/>
    <n v="0"/>
    <s v="ME"/>
    <x v="0"/>
    <n v="35"/>
    <s v="No"/>
    <s v="No"/>
    <s v="No"/>
    <s v="  Month-to-Month   "/>
    <s v="Direct Debit"/>
    <n v="18"/>
    <n v="455"/>
    <x v="0"/>
    <m/>
    <x v="733"/>
    <x v="173"/>
    <n v="53"/>
    <x v="1"/>
    <n v="16.809999999999999"/>
    <x v="4"/>
    <s v="Email"/>
    <x v="0"/>
    <n v="0"/>
    <n v="1073"/>
    <s v="Medio"/>
    <s v="Bajo"/>
    <n v="5.6603773584905662E-2"/>
    <n v="1486"/>
    <n v="61"/>
    <n v="0.86885245901639341"/>
    <n v="0.86885245901639341"/>
    <s v="Primera compra"/>
    <n v="962"/>
    <n v="31.605749486652975"/>
    <n v="2.6338124572210813"/>
    <x v="0"/>
    <x v="1"/>
    <s v="feb"/>
  </r>
  <r>
    <x v="3252"/>
    <x v="0"/>
    <n v="70"/>
    <n v="58"/>
    <n v="201.4"/>
    <n v="0"/>
    <s v="No"/>
    <s v="No"/>
    <n v="0"/>
    <n v="0"/>
    <n v="3"/>
    <s v="Yes"/>
    <n v="0"/>
    <s v="ME"/>
    <x v="0"/>
    <n v="35"/>
    <s v="No"/>
    <s v="No"/>
    <s v="No"/>
    <s v="  Month-to-Month   "/>
    <s v="Direct Debit"/>
    <n v="18"/>
    <n v="455"/>
    <x v="0"/>
    <m/>
    <x v="733"/>
    <x v="173"/>
    <n v="53"/>
    <x v="1"/>
    <n v="16.809999999999999"/>
    <x v="1"/>
    <s v="Email"/>
    <x v="0"/>
    <n v="0"/>
    <n v="5989"/>
    <s v="Medio"/>
    <s v="Bajo"/>
    <n v="0"/>
    <n v="1486"/>
    <n v="58"/>
    <n v="0.91379310344827591"/>
    <n v="0.91379310344827591"/>
    <s v="Compra posterior"/>
    <n v="962"/>
    <n v="31.605749486652975"/>
    <n v="2.6338124572210813"/>
    <x v="2"/>
    <x v="1"/>
    <s v="feb"/>
  </r>
  <r>
    <x v="3253"/>
    <x v="0"/>
    <n v="65"/>
    <n v="156"/>
    <n v="449.5"/>
    <n v="224"/>
    <s v="Yes"/>
    <s v="Yes"/>
    <n v="0"/>
    <n v="0"/>
    <n v="13"/>
    <s v="Yes"/>
    <n v="0"/>
    <s v="NV"/>
    <x v="1"/>
    <n v="29"/>
    <s v="Yes"/>
    <s v="No"/>
    <s v="No"/>
    <s v="  One Year   "/>
    <s v="Credit Card"/>
    <n v="31"/>
    <n v="1764"/>
    <x v="0"/>
    <m/>
    <x v="191"/>
    <x v="462"/>
    <n v="39"/>
    <x v="2"/>
    <n v="26.64"/>
    <x v="3"/>
    <s v="Email"/>
    <x v="1"/>
    <n v="0.62"/>
    <n v="3329"/>
    <s v="Medio"/>
    <s v="Bajo"/>
    <n v="2.564102564102564E-2"/>
    <n v="1165"/>
    <n v="381"/>
    <n v="0.10236220472440945"/>
    <n v="0.10236220472440945"/>
    <s v="Primera compra"/>
    <n v="1060"/>
    <n v="34.82546201232033"/>
    <n v="2.9021218343600275"/>
    <x v="2"/>
    <x v="0"/>
    <s v="nov"/>
  </r>
  <r>
    <x v="3254"/>
    <x v="0"/>
    <n v="64"/>
    <n v="17"/>
    <n v="65.3"/>
    <n v="0"/>
    <s v="No"/>
    <s v="No"/>
    <n v="0"/>
    <n v="0"/>
    <n v="10"/>
    <s v="Yes"/>
    <n v="0"/>
    <s v="DE"/>
    <x v="1"/>
    <n v="62"/>
    <s v="No"/>
    <s v="No"/>
    <s v="No"/>
    <s v="  Month-to-Month   "/>
    <s v="Direct Debit"/>
    <n v="23"/>
    <n v="370"/>
    <x v="0"/>
    <m/>
    <x v="789"/>
    <x v="648"/>
    <n v="51"/>
    <x v="2"/>
    <n v="21.73"/>
    <x v="2"/>
    <s v="Phone"/>
    <x v="0"/>
    <n v="0"/>
    <n v="335"/>
    <s v="Medio"/>
    <s v="Medio"/>
    <n v="9.8039215686274508E-2"/>
    <n v="1653"/>
    <n v="22"/>
    <n v="2.3181818181818183"/>
    <n v="2.3181818181818183"/>
    <s v="Primera compra"/>
    <n v="824"/>
    <n v="27.071868583162217"/>
    <n v="2.2559890485968515"/>
    <x v="1"/>
    <x v="1"/>
    <s v="jul"/>
  </r>
  <r>
    <x v="3255"/>
    <x v="0"/>
    <n v="67"/>
    <n v="261"/>
    <n v="593.4"/>
    <n v="0"/>
    <s v="No"/>
    <s v="Yes"/>
    <n v="0"/>
    <n v="0"/>
    <n v="2"/>
    <s v="Yes"/>
    <n v="0"/>
    <s v="CT"/>
    <x v="1"/>
    <n v="50"/>
    <s v="No"/>
    <s v="No"/>
    <s v="Yes"/>
    <s v="  One Year   "/>
    <s v="Direct Debit"/>
    <n v="39"/>
    <n v="1450"/>
    <x v="0"/>
    <m/>
    <x v="140"/>
    <x v="5"/>
    <n v="58"/>
    <x v="1"/>
    <n v="45.38"/>
    <x v="4"/>
    <s v="Email"/>
    <x v="0"/>
    <n v="0"/>
    <n v="642"/>
    <s v="Alto"/>
    <s v="Bajo"/>
    <n v="5.1724137931034482E-2"/>
    <n v="484"/>
    <n v="264"/>
    <n v="0.2196969696969697"/>
    <n v="0.2196969696969697"/>
    <s v="Primera compra"/>
    <n v="1440"/>
    <n v="47.310061601642708"/>
    <n v="3.9425051334702257"/>
    <x v="0"/>
    <x v="0"/>
    <s v="nov"/>
  </r>
  <r>
    <x v="3255"/>
    <x v="0"/>
    <n v="83"/>
    <n v="261"/>
    <n v="593.4"/>
    <n v="0"/>
    <s v="No"/>
    <s v="Yes"/>
    <n v="0"/>
    <n v="0"/>
    <n v="2"/>
    <s v="Yes"/>
    <n v="0"/>
    <s v="CT"/>
    <x v="1"/>
    <n v="50"/>
    <s v="No"/>
    <s v="No"/>
    <s v="Yes"/>
    <s v="  One Year   "/>
    <s v="Direct Debit"/>
    <n v="39"/>
    <n v="1450"/>
    <x v="0"/>
    <m/>
    <x v="140"/>
    <x v="5"/>
    <n v="58"/>
    <x v="1"/>
    <n v="45.38"/>
    <x v="5"/>
    <s v="Email"/>
    <x v="0"/>
    <n v="0"/>
    <n v="832"/>
    <s v="Alto"/>
    <s v="Bajo"/>
    <n v="6.8965517241379309E-2"/>
    <n v="484"/>
    <n v="265"/>
    <n v="0.21886792452830189"/>
    <n v="0.21886792452830189"/>
    <s v="Compra posterior"/>
    <n v="1440"/>
    <n v="47.310061601642708"/>
    <n v="3.9425051334702257"/>
    <x v="0"/>
    <x v="0"/>
    <s v="nov"/>
  </r>
  <r>
    <x v="3256"/>
    <x v="0"/>
    <n v="70"/>
    <n v="67"/>
    <n v="118"/>
    <n v="0"/>
    <s v="No"/>
    <s v="No"/>
    <n v="0"/>
    <n v="1"/>
    <n v="0"/>
    <s v="No"/>
    <n v="0"/>
    <s v="KY"/>
    <x v="0"/>
    <n v="47"/>
    <s v="No"/>
    <s v="No"/>
    <s v="No"/>
    <s v="  Two Year   "/>
    <s v="Credit Card"/>
    <n v="10"/>
    <n v="132"/>
    <x v="0"/>
    <m/>
    <x v="242"/>
    <x v="1043"/>
    <n v="56"/>
    <x v="1"/>
    <n v="9.5299999999999994"/>
    <x v="0"/>
    <s v="Email"/>
    <x v="0"/>
    <n v="0"/>
    <n v="1672"/>
    <s v="Medio"/>
    <s v="Bajo"/>
    <n v="3.5714285714285712E-2"/>
    <n v="896"/>
    <n v="69"/>
    <n v="0.81159420289855078"/>
    <n v="0.81159420289855078"/>
    <s v="Primera compra"/>
    <n v="1466"/>
    <n v="48.164271047227928"/>
    <n v="4.0136892539356603"/>
    <x v="0"/>
    <x v="1"/>
    <s v="oct"/>
  </r>
  <r>
    <x v="3257"/>
    <x v="0"/>
    <n v="75"/>
    <n v="220"/>
    <n v="626.20000000000005"/>
    <n v="0"/>
    <s v="No"/>
    <s v="No"/>
    <n v="0"/>
    <n v="0"/>
    <n v="4"/>
    <s v="Yes"/>
    <n v="0"/>
    <s v="VT"/>
    <x v="0"/>
    <n v="38"/>
    <s v="No"/>
    <s v="No"/>
    <s v="Yes"/>
    <s v="  Two Year   "/>
    <s v="Credit Card"/>
    <n v="28"/>
    <n v="1977"/>
    <x v="0"/>
    <m/>
    <x v="1283"/>
    <x v="1311"/>
    <n v="10"/>
    <x v="0"/>
    <n v="28.7"/>
    <x v="1"/>
    <s v="SMS"/>
    <x v="0"/>
    <n v="0"/>
    <n v="4298"/>
    <s v="Medio"/>
    <s v="Bajo"/>
    <n v="0"/>
    <n v="1231"/>
    <n v="220"/>
    <n v="4.5454545454545456E-2"/>
    <n v="4.5454545454545456E-2"/>
    <s v="Primera compra"/>
    <n v="768"/>
    <n v="25.232032854209447"/>
    <n v="2.1026694045174539"/>
    <x v="2"/>
    <x v="0"/>
    <s v="sept"/>
  </r>
  <r>
    <x v="3258"/>
    <x v="0"/>
    <n v="69"/>
    <n v="79"/>
    <n v="203.5"/>
    <n v="0"/>
    <s v="No"/>
    <s v="No"/>
    <n v="0"/>
    <n v="0"/>
    <n v="0"/>
    <s v="No"/>
    <n v="0"/>
    <s v="SD"/>
    <x v="0"/>
    <n v="33"/>
    <s v="No"/>
    <s v="No"/>
    <s v="No"/>
    <s v="  One Year   "/>
    <s v="Direct Debit"/>
    <n v="9"/>
    <n v="110"/>
    <x v="0"/>
    <m/>
    <x v="797"/>
    <x v="458"/>
    <n v="8"/>
    <x v="2"/>
    <n v="7.83"/>
    <x v="5"/>
    <s v="SMS"/>
    <x v="1"/>
    <n v="0"/>
    <n v="221"/>
    <s v="Medio"/>
    <s v="Bajo"/>
    <n v="0.5"/>
    <n v="880"/>
    <n v="83"/>
    <n v="9.6385542168674704E-2"/>
    <n v="9.6385542168674704E-2"/>
    <s v="Primera compra"/>
    <n v="838"/>
    <n v="27.531827515400408"/>
    <n v="2.2943189596167008"/>
    <x v="0"/>
    <x v="1"/>
    <s v="jun"/>
  </r>
  <r>
    <x v="3259"/>
    <x v="0"/>
    <n v="63"/>
    <n v="228"/>
    <n v="422.5"/>
    <n v="252"/>
    <s v="Yes"/>
    <s v="No"/>
    <n v="152.6"/>
    <n v="0"/>
    <n v="4"/>
    <s v="Yes"/>
    <n v="0"/>
    <s v="CO"/>
    <x v="1"/>
    <n v="44"/>
    <s v="No"/>
    <s v="No"/>
    <s v="No"/>
    <s v="  Month-to-Month   "/>
    <s v="Direct Debit"/>
    <n v="46"/>
    <n v="1942"/>
    <x v="0"/>
    <m/>
    <x v="910"/>
    <x v="766"/>
    <n v="77"/>
    <x v="2"/>
    <n v="53.84"/>
    <x v="5"/>
    <s v="Phone"/>
    <x v="1"/>
    <n v="4.58"/>
    <n v="5350"/>
    <s v="Alto"/>
    <s v="Bajo"/>
    <n v="5.1948051948051951E-2"/>
    <n v="334"/>
    <n v="484"/>
    <n v="0.15909090909090909"/>
    <n v="0.15909090909090909"/>
    <s v="Primera compra"/>
    <n v="1193"/>
    <n v="39.195071868583163"/>
    <n v="3.2662559890485969"/>
    <x v="0"/>
    <x v="0"/>
    <s v="jul"/>
  </r>
  <r>
    <x v="3260"/>
    <x v="0"/>
    <n v="52"/>
    <n v="174"/>
    <n v="308.5"/>
    <n v="136"/>
    <s v="Yes"/>
    <s v="Yes"/>
    <n v="0"/>
    <n v="0"/>
    <n v="0"/>
    <s v="No"/>
    <n v="0"/>
    <s v="DE"/>
    <x v="1"/>
    <n v="66"/>
    <s v="No"/>
    <s v="Yes"/>
    <s v="No"/>
    <s v="  Month-to-Month   "/>
    <s v="Direct Debit"/>
    <n v="10"/>
    <n v="326"/>
    <x v="0"/>
    <m/>
    <x v="273"/>
    <x v="15"/>
    <n v="48"/>
    <x v="1"/>
    <n v="9.82"/>
    <x v="3"/>
    <s v="Phone"/>
    <x v="1"/>
    <n v="3.26"/>
    <n v="1756"/>
    <s v="Medio"/>
    <s v="Bajo"/>
    <n v="2.0833333333333332E-2"/>
    <n v="1321"/>
    <n v="311"/>
    <n v="0.15434083601286175"/>
    <n v="0.15434083601286175"/>
    <s v="Primera compra"/>
    <n v="638"/>
    <n v="20.960985626283367"/>
    <n v="1.7467488021902806"/>
    <x v="0"/>
    <x v="1"/>
    <s v="ene"/>
  </r>
  <r>
    <x v="3261"/>
    <x v="0"/>
    <n v="52"/>
    <n v="174"/>
    <n v="517.5"/>
    <n v="80"/>
    <s v="Yes"/>
    <s v="No"/>
    <n v="114"/>
    <n v="0"/>
    <n v="0"/>
    <s v="No"/>
    <n v="0"/>
    <s v="MN"/>
    <x v="1"/>
    <n v="21"/>
    <s v="Yes"/>
    <s v="No"/>
    <s v="No"/>
    <s v="  Month-to-Month   "/>
    <m/>
    <n v="9"/>
    <m/>
    <x v="0"/>
    <m/>
    <x v="15"/>
    <x v="1293"/>
    <n v="34"/>
    <x v="2"/>
    <n v="9.1199999999999992"/>
    <x v="2"/>
    <s v="SMS"/>
    <x v="0"/>
    <n v="0.46"/>
    <n v="10"/>
    <s v="Medio"/>
    <s v="Medio"/>
    <n v="0.14705882352941177"/>
    <n v="1515"/>
    <n v="259"/>
    <n v="0.13127413127413126"/>
    <n v="0.13127413127413126"/>
    <s v="Primera compra"/>
    <n v="772"/>
    <n v="25.363449691991786"/>
    <n v="2.1136208076659821"/>
    <x v="1"/>
    <x v="1"/>
    <s v="sept"/>
  </r>
  <r>
    <x v="3262"/>
    <x v="0"/>
    <n v="62"/>
    <n v="347"/>
    <n v="755"/>
    <n v="276"/>
    <s v="Yes"/>
    <s v="No"/>
    <n v="193.2"/>
    <n v="0"/>
    <n v="0"/>
    <s v="No"/>
    <n v="0"/>
    <s v="MS"/>
    <x v="1"/>
    <n v="53"/>
    <s v="No"/>
    <s v="No"/>
    <s v="No"/>
    <s v="  Two Year   "/>
    <s v="Credit Card"/>
    <n v="14"/>
    <n v="943"/>
    <x v="0"/>
    <m/>
    <x v="1060"/>
    <x v="218"/>
    <n v="120"/>
    <x v="2"/>
    <n v="15.65"/>
    <x v="1"/>
    <s v="Phone"/>
    <x v="0"/>
    <n v="3.86"/>
    <n v="300"/>
    <s v="Medio"/>
    <s v="Bajo"/>
    <n v="0"/>
    <n v="1403"/>
    <n v="623"/>
    <n v="0.1926163723916533"/>
    <n v="0.1926163723916533"/>
    <s v="Primera compra"/>
    <n v="771"/>
    <n v="25.330595482546201"/>
    <n v="2.1108829568788501"/>
    <x v="2"/>
    <x v="2"/>
    <s v="sept"/>
  </r>
  <r>
    <x v="3263"/>
    <x v="0"/>
    <n v="94"/>
    <n v="96"/>
    <n v="218.6"/>
    <n v="0"/>
    <s v="No"/>
    <s v="No"/>
    <n v="0"/>
    <n v="0"/>
    <n v="12"/>
    <s v="Yes"/>
    <n v="0"/>
    <s v="VA"/>
    <x v="0"/>
    <n v="28"/>
    <s v="Yes"/>
    <s v="No"/>
    <s v="No"/>
    <s v="  Month-to-Month   "/>
    <s v="Credit Card"/>
    <n v="12"/>
    <n v="517"/>
    <x v="0"/>
    <m/>
    <x v="1062"/>
    <x v="1312"/>
    <n v="103"/>
    <x v="1"/>
    <n v="11.12"/>
    <x v="2"/>
    <s v="Phone"/>
    <x v="1"/>
    <n v="0"/>
    <n v="944"/>
    <s v="Medio"/>
    <s v="Medio"/>
    <n v="4.8543689320388349E-2"/>
    <n v="1661"/>
    <n v="101"/>
    <n v="1.0198019801980198"/>
    <n v="1.0198019801980198"/>
    <s v="Primera compra"/>
    <n v="1649"/>
    <n v="54.176591375770016"/>
    <n v="4.514715947980835"/>
    <x v="1"/>
    <x v="1"/>
    <s v="abr"/>
  </r>
  <r>
    <x v="3263"/>
    <x v="0"/>
    <n v="93"/>
    <n v="96"/>
    <n v="218.6"/>
    <n v="0"/>
    <s v="No"/>
    <s v="No"/>
    <n v="0"/>
    <n v="0"/>
    <n v="12"/>
    <s v="Yes"/>
    <n v="0"/>
    <s v="VA"/>
    <x v="0"/>
    <n v="28"/>
    <s v="Yes"/>
    <s v="No"/>
    <s v="No"/>
    <s v="  Month-to-Month   "/>
    <s v="Credit Card"/>
    <n v="12"/>
    <n v="517"/>
    <x v="0"/>
    <m/>
    <x v="1062"/>
    <x v="1312"/>
    <n v="103"/>
    <x v="1"/>
    <n v="11.12"/>
    <x v="3"/>
    <s v="Phone"/>
    <x v="1"/>
    <n v="0"/>
    <n v="4497"/>
    <s v="Medio"/>
    <s v="Bajo"/>
    <n v="9.7087378640776691E-3"/>
    <n v="1661"/>
    <n v="97"/>
    <n v="1.0618556701030928"/>
    <n v="1.0618556701030928"/>
    <s v="Compra posterior"/>
    <n v="1649"/>
    <n v="54.176591375770016"/>
    <n v="4.514715947980835"/>
    <x v="2"/>
    <x v="1"/>
    <s v="abr"/>
  </r>
  <r>
    <x v="3264"/>
    <x v="0"/>
    <n v="65"/>
    <n v="48"/>
    <n v="163.80000000000001"/>
    <n v="55"/>
    <s v="Yes"/>
    <s v="No"/>
    <n v="31.4"/>
    <n v="0"/>
    <n v="6"/>
    <s v="Yes"/>
    <n v="0"/>
    <s v="OH"/>
    <x v="0"/>
    <n v="67"/>
    <s v="No"/>
    <s v="Yes"/>
    <s v="Yes"/>
    <s v="  Month-to-Month   "/>
    <s v="Paper Check"/>
    <n v="40"/>
    <n v="437"/>
    <x v="0"/>
    <m/>
    <x v="965"/>
    <x v="229"/>
    <n v="66"/>
    <x v="2"/>
    <n v="44.01"/>
    <x v="1"/>
    <s v="Email"/>
    <x v="1"/>
    <n v="1.25"/>
    <n v="1065"/>
    <s v="Medio"/>
    <s v="Bajo"/>
    <n v="0"/>
    <n v="1351"/>
    <n v="103"/>
    <n v="0.64077669902912626"/>
    <n v="0.64077669902912626"/>
    <s v="Primera compra"/>
    <n v="469"/>
    <n v="15.408624229979466"/>
    <n v="1.2840520191649556"/>
    <x v="0"/>
    <x v="1"/>
    <s v="jul"/>
  </r>
  <r>
    <x v="3265"/>
    <x v="0"/>
    <n v="67"/>
    <n v="170"/>
    <n v="503"/>
    <n v="102"/>
    <s v="Yes"/>
    <s v="No"/>
    <n v="202.3"/>
    <n v="0"/>
    <n v="4"/>
    <s v="Yes"/>
    <n v="0"/>
    <s v="RI"/>
    <x v="0"/>
    <n v="57"/>
    <s v="No"/>
    <s v="No"/>
    <s v="No"/>
    <s v="  One Year   "/>
    <s v="Direct Debit"/>
    <n v="21"/>
    <n v="709"/>
    <x v="0"/>
    <m/>
    <x v="371"/>
    <x v="552"/>
    <n v="88"/>
    <x v="0"/>
    <n v="24.68"/>
    <x v="4"/>
    <s v="Email"/>
    <x v="1"/>
    <n v="4.05"/>
    <n v="936"/>
    <s v="Medio"/>
    <s v="Bajo"/>
    <n v="3.4090909090909088E-2"/>
    <n v="1066"/>
    <n v="275"/>
    <n v="0.32"/>
    <n v="0.32"/>
    <s v="Primera compra"/>
    <n v="859"/>
    <n v="28.2217659137577"/>
    <n v="2.3518138261464752"/>
    <x v="0"/>
    <x v="2"/>
    <s v="jun"/>
  </r>
  <r>
    <x v="3266"/>
    <x v="0"/>
    <n v="67"/>
    <n v="163"/>
    <n v="465.8"/>
    <n v="0"/>
    <s v="No"/>
    <s v="No"/>
    <n v="0"/>
    <n v="2"/>
    <n v="10"/>
    <s v="Yes"/>
    <n v="0"/>
    <s v="KY"/>
    <x v="0"/>
    <n v="34"/>
    <s v="No"/>
    <s v="No"/>
    <s v="No"/>
    <s v="  Month-to-Month   "/>
    <s v="Credit Card"/>
    <n v="23"/>
    <n v="1173"/>
    <x v="0"/>
    <m/>
    <x v="704"/>
    <x v="992"/>
    <n v="114"/>
    <x v="2"/>
    <n v="25.31"/>
    <x v="2"/>
    <s v="SMS"/>
    <x v="1"/>
    <n v="0"/>
    <n v="3968"/>
    <s v="Medio"/>
    <s v="Medio"/>
    <n v="4.3859649122807015E-2"/>
    <n v="720"/>
    <n v="168"/>
    <n v="0.6785714285714286"/>
    <n v="0.6785714285714286"/>
    <s v="Primera compra"/>
    <n v="1721"/>
    <n v="56.542094455852158"/>
    <n v="4.7118412046543465"/>
    <x v="1"/>
    <x v="0"/>
    <s v="ene"/>
  </r>
  <r>
    <x v="3267"/>
    <x v="0"/>
    <n v="61"/>
    <n v="89"/>
    <n v="363.6"/>
    <n v="0"/>
    <s v="No"/>
    <s v="No"/>
    <n v="0"/>
    <n v="0"/>
    <n v="8"/>
    <s v="Yes"/>
    <n v="0"/>
    <s v="NV"/>
    <x v="0"/>
    <n v="67"/>
    <s v="No"/>
    <s v="Yes"/>
    <s v="Yes"/>
    <s v="  Two Year   "/>
    <s v="Credit Card"/>
    <n v="35"/>
    <n v="1058"/>
    <x v="0"/>
    <m/>
    <x v="1046"/>
    <x v="1313"/>
    <n v="110"/>
    <x v="2"/>
    <n v="29.2"/>
    <x v="0"/>
    <s v="Phone"/>
    <x v="1"/>
    <n v="0"/>
    <n v="386"/>
    <s v="Medio"/>
    <s v="Bajo"/>
    <n v="1.8181818181818181E-2"/>
    <n v="1474"/>
    <n v="91"/>
    <n v="1.2087912087912087"/>
    <n v="1.2087912087912087"/>
    <s v="Primera compra"/>
    <n v="322"/>
    <n v="10.57905544147844"/>
    <n v="0.88158795345653662"/>
    <x v="0"/>
    <x v="2"/>
    <s v="nov"/>
  </r>
  <r>
    <x v="3268"/>
    <x v="0"/>
    <n v="74"/>
    <n v="258"/>
    <n v="583.1"/>
    <n v="0"/>
    <s v="No"/>
    <s v="No"/>
    <n v="0"/>
    <n v="0"/>
    <n v="0"/>
    <s v="No"/>
    <n v="0"/>
    <s v="MD"/>
    <x v="0"/>
    <n v="60"/>
    <s v="No"/>
    <s v="No"/>
    <s v="No"/>
    <s v="  Two Year   "/>
    <s v="Direct Debit"/>
    <n v="9"/>
    <n v="323"/>
    <x v="0"/>
    <m/>
    <x v="422"/>
    <x v="726"/>
    <n v="8"/>
    <x v="0"/>
    <n v="8.85"/>
    <x v="4"/>
    <s v="Phone"/>
    <x v="0"/>
    <n v="0"/>
    <n v="3435"/>
    <s v="Medio"/>
    <s v="Bajo"/>
    <n v="0.375"/>
    <n v="1599"/>
    <n v="261"/>
    <n v="3.0651340996168581E-2"/>
    <n v="3.0651340996168581E-2"/>
    <s v="Primera compra"/>
    <n v="1029"/>
    <n v="33.806981519507183"/>
    <n v="2.817248459958932"/>
    <x v="0"/>
    <x v="1"/>
    <s v="dic"/>
  </r>
  <r>
    <x v="3269"/>
    <x v="0"/>
    <n v="70"/>
    <n v="256"/>
    <n v="718.8"/>
    <n v="0"/>
    <s v="No"/>
    <s v="No"/>
    <n v="0"/>
    <n v="0"/>
    <n v="13"/>
    <s v="Yes"/>
    <n v="0"/>
    <s v="WI"/>
    <x v="0"/>
    <n v="38"/>
    <s v="No"/>
    <s v="No"/>
    <s v="Yes"/>
    <s v="  Two Year   "/>
    <s v="Credit Card"/>
    <n v="23"/>
    <n v="1495"/>
    <x v="0"/>
    <m/>
    <x v="192"/>
    <x v="1150"/>
    <n v="100"/>
    <x v="0"/>
    <n v="26.59"/>
    <x v="4"/>
    <s v="Email"/>
    <x v="0"/>
    <n v="0"/>
    <n v="1979"/>
    <s v="Medio"/>
    <s v="Bajo"/>
    <n v="0.03"/>
    <n v="1429"/>
    <n v="259"/>
    <n v="0.38610038610038611"/>
    <n v="0.38610038610038611"/>
    <s v="Primera compra"/>
    <n v="1420"/>
    <n v="46.652977412731005"/>
    <n v="3.8877481177275839"/>
    <x v="0"/>
    <x v="0"/>
    <s v="nov"/>
  </r>
  <r>
    <x v="3270"/>
    <x v="0"/>
    <n v="94"/>
    <n v="12"/>
    <n v="29.5"/>
    <n v="14"/>
    <s v="Yes"/>
    <s v="No"/>
    <n v="16.2"/>
    <n v="0"/>
    <n v="2"/>
    <s v="No"/>
    <n v="4"/>
    <s v="DC"/>
    <x v="0"/>
    <n v="46"/>
    <s v="No"/>
    <s v="No"/>
    <s v="No"/>
    <s v="  Month-to-Month   "/>
    <s v="Credit Card"/>
    <n v="17"/>
    <n v="125"/>
    <x v="0"/>
    <m/>
    <x v="877"/>
    <x v="1104"/>
    <n v="84"/>
    <x v="1"/>
    <n v="18.88"/>
    <x v="4"/>
    <s v="Phone"/>
    <x v="1"/>
    <n v="0.81"/>
    <n v="1969"/>
    <s v="Medio"/>
    <s v="Bajo"/>
    <n v="3.5714285714285712E-2"/>
    <n v="1721"/>
    <n v="29"/>
    <n v="2.896551724137931"/>
    <n v="2.896551724137931"/>
    <s v="Primera compra"/>
    <n v="1410"/>
    <n v="46.32443531827515"/>
    <n v="3.8603696098562623"/>
    <x v="0"/>
    <x v="1"/>
    <s v="dic"/>
  </r>
  <r>
    <x v="3271"/>
    <x v="0"/>
    <n v="100"/>
    <n v="143"/>
    <n v="286.10000000000002"/>
    <n v="0"/>
    <s v="No"/>
    <s v="No"/>
    <n v="0"/>
    <n v="0"/>
    <n v="5"/>
    <s v="Yes"/>
    <n v="0"/>
    <s v="OH"/>
    <x v="0"/>
    <n v="64"/>
    <s v="No"/>
    <s v="No"/>
    <s v="No"/>
    <s v="  Two Year   "/>
    <s v="Credit Card"/>
    <n v="26"/>
    <n v="1053"/>
    <x v="0"/>
    <m/>
    <x v="739"/>
    <x v="754"/>
    <n v="82"/>
    <x v="1"/>
    <n v="21.91"/>
    <x v="2"/>
    <s v="Phone"/>
    <x v="0"/>
    <n v="0"/>
    <n v="6495"/>
    <s v="Medio"/>
    <s v="Medio"/>
    <n v="6.097560975609756E-2"/>
    <n v="768"/>
    <n v="148"/>
    <n v="0.55405405405405406"/>
    <n v="0.55405405405405406"/>
    <s v="Primera compra"/>
    <n v="512"/>
    <n v="16.821355236139631"/>
    <n v="1.4017796030116358"/>
    <x v="1"/>
    <x v="2"/>
    <s v="may"/>
  </r>
  <r>
    <x v="3272"/>
    <x v="0"/>
    <n v="62"/>
    <n v="32"/>
    <n v="68.900000000000006"/>
    <n v="68"/>
    <s v="Yes"/>
    <s v="No"/>
    <n v="81.599999999999994"/>
    <n v="0"/>
    <n v="0"/>
    <s v="No"/>
    <n v="0"/>
    <s v="IN"/>
    <x v="0"/>
    <n v="54"/>
    <s v="No"/>
    <s v="No"/>
    <s v="No"/>
    <s v="  Month-to-Month   "/>
    <s v="Credit Card"/>
    <n v="8"/>
    <n v="135"/>
    <x v="0"/>
    <m/>
    <x v="971"/>
    <x v="803"/>
    <n v="34"/>
    <x v="2"/>
    <n v="7.61"/>
    <x v="0"/>
    <s v="Phone"/>
    <x v="0"/>
    <n v="2.4500000000000002"/>
    <n v="6555"/>
    <s v="Medio"/>
    <s v="Bajo"/>
    <n v="5.8823529411764705E-2"/>
    <n v="1072"/>
    <n v="102"/>
    <n v="0.33333333333333331"/>
    <n v="0.33333333333333331"/>
    <s v="Primera compra"/>
    <n v="868"/>
    <n v="28.517453798767967"/>
    <n v="2.3764544832306638"/>
    <x v="0"/>
    <x v="1"/>
    <s v="may"/>
  </r>
  <r>
    <x v="3273"/>
    <x v="0"/>
    <n v="70"/>
    <n v="144"/>
    <n v="424.4"/>
    <n v="70"/>
    <s v="Yes"/>
    <s v="Yes"/>
    <n v="0"/>
    <n v="0"/>
    <n v="5"/>
    <s v="No"/>
    <n v="55"/>
    <s v="SD"/>
    <x v="0"/>
    <n v="68"/>
    <s v="No"/>
    <s v="Yes"/>
    <s v="No"/>
    <s v="  Month-to-Month   "/>
    <s v="Credit Card"/>
    <n v="50"/>
    <n v="1758"/>
    <x v="0"/>
    <m/>
    <x v="442"/>
    <x v="1223"/>
    <n v="111"/>
    <x v="2"/>
    <n v="56.52"/>
    <x v="5"/>
    <s v="SMS"/>
    <x v="1"/>
    <n v="0.33"/>
    <n v="3995"/>
    <s v="Alto"/>
    <s v="Bajo"/>
    <n v="3.6036036036036036E-2"/>
    <n v="1004"/>
    <n v="218"/>
    <n v="0.50917431192660545"/>
    <n v="0.50917431192660545"/>
    <s v="Primera compra"/>
    <n v="1638"/>
    <n v="53.815195071868587"/>
    <n v="4.4845995893223822"/>
    <x v="0"/>
    <x v="0"/>
    <s v="abr"/>
  </r>
  <r>
    <x v="3274"/>
    <x v="0"/>
    <n v="54"/>
    <n v="7"/>
    <n v="15.6"/>
    <n v="0"/>
    <s v="No"/>
    <s v="No"/>
    <n v="0"/>
    <n v="0"/>
    <n v="5"/>
    <s v="Yes"/>
    <n v="0"/>
    <s v="HI"/>
    <x v="1"/>
    <n v="81"/>
    <s v="No"/>
    <s v="Yes"/>
    <s v="No"/>
    <s v="  Two Year   "/>
    <s v="Direct Debit"/>
    <n v="34"/>
    <n v="67"/>
    <x v="0"/>
    <m/>
    <x v="941"/>
    <x v="491"/>
    <n v="89"/>
    <x v="2"/>
    <n v="29.73"/>
    <x v="5"/>
    <s v="SMS"/>
    <x v="1"/>
    <n v="0"/>
    <n v="5483"/>
    <s v="Medio"/>
    <s v="Bajo"/>
    <n v="4.49438202247191E-2"/>
    <n v="998"/>
    <n v="11"/>
    <n v="8.0909090909090917"/>
    <n v="8.0909090909090917"/>
    <s v="Primera compra"/>
    <n v="1520"/>
    <n v="49.938398357289529"/>
    <n v="4.1615331964407938"/>
    <x v="0"/>
    <x v="1"/>
    <s v="ago"/>
  </r>
  <r>
    <x v="3275"/>
    <x v="0"/>
    <n v="71"/>
    <n v="5"/>
    <n v="13"/>
    <n v="0"/>
    <s v="No"/>
    <s v="No"/>
    <n v="0"/>
    <n v="2"/>
    <n v="6"/>
    <s v="Yes"/>
    <n v="0"/>
    <s v="NV"/>
    <x v="0"/>
    <n v="34"/>
    <s v="No"/>
    <s v="No"/>
    <s v="No"/>
    <s v="  Month-to-Month   "/>
    <s v="Credit Card"/>
    <n v="23"/>
    <n v="23"/>
    <x v="0"/>
    <m/>
    <x v="157"/>
    <x v="771"/>
    <n v="58"/>
    <x v="1"/>
    <n v="24.7"/>
    <x v="0"/>
    <s v="SMS"/>
    <x v="1"/>
    <n v="0"/>
    <n v="3746"/>
    <s v="Medio"/>
    <s v="Bajo"/>
    <n v="3.4482758620689655E-2"/>
    <n v="1154"/>
    <n v="7"/>
    <n v="8.2857142857142865"/>
    <n v="8.2857142857142865"/>
    <s v="Primera compra"/>
    <n v="674"/>
    <n v="22.143737166324435"/>
    <n v="1.8453114305270362"/>
    <x v="0"/>
    <x v="1"/>
    <s v="dic"/>
  </r>
  <r>
    <x v="3276"/>
    <x v="0"/>
    <n v="72"/>
    <n v="274"/>
    <n v="666.8"/>
    <n v="0"/>
    <s v="No"/>
    <s v="No"/>
    <n v="0"/>
    <n v="0"/>
    <n v="6"/>
    <s v="Yes"/>
    <n v="0"/>
    <s v="NV"/>
    <x v="1"/>
    <n v="34"/>
    <s v="No"/>
    <s v="No"/>
    <s v="Yes"/>
    <s v="  Month-to-Month   "/>
    <s v="Direct Debit"/>
    <n v="61"/>
    <n v="2899"/>
    <x v="0"/>
    <m/>
    <x v="400"/>
    <x v="761"/>
    <n v="1"/>
    <x v="2"/>
    <n v="67.64"/>
    <x v="3"/>
    <s v="Phone"/>
    <x v="1"/>
    <n v="0"/>
    <n v="3904"/>
    <s v="Alto"/>
    <s v="Bajo"/>
    <n v="1"/>
    <n v="1059"/>
    <n v="275"/>
    <n v="3.6363636363636364E-3"/>
    <n v="3.6363636363636364E-3"/>
    <s v="Primera compra"/>
    <n v="1646"/>
    <n v="54.078028747433265"/>
    <n v="4.5065023956194388"/>
    <x v="2"/>
    <x v="3"/>
    <s v="abr"/>
  </r>
  <r>
    <x v="3276"/>
    <x v="0"/>
    <n v="51"/>
    <n v="274"/>
    <n v="666.8"/>
    <n v="0"/>
    <s v="No"/>
    <s v="No"/>
    <n v="0"/>
    <n v="0"/>
    <n v="6"/>
    <s v="Yes"/>
    <n v="0"/>
    <s v="NV"/>
    <x v="1"/>
    <n v="34"/>
    <s v="No"/>
    <s v="No"/>
    <s v="Yes"/>
    <s v="  Month-to-Month   "/>
    <s v="Direct Debit"/>
    <n v="61"/>
    <n v="2899"/>
    <x v="0"/>
    <m/>
    <x v="400"/>
    <x v="761"/>
    <n v="1"/>
    <x v="2"/>
    <n v="67.64"/>
    <x v="3"/>
    <s v="Phone"/>
    <x v="1"/>
    <n v="0"/>
    <n v="1607"/>
    <s v="Alto"/>
    <s v="Bajo"/>
    <n v="1"/>
    <n v="1059"/>
    <n v="275"/>
    <n v="3.6363636363636364E-3"/>
    <n v="3.6363636363636364E-3"/>
    <s v="Compra posterior"/>
    <n v="1646"/>
    <n v="54.078028747433265"/>
    <n v="4.5065023956194388"/>
    <x v="2"/>
    <x v="3"/>
    <s v="abr"/>
  </r>
  <r>
    <x v="3277"/>
    <x v="0"/>
    <n v="52"/>
    <n v="14"/>
    <n v="34"/>
    <n v="0"/>
    <s v="No"/>
    <s v="No"/>
    <n v="0"/>
    <n v="0"/>
    <n v="7"/>
    <s v="No"/>
    <n v="33"/>
    <s v="MN"/>
    <x v="1"/>
    <n v="66"/>
    <s v="No"/>
    <s v="Yes"/>
    <s v="No"/>
    <s v="  Month-to-Month   "/>
    <s v="Direct Debit"/>
    <n v="38"/>
    <n v="106"/>
    <x v="0"/>
    <m/>
    <x v="1284"/>
    <x v="629"/>
    <n v="80"/>
    <x v="1"/>
    <n v="34.17"/>
    <x v="1"/>
    <s v="SMS"/>
    <x v="1"/>
    <n v="0"/>
    <n v="806"/>
    <s v="Medio"/>
    <s v="Bajo"/>
    <n v="0"/>
    <n v="396"/>
    <n v="14"/>
    <n v="5.7142857142857144"/>
    <n v="5.7142857142857144"/>
    <s v="Primera compra"/>
    <n v="1570"/>
    <n v="51.581108829568791"/>
    <n v="4.2984257357973989"/>
    <x v="2"/>
    <x v="1"/>
    <s v="jun"/>
  </r>
  <r>
    <x v="3278"/>
    <x v="0"/>
    <n v="68"/>
    <n v="77"/>
    <n v="208.3"/>
    <n v="364"/>
    <s v="Yes"/>
    <s v="No"/>
    <n v="226.2"/>
    <n v="1"/>
    <n v="12"/>
    <s v="Yes"/>
    <n v="0"/>
    <s v="VA"/>
    <x v="0"/>
    <n v="27"/>
    <s v="Yes"/>
    <s v="No"/>
    <s v="No"/>
    <s v="  Month-to-Month   "/>
    <s v="Credit Card"/>
    <n v="54"/>
    <n v="2811"/>
    <x v="0"/>
    <m/>
    <x v="254"/>
    <x v="1297"/>
    <n v="95"/>
    <x v="0"/>
    <n v="47.26"/>
    <x v="2"/>
    <s v="Email"/>
    <x v="1"/>
    <n v="4.5199999999999996"/>
    <n v="4367"/>
    <s v="Alto"/>
    <s v="Medio"/>
    <n v="5.2631578947368418E-2"/>
    <n v="1318"/>
    <n v="446"/>
    <n v="0.21300448430493274"/>
    <n v="0.21300448430493274"/>
    <s v="Primera compra"/>
    <n v="388"/>
    <n v="12.747433264887063"/>
    <n v="1.0622861054072552"/>
    <x v="1"/>
    <x v="3"/>
    <s v="sept"/>
  </r>
  <r>
    <x v="3279"/>
    <x v="0"/>
    <n v="100"/>
    <n v="126"/>
    <n v="341"/>
    <n v="24"/>
    <s v="Yes"/>
    <s v="Yes"/>
    <n v="0"/>
    <n v="0"/>
    <n v="0"/>
    <s v="No"/>
    <n v="0"/>
    <s v="NV"/>
    <x v="1"/>
    <n v="50"/>
    <s v="No"/>
    <s v="No"/>
    <s v="No"/>
    <s v="  Two Year   "/>
    <s v="Paper Check"/>
    <n v="9"/>
    <n v="231"/>
    <x v="0"/>
    <m/>
    <x v="670"/>
    <x v="1120"/>
    <n v="1"/>
    <x v="1"/>
    <n v="8.2799999999999994"/>
    <x v="5"/>
    <s v="Email"/>
    <x v="1"/>
    <n v="2.38"/>
    <n v="2826"/>
    <s v="Medio"/>
    <s v="Bajo"/>
    <n v="4"/>
    <n v="1554"/>
    <n v="154"/>
    <n v="6.4935064935064939E-3"/>
    <n v="6.4935064935064939E-3"/>
    <s v="Primera compra"/>
    <n v="1053"/>
    <n v="34.595482546201232"/>
    <n v="2.8829568788501025"/>
    <x v="0"/>
    <x v="1"/>
    <s v="nov"/>
  </r>
  <r>
    <x v="3280"/>
    <x v="0"/>
    <n v="100"/>
    <n v="35"/>
    <n v="137.80000000000001"/>
    <n v="0"/>
    <s v="No"/>
    <s v="No"/>
    <n v="0"/>
    <n v="0"/>
    <n v="0"/>
    <s v="No"/>
    <n v="0"/>
    <s v="KY"/>
    <x v="1"/>
    <n v="43"/>
    <s v="No"/>
    <s v="No"/>
    <s v="No"/>
    <s v="  Two Year   "/>
    <s v="Credit Card"/>
    <n v="9"/>
    <n v="143"/>
    <x v="0"/>
    <m/>
    <x v="856"/>
    <x v="1139"/>
    <n v="13"/>
    <x v="1"/>
    <n v="8.6"/>
    <x v="5"/>
    <s v="Email"/>
    <x v="0"/>
    <n v="0"/>
    <n v="2978"/>
    <s v="Medio"/>
    <s v="Bajo"/>
    <n v="0.30769230769230771"/>
    <n v="1040"/>
    <n v="39"/>
    <n v="0.33333333333333331"/>
    <n v="0.33333333333333331"/>
    <s v="Primera compra"/>
    <n v="395"/>
    <n v="12.977412731006158"/>
    <n v="1.0814510609171799"/>
    <x v="0"/>
    <x v="1"/>
    <s v="sept"/>
  </r>
  <r>
    <x v="3281"/>
    <x v="0"/>
    <n v="62"/>
    <n v="93"/>
    <n v="202.8"/>
    <n v="0"/>
    <s v="No"/>
    <s v="No"/>
    <n v="0"/>
    <n v="0"/>
    <n v="1"/>
    <s v="Yes"/>
    <n v="0"/>
    <s v="NC"/>
    <x v="0"/>
    <n v="50"/>
    <s v="No"/>
    <s v="No"/>
    <s v="No"/>
    <s v="  One Year   "/>
    <s v="Credit Card"/>
    <n v="35"/>
    <n v="881"/>
    <x v="0"/>
    <m/>
    <x v="1285"/>
    <x v="459"/>
    <n v="111"/>
    <x v="1"/>
    <n v="28.95"/>
    <x v="1"/>
    <s v="Phone"/>
    <x v="1"/>
    <n v="0"/>
    <n v="4952"/>
    <s v="Medio"/>
    <s v="Bajo"/>
    <n v="0"/>
    <n v="317"/>
    <n v="93"/>
    <n v="1.1935483870967742"/>
    <n v="1.1935483870967742"/>
    <s v="Primera compra"/>
    <n v="1705"/>
    <n v="56.016427104722794"/>
    <n v="4.6680355920602326"/>
    <x v="2"/>
    <x v="2"/>
    <s v="feb"/>
  </r>
  <r>
    <x v="3282"/>
    <x v="0"/>
    <n v="73"/>
    <n v="344"/>
    <n v="943.2"/>
    <n v="0"/>
    <s v="No"/>
    <s v="No"/>
    <n v="0"/>
    <n v="0"/>
    <n v="4"/>
    <s v="Yes"/>
    <n v="0"/>
    <s v="SD"/>
    <x v="1"/>
    <n v="48"/>
    <s v="No"/>
    <s v="No"/>
    <s v="Yes"/>
    <s v="  Two Year   "/>
    <s v="Credit Card"/>
    <n v="45"/>
    <n v="2838"/>
    <x v="0"/>
    <m/>
    <x v="1084"/>
    <x v="972"/>
    <n v="27"/>
    <x v="1"/>
    <n v="41.45"/>
    <x v="3"/>
    <s v="Phone"/>
    <x v="0"/>
    <n v="0"/>
    <n v="2561"/>
    <s v="Medio"/>
    <s v="Bajo"/>
    <n v="3.7037037037037035E-2"/>
    <n v="1092"/>
    <n v="345"/>
    <n v="7.8260869565217397E-2"/>
    <n v="7.8260869565217397E-2"/>
    <s v="Primera compra"/>
    <n v="492"/>
    <n v="16.164271047227928"/>
    <n v="1.347022587268994"/>
    <x v="0"/>
    <x v="3"/>
    <s v="jun"/>
  </r>
  <r>
    <x v="3283"/>
    <x v="0"/>
    <n v="62"/>
    <n v="292"/>
    <n v="967.4"/>
    <n v="0"/>
    <s v="No"/>
    <s v="No"/>
    <n v="0"/>
    <n v="0"/>
    <n v="37"/>
    <s v="Yes"/>
    <n v="0"/>
    <s v="TX"/>
    <x v="1"/>
    <n v="23"/>
    <s v="Yes"/>
    <s v="No"/>
    <s v="Yes"/>
    <s v="  One Year   "/>
    <s v="Direct Debit"/>
    <n v="45"/>
    <n v="2886"/>
    <x v="0"/>
    <m/>
    <x v="1272"/>
    <x v="1314"/>
    <n v="8"/>
    <x v="2"/>
    <n v="53.66"/>
    <x v="0"/>
    <s v="SMS"/>
    <x v="0"/>
    <n v="0"/>
    <n v="4329"/>
    <s v="Alto"/>
    <s v="Bajo"/>
    <n v="0.25"/>
    <n v="460"/>
    <n v="294"/>
    <n v="2.7210884353741496E-2"/>
    <n v="2.7210884353741496E-2"/>
    <s v="Primera compra"/>
    <n v="315"/>
    <n v="10.349075975359343"/>
    <n v="0.86242299794661192"/>
    <x v="0"/>
    <x v="3"/>
    <s v="dic"/>
  </r>
  <r>
    <x v="3284"/>
    <x v="0"/>
    <n v="71"/>
    <n v="145"/>
    <n v="282.5"/>
    <n v="0"/>
    <s v="No"/>
    <s v="No"/>
    <n v="0"/>
    <n v="0"/>
    <n v="10"/>
    <s v="No"/>
    <n v="14"/>
    <s v="MO"/>
    <x v="1"/>
    <n v="67"/>
    <s v="No"/>
    <s v="Yes"/>
    <s v="Yes"/>
    <s v="  Month-to-Month   "/>
    <s v="Direct Debit"/>
    <n v="36"/>
    <n v="2014"/>
    <x v="0"/>
    <m/>
    <x v="307"/>
    <x v="548"/>
    <n v="86"/>
    <x v="0"/>
    <n v="32.549999999999997"/>
    <x v="0"/>
    <s v="Email"/>
    <x v="0"/>
    <n v="0"/>
    <n v="2509"/>
    <s v="Medio"/>
    <s v="Bajo"/>
    <n v="2.3255813953488372E-2"/>
    <n v="472"/>
    <n v="147"/>
    <n v="0.58503401360544216"/>
    <n v="0.58503401360544216"/>
    <s v="Primera compra"/>
    <n v="856"/>
    <n v="28.123203285420942"/>
    <n v="2.3436002737850785"/>
    <x v="0"/>
    <x v="0"/>
    <s v="jun"/>
  </r>
  <r>
    <x v="3285"/>
    <x v="0"/>
    <n v="59"/>
    <n v="6"/>
    <n v="16"/>
    <n v="4"/>
    <s v="Yes"/>
    <s v="No"/>
    <n v="2.9"/>
    <n v="0"/>
    <n v="1"/>
    <s v="Yes"/>
    <n v="0"/>
    <s v="OR"/>
    <x v="1"/>
    <n v="46"/>
    <s v="No"/>
    <s v="No"/>
    <s v="No"/>
    <s v="  Month-to-Month   "/>
    <s v="Direct Debit"/>
    <n v="37"/>
    <n v="37"/>
    <x v="0"/>
    <m/>
    <x v="1183"/>
    <x v="275"/>
    <n v="5"/>
    <x v="2"/>
    <n v="38.11"/>
    <x v="2"/>
    <s v="SMS"/>
    <x v="1"/>
    <n v="0.14000000000000001"/>
    <n v="3860"/>
    <s v="Medio"/>
    <s v="Medio"/>
    <n v="1"/>
    <n v="647"/>
    <n v="15"/>
    <n v="0.33333333333333331"/>
    <n v="0.33333333333333331"/>
    <s v="Primera compra"/>
    <n v="464"/>
    <n v="15.24435318275154"/>
    <n v="1.270362765229295"/>
    <x v="1"/>
    <x v="1"/>
    <s v="jul"/>
  </r>
  <r>
    <x v="3286"/>
    <x v="0"/>
    <n v="75"/>
    <n v="94"/>
    <n v="206.8"/>
    <n v="0"/>
    <s v="No"/>
    <s v="No"/>
    <n v="0"/>
    <n v="1"/>
    <n v="0"/>
    <s v="No"/>
    <n v="0"/>
    <s v="NY"/>
    <x v="1"/>
    <n v="26"/>
    <s v="Yes"/>
    <s v="No"/>
    <s v="No"/>
    <s v="  Two Year   "/>
    <s v="Credit Card"/>
    <n v="7"/>
    <n v="163"/>
    <x v="0"/>
    <m/>
    <x v="1286"/>
    <x v="523"/>
    <n v="18"/>
    <x v="0"/>
    <n v="5.77"/>
    <x v="2"/>
    <s v="Email"/>
    <x v="0"/>
    <n v="0"/>
    <n v="326"/>
    <s v="Medio"/>
    <s v="Medio"/>
    <n v="0.27777777777777779"/>
    <n v="861"/>
    <n v="99"/>
    <n v="0.18181818181818182"/>
    <n v="0.18181818181818182"/>
    <s v="Primera compra"/>
    <n v="416"/>
    <n v="13.66735112936345"/>
    <n v="1.1389459274469542"/>
    <x v="1"/>
    <x v="1"/>
    <s v="ago"/>
  </r>
  <r>
    <x v="3287"/>
    <x v="0"/>
    <n v="89"/>
    <n v="183"/>
    <n v="351.5"/>
    <n v="116"/>
    <s v="Yes"/>
    <s v="No"/>
    <n v="155.19999999999999"/>
    <n v="0"/>
    <n v="30"/>
    <s v="Yes"/>
    <n v="0"/>
    <s v="GA"/>
    <x v="1"/>
    <n v="29"/>
    <s v="Yes"/>
    <s v="No"/>
    <s v="No"/>
    <s v="  Month-to-Month   "/>
    <s v="Direct Debit"/>
    <n v="41"/>
    <n v="1187"/>
    <x v="0"/>
    <m/>
    <x v="1261"/>
    <x v="418"/>
    <n v="70"/>
    <x v="1"/>
    <n v="42.16"/>
    <x v="1"/>
    <s v="Phone"/>
    <x v="0"/>
    <n v="3.1"/>
    <n v="6419"/>
    <s v="Medio"/>
    <s v="Bajo"/>
    <n v="0"/>
    <n v="1431"/>
    <n v="299"/>
    <n v="0.23411371237458195"/>
    <n v="0.23411371237458195"/>
    <s v="Primera compra"/>
    <n v="301"/>
    <n v="9.8891170431211499"/>
    <n v="0.82409308692676253"/>
    <x v="0"/>
    <x v="0"/>
    <s v="dic"/>
  </r>
  <r>
    <x v="3288"/>
    <x v="0"/>
    <n v="75"/>
    <n v="300"/>
    <n v="839.7"/>
    <n v="180"/>
    <s v="Yes"/>
    <s v="Yes"/>
    <n v="0"/>
    <n v="0"/>
    <n v="13"/>
    <s v="Yes"/>
    <n v="0"/>
    <s v="MI"/>
    <x v="1"/>
    <n v="24"/>
    <s v="Yes"/>
    <s v="No"/>
    <s v="No"/>
    <s v="  Month-to-Month   "/>
    <s v="Direct Debit"/>
    <n v="51"/>
    <n v="3079"/>
    <x v="0"/>
    <m/>
    <x v="1271"/>
    <x v="269"/>
    <n v="57"/>
    <x v="2"/>
    <n v="59.09"/>
    <x v="3"/>
    <s v="Email"/>
    <x v="1"/>
    <n v="1.07"/>
    <n v="5245"/>
    <s v="Alto"/>
    <s v="Bajo"/>
    <n v="1.7543859649122806E-2"/>
    <n v="1699"/>
    <n v="481"/>
    <n v="0.11850311850311851"/>
    <n v="0.11850311850311851"/>
    <s v="Primera compra"/>
    <n v="1323"/>
    <n v="43.466119096509246"/>
    <n v="3.6221765913757706"/>
    <x v="2"/>
    <x v="3"/>
    <s v="feb"/>
  </r>
  <r>
    <x v="3289"/>
    <x v="0"/>
    <n v="95"/>
    <n v="12"/>
    <n v="35.4"/>
    <n v="14"/>
    <s v="Yes"/>
    <s v="No"/>
    <n v="20.3"/>
    <n v="0"/>
    <n v="3"/>
    <s v="No"/>
    <n v="4"/>
    <s v="VT"/>
    <x v="1"/>
    <n v="62"/>
    <s v="No"/>
    <s v="No"/>
    <s v="No"/>
    <s v="  Month-to-Month   "/>
    <s v="Direct Debit"/>
    <n v="28"/>
    <n v="196"/>
    <x v="0"/>
    <m/>
    <x v="991"/>
    <x v="1315"/>
    <n v="5"/>
    <x v="1"/>
    <n v="29.44"/>
    <x v="5"/>
    <s v="Phone"/>
    <x v="1"/>
    <n v="0.81"/>
    <n v="1522"/>
    <s v="Medio"/>
    <s v="Bajo"/>
    <n v="0.8"/>
    <n v="1249"/>
    <n v="30"/>
    <n v="0.16666666666666666"/>
    <n v="0.16666666666666666"/>
    <s v="Primera compra"/>
    <n v="1316"/>
    <n v="43.236139630390142"/>
    <n v="3.6030116358658453"/>
    <x v="0"/>
    <x v="1"/>
    <s v="mar"/>
  </r>
  <r>
    <x v="3290"/>
    <x v="0"/>
    <n v="65"/>
    <n v="15"/>
    <n v="41.2"/>
    <n v="20"/>
    <s v="Yes"/>
    <s v="Yes"/>
    <n v="0"/>
    <n v="0"/>
    <n v="8"/>
    <s v="Yes"/>
    <n v="0"/>
    <s v="WA"/>
    <x v="1"/>
    <n v="46"/>
    <s v="No"/>
    <s v="No"/>
    <s v="No"/>
    <s v="  Month-to-Month   "/>
    <s v="Credit Card"/>
    <n v="28"/>
    <n v="128"/>
    <x v="0"/>
    <m/>
    <x v="554"/>
    <x v="756"/>
    <n v="80"/>
    <x v="0"/>
    <n v="29.92"/>
    <x v="1"/>
    <s v="Phone"/>
    <x v="1"/>
    <n v="0.06"/>
    <n v="4831"/>
    <s v="Medio"/>
    <s v="Bajo"/>
    <n v="0"/>
    <n v="387"/>
    <n v="35"/>
    <n v="2.2857142857142856"/>
    <n v="2.2857142857142856"/>
    <s v="Primera compra"/>
    <n v="1158"/>
    <n v="38.045174537987677"/>
    <n v="3.1704312114989732"/>
    <x v="2"/>
    <x v="1"/>
    <s v="ago"/>
  </r>
  <r>
    <x v="3291"/>
    <x v="0"/>
    <n v="64"/>
    <n v="114"/>
    <n v="292.89999999999998"/>
    <n v="0"/>
    <s v="No"/>
    <s v="No"/>
    <n v="0"/>
    <n v="0"/>
    <n v="24"/>
    <s v="Yes"/>
    <n v="0"/>
    <s v="CO"/>
    <x v="0"/>
    <n v="27"/>
    <s v="Yes"/>
    <s v="No"/>
    <s v="Yes"/>
    <s v="  Two Year   "/>
    <s v="Credit Card"/>
    <n v="42"/>
    <n v="3085"/>
    <x v="0"/>
    <m/>
    <x v="887"/>
    <x v="1316"/>
    <n v="6"/>
    <x v="2"/>
    <n v="47.98"/>
    <x v="4"/>
    <s v="SMS"/>
    <x v="0"/>
    <n v="0"/>
    <n v="4814"/>
    <s v="Alto"/>
    <s v="Bajo"/>
    <n v="0.5"/>
    <n v="370"/>
    <n v="117"/>
    <n v="5.128205128205128E-2"/>
    <n v="5.128205128205128E-2"/>
    <s v="Primera compra"/>
    <n v="1628"/>
    <n v="53.486652977412732"/>
    <n v="4.4572210814510607"/>
    <x v="0"/>
    <x v="3"/>
    <s v="abr"/>
  </r>
  <r>
    <x v="3292"/>
    <x v="0"/>
    <n v="70"/>
    <n v="170"/>
    <n v="366.6"/>
    <n v="0"/>
    <s v="No"/>
    <s v="No"/>
    <n v="0"/>
    <n v="0"/>
    <n v="16"/>
    <s v="Yes"/>
    <n v="0"/>
    <s v="OH"/>
    <x v="1"/>
    <n v="29"/>
    <s v="Yes"/>
    <s v="No"/>
    <s v="Yes"/>
    <s v="  One Year   "/>
    <s v="Credit Card"/>
    <n v="36"/>
    <n v="2676"/>
    <x v="0"/>
    <m/>
    <x v="766"/>
    <x v="1109"/>
    <n v="106"/>
    <x v="0"/>
    <n v="31.47"/>
    <x v="3"/>
    <s v="Phone"/>
    <x v="1"/>
    <n v="0"/>
    <n v="4857"/>
    <s v="Medio"/>
    <s v="Bajo"/>
    <n v="9.433962264150943E-3"/>
    <n v="391"/>
    <n v="171"/>
    <n v="0.61988304093567248"/>
    <n v="0.61988304093567248"/>
    <s v="Primera compra"/>
    <n v="1432"/>
    <n v="47.04722792607803"/>
    <n v="3.9206023271731691"/>
    <x v="2"/>
    <x v="3"/>
    <s v="nov"/>
  </r>
  <r>
    <x v="3293"/>
    <x v="0"/>
    <n v="51"/>
    <n v="169"/>
    <n v="526.4"/>
    <n v="528"/>
    <s v="Yes"/>
    <s v="Yes"/>
    <n v="0"/>
    <n v="0"/>
    <n v="10"/>
    <s v="Yes"/>
    <n v="0"/>
    <s v="OH"/>
    <x v="1"/>
    <n v="27"/>
    <s v="Yes"/>
    <s v="No"/>
    <s v="Yes"/>
    <s v="  Two Year   "/>
    <s v="Direct Debit"/>
    <n v="49"/>
    <n v="3221"/>
    <x v="0"/>
    <m/>
    <x v="1287"/>
    <x v="1145"/>
    <n v="21"/>
    <x v="2"/>
    <n v="57.71"/>
    <x v="1"/>
    <s v="SMS"/>
    <x v="0"/>
    <n v="7.79"/>
    <n v="4127"/>
    <s v="Alto"/>
    <s v="Bajo"/>
    <n v="0"/>
    <n v="1683"/>
    <n v="697"/>
    <n v="3.0129124820659971E-2"/>
    <n v="3.0129124820659971E-2"/>
    <s v="Primera compra"/>
    <n v="1583"/>
    <n v="52.008213552361397"/>
    <n v="4.3340177960301167"/>
    <x v="2"/>
    <x v="3"/>
    <s v="jun"/>
  </r>
  <r>
    <x v="3294"/>
    <x v="0"/>
    <n v="86"/>
    <n v="131"/>
    <n v="336.6"/>
    <n v="0"/>
    <s v="No"/>
    <s v="No"/>
    <n v="0"/>
    <n v="0"/>
    <n v="20"/>
    <s v="No"/>
    <n v="41"/>
    <s v="MN"/>
    <x v="0"/>
    <n v="22"/>
    <s v="Yes"/>
    <s v="No"/>
    <s v="Yes"/>
    <s v="  Two Year   "/>
    <s v="Direct Debit"/>
    <n v="26"/>
    <n v="1734"/>
    <x v="0"/>
    <m/>
    <x v="481"/>
    <x v="1317"/>
    <n v="8"/>
    <x v="1"/>
    <n v="27.12"/>
    <x v="1"/>
    <s v="Email"/>
    <x v="0"/>
    <n v="0"/>
    <n v="2356"/>
    <s v="Medio"/>
    <s v="Bajo"/>
    <n v="0"/>
    <n v="512"/>
    <n v="131"/>
    <n v="6.1068702290076333E-2"/>
    <n v="6.1068702290076333E-2"/>
    <s v="Primera compra"/>
    <n v="1354"/>
    <n v="44.484599589322386"/>
    <n v="3.7070499657768656"/>
    <x v="2"/>
    <x v="0"/>
    <s v="ene"/>
  </r>
  <r>
    <x v="3295"/>
    <x v="0"/>
    <n v="67"/>
    <n v="163"/>
    <n v="472.4"/>
    <n v="0"/>
    <s v="No"/>
    <s v="No"/>
    <n v="0"/>
    <n v="0"/>
    <n v="3"/>
    <s v="Yes"/>
    <n v="0"/>
    <s v="MN"/>
    <x v="1"/>
    <n v="40"/>
    <s v="No"/>
    <s v="No"/>
    <s v="No"/>
    <s v="  Month-to-Month   "/>
    <s v="Credit Card"/>
    <n v="32"/>
    <n v="994"/>
    <x v="0"/>
    <m/>
    <x v="978"/>
    <x v="1318"/>
    <n v="93"/>
    <x v="1"/>
    <n v="36.28"/>
    <x v="4"/>
    <s v="Email"/>
    <x v="1"/>
    <n v="0"/>
    <n v="4158"/>
    <s v="Medio"/>
    <s v="Bajo"/>
    <n v="3.2258064516129031E-2"/>
    <n v="1023"/>
    <n v="166"/>
    <n v="0.56024096385542166"/>
    <n v="0.56024096385542166"/>
    <s v="Primera compra"/>
    <n v="574"/>
    <n v="18.858316221765911"/>
    <n v="1.5715263518138258"/>
    <x v="0"/>
    <x v="2"/>
    <s v="mar"/>
  </r>
  <r>
    <x v="3296"/>
    <x v="0"/>
    <n v="61"/>
    <n v="199"/>
    <n v="626.29999999999995"/>
    <n v="378"/>
    <s v="Yes"/>
    <s v="No"/>
    <n v="175.1"/>
    <n v="0"/>
    <n v="4"/>
    <s v="Yes"/>
    <n v="0"/>
    <s v="NJ"/>
    <x v="1"/>
    <n v="49"/>
    <s v="No"/>
    <s v="No"/>
    <s v="Yes"/>
    <s v="  Month-to-Month   "/>
    <s v="Credit Card"/>
    <n v="55"/>
    <n v="3450"/>
    <x v="0"/>
    <m/>
    <x v="169"/>
    <x v="1032"/>
    <n v="23"/>
    <x v="2"/>
    <n v="49.63"/>
    <x v="2"/>
    <s v="SMS"/>
    <x v="1"/>
    <n v="8.76"/>
    <n v="6112"/>
    <s v="Alto"/>
    <s v="Medio"/>
    <n v="0.21739130434782608"/>
    <n v="1153"/>
    <n v="582"/>
    <n v="3.951890034364261E-2"/>
    <n v="3.951890034364261E-2"/>
    <s v="Primera compra"/>
    <n v="1564"/>
    <n v="51.383983572895275"/>
    <n v="4.2819986310746065"/>
    <x v="1"/>
    <x v="3"/>
    <s v="jul"/>
  </r>
  <r>
    <x v="3297"/>
    <x v="0"/>
    <n v="57"/>
    <n v="471"/>
    <n v="1158.0999999999999"/>
    <n v="0"/>
    <s v="No"/>
    <s v="No"/>
    <n v="0"/>
    <n v="0"/>
    <n v="6"/>
    <s v="Yes"/>
    <n v="0"/>
    <s v="FL"/>
    <x v="0"/>
    <n v="78"/>
    <s v="No"/>
    <s v="Yes"/>
    <s v="Yes"/>
    <s v="  Two Year   "/>
    <s v="Direct Debit"/>
    <n v="55"/>
    <n v="3982"/>
    <x v="0"/>
    <m/>
    <x v="576"/>
    <x v="312"/>
    <n v="29"/>
    <x v="1"/>
    <n v="55.26"/>
    <x v="2"/>
    <s v="Phone"/>
    <x v="1"/>
    <n v="0"/>
    <n v="6044"/>
    <s v="Alto"/>
    <s v="Medio"/>
    <n v="0.17241379310344829"/>
    <n v="1185"/>
    <n v="476"/>
    <n v="6.0924369747899158E-2"/>
    <n v="6.0924369747899158E-2"/>
    <s v="Primera compra"/>
    <n v="1254"/>
    <n v="41.199178644763862"/>
    <n v="3.4332648870636553"/>
    <x v="1"/>
    <x v="3"/>
    <s v="may"/>
  </r>
  <r>
    <x v="3298"/>
    <x v="0"/>
    <n v="71"/>
    <n v="10"/>
    <n v="23.3"/>
    <n v="0"/>
    <s v="No"/>
    <s v="No"/>
    <n v="0"/>
    <n v="0"/>
    <n v="0"/>
    <s v="No"/>
    <n v="0"/>
    <s v="AK"/>
    <x v="1"/>
    <n v="64"/>
    <s v="No"/>
    <s v="No"/>
    <s v="No"/>
    <s v="  Month-to-Month   "/>
    <s v="Credit Card"/>
    <n v="8"/>
    <n v="24"/>
    <x v="0"/>
    <m/>
    <x v="170"/>
    <x v="1267"/>
    <n v="95"/>
    <x v="2"/>
    <n v="7.36"/>
    <x v="3"/>
    <s v="Email"/>
    <x v="0"/>
    <n v="0"/>
    <n v="2800"/>
    <s v="Medio"/>
    <s v="Bajo"/>
    <n v="1.0526315789473684E-2"/>
    <n v="1275"/>
    <n v="11"/>
    <n v="8.6363636363636367"/>
    <n v="8.6363636363636367"/>
    <s v="Primera compra"/>
    <n v="744"/>
    <n v="24.4435318275154"/>
    <n v="2.0369609856262834"/>
    <x v="2"/>
    <x v="1"/>
    <s v="sept"/>
  </r>
  <r>
    <x v="3299"/>
    <x v="0"/>
    <n v="54"/>
    <n v="23"/>
    <n v="56.7"/>
    <n v="0"/>
    <s v="No"/>
    <s v="No"/>
    <n v="0"/>
    <n v="0"/>
    <n v="14"/>
    <s v="Yes"/>
    <n v="0"/>
    <s v="NE"/>
    <x v="1"/>
    <n v="29"/>
    <s v="Yes"/>
    <s v="No"/>
    <s v="No"/>
    <s v="  Month-to-Month   "/>
    <s v="Credit Card"/>
    <n v="18"/>
    <n v="130"/>
    <x v="0"/>
    <m/>
    <x v="584"/>
    <x v="146"/>
    <n v="16"/>
    <x v="2"/>
    <n v="21.47"/>
    <x v="1"/>
    <s v="Phone"/>
    <x v="0"/>
    <n v="0"/>
    <n v="5897"/>
    <s v="Medio"/>
    <s v="Bajo"/>
    <n v="0"/>
    <n v="1328"/>
    <n v="23"/>
    <n v="0.69565217391304346"/>
    <n v="0.69565217391304346"/>
    <s v="Primera compra"/>
    <n v="1563"/>
    <n v="51.351129363449694"/>
    <n v="4.2792607802874745"/>
    <x v="2"/>
    <x v="1"/>
    <s v="jul"/>
  </r>
  <r>
    <x v="3300"/>
    <x v="0"/>
    <n v="71"/>
    <n v="429"/>
    <n v="965.7"/>
    <n v="256"/>
    <s v="Yes"/>
    <s v="Yes"/>
    <n v="0"/>
    <n v="0"/>
    <n v="26"/>
    <s v="Yes"/>
    <n v="0"/>
    <s v="MI"/>
    <x v="1"/>
    <n v="27"/>
    <s v="Yes"/>
    <s v="No"/>
    <s v="Yes"/>
    <s v="  One Year   "/>
    <s v="Direct Debit"/>
    <n v="30"/>
    <n v="1927"/>
    <x v="0"/>
    <m/>
    <x v="912"/>
    <x v="665"/>
    <n v="13"/>
    <x v="0"/>
    <n v="28.53"/>
    <x v="5"/>
    <s v="Email"/>
    <x v="1"/>
    <n v="6.59"/>
    <n v="2736"/>
    <s v="Medio"/>
    <s v="Bajo"/>
    <n v="0.30769230769230771"/>
    <n v="1512"/>
    <n v="689"/>
    <n v="1.8867924528301886E-2"/>
    <n v="1.8867924528301886E-2"/>
    <s v="Primera compra"/>
    <n v="427"/>
    <n v="14.028747433264886"/>
    <n v="1.1690622861054072"/>
    <x v="0"/>
    <x v="0"/>
    <s v="ago"/>
  </r>
  <r>
    <x v="3301"/>
    <x v="0"/>
    <n v="97"/>
    <n v="125"/>
    <n v="318.7"/>
    <n v="0"/>
    <s v="No"/>
    <s v="Yes"/>
    <n v="0"/>
    <n v="0"/>
    <n v="0"/>
    <s v="No"/>
    <n v="0"/>
    <s v="LA"/>
    <x v="0"/>
    <n v="60"/>
    <s v="No"/>
    <s v="No"/>
    <s v="No"/>
    <s v="  One Year   "/>
    <s v="Credit Card"/>
    <n v="10"/>
    <n v="265"/>
    <x v="0"/>
    <m/>
    <x v="164"/>
    <x v="930"/>
    <n v="19"/>
    <x v="1"/>
    <n v="10.83"/>
    <x v="1"/>
    <s v="SMS"/>
    <x v="1"/>
    <n v="0"/>
    <n v="6351"/>
    <s v="Medio"/>
    <s v="Bajo"/>
    <n v="0"/>
    <n v="1268"/>
    <n v="125"/>
    <n v="0.152"/>
    <n v="0.152"/>
    <s v="Primera compra"/>
    <n v="1132"/>
    <n v="37.190965092402465"/>
    <n v="3.0992470910335386"/>
    <x v="2"/>
    <x v="1"/>
    <s v="sept"/>
  </r>
  <r>
    <x v="3302"/>
    <x v="0"/>
    <n v="60"/>
    <n v="74"/>
    <n v="214.2"/>
    <n v="0"/>
    <s v="No"/>
    <s v="No"/>
    <n v="0"/>
    <n v="0"/>
    <n v="0"/>
    <s v="No"/>
    <n v="0"/>
    <s v="ND"/>
    <x v="0"/>
    <n v="64"/>
    <s v="No"/>
    <s v="No"/>
    <s v="No"/>
    <s v="  One Year   "/>
    <s v="Credit Card"/>
    <n v="8"/>
    <n v="337"/>
    <x v="0"/>
    <m/>
    <x v="373"/>
    <x v="1162"/>
    <n v="96"/>
    <x v="2"/>
    <n v="8.39"/>
    <x v="1"/>
    <s v="SMS"/>
    <x v="1"/>
    <n v="0"/>
    <n v="3253"/>
    <s v="Medio"/>
    <s v="Bajo"/>
    <n v="0"/>
    <n v="337"/>
    <n v="74"/>
    <n v="1.2972972972972974"/>
    <n v="1.2972972972972974"/>
    <s v="Primera compra"/>
    <n v="399"/>
    <n v="13.108829568788501"/>
    <n v="1.0924024640657084"/>
    <x v="0"/>
    <x v="1"/>
    <s v="sept"/>
  </r>
  <r>
    <x v="3303"/>
    <x v="0"/>
    <n v="57"/>
    <n v="79"/>
    <n v="178.3"/>
    <n v="0"/>
    <s v="No"/>
    <s v="No"/>
    <n v="0"/>
    <n v="0"/>
    <n v="24"/>
    <s v="Yes"/>
    <n v="0"/>
    <s v="WA"/>
    <x v="1"/>
    <n v="29"/>
    <s v="Yes"/>
    <s v="No"/>
    <s v="Yes"/>
    <s v="  Two Year   "/>
    <s v="Credit Card"/>
    <n v="49"/>
    <n v="2167"/>
    <x v="0"/>
    <m/>
    <x v="883"/>
    <x v="759"/>
    <n v="34"/>
    <x v="2"/>
    <n v="53.51"/>
    <x v="1"/>
    <s v="Email"/>
    <x v="0"/>
    <n v="0"/>
    <n v="2420"/>
    <s v="Alto"/>
    <s v="Bajo"/>
    <n v="0"/>
    <n v="961"/>
    <n v="79"/>
    <n v="0.43037974683544306"/>
    <n v="0.43037974683544306"/>
    <s v="Primera compra"/>
    <n v="1359"/>
    <n v="44.648870636550306"/>
    <n v="3.7207392197125255"/>
    <x v="2"/>
    <x v="0"/>
    <s v="ene"/>
  </r>
  <r>
    <x v="3304"/>
    <x v="0"/>
    <n v="63"/>
    <n v="475"/>
    <n v="714.7"/>
    <n v="0"/>
    <s v="No"/>
    <s v="No"/>
    <n v="0"/>
    <n v="0"/>
    <n v="38"/>
    <s v="No"/>
    <n v="42"/>
    <s v="AK"/>
    <x v="0"/>
    <n v="51"/>
    <s v="No"/>
    <s v="No"/>
    <s v="Yes"/>
    <s v="  Two Year   "/>
    <s v="Direct Debit"/>
    <n v="54"/>
    <n v="3232"/>
    <x v="0"/>
    <m/>
    <x v="331"/>
    <x v="477"/>
    <n v="27"/>
    <x v="2"/>
    <n v="52.27"/>
    <x v="3"/>
    <s v="SMS"/>
    <x v="1"/>
    <n v="0"/>
    <n v="4482"/>
    <s v="Alto"/>
    <s v="Bajo"/>
    <n v="3.7037037037037035E-2"/>
    <n v="1071"/>
    <n v="476"/>
    <n v="5.6722689075630252E-2"/>
    <n v="5.6722689075630252E-2"/>
    <s v="Primera compra"/>
    <n v="417"/>
    <n v="13.700205338809035"/>
    <n v="1.1416837782340863"/>
    <x v="0"/>
    <x v="3"/>
    <s v="ago"/>
  </r>
  <r>
    <x v="3305"/>
    <x v="0"/>
    <n v="63"/>
    <n v="4"/>
    <n v="11"/>
    <n v="0"/>
    <s v="No"/>
    <s v="No"/>
    <n v="0"/>
    <n v="1"/>
    <n v="12"/>
    <s v="No"/>
    <n v="23"/>
    <s v="WY"/>
    <x v="1"/>
    <n v="61"/>
    <s v="No"/>
    <s v="No"/>
    <s v="No"/>
    <s v="  Month-to-Month   "/>
    <s v="Direct Debit"/>
    <n v="26"/>
    <n v="26"/>
    <x v="0"/>
    <m/>
    <x v="1158"/>
    <x v="236"/>
    <n v="62"/>
    <x v="1"/>
    <n v="29.78"/>
    <x v="0"/>
    <s v="Email"/>
    <x v="0"/>
    <n v="0"/>
    <n v="3895"/>
    <s v="Medio"/>
    <s v="Bajo"/>
    <n v="3.2258064516129031E-2"/>
    <n v="415"/>
    <n v="6"/>
    <n v="10.333333333333334"/>
    <n v="10.333333333333334"/>
    <s v="Primera compra"/>
    <n v="1259"/>
    <n v="41.363449691991789"/>
    <n v="3.4469541409993156"/>
    <x v="0"/>
    <x v="1"/>
    <s v="may"/>
  </r>
  <r>
    <x v="3306"/>
    <x v="0"/>
    <n v="54"/>
    <n v="118"/>
    <n v="412.5"/>
    <n v="148"/>
    <s v="Yes"/>
    <s v="No"/>
    <n v="203.5"/>
    <n v="0"/>
    <n v="38"/>
    <s v="Yes"/>
    <n v="0"/>
    <s v="PA"/>
    <x v="0"/>
    <n v="28"/>
    <s v="Yes"/>
    <s v="No"/>
    <s v="Yes"/>
    <s v="  One Year   "/>
    <s v="Credit Card"/>
    <n v="18"/>
    <n v="670"/>
    <x v="0"/>
    <m/>
    <x v="1060"/>
    <x v="138"/>
    <n v="61"/>
    <x v="2"/>
    <n v="16.600000000000001"/>
    <x v="2"/>
    <s v="SMS"/>
    <x v="0"/>
    <n v="0.41"/>
    <n v="2822"/>
    <s v="Medio"/>
    <s v="Medio"/>
    <n v="8.1967213114754092E-2"/>
    <n v="1735"/>
    <n v="271"/>
    <n v="0.22509225092250923"/>
    <n v="0.22509225092250923"/>
    <s v="Primera compra"/>
    <n v="771"/>
    <n v="25.330595482546201"/>
    <n v="2.1108829568788501"/>
    <x v="1"/>
    <x v="2"/>
    <s v="sept"/>
  </r>
  <r>
    <x v="3307"/>
    <x v="0"/>
    <n v="73"/>
    <n v="56"/>
    <n v="158.30000000000001"/>
    <n v="0"/>
    <s v="No"/>
    <s v="No"/>
    <n v="0"/>
    <n v="0"/>
    <n v="1"/>
    <s v="Yes"/>
    <n v="0"/>
    <s v="AK"/>
    <x v="0"/>
    <n v="46"/>
    <s v="No"/>
    <s v="No"/>
    <s v="No"/>
    <s v="  Month-to-Month   "/>
    <s v="Direct Debit"/>
    <n v="25"/>
    <n v="393"/>
    <x v="0"/>
    <m/>
    <x v="498"/>
    <x v="147"/>
    <n v="78"/>
    <x v="0"/>
    <n v="26.62"/>
    <x v="2"/>
    <s v="SMS"/>
    <x v="0"/>
    <n v="0"/>
    <n v="2633"/>
    <s v="Medio"/>
    <s v="Medio"/>
    <n v="6.4102564102564097E-2"/>
    <n v="313"/>
    <n v="61"/>
    <n v="1.278688524590164"/>
    <n v="1.278688524590164"/>
    <s v="Primera compra"/>
    <n v="927"/>
    <n v="30.455852156057496"/>
    <n v="2.537987679671458"/>
    <x v="1"/>
    <x v="1"/>
    <s v="mar"/>
  </r>
  <r>
    <x v="3308"/>
    <x v="0"/>
    <n v="97"/>
    <n v="169"/>
    <n v="296.3"/>
    <n v="108"/>
    <s v="Yes"/>
    <s v="No"/>
    <n v="76.099999999999994"/>
    <n v="0"/>
    <n v="16"/>
    <s v="Yes"/>
    <n v="0"/>
    <s v="KY"/>
    <x v="0"/>
    <n v="32"/>
    <s v="No"/>
    <s v="No"/>
    <s v="No"/>
    <s v="  Month-to-Month   "/>
    <s v="Credit Card"/>
    <n v="17"/>
    <n v="463"/>
    <x v="0"/>
    <m/>
    <x v="1113"/>
    <x v="27"/>
    <n v="41"/>
    <x v="1"/>
    <n v="18.63"/>
    <x v="4"/>
    <s v="SMS"/>
    <x v="0"/>
    <n v="3.81"/>
    <n v="775"/>
    <s v="Medio"/>
    <s v="Bajo"/>
    <n v="7.3170731707317069E-2"/>
    <n v="1421"/>
    <n v="280"/>
    <n v="0.14642857142857144"/>
    <n v="0.14642857142857144"/>
    <s v="Primera compra"/>
    <n v="1255"/>
    <n v="41.232032854209443"/>
    <n v="3.4360027378507869"/>
    <x v="0"/>
    <x v="1"/>
    <s v="may"/>
  </r>
  <r>
    <x v="3309"/>
    <x v="0"/>
    <n v="56"/>
    <n v="60"/>
    <n v="180.2"/>
    <n v="66"/>
    <s v="Yes"/>
    <s v="No"/>
    <n v="31.9"/>
    <n v="0"/>
    <n v="10"/>
    <s v="Yes"/>
    <n v="0"/>
    <s v="MO"/>
    <x v="0"/>
    <n v="47"/>
    <s v="No"/>
    <s v="No"/>
    <s v="No"/>
    <s v="  Month-to-Month   "/>
    <s v="Direct Debit"/>
    <n v="34"/>
    <n v="381"/>
    <x v="0"/>
    <m/>
    <x v="843"/>
    <x v="645"/>
    <n v="87"/>
    <x v="1"/>
    <n v="36.380000000000003"/>
    <x v="4"/>
    <s v="Email"/>
    <x v="1"/>
    <n v="0.96"/>
    <n v="370"/>
    <s v="Medio"/>
    <s v="Bajo"/>
    <n v="3.4482758620689655E-2"/>
    <n v="300"/>
    <n v="129"/>
    <n v="0.67441860465116277"/>
    <n v="0.67441860465116277"/>
    <s v="Primera compra"/>
    <n v="1375"/>
    <n v="45.17453798767967"/>
    <n v="3.7645448323066391"/>
    <x v="0"/>
    <x v="1"/>
    <s v="ene"/>
  </r>
  <r>
    <x v="3310"/>
    <x v="0"/>
    <n v="52"/>
    <n v="237"/>
    <n v="809"/>
    <n v="162"/>
    <s v="Yes"/>
    <s v="No"/>
    <n v="163.4"/>
    <n v="0"/>
    <n v="5"/>
    <s v="Yes"/>
    <n v="0"/>
    <s v="MN"/>
    <x v="0"/>
    <n v="41"/>
    <s v="No"/>
    <s v="No"/>
    <s v="No"/>
    <s v="  One Year   "/>
    <s v="Paper Check"/>
    <n v="17"/>
    <n v="895"/>
    <x v="0"/>
    <m/>
    <x v="186"/>
    <x v="979"/>
    <n v="51"/>
    <x v="1"/>
    <n v="13.79"/>
    <x v="3"/>
    <s v="Email"/>
    <x v="1"/>
    <n v="6.53"/>
    <n v="971"/>
    <s v="Medio"/>
    <s v="Bajo"/>
    <n v="1.9607843137254902E-2"/>
    <n v="289"/>
    <n v="400"/>
    <n v="0.1275"/>
    <n v="0.1275"/>
    <s v="Primera compra"/>
    <n v="1650"/>
    <n v="54.209445585215605"/>
    <n v="4.517453798767967"/>
    <x v="2"/>
    <x v="2"/>
    <s v="abr"/>
  </r>
  <r>
    <x v="3311"/>
    <x v="0"/>
    <n v="99"/>
    <n v="13"/>
    <n v="33.1"/>
    <n v="72"/>
    <s v="Yes"/>
    <s v="No"/>
    <n v="48"/>
    <n v="0"/>
    <n v="2"/>
    <s v="Yes"/>
    <n v="0"/>
    <s v="MI"/>
    <x v="1"/>
    <n v="50"/>
    <s v="No"/>
    <s v="No"/>
    <s v="No"/>
    <s v="  Month-to-Month   "/>
    <s v="Direct Debit"/>
    <n v="22"/>
    <n v="181"/>
    <x v="0"/>
    <m/>
    <x v="523"/>
    <x v="163"/>
    <n v="20"/>
    <x v="1"/>
    <n v="21.63"/>
    <x v="2"/>
    <s v="Phone"/>
    <x v="1"/>
    <n v="0.1"/>
    <n v="4117"/>
    <s v="Medio"/>
    <s v="Medio"/>
    <n v="0.25"/>
    <n v="515"/>
    <n v="90"/>
    <n v="0.22222222222222221"/>
    <n v="0.22222222222222221"/>
    <s v="Primera compra"/>
    <n v="596"/>
    <n v="19.581108829568791"/>
    <n v="1.6317590691307327"/>
    <x v="1"/>
    <x v="1"/>
    <s v="feb"/>
  </r>
  <r>
    <x v="3311"/>
    <x v="0"/>
    <n v="87"/>
    <n v="13"/>
    <n v="33.1"/>
    <n v="72"/>
    <s v="Yes"/>
    <s v="No"/>
    <n v="48"/>
    <n v="0"/>
    <n v="2"/>
    <s v="Yes"/>
    <n v="0"/>
    <s v="MI"/>
    <x v="1"/>
    <n v="50"/>
    <s v="No"/>
    <s v="No"/>
    <s v="No"/>
    <s v="  Month-to-Month   "/>
    <s v="Direct Debit"/>
    <n v="22"/>
    <n v="181"/>
    <x v="0"/>
    <m/>
    <x v="523"/>
    <x v="163"/>
    <n v="20"/>
    <x v="1"/>
    <n v="21.63"/>
    <x v="2"/>
    <s v="Phone"/>
    <x v="1"/>
    <n v="0.1"/>
    <n v="4670"/>
    <s v="Medio"/>
    <s v="Medio"/>
    <n v="0.25"/>
    <n v="515"/>
    <n v="90"/>
    <n v="0.22222222222222221"/>
    <n v="0.22222222222222221"/>
    <s v="Compra posterior"/>
    <n v="596"/>
    <n v="19.581108829568791"/>
    <n v="1.6317590691307327"/>
    <x v="1"/>
    <x v="1"/>
    <s v="feb"/>
  </r>
  <r>
    <x v="3312"/>
    <x v="0"/>
    <n v="55"/>
    <n v="207"/>
    <n v="575.4"/>
    <n v="76"/>
    <s v="Yes"/>
    <s v="No"/>
    <n v="180.5"/>
    <n v="0"/>
    <n v="11"/>
    <s v="Yes"/>
    <n v="0"/>
    <s v="TX"/>
    <x v="0"/>
    <n v="53"/>
    <s v="No"/>
    <s v="No"/>
    <s v="No"/>
    <s v="  One Year   "/>
    <s v="Credit Card"/>
    <n v="25"/>
    <n v="968"/>
    <x v="0"/>
    <m/>
    <x v="448"/>
    <x v="39"/>
    <n v="95"/>
    <x v="2"/>
    <n v="27.07"/>
    <x v="3"/>
    <s v="Email"/>
    <x v="1"/>
    <n v="0.36"/>
    <n v="2837"/>
    <s v="Medio"/>
    <s v="Bajo"/>
    <n v="1.0526315789473684E-2"/>
    <n v="406"/>
    <n v="284"/>
    <n v="0.33450704225352113"/>
    <n v="0.33450704225352113"/>
    <s v="Primera compra"/>
    <n v="1088"/>
    <n v="35.745379876796719"/>
    <n v="2.9787816563997267"/>
    <x v="2"/>
    <x v="2"/>
    <s v="oct"/>
  </r>
  <r>
    <x v="3313"/>
    <x v="0"/>
    <n v="93"/>
    <n v="61"/>
    <n v="138.80000000000001"/>
    <n v="0"/>
    <s v="No"/>
    <s v="No"/>
    <n v="0"/>
    <n v="1"/>
    <n v="9"/>
    <s v="Yes"/>
    <n v="0"/>
    <s v="NH"/>
    <x v="1"/>
    <n v="64"/>
    <s v="No"/>
    <s v="No"/>
    <s v="Yes"/>
    <s v="  Two Year   "/>
    <s v="Credit Card"/>
    <n v="41"/>
    <n v="947"/>
    <x v="0"/>
    <m/>
    <x v="285"/>
    <x v="121"/>
    <n v="97"/>
    <x v="1"/>
    <n v="44.57"/>
    <x v="2"/>
    <s v="Phone"/>
    <x v="1"/>
    <n v="0"/>
    <n v="4289"/>
    <s v="Medio"/>
    <s v="Medio"/>
    <n v="5.1546391752577317E-2"/>
    <n v="470"/>
    <n v="66"/>
    <n v="1.4696969696969697"/>
    <n v="1.4696969696969697"/>
    <s v="Primera compra"/>
    <n v="1091"/>
    <n v="35.843942505133469"/>
    <n v="2.9869952087611225"/>
    <x v="1"/>
    <x v="2"/>
    <s v="oct"/>
  </r>
  <r>
    <x v="3314"/>
    <x v="0"/>
    <n v="85"/>
    <n v="294"/>
    <n v="984.6"/>
    <n v="560"/>
    <s v="Yes"/>
    <s v="No"/>
    <n v="177.8"/>
    <n v="1"/>
    <n v="8"/>
    <s v="Yes"/>
    <n v="0"/>
    <s v="MO"/>
    <x v="0"/>
    <n v="38"/>
    <s v="No"/>
    <s v="No"/>
    <s v="Yes"/>
    <s v="  Two Year   "/>
    <s v="Credit Card"/>
    <n v="56"/>
    <n v="3917"/>
    <x v="0"/>
    <m/>
    <x v="280"/>
    <x v="258"/>
    <n v="66"/>
    <x v="1"/>
    <n v="51.08"/>
    <x v="2"/>
    <s v="SMS"/>
    <x v="0"/>
    <n v="0.89"/>
    <n v="6853"/>
    <s v="Alto"/>
    <s v="Medio"/>
    <n v="7.575757575757576E-2"/>
    <n v="1150"/>
    <n v="859"/>
    <n v="7.6833527357392323E-2"/>
    <n v="7.6833527357392323E-2"/>
    <s v="Primera compra"/>
    <n v="983"/>
    <n v="32.295687885010267"/>
    <n v="2.6913073237508556"/>
    <x v="1"/>
    <x v="3"/>
    <s v="feb"/>
  </r>
  <r>
    <x v="3315"/>
    <x v="0"/>
    <n v="53"/>
    <n v="4"/>
    <n v="11"/>
    <n v="0"/>
    <s v="No"/>
    <s v="No"/>
    <n v="0"/>
    <n v="1"/>
    <n v="0"/>
    <s v="No"/>
    <n v="0"/>
    <s v="NC"/>
    <x v="1"/>
    <n v="29"/>
    <s v="Yes"/>
    <s v="No"/>
    <s v="No"/>
    <s v="  Month-to-Month   "/>
    <s v="Credit Card"/>
    <n v="10"/>
    <n v="10"/>
    <x v="0"/>
    <m/>
    <x v="176"/>
    <x v="864"/>
    <n v="53"/>
    <x v="1"/>
    <n v="8.81"/>
    <x v="4"/>
    <s v="Email"/>
    <x v="0"/>
    <n v="0"/>
    <n v="755"/>
    <s v="Medio"/>
    <s v="Bajo"/>
    <n v="5.6603773584905662E-2"/>
    <n v="698"/>
    <n v="7"/>
    <n v="7.5714285714285712"/>
    <n v="7.5714285714285712"/>
    <s v="Primera compra"/>
    <n v="1153"/>
    <n v="37.880903490759756"/>
    <n v="3.1567419575633129"/>
    <x v="0"/>
    <x v="1"/>
    <s v="ago"/>
  </r>
  <r>
    <x v="3316"/>
    <x v="0"/>
    <n v="67"/>
    <n v="2"/>
    <n v="5"/>
    <n v="0"/>
    <s v="No"/>
    <s v="No"/>
    <n v="0"/>
    <n v="0"/>
    <n v="28"/>
    <s v="Yes"/>
    <n v="0"/>
    <s v="WY"/>
    <x v="0"/>
    <n v="19"/>
    <s v="Yes"/>
    <s v="No"/>
    <s v="No"/>
    <s v="  Month-to-Month   "/>
    <s v="Direct Debit"/>
    <n v="40"/>
    <n v="40"/>
    <x v="0"/>
    <m/>
    <x v="250"/>
    <x v="638"/>
    <n v="79"/>
    <x v="0"/>
    <n v="47.89"/>
    <x v="2"/>
    <s v="Phone"/>
    <x v="0"/>
    <n v="0"/>
    <n v="3900"/>
    <s v="Alto"/>
    <s v="Medio"/>
    <n v="6.3291139240506333E-2"/>
    <n v="423"/>
    <n v="7"/>
    <n v="11.285714285714286"/>
    <n v="11.285714285714286"/>
    <s v="Primera compra"/>
    <n v="453"/>
    <n v="14.882956878850102"/>
    <n v="1.2402464065708418"/>
    <x v="1"/>
    <x v="1"/>
    <s v="jul"/>
  </r>
  <r>
    <x v="3317"/>
    <x v="0"/>
    <n v="71"/>
    <n v="185"/>
    <n v="326"/>
    <n v="130"/>
    <s v="Yes"/>
    <s v="Yes"/>
    <n v="0"/>
    <n v="0"/>
    <n v="27"/>
    <s v="Yes"/>
    <n v="0"/>
    <s v="OK"/>
    <x v="1"/>
    <n v="51"/>
    <s v="No"/>
    <s v="No"/>
    <s v="Yes"/>
    <s v="  One Year   "/>
    <s v="Direct Debit"/>
    <n v="45"/>
    <n v="2963"/>
    <x v="0"/>
    <m/>
    <x v="559"/>
    <x v="1028"/>
    <n v="40"/>
    <x v="2"/>
    <n v="53.1"/>
    <x v="0"/>
    <s v="SMS"/>
    <x v="0"/>
    <n v="0.74"/>
    <n v="5335"/>
    <s v="Alto"/>
    <s v="Bajo"/>
    <n v="0.05"/>
    <n v="633"/>
    <n v="317"/>
    <n v="0.12618296529968454"/>
    <n v="0.12618296529968454"/>
    <s v="Primera compra"/>
    <n v="1418"/>
    <n v="46.587268993839835"/>
    <n v="3.8822724161533197"/>
    <x v="0"/>
    <x v="3"/>
    <s v="nov"/>
  </r>
  <r>
    <x v="3318"/>
    <x v="0"/>
    <n v="67"/>
    <n v="196"/>
    <n v="445"/>
    <n v="0"/>
    <s v="No"/>
    <s v="No"/>
    <n v="0"/>
    <n v="0"/>
    <n v="25"/>
    <s v="Yes"/>
    <n v="0"/>
    <s v="ME"/>
    <x v="0"/>
    <n v="31"/>
    <s v="No"/>
    <s v="No"/>
    <s v="Yes"/>
    <s v="  Month-to-Month   "/>
    <s v="Direct Debit"/>
    <n v="39"/>
    <n v="1581"/>
    <x v="0"/>
    <m/>
    <x v="1288"/>
    <x v="524"/>
    <n v="13"/>
    <x v="0"/>
    <n v="39.4"/>
    <x v="1"/>
    <s v="SMS"/>
    <x v="1"/>
    <n v="0"/>
    <n v="5589"/>
    <s v="Medio"/>
    <s v="Bajo"/>
    <n v="0"/>
    <n v="638"/>
    <n v="196"/>
    <n v="6.6326530612244902E-2"/>
    <n v="6.6326530612244902E-2"/>
    <s v="Primera compra"/>
    <n v="1284"/>
    <n v="42.18480492813142"/>
    <n v="3.5154004106776182"/>
    <x v="2"/>
    <x v="0"/>
    <s v="abr"/>
  </r>
  <r>
    <x v="3319"/>
    <x v="0"/>
    <n v="64"/>
    <n v="23"/>
    <n v="56.6"/>
    <n v="0"/>
    <s v="No"/>
    <s v="No"/>
    <n v="0"/>
    <n v="0"/>
    <n v="10"/>
    <s v="Yes"/>
    <n v="0"/>
    <s v="NJ"/>
    <x v="0"/>
    <n v="49"/>
    <s v="No"/>
    <s v="No"/>
    <s v="No"/>
    <s v="  Month-to-Month   "/>
    <s v="Direct Debit"/>
    <n v="27"/>
    <n v="118"/>
    <x v="0"/>
    <m/>
    <x v="1222"/>
    <x v="936"/>
    <n v="63"/>
    <x v="1"/>
    <n v="22.08"/>
    <x v="0"/>
    <s v="Email"/>
    <x v="1"/>
    <n v="0"/>
    <n v="2231"/>
    <s v="Medio"/>
    <s v="Bajo"/>
    <n v="3.1746031746031744E-2"/>
    <n v="602"/>
    <n v="25"/>
    <n v="2.52"/>
    <n v="2.52"/>
    <s v="Primera compra"/>
    <n v="724"/>
    <n v="23.786447638603697"/>
    <n v="1.9822039698836413"/>
    <x v="0"/>
    <x v="1"/>
    <s v="oct"/>
  </r>
  <r>
    <x v="3320"/>
    <x v="0"/>
    <n v="58"/>
    <n v="277"/>
    <n v="886.6"/>
    <n v="295"/>
    <s v="Yes"/>
    <s v="No"/>
    <n v="147.5"/>
    <n v="0"/>
    <n v="11"/>
    <s v="Yes"/>
    <n v="0"/>
    <s v="MA"/>
    <x v="0"/>
    <n v="80"/>
    <s v="No"/>
    <s v="Yes"/>
    <s v="Yes"/>
    <s v="  One Year   "/>
    <s v="Credit Card"/>
    <n v="39"/>
    <n v="2335"/>
    <x v="0"/>
    <m/>
    <x v="876"/>
    <x v="249"/>
    <n v="72"/>
    <x v="2"/>
    <n v="36.06"/>
    <x v="1"/>
    <s v="Phone"/>
    <x v="0"/>
    <n v="0.59"/>
    <n v="737"/>
    <s v="Medio"/>
    <s v="Bajo"/>
    <n v="0"/>
    <n v="1270"/>
    <n v="572"/>
    <n v="0.12587412587412589"/>
    <n v="0.12587412587412589"/>
    <s v="Primera compra"/>
    <n v="1120"/>
    <n v="36.79671457905544"/>
    <n v="3.0663928815879533"/>
    <x v="2"/>
    <x v="3"/>
    <s v="sept"/>
  </r>
  <r>
    <x v="3321"/>
    <x v="0"/>
    <n v="62"/>
    <n v="89"/>
    <n v="278.7"/>
    <n v="224"/>
    <s v="Yes"/>
    <s v="No"/>
    <n v="100.8"/>
    <n v="0"/>
    <n v="0"/>
    <s v="No"/>
    <n v="0"/>
    <s v="MN"/>
    <x v="0"/>
    <n v="56"/>
    <s v="No"/>
    <s v="No"/>
    <s v="No"/>
    <s v="  Two Year   "/>
    <s v="Credit Card"/>
    <n v="11"/>
    <n v="636"/>
    <x v="0"/>
    <m/>
    <x v="846"/>
    <x v="1118"/>
    <n v="100"/>
    <x v="2"/>
    <n v="9.3800000000000008"/>
    <x v="1"/>
    <s v="Email"/>
    <x v="0"/>
    <n v="0.5"/>
    <n v="6009"/>
    <s v="Medio"/>
    <s v="Bajo"/>
    <n v="0"/>
    <n v="866"/>
    <n v="313"/>
    <n v="0.31948881789137379"/>
    <n v="0.31948881789137379"/>
    <s v="Primera compra"/>
    <n v="1073"/>
    <n v="35.252566735112936"/>
    <n v="2.9377138945927448"/>
    <x v="2"/>
    <x v="1"/>
    <s v="nov"/>
  </r>
  <r>
    <x v="3322"/>
    <x v="0"/>
    <n v="58"/>
    <n v="7"/>
    <n v="17"/>
    <n v="0"/>
    <s v="No"/>
    <s v="No"/>
    <n v="0"/>
    <n v="0"/>
    <n v="37"/>
    <s v="No"/>
    <n v="0"/>
    <s v="SC"/>
    <x v="1"/>
    <n v="25"/>
    <s v="Yes"/>
    <s v="No"/>
    <s v="Yes"/>
    <s v="  Month-to-Month   "/>
    <s v="Direct Debit"/>
    <n v="21"/>
    <n v="72"/>
    <x v="0"/>
    <m/>
    <x v="1079"/>
    <x v="976"/>
    <n v="11"/>
    <x v="1"/>
    <n v="23.41"/>
    <x v="2"/>
    <s v="Phone"/>
    <x v="1"/>
    <n v="0"/>
    <n v="6486"/>
    <s v="Medio"/>
    <s v="Medio"/>
    <n v="0.45454545454545453"/>
    <n v="654"/>
    <n v="12"/>
    <n v="0.91666666666666663"/>
    <n v="0.91666666666666663"/>
    <s v="Primera compra"/>
    <n v="852"/>
    <n v="27.991786447638603"/>
    <n v="2.3326488706365502"/>
    <x v="1"/>
    <x v="1"/>
    <s v="jun"/>
  </r>
  <r>
    <x v="3323"/>
    <x v="0"/>
    <n v="74"/>
    <n v="108"/>
    <n v="209.8"/>
    <n v="0"/>
    <s v="No"/>
    <s v="No"/>
    <n v="0"/>
    <n v="0"/>
    <n v="0"/>
    <s v="No"/>
    <n v="0"/>
    <s v="CT"/>
    <x v="0"/>
    <n v="42"/>
    <s v="No"/>
    <s v="No"/>
    <s v="No"/>
    <s v="  Two Year   "/>
    <s v="Direct Debit"/>
    <n v="17"/>
    <n v="706"/>
    <x v="0"/>
    <m/>
    <x v="1289"/>
    <x v="754"/>
    <n v="73"/>
    <x v="2"/>
    <n v="15.21"/>
    <x v="2"/>
    <s v="Email"/>
    <x v="1"/>
    <n v="0"/>
    <n v="2738"/>
    <s v="Medio"/>
    <s v="Medio"/>
    <n v="6.8493150684931503E-2"/>
    <n v="768"/>
    <n v="113"/>
    <n v="0.64601769911504425"/>
    <n v="0.64601769911504425"/>
    <s v="Primera compra"/>
    <n v="1488"/>
    <n v="48.887063655030801"/>
    <n v="4.0739219712525667"/>
    <x v="1"/>
    <x v="2"/>
    <s v="sept"/>
  </r>
  <r>
    <x v="3324"/>
    <x v="0"/>
    <n v="71"/>
    <n v="3"/>
    <n v="8"/>
    <n v="0"/>
    <s v="No"/>
    <s v="No"/>
    <n v="0"/>
    <n v="0"/>
    <n v="0"/>
    <s v="No"/>
    <n v="0"/>
    <s v="MN"/>
    <x v="1"/>
    <n v="37"/>
    <s v="No"/>
    <s v="No"/>
    <s v="No"/>
    <s v="  Month-to-Month   "/>
    <s v="Direct Debit"/>
    <n v="11"/>
    <n v="11"/>
    <x v="0"/>
    <m/>
    <x v="811"/>
    <x v="1319"/>
    <n v="94"/>
    <x v="0"/>
    <n v="10.68"/>
    <x v="1"/>
    <s v="Phone"/>
    <x v="0"/>
    <n v="0"/>
    <n v="5564"/>
    <s v="Medio"/>
    <s v="Bajo"/>
    <n v="0"/>
    <n v="1054"/>
    <n v="3"/>
    <n v="31.333333333333332"/>
    <n v="31.333333333333332"/>
    <s v="Primera compra"/>
    <n v="1399"/>
    <n v="45.963039014373713"/>
    <n v="3.8302532511978096"/>
    <x v="2"/>
    <x v="1"/>
    <s v="dic"/>
  </r>
  <r>
    <x v="3325"/>
    <x v="0"/>
    <n v="75"/>
    <n v="185"/>
    <n v="479.7"/>
    <n v="0"/>
    <s v="No"/>
    <s v="No"/>
    <n v="0"/>
    <n v="0"/>
    <n v="7"/>
    <s v="Yes"/>
    <n v="0"/>
    <s v="SD"/>
    <x v="1"/>
    <n v="77"/>
    <s v="No"/>
    <s v="Yes"/>
    <s v="Yes"/>
    <s v="  Two Year   "/>
    <s v="Direct Debit"/>
    <n v="41"/>
    <n v="1222"/>
    <x v="0"/>
    <m/>
    <x v="4"/>
    <x v="276"/>
    <n v="96"/>
    <x v="2"/>
    <n v="47.01"/>
    <x v="5"/>
    <s v="Email"/>
    <x v="1"/>
    <n v="0"/>
    <n v="3802"/>
    <s v="Alto"/>
    <s v="Bajo"/>
    <n v="4.1666666666666664E-2"/>
    <n v="789"/>
    <n v="189"/>
    <n v="0.50793650793650791"/>
    <n v="0.50793650793650791"/>
    <s v="Primera compra"/>
    <n v="1265"/>
    <n v="41.560574948665298"/>
    <n v="3.463381245722108"/>
    <x v="0"/>
    <x v="0"/>
    <s v="abr"/>
  </r>
  <r>
    <x v="3326"/>
    <x v="0"/>
    <n v="58"/>
    <n v="18"/>
    <n v="33.299999999999997"/>
    <n v="0"/>
    <s v="No"/>
    <s v="No"/>
    <n v="0"/>
    <n v="0"/>
    <n v="1"/>
    <s v="Yes"/>
    <n v="0"/>
    <s v="OK"/>
    <x v="1"/>
    <n v="76"/>
    <s v="No"/>
    <s v="Yes"/>
    <s v="No"/>
    <s v="  Two Year   "/>
    <s v="Direct Debit"/>
    <n v="37"/>
    <n v="82"/>
    <x v="0"/>
    <m/>
    <x v="1146"/>
    <x v="323"/>
    <n v="111"/>
    <x v="2"/>
    <n v="33.08"/>
    <x v="0"/>
    <s v="SMS"/>
    <x v="0"/>
    <n v="0"/>
    <n v="715"/>
    <s v="Medio"/>
    <s v="Bajo"/>
    <n v="1.8018018018018018E-2"/>
    <n v="1679"/>
    <n v="20"/>
    <n v="5.55"/>
    <n v="5.55"/>
    <s v="Primera compra"/>
    <n v="731"/>
    <n v="24.016427104722794"/>
    <n v="2.001368925393566"/>
    <x v="0"/>
    <x v="1"/>
    <s v="oct"/>
  </r>
  <r>
    <x v="3327"/>
    <x v="0"/>
    <n v="53"/>
    <n v="117"/>
    <n v="381.6"/>
    <n v="0"/>
    <s v="No"/>
    <s v="No"/>
    <n v="0"/>
    <n v="2"/>
    <n v="0"/>
    <s v="No"/>
    <n v="0"/>
    <s v="AL"/>
    <x v="0"/>
    <n v="58"/>
    <s v="No"/>
    <s v="No"/>
    <s v="No"/>
    <s v="  Two Year   "/>
    <s v="Direct Debit"/>
    <n v="13"/>
    <n v="731"/>
    <x v="0"/>
    <m/>
    <x v="125"/>
    <x v="1320"/>
    <n v="83"/>
    <x v="2"/>
    <n v="13.92"/>
    <x v="5"/>
    <s v="SMS"/>
    <x v="0"/>
    <n v="0"/>
    <n v="6606"/>
    <s v="Medio"/>
    <s v="Bajo"/>
    <n v="4.8192771084337352E-2"/>
    <n v="1010"/>
    <n v="121"/>
    <n v="0.68595041322314054"/>
    <n v="0.68595041322314054"/>
    <s v="Primera compra"/>
    <n v="635"/>
    <n v="20.862422997946613"/>
    <n v="1.7385352498288844"/>
    <x v="0"/>
    <x v="2"/>
    <s v="ene"/>
  </r>
  <r>
    <x v="3328"/>
    <x v="0"/>
    <n v="73"/>
    <n v="37"/>
    <n v="93.7"/>
    <n v="52"/>
    <s v="Yes"/>
    <s v="Yes"/>
    <n v="0"/>
    <n v="1"/>
    <n v="0"/>
    <s v="No"/>
    <n v="0"/>
    <s v="IL"/>
    <x v="1"/>
    <n v="43"/>
    <s v="No"/>
    <s v="No"/>
    <s v="No"/>
    <s v="  Two Year   "/>
    <s v="Credit Card"/>
    <n v="10"/>
    <n v="129"/>
    <x v="0"/>
    <m/>
    <x v="219"/>
    <x v="1197"/>
    <n v="36"/>
    <x v="0"/>
    <n v="11.18"/>
    <x v="4"/>
    <s v="Email"/>
    <x v="0"/>
    <n v="1.22"/>
    <n v="6172"/>
    <s v="Medio"/>
    <s v="Bajo"/>
    <n v="8.3333333333333329E-2"/>
    <n v="1476"/>
    <n v="92"/>
    <n v="0.39130434782608697"/>
    <n v="0.39130434782608697"/>
    <s v="Primera compra"/>
    <n v="1724"/>
    <n v="56.640657084188916"/>
    <n v="4.7200547570157427"/>
    <x v="0"/>
    <x v="1"/>
    <s v="ene"/>
  </r>
  <r>
    <x v="3329"/>
    <x v="0"/>
    <n v="74"/>
    <n v="489"/>
    <n v="1234.2"/>
    <n v="0"/>
    <s v="No"/>
    <s v="No"/>
    <n v="0"/>
    <n v="0"/>
    <n v="0"/>
    <s v="No"/>
    <n v="0"/>
    <s v="AZ"/>
    <x v="1"/>
    <n v="28"/>
    <s v="Yes"/>
    <s v="No"/>
    <s v="No"/>
    <s v="  Two Year   "/>
    <s v="Direct Debit"/>
    <n v="7"/>
    <n v="577"/>
    <x v="0"/>
    <m/>
    <x v="670"/>
    <x v="1110"/>
    <n v="32"/>
    <x v="0"/>
    <n v="7.63"/>
    <x v="2"/>
    <s v="Phone"/>
    <x v="1"/>
    <n v="0"/>
    <n v="5619"/>
    <s v="Medio"/>
    <s v="Medio"/>
    <n v="0.15625"/>
    <n v="1160"/>
    <n v="494"/>
    <n v="6.4777327935222673E-2"/>
    <n v="6.4777327935222673E-2"/>
    <s v="Primera compra"/>
    <n v="1053"/>
    <n v="34.595482546201232"/>
    <n v="2.8829568788501025"/>
    <x v="1"/>
    <x v="1"/>
    <s v="nov"/>
  </r>
  <r>
    <x v="3330"/>
    <x v="0"/>
    <n v="66"/>
    <n v="196"/>
    <n v="581.1"/>
    <n v="351"/>
    <s v="Yes"/>
    <s v="No"/>
    <n v="95.6"/>
    <n v="0"/>
    <n v="21"/>
    <s v="Yes"/>
    <n v="0"/>
    <s v="AR"/>
    <x v="0"/>
    <n v="23"/>
    <s v="Yes"/>
    <s v="No"/>
    <s v="No"/>
    <s v="  Two Year   "/>
    <s v="Credit Card"/>
    <n v="49"/>
    <n v="1879"/>
    <x v="0"/>
    <m/>
    <x v="136"/>
    <x v="1151"/>
    <n v="106"/>
    <x v="0"/>
    <n v="49.97"/>
    <x v="1"/>
    <s v="SMS"/>
    <x v="0"/>
    <n v="3.82"/>
    <n v="6970"/>
    <s v="Alto"/>
    <s v="Bajo"/>
    <n v="0"/>
    <n v="1628"/>
    <n v="547"/>
    <n v="0.19378427787934185"/>
    <n v="0.19378427787934185"/>
    <s v="Primera compra"/>
    <n v="607"/>
    <n v="19.942505133470224"/>
    <n v="1.6618754277891854"/>
    <x v="0"/>
    <x v="0"/>
    <s v="feb"/>
  </r>
  <r>
    <x v="3331"/>
    <x v="0"/>
    <n v="75"/>
    <n v="86"/>
    <n v="283.8"/>
    <n v="517"/>
    <s v="Yes"/>
    <s v="No"/>
    <n v="197.4"/>
    <n v="1"/>
    <n v="11"/>
    <s v="No"/>
    <n v="38"/>
    <s v="NH"/>
    <x v="0"/>
    <n v="69"/>
    <s v="No"/>
    <s v="Yes"/>
    <s v="No"/>
    <s v="  One Year   "/>
    <s v="Direct Debit"/>
    <n v="42"/>
    <n v="1989"/>
    <x v="0"/>
    <m/>
    <x v="761"/>
    <x v="37"/>
    <n v="52"/>
    <x v="0"/>
    <n v="42.08"/>
    <x v="5"/>
    <s v="Phone"/>
    <x v="1"/>
    <n v="3.95"/>
    <n v="3566"/>
    <s v="Medio"/>
    <s v="Bajo"/>
    <n v="7.6923076923076927E-2"/>
    <n v="705"/>
    <n v="607"/>
    <n v="8.5667215815486003E-2"/>
    <n v="8.5667215815486003E-2"/>
    <s v="Primera compra"/>
    <n v="1151"/>
    <n v="37.815195071868587"/>
    <n v="3.1512662559890487"/>
    <x v="0"/>
    <x v="0"/>
    <s v="ago"/>
  </r>
  <r>
    <x v="3332"/>
    <x v="0"/>
    <n v="71"/>
    <n v="113"/>
    <n v="300.3"/>
    <n v="0"/>
    <s v="No"/>
    <s v="No"/>
    <n v="0"/>
    <n v="0"/>
    <n v="12"/>
    <s v="Yes"/>
    <n v="0"/>
    <s v="PA"/>
    <x v="0"/>
    <n v="29"/>
    <s v="Yes"/>
    <s v="No"/>
    <s v="No"/>
    <s v="  One Year   "/>
    <s v="Credit Card"/>
    <n v="16"/>
    <n v="591"/>
    <x v="0"/>
    <m/>
    <x v="289"/>
    <x v="999"/>
    <n v="14"/>
    <x v="0"/>
    <n v="16.12"/>
    <x v="3"/>
    <s v="SMS"/>
    <x v="1"/>
    <n v="0"/>
    <n v="6818"/>
    <s v="Medio"/>
    <s v="Bajo"/>
    <n v="7.1428571428571425E-2"/>
    <n v="1220"/>
    <n v="114"/>
    <n v="0.12280701754385964"/>
    <n v="0.12280701754385964"/>
    <s v="Primera compra"/>
    <n v="1230"/>
    <n v="40.410677618069819"/>
    <n v="3.3675564681724848"/>
    <x v="2"/>
    <x v="1"/>
    <s v="jun"/>
  </r>
  <r>
    <x v="3333"/>
    <x v="0"/>
    <n v="65"/>
    <n v="69"/>
    <n v="192.6"/>
    <n v="0"/>
    <s v="No"/>
    <s v="No"/>
    <n v="0"/>
    <n v="0"/>
    <n v="1"/>
    <s v="Yes"/>
    <n v="0"/>
    <s v="TX"/>
    <x v="1"/>
    <n v="45"/>
    <s v="No"/>
    <s v="No"/>
    <s v="No"/>
    <s v="  Month-to-Month   "/>
    <s v="Direct Debit"/>
    <n v="35"/>
    <n v="1123"/>
    <x v="0"/>
    <m/>
    <x v="97"/>
    <x v="1045"/>
    <n v="26"/>
    <x v="2"/>
    <n v="28.66"/>
    <x v="4"/>
    <s v="SMS"/>
    <x v="0"/>
    <n v="0"/>
    <n v="2762"/>
    <s v="Medio"/>
    <s v="Bajo"/>
    <n v="0.11538461538461539"/>
    <n v="1562"/>
    <n v="72"/>
    <n v="0.3611111111111111"/>
    <n v="0.3611111111111111"/>
    <s v="Primera compra"/>
    <n v="363"/>
    <n v="11.926078028747433"/>
    <n v="0.99383983572895274"/>
    <x v="0"/>
    <x v="0"/>
    <s v="oct"/>
  </r>
  <r>
    <x v="3334"/>
    <x v="0"/>
    <n v="65"/>
    <n v="445"/>
    <n v="1089.5"/>
    <n v="0"/>
    <s v="No"/>
    <s v="No"/>
    <n v="0"/>
    <n v="0"/>
    <n v="0"/>
    <s v="No"/>
    <n v="0"/>
    <s v="GA"/>
    <x v="0"/>
    <n v="48"/>
    <s v="No"/>
    <s v="No"/>
    <s v="No"/>
    <s v="  Two Year   "/>
    <s v="Credit Card"/>
    <n v="12"/>
    <n v="797"/>
    <x v="0"/>
    <m/>
    <x v="1091"/>
    <x v="1011"/>
    <n v="90"/>
    <x v="0"/>
    <n v="13.31"/>
    <x v="4"/>
    <s v="Phone"/>
    <x v="0"/>
    <n v="0"/>
    <n v="6206"/>
    <s v="Medio"/>
    <s v="Bajo"/>
    <n v="3.3333333333333333E-2"/>
    <n v="1571"/>
    <n v="448"/>
    <n v="0.20089285714285715"/>
    <n v="0.20089285714285715"/>
    <s v="Primera compra"/>
    <n v="1131"/>
    <n v="37.158110882956876"/>
    <n v="3.0965092402464065"/>
    <x v="0"/>
    <x v="2"/>
    <s v="sept"/>
  </r>
  <r>
    <x v="3335"/>
    <x v="0"/>
    <n v="60"/>
    <n v="156"/>
    <n v="409.6"/>
    <n v="0"/>
    <s v="No"/>
    <s v="No"/>
    <n v="0"/>
    <n v="0"/>
    <n v="6"/>
    <s v="Yes"/>
    <n v="0"/>
    <s v="LA"/>
    <x v="1"/>
    <n v="48"/>
    <s v="No"/>
    <s v="No"/>
    <s v="Yes"/>
    <s v="  Month-to-Month   "/>
    <s v="Direct Debit"/>
    <n v="36"/>
    <n v="2104"/>
    <x v="0"/>
    <m/>
    <x v="481"/>
    <x v="423"/>
    <n v="63"/>
    <x v="2"/>
    <n v="35.44"/>
    <x v="1"/>
    <s v="Email"/>
    <x v="0"/>
    <n v="0"/>
    <n v="1871"/>
    <s v="Medio"/>
    <s v="Bajo"/>
    <n v="0"/>
    <n v="942"/>
    <n v="156"/>
    <n v="0.40384615384615385"/>
    <n v="0.40384615384615385"/>
    <s v="Primera compra"/>
    <n v="1354"/>
    <n v="44.484599589322386"/>
    <n v="3.7070499657768656"/>
    <x v="2"/>
    <x v="0"/>
    <s v="ene"/>
  </r>
  <r>
    <x v="3336"/>
    <x v="0"/>
    <n v="94"/>
    <n v="113"/>
    <n v="411.7"/>
    <n v="0"/>
    <s v="No"/>
    <s v="No"/>
    <n v="0"/>
    <n v="0"/>
    <n v="7"/>
    <s v="No"/>
    <n v="6"/>
    <s v="NC"/>
    <x v="0"/>
    <n v="54"/>
    <s v="No"/>
    <s v="No"/>
    <s v="Yes"/>
    <s v="  One Year   "/>
    <s v="Credit Card"/>
    <n v="51"/>
    <n v="3469"/>
    <x v="0"/>
    <m/>
    <x v="179"/>
    <x v="1321"/>
    <n v="79"/>
    <x v="1"/>
    <n v="48.98"/>
    <x v="2"/>
    <s v="SMS"/>
    <x v="1"/>
    <n v="0"/>
    <n v="989"/>
    <s v="Alto"/>
    <s v="Medio"/>
    <n v="6.3291139240506333E-2"/>
    <n v="355"/>
    <n v="118"/>
    <n v="0.66949152542372881"/>
    <n v="0.66949152542372881"/>
    <s v="Primera compra"/>
    <n v="1394"/>
    <n v="45.798767967145793"/>
    <n v="3.8165639972621492"/>
    <x v="1"/>
    <x v="3"/>
    <s v="dic"/>
  </r>
  <r>
    <x v="3337"/>
    <x v="0"/>
    <n v="64"/>
    <n v="10"/>
    <n v="24.7"/>
    <n v="8"/>
    <s v="Yes"/>
    <s v="Yes"/>
    <n v="0"/>
    <n v="0"/>
    <n v="0"/>
    <s v="No"/>
    <n v="0"/>
    <s v="NC"/>
    <x v="1"/>
    <n v="34"/>
    <s v="No"/>
    <s v="No"/>
    <s v="No"/>
    <s v="  Month-to-Month   "/>
    <s v="Credit Card"/>
    <n v="13"/>
    <n v="27"/>
    <x v="0"/>
    <m/>
    <x v="1185"/>
    <x v="1270"/>
    <n v="54"/>
    <x v="2"/>
    <n v="15.23"/>
    <x v="0"/>
    <s v="Phone"/>
    <x v="1"/>
    <n v="0.21"/>
    <n v="3208"/>
    <s v="Medio"/>
    <s v="Bajo"/>
    <n v="3.7037037037037035E-2"/>
    <n v="907"/>
    <n v="20"/>
    <n v="2.7"/>
    <n v="2.7"/>
    <s v="Primera compra"/>
    <n v="1269"/>
    <n v="41.691991786447645"/>
    <n v="3.4743326488706372"/>
    <x v="0"/>
    <x v="1"/>
    <s v="abr"/>
  </r>
  <r>
    <x v="3338"/>
    <x v="0"/>
    <n v="70"/>
    <n v="139"/>
    <n v="372.4"/>
    <n v="136"/>
    <s v="Yes"/>
    <s v="Yes"/>
    <n v="0"/>
    <n v="0"/>
    <n v="0"/>
    <s v="No"/>
    <n v="0"/>
    <s v="WY"/>
    <x v="0"/>
    <n v="55"/>
    <s v="No"/>
    <s v="No"/>
    <s v="No"/>
    <s v="  One Year   "/>
    <s v="Credit Card"/>
    <n v="9"/>
    <n v="294"/>
    <x v="0"/>
    <m/>
    <x v="875"/>
    <x v="1101"/>
    <n v="110"/>
    <x v="1"/>
    <n v="7.44"/>
    <x v="4"/>
    <s v="SMS"/>
    <x v="1"/>
    <n v="0.46"/>
    <n v="4547"/>
    <s v="Medio"/>
    <s v="Bajo"/>
    <n v="2.7272727272727271E-2"/>
    <n v="328"/>
    <n v="278"/>
    <n v="0.39568345323741005"/>
    <n v="0.39568345323741005"/>
    <s v="Primera compra"/>
    <n v="1659"/>
    <n v="54.505133470225871"/>
    <n v="4.5420944558521557"/>
    <x v="0"/>
    <x v="1"/>
    <s v="mar"/>
  </r>
  <r>
    <x v="3339"/>
    <x v="0"/>
    <n v="94"/>
    <n v="69"/>
    <n v="160.80000000000001"/>
    <n v="0"/>
    <s v="No"/>
    <s v="No"/>
    <n v="0"/>
    <n v="0"/>
    <n v="4"/>
    <s v="No"/>
    <n v="46"/>
    <s v="MT"/>
    <x v="0"/>
    <n v="60"/>
    <s v="No"/>
    <s v="No"/>
    <s v="No"/>
    <s v="  One Year   "/>
    <s v="Credit Card"/>
    <n v="35"/>
    <n v="810"/>
    <x v="0"/>
    <m/>
    <x v="1290"/>
    <x v="1004"/>
    <n v="99"/>
    <x v="1"/>
    <n v="39.200000000000003"/>
    <x v="1"/>
    <s v="SMS"/>
    <x v="0"/>
    <n v="0"/>
    <n v="6298"/>
    <s v="Medio"/>
    <s v="Bajo"/>
    <n v="0"/>
    <n v="837"/>
    <n v="69"/>
    <n v="1.4347826086956521"/>
    <n v="1.4347826086956521"/>
    <s v="Primera compra"/>
    <n v="1194"/>
    <n v="39.227926078028744"/>
    <n v="3.2689938398357286"/>
    <x v="2"/>
    <x v="2"/>
    <s v="jul"/>
  </r>
  <r>
    <x v="3340"/>
    <x v="0"/>
    <n v="69"/>
    <n v="188"/>
    <n v="493.4"/>
    <n v="0"/>
    <s v="No"/>
    <s v="No"/>
    <n v="0"/>
    <n v="1"/>
    <n v="9"/>
    <s v="No"/>
    <n v="24"/>
    <s v="MN"/>
    <x v="1"/>
    <n v="78"/>
    <s v="No"/>
    <s v="Yes"/>
    <s v="No"/>
    <s v="  Two Year   "/>
    <s v="Credit Card"/>
    <n v="17"/>
    <n v="746"/>
    <x v="0"/>
    <m/>
    <x v="653"/>
    <x v="469"/>
    <n v="43"/>
    <x v="0"/>
    <n v="17.13"/>
    <x v="4"/>
    <s v="SMS"/>
    <x v="1"/>
    <n v="0"/>
    <n v="1372"/>
    <s v="Medio"/>
    <s v="Bajo"/>
    <n v="6.9767441860465115E-2"/>
    <n v="565"/>
    <n v="191"/>
    <n v="0.22513089005235601"/>
    <n v="0.22513089005235601"/>
    <s v="Primera compra"/>
    <n v="1079"/>
    <n v="35.449691991786445"/>
    <n v="2.9541409993155372"/>
    <x v="0"/>
    <x v="2"/>
    <s v="oct"/>
  </r>
  <r>
    <x v="3341"/>
    <x v="0"/>
    <n v="98"/>
    <n v="76"/>
    <n v="230.2"/>
    <n v="66"/>
    <s v="Yes"/>
    <s v="No"/>
    <n v="198"/>
    <n v="0"/>
    <n v="9"/>
    <s v="Yes"/>
    <n v="0"/>
    <s v="WV"/>
    <x v="0"/>
    <n v="35"/>
    <s v="No"/>
    <s v="No"/>
    <s v="No"/>
    <s v="  Two Year   "/>
    <s v="Direct Debit"/>
    <n v="51"/>
    <n v="1687"/>
    <x v="0"/>
    <m/>
    <x v="102"/>
    <x v="1058"/>
    <n v="20"/>
    <x v="1"/>
    <n v="52.72"/>
    <x v="5"/>
    <s v="SMS"/>
    <x v="1"/>
    <n v="0.4"/>
    <n v="4521"/>
    <s v="Alto"/>
    <s v="Bajo"/>
    <n v="0.2"/>
    <n v="1331"/>
    <n v="146"/>
    <n v="0.13698630136986301"/>
    <n v="0.13698630136986301"/>
    <s v="Primera compra"/>
    <n v="337"/>
    <n v="11.071868583162217"/>
    <n v="0.92265571526351808"/>
    <x v="0"/>
    <x v="0"/>
    <s v="nov"/>
  </r>
  <r>
    <x v="3342"/>
    <x v="0"/>
    <n v="55"/>
    <n v="405"/>
    <n v="1049"/>
    <n v="0"/>
    <s v="No"/>
    <s v="No"/>
    <n v="0"/>
    <n v="0"/>
    <n v="0"/>
    <s v="No"/>
    <n v="0"/>
    <s v="MS"/>
    <x v="1"/>
    <n v="28"/>
    <s v="Yes"/>
    <s v="No"/>
    <s v="No"/>
    <s v="  Two Year   "/>
    <s v="Direct Debit"/>
    <m/>
    <n v="622"/>
    <x v="0"/>
    <m/>
    <x v="370"/>
    <x v="110"/>
    <n v="76"/>
    <x v="2"/>
    <n v="8.6"/>
    <x v="0"/>
    <s v="Email"/>
    <x v="1"/>
    <n v="0"/>
    <n v="67"/>
    <s v="Medio"/>
    <s v="Bajo"/>
    <n v="2.6315789473684209E-2"/>
    <n v="1438"/>
    <n v="407"/>
    <n v="0.18673218673218672"/>
    <n v="0.18673218673218672"/>
    <s v="Primera compra"/>
    <n v="1706"/>
    <n v="56.049281314168375"/>
    <n v="4.6707734428473646"/>
    <x v="0"/>
    <x v="1"/>
    <s v="feb"/>
  </r>
  <r>
    <x v="3342"/>
    <x v="0"/>
    <n v="57"/>
    <n v="405"/>
    <n v="1049"/>
    <n v="0"/>
    <s v="No"/>
    <s v="No"/>
    <n v="0"/>
    <n v="0"/>
    <n v="0"/>
    <s v="No"/>
    <n v="0"/>
    <s v="MS"/>
    <x v="1"/>
    <n v="28"/>
    <s v="Yes"/>
    <s v="No"/>
    <s v="No"/>
    <s v="  Two Year   "/>
    <s v="Direct Debit"/>
    <n v="9"/>
    <n v="622"/>
    <x v="0"/>
    <m/>
    <x v="370"/>
    <x v="110"/>
    <n v="76"/>
    <x v="2"/>
    <n v="8.6"/>
    <x v="3"/>
    <s v="Email"/>
    <x v="1"/>
    <n v="0"/>
    <n v="2515"/>
    <s v="Medio"/>
    <s v="Bajo"/>
    <n v="1.3157894736842105E-2"/>
    <n v="1438"/>
    <n v="406"/>
    <n v="0.18719211822660098"/>
    <n v="0.18719211822660098"/>
    <s v="Compra posterior"/>
    <n v="1706"/>
    <n v="56.049281314168375"/>
    <n v="4.6707734428473646"/>
    <x v="2"/>
    <x v="1"/>
    <s v="feb"/>
  </r>
  <r>
    <x v="3343"/>
    <x v="0"/>
    <n v="83"/>
    <n v="318"/>
    <n v="543.6"/>
    <n v="0"/>
    <s v="No"/>
    <s v="No"/>
    <n v="0"/>
    <n v="0"/>
    <n v="0"/>
    <s v="No"/>
    <n v="0"/>
    <s v="MO"/>
    <x v="1"/>
    <n v="30"/>
    <s v="No"/>
    <s v="No"/>
    <s v="No"/>
    <s v="  Month-to-Month   "/>
    <s v="Credit Card"/>
    <n v="7"/>
    <n v="360"/>
    <x v="0"/>
    <m/>
    <x v="1006"/>
    <x v="69"/>
    <n v="43"/>
    <x v="1"/>
    <n v="6.98"/>
    <x v="0"/>
    <s v="Email"/>
    <x v="1"/>
    <n v="0"/>
    <n v="4979"/>
    <s v="Medio"/>
    <s v="Bajo"/>
    <n v="4.6511627906976744E-2"/>
    <n v="1221"/>
    <n v="320"/>
    <n v="0.13437499999999999"/>
    <n v="0.13437499999999999"/>
    <s v="Primera compra"/>
    <n v="1240"/>
    <n v="40.739219712525667"/>
    <n v="3.3949349760438055"/>
    <x v="0"/>
    <x v="1"/>
    <s v="may"/>
  </r>
  <r>
    <x v="3343"/>
    <x v="0"/>
    <n v="88"/>
    <n v="318"/>
    <n v="543.6"/>
    <n v="0"/>
    <s v="No"/>
    <s v="No"/>
    <n v="0"/>
    <n v="0"/>
    <n v="0"/>
    <s v="No"/>
    <n v="0"/>
    <s v="MO"/>
    <x v="1"/>
    <n v="30"/>
    <s v="No"/>
    <s v="No"/>
    <s v="No"/>
    <s v="  Month-to-Month   "/>
    <s v="Credit Card"/>
    <n v="7"/>
    <n v="360"/>
    <x v="0"/>
    <m/>
    <x v="1006"/>
    <x v="69"/>
    <n v="43"/>
    <x v="1"/>
    <n v="6.98"/>
    <x v="4"/>
    <s v="Email"/>
    <x v="1"/>
    <n v="0"/>
    <n v="3814"/>
    <s v="Medio"/>
    <s v="Bajo"/>
    <n v="6.9767441860465115E-2"/>
    <n v="1221"/>
    <n v="321"/>
    <n v="0.13395638629283488"/>
    <n v="0.13395638629283488"/>
    <s v="Compra posterior"/>
    <n v="1240"/>
    <n v="40.739219712525667"/>
    <n v="3.3949349760438055"/>
    <x v="0"/>
    <x v="1"/>
    <s v="may"/>
  </r>
  <r>
    <x v="3344"/>
    <x v="0"/>
    <n v="70"/>
    <n v="72"/>
    <n v="258.60000000000002"/>
    <n v="0"/>
    <s v="No"/>
    <s v="No"/>
    <n v="0"/>
    <n v="0"/>
    <n v="4"/>
    <s v="Yes"/>
    <n v="0"/>
    <s v="CT"/>
    <x v="1"/>
    <n v="67"/>
    <s v="No"/>
    <s v="Yes"/>
    <s v="Yes"/>
    <s v="  Two Year   "/>
    <s v="Credit Card"/>
    <n v="44"/>
    <n v="2286"/>
    <x v="0"/>
    <m/>
    <x v="727"/>
    <x v="397"/>
    <n v="52"/>
    <x v="0"/>
    <n v="52.11"/>
    <x v="3"/>
    <s v="SMS"/>
    <x v="1"/>
    <n v="0"/>
    <n v="2597"/>
    <s v="Alto"/>
    <s v="Bajo"/>
    <n v="1.9230769230769232E-2"/>
    <n v="361"/>
    <n v="73"/>
    <n v="0.71232876712328763"/>
    <n v="0.71232876712328763"/>
    <s v="Primera compra"/>
    <n v="609"/>
    <n v="20.008213552361397"/>
    <n v="1.6673511293634498"/>
    <x v="0"/>
    <x v="3"/>
    <s v="feb"/>
  </r>
  <r>
    <x v="3345"/>
    <x v="0"/>
    <n v="73"/>
    <n v="240"/>
    <n v="647.9"/>
    <n v="0"/>
    <s v="No"/>
    <s v="No"/>
    <n v="0"/>
    <n v="0"/>
    <n v="14"/>
    <s v="No"/>
    <n v="22"/>
    <s v="CO"/>
    <x v="0"/>
    <n v="78"/>
    <s v="No"/>
    <s v="Yes"/>
    <s v="Yes"/>
    <s v="  Month-to-Month   "/>
    <s v="Direct Debit"/>
    <n v="26"/>
    <n v="1901"/>
    <x v="0"/>
    <m/>
    <x v="181"/>
    <x v="915"/>
    <n v="10"/>
    <x v="2"/>
    <n v="27.55"/>
    <x v="3"/>
    <s v="SMS"/>
    <x v="1"/>
    <n v="0"/>
    <n v="6797"/>
    <s v="Medio"/>
    <s v="Bajo"/>
    <n v="0.1"/>
    <n v="1391"/>
    <n v="241"/>
    <n v="4.1493775933609957E-2"/>
    <n v="4.1493775933609957E-2"/>
    <s v="Primera compra"/>
    <n v="491"/>
    <n v="16.131416837782339"/>
    <n v="1.3442847364818615"/>
    <x v="0"/>
    <x v="0"/>
    <s v="jun"/>
  </r>
  <r>
    <x v="3346"/>
    <x v="0"/>
    <n v="73"/>
    <n v="17"/>
    <n v="50.1"/>
    <n v="0"/>
    <s v="No"/>
    <s v="No"/>
    <n v="0"/>
    <n v="0"/>
    <n v="15"/>
    <s v="Yes"/>
    <n v="0"/>
    <s v="VT"/>
    <x v="1"/>
    <n v="26"/>
    <s v="Yes"/>
    <s v="No"/>
    <s v="Yes"/>
    <s v="  Month-to-Month   "/>
    <s v="Credit Card"/>
    <n v="31"/>
    <n v="121"/>
    <x v="0"/>
    <m/>
    <x v="811"/>
    <x v="26"/>
    <n v="67"/>
    <x v="2"/>
    <n v="36.200000000000003"/>
    <x v="1"/>
    <s v="Email"/>
    <x v="1"/>
    <n v="0"/>
    <n v="5661"/>
    <s v="Medio"/>
    <s v="Bajo"/>
    <n v="0"/>
    <n v="1433"/>
    <n v="17"/>
    <n v="3.9411764705882355"/>
    <n v="3.9411764705882355"/>
    <s v="Primera compra"/>
    <n v="1399"/>
    <n v="45.963039014373713"/>
    <n v="3.8302532511978096"/>
    <x v="2"/>
    <x v="1"/>
    <s v="dic"/>
  </r>
  <r>
    <x v="3347"/>
    <x v="0"/>
    <n v="51"/>
    <n v="174"/>
    <n v="410.3"/>
    <n v="0"/>
    <s v="No"/>
    <s v="No"/>
    <n v="0"/>
    <n v="1"/>
    <n v="13"/>
    <s v="No"/>
    <n v="53"/>
    <s v="FL"/>
    <x v="0"/>
    <n v="51"/>
    <s v="No"/>
    <s v="No"/>
    <s v="No"/>
    <s v="  Month-to-Month   "/>
    <s v="Direct Debit"/>
    <n v="34"/>
    <n v="1084"/>
    <x v="0"/>
    <m/>
    <x v="822"/>
    <x v="785"/>
    <n v="6"/>
    <x v="2"/>
    <n v="29.6"/>
    <x v="5"/>
    <s v="Email"/>
    <x v="1"/>
    <n v="0"/>
    <n v="4798"/>
    <s v="Medio"/>
    <s v="Bajo"/>
    <n v="0.66666666666666663"/>
    <n v="1537"/>
    <n v="178"/>
    <n v="3.3707865168539325E-2"/>
    <n v="3.3707865168539325E-2"/>
    <s v="Primera compra"/>
    <n v="942"/>
    <n v="30.948665297741272"/>
    <n v="2.5790554414784395"/>
    <x v="0"/>
    <x v="0"/>
    <s v="mar"/>
  </r>
  <r>
    <x v="3348"/>
    <x v="0"/>
    <n v="72"/>
    <n v="395"/>
    <n v="671.7"/>
    <n v="0"/>
    <s v="No"/>
    <s v="No"/>
    <n v="0"/>
    <n v="0"/>
    <n v="8"/>
    <s v="Yes"/>
    <n v="0"/>
    <s v="MA"/>
    <x v="0"/>
    <n v="25"/>
    <s v="Yes"/>
    <s v="No"/>
    <s v="No"/>
    <s v="  One Year   "/>
    <s v="Credit Card"/>
    <n v="39"/>
    <n v="2030"/>
    <x v="0"/>
    <m/>
    <x v="462"/>
    <x v="488"/>
    <n v="55"/>
    <x v="0"/>
    <n v="32"/>
    <x v="5"/>
    <s v="SMS"/>
    <x v="1"/>
    <n v="0"/>
    <n v="5197"/>
    <s v="Medio"/>
    <s v="Bajo"/>
    <n v="7.2727272727272724E-2"/>
    <n v="1239"/>
    <n v="399"/>
    <n v="0.13784461152882205"/>
    <n v="0.13784461152882205"/>
    <s v="Primera compra"/>
    <n v="685"/>
    <n v="22.505133470225871"/>
    <n v="1.8754277891854894"/>
    <x v="0"/>
    <x v="0"/>
    <s v="nov"/>
  </r>
  <r>
    <x v="3349"/>
    <x v="0"/>
    <n v="75"/>
    <n v="93"/>
    <n v="207.5"/>
    <n v="0"/>
    <s v="No"/>
    <s v="No"/>
    <n v="0"/>
    <n v="0"/>
    <n v="0"/>
    <s v="No"/>
    <n v="0"/>
    <s v="UT"/>
    <x v="0"/>
    <n v="39"/>
    <s v="No"/>
    <s v="No"/>
    <s v="No"/>
    <s v="  One Year   "/>
    <s v="Credit Card"/>
    <n v="12"/>
    <n v="156"/>
    <x v="0"/>
    <m/>
    <x v="289"/>
    <x v="697"/>
    <n v="53"/>
    <x v="0"/>
    <n v="10.58"/>
    <x v="1"/>
    <s v="Email"/>
    <x v="0"/>
    <n v="0"/>
    <n v="1048"/>
    <s v="Medio"/>
    <s v="Bajo"/>
    <n v="0"/>
    <n v="620"/>
    <n v="93"/>
    <n v="0.56989247311827962"/>
    <n v="0.56989247311827962"/>
    <s v="Primera compra"/>
    <n v="1230"/>
    <n v="40.410677618069819"/>
    <n v="3.3675564681724848"/>
    <x v="2"/>
    <x v="1"/>
    <s v="jun"/>
  </r>
  <r>
    <x v="3350"/>
    <x v="0"/>
    <n v="80"/>
    <n v="179"/>
    <n v="337.3"/>
    <n v="0"/>
    <s v="No"/>
    <s v="No"/>
    <n v="0"/>
    <n v="0"/>
    <n v="6"/>
    <s v="Yes"/>
    <n v="0"/>
    <s v="WV"/>
    <x v="0"/>
    <n v="81"/>
    <s v="No"/>
    <s v="Yes"/>
    <s v="No"/>
    <s v="  Two Year   "/>
    <s v="Direct Debit"/>
    <n v="51"/>
    <n v="1317"/>
    <x v="0"/>
    <m/>
    <x v="948"/>
    <x v="785"/>
    <n v="36"/>
    <x v="1"/>
    <n v="50.21"/>
    <x v="1"/>
    <s v="Phone"/>
    <x v="0"/>
    <n v="0"/>
    <n v="6487"/>
    <s v="Alto"/>
    <s v="Bajo"/>
    <n v="0"/>
    <n v="1537"/>
    <n v="179"/>
    <n v="0.2011173184357542"/>
    <n v="0.2011173184357542"/>
    <s v="Primera compra"/>
    <n v="1594"/>
    <n v="52.369609856262834"/>
    <n v="4.3641341546885695"/>
    <x v="2"/>
    <x v="0"/>
    <s v="jun"/>
  </r>
  <r>
    <x v="3351"/>
    <x v="0"/>
    <n v="95"/>
    <n v="22"/>
    <n v="54.9"/>
    <n v="32"/>
    <s v="Yes"/>
    <s v="No"/>
    <n v="17.8"/>
    <n v="0"/>
    <n v="9"/>
    <s v="Yes"/>
    <n v="0"/>
    <s v="HI"/>
    <x v="0"/>
    <n v="19"/>
    <s v="Yes"/>
    <s v="No"/>
    <s v="No"/>
    <s v="  Month-to-Month   "/>
    <s v="Credit Card"/>
    <n v="22"/>
    <n v="175"/>
    <x v="0"/>
    <m/>
    <x v="318"/>
    <x v="414"/>
    <n v="48"/>
    <x v="1"/>
    <n v="24.13"/>
    <x v="2"/>
    <s v="Phone"/>
    <x v="1"/>
    <n v="0.89"/>
    <n v="4706"/>
    <s v="Medio"/>
    <s v="Medio"/>
    <n v="0.10416666666666667"/>
    <n v="1341"/>
    <n v="59"/>
    <n v="0.81355932203389836"/>
    <n v="0.81355932203389836"/>
    <s v="Primera compra"/>
    <n v="1447"/>
    <n v="47.540041067761805"/>
    <n v="3.9616700889801506"/>
    <x v="1"/>
    <x v="1"/>
    <s v="oct"/>
  </r>
  <r>
    <x v="3352"/>
    <x v="0"/>
    <n v="72"/>
    <n v="29"/>
    <n v="108.6"/>
    <n v="0"/>
    <s v="No"/>
    <s v="No"/>
    <n v="0"/>
    <n v="0"/>
    <n v="0"/>
    <s v="No"/>
    <n v="0"/>
    <s v="IA"/>
    <x v="0"/>
    <n v="35"/>
    <s v="No"/>
    <s v="No"/>
    <s v="No"/>
    <s v="  Two Year   "/>
    <s v="Credit Card"/>
    <n v="10"/>
    <n v="227"/>
    <x v="0"/>
    <m/>
    <x v="893"/>
    <x v="618"/>
    <n v="27"/>
    <x v="0"/>
    <n v="10.54"/>
    <x v="5"/>
    <s v="SMS"/>
    <x v="0"/>
    <n v="0"/>
    <n v="1283"/>
    <s v="Medio"/>
    <s v="Bajo"/>
    <n v="0.14814814814814814"/>
    <n v="628"/>
    <n v="33"/>
    <n v="0.81818181818181823"/>
    <n v="0.81818181818181823"/>
    <s v="Primera compra"/>
    <n v="940"/>
    <n v="30.882956878850102"/>
    <n v="2.5735797399041753"/>
    <x v="0"/>
    <x v="1"/>
    <s v="mar"/>
  </r>
  <r>
    <x v="3353"/>
    <x v="0"/>
    <n v="68"/>
    <n v="94"/>
    <n v="342.1"/>
    <n v="0"/>
    <s v="No"/>
    <s v="No"/>
    <n v="0"/>
    <n v="0"/>
    <n v="9"/>
    <s v="Yes"/>
    <n v="0"/>
    <s v="MA"/>
    <x v="1"/>
    <n v="73"/>
    <s v="No"/>
    <s v="Yes"/>
    <s v="Yes"/>
    <s v="  One Year   "/>
    <s v="Credit Card"/>
    <n v="21"/>
    <n v="558"/>
    <x v="0"/>
    <m/>
    <x v="1109"/>
    <x v="1213"/>
    <n v="70"/>
    <x v="0"/>
    <n v="24.11"/>
    <x v="1"/>
    <s v="Phone"/>
    <x v="1"/>
    <n v="0"/>
    <n v="891"/>
    <s v="Medio"/>
    <s v="Bajo"/>
    <n v="0"/>
    <n v="784"/>
    <n v="94"/>
    <n v="0.74468085106382975"/>
    <n v="0.74468085106382975"/>
    <s v="Primera compra"/>
    <n v="886"/>
    <n v="29.108829568788501"/>
    <n v="2.4257357973990419"/>
    <x v="2"/>
    <x v="1"/>
    <s v="may"/>
  </r>
  <r>
    <x v="3353"/>
    <x v="0"/>
    <n v="66"/>
    <n v="94"/>
    <n v="342.1"/>
    <n v="0"/>
    <s v="No"/>
    <s v="No"/>
    <n v="0"/>
    <n v="0"/>
    <n v="9"/>
    <s v="Yes"/>
    <n v="0"/>
    <s v="MA"/>
    <x v="1"/>
    <n v="73"/>
    <s v="No"/>
    <s v="Yes"/>
    <s v="Yes"/>
    <s v="  One Year   "/>
    <s v="Credit Card"/>
    <n v="21"/>
    <n v="558"/>
    <x v="0"/>
    <m/>
    <x v="1109"/>
    <x v="1213"/>
    <n v="70"/>
    <x v="0"/>
    <n v="24.11"/>
    <x v="5"/>
    <s v="Phone"/>
    <x v="1"/>
    <n v="0"/>
    <n v="6865"/>
    <s v="Medio"/>
    <s v="Bajo"/>
    <n v="5.7142857142857141E-2"/>
    <n v="784"/>
    <n v="98"/>
    <n v="0.7142857142857143"/>
    <n v="0.7142857142857143"/>
    <s v="Compra posterior"/>
    <n v="886"/>
    <n v="29.108829568788501"/>
    <n v="2.4257357973990419"/>
    <x v="0"/>
    <x v="1"/>
    <s v="may"/>
  </r>
  <r>
    <x v="3354"/>
    <x v="0"/>
    <n v="54"/>
    <n v="20"/>
    <n v="44.1"/>
    <n v="12"/>
    <s v="Yes"/>
    <s v="No"/>
    <n v="9.4"/>
    <n v="0"/>
    <n v="0"/>
    <s v="No"/>
    <n v="0"/>
    <s v="WV"/>
    <x v="1"/>
    <n v="56"/>
    <s v="No"/>
    <s v="No"/>
    <s v="No"/>
    <s v="  Month-to-Month   "/>
    <s v="Credit Card"/>
    <n v="12"/>
    <n v="37"/>
    <x v="0"/>
    <m/>
    <x v="253"/>
    <x v="23"/>
    <n v="15"/>
    <x v="1"/>
    <n v="13.73"/>
    <x v="4"/>
    <s v="Email"/>
    <x v="1"/>
    <n v="0.47"/>
    <n v="5536"/>
    <s v="Medio"/>
    <s v="Bajo"/>
    <n v="0.2"/>
    <n v="509"/>
    <n v="35"/>
    <n v="0.42857142857142855"/>
    <n v="0.42857142857142855"/>
    <s v="Primera compra"/>
    <n v="1551"/>
    <n v="50.956878850102669"/>
    <n v="4.2464065708418888"/>
    <x v="0"/>
    <x v="1"/>
    <s v="jul"/>
  </r>
  <r>
    <x v="3355"/>
    <x v="0"/>
    <n v="56"/>
    <n v="6"/>
    <n v="20.100000000000001"/>
    <n v="0"/>
    <s v="No"/>
    <s v="No"/>
    <n v="0"/>
    <n v="0"/>
    <n v="25"/>
    <s v="Yes"/>
    <n v="0"/>
    <s v="MI"/>
    <x v="0"/>
    <n v="33"/>
    <s v="No"/>
    <s v="No"/>
    <s v="Yes"/>
    <s v="  Month-to-Month   "/>
    <s v="Direct Debit"/>
    <n v="27"/>
    <n v="61"/>
    <x v="0"/>
    <m/>
    <x v="597"/>
    <x v="1322"/>
    <n v="117"/>
    <x v="1"/>
    <n v="22.03"/>
    <x v="1"/>
    <s v="Email"/>
    <x v="0"/>
    <n v="0"/>
    <n v="1973"/>
    <s v="Medio"/>
    <s v="Bajo"/>
    <n v="0"/>
    <n v="1497"/>
    <n v="6"/>
    <n v="19.5"/>
    <n v="19.5"/>
    <s v="Primera compra"/>
    <n v="444"/>
    <n v="14.587268993839835"/>
    <n v="1.215605749486653"/>
    <x v="0"/>
    <x v="1"/>
    <s v="jul"/>
  </r>
  <r>
    <x v="3356"/>
    <x v="0"/>
    <n v="66"/>
    <n v="7"/>
    <n v="14.2"/>
    <n v="0"/>
    <s v="No"/>
    <s v="No"/>
    <n v="0"/>
    <n v="1"/>
    <n v="4"/>
    <s v="Yes"/>
    <n v="0"/>
    <s v="FL"/>
    <x v="0"/>
    <n v="51"/>
    <s v="No"/>
    <s v="No"/>
    <s v="No"/>
    <s v="  Month-to-Month   "/>
    <s v="Direct Debit"/>
    <n v="40"/>
    <n v="143"/>
    <x v="0"/>
    <m/>
    <x v="481"/>
    <x v="169"/>
    <n v="26"/>
    <x v="2"/>
    <n v="33.49"/>
    <x v="2"/>
    <s v="SMS"/>
    <x v="0"/>
    <n v="0"/>
    <n v="3916"/>
    <s v="Medio"/>
    <s v="Medio"/>
    <n v="0.19230769230769232"/>
    <n v="291"/>
    <n v="12"/>
    <n v="2.1666666666666665"/>
    <n v="2.1666666666666665"/>
    <s v="Primera compra"/>
    <n v="1354"/>
    <n v="44.484599589322386"/>
    <n v="3.7070499657768656"/>
    <x v="1"/>
    <x v="1"/>
    <s v="ene"/>
  </r>
  <r>
    <x v="3357"/>
    <x v="0"/>
    <n v="73"/>
    <n v="193"/>
    <n v="732.9"/>
    <n v="268"/>
    <s v="Yes"/>
    <s v="No"/>
    <n v="207.7"/>
    <n v="0"/>
    <n v="28"/>
    <s v="Yes"/>
    <n v="0"/>
    <s v="NC"/>
    <x v="0"/>
    <n v="27"/>
    <s v="Yes"/>
    <s v="No"/>
    <s v="No"/>
    <s v="  One Year   "/>
    <s v="Direct Debit"/>
    <n v="44"/>
    <n v="2910"/>
    <x v="0"/>
    <m/>
    <x v="1291"/>
    <x v="1226"/>
    <n v="70"/>
    <x v="0"/>
    <n v="46.8"/>
    <x v="0"/>
    <s v="SMS"/>
    <x v="0"/>
    <n v="6.23"/>
    <n v="4571"/>
    <s v="Alto"/>
    <s v="Bajo"/>
    <n v="2.8571428571428571E-2"/>
    <n v="1099"/>
    <n v="463"/>
    <n v="0.15118790496760259"/>
    <n v="0.15118790496760259"/>
    <s v="Primera compra"/>
    <n v="593"/>
    <n v="19.482546201232033"/>
    <n v="1.623545516769336"/>
    <x v="0"/>
    <x v="3"/>
    <s v="feb"/>
  </r>
  <r>
    <x v="3358"/>
    <x v="0"/>
    <n v="50"/>
    <n v="141"/>
    <n v="291.2"/>
    <n v="0"/>
    <s v="No"/>
    <s v="No"/>
    <n v="0"/>
    <n v="0"/>
    <n v="11"/>
    <s v="Yes"/>
    <n v="0"/>
    <s v="MI"/>
    <x v="0"/>
    <n v="50"/>
    <s v="No"/>
    <s v="No"/>
    <s v="No"/>
    <s v="  Month-to-Month   "/>
    <s v="Credit Card"/>
    <n v="46"/>
    <n v="1473"/>
    <x v="0"/>
    <m/>
    <x v="523"/>
    <x v="1320"/>
    <n v="18"/>
    <x v="2"/>
    <n v="49.11"/>
    <x v="2"/>
    <s v="SMS"/>
    <x v="1"/>
    <n v="0"/>
    <n v="6000"/>
    <s v="Alto"/>
    <s v="Medio"/>
    <n v="0.27777777777777779"/>
    <n v="1010"/>
    <n v="146"/>
    <n v="0.12328767123287671"/>
    <n v="0.12328767123287671"/>
    <s v="Primera compra"/>
    <n v="596"/>
    <n v="19.581108829568791"/>
    <n v="1.6317590691307327"/>
    <x v="1"/>
    <x v="0"/>
    <s v="feb"/>
  </r>
  <r>
    <x v="3359"/>
    <x v="0"/>
    <n v="70"/>
    <n v="76"/>
    <n v="154.19999999999999"/>
    <n v="124"/>
    <s v="Yes"/>
    <s v="No"/>
    <n v="91.5"/>
    <n v="0"/>
    <n v="12"/>
    <s v="No"/>
    <n v="34"/>
    <s v="ND"/>
    <x v="1"/>
    <n v="27"/>
    <s v="Yes"/>
    <s v="No"/>
    <s v="Yes"/>
    <s v="  Month-to-Month   "/>
    <s v="Direct Debit"/>
    <n v="63"/>
    <n v="1944"/>
    <x v="0"/>
    <m/>
    <x v="1292"/>
    <x v="373"/>
    <n v="72"/>
    <x v="0"/>
    <n v="52.19"/>
    <x v="3"/>
    <s v="Email"/>
    <x v="1"/>
    <n v="3.66"/>
    <n v="4260"/>
    <s v="Alto"/>
    <s v="Bajo"/>
    <n v="1.3888888888888888E-2"/>
    <n v="649"/>
    <n v="201"/>
    <n v="0.35820895522388058"/>
    <n v="0.35820895522388058"/>
    <s v="Primera compra"/>
    <n v="915"/>
    <n v="30.061601642710471"/>
    <n v="2.5051334702258727"/>
    <x v="2"/>
    <x v="0"/>
    <s v="abr"/>
  </r>
  <r>
    <x v="3360"/>
    <x v="0"/>
    <n v="88"/>
    <n v="205"/>
    <n v="608.9"/>
    <n v="0"/>
    <s v="No"/>
    <s v="No"/>
    <n v="0"/>
    <n v="0"/>
    <n v="8"/>
    <s v="No"/>
    <n v="48"/>
    <s v="AK"/>
    <x v="1"/>
    <n v="29"/>
    <s v="Yes"/>
    <s v="No"/>
    <s v="No"/>
    <s v="  Month-to-Month   "/>
    <s v="Direct Debit"/>
    <n v="29"/>
    <n v="1748"/>
    <x v="0"/>
    <m/>
    <x v="170"/>
    <x v="983"/>
    <n v="58"/>
    <x v="1"/>
    <n v="30.37"/>
    <x v="2"/>
    <s v="Email"/>
    <x v="0"/>
    <n v="0"/>
    <n v="6986"/>
    <s v="Medio"/>
    <s v="Medio"/>
    <n v="8.6206896551724144E-2"/>
    <n v="1134"/>
    <n v="210"/>
    <n v="0.27619047619047621"/>
    <n v="0.27619047619047621"/>
    <s v="Primera compra"/>
    <n v="744"/>
    <n v="24.4435318275154"/>
    <n v="2.0369609856262834"/>
    <x v="1"/>
    <x v="0"/>
    <s v="sept"/>
  </r>
  <r>
    <x v="3361"/>
    <x v="0"/>
    <n v="53"/>
    <n v="161"/>
    <n v="319.60000000000002"/>
    <n v="138"/>
    <s v="Yes"/>
    <s v="Yes"/>
    <n v="0"/>
    <n v="0"/>
    <n v="0"/>
    <s v="No"/>
    <n v="0"/>
    <s v="NC"/>
    <x v="0"/>
    <n v="24"/>
    <s v="Yes"/>
    <s v="No"/>
    <s v="No"/>
    <s v="  Two Year   "/>
    <s v="Credit Card"/>
    <n v="6"/>
    <n v="289"/>
    <x v="0"/>
    <m/>
    <x v="1112"/>
    <x v="1137"/>
    <n v="90"/>
    <x v="2"/>
    <n v="5.04"/>
    <x v="4"/>
    <s v="SMS"/>
    <x v="0"/>
    <n v="3.59"/>
    <n v="4663"/>
    <s v="Medio"/>
    <s v="Bajo"/>
    <n v="3.3333333333333333E-2"/>
    <n v="1186"/>
    <n v="302"/>
    <n v="0.29801324503311261"/>
    <n v="0.29801324503311261"/>
    <s v="Primera compra"/>
    <n v="355"/>
    <n v="11.663244353182751"/>
    <n v="0.97193702943189597"/>
    <x v="0"/>
    <x v="1"/>
    <s v="oct"/>
  </r>
  <r>
    <x v="3362"/>
    <x v="0"/>
    <n v="64"/>
    <n v="63"/>
    <n v="190.1"/>
    <n v="65"/>
    <s v="Yes"/>
    <s v="No"/>
    <n v="16.899999999999999"/>
    <n v="1"/>
    <n v="10"/>
    <s v="No"/>
    <n v="5"/>
    <s v="IA"/>
    <x v="1"/>
    <n v="54"/>
    <s v="No"/>
    <s v="No"/>
    <s v="No"/>
    <s v="  Month-to-Month   "/>
    <s v="Direct Debit"/>
    <n v="11"/>
    <n v="144"/>
    <x v="0"/>
    <m/>
    <x v="335"/>
    <x v="328"/>
    <n v="34"/>
    <x v="2"/>
    <n v="10.33"/>
    <x v="5"/>
    <s v="SMS"/>
    <x v="0"/>
    <n v="0.84"/>
    <n v="577"/>
    <s v="Medio"/>
    <s v="Bajo"/>
    <n v="0.11764705882352941"/>
    <n v="1568"/>
    <n v="132"/>
    <n v="0.25757575757575757"/>
    <n v="0.25757575757575757"/>
    <s v="Primera compra"/>
    <n v="508"/>
    <n v="16.689938398357288"/>
    <n v="1.3908281998631074"/>
    <x v="0"/>
    <x v="1"/>
    <s v="may"/>
  </r>
  <r>
    <x v="3363"/>
    <x v="0"/>
    <n v="72"/>
    <n v="220"/>
    <n v="541.6"/>
    <n v="0"/>
    <s v="No"/>
    <s v="No"/>
    <n v="0"/>
    <n v="0"/>
    <n v="0"/>
    <s v="No"/>
    <n v="0"/>
    <s v="DE"/>
    <x v="1"/>
    <n v="61"/>
    <s v="No"/>
    <s v="No"/>
    <s v="No"/>
    <s v="  Two Year   "/>
    <s v="Direct Debit"/>
    <n v="13"/>
    <n v="851"/>
    <x v="0"/>
    <m/>
    <x v="272"/>
    <x v="1323"/>
    <n v="16"/>
    <x v="1"/>
    <n v="11.54"/>
    <x v="3"/>
    <s v="Email"/>
    <x v="0"/>
    <n v="0"/>
    <n v="3391"/>
    <s v="Medio"/>
    <s v="Bajo"/>
    <n v="6.25E-2"/>
    <n v="1550"/>
    <n v="221"/>
    <n v="7.2398190045248875E-2"/>
    <n v="7.2398190045248875E-2"/>
    <s v="Primera compra"/>
    <n v="686"/>
    <n v="22.537987679671456"/>
    <n v="1.8781656399726214"/>
    <x v="0"/>
    <x v="2"/>
    <s v="nov"/>
  </r>
  <r>
    <x v="3364"/>
    <x v="0"/>
    <n v="79"/>
    <n v="156"/>
    <n v="430.4"/>
    <n v="0"/>
    <s v="No"/>
    <s v="No"/>
    <n v="0"/>
    <n v="0"/>
    <n v="6"/>
    <s v="Yes"/>
    <n v="0"/>
    <s v="IN"/>
    <x v="1"/>
    <n v="37"/>
    <s v="No"/>
    <s v="No"/>
    <s v="Yes"/>
    <s v="  Two Year   "/>
    <s v="Credit Card"/>
    <n v="43"/>
    <n v="3086"/>
    <x v="0"/>
    <m/>
    <x v="151"/>
    <x v="271"/>
    <n v="46"/>
    <x v="1"/>
    <n v="45"/>
    <x v="5"/>
    <s v="SMS"/>
    <x v="1"/>
    <n v="0"/>
    <n v="6869"/>
    <s v="Medio"/>
    <s v="Bajo"/>
    <n v="8.6956521739130432E-2"/>
    <n v="1548"/>
    <n v="160"/>
    <n v="0.28749999999999998"/>
    <n v="0.28749999999999998"/>
    <s v="Primera compra"/>
    <n v="761"/>
    <n v="25.002053388090346"/>
    <n v="2.083504449007529"/>
    <x v="0"/>
    <x v="3"/>
    <s v="sept"/>
  </r>
  <r>
    <x v="3365"/>
    <x v="0"/>
    <n v="94"/>
    <n v="38"/>
    <n v="91"/>
    <n v="0"/>
    <s v="No"/>
    <s v="No"/>
    <n v="0"/>
    <n v="0"/>
    <n v="16"/>
    <s v="Yes"/>
    <n v="0"/>
    <s v="DC"/>
    <x v="0"/>
    <n v="26"/>
    <s v="Yes"/>
    <s v="No"/>
    <s v="No"/>
    <s v="  Month-to-Month   "/>
    <s v="Direct Debit"/>
    <n v="39"/>
    <n v="597"/>
    <x v="0"/>
    <m/>
    <x v="596"/>
    <x v="613"/>
    <n v="37"/>
    <x v="1"/>
    <n v="40.25"/>
    <x v="5"/>
    <s v="Email"/>
    <x v="0"/>
    <n v="0"/>
    <n v="729"/>
    <s v="Medio"/>
    <s v="Bajo"/>
    <n v="0.10810810810810811"/>
    <n v="856"/>
    <n v="42"/>
    <n v="0.88095238095238093"/>
    <n v="0.88095238095238093"/>
    <s v="Primera compra"/>
    <n v="740"/>
    <n v="24.312114989733061"/>
    <n v="2.0260095824777551"/>
    <x v="0"/>
    <x v="1"/>
    <s v="oct"/>
  </r>
  <r>
    <x v="3366"/>
    <x v="0"/>
    <n v="64"/>
    <n v="78"/>
    <n v="158.4"/>
    <n v="0"/>
    <s v="No"/>
    <s v="No"/>
    <n v="0"/>
    <n v="0"/>
    <n v="8"/>
    <s v="Yes"/>
    <n v="0"/>
    <s v="MA"/>
    <x v="1"/>
    <n v="21"/>
    <s v="Yes"/>
    <s v="No"/>
    <s v="No"/>
    <s v="  One Year   "/>
    <s v="Paper Check"/>
    <n v="22"/>
    <n v="250"/>
    <x v="0"/>
    <m/>
    <x v="1236"/>
    <x v="1194"/>
    <n v="17"/>
    <x v="2"/>
    <n v="25.27"/>
    <x v="3"/>
    <s v="SMS"/>
    <x v="1"/>
    <n v="0"/>
    <n v="2578"/>
    <s v="Medio"/>
    <s v="Bajo"/>
    <n v="5.8823529411764705E-2"/>
    <n v="458"/>
    <n v="79"/>
    <n v="0.21518987341772153"/>
    <n v="0.21518987341772153"/>
    <s v="Primera compra"/>
    <n v="571"/>
    <n v="18.75975359342916"/>
    <n v="1.5633127994524301"/>
    <x v="0"/>
    <x v="1"/>
    <s v="mar"/>
  </r>
  <r>
    <x v="3367"/>
    <x v="0"/>
    <n v="63"/>
    <n v="216"/>
    <n v="425.7"/>
    <n v="132"/>
    <s v="Yes"/>
    <s v="No"/>
    <n v="66"/>
    <n v="0"/>
    <n v="4"/>
    <s v="Yes"/>
    <n v="0"/>
    <s v="NM"/>
    <x v="1"/>
    <n v="61"/>
    <s v="No"/>
    <s v="No"/>
    <s v="Yes"/>
    <s v="  Month-to-Month   "/>
    <s v="Direct Debit"/>
    <n v="24"/>
    <n v="777"/>
    <x v="0"/>
    <m/>
    <x v="42"/>
    <x v="1186"/>
    <n v="110"/>
    <x v="2"/>
    <n v="20.440000000000001"/>
    <x v="5"/>
    <s v="Email"/>
    <x v="0"/>
    <n v="0.26"/>
    <n v="1338"/>
    <s v="Medio"/>
    <s v="Bajo"/>
    <n v="3.6363636363636362E-2"/>
    <n v="1651"/>
    <n v="352"/>
    <n v="0.3125"/>
    <n v="0.3125"/>
    <s v="Primera compra"/>
    <n v="1449"/>
    <n v="47.605749486652975"/>
    <n v="3.9671457905544147"/>
    <x v="0"/>
    <x v="2"/>
    <s v="oct"/>
  </r>
  <r>
    <x v="3368"/>
    <x v="0"/>
    <n v="81"/>
    <n v="228"/>
    <n v="686.4"/>
    <n v="248"/>
    <s v="Yes"/>
    <s v="Yes"/>
    <n v="0"/>
    <n v="0"/>
    <n v="4"/>
    <s v="Yes"/>
    <n v="0"/>
    <s v="KS"/>
    <x v="0"/>
    <n v="46"/>
    <s v="No"/>
    <s v="No"/>
    <s v="Yes"/>
    <s v="  Two Year   "/>
    <s v="Credit Card"/>
    <n v="23"/>
    <n v="1426"/>
    <x v="0"/>
    <m/>
    <x v="250"/>
    <x v="989"/>
    <n v="78"/>
    <x v="1"/>
    <n v="23.4"/>
    <x v="5"/>
    <s v="SMS"/>
    <x v="0"/>
    <n v="7.38"/>
    <n v="3213"/>
    <s v="Medio"/>
    <s v="Bajo"/>
    <n v="5.128205128205128E-2"/>
    <n v="599"/>
    <n v="480"/>
    <n v="0.16250000000000001"/>
    <n v="0.16250000000000001"/>
    <s v="Primera compra"/>
    <n v="453"/>
    <n v="14.882956878850102"/>
    <n v="1.2402464065708418"/>
    <x v="0"/>
    <x v="0"/>
    <s v="jul"/>
  </r>
  <r>
    <x v="3368"/>
    <x v="0"/>
    <n v="82"/>
    <n v="228"/>
    <n v="686.4"/>
    <n v="248"/>
    <s v="Yes"/>
    <s v="Yes"/>
    <n v="0"/>
    <n v="0"/>
    <n v="4"/>
    <s v="Yes"/>
    <n v="0"/>
    <s v="KS"/>
    <x v="0"/>
    <n v="46"/>
    <s v="No"/>
    <s v="No"/>
    <s v="Yes"/>
    <s v="  Two Year   "/>
    <s v="Credit Card"/>
    <n v="23"/>
    <n v="1426"/>
    <x v="0"/>
    <m/>
    <x v="250"/>
    <x v="989"/>
    <n v="78"/>
    <x v="1"/>
    <n v="23.4"/>
    <x v="3"/>
    <s v="SMS"/>
    <x v="0"/>
    <n v="7.38"/>
    <n v="2775"/>
    <s v="Medio"/>
    <s v="Bajo"/>
    <n v="1.282051282051282E-2"/>
    <n v="599"/>
    <n v="477"/>
    <n v="0.16352201257861634"/>
    <n v="0.16352201257861634"/>
    <s v="Compra posterior"/>
    <n v="453"/>
    <n v="14.882956878850102"/>
    <n v="1.2402464065708418"/>
    <x v="0"/>
    <x v="0"/>
    <s v="jul"/>
  </r>
  <r>
    <x v="3369"/>
    <x v="0"/>
    <n v="52"/>
    <n v="320"/>
    <n v="1162.9000000000001"/>
    <n v="0"/>
    <s v="No"/>
    <s v="No"/>
    <n v="0"/>
    <n v="0"/>
    <n v="4"/>
    <s v="Yes"/>
    <n v="0"/>
    <s v="WV"/>
    <x v="0"/>
    <n v="42"/>
    <s v="No"/>
    <s v="No"/>
    <s v="Yes"/>
    <s v="  Two Year   "/>
    <s v="Direct Debit"/>
    <n v="36"/>
    <n v="2600"/>
    <x v="0"/>
    <m/>
    <x v="811"/>
    <x v="739"/>
    <n v="14"/>
    <x v="1"/>
    <n v="31.45"/>
    <x v="2"/>
    <s v="SMS"/>
    <x v="0"/>
    <n v="0"/>
    <n v="6264"/>
    <s v="Medio"/>
    <s v="Medio"/>
    <n v="0.35714285714285715"/>
    <n v="1287"/>
    <n v="325"/>
    <n v="4.3076923076923075E-2"/>
    <n v="4.3076923076923075E-2"/>
    <s v="Primera compra"/>
    <n v="1399"/>
    <n v="45.963039014373713"/>
    <n v="3.8302532511978096"/>
    <x v="1"/>
    <x v="3"/>
    <s v="dic"/>
  </r>
  <r>
    <x v="3369"/>
    <x v="0"/>
    <n v="55"/>
    <n v="320"/>
    <n v="1162.9000000000001"/>
    <n v="0"/>
    <s v="No"/>
    <s v="No"/>
    <n v="0"/>
    <n v="0"/>
    <n v="4"/>
    <s v="Yes"/>
    <n v="0"/>
    <s v="WV"/>
    <x v="0"/>
    <n v="42"/>
    <s v="No"/>
    <s v="No"/>
    <s v="Yes"/>
    <s v="  Two Year   "/>
    <s v="Direct Debit"/>
    <n v="36"/>
    <n v="2600"/>
    <x v="0"/>
    <m/>
    <x v="811"/>
    <x v="739"/>
    <n v="14"/>
    <x v="1"/>
    <n v="31.45"/>
    <x v="5"/>
    <s v="SMS"/>
    <x v="0"/>
    <n v="0"/>
    <n v="1883"/>
    <s v="Medio"/>
    <s v="Bajo"/>
    <n v="0.2857142857142857"/>
    <n v="1287"/>
    <n v="324"/>
    <n v="4.3209876543209874E-2"/>
    <n v="4.3209876543209874E-2"/>
    <s v="Compra posterior"/>
    <n v="1399"/>
    <n v="45.963039014373713"/>
    <n v="3.8302532511978096"/>
    <x v="0"/>
    <x v="3"/>
    <s v="dic"/>
  </r>
  <r>
    <x v="3370"/>
    <x v="0"/>
    <n v="71"/>
    <n v="135"/>
    <n v="455.2"/>
    <n v="0"/>
    <s v="No"/>
    <s v="No"/>
    <n v="0"/>
    <n v="0"/>
    <n v="1"/>
    <s v="Yes"/>
    <n v="0"/>
    <s v="KS"/>
    <x v="0"/>
    <n v="77"/>
    <s v="No"/>
    <s v="Yes"/>
    <s v="Yes"/>
    <s v="  Two Year   "/>
    <s v="Direct Debit"/>
    <n v="27"/>
    <n v="936"/>
    <x v="0"/>
    <m/>
    <x v="2"/>
    <x v="732"/>
    <n v="32"/>
    <x v="1"/>
    <n v="23.28"/>
    <x v="0"/>
    <s v="Email"/>
    <x v="0"/>
    <n v="0"/>
    <n v="6436"/>
    <s v="Medio"/>
    <s v="Bajo"/>
    <n v="6.25E-2"/>
    <n v="576"/>
    <n v="137"/>
    <n v="0.23357664233576642"/>
    <n v="0.23357664233576642"/>
    <s v="Primera compra"/>
    <n v="608"/>
    <n v="19.975359342915812"/>
    <n v="1.6646132785763177"/>
    <x v="0"/>
    <x v="2"/>
    <s v="feb"/>
  </r>
  <r>
    <x v="3371"/>
    <x v="0"/>
    <n v="71"/>
    <n v="247"/>
    <n v="630.70000000000005"/>
    <n v="0"/>
    <s v="No"/>
    <s v="No"/>
    <n v="0"/>
    <n v="2"/>
    <n v="9"/>
    <s v="Yes"/>
    <n v="0"/>
    <s v="DE"/>
    <x v="0"/>
    <n v="36"/>
    <s v="No"/>
    <s v="No"/>
    <s v="Yes"/>
    <s v="  One Year   "/>
    <s v="Direct Debit"/>
    <n v="59"/>
    <n v="2341"/>
    <x v="0"/>
    <m/>
    <x v="270"/>
    <x v="392"/>
    <n v="26"/>
    <x v="0"/>
    <n v="53.01"/>
    <x v="1"/>
    <s v="Email"/>
    <x v="0"/>
    <n v="0"/>
    <n v="1930"/>
    <s v="Alto"/>
    <s v="Bajo"/>
    <n v="0"/>
    <n v="1395"/>
    <n v="247"/>
    <n v="0.10526315789473684"/>
    <n v="0.10526315789473684"/>
    <s v="Primera compra"/>
    <n v="854"/>
    <n v="28.057494866529773"/>
    <n v="2.3381245722108144"/>
    <x v="2"/>
    <x v="3"/>
    <s v="jun"/>
  </r>
  <r>
    <x v="3372"/>
    <x v="0"/>
    <n v="94"/>
    <n v="48"/>
    <n v="98"/>
    <n v="0"/>
    <s v="No"/>
    <s v="No"/>
    <n v="0"/>
    <n v="0"/>
    <n v="10"/>
    <s v="Yes"/>
    <n v="0"/>
    <s v="GA"/>
    <x v="1"/>
    <n v="36"/>
    <s v="No"/>
    <s v="No"/>
    <s v="No"/>
    <s v="  Month-to-Month   "/>
    <s v="Direct Debit"/>
    <n v="26"/>
    <n v="231"/>
    <x v="0"/>
    <m/>
    <x v="410"/>
    <x v="226"/>
    <n v="49"/>
    <x v="1"/>
    <n v="30.01"/>
    <x v="4"/>
    <s v="SMS"/>
    <x v="1"/>
    <n v="0"/>
    <n v="125"/>
    <s v="Medio"/>
    <s v="Bajo"/>
    <n v="6.1224489795918366E-2"/>
    <n v="747"/>
    <n v="51"/>
    <n v="0.96078431372549022"/>
    <n v="0.96078431372549022"/>
    <s v="Primera compra"/>
    <n v="939"/>
    <n v="30.850102669404521"/>
    <n v="2.5708418891170433"/>
    <x v="0"/>
    <x v="1"/>
    <s v="mar"/>
  </r>
  <r>
    <x v="3373"/>
    <x v="0"/>
    <n v="72"/>
    <n v="100"/>
    <n v="282.2"/>
    <n v="0"/>
    <s v="No"/>
    <s v="No"/>
    <n v="0"/>
    <n v="0"/>
    <n v="11"/>
    <s v="Yes"/>
    <n v="0"/>
    <s v="ND"/>
    <x v="1"/>
    <n v="31"/>
    <s v="No"/>
    <s v="No"/>
    <s v="Yes"/>
    <s v="  Two Year   "/>
    <s v="Direct Debit"/>
    <n v="64"/>
    <n v="4538"/>
    <x v="0"/>
    <m/>
    <x v="905"/>
    <x v="914"/>
    <n v="87"/>
    <x v="0"/>
    <n v="69.790000000000006"/>
    <x v="2"/>
    <s v="SMS"/>
    <x v="0"/>
    <n v="0"/>
    <n v="6148"/>
    <s v="Alto"/>
    <s v="Medio"/>
    <n v="5.7471264367816091E-2"/>
    <n v="1064"/>
    <n v="105"/>
    <n v="0.82857142857142863"/>
    <n v="0.82857142857142863"/>
    <s v="Primera compra"/>
    <n v="1016"/>
    <n v="33.379876796714576"/>
    <n v="2.7816563997262147"/>
    <x v="1"/>
    <x v="3"/>
    <s v="ene"/>
  </r>
  <r>
    <x v="3374"/>
    <x v="0"/>
    <n v="70"/>
    <n v="16"/>
    <n v="30.6"/>
    <n v="0"/>
    <s v="No"/>
    <s v="No"/>
    <n v="0"/>
    <n v="1"/>
    <n v="0"/>
    <s v="No"/>
    <n v="0"/>
    <s v="NM"/>
    <x v="1"/>
    <n v="58"/>
    <s v="No"/>
    <s v="No"/>
    <s v="No"/>
    <s v="  One Year   "/>
    <s v="Direct Debit"/>
    <n v="10"/>
    <n v="53"/>
    <x v="0"/>
    <m/>
    <x v="304"/>
    <x v="609"/>
    <n v="34"/>
    <x v="0"/>
    <n v="9.5299999999999994"/>
    <x v="0"/>
    <s v="Phone"/>
    <x v="0"/>
    <n v="0"/>
    <n v="5222"/>
    <s v="Medio"/>
    <s v="Bajo"/>
    <n v="5.8823529411764705E-2"/>
    <n v="600"/>
    <n v="18"/>
    <n v="1.8888888888888888"/>
    <n v="1.8888888888888888"/>
    <s v="Primera compra"/>
    <n v="1050"/>
    <n v="34.496919917864474"/>
    <n v="2.8747433264887063"/>
    <x v="0"/>
    <x v="1"/>
    <s v="nov"/>
  </r>
  <r>
    <x v="3375"/>
    <x v="0"/>
    <n v="73"/>
    <n v="255"/>
    <n v="665"/>
    <n v="0"/>
    <s v="No"/>
    <s v="No"/>
    <n v="0"/>
    <n v="0"/>
    <n v="6"/>
    <s v="Yes"/>
    <n v="0"/>
    <s v="TN"/>
    <x v="0"/>
    <n v="54"/>
    <s v="No"/>
    <s v="No"/>
    <s v="No"/>
    <s v="  One Year   "/>
    <s v="Direct Debit"/>
    <n v="24"/>
    <n v="1216"/>
    <x v="0"/>
    <m/>
    <x v="468"/>
    <x v="163"/>
    <n v="44"/>
    <x v="2"/>
    <n v="28.26"/>
    <x v="0"/>
    <s v="Phone"/>
    <x v="1"/>
    <n v="0"/>
    <n v="289"/>
    <s v="Medio"/>
    <s v="Bajo"/>
    <n v="4.5454545454545456E-2"/>
    <n v="515"/>
    <n v="257"/>
    <n v="0.17120622568093385"/>
    <n v="0.17120622568093385"/>
    <s v="Primera compra"/>
    <n v="584"/>
    <n v="19.186858316221766"/>
    <n v="1.5989048596851472"/>
    <x v="0"/>
    <x v="0"/>
    <s v="mar"/>
  </r>
  <r>
    <x v="3376"/>
    <x v="0"/>
    <n v="56"/>
    <n v="118"/>
    <n v="338.3"/>
    <n v="0"/>
    <s v="No"/>
    <s v="No"/>
    <n v="0"/>
    <n v="0"/>
    <n v="5"/>
    <s v="No"/>
    <n v="48"/>
    <s v="NJ"/>
    <x v="0"/>
    <n v="66"/>
    <s v="No"/>
    <s v="Yes"/>
    <s v="No"/>
    <s v="  Two Year   "/>
    <s v="Direct Debit"/>
    <n v="38"/>
    <n v="2128"/>
    <x v="0"/>
    <m/>
    <x v="1293"/>
    <x v="309"/>
    <n v="35"/>
    <x v="2"/>
    <n v="42.4"/>
    <x v="2"/>
    <s v="Phone"/>
    <x v="0"/>
    <n v="0"/>
    <n v="1505"/>
    <s v="Medio"/>
    <s v="Medio"/>
    <n v="0.14285714285714285"/>
    <n v="1691"/>
    <n v="123"/>
    <n v="0.28455284552845528"/>
    <n v="0.28455284552845528"/>
    <s v="Primera compra"/>
    <n v="1342"/>
    <n v="44.090349075975361"/>
    <n v="3.6741957563312799"/>
    <x v="1"/>
    <x v="0"/>
    <s v="feb"/>
  </r>
  <r>
    <x v="3377"/>
    <x v="0"/>
    <n v="75"/>
    <n v="200"/>
    <n v="510.1"/>
    <n v="576"/>
    <s v="Yes"/>
    <s v="No"/>
    <n v="179.2"/>
    <n v="1"/>
    <n v="14"/>
    <s v="Yes"/>
    <n v="0"/>
    <s v="MO"/>
    <x v="0"/>
    <n v="51"/>
    <s v="No"/>
    <s v="No"/>
    <s v="No"/>
    <s v="  One Year   "/>
    <s v="Direct Debit"/>
    <n v="14"/>
    <n v="918"/>
    <x v="0"/>
    <m/>
    <x v="1294"/>
    <x v="444"/>
    <n v="103"/>
    <x v="0"/>
    <n v="12.8"/>
    <x v="4"/>
    <s v="SMS"/>
    <x v="0"/>
    <n v="7.17"/>
    <n v="2482"/>
    <s v="Medio"/>
    <s v="Bajo"/>
    <n v="2.9126213592233011E-2"/>
    <n v="710"/>
    <n v="779"/>
    <n v="0.13222079589216945"/>
    <n v="0.13222079589216945"/>
    <s v="Primera compra"/>
    <n v="776"/>
    <n v="25.494866529774125"/>
    <n v="2.1245722108145104"/>
    <x v="0"/>
    <x v="2"/>
    <s v="ago"/>
  </r>
  <r>
    <x v="3378"/>
    <x v="0"/>
    <n v="57"/>
    <n v="290"/>
    <n v="737.9"/>
    <n v="244"/>
    <s v="Yes"/>
    <s v="Yes"/>
    <n v="0"/>
    <n v="0"/>
    <n v="0"/>
    <s v="No"/>
    <n v="0"/>
    <s v="IL"/>
    <x v="0"/>
    <n v="44"/>
    <s v="No"/>
    <s v="No"/>
    <s v="No"/>
    <s v="  One Year   "/>
    <s v="Credit Card"/>
    <n v="7"/>
    <n v="433"/>
    <x v="0"/>
    <m/>
    <x v="1295"/>
    <x v="574"/>
    <n v="52"/>
    <x v="1"/>
    <n v="6.78"/>
    <x v="5"/>
    <s v="Phone"/>
    <x v="0"/>
    <n v="6.89"/>
    <n v="6925"/>
    <s v="Medio"/>
    <s v="Bajo"/>
    <n v="7.6923076923076927E-2"/>
    <n v="1322"/>
    <n v="538"/>
    <n v="9.6654275092936809E-2"/>
    <n v="9.6654275092936809E-2"/>
    <s v="Primera compra"/>
    <n v="358"/>
    <n v="11.761806981519507"/>
    <n v="0.98015058179329229"/>
    <x v="0"/>
    <x v="1"/>
    <s v="oct"/>
  </r>
  <r>
    <x v="3379"/>
    <x v="0"/>
    <n v="66"/>
    <n v="85"/>
    <n v="241.6"/>
    <n v="0"/>
    <s v="No"/>
    <s v="No"/>
    <n v="0"/>
    <n v="0"/>
    <n v="1"/>
    <s v="Yes"/>
    <n v="0"/>
    <s v="SD"/>
    <x v="1"/>
    <n v="59"/>
    <s v="No"/>
    <s v="No"/>
    <s v="Yes"/>
    <s v="  Two Year   "/>
    <s v="Direct Debit"/>
    <n v="19"/>
    <n v="1121"/>
    <x v="0"/>
    <m/>
    <x v="1007"/>
    <x v="894"/>
    <n v="100"/>
    <x v="0"/>
    <n v="19.010000000000002"/>
    <x v="4"/>
    <s v="Email"/>
    <x v="0"/>
    <n v="0"/>
    <n v="638"/>
    <s v="Medio"/>
    <s v="Bajo"/>
    <n v="0.03"/>
    <n v="1453"/>
    <n v="88"/>
    <n v="1.1363636363636365"/>
    <n v="1.1363636363636365"/>
    <s v="Primera compra"/>
    <n v="1709"/>
    <n v="56.147843942505133"/>
    <n v="4.6789869952087608"/>
    <x v="0"/>
    <x v="0"/>
    <s v="feb"/>
  </r>
  <r>
    <x v="3380"/>
    <x v="0"/>
    <n v="72"/>
    <n v="81"/>
    <n v="209.4"/>
    <n v="105"/>
    <s v="Yes"/>
    <s v="No"/>
    <n v="129.5"/>
    <n v="0"/>
    <n v="17"/>
    <s v="Yes"/>
    <n v="0"/>
    <s v="NE"/>
    <x v="0"/>
    <n v="30"/>
    <s v="No"/>
    <s v="No"/>
    <s v="No"/>
    <s v="  Month-to-Month   "/>
    <s v="Direct Debit"/>
    <n v="39"/>
    <n v="1347"/>
    <x v="0"/>
    <m/>
    <x v="712"/>
    <x v="1170"/>
    <n v="56"/>
    <x v="1"/>
    <n v="35.28"/>
    <x v="5"/>
    <s v="Phone"/>
    <x v="0"/>
    <n v="3.88"/>
    <n v="4275"/>
    <s v="Medio"/>
    <s v="Bajo"/>
    <n v="7.1428571428571425E-2"/>
    <n v="1118"/>
    <n v="190"/>
    <n v="0.29473684210526313"/>
    <n v="0.29473684210526313"/>
    <s v="Primera compra"/>
    <n v="969"/>
    <n v="31.835728952772072"/>
    <n v="2.6529774127310062"/>
    <x v="0"/>
    <x v="0"/>
    <s v="feb"/>
  </r>
  <r>
    <x v="3381"/>
    <x v="0"/>
    <n v="51"/>
    <n v="225"/>
    <n v="592.79999999999995"/>
    <n v="0"/>
    <s v="No"/>
    <s v="No"/>
    <n v="0"/>
    <n v="0"/>
    <n v="9"/>
    <s v="Yes"/>
    <n v="0"/>
    <s v="OH"/>
    <x v="1"/>
    <n v="74"/>
    <s v="No"/>
    <s v="Yes"/>
    <s v="No"/>
    <s v="  Two Year   "/>
    <s v="Direct Debit"/>
    <n v="45"/>
    <n v="2443"/>
    <x v="0"/>
    <m/>
    <x v="107"/>
    <x v="729"/>
    <n v="119"/>
    <x v="2"/>
    <n v="41.42"/>
    <x v="2"/>
    <s v="Phone"/>
    <x v="0"/>
    <n v="0"/>
    <n v="4999"/>
    <s v="Medio"/>
    <s v="Medio"/>
    <n v="4.2016806722689079E-2"/>
    <n v="1034"/>
    <n v="230"/>
    <n v="0.5173913043478261"/>
    <n v="0.5173913043478261"/>
    <s v="Primera compra"/>
    <n v="673"/>
    <n v="22.11088295687885"/>
    <n v="1.8425735797399041"/>
    <x v="1"/>
    <x v="3"/>
    <s v="dic"/>
  </r>
  <r>
    <x v="3382"/>
    <x v="0"/>
    <n v="71"/>
    <n v="86"/>
    <n v="222.9"/>
    <n v="0"/>
    <s v="No"/>
    <s v="No"/>
    <n v="0"/>
    <n v="0"/>
    <n v="0"/>
    <s v="No"/>
    <n v="0"/>
    <s v="WY"/>
    <x v="0"/>
    <n v="36"/>
    <s v="No"/>
    <s v="No"/>
    <s v="No"/>
    <s v="  Two Year   "/>
    <s v="Credit Card"/>
    <n v="7"/>
    <n v="241"/>
    <x v="0"/>
    <m/>
    <x v="775"/>
    <x v="1324"/>
    <n v="46"/>
    <x v="0"/>
    <n v="6.26"/>
    <x v="4"/>
    <s v="Phone"/>
    <x v="1"/>
    <n v="0"/>
    <n v="1491"/>
    <s v="Medio"/>
    <s v="Bajo"/>
    <n v="6.5217391304347824E-2"/>
    <n v="1033"/>
    <n v="89"/>
    <n v="0.5168539325842697"/>
    <n v="0.5168539325842697"/>
    <s v="Primera compra"/>
    <n v="1217"/>
    <n v="39.983572895277206"/>
    <n v="3.331964407939767"/>
    <x v="0"/>
    <x v="1"/>
    <s v="jun"/>
  </r>
  <r>
    <x v="3383"/>
    <x v="0"/>
    <n v="54"/>
    <n v="108"/>
    <n v="282"/>
    <n v="168"/>
    <s v="Yes"/>
    <s v="Yes"/>
    <n v="0"/>
    <n v="0"/>
    <n v="2"/>
    <s v="Yes"/>
    <n v="0"/>
    <s v="CT"/>
    <x v="0"/>
    <n v="44"/>
    <s v="No"/>
    <s v="No"/>
    <s v="Yes"/>
    <s v="  One Year   "/>
    <s v="Direct Debit"/>
    <n v="56"/>
    <n v="3141"/>
    <x v="0"/>
    <m/>
    <x v="727"/>
    <x v="53"/>
    <n v="69"/>
    <x v="1"/>
    <n v="58.66"/>
    <x v="0"/>
    <s v="SMS"/>
    <x v="1"/>
    <n v="7.17"/>
    <n v="81"/>
    <s v="Alto"/>
    <s v="Bajo"/>
    <n v="2.8985507246376812E-2"/>
    <n v="1144"/>
    <n v="278"/>
    <n v="0.24820143884892087"/>
    <n v="0.24820143884892087"/>
    <s v="Primera compra"/>
    <n v="609"/>
    <n v="20.008213552361397"/>
    <n v="1.6673511293634498"/>
    <x v="0"/>
    <x v="3"/>
    <s v="feb"/>
  </r>
  <r>
    <x v="3384"/>
    <x v="0"/>
    <n v="58"/>
    <n v="257"/>
    <n v="743.6"/>
    <n v="184"/>
    <s v="Yes"/>
    <s v="No"/>
    <n v="116.5"/>
    <n v="0"/>
    <n v="4"/>
    <s v="Yes"/>
    <n v="0"/>
    <s v="NY"/>
    <x v="1"/>
    <n v="51"/>
    <s v="No"/>
    <s v="No"/>
    <s v="No"/>
    <s v="  Month-to-Month   "/>
    <s v="Direct Debit"/>
    <n v="30"/>
    <n v="1387"/>
    <x v="0"/>
    <m/>
    <x v="992"/>
    <x v="1047"/>
    <n v="87"/>
    <x v="1"/>
    <n v="25.23"/>
    <x v="1"/>
    <s v="Phone"/>
    <x v="0"/>
    <n v="3.5"/>
    <n v="5254"/>
    <s v="Medio"/>
    <s v="Bajo"/>
    <n v="0"/>
    <n v="922"/>
    <n v="441"/>
    <n v="0.19727891156462585"/>
    <n v="0.19727891156462585"/>
    <s v="Primera compra"/>
    <n v="1142"/>
    <n v="37.51950718685832"/>
    <n v="3.1266255989048601"/>
    <x v="2"/>
    <x v="0"/>
    <s v="ago"/>
  </r>
  <r>
    <x v="3385"/>
    <x v="0"/>
    <n v="57"/>
    <n v="228"/>
    <n v="716.2"/>
    <n v="288"/>
    <s v="Yes"/>
    <s v="Yes"/>
    <n v="0"/>
    <n v="0"/>
    <n v="3"/>
    <s v="Yes"/>
    <n v="0"/>
    <s v="DE"/>
    <x v="0"/>
    <n v="67"/>
    <s v="No"/>
    <s v="Yes"/>
    <s v="Yes"/>
    <s v="  One Year   "/>
    <s v="Credit Card"/>
    <n v="18"/>
    <n v="1293"/>
    <x v="0"/>
    <m/>
    <x v="1224"/>
    <x v="98"/>
    <n v="116"/>
    <x v="2"/>
    <n v="18.93"/>
    <x v="4"/>
    <s v="Phone"/>
    <x v="0"/>
    <n v="6.34"/>
    <n v="3537"/>
    <s v="Medio"/>
    <s v="Bajo"/>
    <n v="2.5862068965517241E-2"/>
    <n v="1117"/>
    <n v="519"/>
    <n v="0.22350674373795762"/>
    <n v="0.22350674373795762"/>
    <s v="Primera compra"/>
    <n v="870"/>
    <n v="28.58316221765914"/>
    <n v="2.3819301848049284"/>
    <x v="0"/>
    <x v="0"/>
    <s v="may"/>
  </r>
  <r>
    <x v="3386"/>
    <x v="0"/>
    <n v="67"/>
    <n v="240"/>
    <n v="662.9"/>
    <n v="0"/>
    <s v="No"/>
    <s v="No"/>
    <n v="0"/>
    <n v="0"/>
    <n v="9"/>
    <s v="Yes"/>
    <n v="0"/>
    <s v="NM"/>
    <x v="1"/>
    <n v="72"/>
    <s v="No"/>
    <s v="Yes"/>
    <s v="Yes"/>
    <s v="  Month-to-Month   "/>
    <s v="Credit Card"/>
    <n v="46"/>
    <n v="2779"/>
    <x v="0"/>
    <m/>
    <x v="485"/>
    <x v="945"/>
    <n v="25"/>
    <x v="0"/>
    <n v="49.72"/>
    <x v="5"/>
    <s v="Email"/>
    <x v="0"/>
    <n v="0"/>
    <n v="2016"/>
    <s v="Alto"/>
    <s v="Bajo"/>
    <n v="0.16"/>
    <n v="519"/>
    <n v="244"/>
    <n v="0.10245901639344263"/>
    <n v="0.10245901639344263"/>
    <s v="Primera compra"/>
    <n v="381"/>
    <n v="12.517453798767967"/>
    <n v="1.0431211498973305"/>
    <x v="0"/>
    <x v="3"/>
    <s v="sept"/>
  </r>
  <r>
    <x v="3387"/>
    <x v="0"/>
    <n v="93"/>
    <n v="5"/>
    <n v="16"/>
    <n v="0"/>
    <s v="No"/>
    <s v="No"/>
    <n v="0"/>
    <n v="0"/>
    <n v="10"/>
    <s v="Yes"/>
    <n v="0"/>
    <s v="PA"/>
    <x v="0"/>
    <n v="48"/>
    <s v="No"/>
    <s v="No"/>
    <s v="No"/>
    <s v="  Month-to-Month   "/>
    <s v="Credit Card"/>
    <n v="15"/>
    <n v="15"/>
    <x v="0"/>
    <m/>
    <x v="323"/>
    <x v="1325"/>
    <n v="81"/>
    <x v="1"/>
    <n v="15.91"/>
    <x v="5"/>
    <s v="Email"/>
    <x v="1"/>
    <n v="0"/>
    <n v="950"/>
    <s v="Medio"/>
    <s v="Bajo"/>
    <n v="4.9382716049382713E-2"/>
    <n v="1611"/>
    <n v="9"/>
    <n v="9"/>
    <n v="9"/>
    <s v="Primera compra"/>
    <n v="614"/>
    <n v="20.172484599589321"/>
    <n v="1.6810403832991101"/>
    <x v="0"/>
    <x v="1"/>
    <s v="feb"/>
  </r>
  <r>
    <x v="3388"/>
    <x v="0"/>
    <n v="62"/>
    <n v="158"/>
    <n v="432"/>
    <n v="0"/>
    <s v="No"/>
    <s v="No"/>
    <n v="0"/>
    <n v="0"/>
    <n v="4"/>
    <s v="Yes"/>
    <n v="0"/>
    <s v="RI"/>
    <x v="1"/>
    <n v="37"/>
    <s v="No"/>
    <s v="No"/>
    <s v="No"/>
    <s v="  One Year   "/>
    <s v="Credit Card"/>
    <n v="31"/>
    <n v="1697"/>
    <x v="0"/>
    <m/>
    <x v="521"/>
    <x v="1326"/>
    <n v="49"/>
    <x v="2"/>
    <n v="26.01"/>
    <x v="0"/>
    <s v="Email"/>
    <x v="1"/>
    <n v="0"/>
    <n v="4554"/>
    <s v="Medio"/>
    <s v="Bajo"/>
    <n v="4.0816326530612242E-2"/>
    <n v="1208"/>
    <n v="160"/>
    <n v="0.30625000000000002"/>
    <n v="0.30625000000000002"/>
    <s v="Primera compra"/>
    <n v="1099"/>
    <n v="36.106776180698155"/>
    <n v="3.0088980150581794"/>
    <x v="0"/>
    <x v="0"/>
    <s v="oct"/>
  </r>
  <r>
    <x v="3388"/>
    <x v="0"/>
    <n v="54"/>
    <n v="158"/>
    <n v="432"/>
    <n v="0"/>
    <s v="No"/>
    <s v="No"/>
    <n v="0"/>
    <n v="0"/>
    <n v="4"/>
    <s v="Yes"/>
    <n v="0"/>
    <s v="RI"/>
    <x v="1"/>
    <n v="37"/>
    <s v="No"/>
    <s v="No"/>
    <s v="No"/>
    <s v="  One Year   "/>
    <s v="Credit Card"/>
    <n v="31"/>
    <n v="1697"/>
    <x v="0"/>
    <m/>
    <x v="521"/>
    <x v="1326"/>
    <n v="49"/>
    <x v="2"/>
    <n v="26.01"/>
    <x v="1"/>
    <s v="Email"/>
    <x v="1"/>
    <n v="0"/>
    <n v="4683"/>
    <s v="Medio"/>
    <s v="Bajo"/>
    <n v="0"/>
    <n v="1208"/>
    <n v="158"/>
    <n v="0.310126582278481"/>
    <n v="0.310126582278481"/>
    <s v="Compra posterior"/>
    <n v="1099"/>
    <n v="36.106776180698155"/>
    <n v="3.0088980150581794"/>
    <x v="2"/>
    <x v="0"/>
    <s v="oct"/>
  </r>
  <r>
    <x v="3389"/>
    <x v="0"/>
    <n v="50"/>
    <n v="136"/>
    <n v="417.4"/>
    <n v="350"/>
    <s v="Yes"/>
    <s v="No"/>
    <n v="163.80000000000001"/>
    <n v="1"/>
    <n v="8"/>
    <s v="Yes"/>
    <n v="0"/>
    <s v="AK"/>
    <x v="0"/>
    <n v="80"/>
    <s v="No"/>
    <s v="Yes"/>
    <s v="Yes"/>
    <s v="  One Year   "/>
    <s v="Credit Card"/>
    <n v="27"/>
    <n v="1890"/>
    <x v="0"/>
    <m/>
    <x v="324"/>
    <x v="1131"/>
    <n v="113"/>
    <x v="2"/>
    <n v="23.16"/>
    <x v="2"/>
    <s v="SMS"/>
    <x v="1"/>
    <n v="0.82"/>
    <n v="5731"/>
    <s v="Medio"/>
    <s v="Medio"/>
    <n v="4.4247787610619468E-2"/>
    <n v="1389"/>
    <n v="491"/>
    <n v="0.23014256619144602"/>
    <n v="0.23014256619144602"/>
    <s v="Primera compra"/>
    <n v="1049"/>
    <n v="34.464065708418893"/>
    <n v="2.8720054757015743"/>
    <x v="1"/>
    <x v="0"/>
    <s v="nov"/>
  </r>
  <r>
    <x v="3390"/>
    <x v="0"/>
    <n v="70"/>
    <n v="147"/>
    <n v="396.9"/>
    <n v="0"/>
    <s v="No"/>
    <s v="No"/>
    <n v="0"/>
    <n v="0"/>
    <n v="7"/>
    <s v="Yes"/>
    <n v="0"/>
    <s v="OR"/>
    <x v="1"/>
    <n v="54"/>
    <s v="No"/>
    <s v="No"/>
    <s v="No"/>
    <s v="  Month-to-Month   "/>
    <s v="Direct Debit"/>
    <n v="40"/>
    <n v="2250"/>
    <x v="0"/>
    <m/>
    <x v="796"/>
    <x v="665"/>
    <n v="66"/>
    <x v="0"/>
    <n v="40.630000000000003"/>
    <x v="0"/>
    <s v="SMS"/>
    <x v="0"/>
    <n v="0"/>
    <n v="1899"/>
    <s v="Medio"/>
    <s v="Bajo"/>
    <n v="3.0303030303030304E-2"/>
    <n v="1512"/>
    <n v="149"/>
    <n v="0.44295302013422821"/>
    <n v="0.44295302013422821"/>
    <s v="Primera compra"/>
    <n v="821"/>
    <n v="26.973305954825463"/>
    <n v="2.2477754962354553"/>
    <x v="0"/>
    <x v="3"/>
    <s v="jul"/>
  </r>
  <r>
    <x v="3391"/>
    <x v="0"/>
    <n v="56"/>
    <n v="417"/>
    <n v="735.6"/>
    <n v="196"/>
    <s v="Yes"/>
    <s v="No"/>
    <n v="103.9"/>
    <n v="2"/>
    <n v="0"/>
    <s v="No"/>
    <n v="0"/>
    <s v="MA"/>
    <x v="1"/>
    <n v="67"/>
    <s v="No"/>
    <s v="Yes"/>
    <s v="No"/>
    <s v="  One Year   "/>
    <s v="Direct Debit"/>
    <n v="16"/>
    <n v="782"/>
    <x v="0"/>
    <m/>
    <x v="1148"/>
    <x v="1249"/>
    <n v="94"/>
    <x v="1"/>
    <n v="17.2"/>
    <x v="0"/>
    <s v="Phone"/>
    <x v="1"/>
    <n v="5.19"/>
    <n v="3454"/>
    <s v="Medio"/>
    <s v="Bajo"/>
    <n v="2.1276595744680851E-2"/>
    <n v="683"/>
    <n v="615"/>
    <n v="0.15284552845528454"/>
    <n v="0.15284552845528454"/>
    <s v="Primera compra"/>
    <n v="1095"/>
    <n v="35.975359342915809"/>
    <n v="2.9979466119096507"/>
    <x v="0"/>
    <x v="2"/>
    <s v="oct"/>
  </r>
  <r>
    <x v="3392"/>
    <x v="0"/>
    <n v="85"/>
    <n v="356"/>
    <n v="890.9"/>
    <n v="0"/>
    <s v="No"/>
    <s v="No"/>
    <n v="0"/>
    <n v="0"/>
    <n v="0"/>
    <s v="No"/>
    <n v="0"/>
    <s v="AR"/>
    <x v="1"/>
    <n v="68"/>
    <s v="No"/>
    <s v="Yes"/>
    <s v="No"/>
    <s v="  Two Year   "/>
    <s v="Direct Debit"/>
    <n v="11"/>
    <n v="844"/>
    <x v="0"/>
    <m/>
    <x v="23"/>
    <x v="593"/>
    <n v="110"/>
    <x v="1"/>
    <n v="11.89"/>
    <x v="0"/>
    <s v="Phone"/>
    <x v="1"/>
    <n v="0"/>
    <n v="2575"/>
    <s v="Medio"/>
    <s v="Bajo"/>
    <n v="1.8181818181818181E-2"/>
    <n v="1399"/>
    <n v="358"/>
    <n v="0.30726256983240224"/>
    <n v="0.30726256983240224"/>
    <s v="Primera compra"/>
    <n v="1215"/>
    <n v="39.917864476386036"/>
    <n v="3.3264887063655029"/>
    <x v="0"/>
    <x v="2"/>
    <s v="jun"/>
  </r>
  <r>
    <x v="3393"/>
    <x v="0"/>
    <n v="69"/>
    <n v="105"/>
    <n v="211.4"/>
    <n v="0"/>
    <s v="No"/>
    <s v="No"/>
    <n v="0"/>
    <n v="3"/>
    <n v="6"/>
    <s v="Yes"/>
    <n v="0"/>
    <s v="OH"/>
    <x v="0"/>
    <n v="42"/>
    <s v="No"/>
    <s v="No"/>
    <s v="No"/>
    <s v="  Month-to-Month   "/>
    <s v="Direct Debit"/>
    <n v="30"/>
    <n v="904"/>
    <x v="0"/>
    <m/>
    <x v="1296"/>
    <x v="898"/>
    <n v="65"/>
    <x v="2"/>
    <n v="34.979999999999997"/>
    <x v="3"/>
    <s v="SMS"/>
    <x v="1"/>
    <n v="0"/>
    <n v="293"/>
    <s v="Medio"/>
    <s v="Bajo"/>
    <n v="1.5384615384615385E-2"/>
    <n v="752"/>
    <n v="106"/>
    <n v="0.6132075471698113"/>
    <n v="0.6132075471698113"/>
    <s v="Primera compra"/>
    <n v="881"/>
    <n v="28.944558521560573"/>
    <n v="2.4120465434633811"/>
    <x v="2"/>
    <x v="2"/>
    <s v="may"/>
  </r>
  <r>
    <x v="3394"/>
    <x v="0"/>
    <n v="58"/>
    <n v="131"/>
    <n v="217.4"/>
    <n v="88"/>
    <s v="Yes"/>
    <s v="No"/>
    <n v="66"/>
    <n v="1"/>
    <n v="5"/>
    <s v="Yes"/>
    <n v="0"/>
    <s v="NY"/>
    <x v="0"/>
    <n v="59"/>
    <s v="No"/>
    <s v="No"/>
    <s v="No"/>
    <s v="  Month-to-Month   "/>
    <s v="Direct Debit"/>
    <n v="41"/>
    <n v="883"/>
    <x v="0"/>
    <m/>
    <x v="757"/>
    <x v="942"/>
    <n v="36"/>
    <x v="2"/>
    <n v="34.71"/>
    <x v="4"/>
    <s v="Email"/>
    <x v="1"/>
    <n v="0.33"/>
    <n v="4138"/>
    <s v="Medio"/>
    <s v="Bajo"/>
    <n v="8.3333333333333329E-2"/>
    <n v="1401"/>
    <n v="222"/>
    <n v="0.16216216216216217"/>
    <n v="0.16216216216216217"/>
    <s v="Primera compra"/>
    <n v="967"/>
    <n v="31.770020533880903"/>
    <n v="2.647501711156742"/>
    <x v="0"/>
    <x v="2"/>
    <s v="feb"/>
  </r>
  <r>
    <x v="3395"/>
    <x v="0"/>
    <n v="64"/>
    <n v="109"/>
    <n v="269.39999999999998"/>
    <n v="0"/>
    <s v="No"/>
    <s v="No"/>
    <n v="0"/>
    <n v="0"/>
    <n v="3"/>
    <s v="Yes"/>
    <n v="0"/>
    <s v="ID"/>
    <x v="1"/>
    <n v="56"/>
    <s v="No"/>
    <s v="No"/>
    <s v="No"/>
    <s v="  Two Year   "/>
    <s v="Direct Debit"/>
    <n v="12"/>
    <n v="833"/>
    <x v="0"/>
    <m/>
    <x v="761"/>
    <x v="370"/>
    <n v="54"/>
    <x v="2"/>
    <n v="10.88"/>
    <x v="5"/>
    <s v="Email"/>
    <x v="0"/>
    <n v="0"/>
    <n v="2447"/>
    <s v="Medio"/>
    <s v="Bajo"/>
    <n v="7.407407407407407E-2"/>
    <n v="438"/>
    <n v="113"/>
    <n v="0.47787610619469029"/>
    <n v="0.47787610619469029"/>
    <s v="Primera compra"/>
    <n v="1151"/>
    <n v="37.815195071868587"/>
    <n v="3.1512662559890487"/>
    <x v="0"/>
    <x v="2"/>
    <s v="ago"/>
  </r>
  <r>
    <x v="3396"/>
    <x v="0"/>
    <n v="56"/>
    <n v="62"/>
    <n v="257.89999999999998"/>
    <n v="384"/>
    <s v="Yes"/>
    <s v="No"/>
    <n v="393.6"/>
    <n v="0"/>
    <n v="9"/>
    <s v="Yes"/>
    <n v="0"/>
    <s v="CO"/>
    <x v="0"/>
    <n v="38"/>
    <s v="No"/>
    <s v="No"/>
    <s v="No"/>
    <s v="  Two Year   "/>
    <s v="Credit Card"/>
    <n v="16"/>
    <n v="1056"/>
    <x v="0"/>
    <m/>
    <x v="547"/>
    <x v="1143"/>
    <n v="56"/>
    <x v="2"/>
    <n v="17.93"/>
    <x v="2"/>
    <s v="SMS"/>
    <x v="0"/>
    <n v="7.87"/>
    <n v="39"/>
    <s v="Medio"/>
    <s v="Medio"/>
    <n v="8.9285714285714288E-2"/>
    <n v="1487"/>
    <n v="451"/>
    <n v="0.12416851441241686"/>
    <n v="0.12416851441241686"/>
    <s v="Primera compra"/>
    <n v="1335"/>
    <n v="43.860369609856264"/>
    <n v="3.6550308008213555"/>
    <x v="1"/>
    <x v="2"/>
    <s v="feb"/>
  </r>
  <r>
    <x v="3397"/>
    <x v="0"/>
    <n v="59"/>
    <n v="61"/>
    <n v="199.3"/>
    <n v="0"/>
    <s v="No"/>
    <s v="No"/>
    <n v="0"/>
    <n v="0"/>
    <n v="8"/>
    <s v="Yes"/>
    <n v="0"/>
    <s v="VA"/>
    <x v="0"/>
    <n v="41"/>
    <s v="No"/>
    <s v="No"/>
    <s v="No"/>
    <s v="  Month-to-Month   "/>
    <s v="Credit Card"/>
    <n v="21"/>
    <n v="1053"/>
    <x v="0"/>
    <m/>
    <x v="855"/>
    <x v="1327"/>
    <n v="18"/>
    <x v="2"/>
    <n v="23.4"/>
    <x v="0"/>
    <s v="Phone"/>
    <x v="1"/>
    <n v="0"/>
    <n v="1823"/>
    <s v="Medio"/>
    <s v="Bajo"/>
    <n v="0.1111111111111111"/>
    <n v="1730"/>
    <n v="63"/>
    <n v="0.2857142857142857"/>
    <n v="0.2857142857142857"/>
    <s v="Primera compra"/>
    <n v="424"/>
    <n v="13.930184804928132"/>
    <n v="1.160848733744011"/>
    <x v="0"/>
    <x v="2"/>
    <s v="ago"/>
  </r>
  <r>
    <x v="3398"/>
    <x v="0"/>
    <n v="61"/>
    <n v="130"/>
    <n v="298.3"/>
    <n v="0"/>
    <s v="No"/>
    <s v="No"/>
    <n v="0"/>
    <n v="0"/>
    <n v="19"/>
    <s v="Yes"/>
    <n v="0"/>
    <s v="NH"/>
    <x v="1"/>
    <n v="57"/>
    <s v="No"/>
    <s v="No"/>
    <s v="No"/>
    <s v="  Month-to-Month   "/>
    <s v="Direct Debit"/>
    <n v="34"/>
    <n v="731"/>
    <x v="0"/>
    <m/>
    <x v="554"/>
    <x v="405"/>
    <n v="120"/>
    <x v="2"/>
    <n v="39.1"/>
    <x v="5"/>
    <s v="SMS"/>
    <x v="1"/>
    <n v="0"/>
    <n v="760"/>
    <s v="Medio"/>
    <s v="Bajo"/>
    <n v="3.3333333333333333E-2"/>
    <n v="613"/>
    <n v="134"/>
    <n v="0.89552238805970152"/>
    <n v="0.89552238805970152"/>
    <s v="Primera compra"/>
    <n v="1158"/>
    <n v="38.045174537987677"/>
    <n v="3.1704312114989732"/>
    <x v="0"/>
    <x v="2"/>
    <s v="ago"/>
  </r>
  <r>
    <x v="3399"/>
    <x v="0"/>
    <n v="58"/>
    <n v="204"/>
    <n v="513.1"/>
    <n v="0"/>
    <s v="No"/>
    <s v="No"/>
    <n v="0"/>
    <n v="0"/>
    <n v="12"/>
    <s v="Yes"/>
    <n v="0"/>
    <s v="CA"/>
    <x v="0"/>
    <n v="21"/>
    <s v="Yes"/>
    <s v="No"/>
    <s v="No"/>
    <s v="  Two Year   "/>
    <s v="Direct Debit"/>
    <n v="53"/>
    <n v="3873"/>
    <x v="0"/>
    <m/>
    <x v="1297"/>
    <x v="405"/>
    <n v="80"/>
    <x v="2"/>
    <n v="49.16"/>
    <x v="2"/>
    <s v="Email"/>
    <x v="0"/>
    <n v="0"/>
    <n v="130"/>
    <s v="Alto"/>
    <s v="Medio"/>
    <n v="6.25E-2"/>
    <n v="613"/>
    <n v="209"/>
    <n v="0.38277511961722488"/>
    <n v="0.38277511961722488"/>
    <s v="Primera compra"/>
    <n v="425"/>
    <n v="13.963039014373717"/>
    <n v="1.1635865845311431"/>
    <x v="1"/>
    <x v="3"/>
    <s v="ago"/>
  </r>
  <r>
    <x v="3400"/>
    <x v="0"/>
    <n v="53"/>
    <n v="7"/>
    <n v="18"/>
    <n v="8"/>
    <s v="Yes"/>
    <s v="Yes"/>
    <n v="0"/>
    <n v="0"/>
    <n v="16"/>
    <s v="No"/>
    <n v="6"/>
    <s v="SD"/>
    <x v="0"/>
    <n v="24"/>
    <s v="Yes"/>
    <s v="No"/>
    <s v="No"/>
    <s v="  Month-to-Month   "/>
    <s v="Credit Card"/>
    <n v="10"/>
    <n v="21"/>
    <x v="0"/>
    <m/>
    <x v="767"/>
    <x v="266"/>
    <n v="36"/>
    <x v="1"/>
    <n v="11.06"/>
    <x v="4"/>
    <s v="Email"/>
    <x v="1"/>
    <n v="0.02"/>
    <n v="3516"/>
    <s v="Medio"/>
    <s v="Bajo"/>
    <n v="8.3333333333333329E-2"/>
    <n v="1000"/>
    <n v="18"/>
    <n v="2"/>
    <n v="2"/>
    <s v="Primera compra"/>
    <n v="1654"/>
    <n v="54.340862422997944"/>
    <n v="4.5284052019164953"/>
    <x v="0"/>
    <x v="1"/>
    <s v="abr"/>
  </r>
  <r>
    <x v="3400"/>
    <x v="0"/>
    <n v="76"/>
    <n v="7"/>
    <n v="18"/>
    <n v="8"/>
    <s v="Yes"/>
    <s v="Yes"/>
    <n v="0"/>
    <n v="0"/>
    <n v="16"/>
    <s v="No"/>
    <n v="6"/>
    <s v="SD"/>
    <x v="0"/>
    <n v="24"/>
    <s v="Yes"/>
    <s v="No"/>
    <s v="No"/>
    <s v="  Month-to-Month   "/>
    <s v="Credit Card"/>
    <n v="10"/>
    <n v="21"/>
    <x v="0"/>
    <m/>
    <x v="767"/>
    <x v="266"/>
    <n v="36"/>
    <x v="1"/>
    <n v="11.06"/>
    <x v="2"/>
    <s v="Email"/>
    <x v="1"/>
    <n v="0.02"/>
    <n v="1168"/>
    <s v="Medio"/>
    <s v="Medio"/>
    <n v="0.1388888888888889"/>
    <n v="1000"/>
    <n v="20"/>
    <n v="1.8"/>
    <n v="1.8"/>
    <s v="Compra posterior"/>
    <n v="1654"/>
    <n v="54.340862422997944"/>
    <n v="4.5284052019164953"/>
    <x v="1"/>
    <x v="1"/>
    <s v="abr"/>
  </r>
  <r>
    <x v="3401"/>
    <x v="0"/>
    <n v="53"/>
    <n v="24"/>
    <n v="74.3"/>
    <n v="20"/>
    <s v="Yes"/>
    <s v="Yes"/>
    <n v="0"/>
    <n v="0"/>
    <n v="9"/>
    <s v="Yes"/>
    <n v="0"/>
    <s v="MA"/>
    <x v="1"/>
    <n v="69"/>
    <s v="No"/>
    <s v="Yes"/>
    <s v="No"/>
    <s v="  Month-to-Month   "/>
    <s v="Direct Debit"/>
    <n v="32"/>
    <n v="150"/>
    <x v="0"/>
    <m/>
    <x v="65"/>
    <x v="684"/>
    <n v="8"/>
    <x v="2"/>
    <n v="31.79"/>
    <x v="1"/>
    <s v="Email"/>
    <x v="1"/>
    <n v="7.0000000000000007E-2"/>
    <n v="6189"/>
    <s v="Medio"/>
    <s v="Bajo"/>
    <n v="0"/>
    <n v="665"/>
    <n v="44"/>
    <n v="0.18181818181818182"/>
    <n v="0.18181818181818182"/>
    <s v="Primera compra"/>
    <n v="1074"/>
    <n v="35.285420944558524"/>
    <n v="2.9404517453798769"/>
    <x v="2"/>
    <x v="1"/>
    <s v="nov"/>
  </r>
  <r>
    <x v="3402"/>
    <x v="0"/>
    <n v="71"/>
    <n v="42"/>
    <n v="105.8"/>
    <n v="0"/>
    <s v="No"/>
    <s v="No"/>
    <n v="0"/>
    <n v="0"/>
    <n v="8"/>
    <s v="Yes"/>
    <n v="0"/>
    <s v="DE"/>
    <x v="1"/>
    <n v="38"/>
    <s v="No"/>
    <s v="No"/>
    <s v="No"/>
    <s v="  Month-to-Month   "/>
    <s v="Credit Card"/>
    <n v="34"/>
    <n v="518"/>
    <x v="0"/>
    <m/>
    <x v="201"/>
    <x v="1117"/>
    <n v="38"/>
    <x v="0"/>
    <n v="33.07"/>
    <x v="3"/>
    <s v="Phone"/>
    <x v="0"/>
    <n v="0"/>
    <n v="647"/>
    <s v="Medio"/>
    <s v="Bajo"/>
    <n v="2.6315789473684209E-2"/>
    <n v="1352"/>
    <n v="43"/>
    <n v="0.88372093023255816"/>
    <n v="0.88372093023255816"/>
    <s v="Primera compra"/>
    <n v="583"/>
    <n v="19.154004106776181"/>
    <n v="1.5961670088980151"/>
    <x v="0"/>
    <x v="1"/>
    <s v="mar"/>
  </r>
  <r>
    <x v="3403"/>
    <x v="0"/>
    <n v="65"/>
    <n v="26"/>
    <n v="61.5"/>
    <n v="36"/>
    <s v="Yes"/>
    <s v="No"/>
    <n v="17.8"/>
    <n v="2"/>
    <n v="0"/>
    <s v="No"/>
    <n v="0"/>
    <s v="AL"/>
    <x v="1"/>
    <n v="27"/>
    <s v="Yes"/>
    <s v="No"/>
    <s v="No"/>
    <s v="  Month-to-Month   "/>
    <s v="Credit Card"/>
    <n v="13"/>
    <n v="165"/>
    <x v="0"/>
    <m/>
    <x v="548"/>
    <x v="138"/>
    <n v="116"/>
    <x v="0"/>
    <n v="13.36"/>
    <x v="4"/>
    <s v="Email"/>
    <x v="0"/>
    <n v="0.89"/>
    <n v="2000"/>
    <s v="Medio"/>
    <s v="Bajo"/>
    <n v="2.5862068965517241E-2"/>
    <n v="1735"/>
    <n v="65"/>
    <n v="1.7846153846153847"/>
    <n v="1.7846153846153847"/>
    <s v="Primera compra"/>
    <n v="892"/>
    <n v="29.30595482546201"/>
    <n v="2.4421629021218343"/>
    <x v="0"/>
    <x v="1"/>
    <s v="may"/>
  </r>
  <r>
    <x v="3404"/>
    <x v="0"/>
    <n v="54"/>
    <n v="94"/>
    <n v="192"/>
    <n v="84"/>
    <s v="Yes"/>
    <s v="Yes"/>
    <n v="0"/>
    <n v="0"/>
    <n v="14"/>
    <s v="No"/>
    <n v="17"/>
    <s v="NY"/>
    <x v="1"/>
    <n v="20"/>
    <s v="Yes"/>
    <s v="No"/>
    <s v="No"/>
    <s v="  Month-to-Month   "/>
    <s v="Credit Card"/>
    <n v="51"/>
    <n v="1095"/>
    <x v="0"/>
    <m/>
    <x v="1298"/>
    <x v="58"/>
    <n v="113"/>
    <x v="2"/>
    <n v="48.55"/>
    <x v="2"/>
    <s v="SMS"/>
    <x v="1"/>
    <n v="1.72"/>
    <n v="4949"/>
    <s v="Alto"/>
    <s v="Medio"/>
    <n v="4.4247787610619468E-2"/>
    <n v="867"/>
    <n v="183"/>
    <n v="0.61748633879781423"/>
    <n v="0.61748633879781423"/>
    <s v="Primera compra"/>
    <n v="908"/>
    <n v="29.831622176591374"/>
    <n v="2.4859685147159478"/>
    <x v="1"/>
    <x v="0"/>
    <s v="abr"/>
  </r>
  <r>
    <x v="3405"/>
    <x v="0"/>
    <n v="65"/>
    <n v="115"/>
    <n v="265.7"/>
    <n v="0"/>
    <s v="No"/>
    <s v="No"/>
    <n v="0"/>
    <n v="0"/>
    <n v="2"/>
    <s v="Yes"/>
    <n v="0"/>
    <s v="NJ"/>
    <x v="0"/>
    <n v="34"/>
    <s v="No"/>
    <s v="No"/>
    <s v="No"/>
    <s v="  Month-to-Month   "/>
    <s v="Direct Debit"/>
    <n v="49"/>
    <n v="812"/>
    <x v="0"/>
    <m/>
    <x v="939"/>
    <x v="443"/>
    <n v="98"/>
    <x v="0"/>
    <n v="48.32"/>
    <x v="1"/>
    <s v="Phone"/>
    <x v="0"/>
    <n v="0"/>
    <n v="1111"/>
    <s v="Alto"/>
    <s v="Bajo"/>
    <n v="0"/>
    <n v="1119"/>
    <n v="115"/>
    <n v="0.85217391304347823"/>
    <n v="0.85217391304347823"/>
    <s v="Primera compra"/>
    <n v="800"/>
    <n v="26.283367556468171"/>
    <n v="2.1902806297056809"/>
    <x v="2"/>
    <x v="2"/>
    <s v="ago"/>
  </r>
  <r>
    <x v="3405"/>
    <x v="0"/>
    <n v="71"/>
    <n v="115"/>
    <n v="265.7"/>
    <n v="0"/>
    <s v="No"/>
    <s v="No"/>
    <n v="0"/>
    <n v="0"/>
    <n v="2"/>
    <s v="Yes"/>
    <n v="0"/>
    <s v="NJ"/>
    <x v="0"/>
    <n v="34"/>
    <s v="No"/>
    <s v="No"/>
    <s v="No"/>
    <s v="  Month-to-Month   "/>
    <s v="Direct Debit"/>
    <n v="49"/>
    <n v="812"/>
    <x v="0"/>
    <m/>
    <x v="939"/>
    <x v="443"/>
    <n v="98"/>
    <x v="0"/>
    <n v="48.32"/>
    <x v="4"/>
    <s v="Phone"/>
    <x v="0"/>
    <n v="0"/>
    <n v="3228"/>
    <s v="Alto"/>
    <s v="Bajo"/>
    <n v="3.0612244897959183E-2"/>
    <n v="1119"/>
    <n v="118"/>
    <n v="0.83050847457627119"/>
    <n v="0.83050847457627119"/>
    <s v="Compra posterior"/>
    <n v="800"/>
    <n v="26.283367556468171"/>
    <n v="2.1902806297056809"/>
    <x v="0"/>
    <x v="2"/>
    <s v="ago"/>
  </r>
  <r>
    <x v="3406"/>
    <x v="0"/>
    <n v="75"/>
    <n v="44"/>
    <n v="99"/>
    <n v="60"/>
    <s v="Yes"/>
    <s v="No"/>
    <n v="67.2"/>
    <n v="0"/>
    <n v="41"/>
    <s v="Yes"/>
    <n v="0"/>
    <s v="SD"/>
    <x v="1"/>
    <n v="26"/>
    <s v="Yes"/>
    <s v="No"/>
    <s v="Yes"/>
    <s v="  Month-to-Month   "/>
    <s v="Direct Debit"/>
    <n v="28"/>
    <n v="350"/>
    <x v="0"/>
    <m/>
    <x v="410"/>
    <x v="739"/>
    <n v="39"/>
    <x v="1"/>
    <n v="29.15"/>
    <x v="3"/>
    <s v="Email"/>
    <x v="0"/>
    <n v="1.34"/>
    <n v="2114"/>
    <s v="Medio"/>
    <s v="Bajo"/>
    <n v="2.564102564102564E-2"/>
    <n v="1287"/>
    <n v="105"/>
    <n v="0.37142857142857144"/>
    <n v="0.37142857142857144"/>
    <s v="Primera compra"/>
    <n v="939"/>
    <n v="30.850102669404521"/>
    <n v="2.5708418891170433"/>
    <x v="2"/>
    <x v="1"/>
    <s v="mar"/>
  </r>
  <r>
    <x v="3407"/>
    <x v="0"/>
    <n v="75"/>
    <n v="103"/>
    <n v="270.89999999999998"/>
    <n v="0"/>
    <s v="No"/>
    <s v="No"/>
    <n v="0"/>
    <n v="0"/>
    <n v="0"/>
    <s v="No"/>
    <n v="0"/>
    <s v="VA"/>
    <x v="0"/>
    <n v="36"/>
    <s v="No"/>
    <s v="No"/>
    <s v="No"/>
    <s v="  One Year   "/>
    <s v="Credit Card"/>
    <n v="8"/>
    <n v="169"/>
    <x v="0"/>
    <m/>
    <x v="1224"/>
    <x v="1105"/>
    <n v="57"/>
    <x v="2"/>
    <n v="6.72"/>
    <x v="2"/>
    <s v="Email"/>
    <x v="0"/>
    <n v="0"/>
    <n v="1548"/>
    <s v="Medio"/>
    <s v="Medio"/>
    <n v="8.771929824561403E-2"/>
    <n v="487"/>
    <n v="108"/>
    <n v="0.52777777777777779"/>
    <n v="0.52777777777777779"/>
    <s v="Primera compra"/>
    <n v="870"/>
    <n v="28.58316221765914"/>
    <n v="2.3819301848049284"/>
    <x v="1"/>
    <x v="1"/>
    <s v="may"/>
  </r>
  <r>
    <x v="3408"/>
    <x v="0"/>
    <n v="64"/>
    <n v="86"/>
    <n v="299.3"/>
    <n v="0"/>
    <s v="No"/>
    <s v="No"/>
    <n v="0"/>
    <n v="0"/>
    <n v="4"/>
    <s v="Yes"/>
    <n v="0"/>
    <s v="CT"/>
    <x v="0"/>
    <n v="67"/>
    <s v="No"/>
    <s v="Yes"/>
    <s v="No"/>
    <s v="  Month-to-Month   "/>
    <s v="Credit Card"/>
    <n v="46"/>
    <n v="864"/>
    <x v="0"/>
    <m/>
    <x v="1299"/>
    <x v="745"/>
    <n v="91"/>
    <x v="2"/>
    <n v="53.71"/>
    <x v="5"/>
    <s v="SMS"/>
    <x v="0"/>
    <n v="0"/>
    <n v="2433"/>
    <s v="Alto"/>
    <s v="Bajo"/>
    <n v="4.3956043956043959E-2"/>
    <n v="1308"/>
    <n v="90"/>
    <n v="1.0111111111111111"/>
    <n v="1.0111111111111111"/>
    <s v="Primera compra"/>
    <n v="1740"/>
    <n v="57.16632443531828"/>
    <n v="4.7638603696098567"/>
    <x v="0"/>
    <x v="2"/>
    <s v="ene"/>
  </r>
  <r>
    <x v="3409"/>
    <x v="0"/>
    <n v="67"/>
    <n v="263"/>
    <n v="442.6"/>
    <n v="0"/>
    <s v="No"/>
    <s v="No"/>
    <n v="0"/>
    <n v="0"/>
    <n v="0"/>
    <s v="No"/>
    <n v="0"/>
    <s v="KY"/>
    <x v="1"/>
    <n v="43"/>
    <s v="No"/>
    <s v="No"/>
    <s v="No"/>
    <s v="  Two Year   "/>
    <s v="Credit Card"/>
    <n v="10"/>
    <n v="289"/>
    <x v="0"/>
    <m/>
    <x v="913"/>
    <x v="676"/>
    <n v="48"/>
    <x v="0"/>
    <n v="9.3000000000000007"/>
    <x v="1"/>
    <s v="Email"/>
    <x v="1"/>
    <n v="0"/>
    <n v="4077"/>
    <s v="Medio"/>
    <s v="Bajo"/>
    <n v="0"/>
    <n v="324"/>
    <n v="263"/>
    <n v="0.18250950570342206"/>
    <n v="0.18250950570342206"/>
    <s v="Primera compra"/>
    <n v="1435"/>
    <n v="47.145790554414788"/>
    <n v="3.9288158795345658"/>
    <x v="2"/>
    <x v="1"/>
    <s v="nov"/>
  </r>
  <r>
    <x v="3410"/>
    <x v="0"/>
    <n v="64"/>
    <n v="17"/>
    <n v="52.5"/>
    <n v="40"/>
    <s v="Yes"/>
    <s v="No"/>
    <n v="32"/>
    <n v="2"/>
    <n v="18"/>
    <s v="Yes"/>
    <n v="0"/>
    <s v="KS"/>
    <x v="0"/>
    <n v="78"/>
    <s v="No"/>
    <s v="Yes"/>
    <s v="No"/>
    <s v="  One Year   "/>
    <s v="Direct Debit"/>
    <n v="12"/>
    <n v="122"/>
    <x v="0"/>
    <m/>
    <x v="883"/>
    <x v="1296"/>
    <n v="84"/>
    <x v="2"/>
    <n v="14.21"/>
    <x v="5"/>
    <s v="SMS"/>
    <x v="0"/>
    <n v="0.13"/>
    <n v="1057"/>
    <s v="Medio"/>
    <s v="Bajo"/>
    <n v="4.7619047619047616E-2"/>
    <n v="327"/>
    <n v="61"/>
    <n v="1.3770491803278688"/>
    <n v="1.3770491803278688"/>
    <s v="Primera compra"/>
    <n v="1359"/>
    <n v="44.648870636550306"/>
    <n v="3.7207392197125255"/>
    <x v="0"/>
    <x v="1"/>
    <s v="ene"/>
  </r>
  <r>
    <x v="3411"/>
    <x v="0"/>
    <n v="69"/>
    <n v="235"/>
    <n v="640"/>
    <n v="0"/>
    <s v="No"/>
    <s v="No"/>
    <n v="0"/>
    <n v="0"/>
    <n v="6"/>
    <s v="Yes"/>
    <n v="0"/>
    <s v="OR"/>
    <x v="1"/>
    <n v="67"/>
    <s v="No"/>
    <s v="Yes"/>
    <s v="Yes"/>
    <s v="  Two Year   "/>
    <s v="Direct Debit"/>
    <n v="58"/>
    <n v="4114"/>
    <x v="0"/>
    <m/>
    <x v="582"/>
    <x v="240"/>
    <n v="99"/>
    <x v="0"/>
    <n v="53.36"/>
    <x v="2"/>
    <s v="SMS"/>
    <x v="1"/>
    <n v="0"/>
    <n v="6682"/>
    <s v="Alto"/>
    <s v="Medio"/>
    <n v="5.0505050505050504E-2"/>
    <n v="1455"/>
    <n v="240"/>
    <n v="0.41249999999999998"/>
    <n v="0.41249999999999998"/>
    <s v="Primera compra"/>
    <n v="955"/>
    <n v="31.375770020533881"/>
    <n v="2.6146475017111568"/>
    <x v="1"/>
    <x v="3"/>
    <s v="mar"/>
  </r>
  <r>
    <x v="3412"/>
    <x v="0"/>
    <n v="74"/>
    <n v="345"/>
    <n v="951.7"/>
    <n v="0"/>
    <s v="No"/>
    <s v="No"/>
    <n v="0"/>
    <n v="0"/>
    <n v="6"/>
    <s v="Yes"/>
    <n v="0"/>
    <s v="AR"/>
    <x v="0"/>
    <n v="63"/>
    <s v="No"/>
    <s v="No"/>
    <s v="Yes"/>
    <s v="  One Year   "/>
    <s v="Direct Debit"/>
    <n v="48"/>
    <n v="3070"/>
    <x v="0"/>
    <m/>
    <x v="1300"/>
    <x v="114"/>
    <n v="116"/>
    <x v="0"/>
    <n v="39.340000000000003"/>
    <x v="0"/>
    <s v="SMS"/>
    <x v="1"/>
    <n v="0"/>
    <n v="3058"/>
    <s v="Medio"/>
    <s v="Bajo"/>
    <n v="1.7241379310344827E-2"/>
    <n v="890"/>
    <n v="347"/>
    <n v="0.33429394812680113"/>
    <n v="0.33429394812680113"/>
    <s v="Primera compra"/>
    <n v="905"/>
    <n v="29.733059548254619"/>
    <n v="2.4777549623545516"/>
    <x v="0"/>
    <x v="3"/>
    <s v="abr"/>
  </r>
  <r>
    <x v="3413"/>
    <x v="0"/>
    <n v="57"/>
    <n v="103"/>
    <n v="250.5"/>
    <n v="0"/>
    <s v="No"/>
    <s v="No"/>
    <n v="0"/>
    <n v="1"/>
    <n v="0"/>
    <s v="No"/>
    <n v="0"/>
    <s v="NH"/>
    <x v="1"/>
    <n v="43"/>
    <s v="No"/>
    <s v="No"/>
    <s v="No"/>
    <s v="  Two Year   "/>
    <s v="Credit Card"/>
    <n v="12"/>
    <n v="260"/>
    <x v="0"/>
    <m/>
    <x v="534"/>
    <x v="74"/>
    <n v="105"/>
    <x v="2"/>
    <n v="14.14"/>
    <x v="5"/>
    <s v="Email"/>
    <x v="1"/>
    <n v="0"/>
    <n v="76"/>
    <s v="Medio"/>
    <s v="Bajo"/>
    <n v="3.8095238095238099E-2"/>
    <n v="1348"/>
    <n v="107"/>
    <n v="0.98130841121495327"/>
    <n v="0.98130841121495327"/>
    <s v="Primera compra"/>
    <n v="1547"/>
    <n v="50.82546201232033"/>
    <n v="4.2354551676933605"/>
    <x v="0"/>
    <x v="1"/>
    <s v="jul"/>
  </r>
  <r>
    <x v="3414"/>
    <x v="0"/>
    <n v="99"/>
    <n v="108"/>
    <n v="358.6"/>
    <n v="0"/>
    <s v="No"/>
    <s v="No"/>
    <n v="0"/>
    <n v="1"/>
    <n v="4"/>
    <s v="Yes"/>
    <n v="0"/>
    <s v="WI"/>
    <x v="1"/>
    <n v="44"/>
    <s v="No"/>
    <s v="No"/>
    <s v="Yes"/>
    <s v="  One Year   "/>
    <s v="Direct Debit"/>
    <n v="42"/>
    <n v="1686"/>
    <x v="0"/>
    <m/>
    <x v="477"/>
    <x v="1328"/>
    <n v="56"/>
    <x v="1"/>
    <n v="39.06"/>
    <x v="2"/>
    <s v="SMS"/>
    <x v="0"/>
    <n v="0"/>
    <n v="6504"/>
    <s v="Medio"/>
    <s v="Medio"/>
    <n v="8.9285714285714288E-2"/>
    <n v="451"/>
    <n v="113"/>
    <n v="0.49557522123893805"/>
    <n v="0.49557522123893805"/>
    <s v="Primera compra"/>
    <n v="1528"/>
    <n v="50.201232032854215"/>
    <n v="4.1834360027378512"/>
    <x v="1"/>
    <x v="0"/>
    <s v="ago"/>
  </r>
  <r>
    <x v="3415"/>
    <x v="0"/>
    <n v="67"/>
    <n v="96"/>
    <n v="299.39999999999998"/>
    <n v="180"/>
    <s v="Yes"/>
    <s v="Yes"/>
    <n v="0"/>
    <n v="0"/>
    <n v="0"/>
    <s v="No"/>
    <n v="0"/>
    <s v="WI"/>
    <x v="1"/>
    <n v="21"/>
    <s v="Yes"/>
    <s v="No"/>
    <s v="No"/>
    <s v="  One Year   "/>
    <s v="Credit Card"/>
    <n v="9"/>
    <n v="528"/>
    <x v="0"/>
    <m/>
    <x v="121"/>
    <x v="161"/>
    <n v="82"/>
    <x v="0"/>
    <n v="8.0299999999999994"/>
    <x v="0"/>
    <s v="SMS"/>
    <x v="1"/>
    <n v="0.5"/>
    <n v="1394"/>
    <s v="Medio"/>
    <s v="Bajo"/>
    <n v="2.4390243902439025E-2"/>
    <n v="1022"/>
    <n v="278"/>
    <n v="0.29496402877697842"/>
    <n v="0.29496402877697842"/>
    <s v="Primera compra"/>
    <n v="1348"/>
    <n v="44.28747433264887"/>
    <n v="3.6906228610540723"/>
    <x v="0"/>
    <x v="1"/>
    <s v="feb"/>
  </r>
  <r>
    <x v="3416"/>
    <x v="0"/>
    <n v="78"/>
    <n v="3"/>
    <n v="9"/>
    <n v="0"/>
    <s v="No"/>
    <s v="No"/>
    <n v="0"/>
    <n v="0"/>
    <n v="0"/>
    <s v="No"/>
    <n v="0"/>
    <s v="KS"/>
    <x v="1"/>
    <n v="27"/>
    <s v="Yes"/>
    <s v="No"/>
    <s v="No"/>
    <s v="  Month-to-Month   "/>
    <s v="Direct Debit"/>
    <n v="13"/>
    <n v="13"/>
    <x v="0"/>
    <m/>
    <x v="312"/>
    <x v="432"/>
    <n v="101"/>
    <x v="1"/>
    <n v="11.48"/>
    <x v="4"/>
    <s v="Phone"/>
    <x v="0"/>
    <n v="0"/>
    <n v="2330"/>
    <s v="Medio"/>
    <s v="Bajo"/>
    <n v="2.9702970297029702E-2"/>
    <n v="1587"/>
    <n v="6"/>
    <n v="16.833333333333332"/>
    <n v="16.833333333333332"/>
    <s v="Primera compra"/>
    <n v="785"/>
    <n v="25.790554414784395"/>
    <n v="2.1492128678986995"/>
    <x v="0"/>
    <x v="1"/>
    <s v="ago"/>
  </r>
  <r>
    <x v="3417"/>
    <x v="0"/>
    <n v="74"/>
    <n v="192"/>
    <n v="523.70000000000005"/>
    <n v="208"/>
    <s v="Yes"/>
    <s v="No"/>
    <n v="211.9"/>
    <n v="0"/>
    <n v="0"/>
    <s v="No"/>
    <n v="0"/>
    <s v="WV"/>
    <x v="1"/>
    <n v="64"/>
    <s v="No"/>
    <s v="No"/>
    <s v="No"/>
    <s v="  One Year   "/>
    <s v="Direct Debit"/>
    <n v="11"/>
    <n v="584"/>
    <x v="0"/>
    <m/>
    <x v="954"/>
    <x v="115"/>
    <n v="39"/>
    <x v="0"/>
    <n v="9.43"/>
    <x v="4"/>
    <s v="Phone"/>
    <x v="1"/>
    <n v="8.48"/>
    <n v="2355"/>
    <s v="Medio"/>
    <s v="Bajo"/>
    <n v="7.6923076923076927E-2"/>
    <n v="908"/>
    <n v="403"/>
    <n v="9.6774193548387094E-2"/>
    <n v="9.6774193548387094E-2"/>
    <s v="Primera compra"/>
    <n v="1207"/>
    <n v="39.655030800821358"/>
    <n v="3.3045859000684463"/>
    <x v="0"/>
    <x v="1"/>
    <s v="jun"/>
  </r>
  <r>
    <x v="3418"/>
    <x v="0"/>
    <n v="87"/>
    <n v="88"/>
    <n v="240.8"/>
    <n v="0"/>
    <s v="No"/>
    <s v="No"/>
    <n v="0"/>
    <n v="0"/>
    <n v="0"/>
    <s v="No"/>
    <n v="0"/>
    <s v="LA"/>
    <x v="1"/>
    <n v="61"/>
    <s v="No"/>
    <s v="No"/>
    <s v="No"/>
    <s v="  Two Year   "/>
    <s v="Paper Check"/>
    <n v="10"/>
    <n v="590"/>
    <x v="0"/>
    <m/>
    <x v="643"/>
    <x v="96"/>
    <n v="100"/>
    <x v="1"/>
    <n v="9.23"/>
    <x v="2"/>
    <s v="SMS"/>
    <x v="0"/>
    <n v="0"/>
    <n v="1380"/>
    <s v="Medio"/>
    <s v="Medio"/>
    <n v="0.05"/>
    <n v="727"/>
    <n v="93"/>
    <n v="1.075268817204301"/>
    <n v="1.075268817204301"/>
    <s v="Primera compra"/>
    <n v="712"/>
    <n v="23.392197125256672"/>
    <n v="1.9493497604380561"/>
    <x v="1"/>
    <x v="1"/>
    <s v="nov"/>
  </r>
  <r>
    <x v="3419"/>
    <x v="0"/>
    <n v="72"/>
    <n v="250"/>
    <n v="484.9"/>
    <n v="0"/>
    <s v="No"/>
    <s v="No"/>
    <n v="0"/>
    <n v="0"/>
    <n v="6"/>
    <s v="No"/>
    <n v="55"/>
    <s v="SC"/>
    <x v="1"/>
    <n v="41"/>
    <s v="No"/>
    <s v="No"/>
    <s v="No"/>
    <s v="  One Year   "/>
    <s v="Direct Debit"/>
    <n v="21"/>
    <n v="936"/>
    <x v="0"/>
    <m/>
    <x v="536"/>
    <x v="1329"/>
    <n v="59"/>
    <x v="0"/>
    <n v="25.04"/>
    <x v="0"/>
    <s v="Email"/>
    <x v="0"/>
    <n v="0"/>
    <n v="997"/>
    <s v="Medio"/>
    <s v="Bajo"/>
    <n v="3.3898305084745763E-2"/>
    <n v="813"/>
    <n v="252"/>
    <n v="0.23412698412698413"/>
    <n v="0.23412698412698413"/>
    <s v="Primera compra"/>
    <n v="1653"/>
    <n v="54.308008213552355"/>
    <n v="4.5256673511293632"/>
    <x v="0"/>
    <x v="2"/>
    <s v="abr"/>
  </r>
  <r>
    <x v="3420"/>
    <x v="0"/>
    <n v="51"/>
    <n v="38"/>
    <n v="86.6"/>
    <n v="0"/>
    <s v="No"/>
    <s v="No"/>
    <n v="0"/>
    <n v="0"/>
    <n v="9"/>
    <s v="Yes"/>
    <n v="0"/>
    <s v="WI"/>
    <x v="1"/>
    <n v="41"/>
    <s v="No"/>
    <s v="No"/>
    <s v="No"/>
    <s v="  One Year   "/>
    <s v="Direct Debit"/>
    <n v="33"/>
    <n v="319"/>
    <x v="0"/>
    <m/>
    <x v="1301"/>
    <x v="105"/>
    <n v="113"/>
    <x v="2"/>
    <n v="37.68"/>
    <x v="5"/>
    <s v="Email"/>
    <x v="1"/>
    <n v="0"/>
    <n v="1185"/>
    <s v="Medio"/>
    <s v="Bajo"/>
    <n v="3.5398230088495575E-2"/>
    <n v="1378"/>
    <n v="42"/>
    <n v="2.6904761904761907"/>
    <n v="2.6904761904761907"/>
    <s v="Primera compra"/>
    <n v="1657"/>
    <n v="54.439425051334695"/>
    <n v="4.5366187542778915"/>
    <x v="0"/>
    <x v="1"/>
    <s v="mar"/>
  </r>
  <r>
    <x v="3421"/>
    <x v="0"/>
    <n v="71"/>
    <n v="101"/>
    <n v="273"/>
    <n v="75"/>
    <s v="Yes"/>
    <s v="No"/>
    <n v="102.5"/>
    <n v="0"/>
    <n v="5"/>
    <s v="Yes"/>
    <n v="0"/>
    <s v="AL"/>
    <x v="0"/>
    <n v="57"/>
    <s v="No"/>
    <s v="No"/>
    <s v="Yes"/>
    <s v="  Month-to-Month   "/>
    <s v="Direct Debit"/>
    <n v="29"/>
    <n v="722"/>
    <x v="0"/>
    <m/>
    <x v="802"/>
    <x v="1029"/>
    <n v="1"/>
    <x v="0"/>
    <n v="26.42"/>
    <x v="3"/>
    <s v="Phone"/>
    <x v="1"/>
    <n v="3.08"/>
    <n v="3362"/>
    <s v="Medio"/>
    <s v="Bajo"/>
    <n v="1"/>
    <n v="1112"/>
    <n v="177"/>
    <n v="5.6497175141242938E-3"/>
    <n v="5.6497175141242938E-3"/>
    <s v="Primera compra"/>
    <n v="1491"/>
    <n v="48.985626283367552"/>
    <n v="4.0821355236139629"/>
    <x v="2"/>
    <x v="2"/>
    <s v="sept"/>
  </r>
  <r>
    <x v="3422"/>
    <x v="0"/>
    <n v="74"/>
    <n v="319"/>
    <n v="852.8"/>
    <n v="0"/>
    <s v="No"/>
    <s v="No"/>
    <n v="0"/>
    <n v="0"/>
    <n v="2"/>
    <s v="Yes"/>
    <n v="0"/>
    <s v="TX"/>
    <x v="1"/>
    <n v="71"/>
    <s v="No"/>
    <s v="Yes"/>
    <s v="No"/>
    <s v="  One Year   "/>
    <s v="Direct Debit"/>
    <n v="46"/>
    <n v="2786"/>
    <x v="0"/>
    <m/>
    <x v="670"/>
    <x v="21"/>
    <n v="116"/>
    <x v="2"/>
    <n v="43.6"/>
    <x v="0"/>
    <s v="SMS"/>
    <x v="1"/>
    <n v="0"/>
    <n v="6255"/>
    <s v="Medio"/>
    <s v="Bajo"/>
    <n v="1.7241379310344827E-2"/>
    <n v="849"/>
    <n v="321"/>
    <n v="0.36137071651090341"/>
    <n v="0.36137071651090341"/>
    <s v="Primera compra"/>
    <n v="1053"/>
    <n v="34.595482546201232"/>
    <n v="2.8829568788501025"/>
    <x v="0"/>
    <x v="3"/>
    <s v="nov"/>
  </r>
  <r>
    <x v="3423"/>
    <x v="0"/>
    <n v="67"/>
    <n v="146"/>
    <n v="301.3"/>
    <n v="200"/>
    <s v="Yes"/>
    <s v="No"/>
    <n v="153.80000000000001"/>
    <n v="1"/>
    <n v="13"/>
    <s v="No"/>
    <n v="57"/>
    <s v="MN"/>
    <x v="1"/>
    <n v="29"/>
    <s v="Yes"/>
    <s v="No"/>
    <s v="No"/>
    <s v="  Two Year   "/>
    <s v="Credit Card"/>
    <n v="15"/>
    <n v="754"/>
    <x v="0"/>
    <m/>
    <x v="551"/>
    <x v="930"/>
    <n v="103"/>
    <x v="0"/>
    <n v="17.43"/>
    <x v="1"/>
    <s v="Phone"/>
    <x v="1"/>
    <n v="0.62"/>
    <n v="3045"/>
    <s v="Medio"/>
    <s v="Bajo"/>
    <n v="0"/>
    <n v="1268"/>
    <n v="346"/>
    <n v="0.29768786127167629"/>
    <n v="0.29768786127167629"/>
    <s v="Primera compra"/>
    <n v="1519"/>
    <n v="49.905544147843941"/>
    <n v="4.1587953456536617"/>
    <x v="2"/>
    <x v="2"/>
    <s v="ago"/>
  </r>
  <r>
    <x v="3424"/>
    <x v="0"/>
    <n v="75"/>
    <n v="225"/>
    <n v="594.6"/>
    <n v="0"/>
    <s v="No"/>
    <s v="No"/>
    <n v="0"/>
    <n v="0"/>
    <n v="4"/>
    <s v="Yes"/>
    <n v="0"/>
    <s v="NJ"/>
    <x v="0"/>
    <n v="68"/>
    <s v="No"/>
    <s v="Yes"/>
    <s v="No"/>
    <s v="  Month-to-Month   "/>
    <s v="Credit Card"/>
    <n v="15"/>
    <n v="731"/>
    <x v="0"/>
    <m/>
    <x v="595"/>
    <x v="1172"/>
    <n v="55"/>
    <x v="0"/>
    <n v="14.54"/>
    <x v="0"/>
    <s v="Email"/>
    <x v="0"/>
    <n v="0"/>
    <n v="4971"/>
    <s v="Medio"/>
    <s v="Bajo"/>
    <n v="3.6363636363636362E-2"/>
    <n v="1233"/>
    <n v="227"/>
    <n v="0.24229074889867841"/>
    <n v="0.24229074889867841"/>
    <s v="Primera compra"/>
    <n v="1454"/>
    <n v="47.770020533880903"/>
    <n v="3.9808350444900751"/>
    <x v="0"/>
    <x v="2"/>
    <s v="oct"/>
  </r>
  <r>
    <x v="3425"/>
    <x v="0"/>
    <n v="72"/>
    <n v="350"/>
    <n v="817.6"/>
    <n v="0"/>
    <s v="No"/>
    <s v="No"/>
    <n v="0"/>
    <n v="1"/>
    <n v="26"/>
    <s v="Yes"/>
    <n v="0"/>
    <s v="CT"/>
    <x v="0"/>
    <n v="23"/>
    <s v="Yes"/>
    <s v="No"/>
    <s v="Yes"/>
    <s v="  One Year   "/>
    <s v="Paper Check"/>
    <n v="23"/>
    <n v="1361"/>
    <x v="0"/>
    <m/>
    <x v="1243"/>
    <x v="1330"/>
    <n v="4"/>
    <x v="0"/>
    <n v="18.75"/>
    <x v="1"/>
    <s v="Phone"/>
    <x v="1"/>
    <n v="0"/>
    <n v="2387"/>
    <s v="Medio"/>
    <s v="Bajo"/>
    <n v="0"/>
    <n v="709"/>
    <n v="350"/>
    <n v="1.1428571428571429E-2"/>
    <n v="1.1428571428571429E-2"/>
    <s v="Primera compra"/>
    <n v="1245"/>
    <n v="40.903490759753595"/>
    <n v="3.4086242299794662"/>
    <x v="2"/>
    <x v="0"/>
    <s v="may"/>
  </r>
  <r>
    <x v="3426"/>
    <x v="0"/>
    <n v="75"/>
    <n v="226"/>
    <n v="381.1"/>
    <n v="0"/>
    <s v="No"/>
    <s v="No"/>
    <n v="0"/>
    <n v="0"/>
    <n v="0"/>
    <s v="No"/>
    <n v="0"/>
    <s v="WV"/>
    <x v="0"/>
    <n v="47"/>
    <s v="No"/>
    <s v="No"/>
    <s v="No"/>
    <s v="  One Year   "/>
    <s v="Credit Card"/>
    <n v="7"/>
    <n v="209"/>
    <x v="0"/>
    <m/>
    <x v="488"/>
    <x v="1331"/>
    <n v="78"/>
    <x v="0"/>
    <n v="6.45"/>
    <x v="4"/>
    <s v="Email"/>
    <x v="1"/>
    <n v="0"/>
    <n v="3343"/>
    <s v="Medio"/>
    <s v="Bajo"/>
    <n v="3.8461538461538464E-2"/>
    <n v="1314"/>
    <n v="229"/>
    <n v="0.34061135371179041"/>
    <n v="0.34061135371179041"/>
    <s v="Primera compra"/>
    <n v="1692"/>
    <n v="55.589322381930188"/>
    <n v="4.6324435318275157"/>
    <x v="0"/>
    <x v="1"/>
    <s v="feb"/>
  </r>
  <r>
    <x v="3427"/>
    <x v="0"/>
    <n v="99"/>
    <n v="312"/>
    <n v="669.5"/>
    <n v="0"/>
    <s v="No"/>
    <s v="No"/>
    <n v="0"/>
    <n v="1"/>
    <n v="9"/>
    <s v="Yes"/>
    <n v="0"/>
    <s v="WV"/>
    <x v="0"/>
    <n v="41"/>
    <s v="No"/>
    <s v="No"/>
    <s v="No"/>
    <s v="  Month-to-Month   "/>
    <s v="Direct Debit"/>
    <n v="39"/>
    <n v="1750"/>
    <x v="0"/>
    <m/>
    <x v="1096"/>
    <x v="760"/>
    <n v="28"/>
    <x v="1"/>
    <n v="37.43"/>
    <x v="5"/>
    <s v="SMS"/>
    <x v="0"/>
    <n v="0"/>
    <n v="4277"/>
    <s v="Medio"/>
    <s v="Bajo"/>
    <n v="0.14285714285714285"/>
    <n v="869"/>
    <n v="316"/>
    <n v="8.8607594936708861E-2"/>
    <n v="8.8607594936708861E-2"/>
    <s v="Primera compra"/>
    <n v="1560"/>
    <n v="51.252566735112936"/>
    <n v="4.2710472279260783"/>
    <x v="0"/>
    <x v="0"/>
    <s v="jul"/>
  </r>
  <r>
    <x v="3428"/>
    <x v="0"/>
    <n v="60"/>
    <n v="120"/>
    <n v="299.2"/>
    <n v="76"/>
    <s v="Yes"/>
    <s v="No"/>
    <n v="46"/>
    <n v="0"/>
    <n v="4"/>
    <s v="Yes"/>
    <n v="0"/>
    <s v="WV"/>
    <x v="1"/>
    <n v="32"/>
    <s v="No"/>
    <s v="No"/>
    <s v="No"/>
    <s v="  Month-to-Month   "/>
    <s v="Credit Card"/>
    <n v="20"/>
    <n v="374"/>
    <x v="0"/>
    <m/>
    <x v="176"/>
    <x v="1332"/>
    <n v="68"/>
    <x v="1"/>
    <n v="17.95"/>
    <x v="5"/>
    <s v="Phone"/>
    <x v="0"/>
    <n v="2.2999999999999998"/>
    <n v="6317"/>
    <s v="Medio"/>
    <s v="Bajo"/>
    <n v="5.8823529411764705E-2"/>
    <n v="1734"/>
    <n v="200"/>
    <n v="0.34"/>
    <n v="0.34"/>
    <s v="Primera compra"/>
    <n v="1153"/>
    <n v="37.880903490759756"/>
    <n v="3.1567419575633129"/>
    <x v="0"/>
    <x v="1"/>
    <s v="ago"/>
  </r>
  <r>
    <x v="3429"/>
    <x v="0"/>
    <n v="84"/>
    <n v="541"/>
    <n v="927.5"/>
    <n v="0"/>
    <s v="No"/>
    <s v="No"/>
    <n v="0"/>
    <n v="0"/>
    <n v="8"/>
    <s v="Yes"/>
    <n v="0"/>
    <s v="TN"/>
    <x v="1"/>
    <n v="59"/>
    <s v="No"/>
    <s v="No"/>
    <s v="Yes"/>
    <s v="  Two Year   "/>
    <s v="Credit Card"/>
    <n v="57"/>
    <n v="3773"/>
    <x v="0"/>
    <m/>
    <x v="742"/>
    <x v="83"/>
    <n v="52"/>
    <x v="1"/>
    <n v="57.81"/>
    <x v="1"/>
    <s v="Phone"/>
    <x v="1"/>
    <n v="0"/>
    <n v="5316"/>
    <s v="Alto"/>
    <s v="Bajo"/>
    <n v="0"/>
    <n v="903"/>
    <n v="541"/>
    <n v="9.6118299445471345E-2"/>
    <n v="9.6118299445471345E-2"/>
    <s v="Primera compra"/>
    <n v="630"/>
    <n v="20.698151950718685"/>
    <n v="1.7248459958932238"/>
    <x v="0"/>
    <x v="3"/>
    <s v="ene"/>
  </r>
  <r>
    <x v="3430"/>
    <x v="0"/>
    <n v="55"/>
    <n v="24"/>
    <n v="71.5"/>
    <n v="28"/>
    <s v="Yes"/>
    <s v="Yes"/>
    <n v="0"/>
    <n v="0"/>
    <n v="0"/>
    <s v="No"/>
    <n v="0"/>
    <s v="KS"/>
    <x v="0"/>
    <n v="44"/>
    <s v="No"/>
    <s v="No"/>
    <s v="No"/>
    <s v="  Month-to-Month   "/>
    <s v="Credit Card"/>
    <n v="10"/>
    <n v="44"/>
    <x v="0"/>
    <m/>
    <x v="117"/>
    <x v="496"/>
    <n v="3"/>
    <x v="2"/>
    <n v="10.79"/>
    <x v="4"/>
    <s v="Email"/>
    <x v="1"/>
    <n v="0.44"/>
    <n v="232"/>
    <s v="Medio"/>
    <s v="Bajo"/>
    <n v="1"/>
    <n v="855"/>
    <n v="55"/>
    <n v="5.4545454545454543E-2"/>
    <n v="5.4545454545454543E-2"/>
    <s v="Primera compra"/>
    <n v="1665"/>
    <n v="54.702258726899387"/>
    <n v="4.5585215605749489"/>
    <x v="0"/>
    <x v="1"/>
    <s v="mar"/>
  </r>
  <r>
    <x v="3431"/>
    <x v="0"/>
    <n v="91"/>
    <n v="297"/>
    <n v="955.2"/>
    <n v="0"/>
    <s v="No"/>
    <s v="No"/>
    <n v="0"/>
    <n v="0"/>
    <n v="5"/>
    <s v="Yes"/>
    <n v="0"/>
    <s v="OH"/>
    <x v="1"/>
    <n v="61"/>
    <s v="No"/>
    <s v="No"/>
    <s v="Yes"/>
    <s v="  Two Year   "/>
    <s v="Credit Card"/>
    <n v="55"/>
    <n v="3769"/>
    <x v="0"/>
    <m/>
    <x v="1046"/>
    <x v="597"/>
    <n v="82"/>
    <x v="1"/>
    <n v="61.28"/>
    <x v="2"/>
    <s v="SMS"/>
    <x v="0"/>
    <n v="0"/>
    <n v="2937"/>
    <s v="Alto"/>
    <s v="Medio"/>
    <n v="6.097560975609756E-2"/>
    <n v="1690"/>
    <n v="302"/>
    <n v="0.27152317880794702"/>
    <n v="0.27152317880794702"/>
    <s v="Primera compra"/>
    <n v="322"/>
    <n v="10.57905544147844"/>
    <n v="0.88158795345653662"/>
    <x v="1"/>
    <x v="3"/>
    <s v="nov"/>
  </r>
  <r>
    <x v="3432"/>
    <x v="0"/>
    <n v="50"/>
    <n v="121"/>
    <n v="232.8"/>
    <n v="0"/>
    <s v="No"/>
    <s v="No"/>
    <n v="0"/>
    <n v="3"/>
    <n v="19"/>
    <s v="No"/>
    <n v="4"/>
    <s v="GA"/>
    <x v="0"/>
    <n v="53"/>
    <s v="No"/>
    <s v="No"/>
    <s v="No"/>
    <s v="  Month-to-Month   "/>
    <s v="Direct Debit"/>
    <n v="21"/>
    <n v="478"/>
    <x v="0"/>
    <m/>
    <x v="707"/>
    <x v="771"/>
    <n v="5"/>
    <x v="2"/>
    <n v="20.65"/>
    <x v="4"/>
    <s v="Phone"/>
    <x v="0"/>
    <n v="0"/>
    <n v="1817"/>
    <s v="Medio"/>
    <s v="Bajo"/>
    <n v="0.6"/>
    <n v="1154"/>
    <n v="124"/>
    <n v="4.0322580645161289E-2"/>
    <n v="4.0322580645161289E-2"/>
    <s v="Primera compra"/>
    <n v="1296"/>
    <n v="42.579055441478445"/>
    <n v="3.5482546201232039"/>
    <x v="0"/>
    <x v="1"/>
    <s v="mar"/>
  </r>
  <r>
    <x v="3433"/>
    <x v="0"/>
    <n v="81"/>
    <n v="323"/>
    <n v="587.1"/>
    <n v="168"/>
    <s v="Yes"/>
    <s v="No"/>
    <n v="130.19999999999999"/>
    <n v="2"/>
    <n v="5"/>
    <s v="Yes"/>
    <n v="0"/>
    <s v="WA"/>
    <x v="1"/>
    <n v="43"/>
    <s v="No"/>
    <s v="No"/>
    <s v="No"/>
    <s v="  Month-to-Month   "/>
    <s v="Direct Debit"/>
    <n v="31"/>
    <n v="1312"/>
    <x v="0"/>
    <m/>
    <x v="1238"/>
    <x v="1333"/>
    <n v="39"/>
    <x v="1"/>
    <n v="26.99"/>
    <x v="5"/>
    <s v="Email"/>
    <x v="1"/>
    <n v="3.91"/>
    <n v="5169"/>
    <s v="Medio"/>
    <s v="Bajo"/>
    <n v="0.10256410256410256"/>
    <n v="1210"/>
    <n v="495"/>
    <n v="7.8787878787878782E-2"/>
    <n v="7.8787878787878782E-2"/>
    <s v="Primera compra"/>
    <n v="1106"/>
    <n v="36.336755646817245"/>
    <n v="3.0280629705681039"/>
    <x v="0"/>
    <x v="0"/>
    <s v="oct"/>
  </r>
  <r>
    <x v="3434"/>
    <x v="0"/>
    <n v="82"/>
    <n v="44"/>
    <n v="108.5"/>
    <n v="0"/>
    <s v="No"/>
    <s v="No"/>
    <n v="0"/>
    <n v="0"/>
    <n v="0"/>
    <s v="No"/>
    <n v="0"/>
    <s v="AR"/>
    <x v="1"/>
    <n v="27"/>
    <s v="Yes"/>
    <s v="No"/>
    <s v="No"/>
    <s v="  Month-to-Month   "/>
    <s v="Credit Card"/>
    <n v="7"/>
    <n v="100"/>
    <x v="0"/>
    <m/>
    <x v="10"/>
    <x v="742"/>
    <n v="17"/>
    <x v="1"/>
    <n v="7.13"/>
    <x v="0"/>
    <s v="SMS"/>
    <x v="0"/>
    <n v="0"/>
    <n v="6691"/>
    <s v="Medio"/>
    <s v="Bajo"/>
    <n v="0.11764705882352941"/>
    <n v="1504"/>
    <n v="46"/>
    <n v="0.36956521739130432"/>
    <n v="0.36956521739130432"/>
    <s v="Primera compra"/>
    <n v="622"/>
    <n v="20.435318275154003"/>
    <n v="1.7029431895961669"/>
    <x v="0"/>
    <x v="1"/>
    <s v="ene"/>
  </r>
  <r>
    <x v="3435"/>
    <x v="0"/>
    <n v="74"/>
    <n v="363"/>
    <n v="1006.1"/>
    <n v="0"/>
    <s v="No"/>
    <s v="No"/>
    <n v="0"/>
    <n v="0"/>
    <n v="37"/>
    <s v="No"/>
    <n v="5"/>
    <s v="VA"/>
    <x v="0"/>
    <n v="20"/>
    <s v="Yes"/>
    <s v="No"/>
    <s v="Yes"/>
    <s v="  Two Year   "/>
    <s v="Direct Debit"/>
    <n v="38"/>
    <n v="2765"/>
    <x v="0"/>
    <m/>
    <x v="541"/>
    <x v="519"/>
    <n v="118"/>
    <x v="0"/>
    <n v="37.200000000000003"/>
    <x v="5"/>
    <s v="Phone"/>
    <x v="0"/>
    <n v="0"/>
    <n v="6493"/>
    <s v="Medio"/>
    <s v="Bajo"/>
    <n v="3.3898305084745763E-2"/>
    <n v="993"/>
    <n v="367"/>
    <n v="0.32152588555858308"/>
    <n v="0.32152588555858308"/>
    <s v="Primera compra"/>
    <n v="396"/>
    <n v="13.010266940451746"/>
    <n v="1.0841889117043122"/>
    <x v="0"/>
    <x v="3"/>
    <s v="sept"/>
  </r>
  <r>
    <x v="3436"/>
    <x v="0"/>
    <n v="65"/>
    <n v="326"/>
    <n v="578"/>
    <n v="768"/>
    <s v="Yes"/>
    <s v="No"/>
    <n v="332.8"/>
    <n v="1"/>
    <n v="0"/>
    <s v="No"/>
    <n v="0"/>
    <s v="NH"/>
    <x v="0"/>
    <n v="52"/>
    <s v="No"/>
    <s v="No"/>
    <s v="No"/>
    <s v="  Two Year   "/>
    <s v="Credit Card"/>
    <n v="8"/>
    <n v="531"/>
    <x v="0"/>
    <m/>
    <x v="1050"/>
    <x v="64"/>
    <n v="67"/>
    <x v="0"/>
    <n v="7.62"/>
    <x v="3"/>
    <s v="Phone"/>
    <x v="0"/>
    <n v="9.98"/>
    <n v="1686"/>
    <s v="Medio"/>
    <s v="Bajo"/>
    <n v="1.4925373134328358E-2"/>
    <n v="863"/>
    <n v="1095"/>
    <n v="6.1187214611872147E-2"/>
    <n v="6.1187214611872147E-2"/>
    <s v="Primera compra"/>
    <n v="1452"/>
    <n v="47.704312114989733"/>
    <n v="3.9753593429158109"/>
    <x v="2"/>
    <x v="1"/>
    <s v="oct"/>
  </r>
  <r>
    <x v="3437"/>
    <x v="0"/>
    <n v="74"/>
    <n v="232"/>
    <n v="502.6"/>
    <n v="0"/>
    <s v="No"/>
    <s v="No"/>
    <n v="0"/>
    <n v="1"/>
    <n v="2"/>
    <s v="Yes"/>
    <n v="0"/>
    <s v="IL"/>
    <x v="0"/>
    <n v="64"/>
    <s v="No"/>
    <s v="No"/>
    <s v="Yes"/>
    <s v="  One Year   "/>
    <s v="Credit Card"/>
    <n v="25"/>
    <n v="1415"/>
    <x v="0"/>
    <m/>
    <x v="1144"/>
    <x v="1112"/>
    <n v="19"/>
    <x v="2"/>
    <n v="24.29"/>
    <x v="2"/>
    <s v="Phone"/>
    <x v="1"/>
    <n v="0"/>
    <n v="2226"/>
    <s v="Medio"/>
    <s v="Medio"/>
    <n v="0.26315789473684209"/>
    <n v="1035"/>
    <n v="237"/>
    <n v="8.0168776371308023E-2"/>
    <n v="8.0168776371308023E-2"/>
    <s v="Primera compra"/>
    <n v="1067"/>
    <n v="35.05544147843942"/>
    <n v="2.9212867898699515"/>
    <x v="1"/>
    <x v="0"/>
    <s v="nov"/>
  </r>
  <r>
    <x v="3438"/>
    <x v="0"/>
    <n v="50"/>
    <n v="174"/>
    <n v="397.4"/>
    <n v="0"/>
    <s v="No"/>
    <s v="No"/>
    <n v="0"/>
    <n v="2"/>
    <n v="0"/>
    <s v="No"/>
    <n v="0"/>
    <s v="NJ"/>
    <x v="1"/>
    <n v="36"/>
    <s v="No"/>
    <s v="No"/>
    <s v="No"/>
    <s v="  One Year   "/>
    <s v="Credit Card"/>
    <n v="10"/>
    <n v="290"/>
    <x v="0"/>
    <m/>
    <x v="616"/>
    <x v="649"/>
    <n v="48"/>
    <x v="2"/>
    <n v="8.99"/>
    <x v="1"/>
    <s v="SMS"/>
    <x v="0"/>
    <n v="0"/>
    <n v="5829"/>
    <s v="Medio"/>
    <s v="Bajo"/>
    <n v="0"/>
    <n v="1365"/>
    <n v="174"/>
    <n v="0.27586206896551724"/>
    <n v="0.27586206896551724"/>
    <s v="Primera compra"/>
    <n v="901"/>
    <n v="29.60164271047228"/>
    <n v="2.4668035592060233"/>
    <x v="2"/>
    <x v="1"/>
    <s v="abr"/>
  </r>
  <r>
    <x v="3439"/>
    <x v="0"/>
    <n v="67"/>
    <n v="213"/>
    <n v="532.79999999999995"/>
    <n v="0"/>
    <s v="No"/>
    <s v="No"/>
    <n v="0"/>
    <n v="0"/>
    <n v="35"/>
    <s v="Yes"/>
    <n v="0"/>
    <s v="RI"/>
    <x v="0"/>
    <n v="29"/>
    <s v="Yes"/>
    <s v="No"/>
    <s v="No"/>
    <s v="  One Year   "/>
    <s v="Direct Debit"/>
    <n v="28"/>
    <n v="930"/>
    <x v="0"/>
    <m/>
    <x v="613"/>
    <x v="761"/>
    <n v="4"/>
    <x v="2"/>
    <n v="22.76"/>
    <x v="3"/>
    <s v="Email"/>
    <x v="1"/>
    <n v="0"/>
    <n v="5301"/>
    <s v="Medio"/>
    <s v="Bajo"/>
    <n v="0.25"/>
    <n v="1059"/>
    <n v="214"/>
    <n v="1.8691588785046728E-2"/>
    <n v="1.8691588785046728E-2"/>
    <s v="Primera compra"/>
    <n v="414"/>
    <n v="13.601642710472278"/>
    <n v="1.1334702258726899"/>
    <x v="0"/>
    <x v="2"/>
    <s v="ago"/>
  </r>
  <r>
    <x v="3440"/>
    <x v="0"/>
    <n v="73"/>
    <n v="168"/>
    <n v="406.8"/>
    <n v="0"/>
    <s v="No"/>
    <s v="No"/>
    <n v="0"/>
    <n v="0"/>
    <n v="29"/>
    <s v="No"/>
    <n v="21"/>
    <s v="IA"/>
    <x v="1"/>
    <n v="72"/>
    <s v="No"/>
    <s v="Yes"/>
    <s v="No"/>
    <s v="  One Year   "/>
    <s v="Direct Debit"/>
    <n v="13"/>
    <n v="354"/>
    <x v="0"/>
    <m/>
    <x v="631"/>
    <x v="245"/>
    <n v="113"/>
    <x v="0"/>
    <n v="11.11"/>
    <x v="4"/>
    <s v="Email"/>
    <x v="1"/>
    <n v="0"/>
    <n v="4310"/>
    <s v="Medio"/>
    <s v="Bajo"/>
    <n v="2.6548672566371681E-2"/>
    <n v="932"/>
    <n v="171"/>
    <n v="0.66081871345029242"/>
    <n v="0.66081871345029242"/>
    <s v="Primera compra"/>
    <n v="292"/>
    <n v="9.593429158110883"/>
    <n v="0.79945242984257359"/>
    <x v="0"/>
    <x v="1"/>
    <s v="dic"/>
  </r>
  <r>
    <x v="3441"/>
    <x v="0"/>
    <n v="76"/>
    <n v="43"/>
    <n v="130.5"/>
    <n v="132"/>
    <s v="Yes"/>
    <s v="No"/>
    <n v="81.2"/>
    <n v="0"/>
    <n v="10"/>
    <s v="Yes"/>
    <n v="0"/>
    <s v="WV"/>
    <x v="0"/>
    <n v="57"/>
    <s v="No"/>
    <s v="No"/>
    <s v="Yes"/>
    <s v="  Month-to-Month   "/>
    <s v="Credit Card"/>
    <n v="45"/>
    <n v="1458"/>
    <x v="0"/>
    <m/>
    <x v="593"/>
    <x v="1321"/>
    <n v="61"/>
    <x v="1"/>
    <n v="41"/>
    <x v="2"/>
    <s v="SMS"/>
    <x v="0"/>
    <n v="4.0599999999999996"/>
    <n v="6629"/>
    <s v="Medio"/>
    <s v="Medio"/>
    <n v="8.1967213114754092E-2"/>
    <n v="355"/>
    <n v="180"/>
    <n v="0.33888888888888891"/>
    <n v="0.33888888888888891"/>
    <s v="Primera compra"/>
    <n v="368"/>
    <n v="12.090349075975357"/>
    <n v="1.0075290896646132"/>
    <x v="1"/>
    <x v="0"/>
    <s v="oct"/>
  </r>
  <r>
    <x v="3442"/>
    <x v="0"/>
    <n v="69"/>
    <n v="85"/>
    <n v="234.6"/>
    <n v="0"/>
    <s v="No"/>
    <s v="No"/>
    <n v="0"/>
    <n v="0"/>
    <n v="0"/>
    <s v="No"/>
    <n v="0"/>
    <s v="NC"/>
    <x v="2"/>
    <n v="67"/>
    <s v="No"/>
    <s v="Yes"/>
    <s v="No"/>
    <s v="  One Year   "/>
    <s v="Credit Card"/>
    <n v="11"/>
    <n v="380"/>
    <x v="0"/>
    <m/>
    <x v="1302"/>
    <x v="1203"/>
    <n v="70"/>
    <x v="0"/>
    <n v="12.16"/>
    <x v="3"/>
    <s v="Phone"/>
    <x v="1"/>
    <n v="0"/>
    <n v="3990"/>
    <s v="Medio"/>
    <s v="Bajo"/>
    <n v="1.4285714285714285E-2"/>
    <n v="1113"/>
    <n v="86"/>
    <n v="0.81395348837209303"/>
    <n v="0.81395348837209303"/>
    <s v="Primera compra"/>
    <n v="1592"/>
    <n v="52.303901437371664"/>
    <n v="4.3586584531143053"/>
    <x v="2"/>
    <x v="1"/>
    <s v="jun"/>
  </r>
  <r>
    <x v="3443"/>
    <x v="0"/>
    <n v="75"/>
    <n v="145"/>
    <n v="325.3"/>
    <n v="0"/>
    <s v="No"/>
    <s v="No"/>
    <n v="0"/>
    <n v="0"/>
    <n v="0"/>
    <s v="No"/>
    <n v="0"/>
    <s v="KY"/>
    <x v="1"/>
    <n v="60"/>
    <s v="No"/>
    <s v="No"/>
    <s v="No"/>
    <s v="  Two Year   "/>
    <s v="Credit Card"/>
    <n v="13"/>
    <n v="616"/>
    <x v="0"/>
    <m/>
    <x v="287"/>
    <x v="666"/>
    <n v="72"/>
    <x v="0"/>
    <n v="12.15"/>
    <x v="4"/>
    <s v="Email"/>
    <x v="0"/>
    <n v="0"/>
    <n v="3765"/>
    <s v="Medio"/>
    <s v="Bajo"/>
    <n v="4.1666666666666664E-2"/>
    <n v="826"/>
    <n v="148"/>
    <n v="0.48648648648648651"/>
    <n v="0.48648648648648651"/>
    <s v="Primera compra"/>
    <n v="799"/>
    <n v="26.250513347022586"/>
    <n v="2.1875427789185489"/>
    <x v="0"/>
    <x v="1"/>
    <s v="ago"/>
  </r>
  <r>
    <x v="3443"/>
    <x v="0"/>
    <n v="70"/>
    <n v="145"/>
    <n v="325.3"/>
    <n v="0"/>
    <s v="No"/>
    <s v="No"/>
    <n v="0"/>
    <n v="0"/>
    <n v="0"/>
    <s v="No"/>
    <n v="0"/>
    <s v="KY"/>
    <x v="1"/>
    <n v="60"/>
    <s v="No"/>
    <s v="No"/>
    <s v="No"/>
    <s v="  Two Year   "/>
    <s v="Credit Card"/>
    <n v="13"/>
    <n v="616"/>
    <x v="0"/>
    <m/>
    <x v="287"/>
    <x v="666"/>
    <n v="72"/>
    <x v="0"/>
    <n v="12.15"/>
    <x v="5"/>
    <s v="Email"/>
    <x v="0"/>
    <n v="0"/>
    <n v="3009"/>
    <s v="Medio"/>
    <s v="Bajo"/>
    <n v="5.5555555555555552E-2"/>
    <n v="826"/>
    <n v="149"/>
    <n v="0.48322147651006714"/>
    <n v="0.48322147651006714"/>
    <s v="Compra posterior"/>
    <n v="799"/>
    <n v="26.250513347022586"/>
    <n v="2.1875427789185489"/>
    <x v="0"/>
    <x v="1"/>
    <s v="ago"/>
  </r>
  <r>
    <x v="3444"/>
    <x v="0"/>
    <n v="59"/>
    <n v="210"/>
    <n v="430.4"/>
    <n v="165"/>
    <s v="Yes"/>
    <s v="No"/>
    <n v="191.4"/>
    <n v="0"/>
    <n v="4"/>
    <s v="Yes"/>
    <n v="0"/>
    <s v="AL"/>
    <x v="1"/>
    <n v="76"/>
    <s v="No"/>
    <s v="Yes"/>
    <s v="No"/>
    <s v="  Two Year   "/>
    <s v="Direct Debit"/>
    <n v="40"/>
    <n v="1324"/>
    <x v="0"/>
    <m/>
    <x v="1143"/>
    <x v="317"/>
    <n v="14"/>
    <x v="2"/>
    <n v="42.1"/>
    <x v="1"/>
    <s v="Phone"/>
    <x v="0"/>
    <n v="3.83"/>
    <n v="1675"/>
    <s v="Medio"/>
    <s v="Bajo"/>
    <n v="0"/>
    <n v="1019"/>
    <n v="375"/>
    <n v="3.7333333333333336E-2"/>
    <n v="3.7333333333333336E-2"/>
    <s v="Primera compra"/>
    <n v="483"/>
    <n v="15.868583162217661"/>
    <n v="1.322381930184805"/>
    <x v="0"/>
    <x v="0"/>
    <s v="jun"/>
  </r>
  <r>
    <x v="3445"/>
    <x v="0"/>
    <n v="72"/>
    <n v="20"/>
    <n v="50.4"/>
    <n v="0"/>
    <s v="No"/>
    <s v="No"/>
    <n v="0"/>
    <n v="0"/>
    <n v="9"/>
    <s v="Yes"/>
    <n v="0"/>
    <s v="DC"/>
    <x v="0"/>
    <n v="57"/>
    <s v="No"/>
    <s v="No"/>
    <s v="No"/>
    <s v="  Month-to-Month   "/>
    <s v="Direct Debit"/>
    <n v="24"/>
    <n v="149"/>
    <x v="0"/>
    <m/>
    <x v="1199"/>
    <x v="809"/>
    <n v="78"/>
    <x v="1"/>
    <n v="25.41"/>
    <x v="4"/>
    <s v="Email"/>
    <x v="0"/>
    <n v="0"/>
    <n v="1968"/>
    <s v="Medio"/>
    <s v="Bajo"/>
    <n v="3.8461538461538464E-2"/>
    <n v="916"/>
    <n v="23"/>
    <n v="3.3913043478260869"/>
    <n v="3.3913043478260869"/>
    <s v="Primera compra"/>
    <n v="658"/>
    <n v="21.618069815195071"/>
    <n v="1.8015058179329226"/>
    <x v="0"/>
    <x v="1"/>
    <s v="dic"/>
  </r>
  <r>
    <x v="3446"/>
    <x v="0"/>
    <n v="66"/>
    <n v="18"/>
    <n v="32"/>
    <n v="9"/>
    <s v="Yes"/>
    <s v="No"/>
    <n v="13.8"/>
    <n v="1"/>
    <n v="0"/>
    <s v="No"/>
    <n v="0"/>
    <s v="WV"/>
    <x v="0"/>
    <n v="48"/>
    <s v="No"/>
    <s v="No"/>
    <s v="No"/>
    <s v="  Month-to-Month   "/>
    <s v="Credit Card"/>
    <n v="10"/>
    <n v="30"/>
    <x v="0"/>
    <m/>
    <x v="83"/>
    <x v="637"/>
    <n v="91"/>
    <x v="0"/>
    <n v="8.27"/>
    <x v="4"/>
    <s v="Email"/>
    <x v="1"/>
    <n v="0.28000000000000003"/>
    <n v="3665"/>
    <s v="Medio"/>
    <s v="Bajo"/>
    <n v="3.2967032967032968E-2"/>
    <n v="1430"/>
    <n v="30"/>
    <n v="3.0333333333333332"/>
    <n v="3.0333333333333332"/>
    <s v="Primera compra"/>
    <n v="1372"/>
    <n v="45.075975359342912"/>
    <n v="3.7563312799452429"/>
    <x v="0"/>
    <x v="1"/>
    <s v="ene"/>
  </r>
  <r>
    <x v="3447"/>
    <x v="0"/>
    <n v="77"/>
    <n v="111"/>
    <n v="198"/>
    <n v="0"/>
    <s v="No"/>
    <s v="No"/>
    <n v="0"/>
    <n v="0"/>
    <n v="5"/>
    <s v="No"/>
    <n v="66"/>
    <s v="KY"/>
    <x v="1"/>
    <n v="50"/>
    <s v="No"/>
    <s v="No"/>
    <s v="No"/>
    <s v="  Month-to-Month   "/>
    <s v="Paper Check"/>
    <n v="19"/>
    <n v="622"/>
    <x v="0"/>
    <m/>
    <x v="376"/>
    <x v="1284"/>
    <n v="1"/>
    <x v="1"/>
    <n v="17.440000000000001"/>
    <x v="2"/>
    <s v="Phone"/>
    <x v="0"/>
    <n v="0"/>
    <n v="2998"/>
    <s v="Medio"/>
    <s v="Medio"/>
    <n v="5"/>
    <n v="603"/>
    <n v="116"/>
    <n v="8.6206896551724137E-3"/>
    <n v="8.6206896551724137E-3"/>
    <s v="Primera compra"/>
    <n v="1609"/>
    <n v="52.862422997946616"/>
    <n v="4.4052019164955514"/>
    <x v="1"/>
    <x v="1"/>
    <s v="may"/>
  </r>
  <r>
    <x v="3448"/>
    <x v="0"/>
    <n v="73"/>
    <n v="247"/>
    <n v="654.70000000000005"/>
    <n v="88"/>
    <s v="Yes"/>
    <s v="No"/>
    <n v="200.2"/>
    <n v="0"/>
    <n v="4"/>
    <s v="Yes"/>
    <n v="0"/>
    <s v="IA"/>
    <x v="1"/>
    <n v="36"/>
    <s v="No"/>
    <s v="No"/>
    <s v="No"/>
    <s v="  Month-to-Month   "/>
    <s v="Direct Debit"/>
    <n v="55"/>
    <n v="2403"/>
    <x v="0"/>
    <m/>
    <x v="1152"/>
    <x v="107"/>
    <n v="100"/>
    <x v="0"/>
    <n v="51.6"/>
    <x v="1"/>
    <s v="Email"/>
    <x v="1"/>
    <n v="4"/>
    <n v="167"/>
    <s v="Alto"/>
    <s v="Bajo"/>
    <n v="0"/>
    <n v="1436"/>
    <n v="335"/>
    <n v="0.29850746268656714"/>
    <n v="0.29850746268656714"/>
    <s v="Primera compra"/>
    <n v="1126"/>
    <n v="36.993839835728956"/>
    <n v="3.0828199863107462"/>
    <x v="2"/>
    <x v="3"/>
    <s v="sept"/>
  </r>
  <r>
    <x v="3449"/>
    <x v="0"/>
    <n v="71"/>
    <n v="210"/>
    <n v="555"/>
    <n v="0"/>
    <s v="No"/>
    <s v="No"/>
    <n v="0"/>
    <n v="0"/>
    <n v="4"/>
    <s v="Yes"/>
    <n v="0"/>
    <s v="FL"/>
    <x v="0"/>
    <n v="77"/>
    <s v="No"/>
    <s v="Yes"/>
    <s v="Yes"/>
    <s v="  One Year   "/>
    <s v="Direct Debit"/>
    <n v="39"/>
    <n v="1945"/>
    <x v="0"/>
    <m/>
    <x v="311"/>
    <x v="569"/>
    <n v="75"/>
    <x v="0"/>
    <n v="43.92"/>
    <x v="5"/>
    <s v="SMS"/>
    <x v="0"/>
    <n v="0"/>
    <n v="2585"/>
    <s v="Medio"/>
    <s v="Bajo"/>
    <n v="5.3333333333333337E-2"/>
    <n v="1541"/>
    <n v="214"/>
    <n v="0.35046728971962615"/>
    <n v="0.35046728971962615"/>
    <s v="Primera compra"/>
    <n v="1123"/>
    <n v="36.895277207392198"/>
    <n v="3.07460643394935"/>
    <x v="0"/>
    <x v="0"/>
    <s v="sept"/>
  </r>
  <r>
    <x v="3450"/>
    <x v="0"/>
    <n v="74"/>
    <n v="46"/>
    <n v="144.69999999999999"/>
    <n v="84"/>
    <s v="Yes"/>
    <s v="Yes"/>
    <n v="0"/>
    <n v="3"/>
    <n v="0"/>
    <s v="No"/>
    <n v="0"/>
    <s v="UT"/>
    <x v="1"/>
    <n v="37"/>
    <s v="No"/>
    <s v="No"/>
    <s v="No"/>
    <s v="  One Year   "/>
    <s v="Credit Card"/>
    <n v="8"/>
    <n v="162"/>
    <x v="0"/>
    <m/>
    <x v="848"/>
    <x v="1334"/>
    <n v="3"/>
    <x v="2"/>
    <n v="9.33"/>
    <x v="5"/>
    <s v="SMS"/>
    <x v="0"/>
    <n v="2.08"/>
    <n v="3526"/>
    <s v="Medio"/>
    <s v="Bajo"/>
    <n v="1.3333333333333333"/>
    <n v="704"/>
    <n v="134"/>
    <n v="2.2388059701492536E-2"/>
    <n v="2.2388059701492536E-2"/>
    <s v="Primera compra"/>
    <n v="1456"/>
    <n v="47.835728952772072"/>
    <n v="3.9863107460643392"/>
    <x v="0"/>
    <x v="1"/>
    <s v="oct"/>
  </r>
  <r>
    <x v="3450"/>
    <x v="0"/>
    <n v="72"/>
    <n v="46"/>
    <n v="144.69999999999999"/>
    <n v="84"/>
    <s v="Yes"/>
    <s v="Yes"/>
    <n v="0"/>
    <n v="3"/>
    <n v="0"/>
    <s v="No"/>
    <n v="0"/>
    <s v="UT"/>
    <x v="1"/>
    <n v="37"/>
    <s v="No"/>
    <s v="No"/>
    <s v="No"/>
    <s v="  One Year   "/>
    <s v="Credit Card"/>
    <n v="8"/>
    <n v="162"/>
    <x v="0"/>
    <m/>
    <x v="848"/>
    <x v="1334"/>
    <n v="3"/>
    <x v="2"/>
    <n v="9.33"/>
    <x v="5"/>
    <s v="SMS"/>
    <x v="0"/>
    <n v="2.08"/>
    <n v="5149"/>
    <s v="Medio"/>
    <s v="Bajo"/>
    <n v="1.3333333333333333"/>
    <n v="704"/>
    <n v="134"/>
    <n v="2.2388059701492536E-2"/>
    <n v="2.2388059701492536E-2"/>
    <s v="Compra posterior"/>
    <n v="1456"/>
    <n v="47.835728952772072"/>
    <n v="3.9863107460643392"/>
    <x v="0"/>
    <x v="1"/>
    <s v="oct"/>
  </r>
  <r>
    <x v="3451"/>
    <x v="0"/>
    <n v="74"/>
    <n v="131"/>
    <n v="281.60000000000002"/>
    <n v="0"/>
    <s v="No"/>
    <s v="No"/>
    <n v="0"/>
    <n v="0"/>
    <n v="2"/>
    <s v="Yes"/>
    <n v="0"/>
    <s v="MI"/>
    <x v="1"/>
    <n v="42"/>
    <s v="No"/>
    <s v="No"/>
    <s v="Yes"/>
    <s v="  One Year   "/>
    <s v="Direct Debit"/>
    <n v="46"/>
    <n v="1086"/>
    <x v="0"/>
    <m/>
    <x v="580"/>
    <x v="445"/>
    <n v="96"/>
    <x v="0"/>
    <n v="37.75"/>
    <x v="2"/>
    <s v="Phone"/>
    <x v="1"/>
    <n v="0"/>
    <n v="1069"/>
    <s v="Medio"/>
    <s v="Medio"/>
    <n v="5.2083333333333336E-2"/>
    <n v="1717"/>
    <n v="136"/>
    <n v="0.70588235294117652"/>
    <n v="0.70588235294117652"/>
    <s v="Primera compra"/>
    <n v="739"/>
    <n v="24.279260780287476"/>
    <n v="2.023271731690623"/>
    <x v="1"/>
    <x v="0"/>
    <s v="oct"/>
  </r>
  <r>
    <x v="3452"/>
    <x v="0"/>
    <n v="71"/>
    <n v="54"/>
    <n v="121.3"/>
    <n v="0"/>
    <s v="No"/>
    <s v="No"/>
    <n v="0"/>
    <n v="0"/>
    <n v="0"/>
    <s v="No"/>
    <n v="0"/>
    <s v="ID"/>
    <x v="0"/>
    <n v="29"/>
    <s v="Yes"/>
    <s v="No"/>
    <s v="No"/>
    <s v="  One Year   "/>
    <s v="Credit Card"/>
    <n v="10"/>
    <n v="195"/>
    <x v="0"/>
    <m/>
    <x v="451"/>
    <x v="45"/>
    <n v="46"/>
    <x v="2"/>
    <n v="11.44"/>
    <x v="4"/>
    <s v="Phone"/>
    <x v="1"/>
    <n v="0"/>
    <n v="2284"/>
    <s v="Medio"/>
    <s v="Bajo"/>
    <n v="6.5217391304347824E-2"/>
    <n v="1235"/>
    <n v="57"/>
    <n v="0.80701754385964908"/>
    <n v="0.80701754385964908"/>
    <s v="Primera compra"/>
    <n v="1679"/>
    <n v="55.162217659137575"/>
    <n v="4.5968514715947979"/>
    <x v="0"/>
    <x v="1"/>
    <s v="mar"/>
  </r>
  <r>
    <x v="3453"/>
    <x v="0"/>
    <n v="74"/>
    <n v="488"/>
    <n v="931.2"/>
    <n v="0"/>
    <s v="No"/>
    <s v="No"/>
    <n v="0"/>
    <n v="0"/>
    <n v="4"/>
    <s v="Yes"/>
    <n v="0"/>
    <s v="WV"/>
    <x v="0"/>
    <n v="42"/>
    <s v="No"/>
    <s v="No"/>
    <s v="No"/>
    <s v="  One Year   "/>
    <s v="Credit Card"/>
    <n v="30"/>
    <n v="1994"/>
    <x v="0"/>
    <m/>
    <x v="890"/>
    <x v="1328"/>
    <n v="15"/>
    <x v="2"/>
    <n v="25.53"/>
    <x v="5"/>
    <s v="Email"/>
    <x v="0"/>
    <n v="0"/>
    <n v="5355"/>
    <s v="Medio"/>
    <s v="Bajo"/>
    <n v="0.26666666666666666"/>
    <n v="451"/>
    <n v="492"/>
    <n v="3.048780487804878E-2"/>
    <n v="3.048780487804878E-2"/>
    <s v="Primera compra"/>
    <n v="346"/>
    <n v="11.367556468172484"/>
    <n v="0.94729637234770703"/>
    <x v="0"/>
    <x v="0"/>
    <s v="nov"/>
  </r>
  <r>
    <x v="3454"/>
    <x v="0"/>
    <n v="82"/>
    <n v="135"/>
    <n v="349.6"/>
    <n v="232"/>
    <s v="Yes"/>
    <s v="No"/>
    <n v="179.8"/>
    <n v="0"/>
    <n v="4"/>
    <s v="Yes"/>
    <n v="0"/>
    <s v="AK"/>
    <x v="1"/>
    <n v="34"/>
    <s v="No"/>
    <s v="No"/>
    <s v="No"/>
    <s v="  One Year   "/>
    <s v="Direct Debit"/>
    <n v="42"/>
    <n v="2465"/>
    <x v="0"/>
    <m/>
    <x v="103"/>
    <x v="528"/>
    <n v="54"/>
    <x v="1"/>
    <n v="48.84"/>
    <x v="3"/>
    <s v="SMS"/>
    <x v="0"/>
    <n v="5.39"/>
    <n v="3320"/>
    <s v="Alto"/>
    <s v="Bajo"/>
    <n v="1.8518518518518517E-2"/>
    <n v="514"/>
    <n v="368"/>
    <n v="0.14673913043478262"/>
    <n v="0.14673913043478262"/>
    <s v="Primera compra"/>
    <n v="1471"/>
    <n v="48.328542094455848"/>
    <n v="4.0273785078713207"/>
    <x v="2"/>
    <x v="3"/>
    <s v="oct"/>
  </r>
  <r>
    <x v="3455"/>
    <x v="0"/>
    <n v="77"/>
    <n v="322"/>
    <n v="649.70000000000005"/>
    <n v="0"/>
    <s v="No"/>
    <s v="No"/>
    <n v="0"/>
    <n v="0"/>
    <n v="7"/>
    <s v="Yes"/>
    <n v="0"/>
    <s v="IN"/>
    <x v="0"/>
    <n v="56"/>
    <s v="No"/>
    <s v="No"/>
    <s v="No"/>
    <s v="  Two Year   "/>
    <s v="Direct Debit"/>
    <n v="46"/>
    <n v="2970"/>
    <x v="0"/>
    <m/>
    <x v="660"/>
    <x v="1116"/>
    <n v="69"/>
    <x v="1"/>
    <n v="51.65"/>
    <x v="0"/>
    <s v="Phone"/>
    <x v="0"/>
    <n v="0"/>
    <n v="4812"/>
    <s v="Alto"/>
    <s v="Bajo"/>
    <n v="2.8985507246376812E-2"/>
    <n v="935"/>
    <n v="324"/>
    <n v="0.21296296296296297"/>
    <n v="0.21296296296296297"/>
    <s v="Primera compra"/>
    <n v="746"/>
    <n v="24.50924024640657"/>
    <n v="2.0424366872005475"/>
    <x v="0"/>
    <x v="3"/>
    <s v="sept"/>
  </r>
  <r>
    <x v="3456"/>
    <x v="0"/>
    <n v="69"/>
    <n v="155"/>
    <n v="442.6"/>
    <n v="120"/>
    <s v="Yes"/>
    <s v="No"/>
    <n v="68"/>
    <n v="0"/>
    <n v="0"/>
    <s v="No"/>
    <n v="0"/>
    <s v="NE"/>
    <x v="1"/>
    <n v="46"/>
    <s v="No"/>
    <s v="No"/>
    <s v="No"/>
    <s v="  One Year   "/>
    <s v="Credit Card"/>
    <n v="9"/>
    <n v="379"/>
    <x v="0"/>
    <m/>
    <x v="416"/>
    <x v="1188"/>
    <n v="79"/>
    <x v="0"/>
    <n v="9.35"/>
    <x v="4"/>
    <s v="Phone"/>
    <x v="1"/>
    <n v="0.34"/>
    <n v="320"/>
    <s v="Medio"/>
    <s v="Bajo"/>
    <n v="3.7974683544303799E-2"/>
    <n v="454"/>
    <n v="278"/>
    <n v="0.28417266187050361"/>
    <n v="0.28417266187050361"/>
    <s v="Primera compra"/>
    <n v="373"/>
    <n v="12.254620123203285"/>
    <n v="1.0212183436002737"/>
    <x v="0"/>
    <x v="1"/>
    <s v="oct"/>
  </r>
  <r>
    <x v="3457"/>
    <x v="0"/>
    <n v="75"/>
    <n v="598"/>
    <n v="1176.5999999999999"/>
    <n v="0"/>
    <s v="No"/>
    <s v="No"/>
    <n v="0"/>
    <n v="2"/>
    <n v="21"/>
    <s v="Yes"/>
    <n v="0"/>
    <s v="NJ"/>
    <x v="0"/>
    <n v="32"/>
    <s v="No"/>
    <s v="No"/>
    <s v="No"/>
    <s v="  Two Year   "/>
    <s v="Credit Card"/>
    <n v="33"/>
    <n v="2392"/>
    <x v="0"/>
    <m/>
    <x v="956"/>
    <x v="288"/>
    <n v="6"/>
    <x v="1"/>
    <n v="26.56"/>
    <x v="1"/>
    <s v="SMS"/>
    <x v="0"/>
    <n v="0"/>
    <n v="699"/>
    <s v="Medio"/>
    <s v="Bajo"/>
    <n v="0"/>
    <n v="1255"/>
    <n v="598"/>
    <n v="1.0033444816053512E-2"/>
    <n v="1.0033444816053512E-2"/>
    <s v="Primera compra"/>
    <n v="1417"/>
    <n v="46.554414784394254"/>
    <n v="3.8795345653661877"/>
    <x v="2"/>
    <x v="3"/>
    <s v="nov"/>
  </r>
  <r>
    <x v="3458"/>
    <x v="0"/>
    <n v="54"/>
    <n v="466"/>
    <n v="1048.3"/>
    <n v="280"/>
    <s v="Yes"/>
    <s v="No"/>
    <n v="217"/>
    <n v="1"/>
    <n v="21"/>
    <s v="Yes"/>
    <n v="0"/>
    <s v="GA"/>
    <x v="1"/>
    <n v="22"/>
    <s v="Yes"/>
    <s v="No"/>
    <s v="Yes"/>
    <s v="  Two Year   "/>
    <s v="Direct Debit"/>
    <n v="32"/>
    <n v="2253"/>
    <x v="0"/>
    <m/>
    <x v="1303"/>
    <x v="239"/>
    <n v="86"/>
    <x v="1"/>
    <n v="26.89"/>
    <x v="4"/>
    <s v="Email"/>
    <x v="0"/>
    <n v="1.08"/>
    <n v="2093"/>
    <s v="Medio"/>
    <s v="Bajo"/>
    <n v="3.4883720930232558E-2"/>
    <n v="976"/>
    <n v="749"/>
    <n v="0.11481975967957277"/>
    <n v="0.11481975967957277"/>
    <s v="Primera compra"/>
    <n v="1376"/>
    <n v="45.207392197125259"/>
    <n v="3.7672826830937716"/>
    <x v="0"/>
    <x v="3"/>
    <s v="ene"/>
  </r>
  <r>
    <x v="3459"/>
    <x v="0"/>
    <n v="69"/>
    <n v="211"/>
    <n v="505.5"/>
    <n v="0"/>
    <s v="No"/>
    <s v="No"/>
    <n v="0"/>
    <n v="0"/>
    <n v="9"/>
    <s v="Yes"/>
    <n v="0"/>
    <s v="WI"/>
    <x v="1"/>
    <n v="48"/>
    <s v="No"/>
    <s v="No"/>
    <s v="Yes"/>
    <s v="  Month-to-Month   "/>
    <s v="Direct Debit"/>
    <n v="60"/>
    <n v="3797"/>
    <x v="0"/>
    <m/>
    <x v="536"/>
    <x v="998"/>
    <n v="75"/>
    <x v="0"/>
    <n v="68.81"/>
    <x v="2"/>
    <s v="Phone"/>
    <x v="0"/>
    <n v="0"/>
    <n v="4918"/>
    <s v="Alto"/>
    <s v="Medio"/>
    <n v="6.6666666666666666E-2"/>
    <n v="619"/>
    <n v="216"/>
    <n v="0.34722222222222221"/>
    <n v="0.34722222222222221"/>
    <s v="Primera compra"/>
    <n v="1653"/>
    <n v="54.308008213552355"/>
    <n v="4.5256673511293632"/>
    <x v="1"/>
    <x v="3"/>
    <s v="abr"/>
  </r>
  <r>
    <x v="3459"/>
    <x v="0"/>
    <n v="71"/>
    <n v="211"/>
    <n v="505.5"/>
    <n v="0"/>
    <s v="No"/>
    <s v="No"/>
    <n v="0"/>
    <n v="0"/>
    <n v="9"/>
    <s v="Yes"/>
    <n v="0"/>
    <s v="WI"/>
    <x v="1"/>
    <n v="48"/>
    <s v="No"/>
    <s v="No"/>
    <s v="Yes"/>
    <s v="  Month-to-Month   "/>
    <s v="Direct Debit"/>
    <n v="60"/>
    <n v="3797"/>
    <x v="0"/>
    <m/>
    <x v="536"/>
    <x v="998"/>
    <n v="75"/>
    <x v="0"/>
    <n v="68.81"/>
    <x v="4"/>
    <s v="Phone"/>
    <x v="0"/>
    <n v="0"/>
    <n v="1125"/>
    <s v="Alto"/>
    <s v="Bajo"/>
    <n v="0.04"/>
    <n v="619"/>
    <n v="214"/>
    <n v="0.35046728971962615"/>
    <n v="0.35046728971962615"/>
    <s v="Compra posterior"/>
    <n v="1653"/>
    <n v="54.308008213552355"/>
    <n v="4.5256673511293632"/>
    <x v="0"/>
    <x v="3"/>
    <s v="abr"/>
  </r>
  <r>
    <x v="3460"/>
    <x v="0"/>
    <n v="75"/>
    <n v="59"/>
    <n v="118.4"/>
    <n v="0"/>
    <s v="No"/>
    <s v="No"/>
    <n v="0"/>
    <n v="0"/>
    <n v="13"/>
    <s v="Yes"/>
    <n v="0"/>
    <s v="MT"/>
    <x v="0"/>
    <n v="40"/>
    <s v="No"/>
    <s v="No"/>
    <s v="Yes"/>
    <s v="  One Year   "/>
    <s v="Direct Debit"/>
    <n v="61"/>
    <n v="653"/>
    <x v="0"/>
    <m/>
    <x v="383"/>
    <x v="1195"/>
    <n v="81"/>
    <x v="0"/>
    <n v="53.03"/>
    <x v="5"/>
    <s v="Phone"/>
    <x v="0"/>
    <n v="0"/>
    <n v="1819"/>
    <s v="Alto"/>
    <s v="Bajo"/>
    <n v="4.9382716049382713E-2"/>
    <n v="793"/>
    <n v="63"/>
    <n v="1.2857142857142858"/>
    <n v="1.2857142857142858"/>
    <s v="Primera compra"/>
    <n v="1406"/>
    <n v="46.19301848049281"/>
    <n v="3.849418206707734"/>
    <x v="0"/>
    <x v="2"/>
    <s v="dic"/>
  </r>
  <r>
    <x v="3461"/>
    <x v="0"/>
    <n v="67"/>
    <n v="256"/>
    <n v="725.4"/>
    <n v="192"/>
    <s v="Yes"/>
    <s v="No"/>
    <n v="97.9"/>
    <n v="0"/>
    <n v="3"/>
    <s v="Yes"/>
    <n v="0"/>
    <s v="WA"/>
    <x v="0"/>
    <n v="48"/>
    <s v="No"/>
    <s v="No"/>
    <s v="No"/>
    <s v="  Two Year   "/>
    <s v="Direct Debit"/>
    <n v="40"/>
    <n v="1911"/>
    <x v="0"/>
    <m/>
    <x v="1004"/>
    <x v="263"/>
    <n v="112"/>
    <x v="0"/>
    <n v="40.14"/>
    <x v="3"/>
    <s v="Phone"/>
    <x v="1"/>
    <n v="4.9000000000000004"/>
    <n v="6690"/>
    <s v="Medio"/>
    <s v="Bajo"/>
    <n v="8.9285714285714281E-3"/>
    <n v="380"/>
    <n v="449"/>
    <n v="0.24944320712694878"/>
    <n v="0.24944320712694878"/>
    <s v="Primera compra"/>
    <n v="617"/>
    <n v="20.271047227926079"/>
    <n v="1.6892539356605065"/>
    <x v="0"/>
    <x v="0"/>
    <s v="feb"/>
  </r>
  <r>
    <x v="3462"/>
    <x v="0"/>
    <n v="97"/>
    <n v="14"/>
    <n v="26.4"/>
    <n v="8"/>
    <s v="Yes"/>
    <s v="No"/>
    <n v="5.6"/>
    <n v="2"/>
    <n v="7"/>
    <s v="Yes"/>
    <n v="0"/>
    <s v="NM"/>
    <x v="1"/>
    <n v="51"/>
    <s v="No"/>
    <s v="No"/>
    <s v="No"/>
    <s v="  Month-to-Month   "/>
    <s v="Direct Debit"/>
    <n v="28"/>
    <n v="53"/>
    <x v="0"/>
    <m/>
    <x v="1304"/>
    <x v="121"/>
    <n v="75"/>
    <x v="1"/>
    <n v="23.11"/>
    <x v="1"/>
    <s v="Email"/>
    <x v="0"/>
    <n v="0.03"/>
    <n v="336"/>
    <s v="Medio"/>
    <s v="Bajo"/>
    <n v="0"/>
    <n v="470"/>
    <n v="22"/>
    <n v="3.4090909090909092"/>
    <n v="3.4090909090909092"/>
    <s v="Primera compra"/>
    <n v="1426"/>
    <n v="46.850102669404514"/>
    <n v="3.9041752224503763"/>
    <x v="2"/>
    <x v="1"/>
    <s v="nov"/>
  </r>
  <r>
    <x v="3463"/>
    <x v="0"/>
    <n v="63"/>
    <n v="77"/>
    <n v="162.4"/>
    <n v="0"/>
    <s v="No"/>
    <s v="No"/>
    <n v="0"/>
    <n v="0"/>
    <n v="7"/>
    <s v="Yes"/>
    <n v="0"/>
    <s v="OH"/>
    <x v="0"/>
    <n v="57"/>
    <s v="No"/>
    <s v="No"/>
    <s v="No"/>
    <s v="  Month-to-Month   "/>
    <s v="Credit Card"/>
    <n v="35"/>
    <n v="1424"/>
    <x v="0"/>
    <m/>
    <x v="598"/>
    <x v="1178"/>
    <n v="45"/>
    <x v="2"/>
    <n v="39.67"/>
    <x v="4"/>
    <s v="Phone"/>
    <x v="0"/>
    <n v="0"/>
    <n v="2160"/>
    <s v="Medio"/>
    <s v="Bajo"/>
    <n v="6.6666666666666666E-2"/>
    <n v="1477"/>
    <n v="80"/>
    <n v="0.5625"/>
    <n v="0.5625"/>
    <s v="Primera compra"/>
    <n v="909"/>
    <n v="29.864476386036959"/>
    <n v="2.4887063655030799"/>
    <x v="0"/>
    <x v="0"/>
    <s v="abr"/>
  </r>
  <r>
    <x v="3464"/>
    <x v="0"/>
    <n v="100"/>
    <n v="204"/>
    <n v="415.5"/>
    <n v="0"/>
    <s v="No"/>
    <s v="No"/>
    <n v="0"/>
    <n v="0"/>
    <n v="4"/>
    <s v="Yes"/>
    <n v="0"/>
    <s v="DC"/>
    <x v="1"/>
    <n v="32"/>
    <s v="No"/>
    <s v="No"/>
    <s v="Yes"/>
    <s v="  Two Year   "/>
    <s v="Credit Card"/>
    <n v="33"/>
    <n v="1365"/>
    <x v="0"/>
    <m/>
    <x v="257"/>
    <x v="1108"/>
    <n v="48"/>
    <x v="1"/>
    <n v="32.04"/>
    <x v="5"/>
    <s v="Phone"/>
    <x v="0"/>
    <n v="0"/>
    <n v="5622"/>
    <s v="Medio"/>
    <s v="Bajo"/>
    <n v="8.3333333333333329E-2"/>
    <n v="1446"/>
    <n v="208"/>
    <n v="0.23076923076923078"/>
    <n v="0.23076923076923078"/>
    <s v="Primera compra"/>
    <n v="1098"/>
    <n v="36.073921971252567"/>
    <n v="3.0061601642710474"/>
    <x v="0"/>
    <x v="0"/>
    <s v="oct"/>
  </r>
  <r>
    <x v="3465"/>
    <x v="0"/>
    <n v="56"/>
    <n v="208"/>
    <n v="478.8"/>
    <n v="0"/>
    <s v="No"/>
    <s v="No"/>
    <n v="0"/>
    <n v="0"/>
    <n v="3"/>
    <s v="Yes"/>
    <n v="0"/>
    <s v="WI"/>
    <x v="1"/>
    <n v="40"/>
    <s v="No"/>
    <s v="No"/>
    <s v="Yes"/>
    <s v="  One Year   "/>
    <s v="Credit Card"/>
    <n v="17"/>
    <n v="663"/>
    <x v="0"/>
    <m/>
    <x v="580"/>
    <x v="365"/>
    <n v="106"/>
    <x v="2"/>
    <n v="20.39"/>
    <x v="2"/>
    <s v="Email"/>
    <x v="0"/>
    <n v="0"/>
    <n v="6742"/>
    <s v="Medio"/>
    <s v="Medio"/>
    <n v="4.716981132075472E-2"/>
    <n v="1194"/>
    <n v="213"/>
    <n v="0.49765258215962443"/>
    <n v="0.49765258215962443"/>
    <s v="Primera compra"/>
    <n v="739"/>
    <n v="24.279260780287476"/>
    <n v="2.023271731690623"/>
    <x v="1"/>
    <x v="2"/>
    <s v="oct"/>
  </r>
  <r>
    <x v="3466"/>
    <x v="0"/>
    <n v="60"/>
    <n v="173"/>
    <n v="499.8"/>
    <n v="124"/>
    <s v="Yes"/>
    <s v="No"/>
    <n v="134.9"/>
    <n v="2"/>
    <n v="0"/>
    <s v="No"/>
    <n v="0"/>
    <s v="DC"/>
    <x v="1"/>
    <n v="48"/>
    <s v="No"/>
    <s v="No"/>
    <s v="No"/>
    <s v="  Two Year   "/>
    <s v="Credit Card"/>
    <n v="10"/>
    <n v="321"/>
    <x v="0"/>
    <m/>
    <x v="88"/>
    <x v="1208"/>
    <n v="98"/>
    <x v="1"/>
    <n v="10.86"/>
    <x v="2"/>
    <s v="SMS"/>
    <x v="1"/>
    <n v="5.39"/>
    <n v="3340"/>
    <s v="Medio"/>
    <s v="Medio"/>
    <n v="5.1020408163265307E-2"/>
    <n v="393"/>
    <n v="302"/>
    <n v="0.32450331125827814"/>
    <n v="0.32450331125827814"/>
    <s v="Primera compra"/>
    <n v="447"/>
    <n v="14.68583162217659"/>
    <n v="1.2238193018480492"/>
    <x v="1"/>
    <x v="1"/>
    <s v="jul"/>
  </r>
  <r>
    <x v="3467"/>
    <x v="0"/>
    <n v="54"/>
    <n v="303"/>
    <n v="915.3"/>
    <n v="0"/>
    <s v="No"/>
    <s v="No"/>
    <n v="0"/>
    <n v="0"/>
    <n v="14"/>
    <s v="Yes"/>
    <n v="0"/>
    <s v="HI"/>
    <x v="1"/>
    <n v="85"/>
    <s v="No"/>
    <s v="Yes"/>
    <s v="Yes"/>
    <s v="  One Year   "/>
    <s v="Direct Debit"/>
    <n v="34"/>
    <n v="1969"/>
    <x v="0"/>
    <m/>
    <x v="1054"/>
    <x v="157"/>
    <n v="88"/>
    <x v="2"/>
    <n v="34.18"/>
    <x v="2"/>
    <s v="SMS"/>
    <x v="1"/>
    <n v="0"/>
    <n v="3529"/>
    <s v="Medio"/>
    <s v="Medio"/>
    <n v="5.6818181818181816E-2"/>
    <n v="1561"/>
    <n v="308"/>
    <n v="0.2857142857142857"/>
    <n v="0.2857142857142857"/>
    <s v="Primera compra"/>
    <n v="579"/>
    <n v="19.022587268993838"/>
    <n v="1.5852156057494866"/>
    <x v="1"/>
    <x v="0"/>
    <s v="mar"/>
  </r>
  <r>
    <x v="3468"/>
    <x v="0"/>
    <n v="65"/>
    <n v="102"/>
    <n v="281.89999999999998"/>
    <n v="94"/>
    <s v="Yes"/>
    <s v="Yes"/>
    <n v="0"/>
    <n v="2"/>
    <n v="35"/>
    <s v="Yes"/>
    <n v="0"/>
    <s v="WA"/>
    <x v="1"/>
    <n v="19"/>
    <s v="Yes"/>
    <s v="No"/>
    <s v="No"/>
    <s v="  Month-to-Month   "/>
    <s v="Credit Card"/>
    <n v="38"/>
    <n v="1796"/>
    <x v="0"/>
    <m/>
    <x v="570"/>
    <x v="105"/>
    <n v="68"/>
    <x v="0"/>
    <n v="40.79"/>
    <x v="3"/>
    <s v="Email"/>
    <x v="1"/>
    <n v="0.52"/>
    <n v="2987"/>
    <s v="Medio"/>
    <s v="Bajo"/>
    <n v="1.4705882352941176E-2"/>
    <n v="1378"/>
    <n v="197"/>
    <n v="0.34517766497461927"/>
    <n v="0.34517766497461927"/>
    <s v="Primera compra"/>
    <n v="748"/>
    <n v="24.57494866529774"/>
    <n v="2.0479123887748116"/>
    <x v="2"/>
    <x v="0"/>
    <s v="sept"/>
  </r>
  <r>
    <x v="3469"/>
    <x v="0"/>
    <n v="58"/>
    <n v="341"/>
    <n v="891.7"/>
    <n v="320"/>
    <s v="Yes"/>
    <s v="No"/>
    <n v="121.6"/>
    <n v="0"/>
    <n v="15"/>
    <s v="No"/>
    <n v="48"/>
    <s v="SC"/>
    <x v="0"/>
    <n v="25"/>
    <s v="Yes"/>
    <s v="No"/>
    <s v="No"/>
    <s v="  Month-to-Month   "/>
    <s v="Direct Debit"/>
    <n v="43"/>
    <n v="2758"/>
    <x v="0"/>
    <m/>
    <x v="714"/>
    <x v="360"/>
    <n v="110"/>
    <x v="2"/>
    <n v="45.63"/>
    <x v="3"/>
    <s v="Email"/>
    <x v="1"/>
    <n v="0.61"/>
    <n v="6349"/>
    <s v="Alto"/>
    <s v="Bajo"/>
    <n v="9.0909090909090905E-3"/>
    <n v="965"/>
    <n v="662"/>
    <n v="0.16616314199395771"/>
    <n v="0.16616314199395771"/>
    <s v="Primera compra"/>
    <n v="1117"/>
    <n v="36.698151950718682"/>
    <n v="3.0581793292265567"/>
    <x v="2"/>
    <x v="3"/>
    <s v="sept"/>
  </r>
  <r>
    <x v="3470"/>
    <x v="0"/>
    <n v="63"/>
    <n v="122"/>
    <n v="271.3"/>
    <n v="0"/>
    <s v="No"/>
    <s v="No"/>
    <n v="0"/>
    <n v="0"/>
    <n v="0"/>
    <s v="No"/>
    <n v="0"/>
    <s v="WY"/>
    <x v="0"/>
    <n v="37"/>
    <s v="No"/>
    <s v="No"/>
    <s v="No"/>
    <s v="  Month-to-Month   "/>
    <s v="Credit Card"/>
    <n v="8"/>
    <n v="158"/>
    <x v="0"/>
    <m/>
    <x v="243"/>
    <x v="1289"/>
    <n v="81"/>
    <x v="2"/>
    <n v="6.72"/>
    <x v="5"/>
    <s v="Email"/>
    <x v="1"/>
    <n v="0"/>
    <n v="4598"/>
    <s v="Medio"/>
    <s v="Bajo"/>
    <n v="4.9382716049382713E-2"/>
    <n v="1148"/>
    <n v="126"/>
    <n v="0.6428571428571429"/>
    <n v="0.6428571428571429"/>
    <s v="Primera compra"/>
    <n v="684"/>
    <n v="22.472279260780287"/>
    <n v="1.8726899383983573"/>
    <x v="0"/>
    <x v="1"/>
    <s v="nov"/>
  </r>
  <r>
    <x v="3471"/>
    <x v="0"/>
    <n v="66"/>
    <n v="256"/>
    <n v="766.6"/>
    <n v="0"/>
    <s v="No"/>
    <s v="No"/>
    <n v="0"/>
    <n v="1"/>
    <n v="8"/>
    <s v="No"/>
    <n v="22"/>
    <s v="GA"/>
    <x v="0"/>
    <n v="22"/>
    <s v="Yes"/>
    <s v="No"/>
    <s v="Yes"/>
    <s v="  One Year   "/>
    <s v="Direct Debit"/>
    <n v="24"/>
    <n v="1303"/>
    <x v="0"/>
    <m/>
    <x v="1002"/>
    <x v="332"/>
    <n v="76"/>
    <x v="0"/>
    <n v="20.420000000000002"/>
    <x v="3"/>
    <s v="Phone"/>
    <x v="0"/>
    <n v="0"/>
    <n v="6583"/>
    <s v="Medio"/>
    <s v="Bajo"/>
    <n v="1.3157894736842105E-2"/>
    <n v="1030"/>
    <n v="257"/>
    <n v="0.29571984435797666"/>
    <n v="0.29571984435797666"/>
    <s v="Primera compra"/>
    <n v="1303"/>
    <n v="42.809034907597535"/>
    <n v="3.5674195756331279"/>
    <x v="2"/>
    <x v="0"/>
    <s v="mar"/>
  </r>
  <r>
    <x v="3472"/>
    <x v="0"/>
    <n v="71"/>
    <n v="157"/>
    <n v="303.8"/>
    <n v="0"/>
    <s v="No"/>
    <s v="No"/>
    <n v="0"/>
    <n v="0"/>
    <n v="0"/>
    <s v="No"/>
    <n v="0"/>
    <s v="TX"/>
    <x v="0"/>
    <n v="44"/>
    <s v="No"/>
    <s v="No"/>
    <s v="No"/>
    <s v="  Two Year   "/>
    <s v="Credit Card"/>
    <n v="6"/>
    <n v="115"/>
    <x v="0"/>
    <m/>
    <x v="1305"/>
    <x v="6"/>
    <n v="49"/>
    <x v="0"/>
    <n v="6.02"/>
    <x v="2"/>
    <s v="SMS"/>
    <x v="1"/>
    <n v="0"/>
    <n v="5299"/>
    <s v="Medio"/>
    <s v="Medio"/>
    <n v="0.10204081632653061"/>
    <n v="483"/>
    <n v="162"/>
    <n v="0.30246913580246915"/>
    <n v="0.30246913580246915"/>
    <s v="Primera compra"/>
    <n v="1184"/>
    <n v="38.899383983572896"/>
    <n v="3.2416153319644079"/>
    <x v="1"/>
    <x v="1"/>
    <s v="jul"/>
  </r>
  <r>
    <x v="3473"/>
    <x v="0"/>
    <n v="64"/>
    <n v="50"/>
    <n v="111.1"/>
    <n v="0"/>
    <s v="No"/>
    <s v="No"/>
    <n v="0"/>
    <n v="0"/>
    <n v="8"/>
    <s v="Yes"/>
    <n v="0"/>
    <s v="NV"/>
    <x v="1"/>
    <n v="29"/>
    <s v="Yes"/>
    <s v="No"/>
    <s v="No"/>
    <s v="  One Year   "/>
    <s v="Credit Card"/>
    <n v="21"/>
    <n v="472"/>
    <x v="0"/>
    <m/>
    <x v="911"/>
    <x v="503"/>
    <n v="9"/>
    <x v="2"/>
    <n v="24.1"/>
    <x v="3"/>
    <s v="SMS"/>
    <x v="1"/>
    <n v="0"/>
    <n v="1980"/>
    <s v="Medio"/>
    <s v="Bajo"/>
    <n v="0.1111111111111111"/>
    <n v="1203"/>
    <n v="51"/>
    <n v="0.17647058823529413"/>
    <n v="0.17647058823529413"/>
    <s v="Primera compra"/>
    <n v="1546"/>
    <n v="50.792607802874741"/>
    <n v="4.2327173169062284"/>
    <x v="2"/>
    <x v="1"/>
    <s v="jul"/>
  </r>
  <r>
    <x v="3474"/>
    <x v="0"/>
    <n v="82"/>
    <n v="31"/>
    <n v="82.5"/>
    <n v="0"/>
    <s v="No"/>
    <s v="No"/>
    <n v="0"/>
    <n v="0"/>
    <n v="6"/>
    <s v="Yes"/>
    <n v="0"/>
    <s v="SD"/>
    <x v="0"/>
    <n v="76"/>
    <s v="No"/>
    <s v="Yes"/>
    <s v="No"/>
    <s v="  One Year   "/>
    <s v="Direct Debit"/>
    <n v="36"/>
    <n v="750"/>
    <x v="0"/>
    <m/>
    <x v="1296"/>
    <x v="978"/>
    <n v="36"/>
    <x v="1"/>
    <n v="37.799999999999997"/>
    <x v="0"/>
    <s v="SMS"/>
    <x v="0"/>
    <n v="0"/>
    <n v="6356"/>
    <s v="Medio"/>
    <s v="Bajo"/>
    <n v="5.5555555555555552E-2"/>
    <n v="506"/>
    <n v="33"/>
    <n v="1.0909090909090908"/>
    <n v="1.0909090909090908"/>
    <s v="Primera compra"/>
    <n v="881"/>
    <n v="28.944558521560573"/>
    <n v="2.4120465434633811"/>
    <x v="0"/>
    <x v="2"/>
    <s v="may"/>
  </r>
  <r>
    <x v="3475"/>
    <x v="0"/>
    <n v="69"/>
    <n v="23"/>
    <n v="57.7"/>
    <n v="0"/>
    <s v="No"/>
    <s v="No"/>
    <n v="0"/>
    <n v="0"/>
    <n v="1"/>
    <s v="No"/>
    <n v="0"/>
    <s v="PA"/>
    <x v="1"/>
    <n v="52"/>
    <s v="No"/>
    <s v="No"/>
    <s v="No"/>
    <s v="  Month-to-Month   "/>
    <s v="Direct Debit"/>
    <n v="41"/>
    <n v="334"/>
    <x v="0"/>
    <m/>
    <x v="1306"/>
    <x v="1216"/>
    <n v="57"/>
    <x v="2"/>
    <n v="37.200000000000003"/>
    <x v="3"/>
    <s v="SMS"/>
    <x v="1"/>
    <n v="0"/>
    <n v="4146"/>
    <s v="Medio"/>
    <s v="Bajo"/>
    <n v="1.7543859649122806E-2"/>
    <n v="367"/>
    <n v="24"/>
    <n v="2.375"/>
    <n v="2.375"/>
    <s v="Primera compra"/>
    <n v="370"/>
    <n v="12.156057494866531"/>
    <n v="1.0130047912388775"/>
    <x v="0"/>
    <x v="1"/>
    <s v="oct"/>
  </r>
  <r>
    <x v="3476"/>
    <x v="0"/>
    <n v="86"/>
    <n v="407"/>
    <n v="934.5"/>
    <n v="248"/>
    <s v="Yes"/>
    <s v="No"/>
    <n v="232.5"/>
    <n v="1"/>
    <n v="28"/>
    <s v="Yes"/>
    <n v="0"/>
    <s v="AZ"/>
    <x v="0"/>
    <n v="20"/>
    <s v="Yes"/>
    <s v="No"/>
    <s v="Yes"/>
    <s v="  Two Year   "/>
    <s v="Direct Debit"/>
    <n v="36"/>
    <n v="2249"/>
    <x v="0"/>
    <m/>
    <x v="1135"/>
    <x v="430"/>
    <n v="40"/>
    <x v="1"/>
    <n v="39.54"/>
    <x v="5"/>
    <s v="Phone"/>
    <x v="1"/>
    <n v="0.93"/>
    <n v="5379"/>
    <s v="Medio"/>
    <s v="Bajo"/>
    <n v="0.1"/>
    <n v="1102"/>
    <n v="659"/>
    <n v="6.0698027314112293E-2"/>
    <n v="6.0698027314112293E-2"/>
    <s v="Primera compra"/>
    <n v="842"/>
    <n v="27.663244353182748"/>
    <n v="2.3052703627652291"/>
    <x v="0"/>
    <x v="3"/>
    <s v="jun"/>
  </r>
  <r>
    <x v="3477"/>
    <x v="0"/>
    <n v="99"/>
    <n v="10"/>
    <n v="26.5"/>
    <n v="0"/>
    <s v="No"/>
    <s v="No"/>
    <n v="0"/>
    <n v="1"/>
    <n v="2"/>
    <s v="Yes"/>
    <n v="0"/>
    <s v="KS"/>
    <x v="0"/>
    <n v="58"/>
    <s v="No"/>
    <s v="No"/>
    <s v="No"/>
    <s v="  Month-to-Month   "/>
    <s v="Direct Debit"/>
    <n v="28"/>
    <n v="62"/>
    <x v="0"/>
    <m/>
    <x v="127"/>
    <x v="666"/>
    <n v="71"/>
    <x v="1"/>
    <n v="31.86"/>
    <x v="5"/>
    <s v="SMS"/>
    <x v="1"/>
    <n v="0"/>
    <n v="6968"/>
    <s v="Medio"/>
    <s v="Bajo"/>
    <n v="5.6338028169014086E-2"/>
    <n v="826"/>
    <n v="14"/>
    <n v="5.0714285714285712"/>
    <n v="5.0714285714285712"/>
    <s v="Primera compra"/>
    <n v="1090"/>
    <n v="35.811088295687881"/>
    <n v="2.9842573579739899"/>
    <x v="0"/>
    <x v="1"/>
    <s v="oct"/>
  </r>
  <r>
    <x v="3478"/>
    <x v="0"/>
    <n v="50"/>
    <n v="151"/>
    <n v="355.7"/>
    <n v="568"/>
    <s v="Yes"/>
    <s v="No"/>
    <n v="156.19999999999999"/>
    <n v="1"/>
    <n v="0"/>
    <s v="Yes"/>
    <n v="0"/>
    <s v="WA"/>
    <x v="1"/>
    <n v="74"/>
    <s v="No"/>
    <s v="Yes"/>
    <s v="Yes"/>
    <s v="  Two Year   "/>
    <s v="Credit Card"/>
    <n v="69"/>
    <n v="4883"/>
    <x v="0"/>
    <m/>
    <x v="759"/>
    <x v="1315"/>
    <n v="21"/>
    <x v="2"/>
    <n v="57.06"/>
    <x v="3"/>
    <s v="Email"/>
    <x v="0"/>
    <n v="4.6900000000000004"/>
    <n v="5872"/>
    <s v="Alto"/>
    <s v="Bajo"/>
    <n v="4.7619047619047616E-2"/>
    <n v="1249"/>
    <n v="720"/>
    <n v="2.9166666666666667E-2"/>
    <n v="2.9166666666666667E-2"/>
    <s v="Primera compra"/>
    <n v="872"/>
    <n v="28.64887063655031"/>
    <n v="2.3874058863791925"/>
    <x v="2"/>
    <x v="3"/>
    <s v="may"/>
  </r>
  <r>
    <x v="3479"/>
    <x v="0"/>
    <n v="93"/>
    <n v="172"/>
    <n v="499.2"/>
    <n v="84"/>
    <s v="Yes"/>
    <s v="No"/>
    <n v="101.9"/>
    <n v="0"/>
    <n v="2"/>
    <s v="Yes"/>
    <n v="0"/>
    <s v="NJ"/>
    <x v="0"/>
    <n v="44"/>
    <s v="No"/>
    <s v="No"/>
    <s v="No"/>
    <s v="  Month-to-Month   "/>
    <s v="Direct Debit"/>
    <n v="43"/>
    <n v="1798"/>
    <x v="0"/>
    <m/>
    <x v="1307"/>
    <x v="216"/>
    <n v="40"/>
    <x v="1"/>
    <n v="49.68"/>
    <x v="1"/>
    <s v="Email"/>
    <x v="0"/>
    <n v="4.07"/>
    <n v="3836"/>
    <s v="Alto"/>
    <s v="Bajo"/>
    <n v="0"/>
    <n v="1297"/>
    <n v="256"/>
    <n v="0.15625"/>
    <n v="0.15625"/>
    <s v="Primera compra"/>
    <n v="1423"/>
    <n v="46.751540041067763"/>
    <n v="3.8959616700889801"/>
    <x v="2"/>
    <x v="0"/>
    <s v="nov"/>
  </r>
  <r>
    <x v="3480"/>
    <x v="0"/>
    <n v="72"/>
    <n v="86"/>
    <n v="172.7"/>
    <n v="0"/>
    <s v="No"/>
    <s v="No"/>
    <n v="0"/>
    <n v="0"/>
    <n v="0"/>
    <s v="No"/>
    <n v="0"/>
    <s v="RI"/>
    <x v="0"/>
    <n v="54"/>
    <s v="No"/>
    <s v="No"/>
    <s v="No"/>
    <s v="  Month-to-Month   "/>
    <s v="Direct Debit"/>
    <n v="9"/>
    <n v="113"/>
    <x v="0"/>
    <m/>
    <x v="674"/>
    <x v="591"/>
    <n v="90"/>
    <x v="0"/>
    <n v="10.02"/>
    <x v="4"/>
    <s v="SMS"/>
    <x v="1"/>
    <n v="0"/>
    <n v="434"/>
    <s v="Medio"/>
    <s v="Bajo"/>
    <n v="3.3333333333333333E-2"/>
    <n v="1274"/>
    <n v="89"/>
    <n v="1.0112359550561798"/>
    <n v="1.0112359550561798"/>
    <s v="Primera compra"/>
    <n v="1535"/>
    <n v="50.431211498973312"/>
    <n v="4.2026009582477757"/>
    <x v="0"/>
    <x v="1"/>
    <s v="jul"/>
  </r>
  <r>
    <x v="3481"/>
    <x v="0"/>
    <n v="51"/>
    <n v="229"/>
    <n v="550.4"/>
    <n v="117"/>
    <s v="Yes"/>
    <s v="No"/>
    <n v="118"/>
    <n v="0"/>
    <n v="5"/>
    <s v="Yes"/>
    <n v="0"/>
    <s v="FL"/>
    <x v="0"/>
    <n v="81"/>
    <s v="No"/>
    <s v="Yes"/>
    <s v="No"/>
    <s v="  Two Year   "/>
    <s v="Credit Card"/>
    <n v="31"/>
    <n v="1210"/>
    <x v="0"/>
    <m/>
    <x v="132"/>
    <x v="1178"/>
    <n v="16"/>
    <x v="2"/>
    <n v="36.79"/>
    <x v="2"/>
    <s v="Email"/>
    <x v="0"/>
    <n v="4.72"/>
    <n v="1360"/>
    <s v="Medio"/>
    <s v="Medio"/>
    <n v="0.3125"/>
    <n v="1477"/>
    <n v="351"/>
    <n v="4.5584045584045586E-2"/>
    <n v="4.5584045584045586E-2"/>
    <s v="Primera compra"/>
    <n v="378"/>
    <n v="12.418891170431213"/>
    <n v="1.0349075975359343"/>
    <x v="1"/>
    <x v="0"/>
    <s v="oct"/>
  </r>
  <r>
    <x v="3482"/>
    <x v="0"/>
    <n v="65"/>
    <n v="502"/>
    <n v="761.7"/>
    <n v="276"/>
    <s v="Yes"/>
    <s v="No"/>
    <n v="410.6"/>
    <n v="0"/>
    <n v="3"/>
    <s v="Yes"/>
    <n v="0"/>
    <s v="DC"/>
    <x v="0"/>
    <n v="54"/>
    <s v="No"/>
    <s v="No"/>
    <s v="Yes"/>
    <s v="  One Year   "/>
    <s v="Credit Card"/>
    <n v="47"/>
    <n v="3247"/>
    <x v="0"/>
    <m/>
    <x v="528"/>
    <x v="407"/>
    <n v="92"/>
    <x v="1"/>
    <n v="42.63"/>
    <x v="2"/>
    <s v="Phone"/>
    <x v="0"/>
    <n v="8.2100000000000009"/>
    <n v="2153"/>
    <s v="Medio"/>
    <s v="Medio"/>
    <n v="5.434782608695652E-2"/>
    <n v="627"/>
    <n v="783"/>
    <n v="0.11749680715197956"/>
    <n v="0.11749680715197956"/>
    <s v="Primera compra"/>
    <n v="733"/>
    <n v="24.082135523613964"/>
    <n v="2.0068446269678302"/>
    <x v="1"/>
    <x v="3"/>
    <s v="oct"/>
  </r>
  <r>
    <x v="3483"/>
    <x v="0"/>
    <n v="74"/>
    <n v="285"/>
    <n v="460.4"/>
    <n v="0"/>
    <s v="No"/>
    <s v="No"/>
    <n v="0"/>
    <n v="0"/>
    <n v="5"/>
    <s v="Yes"/>
    <n v="0"/>
    <s v="ME"/>
    <x v="0"/>
    <n v="76"/>
    <s v="No"/>
    <s v="Yes"/>
    <s v="Yes"/>
    <s v="  One Year   "/>
    <s v="Direct Debit"/>
    <n v="37"/>
    <n v="1904"/>
    <x v="0"/>
    <m/>
    <x v="1006"/>
    <x v="578"/>
    <n v="70"/>
    <x v="0"/>
    <n v="31.36"/>
    <x v="4"/>
    <s v="Email"/>
    <x v="0"/>
    <n v="0"/>
    <n v="2366"/>
    <s v="Medio"/>
    <s v="Bajo"/>
    <n v="4.2857142857142858E-2"/>
    <n v="772"/>
    <n v="288"/>
    <n v="0.24305555555555555"/>
    <n v="0.24305555555555555"/>
    <s v="Primera compra"/>
    <n v="1240"/>
    <n v="40.739219712525667"/>
    <n v="3.3949349760438055"/>
    <x v="0"/>
    <x v="0"/>
    <s v="may"/>
  </r>
  <r>
    <x v="3484"/>
    <x v="0"/>
    <n v="52"/>
    <n v="265"/>
    <n v="539.1"/>
    <n v="0"/>
    <s v="No"/>
    <s v="No"/>
    <n v="0"/>
    <n v="0"/>
    <n v="10"/>
    <s v="Yes"/>
    <n v="0"/>
    <s v="AL"/>
    <x v="0"/>
    <n v="67"/>
    <s v="No"/>
    <s v="Yes"/>
    <s v="No"/>
    <s v="  One Year   "/>
    <s v="Credit Card"/>
    <n v="46"/>
    <n v="2083"/>
    <x v="0"/>
    <m/>
    <x v="386"/>
    <x v="493"/>
    <n v="5"/>
    <x v="2"/>
    <n v="52.91"/>
    <x v="1"/>
    <s v="SMS"/>
    <x v="1"/>
    <n v="0"/>
    <n v="1633"/>
    <s v="Alto"/>
    <s v="Bajo"/>
    <n v="0"/>
    <n v="1409"/>
    <n v="265"/>
    <n v="1.8867924528301886E-2"/>
    <n v="1.8867924528301886E-2"/>
    <s v="Primera compra"/>
    <n v="1483"/>
    <n v="48.722792607802873"/>
    <n v="4.0602327173169064"/>
    <x v="2"/>
    <x v="0"/>
    <s v="sept"/>
  </r>
  <r>
    <x v="3485"/>
    <x v="0"/>
    <n v="81"/>
    <n v="431"/>
    <n v="867.5"/>
    <n v="603"/>
    <s v="Yes"/>
    <s v="No"/>
    <n v="147.4"/>
    <n v="0"/>
    <n v="6"/>
    <s v="Yes"/>
    <n v="0"/>
    <s v="OK"/>
    <x v="0"/>
    <n v="39"/>
    <s v="No"/>
    <s v="No"/>
    <s v="No"/>
    <s v="  One Year   "/>
    <s v="Credit Card"/>
    <n v="35"/>
    <n v="2355"/>
    <x v="0"/>
    <m/>
    <x v="845"/>
    <x v="603"/>
    <n v="86"/>
    <x v="1"/>
    <n v="33.03"/>
    <x v="4"/>
    <s v="SMS"/>
    <x v="1"/>
    <n v="0.74"/>
    <n v="920"/>
    <s v="Medio"/>
    <s v="Bajo"/>
    <n v="3.4883720930232558E-2"/>
    <n v="1176"/>
    <n v="1037"/>
    <n v="8.2931533269045329E-2"/>
    <n v="8.2931533269045329E-2"/>
    <s v="Primera compra"/>
    <n v="1443"/>
    <n v="47.408624229979466"/>
    <n v="3.9507186858316223"/>
    <x v="0"/>
    <x v="3"/>
    <s v="oct"/>
  </r>
  <r>
    <x v="3486"/>
    <x v="0"/>
    <n v="68"/>
    <n v="97"/>
    <n v="242.1"/>
    <n v="140"/>
    <s v="Yes"/>
    <s v="Yes"/>
    <n v="0"/>
    <n v="0"/>
    <n v="5"/>
    <s v="Yes"/>
    <n v="0"/>
    <s v="WI"/>
    <x v="0"/>
    <n v="50"/>
    <s v="No"/>
    <s v="No"/>
    <s v="Yes"/>
    <s v="  Month-to-Month   "/>
    <s v="Direct Debit"/>
    <n v="32"/>
    <n v="1114"/>
    <x v="0"/>
    <m/>
    <x v="772"/>
    <x v="880"/>
    <n v="52"/>
    <x v="0"/>
    <n v="37.130000000000003"/>
    <x v="1"/>
    <s v="Phone"/>
    <x v="1"/>
    <n v="3.6"/>
    <n v="1134"/>
    <s v="Medio"/>
    <s v="Bajo"/>
    <n v="0"/>
    <n v="552"/>
    <n v="237"/>
    <n v="0.21940928270042195"/>
    <n v="0.21940928270042195"/>
    <s v="Primera compra"/>
    <n v="1130"/>
    <n v="37.125256673511295"/>
    <n v="3.0937713894592744"/>
    <x v="2"/>
    <x v="0"/>
    <s v="sept"/>
  </r>
  <r>
    <x v="3487"/>
    <x v="0"/>
    <n v="61"/>
    <n v="429"/>
    <n v="1067"/>
    <n v="0"/>
    <s v="No"/>
    <s v="No"/>
    <n v="0"/>
    <n v="0"/>
    <n v="0"/>
    <s v="No"/>
    <n v="0"/>
    <s v="IA"/>
    <x v="0"/>
    <n v="19"/>
    <s v="Yes"/>
    <s v="No"/>
    <s v="No"/>
    <s v="  Two Year   "/>
    <s v="Direct Debit"/>
    <n v="11"/>
    <n v="756"/>
    <x v="0"/>
    <m/>
    <x v="1061"/>
    <x v="821"/>
    <n v="35"/>
    <x v="2"/>
    <n v="11.02"/>
    <x v="0"/>
    <s v="Phone"/>
    <x v="1"/>
    <n v="0"/>
    <n v="4499"/>
    <s v="Medio"/>
    <s v="Bajo"/>
    <n v="5.7142857142857141E-2"/>
    <n v="750"/>
    <n v="431"/>
    <n v="8.1206496519721574E-2"/>
    <n v="8.1206496519721574E-2"/>
    <s v="Primera compra"/>
    <n v="1501"/>
    <n v="49.314168377823414"/>
    <n v="4.1095140314852845"/>
    <x v="0"/>
    <x v="2"/>
    <s v="sept"/>
  </r>
  <r>
    <x v="3488"/>
    <x v="0"/>
    <n v="58"/>
    <n v="377"/>
    <n v="751.8"/>
    <n v="272"/>
    <s v="Yes"/>
    <s v="No"/>
    <n v="235.7"/>
    <n v="0"/>
    <n v="38"/>
    <s v="Yes"/>
    <n v="0"/>
    <s v="DE"/>
    <x v="0"/>
    <n v="58"/>
    <s v="No"/>
    <s v="No"/>
    <s v="Yes"/>
    <s v="  Two Year   "/>
    <s v="Credit Card"/>
    <n v="49"/>
    <n v="3326"/>
    <x v="0"/>
    <m/>
    <x v="484"/>
    <x v="738"/>
    <n v="77"/>
    <x v="2"/>
    <n v="40.619999999999997"/>
    <x v="2"/>
    <s v="SMS"/>
    <x v="1"/>
    <n v="7.07"/>
    <n v="3753"/>
    <s v="Medio"/>
    <s v="Medio"/>
    <n v="6.4935064935064929E-2"/>
    <n v="755"/>
    <n v="654"/>
    <n v="0.11773700305810397"/>
    <n v="0.11773700305810397"/>
    <s v="Primera compra"/>
    <n v="1430"/>
    <n v="46.98151950718686"/>
    <n v="3.915126625598905"/>
    <x v="1"/>
    <x v="3"/>
    <s v="nov"/>
  </r>
  <r>
    <x v="3489"/>
    <x v="0"/>
    <n v="69"/>
    <n v="7"/>
    <n v="16"/>
    <n v="0"/>
    <s v="No"/>
    <s v="No"/>
    <n v="0"/>
    <n v="0"/>
    <n v="16"/>
    <s v="Yes"/>
    <n v="0"/>
    <s v="AL"/>
    <x v="0"/>
    <n v="22"/>
    <s v="Yes"/>
    <s v="No"/>
    <s v="No"/>
    <s v="  Month-to-Month   "/>
    <s v="Credit Card"/>
    <n v="19"/>
    <n v="19"/>
    <x v="0"/>
    <m/>
    <x v="475"/>
    <x v="695"/>
    <n v="72"/>
    <x v="2"/>
    <n v="18.25"/>
    <x v="5"/>
    <s v="SMS"/>
    <x v="1"/>
    <n v="0"/>
    <n v="1413"/>
    <s v="Medio"/>
    <s v="Bajo"/>
    <n v="5.5555555555555552E-2"/>
    <n v="1124"/>
    <n v="11"/>
    <n v="6.5454545454545459"/>
    <n v="6.5454545454545459"/>
    <s v="Primera compra"/>
    <n v="1024"/>
    <n v="33.642710472279262"/>
    <n v="2.8035592060232717"/>
    <x v="0"/>
    <x v="1"/>
    <s v="dic"/>
  </r>
  <r>
    <x v="3490"/>
    <x v="0"/>
    <n v="76"/>
    <n v="233"/>
    <n v="538.20000000000005"/>
    <n v="0"/>
    <s v="No"/>
    <s v="No"/>
    <n v="0"/>
    <n v="2"/>
    <n v="6"/>
    <s v="Yes"/>
    <n v="0"/>
    <s v="AR"/>
    <x v="1"/>
    <n v="65"/>
    <s v="No"/>
    <s v="No"/>
    <s v="Yes"/>
    <s v="  One Year   "/>
    <s v="Direct Debit"/>
    <n v="31"/>
    <n v="1410"/>
    <x v="0"/>
    <m/>
    <x v="792"/>
    <x v="842"/>
    <n v="106"/>
    <x v="1"/>
    <n v="32.85"/>
    <x v="0"/>
    <s v="SMS"/>
    <x v="0"/>
    <n v="0"/>
    <n v="6267"/>
    <s v="Medio"/>
    <s v="Bajo"/>
    <n v="1.8867924528301886E-2"/>
    <n v="893"/>
    <n v="235"/>
    <n v="0.45106382978723403"/>
    <n v="0.45106382978723403"/>
    <s v="Primera compra"/>
    <n v="1451"/>
    <n v="47.671457905544145"/>
    <n v="3.9726214921286789"/>
    <x v="0"/>
    <x v="0"/>
    <s v="oct"/>
  </r>
  <r>
    <x v="3491"/>
    <x v="0"/>
    <n v="73"/>
    <n v="38"/>
    <n v="86.3"/>
    <n v="0"/>
    <s v="No"/>
    <s v="No"/>
    <n v="0"/>
    <n v="2"/>
    <n v="1"/>
    <s v="Yes"/>
    <n v="0"/>
    <s v="ND"/>
    <x v="0"/>
    <n v="44"/>
    <s v="No"/>
    <s v="No"/>
    <s v="No"/>
    <s v="  Month-to-Month   "/>
    <s v="Direct Debit"/>
    <n v="45"/>
    <n v="390"/>
    <x v="0"/>
    <m/>
    <x v="522"/>
    <x v="784"/>
    <n v="27"/>
    <x v="2"/>
    <n v="45.84"/>
    <x v="5"/>
    <s v="Phone"/>
    <x v="1"/>
    <n v="0"/>
    <n v="6887"/>
    <s v="Alto"/>
    <s v="Bajo"/>
    <n v="0.14814814814814814"/>
    <n v="688"/>
    <n v="42"/>
    <n v="0.6428571428571429"/>
    <n v="0.6428571428571429"/>
    <s v="Primera compra"/>
    <n v="1642"/>
    <n v="53.946611909650926"/>
    <n v="4.4955509924709105"/>
    <x v="0"/>
    <x v="1"/>
    <s v="abr"/>
  </r>
  <r>
    <x v="3492"/>
    <x v="0"/>
    <n v="72"/>
    <n v="160"/>
    <n v="511.2"/>
    <n v="456"/>
    <s v="Yes"/>
    <s v="No"/>
    <n v="155"/>
    <n v="2"/>
    <n v="1"/>
    <s v="No"/>
    <n v="39"/>
    <s v="MA"/>
    <x v="0"/>
    <n v="41"/>
    <s v="No"/>
    <s v="No"/>
    <s v="Yes"/>
    <s v="  Two Year   "/>
    <s v="Direct Debit"/>
    <n v="52"/>
    <n v="2936"/>
    <x v="0"/>
    <m/>
    <x v="819"/>
    <x v="198"/>
    <n v="34"/>
    <x v="0"/>
    <n v="60.32"/>
    <x v="0"/>
    <s v="Email"/>
    <x v="1"/>
    <n v="7.75"/>
    <n v="5895"/>
    <s v="Alto"/>
    <s v="Bajo"/>
    <n v="5.8823529411764705E-2"/>
    <n v="741"/>
    <n v="618"/>
    <n v="5.5016181229773461E-2"/>
    <n v="5.5016181229773461E-2"/>
    <s v="Primera compra"/>
    <n v="1286"/>
    <n v="42.25051334702259"/>
    <n v="3.5208761122518824"/>
    <x v="0"/>
    <x v="3"/>
    <s v="abr"/>
  </r>
  <r>
    <x v="3493"/>
    <x v="0"/>
    <n v="65"/>
    <n v="306"/>
    <n v="785.2"/>
    <n v="284"/>
    <s v="Yes"/>
    <s v="No"/>
    <n v="166.1"/>
    <n v="0"/>
    <n v="5"/>
    <s v="Yes"/>
    <n v="0"/>
    <s v="CO"/>
    <x v="0"/>
    <n v="65"/>
    <s v="No"/>
    <s v="No"/>
    <s v="No"/>
    <s v="  Two Year   "/>
    <s v="Direct Debit"/>
    <n v="44"/>
    <n v="3110"/>
    <x v="0"/>
    <m/>
    <x v="500"/>
    <x v="988"/>
    <n v="15"/>
    <x v="0"/>
    <n v="49.71"/>
    <x v="4"/>
    <s v="Phone"/>
    <x v="1"/>
    <n v="8.31"/>
    <n v="635"/>
    <s v="Alto"/>
    <s v="Bajo"/>
    <n v="0.2"/>
    <n v="302"/>
    <n v="593"/>
    <n v="2.5295109612141653E-2"/>
    <n v="2.5295109612141653E-2"/>
    <s v="Primera compra"/>
    <n v="679"/>
    <n v="22.308008213552363"/>
    <n v="1.859000684462697"/>
    <x v="0"/>
    <x v="3"/>
    <s v="dic"/>
  </r>
  <r>
    <x v="3494"/>
    <x v="0"/>
    <n v="70"/>
    <n v="154"/>
    <n v="537"/>
    <n v="0"/>
    <s v="No"/>
    <s v="No"/>
    <n v="0"/>
    <n v="0"/>
    <n v="0"/>
    <s v="No"/>
    <n v="0"/>
    <s v="AR"/>
    <x v="1"/>
    <n v="48"/>
    <s v="No"/>
    <s v="No"/>
    <s v="No"/>
    <s v="  Two Year   "/>
    <s v="Credit Card"/>
    <n v="13"/>
    <n v="703"/>
    <x v="0"/>
    <m/>
    <x v="146"/>
    <x v="511"/>
    <n v="1"/>
    <x v="0"/>
    <n v="12.59"/>
    <x v="3"/>
    <s v="SMS"/>
    <x v="0"/>
    <n v="0"/>
    <n v="1173"/>
    <s v="Medio"/>
    <s v="Bajo"/>
    <n v="1"/>
    <n v="864"/>
    <n v="155"/>
    <n v="6.4516129032258064E-3"/>
    <n v="6.4516129032258064E-3"/>
    <s v="Primera compra"/>
    <n v="1279"/>
    <n v="42.020533880903486"/>
    <n v="3.501711156741957"/>
    <x v="2"/>
    <x v="2"/>
    <s v="abr"/>
  </r>
  <r>
    <x v="3495"/>
    <x v="0"/>
    <n v="71"/>
    <n v="130"/>
    <n v="323.89999999999998"/>
    <n v="0"/>
    <s v="No"/>
    <s v="No"/>
    <n v="0"/>
    <n v="0"/>
    <n v="0"/>
    <s v="No"/>
    <n v="0"/>
    <s v="IN"/>
    <x v="0"/>
    <n v="48"/>
    <s v="No"/>
    <s v="No"/>
    <s v="No"/>
    <s v="  One Year   "/>
    <s v="Credit Card"/>
    <n v="11"/>
    <n v="741"/>
    <x v="0"/>
    <m/>
    <x v="755"/>
    <x v="1335"/>
    <n v="116"/>
    <x v="0"/>
    <n v="10.51"/>
    <x v="1"/>
    <s v="Phone"/>
    <x v="1"/>
    <n v="0"/>
    <n v="2017"/>
    <s v="Medio"/>
    <s v="Bajo"/>
    <n v="0"/>
    <n v="1205"/>
    <n v="130"/>
    <n v="0.89230769230769236"/>
    <n v="0.89230769230769236"/>
    <s v="Primera compra"/>
    <n v="1314"/>
    <n v="43.170431211498972"/>
    <n v="3.5975359342915811"/>
    <x v="2"/>
    <x v="2"/>
    <s v="mar"/>
  </r>
  <r>
    <x v="3496"/>
    <x v="0"/>
    <n v="75"/>
    <n v="95"/>
    <n v="257.60000000000002"/>
    <n v="256"/>
    <s v="Yes"/>
    <s v="Yes"/>
    <n v="0"/>
    <n v="0"/>
    <n v="9"/>
    <s v="No"/>
    <n v="38"/>
    <s v="OH"/>
    <x v="0"/>
    <n v="36"/>
    <s v="No"/>
    <s v="No"/>
    <s v="No"/>
    <s v="  One Year   "/>
    <s v="Credit Card"/>
    <n v="58"/>
    <n v="3753"/>
    <x v="0"/>
    <m/>
    <x v="868"/>
    <x v="415"/>
    <n v="14"/>
    <x v="0"/>
    <n v="52.66"/>
    <x v="0"/>
    <s v="Phone"/>
    <x v="1"/>
    <n v="0.77"/>
    <n v="5925"/>
    <s v="Alto"/>
    <s v="Bajo"/>
    <n v="0.14285714285714285"/>
    <n v="1178"/>
    <n v="353"/>
    <n v="3.9660056657223795E-2"/>
    <n v="3.9660056657223795E-2"/>
    <s v="Primera compra"/>
    <n v="818"/>
    <n v="26.874743326488709"/>
    <n v="2.239561943874059"/>
    <x v="0"/>
    <x v="3"/>
    <s v="jul"/>
  </r>
  <r>
    <x v="3497"/>
    <x v="0"/>
    <n v="87"/>
    <n v="76"/>
    <n v="271.89999999999998"/>
    <n v="0"/>
    <s v="No"/>
    <s v="No"/>
    <n v="0"/>
    <n v="1"/>
    <n v="12"/>
    <s v="Yes"/>
    <n v="0"/>
    <s v="MT"/>
    <x v="1"/>
    <n v="20"/>
    <s v="Yes"/>
    <s v="No"/>
    <s v="Yes"/>
    <s v="  Month-to-Month   "/>
    <s v="Direct Debit"/>
    <n v="36"/>
    <n v="1227"/>
    <x v="0"/>
    <m/>
    <x v="357"/>
    <x v="1176"/>
    <n v="46"/>
    <x v="1"/>
    <n v="35.64"/>
    <x v="1"/>
    <s v="Phone"/>
    <x v="0"/>
    <n v="0"/>
    <n v="1038"/>
    <s v="Medio"/>
    <s v="Bajo"/>
    <n v="0"/>
    <n v="539"/>
    <n v="76"/>
    <n v="0.60526315789473684"/>
    <n v="0.60526315789473684"/>
    <s v="Primera compra"/>
    <n v="1066"/>
    <n v="35.022587268993838"/>
    <n v="2.9185489390828199"/>
    <x v="2"/>
    <x v="0"/>
    <s v="nov"/>
  </r>
  <r>
    <x v="3498"/>
    <x v="0"/>
    <n v="68"/>
    <n v="255"/>
    <n v="869.2"/>
    <n v="0"/>
    <s v="No"/>
    <s v="No"/>
    <n v="0"/>
    <n v="2"/>
    <n v="7"/>
    <s v="Yes"/>
    <n v="0"/>
    <s v="VT"/>
    <x v="1"/>
    <n v="72"/>
    <s v="No"/>
    <s v="Yes"/>
    <s v="Yes"/>
    <s v="  Two Year   "/>
    <s v="Direct Debit"/>
    <n v="43"/>
    <n v="3106"/>
    <x v="0"/>
    <m/>
    <x v="136"/>
    <x v="233"/>
    <n v="20"/>
    <x v="0"/>
    <n v="44.13"/>
    <x v="4"/>
    <s v="SMS"/>
    <x v="1"/>
    <n v="0"/>
    <n v="3433"/>
    <s v="Medio"/>
    <s v="Bajo"/>
    <n v="0.15"/>
    <n v="1306"/>
    <n v="258"/>
    <n v="7.7519379844961239E-2"/>
    <n v="7.7519379844961239E-2"/>
    <s v="Primera compra"/>
    <n v="607"/>
    <n v="19.942505133470224"/>
    <n v="1.6618754277891854"/>
    <x v="0"/>
    <x v="3"/>
    <s v="feb"/>
  </r>
  <r>
    <x v="3499"/>
    <x v="0"/>
    <n v="72"/>
    <n v="124"/>
    <n v="364.9"/>
    <n v="0"/>
    <s v="No"/>
    <s v="No"/>
    <n v="0"/>
    <n v="0"/>
    <n v="10"/>
    <s v="Yes"/>
    <n v="0"/>
    <s v="OK"/>
    <x v="0"/>
    <n v="33"/>
    <s v="No"/>
    <s v="No"/>
    <s v="Yes"/>
    <s v="  Two Year   "/>
    <s v="Credit Card"/>
    <n v="55"/>
    <n v="2861"/>
    <x v="0"/>
    <m/>
    <x v="485"/>
    <x v="1217"/>
    <n v="54"/>
    <x v="0"/>
    <n v="44.73"/>
    <x v="1"/>
    <s v="SMS"/>
    <x v="1"/>
    <n v="0"/>
    <n v="5491"/>
    <s v="Medio"/>
    <s v="Bajo"/>
    <n v="0"/>
    <n v="953"/>
    <n v="124"/>
    <n v="0.43548387096774194"/>
    <n v="0.43548387096774194"/>
    <s v="Primera compra"/>
    <n v="381"/>
    <n v="12.517453798767967"/>
    <n v="1.0431211498973305"/>
    <x v="0"/>
    <x v="3"/>
    <s v="sept"/>
  </r>
  <r>
    <x v="3499"/>
    <x v="0"/>
    <n v="75"/>
    <n v="124"/>
    <n v="364.9"/>
    <n v="0"/>
    <s v="No"/>
    <s v="No"/>
    <n v="0"/>
    <n v="0"/>
    <n v="10"/>
    <s v="Yes"/>
    <n v="0"/>
    <s v="OK"/>
    <x v="0"/>
    <n v="33"/>
    <s v="No"/>
    <s v="No"/>
    <s v="Yes"/>
    <s v="  Two Year   "/>
    <s v="Credit Card"/>
    <n v="55"/>
    <n v="2861"/>
    <x v="0"/>
    <m/>
    <x v="485"/>
    <x v="1217"/>
    <n v="54"/>
    <x v="0"/>
    <n v="44.73"/>
    <x v="4"/>
    <s v="SMS"/>
    <x v="1"/>
    <n v="0"/>
    <n v="6967"/>
    <s v="Medio"/>
    <s v="Bajo"/>
    <n v="5.5555555555555552E-2"/>
    <n v="953"/>
    <n v="127"/>
    <n v="0.42519685039370081"/>
    <n v="0.42519685039370081"/>
    <s v="Compra posterior"/>
    <n v="381"/>
    <n v="12.517453798767967"/>
    <n v="1.0431211498973305"/>
    <x v="0"/>
    <x v="3"/>
    <s v="sept"/>
  </r>
  <r>
    <x v="3500"/>
    <x v="0"/>
    <n v="93"/>
    <n v="161"/>
    <n v="579.6"/>
    <n v="0"/>
    <s v="No"/>
    <s v="No"/>
    <n v="0"/>
    <n v="0"/>
    <n v="3"/>
    <s v="Yes"/>
    <n v="0"/>
    <s v="NM"/>
    <x v="0"/>
    <n v="45"/>
    <s v="No"/>
    <s v="No"/>
    <s v="Yes"/>
    <s v="  One Year   "/>
    <s v="Direct Debit"/>
    <n v="23"/>
    <n v="841"/>
    <x v="0"/>
    <m/>
    <x v="957"/>
    <x v="636"/>
    <n v="59"/>
    <x v="1"/>
    <n v="23.63"/>
    <x v="5"/>
    <s v="SMS"/>
    <x v="1"/>
    <n v="0"/>
    <n v="6654"/>
    <s v="Medio"/>
    <s v="Bajo"/>
    <n v="6.7796610169491525E-2"/>
    <n v="1290"/>
    <n v="165"/>
    <n v="0.3575757575757576"/>
    <n v="0.3575757575757576"/>
    <s v="Primera compra"/>
    <n v="1513"/>
    <n v="49.708418891170432"/>
    <n v="4.1423682409308693"/>
    <x v="0"/>
    <x v="2"/>
    <s v="ago"/>
  </r>
  <r>
    <x v="3501"/>
    <x v="0"/>
    <n v="51"/>
    <n v="516"/>
    <n v="1041.5999999999999"/>
    <n v="0"/>
    <s v="No"/>
    <s v="No"/>
    <n v="0"/>
    <n v="0"/>
    <n v="0"/>
    <s v="No"/>
    <n v="0"/>
    <s v="MO"/>
    <x v="1"/>
    <n v="45"/>
    <s v="No"/>
    <s v="No"/>
    <s v="No"/>
    <s v="  Two Year   "/>
    <s v="Credit Card"/>
    <n v="15"/>
    <n v="1075"/>
    <x v="0"/>
    <m/>
    <x v="1218"/>
    <x v="661"/>
    <n v="98"/>
    <x v="2"/>
    <n v="17.43"/>
    <x v="5"/>
    <s v="Phone"/>
    <x v="1"/>
    <n v="0"/>
    <n v="3670"/>
    <s v="Medio"/>
    <s v="Bajo"/>
    <n v="4.0816326530612242E-2"/>
    <n v="854"/>
    <n v="520"/>
    <n v="0.18846153846153846"/>
    <n v="0.18846153846153846"/>
    <s v="Primera compra"/>
    <n v="1212"/>
    <n v="39.819301848049278"/>
    <n v="3.3182751540041067"/>
    <x v="0"/>
    <x v="2"/>
    <s v="jun"/>
  </r>
  <r>
    <x v="3502"/>
    <x v="0"/>
    <n v="70"/>
    <n v="25"/>
    <n v="52.4"/>
    <n v="12"/>
    <s v="Yes"/>
    <s v="No"/>
    <n v="5.5"/>
    <n v="1"/>
    <n v="15"/>
    <s v="Yes"/>
    <n v="0"/>
    <s v="HI"/>
    <x v="1"/>
    <n v="27"/>
    <s v="Yes"/>
    <s v="No"/>
    <s v="No"/>
    <s v="  Month-to-Month   "/>
    <s v="Credit Card"/>
    <n v="19"/>
    <n v="63"/>
    <x v="0"/>
    <m/>
    <x v="644"/>
    <x v="178"/>
    <n v="109"/>
    <x v="0"/>
    <n v="20.7"/>
    <x v="4"/>
    <s v="Phone"/>
    <x v="1"/>
    <n v="0.27"/>
    <n v="625"/>
    <s v="Medio"/>
    <s v="Bajo"/>
    <n v="2.7522935779816515E-2"/>
    <n v="1291"/>
    <n v="40"/>
    <n v="2.7250000000000001"/>
    <n v="2.7250000000000001"/>
    <s v="Primera compra"/>
    <n v="1658"/>
    <n v="54.472279260780283"/>
    <n v="4.5393566050650236"/>
    <x v="0"/>
    <x v="1"/>
    <s v="mar"/>
  </r>
  <r>
    <x v="3503"/>
    <x v="0"/>
    <n v="61"/>
    <n v="295"/>
    <n v="565.29999999999995"/>
    <n v="0"/>
    <s v="No"/>
    <s v="No"/>
    <n v="0"/>
    <n v="1"/>
    <n v="9"/>
    <s v="Yes"/>
    <n v="0"/>
    <s v="MO"/>
    <x v="1"/>
    <n v="63"/>
    <s v="No"/>
    <s v="No"/>
    <s v="Yes"/>
    <s v="  One Year   "/>
    <s v="Credit Card"/>
    <n v="45"/>
    <n v="2125"/>
    <x v="0"/>
    <m/>
    <x v="629"/>
    <x v="916"/>
    <n v="41"/>
    <x v="2"/>
    <n v="46.18"/>
    <x v="0"/>
    <s v="Email"/>
    <x v="0"/>
    <n v="0"/>
    <n v="3761"/>
    <s v="Alto"/>
    <s v="Bajo"/>
    <n v="4.878048780487805E-2"/>
    <n v="306"/>
    <n v="297"/>
    <n v="0.13804713804713806"/>
    <n v="0.13804713804713806"/>
    <s v="Primera compra"/>
    <n v="1496"/>
    <n v="49.149897330595479"/>
    <n v="4.0958247775496233"/>
    <x v="0"/>
    <x v="0"/>
    <s v="sept"/>
  </r>
  <r>
    <x v="3504"/>
    <x v="0"/>
    <n v="53"/>
    <n v="221"/>
    <n v="581.9"/>
    <n v="180"/>
    <s v="Yes"/>
    <s v="No"/>
    <n v="156"/>
    <n v="1"/>
    <n v="5"/>
    <s v="Yes"/>
    <n v="0"/>
    <s v="NY"/>
    <x v="1"/>
    <n v="42"/>
    <s v="No"/>
    <s v="No"/>
    <s v="No"/>
    <s v="  One Year   "/>
    <s v="Credit Card"/>
    <n v="41"/>
    <n v="1825"/>
    <x v="0"/>
    <m/>
    <x v="60"/>
    <x v="393"/>
    <n v="90"/>
    <x v="1"/>
    <n v="47.69"/>
    <x v="3"/>
    <s v="SMS"/>
    <x v="1"/>
    <n v="0.47"/>
    <n v="6385"/>
    <s v="Alto"/>
    <s v="Bajo"/>
    <n v="1.1111111111111112E-2"/>
    <n v="951"/>
    <n v="402"/>
    <n v="0.22388059701492538"/>
    <n v="0.22388059701492538"/>
    <s v="Primera compra"/>
    <n v="644"/>
    <n v="21.15811088295688"/>
    <n v="1.7631759069130732"/>
    <x v="0"/>
    <x v="0"/>
    <s v="ene"/>
  </r>
  <r>
    <x v="3505"/>
    <x v="0"/>
    <n v="58"/>
    <n v="437"/>
    <n v="993.9"/>
    <n v="0"/>
    <s v="No"/>
    <s v="No"/>
    <n v="0"/>
    <n v="0"/>
    <n v="15"/>
    <s v="Yes"/>
    <n v="0"/>
    <s v="AL"/>
    <x v="0"/>
    <n v="21"/>
    <s v="Yes"/>
    <s v="No"/>
    <s v="Yes"/>
    <s v="  Two Year   "/>
    <s v="Direct Debit"/>
    <n v="54"/>
    <n v="3577"/>
    <x v="0"/>
    <m/>
    <x v="747"/>
    <x v="980"/>
    <n v="29"/>
    <x v="2"/>
    <n v="59.07"/>
    <x v="3"/>
    <s v="Email"/>
    <x v="1"/>
    <n v="0"/>
    <n v="137"/>
    <s v="Alto"/>
    <s v="Bajo"/>
    <n v="3.4482758620689655E-2"/>
    <n v="1141"/>
    <n v="438"/>
    <n v="6.6210045662100453E-2"/>
    <n v="6.6210045662100453E-2"/>
    <s v="Primera compra"/>
    <n v="1734"/>
    <n v="56.969199178644757"/>
    <n v="4.7474332648870634"/>
    <x v="2"/>
    <x v="3"/>
    <s v="ene"/>
  </r>
  <r>
    <x v="3506"/>
    <x v="0"/>
    <n v="50"/>
    <n v="47"/>
    <n v="103.5"/>
    <n v="0"/>
    <s v="No"/>
    <s v="No"/>
    <n v="0"/>
    <n v="0"/>
    <n v="4"/>
    <s v="Yes"/>
    <n v="0"/>
    <s v="IN"/>
    <x v="0"/>
    <n v="60"/>
    <s v="No"/>
    <s v="No"/>
    <s v="Yes"/>
    <s v="  Month-to-Month   "/>
    <s v="Paper Check"/>
    <n v="42"/>
    <n v="722"/>
    <x v="0"/>
    <m/>
    <x v="502"/>
    <x v="782"/>
    <n v="107"/>
    <x v="1"/>
    <n v="40.36"/>
    <x v="5"/>
    <s v="Phone"/>
    <x v="0"/>
    <n v="0"/>
    <n v="1035"/>
    <s v="Medio"/>
    <s v="Bajo"/>
    <n v="3.7383177570093455E-2"/>
    <n v="305"/>
    <n v="51"/>
    <n v="2.0980392156862746"/>
    <n v="2.0980392156862746"/>
    <s v="Primera compra"/>
    <n v="652"/>
    <n v="21.420944558521562"/>
    <n v="1.7850787132101302"/>
    <x v="0"/>
    <x v="2"/>
    <s v="dic"/>
  </r>
  <r>
    <x v="3507"/>
    <x v="0"/>
    <n v="67"/>
    <n v="426"/>
    <n v="1109.4000000000001"/>
    <n v="0"/>
    <s v="No"/>
    <s v="No"/>
    <n v="0"/>
    <n v="0"/>
    <n v="10"/>
    <s v="Yes"/>
    <n v="0"/>
    <s v="MO"/>
    <x v="0"/>
    <n v="42"/>
    <s v="No"/>
    <s v="No"/>
    <s v="Yes"/>
    <s v="  Two Year   "/>
    <s v="Credit Card"/>
    <n v="59"/>
    <n v="4083"/>
    <x v="0"/>
    <m/>
    <x v="1308"/>
    <x v="16"/>
    <n v="117"/>
    <x v="2"/>
    <n v="63.87"/>
    <x v="2"/>
    <s v="Phone"/>
    <x v="0"/>
    <n v="0"/>
    <n v="281"/>
    <s v="Alto"/>
    <s v="Medio"/>
    <n v="4.2735042735042736E-2"/>
    <n v="1360"/>
    <n v="431"/>
    <n v="0.27146171693735499"/>
    <n v="0.27146171693735499"/>
    <s v="Primera compra"/>
    <n v="671"/>
    <n v="22.04517453798768"/>
    <n v="1.83709787816564"/>
    <x v="1"/>
    <x v="3"/>
    <s v="dic"/>
  </r>
  <r>
    <x v="3508"/>
    <x v="0"/>
    <n v="64"/>
    <n v="69"/>
    <n v="185.7"/>
    <n v="95"/>
    <s v="Yes"/>
    <s v="No"/>
    <n v="72.8"/>
    <n v="0"/>
    <n v="5"/>
    <s v="Yes"/>
    <n v="0"/>
    <s v="VA"/>
    <x v="0"/>
    <n v="80"/>
    <s v="No"/>
    <s v="Yes"/>
    <s v="Yes"/>
    <s v="  Two Year   "/>
    <s v="Direct Debit"/>
    <n v="36"/>
    <n v="667"/>
    <x v="0"/>
    <m/>
    <x v="941"/>
    <x v="591"/>
    <n v="16"/>
    <x v="2"/>
    <n v="32.270000000000003"/>
    <x v="3"/>
    <s v="Email"/>
    <x v="1"/>
    <n v="2.1800000000000002"/>
    <n v="6888"/>
    <s v="Medio"/>
    <s v="Bajo"/>
    <n v="6.25E-2"/>
    <n v="1274"/>
    <n v="165"/>
    <n v="9.696969696969697E-2"/>
    <n v="9.696969696969697E-2"/>
    <s v="Primera compra"/>
    <n v="1520"/>
    <n v="49.938398357289529"/>
    <n v="4.1615331964407938"/>
    <x v="2"/>
    <x v="2"/>
    <s v="ago"/>
  </r>
  <r>
    <x v="3509"/>
    <x v="0"/>
    <n v="85"/>
    <n v="11"/>
    <n v="25.1"/>
    <n v="0"/>
    <s v="No"/>
    <s v="No"/>
    <n v="0"/>
    <n v="0"/>
    <n v="0"/>
    <s v="No"/>
    <n v="0"/>
    <s v="MI"/>
    <x v="1"/>
    <n v="61"/>
    <s v="No"/>
    <s v="No"/>
    <s v="No"/>
    <s v="  One Year   "/>
    <s v="Credit Card"/>
    <n v="6"/>
    <n v="10"/>
    <x v="0"/>
    <m/>
    <x v="710"/>
    <x v="1324"/>
    <n v="116"/>
    <x v="1"/>
    <n v="4.82"/>
    <x v="1"/>
    <s v="SMS"/>
    <x v="0"/>
    <n v="0"/>
    <n v="4927"/>
    <s v="Medio"/>
    <s v="Bajo"/>
    <n v="0"/>
    <n v="1033"/>
    <n v="11"/>
    <n v="10.545454545454545"/>
    <n v="10.545454545454545"/>
    <s v="Primera compra"/>
    <n v="1065"/>
    <n v="34.989733059548257"/>
    <n v="2.9158110882956882"/>
    <x v="2"/>
    <x v="1"/>
    <s v="nov"/>
  </r>
  <r>
    <x v="3510"/>
    <x v="0"/>
    <n v="91"/>
    <n v="82"/>
    <n v="213.9"/>
    <n v="0"/>
    <s v="No"/>
    <s v="No"/>
    <n v="0"/>
    <n v="1"/>
    <n v="0"/>
    <s v="No"/>
    <n v="0"/>
    <s v="IN"/>
    <x v="0"/>
    <n v="29"/>
    <s v="Yes"/>
    <s v="No"/>
    <s v="No"/>
    <s v="  Month-to-Month   "/>
    <s v="Credit Card"/>
    <n v="12"/>
    <n v="175"/>
    <x v="0"/>
    <m/>
    <x v="1027"/>
    <x v="71"/>
    <n v="67"/>
    <x v="1"/>
    <n v="14.27"/>
    <x v="2"/>
    <s v="Email"/>
    <x v="1"/>
    <n v="0"/>
    <n v="1078"/>
    <s v="Medio"/>
    <s v="Medio"/>
    <n v="7.4626865671641784E-2"/>
    <n v="1591"/>
    <n v="87"/>
    <n v="0.77011494252873558"/>
    <n v="0.77011494252873558"/>
    <s v="Primera compra"/>
    <n v="1119"/>
    <n v="36.763860369609858"/>
    <n v="3.0636550308008217"/>
    <x v="1"/>
    <x v="1"/>
    <s v="sept"/>
  </r>
  <r>
    <x v="3511"/>
    <x v="0"/>
    <n v="70"/>
    <n v="80"/>
    <n v="156"/>
    <n v="62"/>
    <s v="Yes"/>
    <s v="No"/>
    <n v="65.099999999999994"/>
    <n v="3"/>
    <n v="38"/>
    <s v="Yes"/>
    <n v="0"/>
    <s v="AZ"/>
    <x v="0"/>
    <n v="24"/>
    <s v="Yes"/>
    <s v="No"/>
    <s v="No"/>
    <s v="  One Year   "/>
    <s v="Credit Card"/>
    <n v="38"/>
    <n v="1186"/>
    <x v="0"/>
    <m/>
    <x v="519"/>
    <x v="211"/>
    <n v="68"/>
    <x v="1"/>
    <n v="33.369999999999997"/>
    <x v="5"/>
    <s v="Phone"/>
    <x v="0"/>
    <n v="2.6"/>
    <n v="4649"/>
    <s v="Medio"/>
    <s v="Bajo"/>
    <n v="5.8823529411764705E-2"/>
    <n v="1083"/>
    <n v="146"/>
    <n v="0.46575342465753422"/>
    <n v="0.46575342465753422"/>
    <s v="Primera compra"/>
    <n v="1213"/>
    <n v="39.852156057494867"/>
    <n v="3.3210130047912387"/>
    <x v="0"/>
    <x v="0"/>
    <s v="jun"/>
  </r>
  <r>
    <x v="3512"/>
    <x v="0"/>
    <n v="93"/>
    <n v="78"/>
    <n v="218.1"/>
    <n v="0"/>
    <s v="No"/>
    <s v="No"/>
    <n v="0"/>
    <n v="0"/>
    <n v="6"/>
    <s v="Yes"/>
    <n v="0"/>
    <s v="WA"/>
    <x v="1"/>
    <n v="40"/>
    <s v="No"/>
    <s v="No"/>
    <s v="Yes"/>
    <s v="  Two Year   "/>
    <s v="Credit Card"/>
    <n v="28"/>
    <n v="1211"/>
    <x v="0"/>
    <m/>
    <x v="1021"/>
    <x v="1209"/>
    <n v="29"/>
    <x v="1"/>
    <n v="31.08"/>
    <x v="0"/>
    <s v="Phone"/>
    <x v="0"/>
    <n v="0"/>
    <n v="3218"/>
    <s v="Medio"/>
    <s v="Bajo"/>
    <n v="6.8965517241379309E-2"/>
    <n v="629"/>
    <n v="80"/>
    <n v="0.36249999999999999"/>
    <n v="0.36249999999999999"/>
    <s v="Primera compra"/>
    <n v="1673"/>
    <n v="54.965092402464066"/>
    <n v="4.5804243668720055"/>
    <x v="0"/>
    <x v="0"/>
    <s v="mar"/>
  </r>
  <r>
    <x v="3513"/>
    <x v="0"/>
    <n v="62"/>
    <n v="19"/>
    <n v="69.5"/>
    <n v="9"/>
    <s v="Yes"/>
    <s v="No"/>
    <n v="14"/>
    <n v="0"/>
    <n v="0"/>
    <s v="No"/>
    <n v="0"/>
    <s v="MD"/>
    <x v="0"/>
    <n v="61"/>
    <s v="No"/>
    <s v="No"/>
    <s v="No"/>
    <s v="  Month-to-Month   "/>
    <s v="Credit Card"/>
    <n v="8"/>
    <n v="74"/>
    <x v="0"/>
    <m/>
    <x v="1055"/>
    <x v="934"/>
    <n v="74"/>
    <x v="2"/>
    <n v="8.16"/>
    <x v="4"/>
    <s v="SMS"/>
    <x v="1"/>
    <n v="0.56000000000000005"/>
    <n v="6736"/>
    <s v="Medio"/>
    <s v="Bajo"/>
    <n v="4.0540540540540543E-2"/>
    <n v="308"/>
    <n v="31"/>
    <n v="2.3870967741935485"/>
    <n v="2.3870967741935485"/>
    <s v="Primera compra"/>
    <n v="661"/>
    <n v="21.716632443531829"/>
    <n v="1.8097193702943191"/>
    <x v="0"/>
    <x v="1"/>
    <s v="dic"/>
  </r>
  <r>
    <x v="3514"/>
    <x v="0"/>
    <n v="75"/>
    <n v="275"/>
    <n v="766.3"/>
    <n v="220"/>
    <s v="Yes"/>
    <s v="Yes"/>
    <n v="0"/>
    <n v="1"/>
    <n v="13"/>
    <s v="Yes"/>
    <n v="0"/>
    <s v="NE"/>
    <x v="1"/>
    <n v="40"/>
    <s v="No"/>
    <s v="No"/>
    <s v="Yes"/>
    <s v="  Two Year   "/>
    <s v="Direct Debit"/>
    <n v="42"/>
    <n v="2280"/>
    <x v="0"/>
    <m/>
    <x v="89"/>
    <x v="934"/>
    <n v="76"/>
    <x v="0"/>
    <n v="42.44"/>
    <x v="3"/>
    <s v="Phone"/>
    <x v="1"/>
    <n v="0.63"/>
    <n v="6024"/>
    <s v="Medio"/>
    <s v="Bajo"/>
    <n v="1.3157894736842105E-2"/>
    <n v="308"/>
    <n v="496"/>
    <n v="0.15322580645161291"/>
    <n v="0.15322580645161291"/>
    <s v="Primera compra"/>
    <n v="1129"/>
    <n v="37.092402464065707"/>
    <n v="3.0910335386721424"/>
    <x v="2"/>
    <x v="3"/>
    <s v="sept"/>
  </r>
  <r>
    <x v="3515"/>
    <x v="0"/>
    <n v="94"/>
    <n v="139"/>
    <n v="507.5"/>
    <n v="0"/>
    <s v="No"/>
    <s v="No"/>
    <n v="0"/>
    <n v="0"/>
    <n v="0"/>
    <s v="No"/>
    <n v="0"/>
    <s v="NH"/>
    <x v="0"/>
    <n v="39"/>
    <s v="No"/>
    <s v="No"/>
    <s v="No"/>
    <s v="  One Year   "/>
    <s v="Credit Card"/>
    <n v="7"/>
    <n v="303"/>
    <x v="0"/>
    <m/>
    <x v="842"/>
    <x v="1336"/>
    <n v="81"/>
    <x v="1"/>
    <n v="7.05"/>
    <x v="5"/>
    <s v="Email"/>
    <x v="1"/>
    <n v="0"/>
    <n v="309"/>
    <s v="Medio"/>
    <s v="Bajo"/>
    <n v="4.9382716049382713E-2"/>
    <n v="606"/>
    <n v="143"/>
    <n v="0.56643356643356646"/>
    <n v="0.56643356643356646"/>
    <s v="Primera compra"/>
    <n v="1591"/>
    <n v="52.271047227926076"/>
    <n v="4.3559206023271733"/>
    <x v="0"/>
    <x v="1"/>
    <s v="jun"/>
  </r>
  <r>
    <x v="3516"/>
    <x v="0"/>
    <n v="73"/>
    <n v="10"/>
    <n v="22"/>
    <n v="8"/>
    <s v="Yes"/>
    <s v="Yes"/>
    <n v="0"/>
    <n v="2"/>
    <n v="0"/>
    <s v="No"/>
    <n v="0"/>
    <s v="MN"/>
    <x v="0"/>
    <n v="60"/>
    <s v="No"/>
    <s v="No"/>
    <s v="No"/>
    <s v="  Month-to-Month   "/>
    <s v="Credit Card"/>
    <n v="9"/>
    <n v="16"/>
    <x v="0"/>
    <m/>
    <x v="255"/>
    <x v="263"/>
    <n v="97"/>
    <x v="0"/>
    <n v="9.32"/>
    <x v="1"/>
    <s v="SMS"/>
    <x v="0"/>
    <n v="0.25"/>
    <n v="6503"/>
    <s v="Medio"/>
    <s v="Bajo"/>
    <n v="0"/>
    <n v="380"/>
    <n v="18"/>
    <n v="5.3888888888888893"/>
    <n v="5.3888888888888893"/>
    <s v="Primera compra"/>
    <n v="452"/>
    <n v="14.850102669404517"/>
    <n v="1.2375085557837098"/>
    <x v="0"/>
    <x v="1"/>
    <s v="jul"/>
  </r>
  <r>
    <x v="3516"/>
    <x v="0"/>
    <n v="70"/>
    <n v="10"/>
    <n v="22"/>
    <n v="8"/>
    <s v="Yes"/>
    <s v="Yes"/>
    <n v="0"/>
    <n v="2"/>
    <n v="0"/>
    <s v="No"/>
    <n v="0"/>
    <s v="MN"/>
    <x v="0"/>
    <n v="60"/>
    <s v="No"/>
    <s v="No"/>
    <s v="No"/>
    <s v="  Month-to-Month   "/>
    <s v="Credit Card"/>
    <n v="9"/>
    <n v="16"/>
    <x v="0"/>
    <m/>
    <x v="255"/>
    <x v="263"/>
    <n v="97"/>
    <x v="0"/>
    <n v="9.32"/>
    <x v="4"/>
    <s v="SMS"/>
    <x v="0"/>
    <n v="0.25"/>
    <n v="6141"/>
    <s v="Medio"/>
    <s v="Bajo"/>
    <n v="3.0927835051546393E-2"/>
    <n v="380"/>
    <n v="21"/>
    <n v="4.6190476190476186"/>
    <n v="4.6190476190476186"/>
    <s v="Compra posterior"/>
    <n v="452"/>
    <n v="14.850102669404517"/>
    <n v="1.2375085557837098"/>
    <x v="0"/>
    <x v="1"/>
    <s v="jul"/>
  </r>
  <r>
    <x v="3517"/>
    <x v="0"/>
    <n v="81"/>
    <n v="404"/>
    <n v="996.5"/>
    <n v="284"/>
    <s v="Yes"/>
    <s v="No"/>
    <n v="216.6"/>
    <n v="0"/>
    <n v="0"/>
    <s v="No"/>
    <n v="0"/>
    <s v="IL"/>
    <x v="0"/>
    <n v="30"/>
    <s v="No"/>
    <s v="No"/>
    <s v="No"/>
    <s v="  Two Year   "/>
    <s v="Credit Card"/>
    <n v="11"/>
    <n v="778"/>
    <x v="0"/>
    <m/>
    <x v="471"/>
    <x v="1320"/>
    <n v="95"/>
    <x v="1"/>
    <n v="10.85"/>
    <x v="4"/>
    <s v="Email"/>
    <x v="1"/>
    <n v="4.33"/>
    <n v="4841"/>
    <s v="Medio"/>
    <s v="Bajo"/>
    <n v="3.1578947368421054E-2"/>
    <n v="1010"/>
    <n v="691"/>
    <n v="0.13748191027496381"/>
    <n v="0.13748191027496381"/>
    <s v="Primera compra"/>
    <n v="1320"/>
    <n v="43.367556468172481"/>
    <n v="3.6139630390143735"/>
    <x v="0"/>
    <x v="2"/>
    <s v="mar"/>
  </r>
  <r>
    <x v="3518"/>
    <x v="0"/>
    <n v="75"/>
    <n v="165"/>
    <n v="264.2"/>
    <n v="0"/>
    <s v="No"/>
    <s v="No"/>
    <n v="0"/>
    <n v="1"/>
    <n v="4"/>
    <s v="Yes"/>
    <n v="0"/>
    <s v="CA"/>
    <x v="1"/>
    <n v="44"/>
    <s v="No"/>
    <s v="No"/>
    <s v="No"/>
    <s v="  Month-to-Month   "/>
    <s v="Credit Card"/>
    <n v="10"/>
    <n v="201"/>
    <x v="0"/>
    <m/>
    <x v="330"/>
    <x v="613"/>
    <n v="58"/>
    <x v="0"/>
    <n v="9.5299999999999994"/>
    <x v="0"/>
    <s v="Email"/>
    <x v="0"/>
    <n v="0"/>
    <n v="811"/>
    <s v="Medio"/>
    <s v="Bajo"/>
    <n v="3.4482758620689655E-2"/>
    <n v="856"/>
    <n v="167"/>
    <n v="0.3473053892215569"/>
    <n v="0.3473053892215569"/>
    <s v="Primera compra"/>
    <n v="1523"/>
    <n v="50.03696098562628"/>
    <n v="4.16974674880219"/>
    <x v="0"/>
    <x v="1"/>
    <s v="ago"/>
  </r>
  <r>
    <x v="3519"/>
    <x v="0"/>
    <n v="71"/>
    <n v="102"/>
    <n v="236.8"/>
    <n v="295"/>
    <s v="Yes"/>
    <s v="No"/>
    <n v="135.69999999999999"/>
    <n v="0"/>
    <n v="10"/>
    <s v="No"/>
    <n v="5"/>
    <s v="OK"/>
    <x v="1"/>
    <n v="67"/>
    <s v="No"/>
    <s v="Yes"/>
    <s v="No"/>
    <s v="  Two Year   "/>
    <s v="Direct Debit"/>
    <n v="32"/>
    <n v="1872"/>
    <x v="0"/>
    <m/>
    <x v="1080"/>
    <x v="1336"/>
    <n v="46"/>
    <x v="0"/>
    <n v="28.63"/>
    <x v="1"/>
    <s v="SMS"/>
    <x v="0"/>
    <n v="5.43"/>
    <n v="2241"/>
    <s v="Medio"/>
    <s v="Bajo"/>
    <n v="0"/>
    <n v="606"/>
    <n v="397"/>
    <n v="0.11586901763224182"/>
    <n v="0.11586901763224182"/>
    <s v="Primera compra"/>
    <n v="1733"/>
    <n v="56.936344969199176"/>
    <n v="4.7446954140999313"/>
    <x v="2"/>
    <x v="0"/>
    <s v="ene"/>
  </r>
  <r>
    <x v="3519"/>
    <x v="0"/>
    <n v="67"/>
    <n v="102"/>
    <n v="236.8"/>
    <n v="295"/>
    <s v="Yes"/>
    <s v="No"/>
    <n v="135.69999999999999"/>
    <n v="0"/>
    <n v="10"/>
    <s v="No"/>
    <n v="5"/>
    <s v="OK"/>
    <x v="1"/>
    <n v="67"/>
    <s v="No"/>
    <s v="Yes"/>
    <s v="No"/>
    <s v="  Two Year   "/>
    <s v="Direct Debit"/>
    <n v="32"/>
    <n v="1872"/>
    <x v="0"/>
    <m/>
    <x v="1080"/>
    <x v="1336"/>
    <n v="46"/>
    <x v="0"/>
    <n v="28.63"/>
    <x v="3"/>
    <s v="SMS"/>
    <x v="0"/>
    <n v="5.43"/>
    <n v="3403"/>
    <s v="Medio"/>
    <s v="Bajo"/>
    <n v="2.1739130434782608E-2"/>
    <n v="606"/>
    <n v="398"/>
    <n v="0.11557788944723618"/>
    <n v="0.11557788944723618"/>
    <s v="Compra posterior"/>
    <n v="1733"/>
    <n v="56.936344969199176"/>
    <n v="4.7446954140999313"/>
    <x v="2"/>
    <x v="0"/>
    <s v="ene"/>
  </r>
  <r>
    <x v="3520"/>
    <x v="0"/>
    <n v="55"/>
    <n v="25"/>
    <n v="98.9"/>
    <n v="0"/>
    <s v="No"/>
    <s v="No"/>
    <n v="0"/>
    <n v="0"/>
    <n v="5"/>
    <s v="Yes"/>
    <n v="0"/>
    <s v="TN"/>
    <x v="1"/>
    <n v="66"/>
    <s v="No"/>
    <s v="Yes"/>
    <s v="No"/>
    <s v="  Two Year   "/>
    <s v="Direct Debit"/>
    <n v="28"/>
    <n v="197"/>
    <x v="0"/>
    <m/>
    <x v="1052"/>
    <x v="936"/>
    <n v="82"/>
    <x v="2"/>
    <n v="29.48"/>
    <x v="3"/>
    <s v="SMS"/>
    <x v="0"/>
    <n v="0"/>
    <n v="1529"/>
    <s v="Medio"/>
    <s v="Bajo"/>
    <n v="1.2195121951219513E-2"/>
    <n v="602"/>
    <n v="26"/>
    <n v="3.1538461538461537"/>
    <n v="3.1538461538461537"/>
    <s v="Primera compra"/>
    <n v="1479"/>
    <n v="48.591375770020534"/>
    <n v="4.0492813141683781"/>
    <x v="2"/>
    <x v="1"/>
    <s v="sept"/>
  </r>
  <r>
    <x v="3521"/>
    <x v="0"/>
    <n v="74"/>
    <n v="58"/>
    <n v="119.2"/>
    <n v="0"/>
    <s v="No"/>
    <s v="Yes"/>
    <n v="0"/>
    <n v="2"/>
    <n v="0"/>
    <s v="No"/>
    <n v="0"/>
    <s v="VA"/>
    <x v="1"/>
    <n v="50"/>
    <s v="No"/>
    <s v="No"/>
    <s v="No"/>
    <s v="  Month-to-Month   "/>
    <s v="Direct Debit"/>
    <n v="9"/>
    <n v="180"/>
    <x v="0"/>
    <m/>
    <x v="173"/>
    <x v="631"/>
    <n v="108"/>
    <x v="2"/>
    <n v="10.55"/>
    <x v="0"/>
    <s v="Phone"/>
    <x v="1"/>
    <n v="0"/>
    <n v="1779"/>
    <s v="Medio"/>
    <s v="Bajo"/>
    <n v="1.8518518518518517E-2"/>
    <n v="1684"/>
    <n v="60"/>
    <n v="1.8"/>
    <n v="1.8"/>
    <s v="Primera compra"/>
    <n v="287"/>
    <n v="9.4291581108829554"/>
    <n v="0.78576317590691291"/>
    <x v="0"/>
    <x v="1"/>
    <s v="dic"/>
  </r>
  <r>
    <x v="3522"/>
    <x v="0"/>
    <n v="67"/>
    <n v="186"/>
    <n v="381"/>
    <n v="0"/>
    <s v="No"/>
    <s v="No"/>
    <n v="0"/>
    <n v="0"/>
    <n v="0"/>
    <s v="No"/>
    <n v="0"/>
    <s v="OR"/>
    <x v="1"/>
    <n v="50"/>
    <s v="No"/>
    <s v="No"/>
    <s v="No"/>
    <s v="  One Year   "/>
    <s v="Credit Card"/>
    <n v="7"/>
    <n v="236"/>
    <x v="0"/>
    <m/>
    <x v="1225"/>
    <x v="899"/>
    <n v="24"/>
    <x v="0"/>
    <n v="7.04"/>
    <x v="3"/>
    <s v="Phone"/>
    <x v="0"/>
    <n v="0"/>
    <n v="1349"/>
    <s v="Medio"/>
    <s v="Bajo"/>
    <n v="4.1666666666666664E-2"/>
    <n v="1632"/>
    <n v="187"/>
    <n v="0.12834224598930483"/>
    <n v="0.12834224598930483"/>
    <s v="Primera compra"/>
    <n v="1382"/>
    <n v="45.404517453798768"/>
    <n v="3.783709787816564"/>
    <x v="2"/>
    <x v="1"/>
    <s v="dic"/>
  </r>
  <r>
    <x v="3523"/>
    <x v="0"/>
    <n v="75"/>
    <n v="31"/>
    <n v="69.900000000000006"/>
    <n v="0"/>
    <s v="No"/>
    <s v="No"/>
    <n v="0"/>
    <n v="0"/>
    <n v="3"/>
    <s v="Yes"/>
    <n v="0"/>
    <s v="HI"/>
    <x v="0"/>
    <n v="37"/>
    <s v="No"/>
    <s v="No"/>
    <s v="No"/>
    <s v="  Month-to-Month   "/>
    <s v="Credit Card"/>
    <n v="18"/>
    <n v="86"/>
    <x v="0"/>
    <m/>
    <x v="1072"/>
    <x v="1187"/>
    <n v="86"/>
    <x v="0"/>
    <n v="14.49"/>
    <x v="3"/>
    <s v="Email"/>
    <x v="1"/>
    <n v="0"/>
    <n v="6520"/>
    <s v="Medio"/>
    <s v="Bajo"/>
    <n v="1.1627906976744186E-2"/>
    <n v="1081"/>
    <n v="32"/>
    <n v="2.6875"/>
    <n v="2.6875"/>
    <s v="Primera compra"/>
    <n v="1597"/>
    <n v="52.468172484599592"/>
    <n v="4.3723477070499657"/>
    <x v="2"/>
    <x v="1"/>
    <s v="may"/>
  </r>
  <r>
    <x v="3524"/>
    <x v="0"/>
    <n v="59"/>
    <n v="352"/>
    <n v="881.9"/>
    <n v="292"/>
    <s v="Yes"/>
    <s v="No"/>
    <n v="268.3"/>
    <n v="0"/>
    <n v="1"/>
    <s v="Yes"/>
    <n v="0"/>
    <s v="SD"/>
    <x v="0"/>
    <n v="48"/>
    <s v="No"/>
    <s v="No"/>
    <s v="Yes"/>
    <s v="  Two Year   "/>
    <s v="Credit Card"/>
    <n v="39"/>
    <n v="2893"/>
    <x v="0"/>
    <m/>
    <x v="435"/>
    <x v="1337"/>
    <n v="57"/>
    <x v="2"/>
    <n v="42.01"/>
    <x v="5"/>
    <s v="Phone"/>
    <x v="0"/>
    <n v="10.73"/>
    <n v="6505"/>
    <s v="Medio"/>
    <s v="Bajo"/>
    <n v="7.0175438596491224E-2"/>
    <n v="524"/>
    <n v="648"/>
    <n v="8.7962962962962965E-2"/>
    <n v="8.7962962962962965E-2"/>
    <s v="Primera compra"/>
    <n v="1533"/>
    <n v="50.365503080082135"/>
    <n v="4.1971252566735116"/>
    <x v="0"/>
    <x v="3"/>
    <s v="ago"/>
  </r>
  <r>
    <x v="3525"/>
    <x v="0"/>
    <n v="65"/>
    <n v="53"/>
    <n v="135.30000000000001"/>
    <n v="0"/>
    <s v="No"/>
    <s v="No"/>
    <n v="0"/>
    <n v="0"/>
    <n v="15"/>
    <s v="Yes"/>
    <n v="0"/>
    <s v="NY"/>
    <x v="0"/>
    <n v="66"/>
    <s v="No"/>
    <s v="Yes"/>
    <s v="Yes"/>
    <s v="  Month-to-Month   "/>
    <s v="Credit Card"/>
    <n v="55"/>
    <n v="1492"/>
    <x v="0"/>
    <m/>
    <x v="77"/>
    <x v="1300"/>
    <n v="9"/>
    <x v="0"/>
    <n v="55.67"/>
    <x v="3"/>
    <s v="Phone"/>
    <x v="0"/>
    <n v="0"/>
    <n v="5601"/>
    <s v="Alto"/>
    <s v="Bajo"/>
    <n v="0.1111111111111111"/>
    <n v="1729"/>
    <n v="54"/>
    <n v="0.16666666666666666"/>
    <n v="0.16666666666666666"/>
    <s v="Primera compra"/>
    <n v="700"/>
    <n v="22.997946611909651"/>
    <n v="1.9164955509924708"/>
    <x v="0"/>
    <x v="0"/>
    <s v="nov"/>
  </r>
  <r>
    <x v="3526"/>
    <x v="0"/>
    <n v="56"/>
    <n v="70"/>
    <n v="190.8"/>
    <n v="84"/>
    <s v="Yes"/>
    <s v="Yes"/>
    <n v="0"/>
    <n v="0"/>
    <n v="6"/>
    <s v="No"/>
    <n v="38"/>
    <s v="RI"/>
    <x v="1"/>
    <n v="59"/>
    <s v="No"/>
    <s v="No"/>
    <s v="Yes"/>
    <s v="  One Year   "/>
    <s v="Credit Card"/>
    <n v="46"/>
    <n v="968"/>
    <x v="0"/>
    <m/>
    <x v="422"/>
    <x v="776"/>
    <n v="63"/>
    <x v="1"/>
    <n v="53.45"/>
    <x v="2"/>
    <s v="Phone"/>
    <x v="1"/>
    <n v="2.46"/>
    <n v="799"/>
    <s v="Alto"/>
    <s v="Medio"/>
    <n v="7.9365079365079361E-2"/>
    <n v="1031"/>
    <n v="159"/>
    <n v="0.39622641509433965"/>
    <n v="0.39622641509433965"/>
    <s v="Primera compra"/>
    <n v="1029"/>
    <n v="33.806981519507183"/>
    <n v="2.817248459958932"/>
    <x v="1"/>
    <x v="2"/>
    <s v="dic"/>
  </r>
  <r>
    <x v="3527"/>
    <x v="0"/>
    <n v="54"/>
    <n v="86"/>
    <n v="212.1"/>
    <n v="0"/>
    <s v="No"/>
    <s v="No"/>
    <n v="0"/>
    <n v="0"/>
    <n v="1"/>
    <s v="Yes"/>
    <n v="0"/>
    <s v="KS"/>
    <x v="0"/>
    <n v="45"/>
    <s v="No"/>
    <s v="No"/>
    <s v="No"/>
    <s v="  One Year   "/>
    <s v="Direct Debit"/>
    <n v="34"/>
    <n v="1425"/>
    <x v="0"/>
    <m/>
    <x v="1036"/>
    <x v="784"/>
    <n v="103"/>
    <x v="2"/>
    <n v="27.7"/>
    <x v="4"/>
    <s v="SMS"/>
    <x v="0"/>
    <n v="0"/>
    <n v="2086"/>
    <s v="Medio"/>
    <s v="Bajo"/>
    <n v="2.9126213592233011E-2"/>
    <n v="688"/>
    <n v="89"/>
    <n v="1.1573033707865168"/>
    <n v="1.1573033707865168"/>
    <s v="Primera compra"/>
    <n v="932"/>
    <n v="30.62012320328542"/>
    <n v="2.5516769336071183"/>
    <x v="0"/>
    <x v="0"/>
    <s v="mar"/>
  </r>
  <r>
    <x v="3528"/>
    <x v="0"/>
    <n v="94"/>
    <n v="343"/>
    <n v="666.4"/>
    <n v="168"/>
    <s v="Yes"/>
    <s v="Yes"/>
    <n v="0"/>
    <n v="0"/>
    <n v="3"/>
    <s v="Yes"/>
    <n v="0"/>
    <s v="NJ"/>
    <x v="0"/>
    <n v="66"/>
    <s v="No"/>
    <s v="Yes"/>
    <s v="No"/>
    <s v="  One Year   "/>
    <s v="Direct Debit"/>
    <n v="54"/>
    <n v="2252"/>
    <x v="0"/>
    <m/>
    <x v="1211"/>
    <x v="406"/>
    <n v="8"/>
    <x v="1"/>
    <n v="46.96"/>
    <x v="0"/>
    <s v="SMS"/>
    <x v="0"/>
    <n v="0.63"/>
    <n v="4414"/>
    <s v="Alto"/>
    <s v="Bajo"/>
    <n v="0.25"/>
    <n v="466"/>
    <n v="513"/>
    <n v="1.5594541910331383E-2"/>
    <n v="1.5594541910331383E-2"/>
    <s v="Primera compra"/>
    <n v="1150"/>
    <n v="37.782340862422998"/>
    <n v="3.1485284052019167"/>
    <x v="0"/>
    <x v="3"/>
    <s v="ago"/>
  </r>
  <r>
    <x v="3529"/>
    <x v="0"/>
    <n v="67"/>
    <n v="44"/>
    <n v="138.30000000000001"/>
    <n v="0"/>
    <s v="No"/>
    <s v="No"/>
    <n v="0"/>
    <n v="2"/>
    <n v="3"/>
    <s v="Yes"/>
    <n v="0"/>
    <s v="IN"/>
    <x v="1"/>
    <n v="53"/>
    <s v="No"/>
    <s v="No"/>
    <s v="Yes"/>
    <s v="  Two Year   "/>
    <s v="Credit Card"/>
    <n v="72"/>
    <n v="2479"/>
    <x v="0"/>
    <m/>
    <x v="1309"/>
    <x v="95"/>
    <n v="114"/>
    <x v="2"/>
    <n v="84.76"/>
    <x v="4"/>
    <s v="SMS"/>
    <x v="0"/>
    <n v="0"/>
    <n v="1880"/>
    <s v="Alto"/>
    <s v="Bajo"/>
    <n v="2.6315789473684209E-2"/>
    <n v="809"/>
    <n v="47"/>
    <n v="2.4255319148936172"/>
    <n v="2.4255319148936172"/>
    <s v="Primera compra"/>
    <n v="1278"/>
    <n v="41.987679671457904"/>
    <n v="3.4989733059548254"/>
    <x v="0"/>
    <x v="3"/>
    <s v="abr"/>
  </r>
  <r>
    <x v="3530"/>
    <x v="0"/>
    <n v="99"/>
    <n v="128"/>
    <n v="256"/>
    <n v="0"/>
    <s v="No"/>
    <s v="No"/>
    <n v="0"/>
    <n v="0"/>
    <n v="23"/>
    <s v="No"/>
    <n v="7"/>
    <s v="WY"/>
    <x v="0"/>
    <n v="27"/>
    <s v="Yes"/>
    <s v="No"/>
    <s v="Yes"/>
    <s v="  One Year   "/>
    <s v="Direct Debit"/>
    <n v="15"/>
    <n v="659"/>
    <x v="0"/>
    <m/>
    <x v="528"/>
    <x v="1338"/>
    <n v="29"/>
    <x v="1"/>
    <n v="12.42"/>
    <x v="0"/>
    <s v="Email"/>
    <x v="0"/>
    <n v="0"/>
    <n v="5994"/>
    <s v="Medio"/>
    <s v="Bajo"/>
    <n v="6.8965517241379309E-2"/>
    <n v="763"/>
    <n v="130"/>
    <n v="0.22307692307692309"/>
    <n v="0.22307692307692309"/>
    <s v="Primera compra"/>
    <n v="733"/>
    <n v="24.082135523613964"/>
    <n v="2.0068446269678302"/>
    <x v="0"/>
    <x v="2"/>
    <s v="oct"/>
  </r>
  <r>
    <x v="3531"/>
    <x v="0"/>
    <n v="68"/>
    <n v="55"/>
    <n v="154"/>
    <n v="44"/>
    <s v="Yes"/>
    <s v="No"/>
    <n v="41.4"/>
    <n v="0"/>
    <n v="0"/>
    <s v="No"/>
    <n v="0"/>
    <s v="MN"/>
    <x v="0"/>
    <n v="22"/>
    <s v="Yes"/>
    <s v="No"/>
    <s v="No"/>
    <s v="  One Year   "/>
    <s v="Direct Debit"/>
    <n v="6"/>
    <n v="64"/>
    <x v="0"/>
    <m/>
    <x v="415"/>
    <x v="1046"/>
    <n v="31"/>
    <x v="0"/>
    <n v="5.12"/>
    <x v="2"/>
    <s v="SMS"/>
    <x v="0"/>
    <n v="1.24"/>
    <n v="1228"/>
    <s v="Medio"/>
    <s v="Medio"/>
    <n v="0.16129032258064516"/>
    <n v="1299"/>
    <n v="104"/>
    <n v="0.29807692307692307"/>
    <n v="0.29807692307692307"/>
    <s v="Primera compra"/>
    <n v="835"/>
    <n v="27.433264887063658"/>
    <n v="2.2861054072553046"/>
    <x v="1"/>
    <x v="1"/>
    <s v="jul"/>
  </r>
  <r>
    <x v="3532"/>
    <x v="0"/>
    <n v="58"/>
    <n v="15"/>
    <n v="30.2"/>
    <n v="0"/>
    <s v="No"/>
    <s v="No"/>
    <n v="0"/>
    <n v="0"/>
    <n v="4"/>
    <s v="Yes"/>
    <n v="0"/>
    <s v="SC"/>
    <x v="0"/>
    <n v="44"/>
    <s v="No"/>
    <s v="No"/>
    <s v="No"/>
    <s v="  Month-to-Month   "/>
    <s v="Direct Debit"/>
    <n v="24"/>
    <n v="46"/>
    <x v="0"/>
    <m/>
    <x v="1310"/>
    <x v="747"/>
    <n v="12"/>
    <x v="2"/>
    <n v="23.99"/>
    <x v="3"/>
    <s v="SMS"/>
    <x v="1"/>
    <n v="0"/>
    <n v="4273"/>
    <s v="Medio"/>
    <s v="Bajo"/>
    <n v="8.3333333333333329E-2"/>
    <n v="637"/>
    <n v="16"/>
    <n v="0.75"/>
    <n v="0.75"/>
    <s v="Primera compra"/>
    <n v="1280"/>
    <n v="42.053388090349074"/>
    <n v="3.5044490075290895"/>
    <x v="2"/>
    <x v="1"/>
    <s v="abr"/>
  </r>
  <r>
    <x v="3533"/>
    <x v="0"/>
    <n v="66"/>
    <n v="95"/>
    <n v="265.7"/>
    <n v="0"/>
    <s v="No"/>
    <s v="No"/>
    <n v="0"/>
    <n v="0"/>
    <n v="10"/>
    <s v="No"/>
    <n v="32"/>
    <s v="NH"/>
    <x v="1"/>
    <n v="28"/>
    <s v="Yes"/>
    <s v="No"/>
    <s v="No"/>
    <s v="  One Year   "/>
    <s v="Credit Card"/>
    <n v="17"/>
    <n v="295"/>
    <x v="0"/>
    <m/>
    <x v="1133"/>
    <x v="626"/>
    <n v="114"/>
    <x v="0"/>
    <n v="16.38"/>
    <x v="2"/>
    <s v="Phone"/>
    <x v="1"/>
    <n v="0"/>
    <n v="554"/>
    <s v="Medio"/>
    <s v="Medio"/>
    <n v="4.3859649122807015E-2"/>
    <n v="568"/>
    <n v="100"/>
    <n v="1.1399999999999999"/>
    <n v="1.1399999999999999"/>
    <s v="Primera compra"/>
    <n v="1203"/>
    <n v="39.523613963039018"/>
    <n v="3.2936344969199181"/>
    <x v="1"/>
    <x v="1"/>
    <s v="jun"/>
  </r>
  <r>
    <x v="3534"/>
    <x v="0"/>
    <n v="60"/>
    <n v="17"/>
    <n v="37.4"/>
    <n v="18"/>
    <s v="Yes"/>
    <s v="No"/>
    <n v="12.7"/>
    <n v="0"/>
    <n v="3"/>
    <s v="Yes"/>
    <n v="0"/>
    <s v="TN"/>
    <x v="0"/>
    <n v="34"/>
    <s v="No"/>
    <s v="No"/>
    <s v="No"/>
    <s v="  Month-to-Month   "/>
    <s v="Credit Card"/>
    <n v="17"/>
    <n v="51"/>
    <x v="0"/>
    <m/>
    <x v="993"/>
    <x v="1206"/>
    <n v="58"/>
    <x v="2"/>
    <n v="18.02"/>
    <x v="3"/>
    <s v="SMS"/>
    <x v="1"/>
    <n v="0.51"/>
    <n v="4248"/>
    <s v="Medio"/>
    <s v="Bajo"/>
    <n v="1.7241379310344827E-2"/>
    <n v="1745"/>
    <n v="36"/>
    <n v="1.6111111111111112"/>
    <n v="1.6111111111111112"/>
    <s v="Primera compra"/>
    <n v="860"/>
    <n v="28.254620123203289"/>
    <n v="2.3545516769336072"/>
    <x v="2"/>
    <x v="1"/>
    <s v="jun"/>
  </r>
  <r>
    <x v="3535"/>
    <x v="0"/>
    <n v="62"/>
    <n v="179"/>
    <n v="314.60000000000002"/>
    <n v="0"/>
    <s v="No"/>
    <s v="No"/>
    <n v="0"/>
    <n v="0"/>
    <n v="8"/>
    <s v="No"/>
    <n v="25"/>
    <s v="NV"/>
    <x v="0"/>
    <n v="58"/>
    <s v="No"/>
    <s v="No"/>
    <s v="Yes"/>
    <s v="  Two Year   "/>
    <s v="Direct Debit"/>
    <n v="50"/>
    <n v="2618"/>
    <x v="0"/>
    <m/>
    <x v="1053"/>
    <x v="1032"/>
    <n v="65"/>
    <x v="2"/>
    <n v="57.84"/>
    <x v="1"/>
    <s v="Phone"/>
    <x v="0"/>
    <n v="0"/>
    <n v="2177"/>
    <s v="Alto"/>
    <s v="Bajo"/>
    <n v="0"/>
    <n v="1153"/>
    <n v="179"/>
    <n v="0.36312849162011174"/>
    <n v="0.36312849162011174"/>
    <s v="Primera compra"/>
    <n v="380"/>
    <n v="12.484599589322382"/>
    <n v="1.0403832991101984"/>
    <x v="0"/>
    <x v="3"/>
    <s v="sept"/>
  </r>
  <r>
    <x v="3536"/>
    <x v="0"/>
    <n v="72"/>
    <n v="29"/>
    <n v="71.5"/>
    <n v="56"/>
    <s v="Yes"/>
    <s v="No"/>
    <n v="70"/>
    <n v="2"/>
    <n v="6"/>
    <s v="Yes"/>
    <n v="0"/>
    <s v="MS"/>
    <x v="0"/>
    <n v="40"/>
    <s v="No"/>
    <s v="No"/>
    <s v="Yes"/>
    <s v="  Month-to-Month   "/>
    <s v="Direct Debit"/>
    <n v="51"/>
    <n v="731"/>
    <x v="0"/>
    <m/>
    <x v="1311"/>
    <x v="97"/>
    <n v="67"/>
    <x v="2"/>
    <n v="42.76"/>
    <x v="3"/>
    <s v="SMS"/>
    <x v="0"/>
    <n v="0.21"/>
    <n v="2089"/>
    <s v="Medio"/>
    <s v="Bajo"/>
    <n v="1.4925373134328358E-2"/>
    <n v="450"/>
    <n v="86"/>
    <n v="0.77906976744186052"/>
    <n v="0.77906976744186052"/>
    <s v="Primera compra"/>
    <n v="541"/>
    <n v="17.774127310061601"/>
    <n v="1.4811772758384667"/>
    <x v="0"/>
    <x v="2"/>
    <s v="abr"/>
  </r>
  <r>
    <x v="3537"/>
    <x v="0"/>
    <n v="70"/>
    <n v="154"/>
    <n v="343.6"/>
    <n v="0"/>
    <s v="No"/>
    <s v="No"/>
    <n v="0"/>
    <n v="0"/>
    <n v="11"/>
    <s v="Yes"/>
    <n v="0"/>
    <s v="ME"/>
    <x v="0"/>
    <n v="47"/>
    <s v="No"/>
    <s v="No"/>
    <s v="No"/>
    <s v="  Two Year   "/>
    <s v="Direct Debit"/>
    <n v="36"/>
    <n v="2479"/>
    <x v="0"/>
    <m/>
    <x v="1312"/>
    <x v="726"/>
    <n v="119"/>
    <x v="0"/>
    <n v="34.99"/>
    <x v="1"/>
    <s v="SMS"/>
    <x v="1"/>
    <n v="0"/>
    <n v="4863"/>
    <s v="Medio"/>
    <s v="Bajo"/>
    <n v="0"/>
    <n v="1599"/>
    <n v="154"/>
    <n v="0.77272727272727271"/>
    <n v="0.77272727272727271"/>
    <s v="Primera compra"/>
    <n v="1258"/>
    <n v="41.330595482546201"/>
    <n v="3.4442162902121836"/>
    <x v="2"/>
    <x v="3"/>
    <s v="may"/>
  </r>
  <r>
    <x v="3538"/>
    <x v="0"/>
    <n v="71"/>
    <n v="247"/>
    <n v="600.6"/>
    <n v="360"/>
    <s v="Yes"/>
    <s v="No"/>
    <n v="114"/>
    <n v="0"/>
    <n v="0"/>
    <s v="No"/>
    <n v="0"/>
    <s v="OR"/>
    <x v="0"/>
    <n v="63"/>
    <s v="No"/>
    <s v="No"/>
    <s v="No"/>
    <s v="  Two Year   "/>
    <s v="Paper Check"/>
    <n v="11"/>
    <n v="438"/>
    <x v="0"/>
    <m/>
    <x v="377"/>
    <x v="210"/>
    <n v="86"/>
    <x v="0"/>
    <n v="9.9499999999999993"/>
    <x v="2"/>
    <s v="SMS"/>
    <x v="1"/>
    <n v="0.23"/>
    <n v="5934"/>
    <s v="Medio"/>
    <s v="Medio"/>
    <n v="5.8139534883720929E-2"/>
    <n v="748"/>
    <n v="612"/>
    <n v="0.14052287581699346"/>
    <n v="0.14052287581699346"/>
    <s v="Primera compra"/>
    <n v="1385"/>
    <n v="45.503080082135526"/>
    <n v="3.7919233401779606"/>
    <x v="1"/>
    <x v="1"/>
    <s v="dic"/>
  </r>
  <r>
    <x v="3539"/>
    <x v="0"/>
    <n v="57"/>
    <n v="43"/>
    <n v="115.9"/>
    <n v="26"/>
    <s v="Yes"/>
    <s v="No"/>
    <n v="43.6"/>
    <n v="0"/>
    <n v="15"/>
    <s v="Yes"/>
    <n v="0"/>
    <s v="NJ"/>
    <x v="0"/>
    <n v="28"/>
    <s v="Yes"/>
    <s v="No"/>
    <s v="No"/>
    <s v="  Month-to-Month   "/>
    <s v="Credit Card"/>
    <n v="15"/>
    <n v="195"/>
    <x v="0"/>
    <m/>
    <x v="461"/>
    <x v="1339"/>
    <n v="102"/>
    <x v="2"/>
    <n v="13.27"/>
    <x v="1"/>
    <s v="SMS"/>
    <x v="1"/>
    <n v="1.74"/>
    <n v="286"/>
    <s v="Medio"/>
    <s v="Bajo"/>
    <n v="0"/>
    <n v="1671"/>
    <n v="69"/>
    <n v="1.4782608695652173"/>
    <n v="1.4782608695652173"/>
    <s v="Primera compra"/>
    <n v="1736"/>
    <n v="57.034907597535934"/>
    <n v="4.7529089664613275"/>
    <x v="2"/>
    <x v="1"/>
    <s v="ene"/>
  </r>
  <r>
    <x v="3540"/>
    <x v="0"/>
    <n v="65"/>
    <n v="75"/>
    <n v="130.5"/>
    <n v="0"/>
    <s v="No"/>
    <s v="No"/>
    <n v="0"/>
    <n v="0"/>
    <n v="3"/>
    <s v="No"/>
    <n v="45"/>
    <s v="TX"/>
    <x v="1"/>
    <n v="56"/>
    <s v="No"/>
    <s v="No"/>
    <s v="No"/>
    <s v="  Month-to-Month   "/>
    <s v="Direct Debit"/>
    <n v="58"/>
    <n v="685"/>
    <x v="0"/>
    <m/>
    <x v="1114"/>
    <x v="721"/>
    <n v="76"/>
    <x v="0"/>
    <n v="61.87"/>
    <x v="0"/>
    <s v="Phone"/>
    <x v="0"/>
    <n v="0"/>
    <n v="246"/>
    <s v="Alto"/>
    <s v="Bajo"/>
    <n v="2.6315789473684209E-2"/>
    <n v="356"/>
    <n v="77"/>
    <n v="0.98701298701298701"/>
    <n v="0.98701298701298701"/>
    <s v="Primera compra"/>
    <n v="1192"/>
    <n v="39.162217659137582"/>
    <n v="3.2635181382614653"/>
    <x v="0"/>
    <x v="2"/>
    <s v="jul"/>
  </r>
  <r>
    <x v="3541"/>
    <x v="0"/>
    <n v="73"/>
    <n v="19"/>
    <n v="39.200000000000003"/>
    <n v="0"/>
    <s v="No"/>
    <s v="No"/>
    <n v="0"/>
    <n v="0"/>
    <n v="0"/>
    <s v="No"/>
    <n v="0"/>
    <s v="NV"/>
    <x v="1"/>
    <n v="29"/>
    <s v="Yes"/>
    <s v="No"/>
    <s v="No"/>
    <s v="  Month-to-Month   "/>
    <s v="Credit Card"/>
    <n v="8"/>
    <n v="25"/>
    <x v="0"/>
    <m/>
    <x v="1225"/>
    <x v="1144"/>
    <n v="116"/>
    <x v="2"/>
    <n v="6.51"/>
    <x v="4"/>
    <s v="Email"/>
    <x v="0"/>
    <n v="0"/>
    <n v="4014"/>
    <s v="Medio"/>
    <s v="Bajo"/>
    <n v="2.5862068965517241E-2"/>
    <n v="1386"/>
    <n v="22"/>
    <n v="5.2727272727272725"/>
    <n v="5.2727272727272725"/>
    <s v="Primera compra"/>
    <n v="1382"/>
    <n v="45.404517453798768"/>
    <n v="3.783709787816564"/>
    <x v="0"/>
    <x v="1"/>
    <s v="dic"/>
  </r>
  <r>
    <x v="3542"/>
    <x v="0"/>
    <n v="62"/>
    <n v="227"/>
    <n v="594.20000000000005"/>
    <n v="0"/>
    <s v="No"/>
    <s v="No"/>
    <n v="0"/>
    <n v="2"/>
    <n v="11"/>
    <s v="Yes"/>
    <n v="0"/>
    <s v="SC"/>
    <x v="1"/>
    <n v="68"/>
    <s v="No"/>
    <s v="Yes"/>
    <s v="Yes"/>
    <s v="  One Year   "/>
    <s v="Direct Debit"/>
    <n v="30"/>
    <n v="1970"/>
    <x v="0"/>
    <m/>
    <x v="767"/>
    <x v="1029"/>
    <n v="96"/>
    <x v="1"/>
    <n v="28.38"/>
    <x v="5"/>
    <s v="SMS"/>
    <x v="1"/>
    <n v="0"/>
    <n v="1943"/>
    <s v="Medio"/>
    <s v="Bajo"/>
    <n v="4.1666666666666664E-2"/>
    <n v="1112"/>
    <n v="231"/>
    <n v="0.41558441558441561"/>
    <n v="0.41558441558441561"/>
    <s v="Primera compra"/>
    <n v="1654"/>
    <n v="54.340862422997944"/>
    <n v="4.5284052019164953"/>
    <x v="0"/>
    <x v="0"/>
    <s v="abr"/>
  </r>
  <r>
    <x v="3543"/>
    <x v="0"/>
    <n v="85"/>
    <n v="37"/>
    <n v="85.5"/>
    <n v="63"/>
    <s v="Yes"/>
    <s v="No"/>
    <n v="15"/>
    <n v="0"/>
    <n v="6"/>
    <s v="Yes"/>
    <n v="0"/>
    <s v="WA"/>
    <x v="1"/>
    <n v="48"/>
    <s v="No"/>
    <s v="No"/>
    <s v="Yes"/>
    <s v="  Month-to-Month   "/>
    <s v="Direct Debit"/>
    <n v="59"/>
    <n v="420"/>
    <x v="0"/>
    <m/>
    <x v="1181"/>
    <x v="790"/>
    <n v="120"/>
    <x v="1"/>
    <n v="55.98"/>
    <x v="0"/>
    <s v="SMS"/>
    <x v="1"/>
    <n v="0.75"/>
    <n v="505"/>
    <s v="Alto"/>
    <s v="Bajo"/>
    <n v="1.6666666666666666E-2"/>
    <n v="1354"/>
    <n v="102"/>
    <n v="1.1764705882352942"/>
    <n v="1.1764705882352942"/>
    <s v="Primera compra"/>
    <n v="522"/>
    <n v="17.149897330595483"/>
    <n v="1.429158110882957"/>
    <x v="0"/>
    <x v="1"/>
    <s v="may"/>
  </r>
  <r>
    <x v="3544"/>
    <x v="0"/>
    <n v="74"/>
    <n v="349"/>
    <n v="864.2"/>
    <n v="0"/>
    <s v="No"/>
    <s v="No"/>
    <n v="0"/>
    <n v="0"/>
    <n v="5"/>
    <s v="Yes"/>
    <n v="0"/>
    <s v="WY"/>
    <x v="1"/>
    <n v="79"/>
    <s v="No"/>
    <s v="Yes"/>
    <s v="Yes"/>
    <s v="  Two Year   "/>
    <s v="Credit Card"/>
    <n v="43"/>
    <n v="3072"/>
    <x v="0"/>
    <m/>
    <x v="923"/>
    <x v="181"/>
    <n v="91"/>
    <x v="0"/>
    <n v="39.06"/>
    <x v="1"/>
    <s v="Email"/>
    <x v="0"/>
    <n v="0"/>
    <n v="568"/>
    <s v="Medio"/>
    <s v="Bajo"/>
    <n v="0"/>
    <n v="929"/>
    <n v="349"/>
    <n v="0.26074498567335241"/>
    <n v="0.26074498567335241"/>
    <s v="Primera compra"/>
    <n v="1636"/>
    <n v="53.749486652977417"/>
    <n v="4.4791238877481181"/>
    <x v="2"/>
    <x v="3"/>
    <s v="abr"/>
  </r>
  <r>
    <x v="3545"/>
    <x v="0"/>
    <n v="67"/>
    <n v="17"/>
    <n v="64.8"/>
    <n v="0"/>
    <s v="No"/>
    <s v="Yes"/>
    <n v="0"/>
    <n v="3"/>
    <n v="12"/>
    <s v="Yes"/>
    <n v="0"/>
    <s v="NV"/>
    <x v="0"/>
    <n v="28"/>
    <s v="Yes"/>
    <s v="No"/>
    <s v="Yes"/>
    <s v="  Month-to-Month   "/>
    <s v="Direct Debit"/>
    <n v="26"/>
    <n v="111"/>
    <x v="0"/>
    <m/>
    <x v="888"/>
    <x v="768"/>
    <n v="91"/>
    <x v="0"/>
    <n v="23.28"/>
    <x v="5"/>
    <s v="Email"/>
    <x v="0"/>
    <n v="0"/>
    <n v="489"/>
    <s v="Medio"/>
    <s v="Bajo"/>
    <n v="4.3956043956043959E-2"/>
    <n v="1204"/>
    <n v="21"/>
    <n v="4.333333333333333"/>
    <n v="4.333333333333333"/>
    <s v="Primera compra"/>
    <n v="1062"/>
    <n v="34.891170431211499"/>
    <n v="2.9075975359342916"/>
    <x v="0"/>
    <x v="1"/>
    <s v="nov"/>
  </r>
  <r>
    <x v="3546"/>
    <x v="0"/>
    <n v="68"/>
    <n v="127"/>
    <n v="338.5"/>
    <n v="136"/>
    <s v="Yes"/>
    <s v="No"/>
    <n v="163.19999999999999"/>
    <n v="0"/>
    <n v="5"/>
    <s v="Yes"/>
    <n v="0"/>
    <s v="NM"/>
    <x v="0"/>
    <n v="76"/>
    <s v="No"/>
    <s v="Yes"/>
    <s v="Yes"/>
    <s v="  One Year   "/>
    <s v="Direct Debit"/>
    <n v="43"/>
    <n v="1451"/>
    <x v="0"/>
    <m/>
    <x v="1092"/>
    <x v="683"/>
    <n v="19"/>
    <x v="1"/>
    <n v="40.61"/>
    <x v="0"/>
    <s v="Phone"/>
    <x v="0"/>
    <n v="3.26"/>
    <n v="3186"/>
    <s v="Medio"/>
    <s v="Bajo"/>
    <n v="0.10526315789473684"/>
    <n v="1187"/>
    <n v="265"/>
    <n v="7.1698113207547168E-2"/>
    <n v="7.1698113207547168E-2"/>
    <s v="Primera compra"/>
    <n v="722"/>
    <n v="23.720739219712527"/>
    <n v="1.9767282683093772"/>
    <x v="0"/>
    <x v="0"/>
    <s v="oct"/>
  </r>
  <r>
    <x v="3547"/>
    <x v="0"/>
    <n v="73"/>
    <n v="184"/>
    <n v="527.70000000000005"/>
    <n v="132"/>
    <s v="Yes"/>
    <s v="No"/>
    <n v="62.7"/>
    <n v="0"/>
    <n v="0"/>
    <s v="No"/>
    <n v="0"/>
    <s v="WA"/>
    <x v="1"/>
    <n v="50"/>
    <s v="No"/>
    <s v="No"/>
    <s v="No"/>
    <s v="  Two Year   "/>
    <s v="Credit Card"/>
    <n v="8"/>
    <n v="260"/>
    <x v="0"/>
    <m/>
    <x v="626"/>
    <x v="954"/>
    <n v="24"/>
    <x v="0"/>
    <n v="9.19"/>
    <x v="1"/>
    <s v="Phone"/>
    <x v="0"/>
    <n v="3.14"/>
    <n v="6615"/>
    <s v="Medio"/>
    <s v="Bajo"/>
    <n v="0"/>
    <n v="661"/>
    <n v="316"/>
    <n v="7.5949367088607597E-2"/>
    <n v="7.5949367088607597E-2"/>
    <s v="Primera compra"/>
    <n v="756"/>
    <n v="24.837782340862425"/>
    <n v="2.0698151950718686"/>
    <x v="2"/>
    <x v="1"/>
    <s v="sept"/>
  </r>
  <r>
    <x v="3548"/>
    <x v="0"/>
    <n v="90"/>
    <n v="31"/>
    <n v="100.9"/>
    <n v="75"/>
    <s v="Yes"/>
    <s v="No"/>
    <n v="51.7"/>
    <n v="0"/>
    <n v="2"/>
    <s v="Yes"/>
    <n v="0"/>
    <s v="MI"/>
    <x v="1"/>
    <n v="34"/>
    <s v="No"/>
    <s v="No"/>
    <s v="Yes"/>
    <s v="  One Year   "/>
    <s v="Direct Debit"/>
    <n v="32"/>
    <n v="800"/>
    <x v="0"/>
    <m/>
    <x v="948"/>
    <x v="929"/>
    <n v="34"/>
    <x v="1"/>
    <n v="27.77"/>
    <x v="3"/>
    <s v="Phone"/>
    <x v="0"/>
    <n v="0.16"/>
    <n v="4372"/>
    <s v="Medio"/>
    <s v="Bajo"/>
    <n v="2.9411764705882353E-2"/>
    <n v="1116"/>
    <n v="107"/>
    <n v="0.31775700934579437"/>
    <n v="0.31775700934579437"/>
    <s v="Primera compra"/>
    <n v="1594"/>
    <n v="52.369609856262834"/>
    <n v="4.3641341546885695"/>
    <x v="2"/>
    <x v="2"/>
    <s v="jun"/>
  </r>
  <r>
    <x v="3549"/>
    <x v="0"/>
    <n v="62"/>
    <n v="6"/>
    <n v="13"/>
    <n v="0"/>
    <s v="No"/>
    <s v="No"/>
    <n v="0"/>
    <n v="0"/>
    <n v="0"/>
    <s v="No"/>
    <n v="0"/>
    <s v="TX"/>
    <x v="0"/>
    <n v="44"/>
    <s v="No"/>
    <s v="No"/>
    <s v="No"/>
    <s v="  Month-to-Month   "/>
    <s v="Credit Card"/>
    <n v="13"/>
    <n v="13"/>
    <x v="0"/>
    <m/>
    <x v="188"/>
    <x v="388"/>
    <n v="42"/>
    <x v="2"/>
    <n v="15.43"/>
    <x v="4"/>
    <s v="Phone"/>
    <x v="1"/>
    <n v="0"/>
    <n v="6227"/>
    <s v="Medio"/>
    <s v="Bajo"/>
    <n v="7.1428571428571425E-2"/>
    <n v="868"/>
    <n v="9"/>
    <n v="4.666666666666667"/>
    <n v="4.666666666666667"/>
    <s v="Primera compra"/>
    <n v="833"/>
    <n v="27.367556468172488"/>
    <n v="2.2806297056810405"/>
    <x v="0"/>
    <x v="1"/>
    <s v="jul"/>
  </r>
  <r>
    <x v="3550"/>
    <x v="0"/>
    <n v="61"/>
    <n v="34"/>
    <n v="90.8"/>
    <n v="0"/>
    <s v="No"/>
    <s v="No"/>
    <n v="0"/>
    <n v="2"/>
    <n v="4"/>
    <s v="Yes"/>
    <n v="0"/>
    <s v="VA"/>
    <x v="0"/>
    <n v="66"/>
    <s v="No"/>
    <s v="Yes"/>
    <s v="Yes"/>
    <s v="  Month-to-Month   "/>
    <s v="Direct Debit"/>
    <n v="31"/>
    <n v="357"/>
    <x v="0"/>
    <m/>
    <x v="1204"/>
    <x v="1246"/>
    <n v="66"/>
    <x v="2"/>
    <n v="27.46"/>
    <x v="4"/>
    <s v="SMS"/>
    <x v="0"/>
    <n v="0"/>
    <n v="3653"/>
    <s v="Medio"/>
    <s v="Bajo"/>
    <n v="4.5454545454545456E-2"/>
    <n v="894"/>
    <n v="37"/>
    <n v="1.7837837837837838"/>
    <n v="1.7837837837837838"/>
    <s v="Primera compra"/>
    <n v="1200"/>
    <n v="39.42505133470226"/>
    <n v="3.2854209445585218"/>
    <x v="0"/>
    <x v="1"/>
    <s v="jul"/>
  </r>
  <r>
    <x v="3551"/>
    <x v="0"/>
    <n v="60"/>
    <n v="30"/>
    <n v="80"/>
    <n v="0"/>
    <s v="No"/>
    <s v="No"/>
    <n v="0"/>
    <n v="0"/>
    <n v="0"/>
    <s v="No"/>
    <n v="0"/>
    <s v="NV"/>
    <x v="1"/>
    <n v="25"/>
    <s v="Yes"/>
    <s v="No"/>
    <s v="No"/>
    <s v="  Two Year   "/>
    <s v="Credit Card"/>
    <n v="7"/>
    <n v="70"/>
    <x v="0"/>
    <m/>
    <x v="1147"/>
    <x v="271"/>
    <n v="82"/>
    <x v="1"/>
    <n v="8.09"/>
    <x v="5"/>
    <s v="SMS"/>
    <x v="0"/>
    <n v="0"/>
    <n v="3460"/>
    <s v="Medio"/>
    <s v="Bajo"/>
    <n v="4.878048780487805E-2"/>
    <n v="1548"/>
    <n v="34"/>
    <n v="2.4117647058823528"/>
    <n v="2.4117647058823528"/>
    <s v="Primera compra"/>
    <n v="1169"/>
    <n v="38.406570841889121"/>
    <n v="3.2005475701574269"/>
    <x v="0"/>
    <x v="1"/>
    <s v="ago"/>
  </r>
  <r>
    <x v="3552"/>
    <x v="0"/>
    <n v="67"/>
    <n v="2"/>
    <n v="5"/>
    <n v="0"/>
    <s v="No"/>
    <s v="No"/>
    <n v="0"/>
    <n v="2"/>
    <n v="6"/>
    <s v="Yes"/>
    <n v="0"/>
    <s v="NY"/>
    <x v="0"/>
    <n v="35"/>
    <s v="No"/>
    <s v="No"/>
    <s v="No"/>
    <s v="  Month-to-Month   "/>
    <s v="Credit Card"/>
    <n v="22"/>
    <n v="22"/>
    <x v="0"/>
    <m/>
    <x v="288"/>
    <x v="1005"/>
    <n v="25"/>
    <x v="0"/>
    <n v="18.18"/>
    <x v="1"/>
    <s v="SMS"/>
    <x v="1"/>
    <n v="0"/>
    <n v="139"/>
    <s v="Medio"/>
    <s v="Bajo"/>
    <n v="0"/>
    <n v="448"/>
    <n v="2"/>
    <n v="12.5"/>
    <n v="12.5"/>
    <s v="Primera compra"/>
    <n v="1337"/>
    <n v="43.926078028747433"/>
    <n v="3.6605065023956196"/>
    <x v="2"/>
    <x v="1"/>
    <s v="feb"/>
  </r>
  <r>
    <x v="3553"/>
    <x v="0"/>
    <n v="75"/>
    <n v="387"/>
    <n v="896.3"/>
    <n v="0"/>
    <s v="No"/>
    <s v="No"/>
    <n v="0"/>
    <n v="0"/>
    <n v="5"/>
    <s v="Yes"/>
    <n v="0"/>
    <s v="FL"/>
    <x v="0"/>
    <n v="80"/>
    <s v="No"/>
    <s v="Yes"/>
    <s v="Yes"/>
    <s v="  Two Year   "/>
    <s v="Direct Debit"/>
    <n v="53"/>
    <n v="3663"/>
    <x v="0"/>
    <m/>
    <x v="11"/>
    <x v="17"/>
    <n v="79"/>
    <x v="2"/>
    <n v="54.18"/>
    <x v="4"/>
    <s v="Phone"/>
    <x v="1"/>
    <n v="0"/>
    <n v="461"/>
    <s v="Alto"/>
    <s v="Bajo"/>
    <n v="3.7974683544303799E-2"/>
    <n v="1245"/>
    <n v="390"/>
    <n v="0.20256410256410257"/>
    <n v="0.20256410256410257"/>
    <s v="Primera compra"/>
    <n v="1144"/>
    <n v="37.585215605749482"/>
    <n v="3.1321013004791234"/>
    <x v="0"/>
    <x v="3"/>
    <s v="ago"/>
  </r>
  <r>
    <x v="3554"/>
    <x v="0"/>
    <n v="70"/>
    <n v="9"/>
    <n v="20.2"/>
    <n v="15"/>
    <s v="Yes"/>
    <s v="No"/>
    <n v="13.1"/>
    <n v="0"/>
    <n v="0"/>
    <s v="No"/>
    <n v="0"/>
    <s v="UT"/>
    <x v="1"/>
    <n v="22"/>
    <s v="Yes"/>
    <s v="No"/>
    <s v="No"/>
    <s v="  Month-to-Month   "/>
    <s v="Credit Card"/>
    <n v="8"/>
    <n v="24"/>
    <x v="0"/>
    <m/>
    <x v="1247"/>
    <x v="42"/>
    <n v="87"/>
    <x v="2"/>
    <n v="6.72"/>
    <x v="4"/>
    <s v="Email"/>
    <x v="0"/>
    <n v="0.39"/>
    <n v="3686"/>
    <s v="Medio"/>
    <s v="Bajo"/>
    <n v="3.4482758620689655E-2"/>
    <n v="1224"/>
    <n v="27"/>
    <n v="3.2222222222222223"/>
    <n v="3.2222222222222223"/>
    <s v="Primera compra"/>
    <n v="349"/>
    <n v="11.466119096509241"/>
    <n v="0.95550992470910334"/>
    <x v="0"/>
    <x v="1"/>
    <s v="oct"/>
  </r>
  <r>
    <x v="3555"/>
    <x v="0"/>
    <n v="66"/>
    <n v="287"/>
    <n v="758"/>
    <n v="252"/>
    <s v="Yes"/>
    <s v="No"/>
    <n v="239.4"/>
    <n v="0"/>
    <n v="14"/>
    <s v="No"/>
    <n v="31"/>
    <s v="MI"/>
    <x v="1"/>
    <n v="60"/>
    <s v="No"/>
    <s v="No"/>
    <s v="Yes"/>
    <s v="  Two Year   "/>
    <s v="Credit Card"/>
    <n v="20"/>
    <n v="1287"/>
    <x v="0"/>
    <m/>
    <x v="811"/>
    <x v="148"/>
    <n v="107"/>
    <x v="0"/>
    <n v="22.01"/>
    <x v="3"/>
    <s v="SMS"/>
    <x v="0"/>
    <n v="4.79"/>
    <n v="2439"/>
    <s v="Medio"/>
    <s v="Bajo"/>
    <n v="9.3457943925233638E-3"/>
    <n v="1473"/>
    <n v="540"/>
    <n v="0.19814814814814816"/>
    <n v="0.19814814814814816"/>
    <s v="Primera compra"/>
    <n v="1399"/>
    <n v="45.963039014373713"/>
    <n v="3.8302532511978096"/>
    <x v="2"/>
    <x v="0"/>
    <s v="dic"/>
  </r>
  <r>
    <x v="3556"/>
    <x v="0"/>
    <n v="58"/>
    <n v="6"/>
    <n v="14"/>
    <n v="0"/>
    <s v="No"/>
    <s v="No"/>
    <n v="0"/>
    <n v="0"/>
    <n v="16"/>
    <s v="Yes"/>
    <n v="0"/>
    <s v="MS"/>
    <x v="1"/>
    <n v="29"/>
    <s v="Yes"/>
    <s v="No"/>
    <s v="No"/>
    <s v="  Month-to-Month   "/>
    <s v="Credit Card"/>
    <n v="29"/>
    <n v="29"/>
    <x v="0"/>
    <m/>
    <x v="752"/>
    <x v="348"/>
    <n v="34"/>
    <x v="1"/>
    <n v="33.35"/>
    <x v="0"/>
    <s v="Phone"/>
    <x v="0"/>
    <n v="0"/>
    <n v="6388"/>
    <s v="Medio"/>
    <s v="Bajo"/>
    <n v="5.8823529411764705E-2"/>
    <n v="746"/>
    <n v="8"/>
    <n v="4.25"/>
    <n v="4.25"/>
    <s v="Primera compra"/>
    <n v="1555"/>
    <n v="51.088295687885015"/>
    <n v="4.2573579739904179"/>
    <x v="0"/>
    <x v="1"/>
    <s v="jul"/>
  </r>
  <r>
    <x v="3557"/>
    <x v="0"/>
    <n v="71"/>
    <n v="121"/>
    <n v="279.2"/>
    <n v="280"/>
    <s v="Yes"/>
    <s v="No"/>
    <n v="220.5"/>
    <n v="0"/>
    <n v="9"/>
    <s v="Yes"/>
    <n v="0"/>
    <s v="ME"/>
    <x v="1"/>
    <n v="21"/>
    <s v="Yes"/>
    <s v="No"/>
    <s v="Yes"/>
    <s v="  Two Year   "/>
    <s v="Direct Debit"/>
    <n v="38"/>
    <n v="2679"/>
    <x v="0"/>
    <m/>
    <x v="1171"/>
    <x v="953"/>
    <n v="28"/>
    <x v="0"/>
    <n v="41.11"/>
    <x v="4"/>
    <s v="Phone"/>
    <x v="0"/>
    <n v="0.44"/>
    <n v="5544"/>
    <s v="Medio"/>
    <s v="Bajo"/>
    <n v="0.10714285714285714"/>
    <n v="288"/>
    <n v="404"/>
    <n v="6.9306930693069313E-2"/>
    <n v="6.9306930693069313E-2"/>
    <s v="Primera compra"/>
    <n v="1102"/>
    <n v="36.205338809034906"/>
    <n v="3.0171115674195756"/>
    <x v="0"/>
    <x v="3"/>
    <s v="oct"/>
  </r>
  <r>
    <x v="3557"/>
    <x v="0"/>
    <n v="65"/>
    <n v="121"/>
    <n v="279.2"/>
    <n v="280"/>
    <s v="Yes"/>
    <s v="No"/>
    <n v="220.5"/>
    <n v="0"/>
    <n v="9"/>
    <s v="Yes"/>
    <n v="0"/>
    <s v="ME"/>
    <x v="1"/>
    <n v="21"/>
    <s v="Yes"/>
    <s v="No"/>
    <s v="Yes"/>
    <s v="  Two Year   "/>
    <s v="Direct Debit"/>
    <n v="38"/>
    <n v="2679"/>
    <x v="0"/>
    <m/>
    <x v="1171"/>
    <x v="953"/>
    <n v="28"/>
    <x v="0"/>
    <n v="41.11"/>
    <x v="5"/>
    <s v="Phone"/>
    <x v="0"/>
    <n v="0.44"/>
    <n v="2701"/>
    <s v="Medio"/>
    <s v="Bajo"/>
    <n v="0.14285714285714285"/>
    <n v="288"/>
    <n v="405"/>
    <n v="6.9135802469135796E-2"/>
    <n v="6.9135802469135796E-2"/>
    <s v="Compra posterior"/>
    <n v="1102"/>
    <n v="36.205338809034906"/>
    <n v="3.0171115674195756"/>
    <x v="0"/>
    <x v="3"/>
    <s v="oct"/>
  </r>
  <r>
    <x v="3558"/>
    <x v="0"/>
    <n v="66"/>
    <n v="52"/>
    <n v="131.69999999999999"/>
    <n v="0"/>
    <s v="No"/>
    <s v="No"/>
    <n v="0"/>
    <n v="0"/>
    <n v="0"/>
    <s v="No"/>
    <n v="0"/>
    <s v="ME"/>
    <x v="0"/>
    <n v="59"/>
    <s v="No"/>
    <s v="No"/>
    <s v="No"/>
    <s v="  Month-to-Month   "/>
    <s v="Credit Card"/>
    <n v="9"/>
    <n v="75"/>
    <x v="0"/>
    <m/>
    <x v="657"/>
    <x v="1294"/>
    <n v="32"/>
    <x v="0"/>
    <n v="7.72"/>
    <x v="5"/>
    <s v="SMS"/>
    <x v="0"/>
    <n v="0"/>
    <n v="4209"/>
    <s v="Medio"/>
    <s v="Bajo"/>
    <n v="0.125"/>
    <n v="1465"/>
    <n v="56"/>
    <n v="0.5714285714285714"/>
    <n v="0.5714285714285714"/>
    <s v="Primera compra"/>
    <n v="1112"/>
    <n v="36.533880903490761"/>
    <n v="3.0444900752908968"/>
    <x v="0"/>
    <x v="1"/>
    <s v="sept"/>
  </r>
  <r>
    <x v="3559"/>
    <x v="0"/>
    <n v="58"/>
    <n v="12"/>
    <n v="40.299999999999997"/>
    <n v="0"/>
    <s v="No"/>
    <s v="No"/>
    <n v="0"/>
    <n v="0"/>
    <n v="0"/>
    <s v="No"/>
    <n v="0"/>
    <s v="OK"/>
    <x v="1"/>
    <n v="32"/>
    <s v="No"/>
    <s v="No"/>
    <s v="No"/>
    <s v="  Month-to-Month   "/>
    <s v="Credit Card"/>
    <n v="10"/>
    <n v="59"/>
    <x v="0"/>
    <m/>
    <x v="429"/>
    <x v="318"/>
    <n v="84"/>
    <x v="2"/>
    <n v="8.6300000000000008"/>
    <x v="0"/>
    <s v="SMS"/>
    <x v="1"/>
    <n v="0"/>
    <n v="4957"/>
    <s v="Medio"/>
    <s v="Bajo"/>
    <n v="2.3809523809523808E-2"/>
    <n v="1637"/>
    <n v="14"/>
    <n v="6"/>
    <n v="6"/>
    <s v="Primera compra"/>
    <n v="1315"/>
    <n v="43.20328542094456"/>
    <n v="3.6002737850787132"/>
    <x v="0"/>
    <x v="1"/>
    <s v="mar"/>
  </r>
  <r>
    <x v="3560"/>
    <x v="0"/>
    <n v="66"/>
    <n v="125"/>
    <n v="431"/>
    <n v="216"/>
    <s v="Yes"/>
    <s v="No"/>
    <n v="378"/>
    <n v="0"/>
    <n v="6"/>
    <s v="Yes"/>
    <n v="0"/>
    <s v="CT"/>
    <x v="1"/>
    <n v="56"/>
    <s v="No"/>
    <s v="No"/>
    <s v="Yes"/>
    <s v="  One Year   "/>
    <s v="Credit Card"/>
    <n v="53"/>
    <n v="2858"/>
    <x v="0"/>
    <m/>
    <x v="896"/>
    <x v="932"/>
    <n v="61"/>
    <x v="0"/>
    <n v="48.58"/>
    <x v="3"/>
    <s v="SMS"/>
    <x v="1"/>
    <n v="0.76"/>
    <n v="6584"/>
    <s v="Alto"/>
    <s v="Bajo"/>
    <n v="1.6393442622950821E-2"/>
    <n v="662"/>
    <n v="342"/>
    <n v="0.17836257309941519"/>
    <n v="0.17836257309941519"/>
    <s v="Primera compra"/>
    <n v="1610"/>
    <n v="52.895277207392198"/>
    <n v="4.4079397672826834"/>
    <x v="2"/>
    <x v="3"/>
    <s v="may"/>
  </r>
  <r>
    <x v="3561"/>
    <x v="0"/>
    <n v="71"/>
    <n v="297"/>
    <n v="653.6"/>
    <n v="188"/>
    <s v="Yes"/>
    <s v="No"/>
    <n v="192.7"/>
    <n v="0"/>
    <n v="30"/>
    <s v="Yes"/>
    <n v="0"/>
    <s v="KY"/>
    <x v="1"/>
    <n v="30"/>
    <s v="No"/>
    <s v="No"/>
    <s v="Yes"/>
    <s v="  Month-to-Month   "/>
    <s v="Direct Debit"/>
    <n v="32"/>
    <n v="1504"/>
    <x v="0"/>
    <m/>
    <x v="623"/>
    <x v="1188"/>
    <n v="53"/>
    <x v="0"/>
    <n v="27.57"/>
    <x v="0"/>
    <s v="Phone"/>
    <x v="0"/>
    <n v="3.85"/>
    <n v="1348"/>
    <s v="Medio"/>
    <s v="Bajo"/>
    <n v="3.7735849056603772E-2"/>
    <n v="454"/>
    <n v="487"/>
    <n v="0.10882956878850103"/>
    <n v="0.10882956878850103"/>
    <s v="Primera compra"/>
    <n v="1127"/>
    <n v="37.026694045174537"/>
    <n v="3.0855578370978782"/>
    <x v="0"/>
    <x v="0"/>
    <s v="sept"/>
  </r>
  <r>
    <x v="3562"/>
    <x v="0"/>
    <n v="62"/>
    <n v="41"/>
    <n v="85.2"/>
    <n v="0"/>
    <s v="No"/>
    <s v="No"/>
    <n v="0"/>
    <n v="0"/>
    <n v="11"/>
    <s v="Yes"/>
    <n v="0"/>
    <s v="MO"/>
    <x v="1"/>
    <n v="45"/>
    <s v="No"/>
    <s v="No"/>
    <s v="No"/>
    <s v="  Month-to-Month   "/>
    <s v="Direct Debit"/>
    <n v="23"/>
    <n v="328"/>
    <x v="0"/>
    <m/>
    <x v="247"/>
    <x v="452"/>
    <n v="56"/>
    <x v="1"/>
    <n v="24.74"/>
    <x v="0"/>
    <s v="Email"/>
    <x v="1"/>
    <n v="0"/>
    <n v="4804"/>
    <s v="Medio"/>
    <s v="Bajo"/>
    <n v="3.5714285714285712E-2"/>
    <n v="1635"/>
    <n v="43"/>
    <n v="1.3023255813953489"/>
    <n v="1.3023255813953489"/>
    <s v="Primera compra"/>
    <n v="1476"/>
    <n v="48.492813141683783"/>
    <n v="4.0410677618069819"/>
    <x v="0"/>
    <x v="1"/>
    <s v="sept"/>
  </r>
  <r>
    <x v="3563"/>
    <x v="0"/>
    <n v="68"/>
    <n v="6"/>
    <n v="13"/>
    <n v="6"/>
    <s v="Yes"/>
    <s v="No"/>
    <n v="3"/>
    <n v="0"/>
    <n v="2"/>
    <s v="Yes"/>
    <n v="0"/>
    <s v="KY"/>
    <x v="0"/>
    <n v="77"/>
    <s v="No"/>
    <s v="Yes"/>
    <s v="No"/>
    <s v="  Two Year   "/>
    <s v="Direct Debit"/>
    <n v="36"/>
    <n v="36"/>
    <x v="0"/>
    <m/>
    <x v="1274"/>
    <x v="1265"/>
    <n v="27"/>
    <x v="2"/>
    <n v="33.31"/>
    <x v="0"/>
    <s v="Phone"/>
    <x v="0"/>
    <n v="0.15"/>
    <n v="2135"/>
    <s v="Medio"/>
    <s v="Bajo"/>
    <n v="7.407407407407407E-2"/>
    <n v="966"/>
    <n v="14"/>
    <n v="1.9285714285714286"/>
    <n v="1.9285714285714286"/>
    <s v="Primera compra"/>
    <n v="1285"/>
    <n v="42.217659137577002"/>
    <n v="3.5181382614647503"/>
    <x v="0"/>
    <x v="1"/>
    <s v="abr"/>
  </r>
  <r>
    <x v="3564"/>
    <x v="0"/>
    <n v="57"/>
    <n v="70"/>
    <n v="214.2"/>
    <n v="0"/>
    <s v="No"/>
    <s v="No"/>
    <n v="0"/>
    <n v="0"/>
    <n v="2"/>
    <s v="Yes"/>
    <n v="0"/>
    <s v="WA"/>
    <x v="1"/>
    <n v="59"/>
    <s v="No"/>
    <s v="No"/>
    <s v="Yes"/>
    <s v="  One Year   "/>
    <s v="Direct Debit"/>
    <n v="25"/>
    <n v="592"/>
    <x v="0"/>
    <m/>
    <x v="91"/>
    <x v="176"/>
    <n v="16"/>
    <x v="2"/>
    <n v="29.93"/>
    <x v="5"/>
    <s v="Email"/>
    <x v="1"/>
    <n v="0"/>
    <n v="3688"/>
    <s v="Medio"/>
    <s v="Bajo"/>
    <n v="0.25"/>
    <n v="1120"/>
    <n v="74"/>
    <n v="0.21621621621621623"/>
    <n v="0.21621621621621623"/>
    <s v="Primera compra"/>
    <n v="1580"/>
    <n v="51.909650924024632"/>
    <n v="4.3258042436687196"/>
    <x v="0"/>
    <x v="1"/>
    <s v="jun"/>
  </r>
  <r>
    <x v="3565"/>
    <x v="0"/>
    <n v="68"/>
    <n v="30"/>
    <n v="63.6"/>
    <n v="0"/>
    <s v="No"/>
    <s v="No"/>
    <n v="0"/>
    <n v="0"/>
    <n v="7"/>
    <s v="No"/>
    <n v="43"/>
    <s v="CO"/>
    <x v="1"/>
    <n v="62"/>
    <s v="No"/>
    <s v="No"/>
    <s v="Yes"/>
    <s v="  Two Year   "/>
    <s v="Credit Card"/>
    <n v="22"/>
    <n v="278"/>
    <x v="0"/>
    <m/>
    <x v="438"/>
    <x v="1340"/>
    <n v="29"/>
    <x v="0"/>
    <n v="20.079999999999998"/>
    <x v="0"/>
    <s v="Email"/>
    <x v="0"/>
    <n v="0"/>
    <n v="6410"/>
    <s v="Medio"/>
    <s v="Bajo"/>
    <n v="6.8965517241379309E-2"/>
    <n v="959"/>
    <n v="32"/>
    <n v="0.90625"/>
    <n v="0.90625"/>
    <s v="Primera compra"/>
    <n v="1521"/>
    <n v="49.97125256673511"/>
    <n v="4.1642710472279258"/>
    <x v="0"/>
    <x v="1"/>
    <s v="ago"/>
  </r>
  <r>
    <x v="3566"/>
    <x v="0"/>
    <n v="72"/>
    <n v="10"/>
    <n v="33.4"/>
    <n v="6"/>
    <s v="Yes"/>
    <s v="No"/>
    <n v="10.4"/>
    <n v="0"/>
    <n v="18"/>
    <s v="Yes"/>
    <n v="0"/>
    <s v="NM"/>
    <x v="1"/>
    <n v="47"/>
    <s v="No"/>
    <s v="No"/>
    <s v="No"/>
    <s v="  Month-to-Month   "/>
    <s v="Paper Check"/>
    <n v="15"/>
    <n v="47"/>
    <x v="0"/>
    <m/>
    <x v="668"/>
    <x v="1060"/>
    <n v="50"/>
    <x v="0"/>
    <n v="17.43"/>
    <x v="1"/>
    <s v="Phone"/>
    <x v="1"/>
    <n v="0.42"/>
    <n v="6296"/>
    <s v="Medio"/>
    <s v="Bajo"/>
    <n v="0"/>
    <n v="1200"/>
    <n v="16"/>
    <n v="3.125"/>
    <n v="3.125"/>
    <s v="Primera compra"/>
    <n v="419"/>
    <n v="13.765913757700204"/>
    <n v="1.1471594798083504"/>
    <x v="0"/>
    <x v="1"/>
    <s v="ago"/>
  </r>
  <r>
    <x v="3567"/>
    <x v="0"/>
    <n v="64"/>
    <n v="153"/>
    <n v="392.2"/>
    <n v="0"/>
    <s v="No"/>
    <s v="No"/>
    <n v="0"/>
    <n v="0"/>
    <n v="0"/>
    <s v="No"/>
    <n v="0"/>
    <s v="TN"/>
    <x v="0"/>
    <n v="48"/>
    <s v="No"/>
    <s v="No"/>
    <s v="No"/>
    <s v="  Month-to-Month   "/>
    <s v="Direct Debit"/>
    <n v="9"/>
    <n v="318"/>
    <x v="0"/>
    <m/>
    <x v="1313"/>
    <x v="99"/>
    <n v="89"/>
    <x v="2"/>
    <n v="9.6300000000000008"/>
    <x v="4"/>
    <s v="Email"/>
    <x v="1"/>
    <n v="0"/>
    <n v="3620"/>
    <s v="Medio"/>
    <s v="Bajo"/>
    <n v="3.3707865168539325E-2"/>
    <n v="398"/>
    <n v="156"/>
    <n v="0.57051282051282048"/>
    <n v="0.57051282051282048"/>
    <s v="Primera compra"/>
    <n v="403"/>
    <n v="13.240246406570844"/>
    <n v="1.1033538672142369"/>
    <x v="0"/>
    <x v="1"/>
    <s v="sept"/>
  </r>
  <r>
    <x v="3568"/>
    <x v="0"/>
    <n v="69"/>
    <n v="76"/>
    <n v="241"/>
    <n v="0"/>
    <s v="No"/>
    <s v="No"/>
    <n v="0"/>
    <n v="0"/>
    <n v="9"/>
    <s v="Yes"/>
    <n v="0"/>
    <s v="VT"/>
    <x v="1"/>
    <n v="75"/>
    <s v="No"/>
    <s v="Yes"/>
    <s v="No"/>
    <s v="  Two Year   "/>
    <s v="Direct Debit"/>
    <n v="42"/>
    <n v="787"/>
    <x v="0"/>
    <m/>
    <x v="1182"/>
    <x v="614"/>
    <n v="46"/>
    <x v="0"/>
    <n v="50.07"/>
    <x v="3"/>
    <s v="Email"/>
    <x v="1"/>
    <n v="0"/>
    <n v="1974"/>
    <s v="Alto"/>
    <s v="Bajo"/>
    <n v="2.1739130434782608E-2"/>
    <n v="1518"/>
    <n v="77"/>
    <n v="0.59740259740259738"/>
    <n v="0.59740259740259738"/>
    <s v="Primera compra"/>
    <n v="1267"/>
    <n v="41.626283367556468"/>
    <n v="3.4688569472963722"/>
    <x v="2"/>
    <x v="2"/>
    <s v="abr"/>
  </r>
  <r>
    <x v="3569"/>
    <x v="0"/>
    <n v="71"/>
    <n v="48"/>
    <n v="114.5"/>
    <n v="64"/>
    <s v="Yes"/>
    <s v="No"/>
    <n v="53.3"/>
    <n v="0"/>
    <n v="2"/>
    <s v="Yes"/>
    <n v="0"/>
    <s v="AL"/>
    <x v="0"/>
    <n v="67"/>
    <s v="No"/>
    <s v="Yes"/>
    <s v="No"/>
    <s v="  Two Year   "/>
    <s v="Credit Card"/>
    <n v="53"/>
    <n v="873"/>
    <x v="0"/>
    <m/>
    <x v="473"/>
    <x v="1021"/>
    <n v="109"/>
    <x v="1"/>
    <n v="56.13"/>
    <x v="1"/>
    <s v="SMS"/>
    <x v="0"/>
    <n v="0.16"/>
    <n v="2878"/>
    <s v="Alto"/>
    <s v="Bajo"/>
    <n v="0"/>
    <n v="847"/>
    <n v="112"/>
    <n v="0.9732142857142857"/>
    <n v="0.9732142857142857"/>
    <s v="Primera compra"/>
    <n v="701"/>
    <n v="23.030800821355236"/>
    <n v="1.9192334017796029"/>
    <x v="0"/>
    <x v="2"/>
    <s v="nov"/>
  </r>
  <r>
    <x v="3570"/>
    <x v="0"/>
    <n v="74"/>
    <n v="399"/>
    <n v="736.3"/>
    <n v="0"/>
    <s v="No"/>
    <s v="No"/>
    <n v="0"/>
    <n v="0"/>
    <n v="6"/>
    <s v="Yes"/>
    <n v="0"/>
    <s v="AZ"/>
    <x v="0"/>
    <n v="46"/>
    <s v="No"/>
    <s v="No"/>
    <s v="Yes"/>
    <s v="  Two Year   "/>
    <s v="Direct Debit"/>
    <n v="50"/>
    <n v="3697"/>
    <x v="0"/>
    <m/>
    <x v="113"/>
    <x v="1341"/>
    <n v="45"/>
    <x v="1"/>
    <n v="49.75"/>
    <x v="1"/>
    <s v="Email"/>
    <x v="1"/>
    <n v="0"/>
    <n v="6286"/>
    <s v="Alto"/>
    <s v="Bajo"/>
    <n v="0"/>
    <n v="674"/>
    <n v="399"/>
    <n v="0.11278195488721804"/>
    <n v="0.11278195488721804"/>
    <s v="Primera compra"/>
    <n v="693"/>
    <n v="22.767967145790553"/>
    <n v="1.8973305954825461"/>
    <x v="0"/>
    <x v="3"/>
    <s v="nov"/>
  </r>
  <r>
    <x v="3571"/>
    <x v="0"/>
    <n v="62"/>
    <n v="153"/>
    <n v="379.4"/>
    <n v="0"/>
    <s v="No"/>
    <s v="No"/>
    <n v="0"/>
    <n v="0"/>
    <n v="0"/>
    <s v="No"/>
    <n v="0"/>
    <s v="NY"/>
    <x v="0"/>
    <n v="30"/>
    <s v="No"/>
    <s v="No"/>
    <s v="No"/>
    <s v="  Two Year   "/>
    <s v="Credit Card"/>
    <n v="12"/>
    <n v="515"/>
    <x v="0"/>
    <m/>
    <x v="515"/>
    <x v="505"/>
    <n v="110"/>
    <x v="1"/>
    <n v="10.57"/>
    <x v="3"/>
    <s v="Phone"/>
    <x v="0"/>
    <n v="0"/>
    <n v="4238"/>
    <s v="Medio"/>
    <s v="Bajo"/>
    <n v="9.0909090909090905E-3"/>
    <n v="1673"/>
    <n v="154"/>
    <n v="0.7142857142857143"/>
    <n v="0.7142857142857143"/>
    <s v="Primera compra"/>
    <n v="1525"/>
    <n v="50.102669404517449"/>
    <n v="4.1752224503764541"/>
    <x v="2"/>
    <x v="1"/>
    <s v="ago"/>
  </r>
  <r>
    <x v="3572"/>
    <x v="0"/>
    <n v="71"/>
    <n v="5"/>
    <n v="9"/>
    <n v="0"/>
    <s v="No"/>
    <s v="No"/>
    <n v="0"/>
    <n v="0"/>
    <n v="0"/>
    <s v="No"/>
    <n v="0"/>
    <s v="IN"/>
    <x v="0"/>
    <n v="47"/>
    <s v="No"/>
    <s v="No"/>
    <s v="No"/>
    <s v="  Month-to-Month   "/>
    <s v="Credit Card"/>
    <n v="12"/>
    <n v="12"/>
    <x v="0"/>
    <m/>
    <x v="586"/>
    <x v="1342"/>
    <n v="50"/>
    <x v="0"/>
    <n v="13.46"/>
    <x v="1"/>
    <s v="Email"/>
    <x v="0"/>
    <n v="0"/>
    <n v="6896"/>
    <s v="Medio"/>
    <s v="Bajo"/>
    <n v="0"/>
    <n v="699"/>
    <n v="5"/>
    <n v="10"/>
    <n v="10"/>
    <s v="Primera compra"/>
    <n v="904"/>
    <n v="29.700205338809035"/>
    <n v="2.4750171115674195"/>
    <x v="2"/>
    <x v="1"/>
    <s v="abr"/>
  </r>
  <r>
    <x v="3573"/>
    <x v="0"/>
    <n v="65"/>
    <n v="12"/>
    <n v="31.4"/>
    <n v="0"/>
    <s v="No"/>
    <s v="No"/>
    <n v="0"/>
    <n v="0"/>
    <n v="0"/>
    <s v="No"/>
    <n v="0"/>
    <s v="MA"/>
    <x v="0"/>
    <n v="21"/>
    <s v="Yes"/>
    <s v="No"/>
    <s v="No"/>
    <s v="  Two Year   "/>
    <s v="Credit Card"/>
    <n v="10"/>
    <n v="51"/>
    <x v="0"/>
    <m/>
    <x v="849"/>
    <x v="830"/>
    <n v="118"/>
    <x v="0"/>
    <n v="10.49"/>
    <x v="2"/>
    <s v="Email"/>
    <x v="0"/>
    <n v="0"/>
    <n v="5914"/>
    <s v="Medio"/>
    <s v="Medio"/>
    <n v="4.2372881355932202E-2"/>
    <n v="1228"/>
    <n v="17"/>
    <n v="6.9411764705882355"/>
    <n v="6.9411764705882355"/>
    <s v="Primera compra"/>
    <n v="754"/>
    <n v="24.772073921971256"/>
    <n v="2.0643394934976045"/>
    <x v="1"/>
    <x v="1"/>
    <s v="sept"/>
  </r>
  <r>
    <x v="3574"/>
    <x v="0"/>
    <n v="69"/>
    <n v="73"/>
    <n v="143"/>
    <n v="72"/>
    <s v="Yes"/>
    <s v="No"/>
    <n v="66.599999999999994"/>
    <n v="0"/>
    <n v="0"/>
    <s v="No"/>
    <n v="0"/>
    <s v="GA"/>
    <x v="0"/>
    <n v="44"/>
    <s v="No"/>
    <s v="No"/>
    <s v="No"/>
    <s v="  One Year   "/>
    <s v="Credit Card"/>
    <n v="10"/>
    <n v="188"/>
    <x v="0"/>
    <m/>
    <x v="679"/>
    <x v="1068"/>
    <n v="18"/>
    <x v="0"/>
    <n v="10.68"/>
    <x v="3"/>
    <s v="Email"/>
    <x v="1"/>
    <n v="1.33"/>
    <n v="3195"/>
    <s v="Medio"/>
    <s v="Bajo"/>
    <n v="5.5555555555555552E-2"/>
    <n v="970"/>
    <n v="146"/>
    <n v="0.12328767123287671"/>
    <n v="0.12328767123287671"/>
    <s v="Primera compra"/>
    <n v="832"/>
    <n v="27.3347022587269"/>
    <n v="2.2778918548939084"/>
    <x v="2"/>
    <x v="1"/>
    <s v="jul"/>
  </r>
  <r>
    <x v="3575"/>
    <x v="0"/>
    <n v="96"/>
    <n v="349"/>
    <n v="757.2"/>
    <n v="0"/>
    <s v="No"/>
    <s v="No"/>
    <n v="0"/>
    <n v="0"/>
    <n v="12"/>
    <s v="No"/>
    <n v="62"/>
    <s v="TX"/>
    <x v="1"/>
    <n v="21"/>
    <s v="Yes"/>
    <s v="No"/>
    <s v="Yes"/>
    <s v="  One Year   "/>
    <s v="Credit Card"/>
    <n v="50"/>
    <n v="3446"/>
    <x v="0"/>
    <m/>
    <x v="896"/>
    <x v="393"/>
    <n v="12"/>
    <x v="1"/>
    <n v="57.66"/>
    <x v="4"/>
    <s v="Email"/>
    <x v="0"/>
    <n v="0"/>
    <n v="113"/>
    <s v="Alto"/>
    <s v="Bajo"/>
    <n v="0.25"/>
    <n v="951"/>
    <n v="352"/>
    <n v="3.4090909090909088E-2"/>
    <n v="3.4090909090909088E-2"/>
    <s v="Primera compra"/>
    <n v="1610"/>
    <n v="52.895277207392198"/>
    <n v="4.4079397672826834"/>
    <x v="0"/>
    <x v="3"/>
    <s v="may"/>
  </r>
  <r>
    <x v="3576"/>
    <x v="0"/>
    <n v="76"/>
    <n v="256"/>
    <n v="635.20000000000005"/>
    <n v="0"/>
    <s v="No"/>
    <s v="No"/>
    <n v="0"/>
    <n v="0"/>
    <n v="14"/>
    <s v="Yes"/>
    <n v="0"/>
    <s v="AK"/>
    <x v="1"/>
    <n v="48"/>
    <s v="No"/>
    <s v="No"/>
    <s v="Yes"/>
    <s v="  Two Year   "/>
    <s v="Credit Card"/>
    <n v="60"/>
    <n v="2910"/>
    <x v="0"/>
    <m/>
    <x v="620"/>
    <x v="1217"/>
    <n v="89"/>
    <x v="1"/>
    <n v="66.92"/>
    <x v="0"/>
    <s v="SMS"/>
    <x v="0"/>
    <n v="0"/>
    <n v="5695"/>
    <s v="Alto"/>
    <s v="Bajo"/>
    <n v="2.247191011235955E-2"/>
    <n v="953"/>
    <n v="258"/>
    <n v="0.34496124031007752"/>
    <n v="0.34496124031007752"/>
    <s v="Primera compra"/>
    <n v="1068"/>
    <n v="35.088295687885008"/>
    <n v="2.924024640657084"/>
    <x v="0"/>
    <x v="3"/>
    <s v="nov"/>
  </r>
  <r>
    <x v="3576"/>
    <x v="0"/>
    <n v="73"/>
    <n v="256"/>
    <n v="635.20000000000005"/>
    <n v="0"/>
    <s v="No"/>
    <s v="No"/>
    <n v="0"/>
    <n v="0"/>
    <n v="14"/>
    <s v="Yes"/>
    <n v="0"/>
    <s v="AK"/>
    <x v="1"/>
    <n v="48"/>
    <s v="No"/>
    <s v="No"/>
    <s v="Yes"/>
    <s v="  Two Year   "/>
    <s v="Credit Card"/>
    <n v="60"/>
    <n v="2910"/>
    <x v="0"/>
    <m/>
    <x v="620"/>
    <x v="1217"/>
    <n v="89"/>
    <x v="1"/>
    <n v="66.92"/>
    <x v="0"/>
    <s v="SMS"/>
    <x v="0"/>
    <n v="0"/>
    <n v="1468"/>
    <s v="Alto"/>
    <s v="Bajo"/>
    <n v="2.247191011235955E-2"/>
    <n v="953"/>
    <n v="258"/>
    <n v="0.34496124031007752"/>
    <n v="0.34496124031007752"/>
    <s v="Compra posterior"/>
    <n v="1068"/>
    <n v="35.088295687885008"/>
    <n v="2.924024640657084"/>
    <x v="0"/>
    <x v="3"/>
    <s v="nov"/>
  </r>
  <r>
    <x v="3577"/>
    <x v="0"/>
    <n v="75"/>
    <n v="266"/>
    <n v="685.4"/>
    <n v="513"/>
    <s v="Yes"/>
    <s v="Yes"/>
    <n v="0"/>
    <n v="0"/>
    <n v="3"/>
    <s v="Yes"/>
    <n v="0"/>
    <s v="DC"/>
    <x v="1"/>
    <n v="85"/>
    <s v="No"/>
    <s v="Yes"/>
    <s v="Yes"/>
    <s v="  Two Year   "/>
    <s v="Direct Debit"/>
    <n v="62"/>
    <n v="3537"/>
    <x v="0"/>
    <m/>
    <x v="217"/>
    <x v="922"/>
    <n v="48"/>
    <x v="0"/>
    <n v="62.93"/>
    <x v="4"/>
    <s v="Phone"/>
    <x v="1"/>
    <n v="6.9"/>
    <n v="1725"/>
    <s v="Alto"/>
    <s v="Bajo"/>
    <n v="6.25E-2"/>
    <n v="860"/>
    <n v="782"/>
    <n v="6.1381074168797956E-2"/>
    <n v="6.1381074168797956E-2"/>
    <s v="Primera compra"/>
    <n v="1384"/>
    <n v="45.470225872689937"/>
    <n v="3.7891854893908281"/>
    <x v="0"/>
    <x v="3"/>
    <s v="dic"/>
  </r>
  <r>
    <x v="3577"/>
    <x v="0"/>
    <n v="68"/>
    <n v="266"/>
    <n v="685.4"/>
    <n v="513"/>
    <s v="Yes"/>
    <s v="Yes"/>
    <n v="0"/>
    <n v="0"/>
    <n v="3"/>
    <s v="Yes"/>
    <n v="0"/>
    <s v="DC"/>
    <x v="1"/>
    <n v="85"/>
    <s v="No"/>
    <s v="Yes"/>
    <s v="Yes"/>
    <s v="  Two Year   "/>
    <s v="Direct Debit"/>
    <n v="62"/>
    <n v="3537"/>
    <x v="0"/>
    <m/>
    <x v="217"/>
    <x v="922"/>
    <n v="48"/>
    <x v="0"/>
    <n v="62.93"/>
    <x v="2"/>
    <s v="Phone"/>
    <x v="1"/>
    <n v="6.9"/>
    <n v="6315"/>
    <s v="Alto"/>
    <s v="Medio"/>
    <n v="0.10416666666666667"/>
    <n v="860"/>
    <n v="784"/>
    <n v="6.1224489795918366E-2"/>
    <n v="6.1224489795918366E-2"/>
    <s v="Compra posterior"/>
    <n v="1384"/>
    <n v="45.470225872689937"/>
    <n v="3.7891854893908281"/>
    <x v="1"/>
    <x v="3"/>
    <s v="dic"/>
  </r>
  <r>
    <x v="3578"/>
    <x v="0"/>
    <n v="73"/>
    <n v="418"/>
    <n v="1051.5"/>
    <n v="150"/>
    <s v="Yes"/>
    <s v="No"/>
    <n v="189"/>
    <n v="0"/>
    <n v="2"/>
    <s v="Yes"/>
    <n v="0"/>
    <s v="OR"/>
    <x v="1"/>
    <n v="60"/>
    <s v="No"/>
    <s v="No"/>
    <s v="Yes"/>
    <s v="  Two Year   "/>
    <s v="Direct Debit"/>
    <n v="25"/>
    <n v="1843"/>
    <x v="0"/>
    <m/>
    <x v="979"/>
    <x v="371"/>
    <n v="99"/>
    <x v="0"/>
    <n v="29.4"/>
    <x v="2"/>
    <s v="Email"/>
    <x v="1"/>
    <n v="0.94"/>
    <n v="2189"/>
    <s v="Medio"/>
    <s v="Medio"/>
    <n v="5.0505050505050504E-2"/>
    <n v="778"/>
    <n v="573"/>
    <n v="0.17277486910994763"/>
    <n v="0.17277486910994763"/>
    <s v="Primera compra"/>
    <n v="430"/>
    <n v="14.127310061601644"/>
    <n v="1.1772758384668036"/>
    <x v="1"/>
    <x v="0"/>
    <s v="ago"/>
  </r>
  <r>
    <x v="3579"/>
    <x v="0"/>
    <n v="58"/>
    <n v="36"/>
    <n v="90.7"/>
    <n v="0"/>
    <s v="No"/>
    <s v="No"/>
    <n v="0"/>
    <n v="0"/>
    <n v="0"/>
    <s v="No"/>
    <n v="0"/>
    <s v="OK"/>
    <x v="1"/>
    <n v="51"/>
    <s v="No"/>
    <s v="No"/>
    <s v="No"/>
    <s v="  One Year   "/>
    <s v="Direct Debit"/>
    <n v="8"/>
    <n v="93"/>
    <x v="0"/>
    <m/>
    <x v="673"/>
    <x v="538"/>
    <n v="27"/>
    <x v="2"/>
    <n v="7.92"/>
    <x v="5"/>
    <s v="SMS"/>
    <x v="0"/>
    <n v="0"/>
    <n v="1368"/>
    <s v="Medio"/>
    <s v="Bajo"/>
    <n v="0.14814814814814814"/>
    <n v="315"/>
    <n v="40"/>
    <n v="0.67500000000000004"/>
    <n v="0.67500000000000004"/>
    <s v="Primera compra"/>
    <n v="1167"/>
    <n v="38.340862422997944"/>
    <n v="3.1950718685831618"/>
    <x v="0"/>
    <x v="1"/>
    <s v="ago"/>
  </r>
  <r>
    <x v="3580"/>
    <x v="0"/>
    <n v="72"/>
    <n v="184"/>
    <n v="394.7"/>
    <n v="132"/>
    <s v="Yes"/>
    <s v="No"/>
    <n v="194.7"/>
    <n v="0"/>
    <n v="5"/>
    <s v="Yes"/>
    <n v="0"/>
    <s v="WI"/>
    <x v="1"/>
    <n v="48"/>
    <s v="No"/>
    <s v="No"/>
    <s v="No"/>
    <s v="  Two Year   "/>
    <s v="Credit Card"/>
    <n v="29"/>
    <n v="1896"/>
    <x v="0"/>
    <m/>
    <x v="424"/>
    <x v="1101"/>
    <n v="19"/>
    <x v="2"/>
    <n v="33.32"/>
    <x v="5"/>
    <s v="Phone"/>
    <x v="1"/>
    <n v="3.89"/>
    <n v="126"/>
    <s v="Medio"/>
    <s v="Bajo"/>
    <n v="0.21052631578947367"/>
    <n v="328"/>
    <n v="320"/>
    <n v="5.9374999999999997E-2"/>
    <n v="5.9374999999999997E-2"/>
    <s v="Primera compra"/>
    <n v="298"/>
    <n v="9.7905544147843955"/>
    <n v="0.81587953456536633"/>
    <x v="0"/>
    <x v="0"/>
    <s v="dic"/>
  </r>
  <r>
    <x v="3581"/>
    <x v="0"/>
    <n v="73"/>
    <n v="14"/>
    <n v="29.8"/>
    <n v="12"/>
    <s v="Yes"/>
    <s v="No"/>
    <n v="16.8"/>
    <n v="0"/>
    <n v="5"/>
    <s v="No"/>
    <n v="10"/>
    <s v="MI"/>
    <x v="0"/>
    <n v="46"/>
    <s v="No"/>
    <s v="No"/>
    <s v="No"/>
    <s v="  Month-to-Month   "/>
    <s v="Credit Card"/>
    <n v="40"/>
    <n v="120"/>
    <x v="0"/>
    <m/>
    <x v="920"/>
    <x v="563"/>
    <n v="99"/>
    <x v="2"/>
    <n v="39.96"/>
    <x v="4"/>
    <s v="Email"/>
    <x v="1"/>
    <n v="0.34"/>
    <n v="1909"/>
    <s v="Medio"/>
    <s v="Bajo"/>
    <n v="3.0303030303030304E-2"/>
    <n v="333"/>
    <n v="29"/>
    <n v="3.4137931034482758"/>
    <n v="3.4137931034482758"/>
    <s v="Primera compra"/>
    <n v="1685"/>
    <n v="55.359342915811084"/>
    <n v="4.6132785763175903"/>
    <x v="0"/>
    <x v="1"/>
    <s v="mar"/>
  </r>
  <r>
    <x v="3582"/>
    <x v="0"/>
    <n v="70"/>
    <n v="19"/>
    <n v="48.4"/>
    <n v="8"/>
    <s v="Yes"/>
    <s v="No"/>
    <n v="7.4"/>
    <n v="0"/>
    <n v="24"/>
    <s v="Yes"/>
    <n v="0"/>
    <s v="NJ"/>
    <x v="1"/>
    <n v="20"/>
    <s v="Yes"/>
    <s v="No"/>
    <s v="No"/>
    <s v="  Month-to-Month   "/>
    <s v="Direct Debit"/>
    <n v="28"/>
    <n v="123"/>
    <x v="0"/>
    <m/>
    <x v="933"/>
    <x v="363"/>
    <n v="38"/>
    <x v="0"/>
    <n v="23.76"/>
    <x v="2"/>
    <s v="SMS"/>
    <x v="0"/>
    <n v="0.37"/>
    <n v="2912"/>
    <s v="Medio"/>
    <s v="Medio"/>
    <n v="0.13157894736842105"/>
    <n v="1582"/>
    <n v="32"/>
    <n v="1.1875"/>
    <n v="1.1875"/>
    <s v="Primera compra"/>
    <n v="897"/>
    <n v="29.470225872689941"/>
    <n v="2.4558521560574951"/>
    <x v="1"/>
    <x v="1"/>
    <s v="abr"/>
  </r>
  <r>
    <x v="3583"/>
    <x v="0"/>
    <n v="75"/>
    <n v="168"/>
    <n v="379"/>
    <n v="0"/>
    <s v="No"/>
    <s v="No"/>
    <n v="0"/>
    <n v="0"/>
    <n v="6"/>
    <s v="Yes"/>
    <n v="0"/>
    <s v="WV"/>
    <x v="0"/>
    <n v="36"/>
    <s v="No"/>
    <s v="No"/>
    <s v="No"/>
    <s v="  Two Year   "/>
    <s v="Credit Card"/>
    <n v="38"/>
    <n v="910"/>
    <x v="0"/>
    <m/>
    <x v="1205"/>
    <x v="281"/>
    <n v="91"/>
    <x v="0"/>
    <n v="35.61"/>
    <x v="2"/>
    <s v="Email"/>
    <x v="0"/>
    <n v="0"/>
    <n v="4528"/>
    <s v="Medio"/>
    <s v="Medio"/>
    <n v="5.4945054945054944E-2"/>
    <n v="1669"/>
    <n v="173"/>
    <n v="0.52601156069364163"/>
    <n v="0.52601156069364163"/>
    <s v="Primera compra"/>
    <n v="933"/>
    <n v="30.652977412731005"/>
    <n v="2.5544147843942504"/>
    <x v="1"/>
    <x v="2"/>
    <s v="mar"/>
  </r>
  <r>
    <x v="3584"/>
    <x v="0"/>
    <n v="79"/>
    <n v="29"/>
    <n v="76.3"/>
    <n v="25"/>
    <s v="Yes"/>
    <s v="No"/>
    <n v="13.7"/>
    <n v="0"/>
    <n v="0"/>
    <s v="No"/>
    <n v="0"/>
    <s v="NV"/>
    <x v="1"/>
    <n v="47"/>
    <s v="No"/>
    <s v="No"/>
    <s v="No"/>
    <s v="  Month-to-Month   "/>
    <s v="Credit Card"/>
    <n v="7"/>
    <n v="36"/>
    <x v="0"/>
    <m/>
    <x v="301"/>
    <x v="461"/>
    <n v="77"/>
    <x v="1"/>
    <n v="5.65"/>
    <x v="4"/>
    <s v="Phone"/>
    <x v="1"/>
    <n v="0.04"/>
    <n v="1661"/>
    <s v="Medio"/>
    <s v="Bajo"/>
    <n v="3.896103896103896E-2"/>
    <n v="1463"/>
    <n v="57"/>
    <n v="1.3508771929824561"/>
    <n v="1.3508771929824561"/>
    <s v="Primera compra"/>
    <n v="1675"/>
    <n v="55.030800821355236"/>
    <n v="4.5859000684462696"/>
    <x v="0"/>
    <x v="1"/>
    <s v="mar"/>
  </r>
  <r>
    <x v="3585"/>
    <x v="0"/>
    <n v="54"/>
    <n v="116"/>
    <n v="357.2"/>
    <n v="0"/>
    <s v="No"/>
    <s v="No"/>
    <n v="0"/>
    <n v="0"/>
    <n v="3"/>
    <s v="No"/>
    <n v="72"/>
    <s v="NH"/>
    <x v="0"/>
    <n v="34"/>
    <s v="No"/>
    <s v="No"/>
    <s v="Yes"/>
    <s v="  Two Year   "/>
    <s v="Credit Card"/>
    <n v="54"/>
    <n v="3851"/>
    <x v="0"/>
    <m/>
    <x v="1014"/>
    <x v="699"/>
    <n v="67"/>
    <x v="2"/>
    <n v="62.05"/>
    <x v="1"/>
    <s v="SMS"/>
    <x v="0"/>
    <n v="0"/>
    <n v="6380"/>
    <s v="Alto"/>
    <s v="Bajo"/>
    <n v="0"/>
    <n v="651"/>
    <n v="116"/>
    <n v="0.57758620689655171"/>
    <n v="0.57758620689655171"/>
    <s v="Primera compra"/>
    <n v="1176"/>
    <n v="38.636550308008218"/>
    <n v="3.2197125256673513"/>
    <x v="2"/>
    <x v="3"/>
    <s v="jul"/>
  </r>
  <r>
    <x v="3586"/>
    <x v="0"/>
    <n v="72"/>
    <n v="227"/>
    <n v="524.29999999999995"/>
    <n v="232"/>
    <s v="Yes"/>
    <s v="No"/>
    <n v="169.4"/>
    <n v="0"/>
    <n v="14"/>
    <s v="Yes"/>
    <n v="0"/>
    <s v="ND"/>
    <x v="1"/>
    <n v="28"/>
    <s v="Yes"/>
    <s v="No"/>
    <s v="Yes"/>
    <s v="  Two Year   "/>
    <s v="Credit Card"/>
    <n v="21"/>
    <n v="1251"/>
    <x v="0"/>
    <m/>
    <x v="564"/>
    <x v="1343"/>
    <n v="120"/>
    <x v="0"/>
    <n v="21.67"/>
    <x v="3"/>
    <s v="SMS"/>
    <x v="1"/>
    <n v="8.4700000000000006"/>
    <n v="4121"/>
    <s v="Medio"/>
    <s v="Bajo"/>
    <n v="8.3333333333333332E-3"/>
    <n v="828"/>
    <n v="460"/>
    <n v="0.2608695652173913"/>
    <n v="0.2608695652173913"/>
    <s v="Primera compra"/>
    <n v="1393"/>
    <n v="45.765913757700204"/>
    <n v="3.8138261464750172"/>
    <x v="2"/>
    <x v="0"/>
    <s v="dic"/>
  </r>
  <r>
    <x v="3587"/>
    <x v="0"/>
    <n v="74"/>
    <n v="80"/>
    <n v="250.1"/>
    <n v="62"/>
    <s v="Yes"/>
    <s v="No"/>
    <n v="110.8"/>
    <n v="0"/>
    <n v="11"/>
    <s v="Yes"/>
    <n v="0"/>
    <s v="CO"/>
    <x v="1"/>
    <n v="65"/>
    <s v="No"/>
    <s v="No"/>
    <s v="Yes"/>
    <s v="  One Year   "/>
    <s v="Direct Debit"/>
    <n v="51"/>
    <n v="1592"/>
    <x v="0"/>
    <m/>
    <x v="946"/>
    <x v="605"/>
    <n v="90"/>
    <x v="2"/>
    <n v="45.26"/>
    <x v="0"/>
    <s v="SMS"/>
    <x v="1"/>
    <n v="4.43"/>
    <n v="1358"/>
    <s v="Alto"/>
    <s v="Bajo"/>
    <n v="2.2222222222222223E-2"/>
    <n v="1506"/>
    <n v="144"/>
    <n v="0.625"/>
    <n v="0.625"/>
    <s v="Primera compra"/>
    <n v="843"/>
    <n v="27.696098562628336"/>
    <n v="2.3080082135523612"/>
    <x v="0"/>
    <x v="0"/>
    <s v="jun"/>
  </r>
  <r>
    <x v="3588"/>
    <x v="0"/>
    <n v="54"/>
    <n v="105"/>
    <n v="248.1"/>
    <n v="0"/>
    <s v="No"/>
    <s v="No"/>
    <n v="0"/>
    <n v="0"/>
    <n v="23"/>
    <s v="Yes"/>
    <n v="0"/>
    <s v="TX"/>
    <x v="1"/>
    <n v="24"/>
    <s v="Yes"/>
    <s v="No"/>
    <s v="No"/>
    <s v="  Month-to-Month   "/>
    <s v="Credit Card"/>
    <n v="36"/>
    <n v="811"/>
    <x v="0"/>
    <m/>
    <x v="303"/>
    <x v="374"/>
    <n v="79"/>
    <x v="1"/>
    <n v="41.11"/>
    <x v="0"/>
    <s v="SMS"/>
    <x v="0"/>
    <n v="0"/>
    <n v="2899"/>
    <s v="Medio"/>
    <s v="Bajo"/>
    <n v="2.5316455696202531E-2"/>
    <n v="1006"/>
    <n v="107"/>
    <n v="0.73831775700934577"/>
    <n v="0.73831775700934577"/>
    <s v="Primera compra"/>
    <n v="1607"/>
    <n v="52.796714579055433"/>
    <n v="4.3997262149212863"/>
    <x v="0"/>
    <x v="2"/>
    <s v="may"/>
  </r>
  <r>
    <x v="3589"/>
    <x v="0"/>
    <n v="67"/>
    <n v="212"/>
    <n v="468.4"/>
    <n v="99"/>
    <s v="Yes"/>
    <s v="No"/>
    <n v="140.30000000000001"/>
    <n v="0"/>
    <n v="7"/>
    <s v="Yes"/>
    <n v="0"/>
    <s v="UT"/>
    <x v="1"/>
    <n v="24"/>
    <s v="Yes"/>
    <s v="No"/>
    <s v="Yes"/>
    <s v="  One Year   "/>
    <s v="Credit Card"/>
    <n v="31"/>
    <n v="1024"/>
    <x v="0"/>
    <m/>
    <x v="48"/>
    <x v="1107"/>
    <n v="22"/>
    <x v="2"/>
    <n v="25.75"/>
    <x v="2"/>
    <s v="Email"/>
    <x v="1"/>
    <n v="2.8"/>
    <n v="4753"/>
    <s v="Medio"/>
    <s v="Medio"/>
    <n v="0.22727272727272727"/>
    <n v="1373"/>
    <n v="316"/>
    <n v="6.9620253164556958E-2"/>
    <n v="6.9620253164556958E-2"/>
    <s v="Primera compra"/>
    <n v="1644"/>
    <n v="54.012320328542096"/>
    <n v="4.5010266940451746"/>
    <x v="1"/>
    <x v="2"/>
    <s v="abr"/>
  </r>
  <r>
    <x v="3590"/>
    <x v="0"/>
    <n v="55"/>
    <n v="128"/>
    <n v="130.69999999999999"/>
    <n v="0"/>
    <s v="No"/>
    <s v="No"/>
    <n v="0"/>
    <n v="2"/>
    <n v="10"/>
    <s v="Yes"/>
    <n v="0"/>
    <s v="WI"/>
    <x v="1"/>
    <n v="67"/>
    <s v="No"/>
    <s v="Yes"/>
    <s v="No"/>
    <s v="  Two Year   "/>
    <s v="Direct Debit"/>
    <n v="55"/>
    <n v="445"/>
    <x v="0"/>
    <m/>
    <x v="1109"/>
    <x v="524"/>
    <n v="103"/>
    <x v="2"/>
    <n v="65.03"/>
    <x v="5"/>
    <s v="SMS"/>
    <x v="0"/>
    <n v="0"/>
    <n v="4677"/>
    <s v="Alto"/>
    <s v="Bajo"/>
    <n v="3.8834951456310676E-2"/>
    <n v="638"/>
    <n v="132"/>
    <n v="0.78030303030303028"/>
    <n v="0.78030303030303028"/>
    <s v="Primera compra"/>
    <n v="886"/>
    <n v="29.108829568788501"/>
    <n v="2.4257357973990419"/>
    <x v="0"/>
    <x v="1"/>
    <s v="may"/>
  </r>
  <r>
    <x v="3591"/>
    <x v="0"/>
    <n v="55"/>
    <n v="194"/>
    <n v="461.9"/>
    <n v="0"/>
    <s v="No"/>
    <s v="No"/>
    <n v="0"/>
    <n v="0"/>
    <n v="0"/>
    <s v="No"/>
    <n v="0"/>
    <s v="FL"/>
    <x v="1"/>
    <n v="27"/>
    <s v="Yes"/>
    <s v="No"/>
    <s v="No"/>
    <s v="  Two Year   "/>
    <s v="Credit Card"/>
    <n v="10"/>
    <n v="679"/>
    <x v="0"/>
    <m/>
    <x v="838"/>
    <x v="1312"/>
    <n v="72"/>
    <x v="2"/>
    <n v="11.99"/>
    <x v="1"/>
    <s v="Phone"/>
    <x v="1"/>
    <n v="0"/>
    <n v="2911"/>
    <s v="Medio"/>
    <s v="Bajo"/>
    <n v="0"/>
    <n v="1661"/>
    <n v="194"/>
    <n v="0.37113402061855671"/>
    <n v="0.37113402061855671"/>
    <s v="Primera compra"/>
    <n v="1503"/>
    <n v="49.379876796714584"/>
    <n v="4.1149897330595486"/>
    <x v="2"/>
    <x v="2"/>
    <s v="sept"/>
  </r>
  <r>
    <x v="3592"/>
    <x v="0"/>
    <n v="70"/>
    <n v="64"/>
    <n v="145.9"/>
    <n v="0"/>
    <s v="No"/>
    <s v="No"/>
    <n v="0"/>
    <n v="0"/>
    <n v="14"/>
    <s v="Yes"/>
    <n v="0"/>
    <s v="WY"/>
    <x v="1"/>
    <n v="66"/>
    <s v="No"/>
    <s v="Yes"/>
    <s v="No"/>
    <s v="  Two Year   "/>
    <s v="Direct Debit"/>
    <n v="53"/>
    <n v="1536"/>
    <x v="0"/>
    <m/>
    <x v="471"/>
    <x v="1124"/>
    <n v="24"/>
    <x v="0"/>
    <n v="54.05"/>
    <x v="2"/>
    <s v="Phone"/>
    <x v="0"/>
    <n v="0"/>
    <n v="3323"/>
    <s v="Alto"/>
    <s v="Medio"/>
    <n v="0.20833333333333334"/>
    <n v="1598"/>
    <n v="69"/>
    <n v="0.34782608695652173"/>
    <n v="0.34782608695652173"/>
    <s v="Primera compra"/>
    <n v="1320"/>
    <n v="43.367556468172481"/>
    <n v="3.6139630390143735"/>
    <x v="1"/>
    <x v="0"/>
    <s v="mar"/>
  </r>
  <r>
    <x v="3593"/>
    <x v="0"/>
    <n v="75"/>
    <n v="264"/>
    <n v="535.70000000000005"/>
    <n v="0"/>
    <s v="No"/>
    <s v="No"/>
    <n v="0"/>
    <n v="2"/>
    <n v="3"/>
    <s v="Yes"/>
    <n v="0"/>
    <s v="IN"/>
    <x v="0"/>
    <n v="77"/>
    <s v="No"/>
    <s v="Yes"/>
    <s v="Yes"/>
    <s v="  One Year   "/>
    <s v="Direct Debit"/>
    <n v="52"/>
    <n v="1753"/>
    <x v="0"/>
    <m/>
    <x v="1279"/>
    <x v="44"/>
    <n v="53"/>
    <x v="0"/>
    <n v="56.12"/>
    <x v="4"/>
    <s v="Email"/>
    <x v="0"/>
    <n v="0"/>
    <n v="2414"/>
    <s v="Alto"/>
    <s v="Bajo"/>
    <n v="5.6603773584905662E-2"/>
    <n v="703"/>
    <n v="267"/>
    <n v="0.19850187265917604"/>
    <n v="0.19850187265917604"/>
    <s v="Primera compra"/>
    <n v="898"/>
    <n v="29.503080082135526"/>
    <n v="2.4585900068446271"/>
    <x v="0"/>
    <x v="0"/>
    <s v="abr"/>
  </r>
  <r>
    <x v="3594"/>
    <x v="0"/>
    <n v="88"/>
    <n v="284"/>
    <n v="734.7"/>
    <n v="0"/>
    <s v="No"/>
    <s v="No"/>
    <n v="0"/>
    <n v="0"/>
    <n v="2"/>
    <s v="Yes"/>
    <n v="0"/>
    <s v="UT"/>
    <x v="0"/>
    <n v="84"/>
    <s v="No"/>
    <s v="Yes"/>
    <s v="Yes"/>
    <s v="  One Year   "/>
    <s v="Direct Debit"/>
    <n v="50"/>
    <n v="2637"/>
    <x v="0"/>
    <m/>
    <x v="884"/>
    <x v="87"/>
    <n v="40"/>
    <x v="1"/>
    <n v="42.98"/>
    <x v="0"/>
    <s v="SMS"/>
    <x v="0"/>
    <n v="0"/>
    <n v="4265"/>
    <s v="Medio"/>
    <s v="Bajo"/>
    <n v="0.05"/>
    <n v="517"/>
    <n v="286"/>
    <n v="0.13986013986013987"/>
    <n v="0.13986013986013987"/>
    <s v="Primera compra"/>
    <n v="1427"/>
    <n v="46.882956878850102"/>
    <n v="3.9069130732375084"/>
    <x v="0"/>
    <x v="3"/>
    <s v="nov"/>
  </r>
  <r>
    <x v="3595"/>
    <x v="0"/>
    <n v="53"/>
    <n v="31"/>
    <n v="76.400000000000006"/>
    <n v="0"/>
    <s v="No"/>
    <s v="No"/>
    <n v="0"/>
    <n v="0"/>
    <n v="3"/>
    <s v="Yes"/>
    <n v="0"/>
    <s v="SC"/>
    <x v="0"/>
    <n v="50"/>
    <s v="No"/>
    <s v="No"/>
    <s v="No"/>
    <s v="  Month-to-Month   "/>
    <s v="Direct Debit"/>
    <n v="28"/>
    <n v="265"/>
    <x v="0"/>
    <m/>
    <x v="641"/>
    <x v="78"/>
    <n v="85"/>
    <x v="2"/>
    <n v="29.05"/>
    <x v="0"/>
    <s v="Phone"/>
    <x v="1"/>
    <n v="0"/>
    <n v="5133"/>
    <s v="Medio"/>
    <s v="Bajo"/>
    <n v="2.3529411764705882E-2"/>
    <n v="715"/>
    <n v="33"/>
    <n v="2.5757575757575757"/>
    <n v="2.5757575757575757"/>
    <s v="Primera compra"/>
    <n v="559"/>
    <n v="18.365503080082135"/>
    <n v="1.5304585900068446"/>
    <x v="0"/>
    <x v="1"/>
    <s v="abr"/>
  </r>
  <r>
    <x v="3596"/>
    <x v="0"/>
    <n v="65"/>
    <n v="139"/>
    <n v="316.89999999999998"/>
    <n v="0"/>
    <s v="No"/>
    <s v="No"/>
    <n v="0"/>
    <n v="0"/>
    <n v="0"/>
    <s v="No"/>
    <n v="0"/>
    <s v="TN"/>
    <x v="0"/>
    <n v="21"/>
    <s v="Yes"/>
    <s v="No"/>
    <s v="No"/>
    <s v="  Two Year   "/>
    <s v="Direct Debit"/>
    <n v="8"/>
    <n v="185"/>
    <x v="0"/>
    <m/>
    <x v="961"/>
    <x v="1171"/>
    <n v="49"/>
    <x v="2"/>
    <n v="6.42"/>
    <x v="4"/>
    <s v="Phone"/>
    <x v="1"/>
    <n v="0"/>
    <n v="1086"/>
    <s v="Medio"/>
    <s v="Bajo"/>
    <n v="6.1224489795918366E-2"/>
    <n v="1672"/>
    <n v="142"/>
    <n v="0.34507042253521125"/>
    <n v="0.34507042253521125"/>
    <s v="Primera compra"/>
    <n v="1747"/>
    <n v="57.396303901437378"/>
    <n v="4.7830253251197812"/>
    <x v="0"/>
    <x v="1"/>
    <s v="ene"/>
  </r>
  <r>
    <x v="3597"/>
    <x v="0"/>
    <n v="65"/>
    <n v="4"/>
    <n v="10"/>
    <n v="0"/>
    <s v="No"/>
    <s v="No"/>
    <n v="0"/>
    <n v="0"/>
    <n v="4"/>
    <s v="No"/>
    <n v="0"/>
    <s v="SD"/>
    <x v="0"/>
    <n v="46"/>
    <s v="No"/>
    <s v="No"/>
    <s v="No"/>
    <s v="  Month-to-Month   "/>
    <s v="Direct Debit"/>
    <n v="13"/>
    <n v="13"/>
    <x v="0"/>
    <m/>
    <x v="1195"/>
    <x v="250"/>
    <n v="80"/>
    <x v="1"/>
    <n v="12.74"/>
    <x v="0"/>
    <s v="SMS"/>
    <x v="0"/>
    <n v="0"/>
    <n v="3416"/>
    <s v="Medio"/>
    <s v="Bajo"/>
    <n v="2.5000000000000001E-2"/>
    <n v="659"/>
    <n v="6"/>
    <n v="13.333333333333334"/>
    <n v="13.333333333333334"/>
    <s v="Primera compra"/>
    <n v="1703"/>
    <n v="55.950718685831617"/>
    <n v="4.6625598904859684"/>
    <x v="0"/>
    <x v="1"/>
    <s v="feb"/>
  </r>
  <r>
    <x v="3598"/>
    <x v="0"/>
    <n v="74"/>
    <n v="106"/>
    <n v="262.60000000000002"/>
    <n v="0"/>
    <s v="No"/>
    <s v="No"/>
    <n v="0"/>
    <n v="0"/>
    <n v="13"/>
    <s v="Yes"/>
    <n v="0"/>
    <s v="GA"/>
    <x v="0"/>
    <n v="23"/>
    <s v="Yes"/>
    <s v="No"/>
    <s v="No"/>
    <s v="  Month-to-Month   "/>
    <s v="Credit Card"/>
    <n v="25"/>
    <n v="812"/>
    <x v="0"/>
    <m/>
    <x v="1233"/>
    <x v="589"/>
    <n v="92"/>
    <x v="0"/>
    <n v="26.2"/>
    <x v="3"/>
    <s v="SMS"/>
    <x v="1"/>
    <n v="0"/>
    <n v="3604"/>
    <s v="Medio"/>
    <s v="Bajo"/>
    <n v="1.0869565217391304E-2"/>
    <n v="1732"/>
    <n v="107"/>
    <n v="0.85981308411214952"/>
    <n v="0.85981308411214952"/>
    <s v="Primera compra"/>
    <n v="1713"/>
    <n v="56.279260780287473"/>
    <n v="4.6899383983572891"/>
    <x v="2"/>
    <x v="2"/>
    <s v="feb"/>
  </r>
  <r>
    <x v="3599"/>
    <x v="0"/>
    <n v="67"/>
    <n v="70"/>
    <n v="247.1"/>
    <n v="0"/>
    <s v="No"/>
    <s v="No"/>
    <n v="0"/>
    <n v="0"/>
    <n v="3"/>
    <s v="Yes"/>
    <n v="0"/>
    <s v="SC"/>
    <x v="0"/>
    <n v="49"/>
    <s v="No"/>
    <s v="No"/>
    <s v="No"/>
    <s v="  One Year   "/>
    <s v="Credit Card"/>
    <n v="57"/>
    <n v="2839"/>
    <x v="0"/>
    <m/>
    <x v="827"/>
    <x v="853"/>
    <n v="5"/>
    <x v="0"/>
    <n v="56.35"/>
    <x v="4"/>
    <s v="Phone"/>
    <x v="1"/>
    <n v="0"/>
    <n v="4856"/>
    <s v="Alto"/>
    <s v="Bajo"/>
    <n v="0.6"/>
    <n v="695"/>
    <n v="73"/>
    <n v="6.8493150684931503E-2"/>
    <n v="6.8493150684931503E-2"/>
    <s v="Primera compra"/>
    <n v="683"/>
    <n v="22.439425051334702"/>
    <n v="1.8699520876112252"/>
    <x v="0"/>
    <x v="3"/>
    <s v="nov"/>
  </r>
  <r>
    <x v="3600"/>
    <x v="0"/>
    <n v="74"/>
    <n v="52"/>
    <n v="92.1"/>
    <n v="52"/>
    <s v="Yes"/>
    <s v="Yes"/>
    <n v="0"/>
    <n v="0"/>
    <n v="6"/>
    <s v="Yes"/>
    <n v="0"/>
    <s v="OK"/>
    <x v="0"/>
    <n v="81"/>
    <s v="No"/>
    <s v="Yes"/>
    <s v="No"/>
    <s v="  Month-to-Month   "/>
    <s v="Direct Debit"/>
    <n v="36"/>
    <n v="480"/>
    <x v="0"/>
    <m/>
    <x v="1314"/>
    <x v="1344"/>
    <n v="68"/>
    <x v="1"/>
    <n v="33.25"/>
    <x v="0"/>
    <s v="Phone"/>
    <x v="1"/>
    <n v="1.61"/>
    <n v="4254"/>
    <s v="Medio"/>
    <s v="Bajo"/>
    <n v="2.9411764705882353E-2"/>
    <n v="1601"/>
    <n v="106"/>
    <n v="0.64150943396226412"/>
    <n v="0.64150943396226412"/>
    <s v="Primera compra"/>
    <n v="411"/>
    <n v="13.503080082135524"/>
    <n v="1.1252566735112937"/>
    <x v="0"/>
    <x v="1"/>
    <s v="ago"/>
  </r>
  <r>
    <x v="3601"/>
    <x v="0"/>
    <n v="67"/>
    <n v="20"/>
    <n v="52"/>
    <n v="12"/>
    <s v="Yes"/>
    <s v="No"/>
    <n v="10.3"/>
    <n v="2"/>
    <n v="4"/>
    <s v="Yes"/>
    <n v="0"/>
    <s v="WY"/>
    <x v="1"/>
    <n v="68"/>
    <s v="No"/>
    <s v="Yes"/>
    <s v="No"/>
    <s v="  Month-to-Month   "/>
    <s v="Direct Debit"/>
    <n v="19"/>
    <n v="75"/>
    <x v="0"/>
    <m/>
    <x v="1315"/>
    <x v="1345"/>
    <n v="79"/>
    <x v="0"/>
    <n v="22.16"/>
    <x v="3"/>
    <s v="Phone"/>
    <x v="0"/>
    <n v="0.41"/>
    <n v="6135"/>
    <s v="Medio"/>
    <s v="Bajo"/>
    <n v="1.2658227848101266E-2"/>
    <n v="902"/>
    <n v="33"/>
    <n v="2.393939393939394"/>
    <n v="2.393939393939394"/>
    <s v="Primera compra"/>
    <n v="1490"/>
    <n v="48.95277207392197"/>
    <n v="4.0793976728268309"/>
    <x v="2"/>
    <x v="1"/>
    <s v="sept"/>
  </r>
  <r>
    <x v="3601"/>
    <x v="0"/>
    <n v="72"/>
    <n v="20"/>
    <n v="52"/>
    <n v="12"/>
    <s v="Yes"/>
    <s v="No"/>
    <n v="10.3"/>
    <n v="2"/>
    <n v="4"/>
    <s v="Yes"/>
    <n v="0"/>
    <s v="WY"/>
    <x v="1"/>
    <n v="68"/>
    <s v="No"/>
    <s v="Yes"/>
    <s v="No"/>
    <s v="  Month-to-Month   "/>
    <s v="Direct Debit"/>
    <n v="19"/>
    <n v="75"/>
    <x v="0"/>
    <m/>
    <x v="1315"/>
    <x v="1345"/>
    <n v="79"/>
    <x v="0"/>
    <n v="22.16"/>
    <x v="3"/>
    <s v="Phone"/>
    <x v="0"/>
    <n v="0.41"/>
    <n v="4462"/>
    <s v="Medio"/>
    <s v="Bajo"/>
    <n v="1.2658227848101266E-2"/>
    <n v="902"/>
    <n v="33"/>
    <n v="2.393939393939394"/>
    <n v="2.393939393939394"/>
    <s v="Compra posterior"/>
    <n v="1490"/>
    <n v="48.95277207392197"/>
    <n v="4.0793976728268309"/>
    <x v="2"/>
    <x v="1"/>
    <s v="sept"/>
  </r>
  <r>
    <x v="3602"/>
    <x v="0"/>
    <n v="66"/>
    <n v="5"/>
    <n v="14"/>
    <n v="0"/>
    <s v="No"/>
    <s v="No"/>
    <n v="0"/>
    <n v="0"/>
    <n v="5"/>
    <s v="Yes"/>
    <n v="0"/>
    <s v="GA"/>
    <x v="0"/>
    <n v="35"/>
    <s v="No"/>
    <s v="No"/>
    <s v="No"/>
    <s v="  Month-to-Month   "/>
    <s v="Credit Card"/>
    <n v="18"/>
    <n v="18"/>
    <x v="0"/>
    <m/>
    <x v="551"/>
    <x v="846"/>
    <n v="52"/>
    <x v="0"/>
    <n v="21.08"/>
    <x v="5"/>
    <s v="Phone"/>
    <x v="1"/>
    <n v="0"/>
    <n v="2435"/>
    <s v="Medio"/>
    <s v="Bajo"/>
    <n v="7.6923076923076927E-2"/>
    <n v="1074"/>
    <n v="9"/>
    <n v="5.7777777777777777"/>
    <n v="5.7777777777777777"/>
    <s v="Primera compra"/>
    <n v="1519"/>
    <n v="49.905544147843941"/>
    <n v="4.1587953456536617"/>
    <x v="0"/>
    <x v="1"/>
    <s v="ago"/>
  </r>
  <r>
    <x v="3603"/>
    <x v="0"/>
    <n v="57"/>
    <n v="7"/>
    <n v="15.8"/>
    <n v="0"/>
    <s v="No"/>
    <s v="No"/>
    <n v="0"/>
    <n v="0"/>
    <n v="2"/>
    <s v="Yes"/>
    <n v="0"/>
    <s v="OK"/>
    <x v="0"/>
    <n v="75"/>
    <s v="No"/>
    <s v="Yes"/>
    <s v="Yes"/>
    <s v="  Two Year   "/>
    <s v="Direct Debit"/>
    <n v="17"/>
    <n v="65"/>
    <x v="0"/>
    <m/>
    <x v="521"/>
    <x v="1346"/>
    <n v="2"/>
    <x v="1"/>
    <n v="13.91"/>
    <x v="3"/>
    <s v="Phone"/>
    <x v="1"/>
    <n v="0"/>
    <n v="4956"/>
    <s v="Medio"/>
    <s v="Bajo"/>
    <n v="0.5"/>
    <n v="1184"/>
    <n v="8"/>
    <n v="0.25"/>
    <n v="0.25"/>
    <s v="Primera compra"/>
    <n v="1099"/>
    <n v="36.106776180698155"/>
    <n v="3.0088980150581794"/>
    <x v="2"/>
    <x v="1"/>
    <s v="oct"/>
  </r>
  <r>
    <x v="3604"/>
    <x v="0"/>
    <n v="54"/>
    <n v="233"/>
    <n v="595.4"/>
    <n v="0"/>
    <s v="No"/>
    <s v="No"/>
    <n v="0"/>
    <n v="0"/>
    <n v="8"/>
    <s v="Yes"/>
    <n v="0"/>
    <s v="WY"/>
    <x v="1"/>
    <n v="77"/>
    <s v="No"/>
    <s v="Yes"/>
    <s v="Yes"/>
    <s v="  One Year   "/>
    <s v="Credit Card"/>
    <n v="44"/>
    <n v="2639"/>
    <x v="0"/>
    <m/>
    <x v="518"/>
    <x v="680"/>
    <n v="91"/>
    <x v="1"/>
    <n v="35.479999999999997"/>
    <x v="0"/>
    <s v="Email"/>
    <x v="0"/>
    <n v="0"/>
    <n v="753"/>
    <s v="Medio"/>
    <s v="Bajo"/>
    <n v="2.197802197802198E-2"/>
    <n v="551"/>
    <n v="235"/>
    <n v="0.38723404255319149"/>
    <n v="0.38723404255319149"/>
    <s v="Primera compra"/>
    <n v="410"/>
    <n v="13.470225872689939"/>
    <n v="1.1225188227241616"/>
    <x v="0"/>
    <x v="3"/>
    <s v="ago"/>
  </r>
  <r>
    <x v="3605"/>
    <x v="0"/>
    <n v="66"/>
    <n v="136"/>
    <n v="287.10000000000002"/>
    <n v="0"/>
    <s v="No"/>
    <s v="No"/>
    <n v="0"/>
    <n v="0"/>
    <n v="5"/>
    <s v="Yes"/>
    <n v="0"/>
    <s v="AZ"/>
    <x v="1"/>
    <n v="42"/>
    <s v="No"/>
    <s v="No"/>
    <s v="Yes"/>
    <s v="  Two Year   "/>
    <s v="Credit Card"/>
    <n v="35"/>
    <n v="1677"/>
    <x v="0"/>
    <m/>
    <x v="511"/>
    <x v="1136"/>
    <n v="67"/>
    <x v="0"/>
    <n v="37.75"/>
    <x v="5"/>
    <s v="SMS"/>
    <x v="1"/>
    <n v="0"/>
    <n v="3141"/>
    <s v="Medio"/>
    <s v="Bajo"/>
    <n v="5.9701492537313432E-2"/>
    <n v="1246"/>
    <n v="140"/>
    <n v="0.47857142857142859"/>
    <n v="0.47857142857142859"/>
    <s v="Primera compra"/>
    <n v="398"/>
    <n v="13.075975359342916"/>
    <n v="1.0896646132785763"/>
    <x v="0"/>
    <x v="0"/>
    <s v="sept"/>
  </r>
  <r>
    <x v="3606"/>
    <x v="0"/>
    <n v="54"/>
    <n v="70"/>
    <n v="124.4"/>
    <n v="0"/>
    <s v="No"/>
    <s v="No"/>
    <n v="0"/>
    <n v="0"/>
    <n v="0"/>
    <s v="No"/>
    <n v="0"/>
    <s v="KS"/>
    <x v="1"/>
    <n v="55"/>
    <s v="No"/>
    <s v="No"/>
    <s v="No"/>
    <s v="  Two Year   "/>
    <s v="Direct Debit"/>
    <n v="8"/>
    <n v="251"/>
    <x v="0"/>
    <m/>
    <x v="1316"/>
    <x v="217"/>
    <n v="108"/>
    <x v="1"/>
    <n v="8.09"/>
    <x v="5"/>
    <s v="Phone"/>
    <x v="0"/>
    <n v="0"/>
    <n v="670"/>
    <s v="Medio"/>
    <s v="Bajo"/>
    <n v="3.7037037037037035E-2"/>
    <n v="1216"/>
    <n v="74"/>
    <n v="1.4594594594594594"/>
    <n v="1.4594594594594594"/>
    <s v="Primera compra"/>
    <n v="345"/>
    <n v="11.3347022587269"/>
    <n v="0.94455852156057496"/>
    <x v="0"/>
    <x v="1"/>
    <s v="nov"/>
  </r>
  <r>
    <x v="3607"/>
    <x v="0"/>
    <n v="50"/>
    <n v="32"/>
    <n v="85.7"/>
    <n v="0"/>
    <s v="No"/>
    <s v="No"/>
    <n v="0"/>
    <n v="2"/>
    <n v="2"/>
    <s v="Yes"/>
    <n v="0"/>
    <s v="RI"/>
    <x v="1"/>
    <n v="37"/>
    <s v="No"/>
    <s v="No"/>
    <s v="Yes"/>
    <s v="  Month-to-Month   "/>
    <s v="Direct Debit"/>
    <n v="27"/>
    <n v="196"/>
    <x v="0"/>
    <m/>
    <x v="1134"/>
    <x v="1347"/>
    <n v="96"/>
    <x v="2"/>
    <n v="31.72"/>
    <x v="4"/>
    <s v="Phone"/>
    <x v="0"/>
    <n v="0"/>
    <n v="5354"/>
    <s v="Medio"/>
    <s v="Bajo"/>
    <n v="3.125E-2"/>
    <n v="1177"/>
    <n v="35"/>
    <n v="2.7428571428571429"/>
    <n v="2.7428571428571429"/>
    <s v="Primera compra"/>
    <n v="1390"/>
    <n v="45.667351129363453"/>
    <n v="3.805612594113621"/>
    <x v="0"/>
    <x v="1"/>
    <s v="dic"/>
  </r>
  <r>
    <x v="3608"/>
    <x v="0"/>
    <n v="50"/>
    <n v="171"/>
    <n v="364.5"/>
    <n v="0"/>
    <s v="No"/>
    <s v="No"/>
    <n v="0"/>
    <n v="0"/>
    <n v="1"/>
    <s v="Yes"/>
    <n v="0"/>
    <s v="NY"/>
    <x v="0"/>
    <n v="36"/>
    <s v="No"/>
    <s v="No"/>
    <s v="No"/>
    <s v="  Month-to-Month   "/>
    <s v="Direct Debit"/>
    <n v="26"/>
    <n v="1050"/>
    <x v="0"/>
    <m/>
    <x v="846"/>
    <x v="462"/>
    <n v="107"/>
    <x v="2"/>
    <n v="28"/>
    <x v="1"/>
    <s v="Phone"/>
    <x v="0"/>
    <n v="0"/>
    <n v="2616"/>
    <s v="Medio"/>
    <s v="Bajo"/>
    <n v="0"/>
    <n v="1165"/>
    <n v="171"/>
    <n v="0.6257309941520468"/>
    <n v="0.6257309941520468"/>
    <s v="Primera compra"/>
    <n v="1073"/>
    <n v="35.252566735112936"/>
    <n v="2.9377138945927448"/>
    <x v="2"/>
    <x v="2"/>
    <s v="nov"/>
  </r>
  <r>
    <x v="3609"/>
    <x v="0"/>
    <n v="65"/>
    <n v="14"/>
    <n v="36.200000000000003"/>
    <n v="0"/>
    <s v="No"/>
    <s v="No"/>
    <n v="0"/>
    <n v="0"/>
    <n v="3"/>
    <s v="No"/>
    <n v="5"/>
    <s v="LA"/>
    <x v="0"/>
    <n v="45"/>
    <s v="No"/>
    <s v="No"/>
    <s v="No"/>
    <s v="  Month-to-Month   "/>
    <s v="Credit Card"/>
    <n v="23"/>
    <n v="212"/>
    <x v="0"/>
    <m/>
    <x v="1265"/>
    <x v="1119"/>
    <n v="13"/>
    <x v="1"/>
    <n v="18.899999999999999"/>
    <x v="2"/>
    <s v="SMS"/>
    <x v="0"/>
    <n v="0"/>
    <n v="3796"/>
    <s v="Medio"/>
    <s v="Medio"/>
    <n v="0.38461538461538464"/>
    <n v="1394"/>
    <n v="19"/>
    <n v="0.68421052631578949"/>
    <n v="0.68421052631578949"/>
    <s v="Primera compra"/>
    <n v="310"/>
    <n v="10.184804928131417"/>
    <n v="0.84873374401095136"/>
    <x v="1"/>
    <x v="1"/>
    <s v="dic"/>
  </r>
  <r>
    <x v="3610"/>
    <x v="0"/>
    <n v="58"/>
    <n v="36"/>
    <n v="97.4"/>
    <n v="0"/>
    <s v="No"/>
    <s v="No"/>
    <n v="0"/>
    <n v="0"/>
    <n v="0"/>
    <s v="No"/>
    <n v="0"/>
    <s v="TN"/>
    <x v="1"/>
    <n v="22"/>
    <s v="Yes"/>
    <s v="No"/>
    <s v="No"/>
    <s v="  One Year   "/>
    <s v="Paper Check"/>
    <n v="13"/>
    <n v="87"/>
    <x v="0"/>
    <m/>
    <x v="1183"/>
    <x v="761"/>
    <n v="71"/>
    <x v="1"/>
    <n v="13"/>
    <x v="3"/>
    <s v="Email"/>
    <x v="1"/>
    <n v="0"/>
    <n v="6062"/>
    <s v="Medio"/>
    <s v="Bajo"/>
    <n v="1.4084507042253521E-2"/>
    <n v="1059"/>
    <n v="37"/>
    <n v="1.9189189189189189"/>
    <n v="1.9189189189189189"/>
    <s v="Primera compra"/>
    <n v="464"/>
    <n v="15.24435318275154"/>
    <n v="1.270362765229295"/>
    <x v="0"/>
    <x v="1"/>
    <s v="jul"/>
  </r>
  <r>
    <x v="3611"/>
    <x v="0"/>
    <n v="71"/>
    <n v="354"/>
    <n v="840.4"/>
    <n v="0"/>
    <s v="No"/>
    <s v="No"/>
    <n v="0"/>
    <n v="0"/>
    <n v="15"/>
    <s v="Yes"/>
    <n v="0"/>
    <s v="WI"/>
    <x v="0"/>
    <n v="39"/>
    <s v="No"/>
    <s v="No"/>
    <s v="No"/>
    <s v="  Month-to-Month   "/>
    <s v="Direct Debit"/>
    <n v="65"/>
    <n v="3923"/>
    <x v="0"/>
    <m/>
    <x v="261"/>
    <x v="443"/>
    <n v="38"/>
    <x v="0"/>
    <n v="73.45"/>
    <x v="2"/>
    <s v="SMS"/>
    <x v="1"/>
    <n v="0"/>
    <n v="2273"/>
    <s v="Alto"/>
    <s v="Medio"/>
    <n v="0.13157894736842105"/>
    <n v="1119"/>
    <n v="359"/>
    <n v="0.10584958217270195"/>
    <n v="0.10584958217270195"/>
    <s v="Primera compra"/>
    <n v="435"/>
    <n v="14.29158110882957"/>
    <n v="1.1909650924024642"/>
    <x v="1"/>
    <x v="3"/>
    <s v="ago"/>
  </r>
  <r>
    <x v="3612"/>
    <x v="0"/>
    <n v="84"/>
    <n v="6"/>
    <n v="16"/>
    <n v="0"/>
    <s v="No"/>
    <s v="No"/>
    <n v="0"/>
    <n v="0"/>
    <n v="4"/>
    <s v="Yes"/>
    <n v="0"/>
    <s v="OH"/>
    <x v="0"/>
    <n v="31"/>
    <s v="No"/>
    <s v="No"/>
    <s v="No"/>
    <s v="  Month-to-Month   "/>
    <s v="Credit Card"/>
    <n v="29"/>
    <n v="29"/>
    <x v="0"/>
    <m/>
    <x v="1159"/>
    <x v="107"/>
    <n v="22"/>
    <x v="1"/>
    <n v="29.34"/>
    <x v="0"/>
    <s v="Email"/>
    <x v="0"/>
    <n v="0"/>
    <n v="3532"/>
    <s v="Medio"/>
    <s v="Bajo"/>
    <n v="9.0909090909090912E-2"/>
    <n v="1436"/>
    <n v="8"/>
    <n v="2.75"/>
    <n v="2.75"/>
    <s v="Primera compra"/>
    <n v="751"/>
    <n v="24.673511293634498"/>
    <n v="2.0561259411362083"/>
    <x v="0"/>
    <x v="1"/>
    <s v="sept"/>
  </r>
  <r>
    <x v="3613"/>
    <x v="0"/>
    <n v="72"/>
    <n v="59"/>
    <n v="109.6"/>
    <n v="64"/>
    <s v="Yes"/>
    <s v="No"/>
    <n v="27.5"/>
    <n v="1"/>
    <n v="2"/>
    <s v="No"/>
    <n v="47"/>
    <s v="CT"/>
    <x v="0"/>
    <n v="66"/>
    <s v="No"/>
    <s v="Yes"/>
    <s v="Yes"/>
    <s v="  One Year   "/>
    <s v="Credit Card"/>
    <n v="18"/>
    <n v="283"/>
    <x v="0"/>
    <m/>
    <x v="746"/>
    <x v="586"/>
    <n v="18"/>
    <x v="0"/>
    <n v="14.48"/>
    <x v="0"/>
    <s v="Email"/>
    <x v="0"/>
    <n v="1.38"/>
    <n v="4271"/>
    <s v="Medio"/>
    <s v="Bajo"/>
    <n v="0.1111111111111111"/>
    <n v="439"/>
    <n v="125"/>
    <n v="0.14399999999999999"/>
    <n v="0.14399999999999999"/>
    <s v="Primera compra"/>
    <n v="873"/>
    <n v="28.681724845995895"/>
    <n v="2.3901437371663246"/>
    <x v="0"/>
    <x v="1"/>
    <s v="may"/>
  </r>
  <r>
    <x v="3614"/>
    <x v="0"/>
    <n v="93"/>
    <n v="119"/>
    <n v="301.2"/>
    <n v="270"/>
    <s v="Yes"/>
    <s v="No"/>
    <n v="66"/>
    <n v="0"/>
    <n v="14"/>
    <s v="Yes"/>
    <n v="0"/>
    <s v="UT"/>
    <x v="1"/>
    <n v="21"/>
    <s v="Yes"/>
    <s v="No"/>
    <s v="Yes"/>
    <s v="  One Year   "/>
    <s v="Credit Card"/>
    <n v="40"/>
    <n v="1211"/>
    <x v="0"/>
    <m/>
    <x v="6"/>
    <x v="543"/>
    <n v="100"/>
    <x v="1"/>
    <n v="39.24"/>
    <x v="3"/>
    <s v="Email"/>
    <x v="1"/>
    <n v="0.33"/>
    <n v="6199"/>
    <s v="Medio"/>
    <s v="Bajo"/>
    <n v="0.01"/>
    <n v="931"/>
    <n v="390"/>
    <n v="0.25641025641025639"/>
    <n v="0.25641025641025639"/>
    <s v="Primera compra"/>
    <n v="555"/>
    <n v="18.234086242299796"/>
    <n v="1.5195071868583163"/>
    <x v="0"/>
    <x v="0"/>
    <s v="abr"/>
  </r>
  <r>
    <x v="3615"/>
    <x v="0"/>
    <n v="91"/>
    <n v="209"/>
    <n v="572.6"/>
    <n v="0"/>
    <s v="No"/>
    <s v="No"/>
    <n v="0"/>
    <n v="0"/>
    <n v="3"/>
    <s v="Yes"/>
    <n v="0"/>
    <s v="VA"/>
    <x v="0"/>
    <n v="75"/>
    <s v="No"/>
    <s v="Yes"/>
    <s v="Yes"/>
    <s v="  One Year   "/>
    <s v="Direct Debit"/>
    <n v="42"/>
    <n v="2978"/>
    <x v="0"/>
    <m/>
    <x v="447"/>
    <x v="91"/>
    <n v="61"/>
    <x v="1"/>
    <n v="35.479999999999997"/>
    <x v="0"/>
    <s v="Email"/>
    <x v="1"/>
    <n v="0"/>
    <n v="518"/>
    <s v="Medio"/>
    <s v="Bajo"/>
    <n v="3.2786885245901641E-2"/>
    <n v="417"/>
    <n v="211"/>
    <n v="0.2890995260663507"/>
    <n v="0.2890995260663507"/>
    <s v="Primera compra"/>
    <n v="1518"/>
    <n v="49.872689938398352"/>
    <n v="4.1560574948665296"/>
    <x v="0"/>
    <x v="3"/>
    <s v="ago"/>
  </r>
  <r>
    <x v="3616"/>
    <x v="0"/>
    <n v="62"/>
    <n v="144"/>
    <n v="273.89999999999998"/>
    <n v="92"/>
    <s v="Yes"/>
    <s v="No"/>
    <n v="85.6"/>
    <n v="2"/>
    <n v="10"/>
    <s v="Yes"/>
    <n v="0"/>
    <s v="AK"/>
    <x v="0"/>
    <n v="37"/>
    <s v="No"/>
    <s v="No"/>
    <s v="Yes"/>
    <s v="  One Year   "/>
    <s v="Direct Debit"/>
    <n v="44"/>
    <n v="1986"/>
    <x v="0"/>
    <m/>
    <x v="956"/>
    <x v="596"/>
    <n v="53"/>
    <x v="2"/>
    <n v="46.11"/>
    <x v="1"/>
    <s v="Email"/>
    <x v="1"/>
    <n v="4.28"/>
    <n v="905"/>
    <s v="Alto"/>
    <s v="Bajo"/>
    <n v="0"/>
    <n v="1692"/>
    <n v="236"/>
    <n v="0.22457627118644069"/>
    <n v="0.22457627118644069"/>
    <s v="Primera compra"/>
    <n v="1417"/>
    <n v="46.554414784394254"/>
    <n v="3.8795345653661877"/>
    <x v="2"/>
    <x v="0"/>
    <s v="nov"/>
  </r>
  <r>
    <x v="3617"/>
    <x v="0"/>
    <n v="70"/>
    <n v="348"/>
    <n v="919.1"/>
    <n v="0"/>
    <s v="No"/>
    <s v="No"/>
    <n v="0"/>
    <n v="0"/>
    <n v="9"/>
    <s v="Yes"/>
    <n v="0"/>
    <s v="ME"/>
    <x v="1"/>
    <n v="60"/>
    <s v="No"/>
    <s v="No"/>
    <s v="Yes"/>
    <s v="  Month-to-Month   "/>
    <s v="Direct Debit"/>
    <n v="41"/>
    <n v="2339"/>
    <x v="0"/>
    <m/>
    <x v="261"/>
    <x v="1097"/>
    <n v="100"/>
    <x v="0"/>
    <n v="37.89"/>
    <x v="0"/>
    <s v="Email"/>
    <x v="0"/>
    <n v="0"/>
    <n v="6872"/>
    <s v="Medio"/>
    <s v="Bajo"/>
    <n v="0.02"/>
    <n v="1230"/>
    <n v="350"/>
    <n v="0.2857142857142857"/>
    <n v="0.2857142857142857"/>
    <s v="Primera compra"/>
    <n v="435"/>
    <n v="14.29158110882957"/>
    <n v="1.1909650924024642"/>
    <x v="0"/>
    <x v="3"/>
    <s v="ago"/>
  </r>
  <r>
    <x v="3618"/>
    <x v="0"/>
    <n v="73"/>
    <n v="3"/>
    <n v="6.4"/>
    <n v="0"/>
    <s v="No"/>
    <s v="No"/>
    <n v="0"/>
    <n v="0"/>
    <n v="4"/>
    <s v="Yes"/>
    <n v="0"/>
    <s v="UT"/>
    <x v="1"/>
    <n v="43"/>
    <s v="No"/>
    <s v="No"/>
    <s v="No"/>
    <s v="  Month-to-Month   "/>
    <s v="Direct Debit"/>
    <n v="45"/>
    <n v="72"/>
    <x v="0"/>
    <m/>
    <x v="210"/>
    <x v="399"/>
    <n v="70"/>
    <x v="1"/>
    <n v="46.38"/>
    <x v="3"/>
    <s v="Phone"/>
    <x v="1"/>
    <n v="0"/>
    <n v="6591"/>
    <s v="Alto"/>
    <s v="Bajo"/>
    <n v="1.4285714285714285E-2"/>
    <n v="751"/>
    <n v="4"/>
    <n v="17.5"/>
    <n v="17.5"/>
    <s v="Primera compra"/>
    <n v="1054"/>
    <n v="34.628336755646814"/>
    <n v="2.8856947296372346"/>
    <x v="2"/>
    <x v="1"/>
    <s v="nov"/>
  </r>
  <r>
    <x v="3619"/>
    <x v="0"/>
    <n v="75"/>
    <n v="11"/>
    <n v="35.1"/>
    <n v="0"/>
    <s v="No"/>
    <s v="No"/>
    <n v="0"/>
    <n v="0"/>
    <n v="0"/>
    <s v="No"/>
    <n v="0"/>
    <s v="MA"/>
    <x v="0"/>
    <n v="35"/>
    <s v="No"/>
    <s v="No"/>
    <s v="No"/>
    <s v="  Month-to-Month   "/>
    <s v="Direct Debit"/>
    <n v="10"/>
    <n v="25"/>
    <x v="0"/>
    <m/>
    <x v="884"/>
    <x v="1348"/>
    <n v="109"/>
    <x v="2"/>
    <n v="9.68"/>
    <x v="0"/>
    <s v="Phone"/>
    <x v="1"/>
    <n v="0"/>
    <n v="2766"/>
    <s v="Medio"/>
    <s v="Bajo"/>
    <n v="1.834862385321101E-2"/>
    <n v="1741"/>
    <n v="13"/>
    <n v="8.384615384615385"/>
    <n v="8.384615384615385"/>
    <s v="Primera compra"/>
    <n v="1427"/>
    <n v="46.882956878850102"/>
    <n v="3.9069130732375084"/>
    <x v="0"/>
    <x v="1"/>
    <s v="nov"/>
  </r>
  <r>
    <x v="3620"/>
    <x v="0"/>
    <n v="65"/>
    <n v="160"/>
    <n v="374.1"/>
    <n v="124"/>
    <s v="Yes"/>
    <s v="No"/>
    <n v="142.6"/>
    <n v="2"/>
    <n v="0"/>
    <s v="No"/>
    <n v="0"/>
    <s v="VA"/>
    <x v="0"/>
    <n v="23"/>
    <s v="Yes"/>
    <s v="No"/>
    <s v="No"/>
    <s v="  One Year   "/>
    <s v="Direct Debit"/>
    <n v="16"/>
    <n v="998"/>
    <x v="0"/>
    <m/>
    <x v="1317"/>
    <x v="32"/>
    <n v="95"/>
    <x v="0"/>
    <n v="14.19"/>
    <x v="3"/>
    <s v="Email"/>
    <x v="0"/>
    <n v="5.7"/>
    <n v="6719"/>
    <s v="Medio"/>
    <s v="Bajo"/>
    <n v="1.0526315789473684E-2"/>
    <n v="1677"/>
    <n v="285"/>
    <n v="0.33333333333333331"/>
    <n v="0.33333333333333331"/>
    <s v="Primera compra"/>
    <n v="639"/>
    <n v="20.993839835728952"/>
    <n v="1.7494866529774127"/>
    <x v="0"/>
    <x v="2"/>
    <s v="ene"/>
  </r>
  <r>
    <x v="3621"/>
    <x v="0"/>
    <n v="51"/>
    <n v="63"/>
    <n v="116.5"/>
    <n v="0"/>
    <s v="No"/>
    <s v="No"/>
    <n v="0"/>
    <n v="0"/>
    <n v="0"/>
    <s v="No"/>
    <n v="0"/>
    <s v="CT"/>
    <x v="0"/>
    <n v="32"/>
    <s v="No"/>
    <s v="No"/>
    <s v="No"/>
    <s v="  One Year   "/>
    <s v="Credit Card"/>
    <n v="13"/>
    <n v="367"/>
    <x v="0"/>
    <m/>
    <x v="826"/>
    <x v="196"/>
    <n v="64"/>
    <x v="2"/>
    <n v="14.37"/>
    <x v="5"/>
    <s v="Phone"/>
    <x v="1"/>
    <n v="0"/>
    <n v="3185"/>
    <s v="Medio"/>
    <s v="Bajo"/>
    <n v="6.25E-2"/>
    <n v="1061"/>
    <n v="67"/>
    <n v="0.95522388059701491"/>
    <n v="0.95522388059701491"/>
    <s v="Primera compra"/>
    <n v="1087"/>
    <n v="35.71252566735113"/>
    <n v="2.9760438056125942"/>
    <x v="0"/>
    <x v="1"/>
    <s v="oct"/>
  </r>
  <r>
    <x v="3622"/>
    <x v="0"/>
    <n v="68"/>
    <n v="45"/>
    <n v="106.9"/>
    <n v="0"/>
    <s v="No"/>
    <s v="No"/>
    <n v="0"/>
    <n v="0"/>
    <n v="0"/>
    <s v="No"/>
    <n v="0"/>
    <s v="IL"/>
    <x v="0"/>
    <n v="35"/>
    <s v="No"/>
    <s v="No"/>
    <s v="No"/>
    <s v="  Month-to-Month   "/>
    <s v="Credit Card"/>
    <n v="9"/>
    <n v="79"/>
    <x v="0"/>
    <m/>
    <x v="1318"/>
    <x v="978"/>
    <n v="8"/>
    <x v="0"/>
    <n v="7.83"/>
    <x v="1"/>
    <s v="Email"/>
    <x v="1"/>
    <n v="0"/>
    <n v="5279"/>
    <s v="Medio"/>
    <s v="Bajo"/>
    <n v="0"/>
    <n v="506"/>
    <n v="45"/>
    <n v="0.17777777777777778"/>
    <n v="0.17777777777777778"/>
    <s v="Primera compra"/>
    <n v="297"/>
    <n v="9.7577002053388089"/>
    <n v="0.81314168377823404"/>
    <x v="0"/>
    <x v="1"/>
    <s v="dic"/>
  </r>
  <r>
    <x v="3623"/>
    <x v="0"/>
    <n v="68"/>
    <n v="43"/>
    <n v="69.900000000000006"/>
    <n v="36"/>
    <s v="Yes"/>
    <s v="Yes"/>
    <n v="0"/>
    <n v="0"/>
    <n v="29"/>
    <s v="Yes"/>
    <n v="0"/>
    <s v="NC"/>
    <x v="0"/>
    <n v="48"/>
    <s v="No"/>
    <s v="No"/>
    <s v="No"/>
    <s v="  Month-to-Month   "/>
    <s v="Direct Debit"/>
    <n v="28"/>
    <n v="245"/>
    <x v="0"/>
    <m/>
    <x v="1319"/>
    <x v="961"/>
    <n v="113"/>
    <x v="1"/>
    <n v="29.35"/>
    <x v="3"/>
    <s v="Phone"/>
    <x v="0"/>
    <n v="0.92"/>
    <n v="3947"/>
    <s v="Medio"/>
    <s v="Bajo"/>
    <n v="8.8495575221238937E-3"/>
    <n v="944"/>
    <n v="80"/>
    <n v="1.4125000000000001"/>
    <n v="1.4125000000000001"/>
    <s v="Primera compra"/>
    <n v="519"/>
    <n v="17.051334702258728"/>
    <n v="1.4209445585215608"/>
    <x v="0"/>
    <x v="1"/>
    <s v="may"/>
  </r>
  <r>
    <x v="3624"/>
    <x v="0"/>
    <n v="96"/>
    <n v="149"/>
    <n v="278.89999999999998"/>
    <n v="0"/>
    <s v="No"/>
    <s v="No"/>
    <n v="0"/>
    <n v="1"/>
    <n v="0"/>
    <s v="No"/>
    <n v="0"/>
    <s v="WA"/>
    <x v="0"/>
    <n v="42"/>
    <s v="No"/>
    <s v="No"/>
    <s v="No"/>
    <s v="  Two Year   "/>
    <s v="Paper Check"/>
    <n v="11"/>
    <n v="213"/>
    <x v="0"/>
    <m/>
    <x v="749"/>
    <x v="1129"/>
    <n v="21"/>
    <x v="1"/>
    <n v="12.48"/>
    <x v="2"/>
    <s v="Email"/>
    <x v="0"/>
    <n v="0"/>
    <n v="3791"/>
    <s v="Medio"/>
    <s v="Medio"/>
    <n v="0.23809523809523808"/>
    <n v="1583"/>
    <n v="154"/>
    <n v="0.13636363636363635"/>
    <n v="0.13636363636363635"/>
    <s v="Primera compra"/>
    <n v="1338"/>
    <n v="43.958932238193022"/>
    <n v="3.6632443531827517"/>
    <x v="1"/>
    <x v="1"/>
    <s v="feb"/>
  </r>
  <r>
    <x v="3625"/>
    <x v="0"/>
    <n v="74"/>
    <n v="230"/>
    <n v="726.4"/>
    <n v="292"/>
    <s v="Yes"/>
    <s v="No"/>
    <n v="346.8"/>
    <n v="2"/>
    <n v="13"/>
    <s v="Yes"/>
    <n v="0"/>
    <s v="NV"/>
    <x v="1"/>
    <n v="44"/>
    <s v="No"/>
    <s v="No"/>
    <s v="No"/>
    <s v="  Two Year   "/>
    <s v="Direct Debit"/>
    <n v="52"/>
    <n v="3809"/>
    <x v="0"/>
    <m/>
    <x v="335"/>
    <x v="1349"/>
    <n v="62"/>
    <x v="0"/>
    <n v="61.48"/>
    <x v="3"/>
    <s v="SMS"/>
    <x v="0"/>
    <n v="6.94"/>
    <n v="570"/>
    <s v="Alto"/>
    <s v="Bajo"/>
    <n v="1.6129032258064516E-2"/>
    <n v="1540"/>
    <n v="523"/>
    <n v="0.11854684512428298"/>
    <n v="0.11854684512428298"/>
    <s v="Primera compra"/>
    <n v="508"/>
    <n v="16.689938398357288"/>
    <n v="1.3908281998631074"/>
    <x v="0"/>
    <x v="3"/>
    <s v="may"/>
  </r>
  <r>
    <x v="3626"/>
    <x v="0"/>
    <n v="50"/>
    <n v="109"/>
    <n v="275.2"/>
    <n v="0"/>
    <s v="No"/>
    <s v="No"/>
    <n v="0"/>
    <n v="0"/>
    <n v="5"/>
    <s v="Yes"/>
    <n v="0"/>
    <s v="CT"/>
    <x v="1"/>
    <n v="37"/>
    <s v="No"/>
    <s v="No"/>
    <s v="Yes"/>
    <s v="  Month-to-Month   "/>
    <s v="Credit Card"/>
    <n v="17"/>
    <n v="431"/>
    <x v="0"/>
    <m/>
    <x v="1061"/>
    <x v="1230"/>
    <n v="108"/>
    <x v="1"/>
    <n v="15.37"/>
    <x v="1"/>
    <s v="Phone"/>
    <x v="0"/>
    <n v="0"/>
    <n v="2656"/>
    <s v="Medio"/>
    <s v="Bajo"/>
    <n v="0"/>
    <n v="338"/>
    <n v="109"/>
    <n v="0.99082568807339455"/>
    <n v="0.99082568807339455"/>
    <s v="Primera compra"/>
    <n v="1501"/>
    <n v="49.314168377823414"/>
    <n v="4.1095140314852845"/>
    <x v="2"/>
    <x v="1"/>
    <s v="sept"/>
  </r>
  <r>
    <x v="3626"/>
    <x v="0"/>
    <n v="99"/>
    <n v="109"/>
    <n v="275.2"/>
    <n v="0"/>
    <s v="No"/>
    <s v="No"/>
    <n v="0"/>
    <n v="0"/>
    <n v="5"/>
    <s v="Yes"/>
    <n v="0"/>
    <s v="CT"/>
    <x v="1"/>
    <n v="37"/>
    <s v="No"/>
    <s v="No"/>
    <s v="Yes"/>
    <s v="  Month-to-Month   "/>
    <s v="Credit Card"/>
    <n v="17"/>
    <n v="431"/>
    <x v="0"/>
    <m/>
    <x v="1061"/>
    <x v="1230"/>
    <n v="108"/>
    <x v="1"/>
    <n v="15.37"/>
    <x v="2"/>
    <s v="Phone"/>
    <x v="0"/>
    <n v="0"/>
    <n v="623"/>
    <s v="Medio"/>
    <s v="Medio"/>
    <n v="4.6296296296296294E-2"/>
    <n v="338"/>
    <n v="114"/>
    <n v="0.94736842105263153"/>
    <n v="0.94736842105263153"/>
    <s v="Compra posterior"/>
    <n v="1501"/>
    <n v="49.314168377823414"/>
    <n v="4.1095140314852845"/>
    <x v="1"/>
    <x v="1"/>
    <s v="sept"/>
  </r>
  <r>
    <x v="3627"/>
    <x v="0"/>
    <n v="82"/>
    <n v="104"/>
    <n v="279.3"/>
    <n v="0"/>
    <s v="No"/>
    <s v="No"/>
    <n v="0"/>
    <n v="0"/>
    <n v="3"/>
    <s v="Yes"/>
    <n v="0"/>
    <s v="NC"/>
    <x v="0"/>
    <n v="40"/>
    <s v="No"/>
    <s v="No"/>
    <s v="No"/>
    <s v="  Month-to-Month   "/>
    <s v="Direct Debit"/>
    <n v="15"/>
    <n v="278"/>
    <x v="0"/>
    <m/>
    <x v="1320"/>
    <x v="1269"/>
    <n v="56"/>
    <x v="1"/>
    <n v="17.53"/>
    <x v="5"/>
    <s v="Phone"/>
    <x v="1"/>
    <n v="0"/>
    <n v="4679"/>
    <s v="Medio"/>
    <s v="Bajo"/>
    <n v="7.1428571428571425E-2"/>
    <n v="1013"/>
    <n v="108"/>
    <n v="0.51851851851851849"/>
    <n v="0.51851851851851849"/>
    <s v="Primera compra"/>
    <n v="828"/>
    <n v="27.203285420944557"/>
    <n v="2.2669404517453797"/>
    <x v="0"/>
    <x v="1"/>
    <s v="jul"/>
  </r>
  <r>
    <x v="3628"/>
    <x v="0"/>
    <n v="66"/>
    <n v="158"/>
    <n v="268.89999999999998"/>
    <n v="0"/>
    <s v="No"/>
    <s v="No"/>
    <n v="0"/>
    <n v="0"/>
    <n v="0"/>
    <s v="No"/>
    <n v="0"/>
    <s v="NJ"/>
    <x v="1"/>
    <n v="60"/>
    <s v="No"/>
    <s v="No"/>
    <s v="No"/>
    <s v="  Two Year   "/>
    <s v="Paper Check"/>
    <n v="8"/>
    <n v="447"/>
    <x v="0"/>
    <m/>
    <x v="635"/>
    <x v="1221"/>
    <n v="33"/>
    <x v="0"/>
    <n v="7.51"/>
    <x v="3"/>
    <s v="Email"/>
    <x v="1"/>
    <n v="0"/>
    <n v="5040"/>
    <s v="Medio"/>
    <s v="Bajo"/>
    <n v="3.0303030303030304E-2"/>
    <n v="756"/>
    <n v="159"/>
    <n v="0.20754716981132076"/>
    <n v="0.20754716981132076"/>
    <s v="Primera compra"/>
    <n v="449"/>
    <n v="14.751540041067763"/>
    <n v="1.2292950034223136"/>
    <x v="0"/>
    <x v="1"/>
    <s v="jul"/>
  </r>
  <r>
    <x v="3629"/>
    <x v="0"/>
    <n v="75"/>
    <n v="293"/>
    <n v="707.3"/>
    <n v="0"/>
    <s v="No"/>
    <s v="No"/>
    <n v="0"/>
    <n v="0"/>
    <n v="20"/>
    <s v="Yes"/>
    <n v="0"/>
    <s v="ME"/>
    <x v="0"/>
    <n v="20"/>
    <s v="Yes"/>
    <s v="No"/>
    <s v="No"/>
    <s v="  One Year   "/>
    <s v="Credit Card"/>
    <n v="22"/>
    <n v="1191"/>
    <x v="0"/>
    <m/>
    <x v="1028"/>
    <x v="542"/>
    <n v="64"/>
    <x v="2"/>
    <n v="24.61"/>
    <x v="5"/>
    <s v="Email"/>
    <x v="0"/>
    <n v="0"/>
    <n v="5439"/>
    <s v="Medio"/>
    <s v="Bajo"/>
    <n v="6.25E-2"/>
    <n v="1402"/>
    <n v="297"/>
    <n v="0.21548821548821548"/>
    <n v="0.21548821548821548"/>
    <s v="Primera compra"/>
    <n v="730"/>
    <n v="23.983572895277206"/>
    <n v="1.9986310746064337"/>
    <x v="0"/>
    <x v="0"/>
    <s v="oct"/>
  </r>
  <r>
    <x v="3630"/>
    <x v="0"/>
    <n v="58"/>
    <n v="34"/>
    <n v="84.2"/>
    <n v="0"/>
    <s v="No"/>
    <s v="No"/>
    <n v="0"/>
    <n v="0"/>
    <n v="24"/>
    <s v="Yes"/>
    <n v="0"/>
    <s v="NC"/>
    <x v="1"/>
    <n v="25"/>
    <s v="Yes"/>
    <s v="No"/>
    <s v="No"/>
    <s v="  Month-to-Month   "/>
    <s v="Direct Debit"/>
    <n v="23"/>
    <n v="150"/>
    <x v="0"/>
    <m/>
    <x v="1051"/>
    <x v="1046"/>
    <n v="30"/>
    <x v="2"/>
    <n v="19.84"/>
    <x v="4"/>
    <s v="Phone"/>
    <x v="1"/>
    <n v="0"/>
    <n v="3306"/>
    <s v="Medio"/>
    <s v="Bajo"/>
    <n v="0.1"/>
    <n v="1299"/>
    <n v="37"/>
    <n v="0.81081081081081086"/>
    <n v="0.81081081081081086"/>
    <s v="Primera compra"/>
    <n v="699"/>
    <n v="22.965092402464066"/>
    <n v="1.9137577002053388"/>
    <x v="0"/>
    <x v="1"/>
    <s v="nov"/>
  </r>
  <r>
    <x v="3631"/>
    <x v="0"/>
    <n v="65"/>
    <n v="433"/>
    <n v="1072.9000000000001"/>
    <n v="0"/>
    <s v="No"/>
    <s v="No"/>
    <n v="0"/>
    <n v="0"/>
    <n v="0"/>
    <s v="No"/>
    <n v="0"/>
    <s v="ID"/>
    <x v="0"/>
    <n v="61"/>
    <s v="No"/>
    <s v="No"/>
    <s v="No"/>
    <s v="  Two Year   "/>
    <s v="Direct Debit"/>
    <n v="10"/>
    <n v="735"/>
    <x v="0"/>
    <m/>
    <x v="159"/>
    <x v="471"/>
    <n v="108"/>
    <x v="1"/>
    <n v="8.7100000000000009"/>
    <x v="3"/>
    <s v="Email"/>
    <x v="1"/>
    <n v="0"/>
    <n v="3915"/>
    <s v="Medio"/>
    <s v="Bajo"/>
    <n v="9.2592592592592587E-3"/>
    <n v="424"/>
    <n v="434"/>
    <n v="0.24884792626728111"/>
    <n v="0.24884792626728111"/>
    <s v="Primera compra"/>
    <n v="330"/>
    <n v="10.84188911704312"/>
    <n v="0.90349075975359339"/>
    <x v="0"/>
    <x v="2"/>
    <s v="nov"/>
  </r>
  <r>
    <x v="3632"/>
    <x v="0"/>
    <n v="61"/>
    <n v="298"/>
    <n v="700.3"/>
    <n v="0"/>
    <s v="No"/>
    <s v="No"/>
    <n v="0"/>
    <n v="0"/>
    <n v="0"/>
    <s v="No"/>
    <n v="0"/>
    <s v="TX"/>
    <x v="1"/>
    <n v="61"/>
    <s v="No"/>
    <s v="No"/>
    <s v="No"/>
    <s v="  One Year   "/>
    <s v="Direct Debit"/>
    <n v="7"/>
    <n v="456"/>
    <x v="0"/>
    <m/>
    <x v="1321"/>
    <x v="73"/>
    <n v="46"/>
    <x v="1"/>
    <n v="6.52"/>
    <x v="1"/>
    <s v="Email"/>
    <x v="1"/>
    <n v="0"/>
    <n v="3948"/>
    <s v="Medio"/>
    <s v="Bajo"/>
    <n v="0"/>
    <n v="1082"/>
    <n v="298"/>
    <n v="0.15436241610738255"/>
    <n v="0.15436241610738255"/>
    <s v="Primera compra"/>
    <n v="340"/>
    <n v="11.170431211498972"/>
    <n v="0.93086926762491429"/>
    <x v="0"/>
    <x v="1"/>
    <s v="nov"/>
  </r>
  <r>
    <x v="3633"/>
    <x v="0"/>
    <n v="66"/>
    <n v="2"/>
    <n v="5"/>
    <n v="0"/>
    <s v="No"/>
    <s v="No"/>
    <n v="0"/>
    <n v="0"/>
    <n v="4"/>
    <s v="No"/>
    <n v="28"/>
    <s v="ID"/>
    <x v="0"/>
    <n v="53"/>
    <s v="No"/>
    <s v="No"/>
    <s v="No"/>
    <s v="  Month-to-Month   "/>
    <s v="Direct Debit"/>
    <n v="37"/>
    <n v="37"/>
    <x v="0"/>
    <m/>
    <x v="1072"/>
    <x v="182"/>
    <n v="39"/>
    <x v="0"/>
    <n v="29.61"/>
    <x v="1"/>
    <s v="Phone"/>
    <x v="0"/>
    <n v="0"/>
    <n v="391"/>
    <s v="Medio"/>
    <s v="Bajo"/>
    <n v="0"/>
    <n v="1282"/>
    <n v="2"/>
    <n v="19.5"/>
    <n v="19.5"/>
    <s v="Primera compra"/>
    <n v="1597"/>
    <n v="52.468172484599592"/>
    <n v="4.3723477070499657"/>
    <x v="2"/>
    <x v="1"/>
    <s v="may"/>
  </r>
  <r>
    <x v="3634"/>
    <x v="0"/>
    <n v="74"/>
    <n v="197"/>
    <n v="503.9"/>
    <n v="0"/>
    <s v="No"/>
    <s v="No"/>
    <n v="0"/>
    <n v="0"/>
    <n v="3"/>
    <s v="Yes"/>
    <n v="0"/>
    <s v="IN"/>
    <x v="1"/>
    <n v="43"/>
    <s v="No"/>
    <s v="No"/>
    <s v="No"/>
    <s v="  One Year   "/>
    <s v="Credit Card"/>
    <n v="20"/>
    <n v="846"/>
    <x v="0"/>
    <m/>
    <x v="473"/>
    <x v="428"/>
    <n v="104"/>
    <x v="0"/>
    <n v="19.850000000000001"/>
    <x v="2"/>
    <s v="Phone"/>
    <x v="0"/>
    <n v="0"/>
    <n v="5933"/>
    <s v="Medio"/>
    <s v="Medio"/>
    <n v="4.807692307692308E-2"/>
    <n v="906"/>
    <n v="202"/>
    <n v="0.51485148514851486"/>
    <n v="0.51485148514851486"/>
    <s v="Primera compra"/>
    <n v="701"/>
    <n v="23.030800821355236"/>
    <n v="1.9192334017796029"/>
    <x v="1"/>
    <x v="2"/>
    <s v="nov"/>
  </r>
  <r>
    <x v="3635"/>
    <x v="0"/>
    <n v="76"/>
    <n v="93"/>
    <n v="189.6"/>
    <n v="108"/>
    <s v="Yes"/>
    <s v="Yes"/>
    <n v="0"/>
    <n v="0"/>
    <n v="0"/>
    <s v="No"/>
    <n v="0"/>
    <s v="AR"/>
    <x v="0"/>
    <n v="32"/>
    <s v="No"/>
    <s v="No"/>
    <s v="No"/>
    <s v="  One Year   "/>
    <s v="Credit Card"/>
    <n v="11"/>
    <n v="297"/>
    <x v="0"/>
    <m/>
    <x v="201"/>
    <x v="1350"/>
    <n v="103"/>
    <x v="1"/>
    <n v="11.67"/>
    <x v="0"/>
    <s v="SMS"/>
    <x v="0"/>
    <n v="1.94"/>
    <n v="6391"/>
    <s v="Medio"/>
    <s v="Bajo"/>
    <n v="1.9417475728155338E-2"/>
    <n v="973"/>
    <n v="203"/>
    <n v="0.5073891625615764"/>
    <n v="0.5073891625615764"/>
    <s v="Primera compra"/>
    <n v="583"/>
    <n v="19.154004106776181"/>
    <n v="1.5961670088980151"/>
    <x v="0"/>
    <x v="1"/>
    <s v="mar"/>
  </r>
  <r>
    <x v="3636"/>
    <x v="0"/>
    <n v="66"/>
    <n v="234"/>
    <n v="554.79999999999995"/>
    <n v="0"/>
    <s v="No"/>
    <s v="No"/>
    <n v="0"/>
    <n v="0"/>
    <n v="6"/>
    <s v="Yes"/>
    <n v="0"/>
    <s v="OR"/>
    <x v="1"/>
    <n v="53"/>
    <s v="No"/>
    <s v="No"/>
    <s v="No"/>
    <s v="  Month-to-Month   "/>
    <s v="Direct Debit"/>
    <n v="28"/>
    <n v="1316"/>
    <x v="0"/>
    <m/>
    <x v="310"/>
    <x v="809"/>
    <n v="63"/>
    <x v="2"/>
    <n v="32.75"/>
    <x v="2"/>
    <s v="Phone"/>
    <x v="0"/>
    <n v="0"/>
    <n v="2996"/>
    <s v="Medio"/>
    <s v="Medio"/>
    <n v="7.9365079365079361E-2"/>
    <n v="916"/>
    <n v="239"/>
    <n v="0.26359832635983266"/>
    <n v="0.26359832635983266"/>
    <s v="Primera compra"/>
    <n v="1380"/>
    <n v="45.338809034907598"/>
    <n v="3.7782340862422998"/>
    <x v="1"/>
    <x v="0"/>
    <s v="ene"/>
  </r>
  <r>
    <x v="3637"/>
    <x v="0"/>
    <n v="94"/>
    <n v="67"/>
    <n v="226.5"/>
    <n v="64"/>
    <s v="Yes"/>
    <s v="Yes"/>
    <n v="0"/>
    <n v="0"/>
    <n v="0"/>
    <s v="No"/>
    <n v="0"/>
    <s v="AK"/>
    <x v="1"/>
    <n v="21"/>
    <s v="Yes"/>
    <s v="No"/>
    <s v="No"/>
    <s v="  Month-to-Month   "/>
    <s v="Credit Card"/>
    <n v="7"/>
    <n v="115"/>
    <x v="0"/>
    <m/>
    <x v="467"/>
    <x v="1194"/>
    <n v="53"/>
    <x v="1"/>
    <n v="8.1199999999999992"/>
    <x v="3"/>
    <s v="Email"/>
    <x v="0"/>
    <n v="1.95"/>
    <n v="4101"/>
    <s v="Medio"/>
    <s v="Bajo"/>
    <n v="1.8867924528301886E-2"/>
    <n v="458"/>
    <n v="132"/>
    <n v="0.40151515151515149"/>
    <n v="0.40151515151515149"/>
    <s v="Primera compra"/>
    <n v="1368"/>
    <n v="44.944558521560573"/>
    <n v="3.7453798767967146"/>
    <x v="2"/>
    <x v="1"/>
    <s v="ene"/>
  </r>
  <r>
    <x v="3638"/>
    <x v="0"/>
    <n v="50"/>
    <n v="116"/>
    <n v="281.2"/>
    <n v="0"/>
    <s v="No"/>
    <s v="No"/>
    <n v="0"/>
    <n v="0"/>
    <n v="0"/>
    <s v="No"/>
    <n v="0"/>
    <s v="TX"/>
    <x v="0"/>
    <n v="50"/>
    <s v="No"/>
    <s v="No"/>
    <s v="No"/>
    <s v="  Two Year   "/>
    <s v="Credit Card"/>
    <n v="9"/>
    <n v="370"/>
    <x v="0"/>
    <m/>
    <x v="342"/>
    <x v="392"/>
    <n v="44"/>
    <x v="1"/>
    <n v="7.91"/>
    <x v="2"/>
    <s v="SMS"/>
    <x v="1"/>
    <n v="0"/>
    <n v="2934"/>
    <s v="Medio"/>
    <s v="Medio"/>
    <n v="0.11363636363636363"/>
    <n v="1395"/>
    <n v="121"/>
    <n v="0.36363636363636365"/>
    <n v="0.36363636363636365"/>
    <s v="Primera compra"/>
    <n v="640"/>
    <n v="21.026694045174537"/>
    <n v="1.7522245037645447"/>
    <x v="1"/>
    <x v="1"/>
    <s v="ene"/>
  </r>
  <r>
    <x v="3639"/>
    <x v="0"/>
    <n v="70"/>
    <n v="303"/>
    <n v="911.5"/>
    <n v="0"/>
    <s v="No"/>
    <s v="No"/>
    <n v="0"/>
    <n v="0"/>
    <n v="6"/>
    <s v="Yes"/>
    <n v="0"/>
    <s v="VT"/>
    <x v="0"/>
    <n v="60"/>
    <s v="No"/>
    <s v="No"/>
    <s v="No"/>
    <s v="  Two Year   "/>
    <s v="Credit Card"/>
    <n v="21"/>
    <n v="1249"/>
    <x v="0"/>
    <m/>
    <x v="182"/>
    <x v="883"/>
    <n v="16"/>
    <x v="0"/>
    <n v="22.52"/>
    <x v="1"/>
    <s v="SMS"/>
    <x v="1"/>
    <n v="0"/>
    <n v="5314"/>
    <s v="Medio"/>
    <s v="Bajo"/>
    <n v="0"/>
    <n v="1524"/>
    <n v="303"/>
    <n v="5.2805280528052806E-2"/>
    <n v="5.2805280528052806E-2"/>
    <s v="Primera compra"/>
    <n v="1633"/>
    <n v="53.650924024640652"/>
    <n v="4.470910335386721"/>
    <x v="2"/>
    <x v="0"/>
    <s v="abr"/>
  </r>
  <r>
    <x v="3640"/>
    <x v="0"/>
    <n v="93"/>
    <n v="461"/>
    <n v="987.2"/>
    <n v="0"/>
    <s v="No"/>
    <s v="No"/>
    <n v="0"/>
    <n v="0"/>
    <n v="10"/>
    <s v="Yes"/>
    <n v="0"/>
    <s v="NV"/>
    <x v="1"/>
    <n v="38"/>
    <s v="No"/>
    <s v="No"/>
    <s v="No"/>
    <s v="  Month-to-Month   "/>
    <s v="Direct Debit"/>
    <n v="18"/>
    <n v="1106"/>
    <x v="0"/>
    <m/>
    <x v="1053"/>
    <x v="1260"/>
    <n v="24"/>
    <x v="1"/>
    <n v="20.309999999999999"/>
    <x v="3"/>
    <s v="SMS"/>
    <x v="0"/>
    <n v="0"/>
    <n v="3162"/>
    <s v="Medio"/>
    <s v="Bajo"/>
    <n v="4.1666666666666664E-2"/>
    <n v="673"/>
    <n v="462"/>
    <n v="5.1948051948051951E-2"/>
    <n v="5.1948051948051951E-2"/>
    <s v="Primera compra"/>
    <n v="380"/>
    <n v="12.484599589322382"/>
    <n v="1.0403832991101984"/>
    <x v="0"/>
    <x v="0"/>
    <s v="sept"/>
  </r>
  <r>
    <x v="3641"/>
    <x v="0"/>
    <n v="72"/>
    <n v="237"/>
    <n v="712.8"/>
    <n v="605"/>
    <s v="Yes"/>
    <s v="No"/>
    <n v="203.5"/>
    <n v="0"/>
    <n v="15"/>
    <s v="Yes"/>
    <n v="0"/>
    <s v="ME"/>
    <x v="1"/>
    <n v="37"/>
    <s v="No"/>
    <s v="No"/>
    <s v="Yes"/>
    <s v="  Month-to-Month   "/>
    <s v="Direct Debit"/>
    <n v="41"/>
    <n v="2270"/>
    <x v="0"/>
    <m/>
    <x v="831"/>
    <x v="396"/>
    <n v="51"/>
    <x v="0"/>
    <n v="47.32"/>
    <x v="2"/>
    <s v="SMS"/>
    <x v="1"/>
    <n v="6.1"/>
    <n v="3795"/>
    <s v="Alto"/>
    <s v="Medio"/>
    <n v="9.8039215686274508E-2"/>
    <n v="455"/>
    <n v="847"/>
    <n v="6.02125147579693E-2"/>
    <n v="6.02125147579693E-2"/>
    <s v="Primera compra"/>
    <n v="1322"/>
    <n v="43.433264887063658"/>
    <n v="3.6194387405886381"/>
    <x v="1"/>
    <x v="3"/>
    <s v="mar"/>
  </r>
  <r>
    <x v="3642"/>
    <x v="0"/>
    <n v="59"/>
    <n v="301"/>
    <n v="596.6"/>
    <n v="0"/>
    <s v="No"/>
    <s v="No"/>
    <n v="0"/>
    <n v="0"/>
    <n v="4"/>
    <s v="Yes"/>
    <n v="0"/>
    <s v="WY"/>
    <x v="1"/>
    <n v="63"/>
    <s v="No"/>
    <s v="No"/>
    <s v="No"/>
    <s v="  One Year   "/>
    <s v="Credit Card"/>
    <n v="32"/>
    <n v="2089"/>
    <x v="0"/>
    <m/>
    <x v="888"/>
    <x v="334"/>
    <n v="42"/>
    <x v="2"/>
    <n v="26.25"/>
    <x v="1"/>
    <s v="SMS"/>
    <x v="1"/>
    <n v="0"/>
    <n v="867"/>
    <s v="Medio"/>
    <s v="Bajo"/>
    <n v="0"/>
    <n v="684"/>
    <n v="301"/>
    <n v="0.13953488372093023"/>
    <n v="0.13953488372093023"/>
    <s v="Primera compra"/>
    <n v="1062"/>
    <n v="34.891170431211499"/>
    <n v="2.9075975359342916"/>
    <x v="2"/>
    <x v="0"/>
    <s v="nov"/>
  </r>
  <r>
    <x v="3643"/>
    <x v="0"/>
    <n v="61"/>
    <n v="236"/>
    <n v="710.2"/>
    <n v="220"/>
    <s v="Yes"/>
    <s v="No"/>
    <n v="236.1"/>
    <n v="1"/>
    <n v="0"/>
    <s v="No"/>
    <n v="0"/>
    <s v="DC"/>
    <x v="0"/>
    <n v="35"/>
    <s v="No"/>
    <s v="No"/>
    <s v="No"/>
    <s v="  Two Year   "/>
    <s v="Credit Card"/>
    <n v="10"/>
    <n v="457"/>
    <x v="0"/>
    <m/>
    <x v="571"/>
    <x v="572"/>
    <n v="65"/>
    <x v="1"/>
    <n v="11.5"/>
    <x v="2"/>
    <s v="SMS"/>
    <x v="1"/>
    <n v="7.08"/>
    <n v="1030"/>
    <s v="Medio"/>
    <s v="Medio"/>
    <n v="7.6923076923076927E-2"/>
    <n v="1417"/>
    <n v="461"/>
    <n v="0.14099783080260303"/>
    <n v="0.14099783080260303"/>
    <s v="Primera compra"/>
    <n v="1537"/>
    <n v="50.496919917864474"/>
    <n v="4.2080766598220398"/>
    <x v="1"/>
    <x v="1"/>
    <s v="jul"/>
  </r>
  <r>
    <x v="3644"/>
    <x v="0"/>
    <n v="51"/>
    <n v="33"/>
    <n v="72.400000000000006"/>
    <n v="56"/>
    <s v="Yes"/>
    <s v="No"/>
    <n v="23.8"/>
    <n v="0"/>
    <n v="3"/>
    <s v="Yes"/>
    <n v="0"/>
    <s v="MN"/>
    <x v="0"/>
    <n v="71"/>
    <s v="No"/>
    <s v="Yes"/>
    <s v="No"/>
    <s v="  Two Year   "/>
    <s v="Credit Card"/>
    <n v="45"/>
    <n v="363"/>
    <x v="0"/>
    <m/>
    <x v="1014"/>
    <x v="139"/>
    <n v="17"/>
    <x v="2"/>
    <n v="41.33"/>
    <x v="3"/>
    <s v="Email"/>
    <x v="1"/>
    <n v="0.95"/>
    <n v="3832"/>
    <s v="Medio"/>
    <s v="Bajo"/>
    <n v="5.8823529411764705E-2"/>
    <n v="1111"/>
    <n v="90"/>
    <n v="0.18888888888888888"/>
    <n v="0.18888888888888888"/>
    <s v="Primera compra"/>
    <n v="1176"/>
    <n v="38.636550308008218"/>
    <n v="3.2197125256673513"/>
    <x v="2"/>
    <x v="1"/>
    <s v="jul"/>
  </r>
  <r>
    <x v="3645"/>
    <x v="0"/>
    <n v="95"/>
    <n v="202"/>
    <n v="427.7"/>
    <n v="0"/>
    <s v="No"/>
    <s v="No"/>
    <n v="0"/>
    <n v="0"/>
    <n v="0"/>
    <s v="No"/>
    <n v="0"/>
    <s v="LA"/>
    <x v="0"/>
    <n v="45"/>
    <s v="No"/>
    <s v="No"/>
    <s v="No"/>
    <s v="  Two Year   "/>
    <s v="Credit Card"/>
    <n v="9"/>
    <n v="494"/>
    <x v="0"/>
    <m/>
    <x v="469"/>
    <x v="606"/>
    <n v="67"/>
    <x v="1"/>
    <n v="10.73"/>
    <x v="0"/>
    <s v="SMS"/>
    <x v="0"/>
    <n v="0"/>
    <n v="3305"/>
    <s v="Medio"/>
    <s v="Bajo"/>
    <n v="2.9850746268656716E-2"/>
    <n v="754"/>
    <n v="204"/>
    <n v="0.32843137254901961"/>
    <n v="0.32843137254901961"/>
    <s v="Primera compra"/>
    <n v="1625"/>
    <n v="53.388090349075974"/>
    <n v="4.4490075290896645"/>
    <x v="0"/>
    <x v="1"/>
    <s v="may"/>
  </r>
  <r>
    <x v="3646"/>
    <x v="0"/>
    <n v="65"/>
    <n v="173"/>
    <n v="458.5"/>
    <n v="0"/>
    <s v="No"/>
    <s v="No"/>
    <n v="0"/>
    <n v="0"/>
    <n v="2"/>
    <s v="Yes"/>
    <n v="0"/>
    <s v="SC"/>
    <x v="0"/>
    <n v="61"/>
    <s v="No"/>
    <s v="No"/>
    <s v="No"/>
    <s v="  One Year   "/>
    <s v="Credit Card"/>
    <n v="51"/>
    <n v="2582"/>
    <x v="0"/>
    <m/>
    <x v="166"/>
    <x v="459"/>
    <n v="97"/>
    <x v="0"/>
    <n v="50.59"/>
    <x v="3"/>
    <s v="Email"/>
    <x v="1"/>
    <n v="0"/>
    <n v="6567"/>
    <s v="Alto"/>
    <s v="Bajo"/>
    <n v="1.0309278350515464E-2"/>
    <n v="317"/>
    <n v="174"/>
    <n v="0.55747126436781613"/>
    <n v="0.55747126436781613"/>
    <s v="Primera compra"/>
    <n v="1688"/>
    <n v="55.457905544147849"/>
    <n v="4.6214921286789874"/>
    <x v="2"/>
    <x v="3"/>
    <s v="feb"/>
  </r>
  <r>
    <x v="3647"/>
    <x v="0"/>
    <n v="89"/>
    <n v="291"/>
    <n v="829.2"/>
    <n v="276"/>
    <s v="Yes"/>
    <s v="No"/>
    <n v="341.6"/>
    <n v="0"/>
    <n v="0"/>
    <s v="No"/>
    <n v="0"/>
    <s v="CA"/>
    <x v="0"/>
    <n v="61"/>
    <s v="No"/>
    <s v="No"/>
    <s v="No"/>
    <s v="  Two Year   "/>
    <s v="Direct Debit"/>
    <n v="10"/>
    <n v="709"/>
    <x v="0"/>
    <m/>
    <x v="6"/>
    <x v="1041"/>
    <n v="31"/>
    <x v="1"/>
    <n v="8.32"/>
    <x v="4"/>
    <s v="Email"/>
    <x v="0"/>
    <n v="6.83"/>
    <n v="6689"/>
    <s v="Medio"/>
    <s v="Bajo"/>
    <n v="9.6774193548387094E-2"/>
    <n v="1319"/>
    <n v="570"/>
    <n v="5.4385964912280704E-2"/>
    <n v="5.4385964912280704E-2"/>
    <s v="Primera compra"/>
    <n v="555"/>
    <n v="18.234086242299796"/>
    <n v="1.5195071868583163"/>
    <x v="0"/>
    <x v="2"/>
    <s v="abr"/>
  </r>
  <r>
    <x v="3648"/>
    <x v="0"/>
    <n v="53"/>
    <n v="137"/>
    <n v="368.3"/>
    <n v="0"/>
    <s v="No"/>
    <s v="No"/>
    <n v="0"/>
    <n v="0"/>
    <n v="5"/>
    <s v="Yes"/>
    <n v="0"/>
    <s v="WI"/>
    <x v="0"/>
    <n v="44"/>
    <s v="No"/>
    <s v="No"/>
    <s v="Yes"/>
    <s v="  One Year   "/>
    <s v="Credit Card"/>
    <n v="13"/>
    <n v="473"/>
    <x v="0"/>
    <m/>
    <x v="566"/>
    <x v="1202"/>
    <n v="38"/>
    <x v="2"/>
    <n v="11.53"/>
    <x v="2"/>
    <s v="Phone"/>
    <x v="1"/>
    <n v="0"/>
    <n v="1853"/>
    <s v="Medio"/>
    <s v="Medio"/>
    <n v="0.13157894736842105"/>
    <n v="1405"/>
    <n v="142"/>
    <n v="0.26760563380281688"/>
    <n v="0.26760563380281688"/>
    <s v="Primera compra"/>
    <n v="1386"/>
    <n v="45.535934291581107"/>
    <n v="3.7946611909650922"/>
    <x v="1"/>
    <x v="1"/>
    <s v="dic"/>
  </r>
  <r>
    <x v="3649"/>
    <x v="0"/>
    <n v="58"/>
    <n v="187"/>
    <n v="421.2"/>
    <n v="140"/>
    <s v="Yes"/>
    <s v="No"/>
    <n v="94.5"/>
    <n v="0"/>
    <n v="0"/>
    <s v="No"/>
    <n v="0"/>
    <s v="MO"/>
    <x v="1"/>
    <n v="60"/>
    <s v="No"/>
    <s v="No"/>
    <s v="No"/>
    <s v="  One Year   "/>
    <s v="Direct Debit"/>
    <n v="9"/>
    <n v="311"/>
    <x v="0"/>
    <m/>
    <x v="1186"/>
    <x v="357"/>
    <n v="113"/>
    <x v="2"/>
    <n v="7.39"/>
    <x v="3"/>
    <s v="Phone"/>
    <x v="1"/>
    <n v="0.38"/>
    <n v="700"/>
    <s v="Medio"/>
    <s v="Bajo"/>
    <n v="8.8495575221238937E-3"/>
    <n v="1278"/>
    <n v="328"/>
    <n v="0.34451219512195119"/>
    <n v="0.34451219512195119"/>
    <s v="Primera compra"/>
    <n v="1045"/>
    <n v="34.332648870636554"/>
    <n v="2.861054072553046"/>
    <x v="2"/>
    <x v="1"/>
    <s v="dic"/>
  </r>
  <r>
    <x v="3650"/>
    <x v="0"/>
    <n v="84"/>
    <n v="47"/>
    <n v="100.8"/>
    <n v="0"/>
    <s v="No"/>
    <s v="No"/>
    <n v="0"/>
    <n v="0"/>
    <n v="3"/>
    <s v="No"/>
    <n v="4"/>
    <s v="NH"/>
    <x v="1"/>
    <n v="62"/>
    <s v="No"/>
    <s v="No"/>
    <s v="Yes"/>
    <s v="  Month-to-Month   "/>
    <s v="Credit Card"/>
    <n v="48"/>
    <n v="439"/>
    <x v="0"/>
    <m/>
    <x v="885"/>
    <x v="267"/>
    <n v="119"/>
    <x v="1"/>
    <n v="49.99"/>
    <x v="3"/>
    <s v="Phone"/>
    <x v="0"/>
    <n v="0"/>
    <n v="3357"/>
    <s v="Alto"/>
    <s v="Bajo"/>
    <n v="8.4033613445378148E-3"/>
    <n v="800"/>
    <n v="48"/>
    <n v="2.4791666666666665"/>
    <n v="2.4791666666666665"/>
    <s v="Primera compra"/>
    <n v="794"/>
    <n v="26.086242299794662"/>
    <n v="2.1738535249828885"/>
    <x v="2"/>
    <x v="1"/>
    <s v="ago"/>
  </r>
  <r>
    <x v="3651"/>
    <x v="0"/>
    <n v="99"/>
    <n v="305"/>
    <n v="768"/>
    <n v="0"/>
    <s v="No"/>
    <s v="No"/>
    <n v="0"/>
    <n v="2"/>
    <n v="2"/>
    <s v="Yes"/>
    <n v="0"/>
    <s v="NV"/>
    <x v="0"/>
    <n v="77"/>
    <s v="No"/>
    <s v="Yes"/>
    <s v="No"/>
    <s v="  One Year   "/>
    <s v="Direct Debit"/>
    <n v="36"/>
    <n v="2485"/>
    <x v="0"/>
    <m/>
    <x v="345"/>
    <x v="268"/>
    <n v="18"/>
    <x v="1"/>
    <n v="38.299999999999997"/>
    <x v="5"/>
    <s v="Phone"/>
    <x v="0"/>
    <n v="0"/>
    <n v="539"/>
    <s v="Medio"/>
    <s v="Bajo"/>
    <n v="0.22222222222222221"/>
    <n v="1345"/>
    <n v="309"/>
    <n v="5.8252427184466021E-2"/>
    <n v="5.8252427184466021E-2"/>
    <s v="Primera compra"/>
    <n v="479"/>
    <n v="15.737166324435318"/>
    <n v="1.3114305270362765"/>
    <x v="0"/>
    <x v="3"/>
    <s v="jun"/>
  </r>
  <r>
    <x v="3652"/>
    <x v="0"/>
    <n v="89"/>
    <n v="343"/>
    <n v="772.2"/>
    <n v="153"/>
    <s v="Yes"/>
    <s v="Yes"/>
    <n v="0"/>
    <n v="0"/>
    <n v="7"/>
    <s v="Yes"/>
    <n v="0"/>
    <s v="MI"/>
    <x v="1"/>
    <n v="58"/>
    <s v="No"/>
    <s v="No"/>
    <s v="Yes"/>
    <s v="  Month-to-Month   "/>
    <s v="Direct Debit"/>
    <n v="34"/>
    <n v="1741"/>
    <x v="0"/>
    <m/>
    <x v="1308"/>
    <x v="392"/>
    <n v="28"/>
    <x v="1"/>
    <n v="30.01"/>
    <x v="4"/>
    <s v="Phone"/>
    <x v="1"/>
    <n v="4.74"/>
    <n v="1663"/>
    <s v="Medio"/>
    <s v="Bajo"/>
    <n v="0.10714285714285714"/>
    <n v="1395"/>
    <n v="499"/>
    <n v="5.6112224448897796E-2"/>
    <n v="5.6112224448897796E-2"/>
    <s v="Primera compra"/>
    <n v="671"/>
    <n v="22.04517453798768"/>
    <n v="1.83709787816564"/>
    <x v="0"/>
    <x v="0"/>
    <s v="dic"/>
  </r>
  <r>
    <x v="3653"/>
    <x v="0"/>
    <n v="93"/>
    <n v="333"/>
    <n v="687.4"/>
    <n v="212"/>
    <s v="Yes"/>
    <s v="No"/>
    <n v="184.2"/>
    <n v="0"/>
    <n v="0"/>
    <s v="No"/>
    <n v="0"/>
    <s v="ME"/>
    <x v="0"/>
    <n v="41"/>
    <s v="No"/>
    <s v="No"/>
    <s v="No"/>
    <s v="  One Year   "/>
    <s v="Credit Card"/>
    <n v="8"/>
    <n v="448"/>
    <x v="0"/>
    <m/>
    <x v="606"/>
    <x v="257"/>
    <n v="27"/>
    <x v="1"/>
    <n v="8.98"/>
    <x v="0"/>
    <s v="SMS"/>
    <x v="0"/>
    <n v="7.37"/>
    <n v="1481"/>
    <s v="Medio"/>
    <s v="Bajo"/>
    <n v="7.407407407407407E-2"/>
    <n v="1003"/>
    <n v="547"/>
    <n v="4.9360146252285193E-2"/>
    <n v="4.9360146252285193E-2"/>
    <s v="Primera compra"/>
    <n v="1554"/>
    <n v="51.055441478439434"/>
    <n v="4.2546201232032859"/>
    <x v="0"/>
    <x v="1"/>
    <s v="jul"/>
  </r>
  <r>
    <x v="3654"/>
    <x v="0"/>
    <n v="70"/>
    <n v="107"/>
    <n v="222.4"/>
    <n v="64"/>
    <s v="Yes"/>
    <s v="No"/>
    <n v="24.6"/>
    <n v="0"/>
    <n v="6"/>
    <s v="Yes"/>
    <n v="0"/>
    <s v="NE"/>
    <x v="0"/>
    <n v="53"/>
    <s v="No"/>
    <s v="No"/>
    <s v="Yes"/>
    <s v="  Month-to-Month   "/>
    <s v="Direct Debit"/>
    <n v="42"/>
    <n v="659"/>
    <x v="0"/>
    <m/>
    <x v="137"/>
    <x v="672"/>
    <n v="71"/>
    <x v="0"/>
    <n v="50.01"/>
    <x v="5"/>
    <s v="SMS"/>
    <x v="1"/>
    <n v="1.23"/>
    <n v="1309"/>
    <s v="Alto"/>
    <s v="Bajo"/>
    <n v="5.6338028169014086E-2"/>
    <n v="1380"/>
    <n v="175"/>
    <n v="0.40571428571428569"/>
    <n v="0.40571428571428569"/>
    <s v="Primera compra"/>
    <n v="1578"/>
    <n v="51.843942505133469"/>
    <n v="4.3203285420944555"/>
    <x v="0"/>
    <x v="2"/>
    <s v="jun"/>
  </r>
  <r>
    <x v="3655"/>
    <x v="0"/>
    <n v="73"/>
    <n v="323"/>
    <n v="749"/>
    <n v="212"/>
    <s v="Yes"/>
    <s v="No"/>
    <n v="128.30000000000001"/>
    <n v="0"/>
    <n v="4"/>
    <s v="Yes"/>
    <n v="0"/>
    <s v="DE"/>
    <x v="1"/>
    <n v="62"/>
    <s v="No"/>
    <s v="No"/>
    <s v="Yes"/>
    <s v="  Two Year   "/>
    <s v="Direct Debit"/>
    <n v="53"/>
    <n v="2809"/>
    <x v="0"/>
    <m/>
    <x v="1008"/>
    <x v="1002"/>
    <n v="12"/>
    <x v="0"/>
    <n v="55.65"/>
    <x v="4"/>
    <s v="Email"/>
    <x v="0"/>
    <n v="6.41"/>
    <n v="5221"/>
    <s v="Alto"/>
    <s v="Bajo"/>
    <n v="0.25"/>
    <n v="523"/>
    <n v="538"/>
    <n v="2.2304832713754646E-2"/>
    <n v="2.2304832713754646E-2"/>
    <s v="Primera compra"/>
    <n v="1641"/>
    <n v="53.913757700205338"/>
    <n v="4.4928131416837784"/>
    <x v="0"/>
    <x v="3"/>
    <s v="abr"/>
  </r>
  <r>
    <x v="3656"/>
    <x v="0"/>
    <n v="67"/>
    <n v="17"/>
    <n v="56.7"/>
    <n v="0"/>
    <s v="No"/>
    <s v="No"/>
    <n v="0"/>
    <n v="0"/>
    <n v="0"/>
    <s v="No"/>
    <n v="0"/>
    <s v="NJ"/>
    <x v="1"/>
    <n v="30"/>
    <s v="No"/>
    <s v="No"/>
    <s v="No"/>
    <s v="  Month-to-Month   "/>
    <s v="Credit Card"/>
    <n v="7"/>
    <n v="29"/>
    <x v="0"/>
    <m/>
    <x v="794"/>
    <x v="1208"/>
    <n v="102"/>
    <x v="2"/>
    <n v="7.25"/>
    <x v="3"/>
    <s v="Phone"/>
    <x v="1"/>
    <n v="0"/>
    <n v="2302"/>
    <s v="Medio"/>
    <s v="Bajo"/>
    <n v="9.8039215686274508E-3"/>
    <n v="393"/>
    <n v="18"/>
    <n v="5.666666666666667"/>
    <n v="5.666666666666667"/>
    <s v="Primera compra"/>
    <n v="874"/>
    <n v="28.714579055441479"/>
    <n v="2.3928815879534566"/>
    <x v="2"/>
    <x v="1"/>
    <s v="may"/>
  </r>
  <r>
    <x v="3657"/>
    <x v="0"/>
    <n v="57"/>
    <n v="161"/>
    <n v="490.9"/>
    <n v="330"/>
    <s v="Yes"/>
    <s v="No"/>
    <n v="121"/>
    <n v="0"/>
    <n v="19"/>
    <s v="No"/>
    <n v="8"/>
    <s v="UT"/>
    <x v="1"/>
    <n v="40"/>
    <s v="No"/>
    <s v="No"/>
    <s v="Yes"/>
    <s v="  One Year   "/>
    <s v="Direct Debit"/>
    <n v="40"/>
    <n v="2166"/>
    <x v="0"/>
    <m/>
    <x v="835"/>
    <x v="515"/>
    <n v="74"/>
    <x v="2"/>
    <n v="34.06"/>
    <x v="1"/>
    <s v="Email"/>
    <x v="0"/>
    <n v="0.36"/>
    <n v="2442"/>
    <s v="Medio"/>
    <s v="Bajo"/>
    <n v="0"/>
    <n v="1408"/>
    <n v="491"/>
    <n v="0.15071283095723015"/>
    <n v="0.15071283095723015"/>
    <s v="Primera compra"/>
    <n v="667"/>
    <n v="21.913757700205338"/>
    <n v="1.8261464750171115"/>
    <x v="0"/>
    <x v="0"/>
    <s v="dic"/>
  </r>
  <r>
    <x v="3658"/>
    <x v="0"/>
    <n v="59"/>
    <n v="130"/>
    <n v="290.7"/>
    <n v="438"/>
    <s v="Yes"/>
    <s v="No"/>
    <n v="62.8"/>
    <n v="0"/>
    <n v="10"/>
    <s v="Yes"/>
    <n v="0"/>
    <s v="IL"/>
    <x v="1"/>
    <n v="38"/>
    <s v="No"/>
    <s v="No"/>
    <s v="Yes"/>
    <s v="  Two Year   "/>
    <s v="Direct Debit"/>
    <n v="28"/>
    <n v="2016"/>
    <x v="0"/>
    <m/>
    <x v="1296"/>
    <x v="575"/>
    <n v="40"/>
    <x v="2"/>
    <n v="22.41"/>
    <x v="4"/>
    <s v="Phone"/>
    <x v="1"/>
    <n v="3.14"/>
    <n v="6165"/>
    <s v="Medio"/>
    <s v="Bajo"/>
    <n v="7.4999999999999997E-2"/>
    <n v="400"/>
    <n v="571"/>
    <n v="7.0052539404553416E-2"/>
    <n v="7.0052539404553416E-2"/>
    <s v="Primera compra"/>
    <n v="881"/>
    <n v="28.944558521560573"/>
    <n v="2.4120465434633811"/>
    <x v="0"/>
    <x v="0"/>
    <s v="may"/>
  </r>
  <r>
    <x v="3659"/>
    <x v="0"/>
    <n v="76"/>
    <n v="63"/>
    <n v="122.9"/>
    <n v="0"/>
    <s v="No"/>
    <s v="No"/>
    <n v="0"/>
    <n v="0"/>
    <n v="3"/>
    <s v="Yes"/>
    <n v="0"/>
    <s v="SC"/>
    <x v="1"/>
    <n v="67"/>
    <s v="No"/>
    <s v="Yes"/>
    <s v="No"/>
    <s v="  Month-to-Month   "/>
    <s v="Direct Debit"/>
    <n v="27"/>
    <n v="364"/>
    <x v="0"/>
    <m/>
    <x v="800"/>
    <x v="796"/>
    <n v="26"/>
    <x v="1"/>
    <n v="27.92"/>
    <x v="3"/>
    <s v="Phone"/>
    <x v="0"/>
    <n v="0"/>
    <n v="6423"/>
    <s v="Medio"/>
    <s v="Bajo"/>
    <n v="3.8461538461538464E-2"/>
    <n v="1355"/>
    <n v="64"/>
    <n v="0.40625"/>
    <n v="0.40625"/>
    <s v="Primera compra"/>
    <n v="1728"/>
    <n v="56.772073921971256"/>
    <n v="4.731006160164271"/>
    <x v="2"/>
    <x v="1"/>
    <s v="ene"/>
  </r>
  <r>
    <x v="3660"/>
    <x v="0"/>
    <n v="75"/>
    <n v="235"/>
    <n v="562.20000000000005"/>
    <n v="0"/>
    <s v="No"/>
    <s v="No"/>
    <n v="0"/>
    <n v="0"/>
    <n v="8"/>
    <s v="Yes"/>
    <n v="0"/>
    <s v="MT"/>
    <x v="0"/>
    <n v="51"/>
    <s v="No"/>
    <s v="No"/>
    <s v="No"/>
    <s v="  Two Year   "/>
    <s v="Direct Debit"/>
    <n v="41"/>
    <n v="2325"/>
    <x v="0"/>
    <m/>
    <x v="870"/>
    <x v="590"/>
    <n v="51"/>
    <x v="0"/>
    <n v="45.79"/>
    <x v="3"/>
    <s v="SMS"/>
    <x v="1"/>
    <n v="0"/>
    <n v="3673"/>
    <s v="Alto"/>
    <s v="Bajo"/>
    <n v="1.9607843137254902E-2"/>
    <n v="797"/>
    <n v="236"/>
    <n v="0.21610169491525424"/>
    <n v="0.21610169491525424"/>
    <s v="Primera compra"/>
    <n v="1103"/>
    <n v="36.238193018480494"/>
    <n v="3.0198494182067077"/>
    <x v="2"/>
    <x v="3"/>
    <s v="oct"/>
  </r>
  <r>
    <x v="3661"/>
    <x v="0"/>
    <n v="93"/>
    <n v="244"/>
    <n v="659.3"/>
    <n v="0"/>
    <s v="No"/>
    <s v="No"/>
    <n v="0"/>
    <n v="0"/>
    <n v="7"/>
    <s v="Yes"/>
    <n v="0"/>
    <s v="LA"/>
    <x v="1"/>
    <n v="33"/>
    <s v="No"/>
    <s v="No"/>
    <s v="Yes"/>
    <s v="  Two Year   "/>
    <s v="Credit Card"/>
    <n v="51"/>
    <n v="3078"/>
    <x v="0"/>
    <m/>
    <x v="429"/>
    <x v="421"/>
    <n v="87"/>
    <x v="1"/>
    <n v="61.04"/>
    <x v="0"/>
    <s v="SMS"/>
    <x v="1"/>
    <n v="0"/>
    <n v="2296"/>
    <s v="Alto"/>
    <s v="Bajo"/>
    <n v="2.2988505747126436E-2"/>
    <n v="1574"/>
    <n v="246"/>
    <n v="0.35365853658536583"/>
    <n v="0.35365853658536583"/>
    <s v="Primera compra"/>
    <n v="1315"/>
    <n v="43.20328542094456"/>
    <n v="3.6002737850787132"/>
    <x v="0"/>
    <x v="3"/>
    <s v="mar"/>
  </r>
  <r>
    <x v="3662"/>
    <x v="0"/>
    <n v="66"/>
    <n v="45"/>
    <n v="144.6"/>
    <n v="0"/>
    <s v="No"/>
    <s v="No"/>
    <n v="0"/>
    <n v="0"/>
    <n v="0"/>
    <s v="No"/>
    <n v="0"/>
    <s v="OK"/>
    <x v="1"/>
    <n v="27"/>
    <s v="Yes"/>
    <s v="No"/>
    <s v="No"/>
    <s v="  Month-to-Month   "/>
    <s v="Credit Card"/>
    <n v="13"/>
    <n v="140"/>
    <x v="0"/>
    <m/>
    <x v="852"/>
    <x v="1044"/>
    <n v="54"/>
    <x v="0"/>
    <n v="14.8"/>
    <x v="1"/>
    <s v="Email"/>
    <x v="0"/>
    <n v="0"/>
    <n v="3431"/>
    <s v="Medio"/>
    <s v="Bajo"/>
    <n v="0"/>
    <n v="457"/>
    <n v="45"/>
    <n v="1.2"/>
    <n v="1.2"/>
    <s v="Primera compra"/>
    <n v="1261"/>
    <n v="41.429158110882959"/>
    <n v="3.4524298425735798"/>
    <x v="2"/>
    <x v="1"/>
    <s v="may"/>
  </r>
  <r>
    <x v="3663"/>
    <x v="0"/>
    <n v="73"/>
    <n v="125"/>
    <n v="336.2"/>
    <n v="0"/>
    <s v="No"/>
    <s v="No"/>
    <n v="0"/>
    <n v="0"/>
    <n v="11"/>
    <s v="Yes"/>
    <n v="0"/>
    <s v="KS"/>
    <x v="0"/>
    <n v="42"/>
    <s v="No"/>
    <s v="No"/>
    <s v="No"/>
    <s v="  Month-to-Month   "/>
    <s v="Credit Card"/>
    <n v="38"/>
    <n v="2128"/>
    <x v="0"/>
    <m/>
    <x v="552"/>
    <x v="166"/>
    <n v="5"/>
    <x v="0"/>
    <n v="44.35"/>
    <x v="0"/>
    <s v="Phone"/>
    <x v="1"/>
    <n v="0"/>
    <n v="2664"/>
    <s v="Medio"/>
    <s v="Bajo"/>
    <n v="0.4"/>
    <n v="742"/>
    <n v="127"/>
    <n v="3.937007874015748E-2"/>
    <n v="3.937007874015748E-2"/>
    <s v="Primera compra"/>
    <n v="651"/>
    <n v="21.388090349075974"/>
    <n v="1.7823408624229977"/>
    <x v="0"/>
    <x v="0"/>
    <s v="ene"/>
  </r>
  <r>
    <x v="3664"/>
    <x v="0"/>
    <n v="71"/>
    <n v="78"/>
    <n v="239.7"/>
    <n v="0"/>
    <s v="No"/>
    <s v="No"/>
    <n v="0"/>
    <n v="0"/>
    <n v="5"/>
    <s v="Yes"/>
    <n v="0"/>
    <s v="NH"/>
    <x v="0"/>
    <n v="32"/>
    <s v="No"/>
    <s v="No"/>
    <s v="Yes"/>
    <s v="  One Year   "/>
    <s v="Direct Debit"/>
    <n v="28"/>
    <n v="476"/>
    <x v="0"/>
    <m/>
    <x v="377"/>
    <x v="1238"/>
    <n v="23"/>
    <x v="0"/>
    <n v="27.73"/>
    <x v="2"/>
    <s v="Phone"/>
    <x v="1"/>
    <n v="0"/>
    <n v="1698"/>
    <s v="Medio"/>
    <s v="Medio"/>
    <n v="0.21739130434782608"/>
    <n v="1091"/>
    <n v="83"/>
    <n v="0.27710843373493976"/>
    <n v="0.27710843373493976"/>
    <s v="Primera compra"/>
    <n v="1385"/>
    <n v="45.503080082135526"/>
    <n v="3.7919233401779606"/>
    <x v="1"/>
    <x v="1"/>
    <s v="dic"/>
  </r>
  <r>
    <x v="3665"/>
    <x v="0"/>
    <n v="75"/>
    <n v="3"/>
    <n v="7"/>
    <n v="0"/>
    <s v="No"/>
    <s v="No"/>
    <n v="0"/>
    <n v="0"/>
    <n v="4"/>
    <s v="No"/>
    <n v="32"/>
    <s v="WA"/>
    <x v="0"/>
    <n v="47"/>
    <s v="No"/>
    <s v="No"/>
    <s v="No"/>
    <s v="  Month-to-Month   "/>
    <s v="Credit Card"/>
    <n v="14"/>
    <n v="14"/>
    <x v="0"/>
    <m/>
    <x v="199"/>
    <x v="259"/>
    <n v="114"/>
    <x v="0"/>
    <n v="13.66"/>
    <x v="2"/>
    <s v="Email"/>
    <x v="0"/>
    <n v="0"/>
    <n v="3212"/>
    <s v="Medio"/>
    <s v="Medio"/>
    <n v="4.3859649122807015E-2"/>
    <n v="1242"/>
    <n v="8"/>
    <n v="14.25"/>
    <n v="14.25"/>
    <s v="Primera compra"/>
    <n v="943"/>
    <n v="30.98151950718686"/>
    <n v="2.5817932922655715"/>
    <x v="1"/>
    <x v="1"/>
    <s v="mar"/>
  </r>
  <r>
    <x v="3666"/>
    <x v="0"/>
    <n v="83"/>
    <n v="165"/>
    <n v="370.7"/>
    <n v="222"/>
    <s v="Yes"/>
    <s v="No"/>
    <n v="233.1"/>
    <n v="0"/>
    <n v="0"/>
    <s v="No"/>
    <n v="0"/>
    <s v="VT"/>
    <x v="0"/>
    <n v="22"/>
    <s v="Yes"/>
    <s v="No"/>
    <s v="No"/>
    <s v="  Two Year   "/>
    <s v="Direct Debit"/>
    <n v="12"/>
    <n v="867"/>
    <x v="0"/>
    <m/>
    <x v="1106"/>
    <x v="380"/>
    <n v="36"/>
    <x v="1"/>
    <n v="11.12"/>
    <x v="3"/>
    <s v="Email"/>
    <x v="1"/>
    <n v="9.32"/>
    <n v="2378"/>
    <s v="Medio"/>
    <s v="Bajo"/>
    <n v="2.7777777777777776E-2"/>
    <n v="314"/>
    <n v="388"/>
    <n v="9.2783505154639179E-2"/>
    <n v="9.2783505154639179E-2"/>
    <s v="Primera compra"/>
    <n v="1469"/>
    <n v="48.262833675564679"/>
    <n v="4.0219028062970565"/>
    <x v="2"/>
    <x v="2"/>
    <s v="oct"/>
  </r>
  <r>
    <x v="3667"/>
    <x v="0"/>
    <n v="67"/>
    <n v="232"/>
    <n v="560"/>
    <n v="248"/>
    <s v="Yes"/>
    <s v="No"/>
    <n v="148.80000000000001"/>
    <n v="0"/>
    <n v="15"/>
    <s v="Yes"/>
    <n v="0"/>
    <s v="WY"/>
    <x v="0"/>
    <n v="57"/>
    <s v="No"/>
    <s v="No"/>
    <s v="Yes"/>
    <s v="  Two Year   "/>
    <s v="Credit Card"/>
    <n v="19"/>
    <n v="1186"/>
    <x v="0"/>
    <m/>
    <x v="1322"/>
    <x v="955"/>
    <n v="24"/>
    <x v="2"/>
    <n v="16.3"/>
    <x v="2"/>
    <s v="Email"/>
    <x v="1"/>
    <n v="0.74"/>
    <n v="859"/>
    <s v="Medio"/>
    <s v="Medio"/>
    <n v="0.20833333333333334"/>
    <n v="1316"/>
    <n v="485"/>
    <n v="4.9484536082474224E-2"/>
    <n v="4.9484536082474224E-2"/>
    <s v="Primera compra"/>
    <n v="900"/>
    <n v="29.568788501026695"/>
    <n v="2.4640657084188913"/>
    <x v="1"/>
    <x v="0"/>
    <s v="abr"/>
  </r>
  <r>
    <x v="3668"/>
    <x v="0"/>
    <n v="84"/>
    <n v="78"/>
    <n v="188.9"/>
    <n v="0"/>
    <s v="No"/>
    <s v="No"/>
    <n v="0"/>
    <n v="0"/>
    <n v="5"/>
    <s v="Yes"/>
    <n v="0"/>
    <s v="OR"/>
    <x v="1"/>
    <n v="75"/>
    <s v="No"/>
    <s v="Yes"/>
    <s v="No"/>
    <s v="  One Year   "/>
    <s v="Direct Debit"/>
    <n v="32"/>
    <n v="672"/>
    <x v="0"/>
    <m/>
    <x v="472"/>
    <x v="341"/>
    <n v="87"/>
    <x v="1"/>
    <n v="30.42"/>
    <x v="1"/>
    <s v="SMS"/>
    <x v="1"/>
    <n v="0"/>
    <n v="1830"/>
    <s v="Medio"/>
    <s v="Bajo"/>
    <n v="0"/>
    <n v="1538"/>
    <n v="78"/>
    <n v="1.1153846153846154"/>
    <n v="1.1153846153846154"/>
    <s v="Primera compra"/>
    <n v="1460"/>
    <n v="47.967145790554412"/>
    <n v="3.9972621492128675"/>
    <x v="2"/>
    <x v="2"/>
    <s v="oct"/>
  </r>
  <r>
    <x v="3669"/>
    <x v="0"/>
    <n v="72"/>
    <n v="121"/>
    <n v="280.39999999999998"/>
    <n v="72"/>
    <s v="Yes"/>
    <s v="No"/>
    <n v="108.9"/>
    <n v="0"/>
    <n v="4"/>
    <s v="Yes"/>
    <n v="0"/>
    <s v="IA"/>
    <x v="0"/>
    <n v="65"/>
    <s v="No"/>
    <s v="No"/>
    <s v="No"/>
    <s v="  Month-to-Month   "/>
    <s v="Credit Card"/>
    <n v="32"/>
    <n v="563"/>
    <x v="0"/>
    <m/>
    <x v="14"/>
    <x v="546"/>
    <n v="120"/>
    <x v="0"/>
    <n v="36.369999999999997"/>
    <x v="0"/>
    <s v="Phone"/>
    <x v="0"/>
    <n v="2.1800000000000002"/>
    <n v="6588"/>
    <s v="Medio"/>
    <s v="Bajo"/>
    <n v="1.6666666666666666E-2"/>
    <n v="1136"/>
    <n v="195"/>
    <n v="0.61538461538461542"/>
    <n v="0.61538461538461542"/>
    <s v="Primera compra"/>
    <n v="831"/>
    <n v="27.301848049281318"/>
    <n v="2.2751540041067764"/>
    <x v="0"/>
    <x v="1"/>
    <s v="jul"/>
  </r>
  <r>
    <x v="3670"/>
    <x v="0"/>
    <n v="68"/>
    <n v="326"/>
    <n v="850.5"/>
    <n v="0"/>
    <s v="No"/>
    <s v="No"/>
    <n v="0"/>
    <n v="0"/>
    <n v="1"/>
    <s v="Yes"/>
    <n v="0"/>
    <s v="NY"/>
    <x v="0"/>
    <n v="62"/>
    <s v="No"/>
    <s v="No"/>
    <s v="Yes"/>
    <s v="  Two Year   "/>
    <s v="Credit Card"/>
    <n v="46"/>
    <n v="3261"/>
    <x v="0"/>
    <m/>
    <x v="873"/>
    <x v="875"/>
    <n v="3"/>
    <x v="1"/>
    <n v="51.06"/>
    <x v="3"/>
    <s v="SMS"/>
    <x v="0"/>
    <n v="0"/>
    <n v="6253"/>
    <s v="Alto"/>
    <s v="Bajo"/>
    <n v="0.33333333333333331"/>
    <n v="1169"/>
    <n v="327"/>
    <n v="9.1743119266055051E-3"/>
    <n v="9.1743119266055051E-3"/>
    <s v="Primera compra"/>
    <n v="725"/>
    <n v="23.819301848049282"/>
    <n v="1.9849418206707734"/>
    <x v="0"/>
    <x v="3"/>
    <s v="oct"/>
  </r>
  <r>
    <x v="3671"/>
    <x v="0"/>
    <n v="59"/>
    <n v="25"/>
    <n v="62.3"/>
    <n v="24"/>
    <s v="Yes"/>
    <s v="Yes"/>
    <n v="0"/>
    <n v="0"/>
    <n v="0"/>
    <s v="No"/>
    <n v="0"/>
    <s v="KY"/>
    <x v="0"/>
    <n v="24"/>
    <s v="Yes"/>
    <s v="No"/>
    <s v="No"/>
    <s v="  One Year   "/>
    <s v="Credit Card"/>
    <n v="8"/>
    <n v="44"/>
    <x v="0"/>
    <m/>
    <x v="642"/>
    <x v="782"/>
    <n v="8"/>
    <x v="2"/>
    <n v="9.16"/>
    <x v="2"/>
    <s v="SMS"/>
    <x v="1"/>
    <n v="7.0000000000000007E-2"/>
    <n v="6232"/>
    <s v="Medio"/>
    <s v="Medio"/>
    <n v="0.625"/>
    <n v="305"/>
    <n v="54"/>
    <n v="0.14814814814814814"/>
    <n v="0.14814814814814814"/>
    <s v="Primera compra"/>
    <n v="445"/>
    <n v="14.62012320328542"/>
    <n v="1.2183436002737851"/>
    <x v="1"/>
    <x v="1"/>
    <s v="jul"/>
  </r>
  <r>
    <x v="3672"/>
    <x v="0"/>
    <n v="92"/>
    <n v="418"/>
    <n v="913"/>
    <n v="0"/>
    <s v="No"/>
    <s v="No"/>
    <n v="0"/>
    <n v="2"/>
    <n v="5"/>
    <s v="Yes"/>
    <n v="0"/>
    <s v="AL"/>
    <x v="0"/>
    <n v="72"/>
    <s v="No"/>
    <s v="Yes"/>
    <s v="Yes"/>
    <s v="  Two Year   "/>
    <s v="Credit Card"/>
    <n v="34"/>
    <n v="2405"/>
    <x v="0"/>
    <m/>
    <x v="181"/>
    <x v="430"/>
    <n v="36"/>
    <x v="1"/>
    <n v="36.869999999999997"/>
    <x v="2"/>
    <s v="Phone"/>
    <x v="1"/>
    <n v="0"/>
    <n v="5152"/>
    <s v="Medio"/>
    <s v="Medio"/>
    <n v="0.1388888888888889"/>
    <n v="1102"/>
    <n v="423"/>
    <n v="8.5106382978723402E-2"/>
    <n v="8.5106382978723402E-2"/>
    <s v="Primera compra"/>
    <n v="491"/>
    <n v="16.131416837782339"/>
    <n v="1.3442847364818615"/>
    <x v="1"/>
    <x v="3"/>
    <s v="jun"/>
  </r>
  <r>
    <x v="3673"/>
    <x v="0"/>
    <n v="71"/>
    <n v="64"/>
    <n v="214.1"/>
    <n v="0"/>
    <s v="No"/>
    <s v="No"/>
    <n v="0"/>
    <n v="0"/>
    <n v="6"/>
    <s v="Yes"/>
    <n v="0"/>
    <s v="OR"/>
    <x v="0"/>
    <n v="39"/>
    <s v="No"/>
    <s v="No"/>
    <s v="No"/>
    <s v="  Month-to-Month   "/>
    <s v="Direct Debit"/>
    <n v="20"/>
    <n v="307"/>
    <x v="0"/>
    <m/>
    <x v="135"/>
    <x v="755"/>
    <n v="112"/>
    <x v="2"/>
    <n v="20.93"/>
    <x v="2"/>
    <s v="SMS"/>
    <x v="0"/>
    <n v="0"/>
    <n v="2363"/>
    <s v="Medio"/>
    <s v="Medio"/>
    <n v="4.4642857142857144E-2"/>
    <n v="1313"/>
    <n v="69"/>
    <n v="1.6231884057971016"/>
    <n v="1.6231884057971016"/>
    <s v="Primera compra"/>
    <n v="352"/>
    <n v="11.564681724845997"/>
    <n v="0.96372347707049977"/>
    <x v="1"/>
    <x v="1"/>
    <s v="oct"/>
  </r>
  <r>
    <x v="3674"/>
    <x v="0"/>
    <n v="58"/>
    <n v="59"/>
    <n v="133.69999999999999"/>
    <n v="88"/>
    <s v="Yes"/>
    <s v="No"/>
    <n v="86.9"/>
    <n v="2"/>
    <n v="4"/>
    <s v="Yes"/>
    <n v="0"/>
    <s v="KY"/>
    <x v="1"/>
    <n v="74"/>
    <s v="No"/>
    <s v="Yes"/>
    <s v="No"/>
    <s v="  One Year   "/>
    <s v="Direct Debit"/>
    <n v="50"/>
    <n v="1107"/>
    <x v="0"/>
    <m/>
    <x v="129"/>
    <x v="195"/>
    <n v="76"/>
    <x v="2"/>
    <n v="59.56"/>
    <x v="3"/>
    <s v="Phone"/>
    <x v="0"/>
    <n v="1.74"/>
    <n v="572"/>
    <s v="Alto"/>
    <s v="Bajo"/>
    <n v="1.3157894736842105E-2"/>
    <n v="1464"/>
    <n v="148"/>
    <n v="0.51351351351351349"/>
    <n v="0.51351351351351349"/>
    <s v="Primera compra"/>
    <n v="919"/>
    <n v="30.19301848049281"/>
    <n v="2.516084873374401"/>
    <x v="2"/>
    <x v="0"/>
    <s v="abr"/>
  </r>
  <r>
    <x v="3675"/>
    <x v="0"/>
    <n v="53"/>
    <n v="176"/>
    <n v="400.9"/>
    <n v="124"/>
    <s v="Yes"/>
    <s v="No"/>
    <n v="124"/>
    <n v="0"/>
    <n v="12"/>
    <s v="Yes"/>
    <n v="0"/>
    <s v="NV"/>
    <x v="1"/>
    <n v="29"/>
    <s v="Yes"/>
    <s v="No"/>
    <s v="Yes"/>
    <s v="  Month-to-Month   "/>
    <s v="Credit Card"/>
    <n v="41"/>
    <n v="1277"/>
    <x v="0"/>
    <m/>
    <x v="536"/>
    <x v="1351"/>
    <n v="2"/>
    <x v="2"/>
    <n v="35.33"/>
    <x v="3"/>
    <s v="Phone"/>
    <x v="1"/>
    <n v="0.37"/>
    <n v="6017"/>
    <s v="Medio"/>
    <s v="Bajo"/>
    <n v="0.5"/>
    <n v="403"/>
    <n v="301"/>
    <n v="6.6445182724252493E-3"/>
    <n v="6.6445182724252493E-3"/>
    <s v="Primera compra"/>
    <n v="1653"/>
    <n v="54.308008213552355"/>
    <n v="4.5256673511293632"/>
    <x v="2"/>
    <x v="0"/>
    <s v="abr"/>
  </r>
  <r>
    <x v="3676"/>
    <x v="0"/>
    <n v="52"/>
    <n v="346"/>
    <n v="847.1"/>
    <n v="260"/>
    <s v="Yes"/>
    <s v="No"/>
    <n v="451.8"/>
    <n v="0"/>
    <n v="7"/>
    <s v="Yes"/>
    <n v="0"/>
    <s v="NY"/>
    <x v="1"/>
    <n v="30"/>
    <s v="No"/>
    <s v="No"/>
    <s v="No"/>
    <s v="  One Year   "/>
    <s v="Credit Card"/>
    <n v="38"/>
    <n v="2507"/>
    <x v="0"/>
    <m/>
    <x v="231"/>
    <x v="71"/>
    <n v="103"/>
    <x v="1"/>
    <n v="45.56"/>
    <x v="3"/>
    <s v="Phone"/>
    <x v="0"/>
    <n v="9.0399999999999991"/>
    <n v="4933"/>
    <s v="Alto"/>
    <s v="Bajo"/>
    <n v="9.7087378640776691E-3"/>
    <n v="1591"/>
    <n v="607"/>
    <n v="0.16968698517298189"/>
    <n v="0.16968698517298189"/>
    <s v="Primera compra"/>
    <n v="934"/>
    <n v="30.68583162217659"/>
    <n v="2.5571526351813825"/>
    <x v="2"/>
    <x v="3"/>
    <s v="mar"/>
  </r>
  <r>
    <x v="3677"/>
    <x v="0"/>
    <n v="66"/>
    <n v="6"/>
    <n v="13.5"/>
    <n v="3"/>
    <s v="Yes"/>
    <s v="No"/>
    <n v="5.9"/>
    <n v="0"/>
    <n v="7"/>
    <s v="No"/>
    <n v="4"/>
    <s v="KY"/>
    <x v="1"/>
    <n v="79"/>
    <s v="No"/>
    <s v="Yes"/>
    <s v="Yes"/>
    <s v="  One Year   "/>
    <s v="Credit Card"/>
    <n v="39"/>
    <n v="106"/>
    <x v="0"/>
    <m/>
    <x v="646"/>
    <x v="1018"/>
    <n v="20"/>
    <x v="2"/>
    <n v="42.71"/>
    <x v="2"/>
    <s v="Email"/>
    <x v="0"/>
    <n v="0.23"/>
    <n v="1331"/>
    <s v="Medio"/>
    <s v="Medio"/>
    <n v="0.25"/>
    <n v="488"/>
    <n v="14"/>
    <n v="1.4285714285714286"/>
    <n v="1.4285714285714286"/>
    <s v="Primera compra"/>
    <n v="867"/>
    <n v="28.484599589322379"/>
    <n v="2.3737166324435317"/>
    <x v="1"/>
    <x v="1"/>
    <s v="may"/>
  </r>
  <r>
    <x v="3677"/>
    <x v="0"/>
    <n v="73"/>
    <n v="6"/>
    <n v="13.5"/>
    <n v="3"/>
    <s v="Yes"/>
    <s v="No"/>
    <n v="5.9"/>
    <n v="0"/>
    <n v="7"/>
    <s v="No"/>
    <n v="4"/>
    <s v="KY"/>
    <x v="1"/>
    <n v="79"/>
    <s v="No"/>
    <s v="Yes"/>
    <s v="Yes"/>
    <s v="  One Year   "/>
    <s v="Credit Card"/>
    <n v="39"/>
    <n v="106"/>
    <x v="0"/>
    <m/>
    <x v="646"/>
    <x v="1018"/>
    <n v="20"/>
    <x v="2"/>
    <n v="42.71"/>
    <x v="5"/>
    <s v="Email"/>
    <x v="0"/>
    <n v="0.23"/>
    <n v="1327"/>
    <s v="Medio"/>
    <s v="Bajo"/>
    <n v="0.2"/>
    <n v="488"/>
    <n v="13"/>
    <n v="1.5384615384615385"/>
    <n v="1.5384615384615385"/>
    <s v="Compra posterior"/>
    <n v="867"/>
    <n v="28.484599589322379"/>
    <n v="2.3737166324435317"/>
    <x v="0"/>
    <x v="1"/>
    <s v="may"/>
  </r>
  <r>
    <x v="3678"/>
    <x v="0"/>
    <n v="65"/>
    <n v="213"/>
    <n v="521.6"/>
    <n v="188"/>
    <s v="Yes"/>
    <s v="Yes"/>
    <n v="0"/>
    <n v="1"/>
    <n v="5"/>
    <s v="Yes"/>
    <n v="0"/>
    <s v="GA"/>
    <x v="1"/>
    <n v="76"/>
    <s v="No"/>
    <s v="Yes"/>
    <s v="No"/>
    <s v="  One Year   "/>
    <s v="Direct Debit"/>
    <n v="59"/>
    <n v="2789"/>
    <x v="0"/>
    <m/>
    <x v="1056"/>
    <x v="885"/>
    <n v="83"/>
    <x v="0"/>
    <n v="56.61"/>
    <x v="5"/>
    <s v="SMS"/>
    <x v="1"/>
    <n v="5.83"/>
    <n v="5162"/>
    <s v="Alto"/>
    <s v="Bajo"/>
    <n v="4.8192771084337352E-2"/>
    <n v="1633"/>
    <n v="405"/>
    <n v="0.20493827160493827"/>
    <n v="0.20493827160493827"/>
    <s v="Primera compra"/>
    <n v="1473"/>
    <n v="48.394250513347018"/>
    <n v="4.0328542094455848"/>
    <x v="0"/>
    <x v="3"/>
    <s v="oct"/>
  </r>
  <r>
    <x v="3679"/>
    <x v="0"/>
    <n v="75"/>
    <n v="19"/>
    <n v="70"/>
    <n v="0"/>
    <s v="No"/>
    <s v="No"/>
    <n v="0"/>
    <n v="1"/>
    <n v="20"/>
    <s v="Yes"/>
    <n v="0"/>
    <s v="NM"/>
    <x v="0"/>
    <n v="27"/>
    <s v="Yes"/>
    <s v="No"/>
    <s v="Yes"/>
    <s v="  One Year   "/>
    <s v="Credit Card"/>
    <n v="20"/>
    <n v="345"/>
    <x v="0"/>
    <m/>
    <x v="134"/>
    <x v="804"/>
    <n v="36"/>
    <x v="0"/>
    <n v="23.33"/>
    <x v="3"/>
    <s v="Phone"/>
    <x v="0"/>
    <n v="0"/>
    <n v="6078"/>
    <s v="Medio"/>
    <s v="Bajo"/>
    <n v="2.7777777777777776E-2"/>
    <n v="933"/>
    <n v="20"/>
    <n v="1.8"/>
    <n v="1.8"/>
    <s v="Primera compra"/>
    <n v="795"/>
    <n v="26.119096509240247"/>
    <n v="2.1765913757700206"/>
    <x v="2"/>
    <x v="1"/>
    <s v="ago"/>
  </r>
  <r>
    <x v="3680"/>
    <x v="0"/>
    <n v="57"/>
    <n v="57"/>
    <n v="118.9"/>
    <n v="0"/>
    <s v="No"/>
    <s v="No"/>
    <n v="0"/>
    <n v="1"/>
    <n v="2"/>
    <s v="Yes"/>
    <n v="0"/>
    <s v="PA"/>
    <x v="0"/>
    <n v="44"/>
    <s v="No"/>
    <s v="No"/>
    <s v="No"/>
    <s v="  Month-to-Month   "/>
    <s v="Direct Debit"/>
    <n v="33"/>
    <n v="394"/>
    <x v="0"/>
    <m/>
    <x v="324"/>
    <x v="509"/>
    <n v="83"/>
    <x v="2"/>
    <n v="28.08"/>
    <x v="2"/>
    <s v="Email"/>
    <x v="1"/>
    <n v="0"/>
    <n v="3514"/>
    <s v="Medio"/>
    <s v="Medio"/>
    <n v="6.0240963855421686E-2"/>
    <n v="534"/>
    <n v="62"/>
    <n v="1.3387096774193548"/>
    <n v="1.3387096774193548"/>
    <s v="Primera compra"/>
    <n v="1049"/>
    <n v="34.464065708418893"/>
    <n v="2.8720054757015743"/>
    <x v="1"/>
    <x v="1"/>
    <s v="nov"/>
  </r>
  <r>
    <x v="3681"/>
    <x v="0"/>
    <n v="72"/>
    <n v="46"/>
    <n v="118.2"/>
    <n v="33"/>
    <s v="Yes"/>
    <s v="Yes"/>
    <n v="0"/>
    <n v="0"/>
    <n v="6"/>
    <s v="Yes"/>
    <n v="0"/>
    <s v="WI"/>
    <x v="1"/>
    <n v="53"/>
    <s v="No"/>
    <s v="No"/>
    <s v="Yes"/>
    <s v="  One Year   "/>
    <s v="Credit Card"/>
    <n v="26"/>
    <n v="281"/>
    <x v="0"/>
    <m/>
    <x v="99"/>
    <x v="1063"/>
    <n v="107"/>
    <x v="0"/>
    <n v="26.3"/>
    <x v="5"/>
    <s v="Email"/>
    <x v="0"/>
    <n v="1.19"/>
    <n v="6729"/>
    <s v="Medio"/>
    <s v="Bajo"/>
    <n v="3.7383177570093455E-2"/>
    <n v="1664"/>
    <n v="83"/>
    <n v="1.2891566265060241"/>
    <n v="1.2891566265060241"/>
    <s v="Primera compra"/>
    <n v="374"/>
    <n v="12.28747433264887"/>
    <n v="1.0239561943874058"/>
    <x v="0"/>
    <x v="1"/>
    <s v="oct"/>
  </r>
  <r>
    <x v="3682"/>
    <x v="0"/>
    <n v="71"/>
    <n v="380"/>
    <n v="1066.9000000000001"/>
    <n v="0"/>
    <s v="No"/>
    <s v="No"/>
    <n v="0"/>
    <n v="0"/>
    <n v="8"/>
    <s v="Yes"/>
    <n v="0"/>
    <s v="WI"/>
    <x v="0"/>
    <n v="24"/>
    <s v="Yes"/>
    <s v="No"/>
    <s v="Yes"/>
    <s v="  Two Year   "/>
    <s v="Credit Card"/>
    <n v="28"/>
    <n v="1960"/>
    <x v="0"/>
    <m/>
    <x v="51"/>
    <x v="84"/>
    <n v="32"/>
    <x v="0"/>
    <n v="33.19"/>
    <x v="2"/>
    <s v="Phone"/>
    <x v="1"/>
    <n v="0"/>
    <n v="2317"/>
    <s v="Medio"/>
    <s v="Medio"/>
    <n v="0.15625"/>
    <n v="559"/>
    <n v="385"/>
    <n v="8.3116883116883117E-2"/>
    <n v="8.3116883116883117E-2"/>
    <s v="Primera compra"/>
    <n v="948"/>
    <n v="31.145790554414781"/>
    <n v="2.5954825462012319"/>
    <x v="1"/>
    <x v="0"/>
    <s v="mar"/>
  </r>
  <r>
    <x v="3683"/>
    <x v="0"/>
    <n v="62"/>
    <n v="227"/>
    <n v="523.6"/>
    <n v="0"/>
    <s v="No"/>
    <s v="No"/>
    <n v="0"/>
    <n v="0"/>
    <n v="6"/>
    <s v="Yes"/>
    <n v="0"/>
    <s v="NJ"/>
    <x v="1"/>
    <n v="42"/>
    <s v="No"/>
    <s v="No"/>
    <s v="Yes"/>
    <s v="  Two Year   "/>
    <s v="Direct Debit"/>
    <n v="34"/>
    <n v="1967"/>
    <x v="0"/>
    <m/>
    <x v="1101"/>
    <x v="444"/>
    <n v="21"/>
    <x v="1"/>
    <n v="39.89"/>
    <x v="2"/>
    <s v="Email"/>
    <x v="0"/>
    <n v="0"/>
    <n v="4568"/>
    <s v="Medio"/>
    <s v="Medio"/>
    <n v="0.23809523809523808"/>
    <n v="710"/>
    <n v="232"/>
    <n v="9.0517241379310345E-2"/>
    <n v="9.0517241379310345E-2"/>
    <s v="Primera compra"/>
    <n v="920"/>
    <n v="30.225872689938399"/>
    <n v="2.5188227241615331"/>
    <x v="1"/>
    <x v="0"/>
    <s v="abr"/>
  </r>
  <r>
    <x v="3684"/>
    <x v="0"/>
    <n v="64"/>
    <n v="327"/>
    <n v="954.4"/>
    <n v="0"/>
    <s v="No"/>
    <s v="No"/>
    <n v="0"/>
    <n v="2"/>
    <n v="7"/>
    <s v="Yes"/>
    <n v="0"/>
    <s v="KY"/>
    <x v="1"/>
    <n v="65"/>
    <s v="No"/>
    <s v="Yes"/>
    <s v="Yes"/>
    <s v="  Two Year   "/>
    <s v="Direct Debit"/>
    <n v="51"/>
    <n v="3452"/>
    <x v="0"/>
    <m/>
    <x v="1314"/>
    <x v="978"/>
    <n v="69"/>
    <x v="2"/>
    <n v="43.68"/>
    <x v="2"/>
    <s v="Phone"/>
    <x v="0"/>
    <n v="0"/>
    <n v="2262"/>
    <s v="Medio"/>
    <s v="Medio"/>
    <n v="7.2463768115942032E-2"/>
    <n v="506"/>
    <n v="332"/>
    <n v="0.20783132530120482"/>
    <n v="0.20783132530120482"/>
    <s v="Primera compra"/>
    <n v="411"/>
    <n v="13.503080082135524"/>
    <n v="1.1252566735112937"/>
    <x v="1"/>
    <x v="3"/>
    <s v="ago"/>
  </r>
  <r>
    <x v="3685"/>
    <x v="0"/>
    <n v="57"/>
    <n v="120"/>
    <n v="231"/>
    <n v="0"/>
    <s v="No"/>
    <s v="No"/>
    <n v="0"/>
    <n v="2"/>
    <n v="3"/>
    <s v="Yes"/>
    <n v="0"/>
    <s v="DC"/>
    <x v="0"/>
    <n v="76"/>
    <s v="No"/>
    <s v="Yes"/>
    <s v="No"/>
    <s v="  Two Year   "/>
    <s v="Direct Debit"/>
    <n v="47"/>
    <n v="775"/>
    <x v="0"/>
    <m/>
    <x v="908"/>
    <x v="355"/>
    <n v="17"/>
    <x v="1"/>
    <n v="49.2"/>
    <x v="1"/>
    <s v="Phone"/>
    <x v="0"/>
    <n v="0"/>
    <n v="3147"/>
    <s v="Alto"/>
    <s v="Bajo"/>
    <n v="0"/>
    <n v="833"/>
    <n v="120"/>
    <n v="0.14166666666666666"/>
    <n v="0.14166666666666666"/>
    <s v="Primera compra"/>
    <n v="1527"/>
    <n v="50.168377823408619"/>
    <n v="4.1806981519507183"/>
    <x v="2"/>
    <x v="2"/>
    <s v="ago"/>
  </r>
  <r>
    <x v="3686"/>
    <x v="0"/>
    <n v="67"/>
    <n v="552"/>
    <n v="1076.5"/>
    <n v="288"/>
    <s v="Yes"/>
    <s v="No"/>
    <n v="149.80000000000001"/>
    <n v="0"/>
    <n v="16"/>
    <s v="Yes"/>
    <n v="0"/>
    <s v="TX"/>
    <x v="0"/>
    <n v="27"/>
    <s v="Yes"/>
    <s v="No"/>
    <s v="Yes"/>
    <s v="  Two Year   "/>
    <s v="Credit Card"/>
    <n v="14"/>
    <n v="1017"/>
    <x v="0"/>
    <m/>
    <x v="1302"/>
    <x v="298"/>
    <n v="86"/>
    <x v="0"/>
    <n v="12.47"/>
    <x v="4"/>
    <s v="Phone"/>
    <x v="1"/>
    <n v="7.49"/>
    <n v="1999"/>
    <s v="Medio"/>
    <s v="Bajo"/>
    <n v="3.4883720930232558E-2"/>
    <n v="584"/>
    <n v="843"/>
    <n v="0.10201660735468565"/>
    <n v="0.10201660735468565"/>
    <s v="Primera compra"/>
    <n v="1592"/>
    <n v="52.303901437371664"/>
    <n v="4.3586584531143053"/>
    <x v="0"/>
    <x v="2"/>
    <s v="jun"/>
  </r>
  <r>
    <x v="3687"/>
    <x v="0"/>
    <n v="71"/>
    <n v="49"/>
    <n v="155.5"/>
    <n v="0"/>
    <s v="No"/>
    <s v="No"/>
    <n v="0"/>
    <n v="0"/>
    <n v="0"/>
    <s v="No"/>
    <n v="0"/>
    <s v="KY"/>
    <x v="1"/>
    <n v="49"/>
    <s v="No"/>
    <s v="No"/>
    <s v="No"/>
    <s v="  Month-to-Month   "/>
    <s v="Credit Card"/>
    <n v="9"/>
    <n v="267"/>
    <x v="0"/>
    <m/>
    <x v="1323"/>
    <x v="1255"/>
    <n v="25"/>
    <x v="0"/>
    <n v="8.4"/>
    <x v="5"/>
    <s v="Phone"/>
    <x v="0"/>
    <n v="0"/>
    <n v="2066"/>
    <s v="Medio"/>
    <s v="Bajo"/>
    <n v="0.16"/>
    <n v="1451"/>
    <n v="53"/>
    <n v="0.47169811320754718"/>
    <n v="0.47169811320754718"/>
    <s v="Primera compra"/>
    <n v="1108"/>
    <n v="36.402464065708415"/>
    <n v="3.0335386721423681"/>
    <x v="0"/>
    <x v="1"/>
    <s v="oct"/>
  </r>
  <r>
    <x v="3688"/>
    <x v="0"/>
    <n v="68"/>
    <n v="268"/>
    <n v="809.1"/>
    <n v="0"/>
    <s v="No"/>
    <s v="No"/>
    <n v="0"/>
    <n v="0"/>
    <n v="0"/>
    <s v="No"/>
    <n v="0"/>
    <s v="NY"/>
    <x v="1"/>
    <n v="53"/>
    <s v="No"/>
    <s v="No"/>
    <s v="No"/>
    <s v="  Two Year   "/>
    <s v="Credit Card"/>
    <n v="14"/>
    <n v="1041"/>
    <x v="0"/>
    <m/>
    <x v="1147"/>
    <x v="479"/>
    <n v="42"/>
    <x v="0"/>
    <n v="11.47"/>
    <x v="0"/>
    <s v="SMS"/>
    <x v="0"/>
    <n v="0"/>
    <n v="5147"/>
    <s v="Medio"/>
    <s v="Bajo"/>
    <n v="4.7619047619047616E-2"/>
    <n v="1085"/>
    <n v="270"/>
    <n v="0.15555555555555556"/>
    <n v="0.15555555555555556"/>
    <s v="Primera compra"/>
    <n v="1169"/>
    <n v="38.406570841889121"/>
    <n v="3.2005475701574269"/>
    <x v="0"/>
    <x v="2"/>
    <s v="ago"/>
  </r>
  <r>
    <x v="3689"/>
    <x v="0"/>
    <n v="68"/>
    <n v="258"/>
    <n v="405.6"/>
    <n v="225"/>
    <s v="Yes"/>
    <s v="No"/>
    <n v="294.8"/>
    <n v="1"/>
    <n v="6"/>
    <s v="Yes"/>
    <n v="0"/>
    <s v="MN"/>
    <x v="0"/>
    <n v="60"/>
    <s v="No"/>
    <s v="No"/>
    <s v="Yes"/>
    <s v="  Two Year   "/>
    <s v="Credit Card"/>
    <n v="38"/>
    <n v="1692"/>
    <x v="0"/>
    <m/>
    <x v="1324"/>
    <x v="51"/>
    <n v="103"/>
    <x v="1"/>
    <n v="37.090000000000003"/>
    <x v="2"/>
    <s v="Phone"/>
    <x v="1"/>
    <n v="5.9"/>
    <n v="3497"/>
    <s v="Medio"/>
    <s v="Medio"/>
    <n v="4.8543689320388349E-2"/>
    <n v="426"/>
    <n v="488"/>
    <n v="0.21106557377049182"/>
    <n v="0.21106557377049182"/>
    <s v="Primera compra"/>
    <n v="1100"/>
    <n v="36.139630390143736"/>
    <n v="3.0116358658453115"/>
    <x v="1"/>
    <x v="0"/>
    <s v="oct"/>
  </r>
  <r>
    <x v="3690"/>
    <x v="0"/>
    <n v="50"/>
    <n v="416"/>
    <n v="945.6"/>
    <n v="0"/>
    <s v="No"/>
    <s v="No"/>
    <n v="0"/>
    <n v="0"/>
    <n v="2"/>
    <s v="Yes"/>
    <n v="0"/>
    <s v="AZ"/>
    <x v="0"/>
    <n v="73"/>
    <s v="No"/>
    <s v="Yes"/>
    <s v="Yes"/>
    <s v="  Month-to-Month   "/>
    <s v="Direct Debit"/>
    <n v="65"/>
    <n v="4126"/>
    <x v="0"/>
    <m/>
    <x v="645"/>
    <x v="778"/>
    <n v="91"/>
    <x v="2"/>
    <n v="62.61"/>
    <x v="5"/>
    <s v="Phone"/>
    <x v="0"/>
    <n v="0"/>
    <n v="1886"/>
    <s v="Alto"/>
    <s v="Bajo"/>
    <n v="4.3956043956043959E-2"/>
    <n v="587"/>
    <n v="420"/>
    <n v="0.21666666666666667"/>
    <n v="0.21666666666666667"/>
    <s v="Primera compra"/>
    <n v="438"/>
    <n v="14.390143737166325"/>
    <n v="1.1991786447638604"/>
    <x v="0"/>
    <x v="3"/>
    <s v="ago"/>
  </r>
  <r>
    <x v="3691"/>
    <x v="0"/>
    <n v="69"/>
    <n v="373"/>
    <n v="1001.7"/>
    <n v="288"/>
    <s v="Yes"/>
    <s v="No"/>
    <n v="152.6"/>
    <n v="0"/>
    <n v="17"/>
    <s v="Yes"/>
    <n v="0"/>
    <s v="NC"/>
    <x v="1"/>
    <n v="20"/>
    <s v="Yes"/>
    <s v="No"/>
    <s v="Yes"/>
    <s v="  Two Year   "/>
    <s v="Credit Card"/>
    <n v="38"/>
    <n v="2684"/>
    <x v="0"/>
    <m/>
    <x v="1119"/>
    <x v="345"/>
    <n v="91"/>
    <x v="0"/>
    <n v="31.44"/>
    <x v="0"/>
    <s v="SMS"/>
    <x v="1"/>
    <n v="7.63"/>
    <n v="6256"/>
    <s v="Medio"/>
    <s v="Bajo"/>
    <n v="2.197802197802198E-2"/>
    <n v="968"/>
    <n v="663"/>
    <n v="0.13725490196078433"/>
    <n v="0.13725490196078433"/>
    <s v="Primera compra"/>
    <n v="770"/>
    <n v="25.297741273100616"/>
    <n v="2.108145106091718"/>
    <x v="0"/>
    <x v="3"/>
    <s v="sept"/>
  </r>
  <r>
    <x v="3692"/>
    <x v="0"/>
    <n v="68"/>
    <n v="399"/>
    <n v="846.2"/>
    <n v="0"/>
    <s v="No"/>
    <s v="No"/>
    <n v="0"/>
    <n v="0"/>
    <n v="3"/>
    <s v="Yes"/>
    <n v="0"/>
    <s v="CT"/>
    <x v="1"/>
    <n v="53"/>
    <s v="No"/>
    <s v="No"/>
    <s v="No"/>
    <s v="  Two Year   "/>
    <s v="Direct Debit"/>
    <n v="58"/>
    <n v="3533"/>
    <x v="0"/>
    <m/>
    <x v="86"/>
    <x v="581"/>
    <n v="85"/>
    <x v="0"/>
    <n v="62.04"/>
    <x v="2"/>
    <s v="SMS"/>
    <x v="1"/>
    <n v="0"/>
    <n v="1959"/>
    <s v="Alto"/>
    <s v="Medio"/>
    <n v="5.8823529411764705E-2"/>
    <n v="1088"/>
    <n v="404"/>
    <n v="0.21039603960396039"/>
    <n v="0.21039603960396039"/>
    <s v="Primera compra"/>
    <n v="1517"/>
    <n v="49.839835728952771"/>
    <n v="4.1533196440793976"/>
    <x v="1"/>
    <x v="3"/>
    <s v="ago"/>
  </r>
  <r>
    <x v="3692"/>
    <x v="0"/>
    <n v="72"/>
    <n v="399"/>
    <n v="846.2"/>
    <n v="0"/>
    <s v="No"/>
    <s v="No"/>
    <n v="0"/>
    <n v="0"/>
    <n v="3"/>
    <s v="Yes"/>
    <n v="0"/>
    <s v="CT"/>
    <x v="1"/>
    <n v="53"/>
    <s v="No"/>
    <s v="No"/>
    <s v="No"/>
    <s v="  Two Year   "/>
    <s v="Direct Debit"/>
    <n v="58"/>
    <n v="3533"/>
    <x v="0"/>
    <m/>
    <x v="86"/>
    <x v="581"/>
    <n v="85"/>
    <x v="0"/>
    <n v="62.04"/>
    <x v="4"/>
    <s v="SMS"/>
    <x v="1"/>
    <n v="0"/>
    <n v="2974"/>
    <s v="Alto"/>
    <s v="Bajo"/>
    <n v="3.5294117647058823E-2"/>
    <n v="1088"/>
    <n v="402"/>
    <n v="0.21144278606965175"/>
    <n v="0.21144278606965175"/>
    <s v="Compra posterior"/>
    <n v="1517"/>
    <n v="49.839835728952771"/>
    <n v="4.1533196440793976"/>
    <x v="0"/>
    <x v="3"/>
    <s v="ago"/>
  </r>
  <r>
    <x v="3693"/>
    <x v="0"/>
    <n v="86"/>
    <n v="5"/>
    <n v="15"/>
    <n v="3"/>
    <s v="Yes"/>
    <s v="Yes"/>
    <n v="0"/>
    <n v="0"/>
    <n v="0"/>
    <s v="No"/>
    <n v="0"/>
    <s v="MN"/>
    <x v="1"/>
    <n v="61"/>
    <s v="No"/>
    <s v="No"/>
    <s v="No"/>
    <s v="  Month-to-Month   "/>
    <s v="Credit Card"/>
    <n v="9"/>
    <n v="9"/>
    <x v="0"/>
    <m/>
    <x v="298"/>
    <x v="1308"/>
    <n v="110"/>
    <x v="1"/>
    <n v="7.26"/>
    <x v="5"/>
    <s v="Phone"/>
    <x v="1"/>
    <n v="0.14000000000000001"/>
    <n v="1535"/>
    <s v="Medio"/>
    <s v="Bajo"/>
    <n v="3.6363636363636362E-2"/>
    <n v="1739"/>
    <n v="12"/>
    <n v="9.1666666666666661"/>
    <n v="9.1666666666666661"/>
    <s v="Primera compra"/>
    <n v="1277"/>
    <n v="41.954825462012323"/>
    <n v="3.4962354551676937"/>
    <x v="0"/>
    <x v="1"/>
    <s v="abr"/>
  </r>
  <r>
    <x v="3694"/>
    <x v="0"/>
    <n v="68"/>
    <n v="92"/>
    <n v="267.39999999999998"/>
    <n v="0"/>
    <s v="No"/>
    <s v="No"/>
    <n v="0"/>
    <n v="0"/>
    <n v="0"/>
    <s v="No"/>
    <n v="0"/>
    <s v="ID"/>
    <x v="1"/>
    <n v="28"/>
    <s v="Yes"/>
    <s v="No"/>
    <s v="No"/>
    <s v="  Month-to-Month   "/>
    <s v="Credit Card"/>
    <n v="7"/>
    <n v="275"/>
    <x v="0"/>
    <m/>
    <x v="18"/>
    <x v="574"/>
    <n v="54"/>
    <x v="0"/>
    <n v="7.11"/>
    <x v="4"/>
    <s v="Phone"/>
    <x v="0"/>
    <n v="0"/>
    <n v="2653"/>
    <s v="Medio"/>
    <s v="Bajo"/>
    <n v="5.5555555555555552E-2"/>
    <n v="1322"/>
    <n v="95"/>
    <n v="0.56842105263157894"/>
    <n v="0.56842105263157894"/>
    <s v="Primera compra"/>
    <n v="1223"/>
    <n v="40.180698151950722"/>
    <n v="3.3483915126625603"/>
    <x v="0"/>
    <x v="1"/>
    <s v="jun"/>
  </r>
  <r>
    <x v="3695"/>
    <x v="0"/>
    <n v="58"/>
    <n v="100"/>
    <n v="287.60000000000002"/>
    <n v="0"/>
    <s v="No"/>
    <s v="No"/>
    <n v="0"/>
    <n v="2"/>
    <n v="0"/>
    <s v="No"/>
    <n v="0"/>
    <s v="TX"/>
    <x v="0"/>
    <n v="53"/>
    <s v="No"/>
    <s v="No"/>
    <s v="No"/>
    <s v="  One Year   "/>
    <s v="Credit Card"/>
    <n v="6"/>
    <n v="116"/>
    <x v="0"/>
    <m/>
    <x v="1153"/>
    <x v="562"/>
    <n v="62"/>
    <x v="1"/>
    <n v="5.1100000000000003"/>
    <x v="2"/>
    <s v="Phone"/>
    <x v="1"/>
    <n v="0"/>
    <n v="1994"/>
    <s v="Medio"/>
    <s v="Medio"/>
    <n v="8.0645161290322578E-2"/>
    <n v="886"/>
    <n v="105"/>
    <n v="0.59047619047619049"/>
    <n v="0.59047619047619049"/>
    <s v="Primera compra"/>
    <n v="710"/>
    <n v="23.326488706365502"/>
    <n v="1.9438740588637919"/>
    <x v="1"/>
    <x v="1"/>
    <s v="nov"/>
  </r>
  <r>
    <x v="3696"/>
    <x v="0"/>
    <n v="73"/>
    <n v="308"/>
    <n v="678.1"/>
    <n v="192"/>
    <s v="Yes"/>
    <s v="Yes"/>
    <n v="0"/>
    <n v="1"/>
    <n v="5"/>
    <s v="Yes"/>
    <n v="0"/>
    <s v="MA"/>
    <x v="0"/>
    <n v="43"/>
    <s v="No"/>
    <s v="No"/>
    <s v="No"/>
    <s v="  One Year   "/>
    <s v="Direct Debit"/>
    <n v="11"/>
    <n v="552"/>
    <x v="0"/>
    <m/>
    <x v="376"/>
    <x v="609"/>
    <n v="64"/>
    <x v="0"/>
    <n v="10.36"/>
    <x v="3"/>
    <s v="Phone"/>
    <x v="0"/>
    <n v="6.62"/>
    <n v="278"/>
    <s v="Medio"/>
    <s v="Bajo"/>
    <n v="1.5625E-2"/>
    <n v="600"/>
    <n v="501"/>
    <n v="0.1277445109780439"/>
    <n v="0.1277445109780439"/>
    <s v="Primera compra"/>
    <n v="1609"/>
    <n v="52.862422997946616"/>
    <n v="4.4052019164955514"/>
    <x v="2"/>
    <x v="1"/>
    <s v="may"/>
  </r>
  <r>
    <x v="3697"/>
    <x v="0"/>
    <n v="100"/>
    <n v="380"/>
    <n v="1022.6"/>
    <n v="292"/>
    <s v="Yes"/>
    <s v="No"/>
    <n v="175.2"/>
    <n v="1"/>
    <n v="5"/>
    <s v="Yes"/>
    <n v="0"/>
    <s v="ND"/>
    <x v="0"/>
    <n v="40"/>
    <s v="No"/>
    <s v="No"/>
    <s v="Yes"/>
    <s v="  Two Year   "/>
    <s v="Credit Card"/>
    <n v="57"/>
    <n v="4167"/>
    <x v="0"/>
    <m/>
    <x v="1049"/>
    <x v="50"/>
    <n v="47"/>
    <x v="1"/>
    <n v="50.8"/>
    <x v="4"/>
    <s v="Phone"/>
    <x v="1"/>
    <n v="3.5"/>
    <n v="1190"/>
    <s v="Alto"/>
    <s v="Bajo"/>
    <n v="6.3829787234042548E-2"/>
    <n v="1596"/>
    <n v="675"/>
    <n v="6.9629629629629625E-2"/>
    <n v="6.9629629629629625E-2"/>
    <s v="Primera compra"/>
    <n v="736"/>
    <n v="24.180698151950715"/>
    <n v="2.0150581793292264"/>
    <x v="0"/>
    <x v="3"/>
    <s v="oct"/>
  </r>
  <r>
    <x v="3698"/>
    <x v="0"/>
    <n v="76"/>
    <n v="7"/>
    <n v="10"/>
    <n v="0"/>
    <s v="No"/>
    <s v="No"/>
    <n v="0"/>
    <n v="0"/>
    <n v="21"/>
    <s v="Yes"/>
    <n v="0"/>
    <s v="AK"/>
    <x v="1"/>
    <n v="25"/>
    <s v="Yes"/>
    <s v="No"/>
    <s v="No"/>
    <s v="  Month-to-Month   "/>
    <s v="Credit Card"/>
    <n v="22"/>
    <n v="22"/>
    <x v="0"/>
    <m/>
    <x v="724"/>
    <x v="1201"/>
    <n v="50"/>
    <x v="1"/>
    <n v="21.54"/>
    <x v="3"/>
    <s v="Email"/>
    <x v="1"/>
    <n v="0"/>
    <n v="4790"/>
    <s v="Medio"/>
    <s v="Bajo"/>
    <n v="0.02"/>
    <n v="844"/>
    <n v="8"/>
    <n v="6.25"/>
    <n v="6.25"/>
    <s v="Primera compra"/>
    <n v="790"/>
    <n v="25.954825462012316"/>
    <n v="2.1629021218343598"/>
    <x v="2"/>
    <x v="1"/>
    <s v="ago"/>
  </r>
  <r>
    <x v="3699"/>
    <x v="0"/>
    <n v="70"/>
    <n v="112"/>
    <n v="278.2"/>
    <n v="224"/>
    <s v="Yes"/>
    <s v="Yes"/>
    <n v="0"/>
    <n v="0"/>
    <n v="7"/>
    <s v="Yes"/>
    <n v="0"/>
    <s v="MT"/>
    <x v="1"/>
    <n v="52"/>
    <s v="No"/>
    <s v="No"/>
    <s v="Yes"/>
    <s v="  One Year   "/>
    <s v="Direct Debit"/>
    <n v="41"/>
    <n v="2301"/>
    <x v="0"/>
    <m/>
    <x v="480"/>
    <x v="921"/>
    <n v="96"/>
    <x v="2"/>
    <n v="46.15"/>
    <x v="3"/>
    <s v="SMS"/>
    <x v="1"/>
    <n v="6.66"/>
    <n v="4516"/>
    <s v="Alto"/>
    <s v="Bajo"/>
    <n v="1.0416666666666666E-2"/>
    <n v="858"/>
    <n v="337"/>
    <n v="0.28486646884272998"/>
    <n v="0.28486646884272998"/>
    <s v="Primera compra"/>
    <n v="1094"/>
    <n v="35.94250513347022"/>
    <n v="2.9952087611225182"/>
    <x v="2"/>
    <x v="3"/>
    <s v="oct"/>
  </r>
  <r>
    <x v="3700"/>
    <x v="0"/>
    <n v="51"/>
    <n v="7"/>
    <n v="25.2"/>
    <n v="0"/>
    <s v="No"/>
    <s v="No"/>
    <n v="0"/>
    <n v="0"/>
    <n v="14"/>
    <s v="Yes"/>
    <n v="0"/>
    <s v="OH"/>
    <x v="1"/>
    <n v="23"/>
    <s v="Yes"/>
    <s v="No"/>
    <s v="Yes"/>
    <s v="  Month-to-Month   "/>
    <s v="Direct Debit"/>
    <n v="36"/>
    <n v="182"/>
    <x v="0"/>
    <m/>
    <x v="1108"/>
    <x v="849"/>
    <n v="71"/>
    <x v="1"/>
    <n v="36.880000000000003"/>
    <x v="4"/>
    <s v="Phone"/>
    <x v="0"/>
    <n v="0"/>
    <n v="6926"/>
    <s v="Medio"/>
    <s v="Bajo"/>
    <n v="4.2253521126760563E-2"/>
    <n v="889"/>
    <n v="10"/>
    <n v="7.1"/>
    <n v="7.1"/>
    <s v="Primera compra"/>
    <n v="1334"/>
    <n v="43.827515400410675"/>
    <n v="3.6522929500342229"/>
    <x v="0"/>
    <x v="1"/>
    <s v="feb"/>
  </r>
  <r>
    <x v="3701"/>
    <x v="0"/>
    <n v="71"/>
    <n v="238"/>
    <n v="405"/>
    <n v="0"/>
    <s v="No"/>
    <s v="No"/>
    <n v="0"/>
    <n v="0"/>
    <n v="2"/>
    <s v="Yes"/>
    <n v="0"/>
    <s v="WY"/>
    <x v="1"/>
    <n v="59"/>
    <s v="No"/>
    <s v="No"/>
    <s v="Yes"/>
    <s v="  Month-to-Month   "/>
    <s v="Direct Debit"/>
    <n v="25"/>
    <n v="839"/>
    <x v="0"/>
    <m/>
    <x v="960"/>
    <x v="280"/>
    <n v="109"/>
    <x v="0"/>
    <n v="26.68"/>
    <x v="4"/>
    <s v="Email"/>
    <x v="1"/>
    <n v="0"/>
    <n v="4191"/>
    <s v="Medio"/>
    <s v="Bajo"/>
    <n v="2.7522935779816515E-2"/>
    <n v="1414"/>
    <n v="241"/>
    <n v="0.45228215767634855"/>
    <n v="0.45228215767634855"/>
    <s v="Primera compra"/>
    <n v="1292"/>
    <n v="42.447638603696099"/>
    <n v="3.5373032169746748"/>
    <x v="0"/>
    <x v="2"/>
    <s v="mar"/>
  </r>
  <r>
    <x v="3702"/>
    <x v="0"/>
    <n v="75"/>
    <n v="435"/>
    <n v="1027.9000000000001"/>
    <n v="0"/>
    <s v="No"/>
    <s v="No"/>
    <n v="0"/>
    <n v="0"/>
    <n v="9"/>
    <s v="Yes"/>
    <n v="0"/>
    <s v="ID"/>
    <x v="0"/>
    <n v="58"/>
    <s v="No"/>
    <s v="No"/>
    <s v="Yes"/>
    <s v="  Two Year   "/>
    <s v="Direct Debit"/>
    <n v="51"/>
    <n v="3305"/>
    <x v="0"/>
    <m/>
    <x v="434"/>
    <x v="408"/>
    <n v="75"/>
    <x v="0"/>
    <n v="49.89"/>
    <x v="2"/>
    <s v="SMS"/>
    <x v="0"/>
    <n v="0"/>
    <n v="2802"/>
    <s v="Alto"/>
    <s v="Medio"/>
    <n v="6.6666666666666666E-2"/>
    <n v="743"/>
    <n v="440"/>
    <n v="0.17045454545454544"/>
    <n v="0.17045454545454544"/>
    <s v="Primera compra"/>
    <n v="320"/>
    <n v="10.513347022587268"/>
    <n v="0.87611225188227237"/>
    <x v="1"/>
    <x v="3"/>
    <s v="nov"/>
  </r>
  <r>
    <x v="3703"/>
    <x v="0"/>
    <n v="50"/>
    <n v="331"/>
    <n v="718.9"/>
    <n v="0"/>
    <s v="No"/>
    <s v="No"/>
    <n v="0"/>
    <n v="1"/>
    <n v="15"/>
    <s v="Yes"/>
    <n v="0"/>
    <s v="TX"/>
    <x v="0"/>
    <n v="34"/>
    <s v="No"/>
    <s v="No"/>
    <s v="Yes"/>
    <s v="  Two Year   "/>
    <s v="Direct Debit"/>
    <n v="69"/>
    <n v="3804"/>
    <x v="0"/>
    <m/>
    <x v="1325"/>
    <x v="236"/>
    <n v="13"/>
    <x v="2"/>
    <n v="58.39"/>
    <x v="3"/>
    <s v="SMS"/>
    <x v="1"/>
    <n v="0"/>
    <n v="5949"/>
    <s v="Alto"/>
    <s v="Bajo"/>
    <n v="7.6923076923076927E-2"/>
    <n v="415"/>
    <n v="332"/>
    <n v="3.9156626506024098E-2"/>
    <n v="3.9156626506024098E-2"/>
    <s v="Primera compra"/>
    <n v="1663"/>
    <n v="54.636550308008218"/>
    <n v="4.5530458590006848"/>
    <x v="2"/>
    <x v="3"/>
    <s v="mar"/>
  </r>
  <r>
    <x v="3704"/>
    <x v="0"/>
    <n v="61"/>
    <n v="8"/>
    <n v="18.7"/>
    <n v="0"/>
    <s v="No"/>
    <s v="No"/>
    <n v="0"/>
    <n v="0"/>
    <n v="0"/>
    <s v="No"/>
    <n v="0"/>
    <s v="WA"/>
    <x v="1"/>
    <n v="53"/>
    <s v="No"/>
    <s v="No"/>
    <s v="No"/>
    <s v="  Month-to-Month   "/>
    <s v="Credit Card"/>
    <n v="12"/>
    <n v="57"/>
    <x v="0"/>
    <m/>
    <x v="3"/>
    <x v="1352"/>
    <n v="70"/>
    <x v="2"/>
    <n v="10.69"/>
    <x v="2"/>
    <s v="SMS"/>
    <x v="1"/>
    <n v="0"/>
    <n v="2052"/>
    <s v="Medio"/>
    <s v="Medio"/>
    <n v="7.1428571428571425E-2"/>
    <n v="812"/>
    <n v="13"/>
    <n v="5.384615384615385"/>
    <n v="5.384615384615385"/>
    <s v="Primera compra"/>
    <n v="891"/>
    <n v="29.273100616016428"/>
    <n v="2.4394250513347022"/>
    <x v="1"/>
    <x v="1"/>
    <s v="may"/>
  </r>
  <r>
    <x v="3705"/>
    <x v="0"/>
    <n v="72"/>
    <n v="58"/>
    <n v="115.6"/>
    <n v="21"/>
    <s v="Yes"/>
    <s v="No"/>
    <n v="20.8"/>
    <n v="2"/>
    <n v="7"/>
    <s v="No"/>
    <n v="5"/>
    <s v="DC"/>
    <x v="1"/>
    <n v="70"/>
    <s v="No"/>
    <s v="Yes"/>
    <s v="Yes"/>
    <s v="  One Year   "/>
    <s v="Direct Debit"/>
    <n v="30"/>
    <n v="214"/>
    <x v="0"/>
    <m/>
    <x v="825"/>
    <x v="486"/>
    <n v="43"/>
    <x v="0"/>
    <n v="31.71"/>
    <x v="5"/>
    <s v="Phone"/>
    <x v="0"/>
    <n v="0.62"/>
    <n v="493"/>
    <s v="Medio"/>
    <s v="Bajo"/>
    <n v="9.3023255813953487E-2"/>
    <n v="807"/>
    <n v="83"/>
    <n v="0.51807228915662651"/>
    <n v="0.51807228915662651"/>
    <s v="Primera compra"/>
    <n v="1027"/>
    <n v="33.741273100616013"/>
    <n v="2.8117727583846679"/>
    <x v="0"/>
    <x v="1"/>
    <s v="dic"/>
  </r>
  <r>
    <x v="3706"/>
    <x v="0"/>
    <n v="73"/>
    <n v="338"/>
    <n v="1112.0999999999999"/>
    <n v="910"/>
    <s v="Yes"/>
    <s v="No"/>
    <n v="135.80000000000001"/>
    <n v="1"/>
    <n v="0"/>
    <s v="No"/>
    <n v="0"/>
    <s v="MO"/>
    <x v="1"/>
    <n v="31"/>
    <s v="No"/>
    <s v="No"/>
    <s v="No"/>
    <s v="  Two Year   "/>
    <s v="Credit Card"/>
    <n v="10"/>
    <n v="697"/>
    <x v="0"/>
    <m/>
    <x v="1307"/>
    <x v="992"/>
    <n v="39"/>
    <x v="2"/>
    <n v="9.5399999999999991"/>
    <x v="4"/>
    <s v="Email"/>
    <x v="1"/>
    <n v="0.68"/>
    <n v="6088"/>
    <s v="Medio"/>
    <s v="Bajo"/>
    <n v="7.6923076923076927E-2"/>
    <n v="720"/>
    <n v="1251"/>
    <n v="3.117505995203837E-2"/>
    <n v="3.117505995203837E-2"/>
    <s v="Primera compra"/>
    <n v="1423"/>
    <n v="46.751540041067763"/>
    <n v="3.8959616700889801"/>
    <x v="0"/>
    <x v="2"/>
    <s v="nov"/>
  </r>
  <r>
    <x v="3707"/>
    <x v="0"/>
    <n v="70"/>
    <n v="87"/>
    <n v="255.3"/>
    <n v="0"/>
    <s v="No"/>
    <s v="No"/>
    <n v="0"/>
    <n v="0"/>
    <n v="17"/>
    <s v="No"/>
    <n v="15"/>
    <s v="WI"/>
    <x v="0"/>
    <n v="28"/>
    <s v="Yes"/>
    <s v="No"/>
    <s v="No"/>
    <s v="  One Year   "/>
    <s v="Direct Debit"/>
    <n v="21"/>
    <n v="586"/>
    <x v="0"/>
    <m/>
    <x v="20"/>
    <x v="8"/>
    <n v="110"/>
    <x v="0"/>
    <n v="21.5"/>
    <x v="2"/>
    <s v="Email"/>
    <x v="0"/>
    <n v="0"/>
    <n v="5121"/>
    <s v="Medio"/>
    <s v="Medio"/>
    <n v="4.5454545454545456E-2"/>
    <n v="1580"/>
    <n v="92"/>
    <n v="1.1956521739130435"/>
    <n v="1.1956521739130435"/>
    <s v="Primera compra"/>
    <n v="377"/>
    <n v="12.386036960985628"/>
    <n v="1.0321697467488022"/>
    <x v="1"/>
    <x v="1"/>
    <s v="oct"/>
  </r>
  <r>
    <x v="3708"/>
    <x v="0"/>
    <n v="73"/>
    <n v="120"/>
    <n v="329.1"/>
    <n v="0"/>
    <s v="No"/>
    <s v="No"/>
    <n v="0"/>
    <n v="0"/>
    <n v="10"/>
    <s v="Yes"/>
    <n v="0"/>
    <s v="FL"/>
    <x v="0"/>
    <n v="28"/>
    <s v="Yes"/>
    <s v="No"/>
    <s v="No"/>
    <s v="  One Year   "/>
    <s v="Direct Debit"/>
    <n v="49"/>
    <n v="2707"/>
    <x v="0"/>
    <m/>
    <x v="277"/>
    <x v="247"/>
    <n v="1"/>
    <x v="0"/>
    <n v="46.09"/>
    <x v="2"/>
    <s v="Phone"/>
    <x v="0"/>
    <n v="0"/>
    <n v="4379"/>
    <s v="Alto"/>
    <s v="Medio"/>
    <n v="5"/>
    <n v="1211"/>
    <n v="125"/>
    <n v="8.0000000000000002E-3"/>
    <n v="8.0000000000000002E-3"/>
    <s v="Primera compra"/>
    <n v="784"/>
    <n v="25.757700205338807"/>
    <n v="2.1464750171115674"/>
    <x v="1"/>
    <x v="3"/>
    <s v="ago"/>
  </r>
  <r>
    <x v="3709"/>
    <x v="0"/>
    <n v="71"/>
    <n v="173"/>
    <n v="398.8"/>
    <n v="285"/>
    <s v="Yes"/>
    <s v="No"/>
    <n v="171"/>
    <n v="0"/>
    <n v="4"/>
    <s v="Yes"/>
    <n v="0"/>
    <s v="AR"/>
    <x v="0"/>
    <n v="31"/>
    <s v="No"/>
    <s v="No"/>
    <s v="No"/>
    <s v="  Month-to-Month   "/>
    <s v="Direct Debit"/>
    <n v="46"/>
    <n v="2607"/>
    <x v="0"/>
    <m/>
    <x v="451"/>
    <x v="351"/>
    <n v="28"/>
    <x v="2"/>
    <n v="53.28"/>
    <x v="4"/>
    <s v="Email"/>
    <x v="1"/>
    <n v="0.68"/>
    <n v="2210"/>
    <s v="Alto"/>
    <s v="Bajo"/>
    <n v="0.10714285714285714"/>
    <n v="740"/>
    <n v="461"/>
    <n v="6.0737527114967459E-2"/>
    <n v="6.0737527114967459E-2"/>
    <s v="Primera compra"/>
    <n v="1679"/>
    <n v="55.162217659137575"/>
    <n v="4.5968514715947979"/>
    <x v="0"/>
    <x v="3"/>
    <s v="mar"/>
  </r>
  <r>
    <x v="3710"/>
    <x v="0"/>
    <n v="52"/>
    <n v="106"/>
    <n v="243.6"/>
    <n v="140"/>
    <s v="Yes"/>
    <s v="No"/>
    <n v="81.2"/>
    <n v="0"/>
    <n v="4"/>
    <s v="Yes"/>
    <n v="0"/>
    <s v="IN"/>
    <x v="1"/>
    <n v="46"/>
    <s v="No"/>
    <s v="No"/>
    <s v="No"/>
    <s v="  Month-to-Month   "/>
    <s v="Direct Debit"/>
    <n v="33"/>
    <n v="1140"/>
    <x v="0"/>
    <m/>
    <x v="178"/>
    <x v="896"/>
    <n v="64"/>
    <x v="2"/>
    <n v="35.049999999999997"/>
    <x v="5"/>
    <s v="Phone"/>
    <x v="1"/>
    <n v="0.41"/>
    <n v="902"/>
    <s v="Medio"/>
    <s v="Bajo"/>
    <n v="6.25E-2"/>
    <n v="1570"/>
    <n v="250"/>
    <n v="0.25600000000000001"/>
    <n v="0.25600000000000001"/>
    <s v="Primera compra"/>
    <n v="1660"/>
    <n v="54.537987679671453"/>
    <n v="4.5448323066392877"/>
    <x v="0"/>
    <x v="0"/>
    <s v="mar"/>
  </r>
  <r>
    <x v="3711"/>
    <x v="0"/>
    <n v="68"/>
    <n v="244"/>
    <n v="426"/>
    <n v="0"/>
    <s v="No"/>
    <s v="No"/>
    <n v="0"/>
    <n v="0"/>
    <n v="0"/>
    <s v="No"/>
    <n v="0"/>
    <s v="ND"/>
    <x v="0"/>
    <n v="57"/>
    <s v="No"/>
    <s v="No"/>
    <s v="No"/>
    <s v="  Two Year   "/>
    <s v="Direct Debit"/>
    <n v="9"/>
    <n v="248"/>
    <x v="0"/>
    <m/>
    <x v="982"/>
    <x v="1191"/>
    <n v="73"/>
    <x v="0"/>
    <n v="9.49"/>
    <x v="5"/>
    <s v="SMS"/>
    <x v="0"/>
    <n v="0"/>
    <n v="4763"/>
    <s v="Medio"/>
    <s v="Bajo"/>
    <n v="5.4794520547945202E-2"/>
    <n v="1056"/>
    <n v="248"/>
    <n v="0.29435483870967744"/>
    <n v="0.29435483870967744"/>
    <s v="Primera compra"/>
    <n v="1125"/>
    <n v="36.960985626283367"/>
    <n v="3.0800821355236141"/>
    <x v="0"/>
    <x v="1"/>
    <s v="sept"/>
  </r>
  <r>
    <x v="3712"/>
    <x v="0"/>
    <n v="71"/>
    <n v="157"/>
    <n v="634.6"/>
    <n v="497"/>
    <s v="Yes"/>
    <s v="Yes"/>
    <n v="0"/>
    <n v="0"/>
    <n v="7"/>
    <s v="Yes"/>
    <n v="0"/>
    <s v="MS"/>
    <x v="1"/>
    <n v="48"/>
    <s v="No"/>
    <s v="No"/>
    <s v="Yes"/>
    <s v="  Two Year   "/>
    <s v="Credit Card"/>
    <n v="41"/>
    <n v="2889"/>
    <x v="0"/>
    <m/>
    <x v="238"/>
    <x v="823"/>
    <n v="13"/>
    <x v="0"/>
    <n v="38.82"/>
    <x v="4"/>
    <s v="Phone"/>
    <x v="0"/>
    <n v="7.67"/>
    <n v="2827"/>
    <s v="Medio"/>
    <s v="Bajo"/>
    <n v="0.23076923076923078"/>
    <n v="1311"/>
    <n v="657"/>
    <n v="1.9786910197869101E-2"/>
    <n v="1.9786910197869101E-2"/>
    <s v="Primera compra"/>
    <n v="412"/>
    <n v="13.535934291581109"/>
    <n v="1.1279945242984257"/>
    <x v="0"/>
    <x v="3"/>
    <s v="ago"/>
  </r>
  <r>
    <x v="3713"/>
    <x v="0"/>
    <n v="71"/>
    <n v="255"/>
    <n v="751.1"/>
    <n v="0"/>
    <s v="No"/>
    <s v="No"/>
    <n v="0"/>
    <n v="0"/>
    <n v="5"/>
    <s v="Yes"/>
    <n v="0"/>
    <s v="MO"/>
    <x v="0"/>
    <n v="37"/>
    <s v="No"/>
    <s v="No"/>
    <s v="No"/>
    <s v="  Two Year   "/>
    <s v="Credit Card"/>
    <n v="33"/>
    <n v="2264"/>
    <x v="0"/>
    <m/>
    <x v="84"/>
    <x v="147"/>
    <n v="115"/>
    <x v="0"/>
    <n v="36.159999999999997"/>
    <x v="1"/>
    <s v="Email"/>
    <x v="1"/>
    <n v="0"/>
    <n v="5501"/>
    <s v="Medio"/>
    <s v="Bajo"/>
    <n v="0"/>
    <n v="313"/>
    <n v="255"/>
    <n v="0.45098039215686275"/>
    <n v="0.45098039215686275"/>
    <s v="Primera compra"/>
    <n v="536"/>
    <n v="17.609856262833677"/>
    <n v="1.4674880219028064"/>
    <x v="0"/>
    <x v="3"/>
    <s v="abr"/>
  </r>
  <r>
    <x v="3714"/>
    <x v="0"/>
    <n v="68"/>
    <n v="4"/>
    <n v="10"/>
    <n v="8"/>
    <s v="Yes"/>
    <s v="No"/>
    <n v="3.7"/>
    <n v="1"/>
    <n v="3"/>
    <s v="Yes"/>
    <n v="0"/>
    <s v="AK"/>
    <x v="1"/>
    <n v="50"/>
    <s v="No"/>
    <s v="No"/>
    <s v="No"/>
    <s v="  Month-to-Month   "/>
    <s v="Paper Check"/>
    <n v="40"/>
    <n v="40"/>
    <x v="0"/>
    <m/>
    <x v="842"/>
    <x v="490"/>
    <n v="14"/>
    <x v="2"/>
    <n v="45.45"/>
    <x v="3"/>
    <s v="Phone"/>
    <x v="0"/>
    <n v="0.11"/>
    <n v="1506"/>
    <s v="Alto"/>
    <s v="Bajo"/>
    <n v="7.1428571428571425E-2"/>
    <n v="1277"/>
    <n v="13"/>
    <n v="1.0769230769230769"/>
    <n v="1.0769230769230769"/>
    <s v="Primera compra"/>
    <n v="1591"/>
    <n v="52.271047227926076"/>
    <n v="4.3559206023271733"/>
    <x v="2"/>
    <x v="1"/>
    <s v="jun"/>
  </r>
  <r>
    <x v="3715"/>
    <x v="0"/>
    <n v="73"/>
    <n v="412"/>
    <n v="854"/>
    <n v="0"/>
    <s v="No"/>
    <s v="No"/>
    <n v="0"/>
    <n v="0"/>
    <n v="10"/>
    <s v="Yes"/>
    <n v="0"/>
    <s v="CA"/>
    <x v="1"/>
    <n v="71"/>
    <s v="No"/>
    <s v="Yes"/>
    <s v="Yes"/>
    <s v="  One Year   "/>
    <s v="Direct Debit"/>
    <n v="28"/>
    <n v="1871"/>
    <x v="0"/>
    <m/>
    <x v="49"/>
    <x v="337"/>
    <n v="61"/>
    <x v="2"/>
    <n v="28.95"/>
    <x v="2"/>
    <s v="SMS"/>
    <x v="0"/>
    <n v="0"/>
    <n v="1526"/>
    <s v="Medio"/>
    <s v="Medio"/>
    <n v="8.1967213114754092E-2"/>
    <n v="1296"/>
    <n v="417"/>
    <n v="0.14628297362110312"/>
    <n v="0.14628297362110312"/>
    <s v="Primera compra"/>
    <n v="970"/>
    <n v="31.868583162217661"/>
    <n v="2.6557152635181382"/>
    <x v="1"/>
    <x v="0"/>
    <s v="feb"/>
  </r>
  <r>
    <x v="3716"/>
    <x v="0"/>
    <n v="75"/>
    <n v="70"/>
    <n v="205.1"/>
    <n v="0"/>
    <s v="No"/>
    <s v="No"/>
    <n v="0"/>
    <n v="0"/>
    <n v="19"/>
    <s v="Yes"/>
    <n v="0"/>
    <s v="VT"/>
    <x v="0"/>
    <n v="23"/>
    <s v="Yes"/>
    <s v="No"/>
    <s v="Yes"/>
    <s v="  One Year   "/>
    <s v="Direct Debit"/>
    <n v="54"/>
    <n v="2745"/>
    <x v="0"/>
    <m/>
    <x v="446"/>
    <x v="911"/>
    <n v="109"/>
    <x v="2"/>
    <n v="58.97"/>
    <x v="4"/>
    <s v="SMS"/>
    <x v="1"/>
    <n v="0"/>
    <n v="736"/>
    <s v="Alto"/>
    <s v="Bajo"/>
    <n v="2.7522935779816515E-2"/>
    <n v="1712"/>
    <n v="73"/>
    <n v="1.4931506849315068"/>
    <n v="1.4931506849315068"/>
    <s v="Primera compra"/>
    <n v="1702"/>
    <n v="55.917864476386036"/>
    <n v="4.6598220396988363"/>
    <x v="0"/>
    <x v="3"/>
    <s v="feb"/>
  </r>
  <r>
    <x v="3717"/>
    <x v="0"/>
    <n v="87"/>
    <n v="356"/>
    <n v="987.4"/>
    <n v="0"/>
    <s v="No"/>
    <s v="No"/>
    <n v="0"/>
    <n v="1"/>
    <n v="19"/>
    <s v="Yes"/>
    <n v="0"/>
    <s v="WI"/>
    <x v="0"/>
    <n v="35"/>
    <s v="No"/>
    <s v="No"/>
    <s v="No"/>
    <s v="  Two Year   "/>
    <s v="Direct Debit"/>
    <n v="48"/>
    <n v="3140"/>
    <x v="0"/>
    <m/>
    <x v="1326"/>
    <x v="725"/>
    <n v="90"/>
    <x v="1"/>
    <n v="48.23"/>
    <x v="4"/>
    <s v="Phone"/>
    <x v="0"/>
    <n v="0"/>
    <n v="1808"/>
    <s v="Alto"/>
    <s v="Bajo"/>
    <n v="3.3333333333333333E-2"/>
    <n v="940"/>
    <n v="359"/>
    <n v="0.25069637883008355"/>
    <n v="0.25069637883008355"/>
    <s v="Primera compra"/>
    <n v="1730"/>
    <n v="56.837782340862418"/>
    <n v="4.7364818617385351"/>
    <x v="0"/>
    <x v="3"/>
    <s v="ene"/>
  </r>
  <r>
    <x v="3718"/>
    <x v="0"/>
    <n v="74"/>
    <n v="261"/>
    <n v="702.4"/>
    <n v="0"/>
    <s v="No"/>
    <s v="No"/>
    <n v="0"/>
    <n v="0"/>
    <n v="1"/>
    <s v="Yes"/>
    <n v="0"/>
    <s v="GA"/>
    <x v="1"/>
    <n v="59"/>
    <s v="No"/>
    <s v="No"/>
    <s v="Yes"/>
    <s v="  One Year   "/>
    <s v="Direct Debit"/>
    <n v="38"/>
    <n v="1792"/>
    <x v="0"/>
    <m/>
    <x v="1174"/>
    <x v="1026"/>
    <n v="22"/>
    <x v="0"/>
    <n v="35.17"/>
    <x v="1"/>
    <s v="Phone"/>
    <x v="0"/>
    <n v="0"/>
    <n v="6482"/>
    <s v="Medio"/>
    <s v="Bajo"/>
    <n v="0"/>
    <n v="719"/>
    <n v="261"/>
    <n v="8.4291187739463605E-2"/>
    <n v="8.4291187739463605E-2"/>
    <s v="Primera compra"/>
    <n v="1229"/>
    <n v="40.377823408624231"/>
    <n v="3.3648186173853527"/>
    <x v="2"/>
    <x v="0"/>
    <s v="jun"/>
  </r>
  <r>
    <x v="3719"/>
    <x v="0"/>
    <n v="98"/>
    <n v="26"/>
    <n v="74.099999999999994"/>
    <n v="0"/>
    <s v="No"/>
    <s v="No"/>
    <n v="0"/>
    <n v="0"/>
    <n v="26"/>
    <s v="Yes"/>
    <n v="0"/>
    <s v="RI"/>
    <x v="1"/>
    <n v="46"/>
    <s v="No"/>
    <s v="No"/>
    <s v="Yes"/>
    <s v="  Month-to-Month   "/>
    <s v="Direct Debit"/>
    <n v="33"/>
    <n v="349"/>
    <x v="0"/>
    <m/>
    <x v="624"/>
    <x v="1262"/>
    <n v="37"/>
    <x v="1"/>
    <n v="32.93"/>
    <x v="4"/>
    <s v="SMS"/>
    <x v="0"/>
    <n v="0"/>
    <n v="6892"/>
    <s v="Medio"/>
    <s v="Bajo"/>
    <n v="8.1081081081081086E-2"/>
    <n v="1686"/>
    <n v="29"/>
    <n v="1.2758620689655173"/>
    <n v="1.2758620689655173"/>
    <s v="Primera compra"/>
    <n v="627"/>
    <n v="20.599589322381931"/>
    <n v="1.7166324435318276"/>
    <x v="0"/>
    <x v="1"/>
    <s v="ene"/>
  </r>
  <r>
    <x v="3720"/>
    <x v="0"/>
    <n v="72"/>
    <n v="106"/>
    <n v="257.39999999999998"/>
    <n v="102"/>
    <s v="Yes"/>
    <s v="No"/>
    <n v="257.60000000000002"/>
    <n v="1"/>
    <n v="0"/>
    <s v="No"/>
    <n v="0"/>
    <s v="ME"/>
    <x v="0"/>
    <n v="62"/>
    <s v="No"/>
    <s v="No"/>
    <s v="No"/>
    <s v="  One Year   "/>
    <s v="Direct Debit"/>
    <n v="8"/>
    <n v="431"/>
    <x v="0"/>
    <m/>
    <x v="616"/>
    <x v="675"/>
    <n v="103"/>
    <x v="1"/>
    <n v="8.14"/>
    <x v="1"/>
    <s v="Phone"/>
    <x v="0"/>
    <n v="5.15"/>
    <n v="6762"/>
    <s v="Medio"/>
    <s v="Bajo"/>
    <n v="0"/>
    <n v="461"/>
    <n v="208"/>
    <n v="0.49519230769230771"/>
    <n v="0.49519230769230771"/>
    <s v="Primera compra"/>
    <n v="901"/>
    <n v="29.60164271047228"/>
    <n v="2.4668035592060233"/>
    <x v="2"/>
    <x v="1"/>
    <s v="abr"/>
  </r>
  <r>
    <x v="3721"/>
    <x v="0"/>
    <n v="71"/>
    <n v="135"/>
    <n v="353.5"/>
    <n v="71"/>
    <s v="Yes"/>
    <s v="No"/>
    <n v="140.6"/>
    <n v="2"/>
    <n v="0"/>
    <s v="No"/>
    <n v="0"/>
    <s v="NV"/>
    <x v="1"/>
    <n v="60"/>
    <s v="No"/>
    <s v="No"/>
    <s v="No"/>
    <s v="  Two Year   "/>
    <s v="Direct Debit"/>
    <n v="10"/>
    <n v="678"/>
    <x v="0"/>
    <m/>
    <x v="1018"/>
    <x v="1353"/>
    <n v="80"/>
    <x v="0"/>
    <n v="10.98"/>
    <x v="1"/>
    <s v="SMS"/>
    <x v="1"/>
    <n v="7.03"/>
    <n v="3353"/>
    <s v="Medio"/>
    <s v="Bajo"/>
    <n v="0"/>
    <n v="804"/>
    <n v="206"/>
    <n v="0.38834951456310679"/>
    <n v="0.38834951456310679"/>
    <s v="Primera compra"/>
    <n v="459"/>
    <n v="15.080082135523615"/>
    <n v="1.2566735112936345"/>
    <x v="0"/>
    <x v="2"/>
    <s v="jul"/>
  </r>
  <r>
    <x v="3722"/>
    <x v="0"/>
    <n v="73"/>
    <n v="218"/>
    <n v="504.4"/>
    <n v="288"/>
    <s v="Yes"/>
    <s v="No"/>
    <n v="374.4"/>
    <n v="0"/>
    <n v="4"/>
    <s v="Yes"/>
    <n v="0"/>
    <s v="OR"/>
    <x v="1"/>
    <n v="71"/>
    <s v="No"/>
    <s v="Yes"/>
    <s v="Yes"/>
    <s v="  Two Year   "/>
    <s v="Direct Debit"/>
    <n v="45"/>
    <n v="3218"/>
    <x v="0"/>
    <m/>
    <x v="212"/>
    <x v="250"/>
    <n v="31"/>
    <x v="0"/>
    <n v="40.93"/>
    <x v="4"/>
    <s v="Email"/>
    <x v="1"/>
    <n v="7.49"/>
    <n v="3793"/>
    <s v="Medio"/>
    <s v="Bajo"/>
    <n v="9.6774193548387094E-2"/>
    <n v="659"/>
    <n v="509"/>
    <n v="6.0903732809430254E-2"/>
    <n v="6.0903732809430254E-2"/>
    <s v="Primera compra"/>
    <n v="437"/>
    <n v="14.35728952772074"/>
    <n v="1.1964407939767283"/>
    <x v="0"/>
    <x v="3"/>
    <s v="ago"/>
  </r>
  <r>
    <x v="3723"/>
    <x v="0"/>
    <n v="52"/>
    <n v="150"/>
    <n v="441.4"/>
    <n v="112"/>
    <s v="Yes"/>
    <s v="No"/>
    <n v="52.6"/>
    <n v="0"/>
    <n v="11"/>
    <s v="Yes"/>
    <n v="0"/>
    <s v="WI"/>
    <x v="0"/>
    <n v="52"/>
    <s v="No"/>
    <s v="No"/>
    <s v="No"/>
    <s v="  Month-to-Month   "/>
    <s v="Credit Card"/>
    <n v="21"/>
    <n v="568"/>
    <x v="0"/>
    <m/>
    <x v="40"/>
    <x v="676"/>
    <n v="6"/>
    <x v="1"/>
    <n v="22.8"/>
    <x v="2"/>
    <s v="Phone"/>
    <x v="1"/>
    <n v="2.63"/>
    <n v="6602"/>
    <s v="Medio"/>
    <s v="Medio"/>
    <n v="0.83333333333333337"/>
    <n v="324"/>
    <n v="267"/>
    <n v="2.247191011235955E-2"/>
    <n v="2.247191011235955E-2"/>
    <s v="Primera compra"/>
    <n v="550"/>
    <n v="18.069815195071868"/>
    <n v="1.5058179329226558"/>
    <x v="1"/>
    <x v="1"/>
    <s v="abr"/>
  </r>
  <r>
    <x v="3724"/>
    <x v="0"/>
    <n v="97"/>
    <n v="192"/>
    <n v="414.6"/>
    <n v="152"/>
    <s v="Yes"/>
    <s v="Yes"/>
    <n v="0"/>
    <n v="0"/>
    <n v="18"/>
    <s v="Yes"/>
    <n v="0"/>
    <s v="NC"/>
    <x v="1"/>
    <n v="34"/>
    <s v="No"/>
    <s v="No"/>
    <s v="No"/>
    <s v="  Month-to-Month   "/>
    <s v="Credit Card"/>
    <n v="50"/>
    <n v="1871"/>
    <x v="0"/>
    <m/>
    <x v="643"/>
    <x v="1354"/>
    <n v="23"/>
    <x v="1"/>
    <n v="59.93"/>
    <x v="0"/>
    <s v="Email"/>
    <x v="0"/>
    <n v="5.09"/>
    <n v="3981"/>
    <s v="Alto"/>
    <s v="Bajo"/>
    <n v="8.6956521739130432E-2"/>
    <n v="775"/>
    <n v="346"/>
    <n v="6.6473988439306353E-2"/>
    <n v="6.6473988439306353E-2"/>
    <s v="Primera compra"/>
    <n v="712"/>
    <n v="23.392197125256672"/>
    <n v="1.9493497604380561"/>
    <x v="0"/>
    <x v="0"/>
    <s v="nov"/>
  </r>
  <r>
    <x v="3725"/>
    <x v="0"/>
    <n v="98"/>
    <n v="125"/>
    <n v="328.9"/>
    <n v="0"/>
    <s v="No"/>
    <s v="No"/>
    <n v="0"/>
    <n v="0"/>
    <n v="19"/>
    <s v="Yes"/>
    <n v="0"/>
    <s v="OK"/>
    <x v="1"/>
    <n v="67"/>
    <s v="No"/>
    <s v="Yes"/>
    <s v="Yes"/>
    <s v="  Two Year   "/>
    <s v="Credit Card"/>
    <n v="32"/>
    <n v="745"/>
    <x v="0"/>
    <m/>
    <x v="135"/>
    <x v="112"/>
    <n v="12"/>
    <x v="1"/>
    <n v="35.299999999999997"/>
    <x v="3"/>
    <s v="Phone"/>
    <x v="1"/>
    <n v="0"/>
    <n v="1838"/>
    <s v="Medio"/>
    <s v="Bajo"/>
    <n v="8.3333333333333329E-2"/>
    <n v="838"/>
    <n v="126"/>
    <n v="9.5238095238095233E-2"/>
    <n v="9.5238095238095233E-2"/>
    <s v="Primera compra"/>
    <n v="352"/>
    <n v="11.564681724845997"/>
    <n v="0.96372347707049977"/>
    <x v="0"/>
    <x v="2"/>
    <s v="oct"/>
  </r>
  <r>
    <x v="3726"/>
    <x v="0"/>
    <n v="72"/>
    <n v="6"/>
    <n v="12"/>
    <n v="0"/>
    <s v="No"/>
    <s v="No"/>
    <n v="0"/>
    <n v="0"/>
    <n v="12"/>
    <s v="Yes"/>
    <n v="0"/>
    <s v="CO"/>
    <x v="0"/>
    <n v="30"/>
    <s v="No"/>
    <s v="No"/>
    <s v="No"/>
    <s v="  Month-to-Month   "/>
    <s v="Credit Card"/>
    <n v="28"/>
    <n v="28"/>
    <x v="0"/>
    <m/>
    <x v="1276"/>
    <x v="169"/>
    <n v="44"/>
    <x v="1"/>
    <n v="23.87"/>
    <x v="5"/>
    <s v="Phone"/>
    <x v="1"/>
    <n v="0"/>
    <n v="2012"/>
    <s v="Medio"/>
    <s v="Bajo"/>
    <n v="9.0909090909090912E-2"/>
    <n v="291"/>
    <n v="10"/>
    <n v="4.4000000000000004"/>
    <n v="4.4000000000000004"/>
    <s v="Primera compra"/>
    <n v="827"/>
    <n v="27.170431211498972"/>
    <n v="2.2642026009582477"/>
    <x v="0"/>
    <x v="1"/>
    <s v="jul"/>
  </r>
  <r>
    <x v="3727"/>
    <x v="0"/>
    <n v="74"/>
    <n v="430"/>
    <n v="805.5"/>
    <n v="0"/>
    <s v="No"/>
    <s v="No"/>
    <n v="0"/>
    <n v="0"/>
    <n v="0"/>
    <s v="No"/>
    <n v="0"/>
    <s v="VT"/>
    <x v="1"/>
    <n v="39"/>
    <s v="No"/>
    <s v="No"/>
    <s v="No"/>
    <s v="  Two Year   "/>
    <s v="Credit Card"/>
    <n v="14"/>
    <n v="953"/>
    <x v="0"/>
    <m/>
    <x v="716"/>
    <x v="928"/>
    <n v="53"/>
    <x v="0"/>
    <n v="16.47"/>
    <x v="1"/>
    <s v="Phone"/>
    <x v="1"/>
    <n v="0"/>
    <n v="3679"/>
    <s v="Medio"/>
    <s v="Bajo"/>
    <n v="0"/>
    <n v="418"/>
    <n v="430"/>
    <n v="0.12325581395348838"/>
    <n v="0.12325581395348838"/>
    <s v="Primera compra"/>
    <n v="641"/>
    <n v="21.059548254620125"/>
    <n v="1.754962354551677"/>
    <x v="0"/>
    <x v="2"/>
    <s v="ene"/>
  </r>
  <r>
    <x v="3728"/>
    <x v="0"/>
    <n v="93"/>
    <n v="28"/>
    <n v="73.400000000000006"/>
    <n v="0"/>
    <s v="No"/>
    <s v="No"/>
    <n v="0"/>
    <n v="1"/>
    <n v="3"/>
    <s v="Yes"/>
    <n v="0"/>
    <s v="AL"/>
    <x v="0"/>
    <n v="58"/>
    <s v="No"/>
    <s v="No"/>
    <s v="Yes"/>
    <s v="  Month-to-Month   "/>
    <s v="Direct Debit"/>
    <n v="47"/>
    <n v="497"/>
    <x v="0"/>
    <m/>
    <x v="1088"/>
    <x v="298"/>
    <n v="13"/>
    <x v="1"/>
    <n v="43.23"/>
    <x v="2"/>
    <s v="Email"/>
    <x v="0"/>
    <n v="0"/>
    <n v="5687"/>
    <s v="Medio"/>
    <s v="Medio"/>
    <n v="0.38461538461538464"/>
    <n v="584"/>
    <n v="33"/>
    <n v="0.39393939393939392"/>
    <n v="0.39393939393939392"/>
    <s v="Primera compra"/>
    <n v="503"/>
    <n v="16.525667351129364"/>
    <n v="1.377138945927447"/>
    <x v="1"/>
    <x v="1"/>
    <s v="may"/>
  </r>
  <r>
    <x v="3729"/>
    <x v="0"/>
    <n v="72"/>
    <n v="229"/>
    <n v="608.29999999999995"/>
    <n v="0"/>
    <s v="No"/>
    <s v="No"/>
    <n v="0"/>
    <n v="0"/>
    <n v="4"/>
    <s v="Yes"/>
    <n v="0"/>
    <s v="NJ"/>
    <x v="0"/>
    <n v="76"/>
    <s v="No"/>
    <s v="Yes"/>
    <s v="No"/>
    <s v="  One Year   "/>
    <s v="Direct Debit"/>
    <n v="21"/>
    <n v="1451"/>
    <x v="0"/>
    <m/>
    <x v="748"/>
    <x v="211"/>
    <n v="19"/>
    <x v="0"/>
    <n v="20.13"/>
    <x v="4"/>
    <s v="Phone"/>
    <x v="0"/>
    <n v="0"/>
    <n v="5249"/>
    <s v="Medio"/>
    <s v="Bajo"/>
    <n v="0.15789473684210525"/>
    <n v="1083"/>
    <n v="232"/>
    <n v="8.1896551724137928E-2"/>
    <n v="8.1896551724137928E-2"/>
    <s v="Primera compra"/>
    <n v="316"/>
    <n v="10.381930184804927"/>
    <n v="0.86516084873374399"/>
    <x v="0"/>
    <x v="0"/>
    <s v="dic"/>
  </r>
  <r>
    <x v="3730"/>
    <x v="0"/>
    <n v="94"/>
    <n v="119"/>
    <n v="418"/>
    <n v="0"/>
    <s v="No"/>
    <s v="No"/>
    <n v="0"/>
    <n v="0"/>
    <n v="3"/>
    <s v="Yes"/>
    <n v="0"/>
    <s v="WV"/>
    <x v="1"/>
    <n v="35"/>
    <s v="No"/>
    <s v="No"/>
    <s v="No"/>
    <s v="  Month-to-Month   "/>
    <s v="Credit Card"/>
    <n v="30"/>
    <n v="903"/>
    <x v="0"/>
    <m/>
    <x v="935"/>
    <x v="717"/>
    <n v="72"/>
    <x v="1"/>
    <n v="31.12"/>
    <x v="0"/>
    <s v="Email"/>
    <x v="0"/>
    <n v="0"/>
    <n v="5487"/>
    <s v="Medio"/>
    <s v="Bajo"/>
    <n v="2.7777777777777776E-2"/>
    <n v="769"/>
    <n v="121"/>
    <n v="0.5950413223140496"/>
    <n v="0.5950413223140496"/>
    <s v="Primera compra"/>
    <n v="766"/>
    <n v="25.166324435318277"/>
    <n v="2.0971937029431897"/>
    <x v="0"/>
    <x v="2"/>
    <s v="sept"/>
  </r>
  <r>
    <x v="3731"/>
    <x v="0"/>
    <n v="91"/>
    <n v="12"/>
    <n v="39.9"/>
    <n v="0"/>
    <s v="No"/>
    <s v="Yes"/>
    <n v="0"/>
    <n v="1"/>
    <n v="3"/>
    <s v="Yes"/>
    <n v="0"/>
    <s v="KS"/>
    <x v="1"/>
    <n v="49"/>
    <s v="No"/>
    <s v="No"/>
    <s v="No"/>
    <s v="  Month-to-Month   "/>
    <s v="Direct Debit"/>
    <n v="43"/>
    <n v="284"/>
    <x v="0"/>
    <m/>
    <x v="14"/>
    <x v="432"/>
    <n v="104"/>
    <x v="1"/>
    <n v="47.69"/>
    <x v="2"/>
    <s v="Email"/>
    <x v="1"/>
    <n v="0"/>
    <n v="2389"/>
    <s v="Alto"/>
    <s v="Medio"/>
    <n v="4.807692307692308E-2"/>
    <n v="1587"/>
    <n v="17"/>
    <n v="6.117647058823529"/>
    <n v="6.117647058823529"/>
    <s v="Primera compra"/>
    <n v="831"/>
    <n v="27.301848049281318"/>
    <n v="2.2751540041067764"/>
    <x v="1"/>
    <x v="1"/>
    <s v="jul"/>
  </r>
  <r>
    <x v="3732"/>
    <x v="0"/>
    <n v="56"/>
    <n v="96"/>
    <n v="357.9"/>
    <n v="0"/>
    <s v="No"/>
    <s v="No"/>
    <n v="0"/>
    <n v="0"/>
    <n v="15"/>
    <s v="Yes"/>
    <n v="0"/>
    <s v="WI"/>
    <x v="0"/>
    <n v="38"/>
    <s v="No"/>
    <s v="No"/>
    <s v="Yes"/>
    <s v="  One Year   "/>
    <s v="Direct Debit"/>
    <n v="24"/>
    <n v="1444"/>
    <x v="0"/>
    <m/>
    <x v="54"/>
    <x v="708"/>
    <n v="20"/>
    <x v="2"/>
    <n v="23.23"/>
    <x v="1"/>
    <s v="Email"/>
    <x v="1"/>
    <n v="0"/>
    <n v="1937"/>
    <s v="Medio"/>
    <s v="Bajo"/>
    <n v="0"/>
    <n v="996"/>
    <n v="96"/>
    <n v="0.20833333333333334"/>
    <n v="0.20833333333333334"/>
    <s v="Primera compra"/>
    <n v="1002"/>
    <n v="32.919917864476382"/>
    <n v="2.7433264887063653"/>
    <x v="2"/>
    <x v="0"/>
    <s v="ene"/>
  </r>
  <r>
    <x v="3733"/>
    <x v="0"/>
    <n v="74"/>
    <n v="34"/>
    <n v="78"/>
    <n v="0"/>
    <s v="No"/>
    <s v="No"/>
    <n v="0"/>
    <n v="0"/>
    <n v="3"/>
    <s v="Yes"/>
    <n v="0"/>
    <s v="KS"/>
    <x v="0"/>
    <n v="83"/>
    <s v="No"/>
    <s v="Yes"/>
    <s v="No"/>
    <s v="  Two Year   "/>
    <s v="Credit Card"/>
    <n v="34"/>
    <n v="176"/>
    <x v="0"/>
    <m/>
    <x v="1327"/>
    <x v="250"/>
    <n v="6"/>
    <x v="1"/>
    <n v="30.18"/>
    <x v="5"/>
    <s v="SMS"/>
    <x v="1"/>
    <n v="0"/>
    <n v="5657"/>
    <s v="Medio"/>
    <s v="Bajo"/>
    <n v="0.66666666666666663"/>
    <n v="659"/>
    <n v="38"/>
    <n v="0.15789473684210525"/>
    <n v="0.15789473684210525"/>
    <s v="Primera compra"/>
    <n v="1413"/>
    <n v="46.422997946611908"/>
    <n v="3.868583162217659"/>
    <x v="0"/>
    <x v="1"/>
    <s v="nov"/>
  </r>
  <r>
    <x v="3734"/>
    <x v="0"/>
    <n v="88"/>
    <n v="176"/>
    <n v="421.2"/>
    <n v="0"/>
    <s v="No"/>
    <s v="No"/>
    <n v="0"/>
    <n v="1"/>
    <n v="9"/>
    <s v="Yes"/>
    <n v="0"/>
    <s v="CO"/>
    <x v="1"/>
    <n v="45"/>
    <s v="No"/>
    <s v="No"/>
    <s v="Yes"/>
    <s v="  Two Year   "/>
    <s v="Credit Card"/>
    <n v="25"/>
    <n v="1752"/>
    <x v="0"/>
    <m/>
    <x v="480"/>
    <x v="1059"/>
    <n v="68"/>
    <x v="1"/>
    <n v="26.88"/>
    <x v="3"/>
    <s v="SMS"/>
    <x v="1"/>
    <n v="0"/>
    <n v="5946"/>
    <s v="Medio"/>
    <s v="Bajo"/>
    <n v="1.4705882352941176E-2"/>
    <n v="773"/>
    <n v="177"/>
    <n v="0.38418079096045199"/>
    <n v="0.38418079096045199"/>
    <s v="Primera compra"/>
    <n v="1094"/>
    <n v="35.94250513347022"/>
    <n v="2.9952087611225182"/>
    <x v="2"/>
    <x v="0"/>
    <s v="oct"/>
  </r>
  <r>
    <x v="3735"/>
    <x v="0"/>
    <n v="67"/>
    <n v="108"/>
    <n v="252.5"/>
    <n v="0"/>
    <s v="No"/>
    <s v="No"/>
    <n v="0"/>
    <n v="0"/>
    <n v="7"/>
    <s v="Yes"/>
    <n v="0"/>
    <s v="NY"/>
    <x v="0"/>
    <n v="62"/>
    <s v="No"/>
    <s v="No"/>
    <s v="No"/>
    <s v="  Month-to-Month   "/>
    <s v="Credit Card"/>
    <n v="24"/>
    <n v="406"/>
    <x v="0"/>
    <m/>
    <x v="645"/>
    <x v="910"/>
    <n v="79"/>
    <x v="0"/>
    <n v="19.809999999999999"/>
    <x v="1"/>
    <s v="SMS"/>
    <x v="0"/>
    <n v="0"/>
    <n v="1138"/>
    <s v="Medio"/>
    <s v="Bajo"/>
    <n v="0"/>
    <n v="425"/>
    <n v="108"/>
    <n v="0.73148148148148151"/>
    <n v="0.73148148148148151"/>
    <s v="Primera compra"/>
    <n v="438"/>
    <n v="14.390143737166325"/>
    <n v="1.1991786447638604"/>
    <x v="0"/>
    <x v="1"/>
    <s v="ago"/>
  </r>
  <r>
    <x v="3736"/>
    <x v="0"/>
    <n v="76"/>
    <n v="43"/>
    <n v="100.7"/>
    <n v="150"/>
    <s v="Yes"/>
    <s v="No"/>
    <n v="107.5"/>
    <n v="0"/>
    <n v="0"/>
    <s v="No"/>
    <n v="0"/>
    <s v="KY"/>
    <x v="0"/>
    <n v="61"/>
    <s v="No"/>
    <s v="No"/>
    <s v="No"/>
    <s v="  Month-to-Month   "/>
    <s v="Direct Debit"/>
    <n v="11"/>
    <n v="284"/>
    <x v="0"/>
    <m/>
    <x v="1124"/>
    <x v="492"/>
    <n v="91"/>
    <x v="1"/>
    <n v="12.41"/>
    <x v="4"/>
    <s v="Email"/>
    <x v="0"/>
    <n v="0.22"/>
    <n v="6927"/>
    <s v="Medio"/>
    <s v="Bajo"/>
    <n v="3.2967032967032968E-2"/>
    <n v="1718"/>
    <n v="196"/>
    <n v="0.4642857142857143"/>
    <n v="0.4642857142857143"/>
    <s v="Primera compra"/>
    <n v="538"/>
    <n v="17.675564681724847"/>
    <n v="1.4729637234770705"/>
    <x v="0"/>
    <x v="1"/>
    <s v="abr"/>
  </r>
  <r>
    <x v="3736"/>
    <x v="0"/>
    <n v="79"/>
    <n v="43"/>
    <n v="100.7"/>
    <n v="150"/>
    <s v="Yes"/>
    <s v="No"/>
    <n v="107.5"/>
    <n v="0"/>
    <n v="0"/>
    <s v="No"/>
    <n v="0"/>
    <s v="KY"/>
    <x v="0"/>
    <n v="61"/>
    <s v="No"/>
    <s v="No"/>
    <s v="No"/>
    <s v="  Month-to-Month   "/>
    <s v="Direct Debit"/>
    <n v="11"/>
    <n v="284"/>
    <x v="0"/>
    <m/>
    <x v="1124"/>
    <x v="492"/>
    <n v="91"/>
    <x v="1"/>
    <n v="12.41"/>
    <x v="3"/>
    <s v="Email"/>
    <x v="0"/>
    <n v="0.22"/>
    <n v="663"/>
    <s v="Medio"/>
    <s v="Bajo"/>
    <n v="1.098901098901099E-2"/>
    <n v="1718"/>
    <n v="194"/>
    <n v="0.46907216494845361"/>
    <n v="0.46907216494845361"/>
    <s v="Compra posterior"/>
    <n v="538"/>
    <n v="17.675564681724847"/>
    <n v="1.4729637234770705"/>
    <x v="0"/>
    <x v="1"/>
    <s v="abr"/>
  </r>
  <r>
    <x v="3737"/>
    <x v="0"/>
    <n v="65"/>
    <n v="247"/>
    <n v="566.6"/>
    <n v="0"/>
    <s v="No"/>
    <s v="No"/>
    <n v="0"/>
    <n v="2"/>
    <n v="4"/>
    <s v="Yes"/>
    <n v="0"/>
    <s v="HI"/>
    <x v="1"/>
    <n v="63"/>
    <s v="No"/>
    <s v="No"/>
    <s v="No"/>
    <s v="  Month-to-Month   "/>
    <s v="Credit Card"/>
    <n v="20"/>
    <n v="805"/>
    <x v="0"/>
    <m/>
    <x v="892"/>
    <x v="542"/>
    <n v="74"/>
    <x v="0"/>
    <n v="19.559999999999999"/>
    <x v="4"/>
    <s v="Email"/>
    <x v="1"/>
    <n v="0"/>
    <n v="3824"/>
    <s v="Medio"/>
    <s v="Bajo"/>
    <n v="4.0540540540540543E-2"/>
    <n v="1402"/>
    <n v="250"/>
    <n v="0.29599999999999999"/>
    <n v="0.29599999999999999"/>
    <s v="Primera compra"/>
    <n v="1327"/>
    <n v="43.597535934291585"/>
    <n v="3.6331279945242989"/>
    <x v="0"/>
    <x v="2"/>
    <s v="feb"/>
  </r>
  <r>
    <x v="3738"/>
    <x v="0"/>
    <n v="75"/>
    <n v="44"/>
    <n v="125.3"/>
    <n v="52"/>
    <s v="Yes"/>
    <s v="No"/>
    <n v="50.7"/>
    <n v="0"/>
    <n v="9"/>
    <s v="Yes"/>
    <n v="0"/>
    <s v="OR"/>
    <x v="0"/>
    <n v="48"/>
    <s v="No"/>
    <s v="No"/>
    <s v="No"/>
    <s v="  Month-to-Month   "/>
    <s v="Credit Card"/>
    <n v="26"/>
    <n v="325"/>
    <x v="0"/>
    <m/>
    <x v="1328"/>
    <x v="928"/>
    <n v="85"/>
    <x v="2"/>
    <n v="21.81"/>
    <x v="4"/>
    <s v="Email"/>
    <x v="1"/>
    <n v="1.01"/>
    <n v="6430"/>
    <s v="Medio"/>
    <s v="Bajo"/>
    <n v="3.5294117647058823E-2"/>
    <n v="418"/>
    <n v="99"/>
    <n v="0.85858585858585856"/>
    <n v="0.85858585858585856"/>
    <s v="Primera compra"/>
    <n v="659"/>
    <n v="21.650924024640656"/>
    <n v="1.8042436687200547"/>
    <x v="0"/>
    <x v="1"/>
    <s v="dic"/>
  </r>
  <r>
    <x v="3739"/>
    <x v="0"/>
    <n v="72"/>
    <n v="42"/>
    <n v="108.3"/>
    <n v="0"/>
    <s v="No"/>
    <s v="No"/>
    <n v="0"/>
    <n v="0"/>
    <n v="5"/>
    <s v="Yes"/>
    <n v="0"/>
    <s v="WY"/>
    <x v="1"/>
    <n v="60"/>
    <s v="No"/>
    <s v="No"/>
    <s v="Yes"/>
    <s v="  Month-to-Month   "/>
    <s v="Credit Card"/>
    <n v="33"/>
    <n v="900"/>
    <x v="0"/>
    <m/>
    <x v="671"/>
    <x v="144"/>
    <n v="47"/>
    <x v="1"/>
    <n v="28.68"/>
    <x v="0"/>
    <s v="Email"/>
    <x v="1"/>
    <n v="0"/>
    <n v="2929"/>
    <s v="Medio"/>
    <s v="Bajo"/>
    <n v="4.2553191489361701E-2"/>
    <n v="676"/>
    <n v="44"/>
    <n v="1.0681818181818181"/>
    <n v="1.0681818181818181"/>
    <s v="Primera compra"/>
    <n v="1233"/>
    <n v="40.50924024640657"/>
    <n v="3.375770020533881"/>
    <x v="0"/>
    <x v="2"/>
    <s v="may"/>
  </r>
  <r>
    <x v="3740"/>
    <x v="0"/>
    <n v="63"/>
    <n v="42"/>
    <n v="125.7"/>
    <n v="0"/>
    <s v="No"/>
    <s v="No"/>
    <n v="0"/>
    <n v="1"/>
    <n v="3"/>
    <s v="Yes"/>
    <n v="0"/>
    <s v="WV"/>
    <x v="0"/>
    <n v="30"/>
    <s v="No"/>
    <s v="No"/>
    <s v="No"/>
    <s v="  Month-to-Month   "/>
    <s v="Direct Debit"/>
    <n v="28"/>
    <n v="439"/>
    <x v="0"/>
    <m/>
    <x v="1329"/>
    <x v="249"/>
    <n v="25"/>
    <x v="1"/>
    <n v="24.47"/>
    <x v="1"/>
    <s v="Email"/>
    <x v="1"/>
    <n v="0"/>
    <n v="4592"/>
    <s v="Medio"/>
    <s v="Bajo"/>
    <n v="0"/>
    <n v="1270"/>
    <n v="42"/>
    <n v="0.59523809523809523"/>
    <n v="0.59523809523809523"/>
    <s v="Primera compra"/>
    <n v="960"/>
    <n v="31.540041067761805"/>
    <n v="2.6283367556468171"/>
    <x v="2"/>
    <x v="1"/>
    <s v="feb"/>
  </r>
  <r>
    <x v="3741"/>
    <x v="0"/>
    <n v="65"/>
    <n v="11"/>
    <n v="14"/>
    <n v="0"/>
    <s v="No"/>
    <s v="No"/>
    <n v="0"/>
    <n v="0"/>
    <n v="0"/>
    <s v="No"/>
    <n v="0"/>
    <s v="MI"/>
    <x v="0"/>
    <n v="48"/>
    <s v="No"/>
    <s v="No"/>
    <s v="No"/>
    <s v="  Month-to-Month   "/>
    <s v="Credit Card"/>
    <n v="8"/>
    <n v="8"/>
    <x v="0"/>
    <m/>
    <x v="1074"/>
    <x v="906"/>
    <n v="58"/>
    <x v="0"/>
    <n v="6.65"/>
    <x v="4"/>
    <s v="SMS"/>
    <x v="1"/>
    <n v="0"/>
    <n v="594"/>
    <s v="Medio"/>
    <s v="Bajo"/>
    <n v="5.1724137931034482E-2"/>
    <n v="1247"/>
    <n v="14"/>
    <n v="4.1428571428571432"/>
    <n v="4.1428571428571432"/>
    <s v="Primera compra"/>
    <n v="695"/>
    <n v="22.833675564681727"/>
    <n v="1.9028062970568105"/>
    <x v="0"/>
    <x v="1"/>
    <s v="nov"/>
  </r>
  <r>
    <x v="3742"/>
    <x v="0"/>
    <n v="91"/>
    <n v="88"/>
    <n v="206.1"/>
    <n v="0"/>
    <s v="No"/>
    <s v="No"/>
    <n v="0"/>
    <n v="0"/>
    <n v="0"/>
    <s v="No"/>
    <n v="0"/>
    <s v="IN"/>
    <x v="1"/>
    <n v="23"/>
    <s v="Yes"/>
    <s v="No"/>
    <s v="No"/>
    <s v="  One Year   "/>
    <s v="Direct Debit"/>
    <n v="11"/>
    <n v="181"/>
    <x v="0"/>
    <m/>
    <x v="200"/>
    <x v="1355"/>
    <n v="115"/>
    <x v="1"/>
    <n v="9.75"/>
    <x v="0"/>
    <s v="Phone"/>
    <x v="0"/>
    <n v="0"/>
    <n v="4994"/>
    <s v="Medio"/>
    <s v="Bajo"/>
    <n v="1.7391304347826087E-2"/>
    <n v="819"/>
    <n v="90"/>
    <n v="1.2777777777777777"/>
    <n v="1.2777777777777777"/>
    <s v="Primera compra"/>
    <n v="333"/>
    <n v="10.940451745379876"/>
    <n v="0.9117043121149897"/>
    <x v="0"/>
    <x v="1"/>
    <s v="nov"/>
  </r>
  <r>
    <x v="3743"/>
    <x v="0"/>
    <n v="90"/>
    <n v="126"/>
    <n v="361"/>
    <n v="0"/>
    <s v="No"/>
    <s v="No"/>
    <n v="0"/>
    <n v="1"/>
    <n v="1"/>
    <s v="Yes"/>
    <n v="0"/>
    <s v="RI"/>
    <x v="1"/>
    <n v="53"/>
    <s v="No"/>
    <s v="No"/>
    <s v="No"/>
    <s v="  Month-to-Month   "/>
    <s v="Direct Debit"/>
    <n v="23"/>
    <n v="637"/>
    <x v="0"/>
    <m/>
    <x v="485"/>
    <x v="632"/>
    <n v="87"/>
    <x v="1"/>
    <n v="25.7"/>
    <x v="1"/>
    <s v="Phone"/>
    <x v="0"/>
    <n v="0"/>
    <n v="2813"/>
    <s v="Medio"/>
    <s v="Bajo"/>
    <n v="0"/>
    <n v="1086"/>
    <n v="126"/>
    <n v="0.69047619047619047"/>
    <n v="0.69047619047619047"/>
    <s v="Primera compra"/>
    <n v="381"/>
    <n v="12.517453798767967"/>
    <n v="1.0431211498973305"/>
    <x v="0"/>
    <x v="1"/>
    <s v="sept"/>
  </r>
  <r>
    <x v="3744"/>
    <x v="0"/>
    <n v="98"/>
    <n v="210"/>
    <n v="841"/>
    <n v="0"/>
    <s v="No"/>
    <s v="No"/>
    <n v="0"/>
    <n v="0"/>
    <n v="1"/>
    <s v="Yes"/>
    <n v="0"/>
    <s v="DC"/>
    <x v="0"/>
    <n v="47"/>
    <s v="No"/>
    <s v="No"/>
    <s v="Yes"/>
    <s v="  One Year   "/>
    <s v="Direct Debit"/>
    <n v="48"/>
    <n v="2875"/>
    <x v="0"/>
    <m/>
    <x v="397"/>
    <x v="1356"/>
    <n v="46"/>
    <x v="1"/>
    <n v="39.65"/>
    <x v="4"/>
    <s v="Phone"/>
    <x v="1"/>
    <n v="0"/>
    <n v="3500"/>
    <s v="Medio"/>
    <s v="Bajo"/>
    <n v="6.5217391304347824E-2"/>
    <n v="1612"/>
    <n v="213"/>
    <n v="0.215962441314554"/>
    <n v="0.215962441314554"/>
    <s v="Primera compra"/>
    <n v="1070"/>
    <n v="35.154004106776185"/>
    <n v="2.9295003422313486"/>
    <x v="0"/>
    <x v="3"/>
    <s v="nov"/>
  </r>
  <r>
    <x v="3745"/>
    <x v="0"/>
    <n v="59"/>
    <n v="45"/>
    <n v="108.5"/>
    <n v="108"/>
    <s v="Yes"/>
    <s v="No"/>
    <n v="75.599999999999994"/>
    <n v="0"/>
    <n v="14"/>
    <s v="Yes"/>
    <n v="0"/>
    <s v="CT"/>
    <x v="0"/>
    <n v="30"/>
    <s v="No"/>
    <s v="No"/>
    <s v="No"/>
    <s v="  Month-to-Month   "/>
    <s v="Direct Debit"/>
    <n v="18"/>
    <n v="482"/>
    <x v="0"/>
    <m/>
    <x v="1330"/>
    <x v="984"/>
    <n v="17"/>
    <x v="1"/>
    <n v="20.03"/>
    <x v="0"/>
    <s v="Email"/>
    <x v="1"/>
    <n v="3.02"/>
    <n v="5881"/>
    <s v="Medio"/>
    <s v="Bajo"/>
    <n v="0.11764705882352941"/>
    <n v="581"/>
    <n v="155"/>
    <n v="0.10967741935483871"/>
    <n v="0.10967741935483871"/>
    <s v="Primera compra"/>
    <n v="1097"/>
    <n v="36.041067761806985"/>
    <n v="3.0034223134839153"/>
    <x v="0"/>
    <x v="1"/>
    <s v="oct"/>
  </r>
  <r>
    <x v="3746"/>
    <x v="0"/>
    <n v="59"/>
    <n v="204"/>
    <n v="629.9"/>
    <n v="280"/>
    <s v="Yes"/>
    <s v="Yes"/>
    <n v="0"/>
    <n v="0"/>
    <n v="3"/>
    <s v="Yes"/>
    <n v="0"/>
    <s v="AR"/>
    <x v="1"/>
    <n v="51"/>
    <s v="No"/>
    <s v="No"/>
    <s v="Yes"/>
    <s v="  Two Year   "/>
    <s v="Direct Debit"/>
    <n v="52"/>
    <n v="3649"/>
    <x v="0"/>
    <m/>
    <x v="1031"/>
    <x v="83"/>
    <n v="75"/>
    <x v="2"/>
    <n v="57.63"/>
    <x v="0"/>
    <s v="Phone"/>
    <x v="0"/>
    <n v="0.86"/>
    <n v="5440"/>
    <s v="Alto"/>
    <s v="Bajo"/>
    <n v="2.6666666666666668E-2"/>
    <n v="903"/>
    <n v="486"/>
    <n v="0.15432098765432098"/>
    <n v="0.15432098765432098"/>
    <s v="Primera compra"/>
    <n v="649"/>
    <n v="21.322381930184804"/>
    <n v="1.7768651608487336"/>
    <x v="0"/>
    <x v="3"/>
    <s v="ene"/>
  </r>
  <r>
    <x v="3747"/>
    <x v="0"/>
    <n v="71"/>
    <n v="114"/>
    <n v="213.8"/>
    <n v="108"/>
    <s v="Yes"/>
    <s v="No"/>
    <n v="99.9"/>
    <n v="2"/>
    <n v="1"/>
    <s v="Yes"/>
    <n v="0"/>
    <s v="VA"/>
    <x v="1"/>
    <n v="30"/>
    <s v="No"/>
    <s v="No"/>
    <s v="Yes"/>
    <s v="  Month-to-Month   "/>
    <s v="Direct Debit"/>
    <n v="31"/>
    <n v="817"/>
    <x v="0"/>
    <m/>
    <x v="1331"/>
    <x v="705"/>
    <n v="66"/>
    <x v="2"/>
    <n v="36.14"/>
    <x v="0"/>
    <s v="Phone"/>
    <x v="1"/>
    <n v="4"/>
    <n v="6043"/>
    <s v="Medio"/>
    <s v="Bajo"/>
    <n v="3.0303030303030304E-2"/>
    <n v="1315"/>
    <n v="224"/>
    <n v="0.29464285714285715"/>
    <n v="0.29464285714285715"/>
    <s v="Primera compra"/>
    <n v="1602"/>
    <n v="52.632443531827512"/>
    <n v="4.386036960985626"/>
    <x v="0"/>
    <x v="2"/>
    <s v="may"/>
  </r>
  <r>
    <x v="3748"/>
    <x v="0"/>
    <n v="73"/>
    <n v="389"/>
    <n v="966.2"/>
    <n v="276"/>
    <s v="Yes"/>
    <s v="No"/>
    <n v="146.30000000000001"/>
    <n v="0"/>
    <n v="7"/>
    <s v="Yes"/>
    <n v="0"/>
    <s v="NC"/>
    <x v="0"/>
    <n v="53"/>
    <s v="No"/>
    <s v="No"/>
    <s v="No"/>
    <s v="  Two Year   "/>
    <s v="Direct Debit"/>
    <n v="44"/>
    <n v="3037"/>
    <x v="0"/>
    <m/>
    <x v="1009"/>
    <x v="1049"/>
    <n v="76"/>
    <x v="1"/>
    <n v="36.520000000000003"/>
    <x v="2"/>
    <s v="Phone"/>
    <x v="0"/>
    <n v="7.31"/>
    <n v="2967"/>
    <s v="Medio"/>
    <s v="Medio"/>
    <n v="6.5789473684210523E-2"/>
    <n v="1332"/>
    <n v="670"/>
    <n v="0.11343283582089553"/>
    <n v="0.11343283582089553"/>
    <s v="Primera compra"/>
    <n v="1175"/>
    <n v="38.603696098562622"/>
    <n v="3.2169746748802184"/>
    <x v="1"/>
    <x v="3"/>
    <s v="jul"/>
  </r>
  <r>
    <x v="3749"/>
    <x v="0"/>
    <n v="89"/>
    <n v="125"/>
    <n v="322.39999999999998"/>
    <n v="108"/>
    <s v="Yes"/>
    <s v="No"/>
    <n v="107.1"/>
    <n v="0"/>
    <n v="21"/>
    <s v="Yes"/>
    <n v="0"/>
    <s v="WY"/>
    <x v="1"/>
    <n v="25"/>
    <s v="Yes"/>
    <s v="No"/>
    <s v="No"/>
    <s v="  Month-to-Month   "/>
    <s v="Direct Debit"/>
    <n v="41"/>
    <n v="1112"/>
    <x v="0"/>
    <m/>
    <x v="22"/>
    <x v="421"/>
    <n v="88"/>
    <x v="1"/>
    <n v="47.39"/>
    <x v="2"/>
    <s v="SMS"/>
    <x v="1"/>
    <n v="3.21"/>
    <n v="6757"/>
    <s v="Alto"/>
    <s v="Medio"/>
    <n v="5.6818181818181816E-2"/>
    <n v="1574"/>
    <n v="238"/>
    <n v="0.36974789915966388"/>
    <n v="0.36974789915966388"/>
    <s v="Primera compra"/>
    <n v="1190"/>
    <n v="39.096509240246405"/>
    <n v="3.2580424366872003"/>
    <x v="1"/>
    <x v="0"/>
    <s v="jul"/>
  </r>
  <r>
    <x v="3749"/>
    <x v="0"/>
    <n v="82"/>
    <n v="125"/>
    <n v="322.39999999999998"/>
    <n v="108"/>
    <s v="Yes"/>
    <s v="No"/>
    <n v="107.1"/>
    <n v="0"/>
    <n v="21"/>
    <s v="Yes"/>
    <n v="0"/>
    <s v="WY"/>
    <x v="1"/>
    <n v="25"/>
    <s v="Yes"/>
    <s v="No"/>
    <s v="No"/>
    <s v="  Month-to-Month   "/>
    <s v="Direct Debit"/>
    <n v="41"/>
    <n v="1112"/>
    <x v="0"/>
    <m/>
    <x v="22"/>
    <x v="421"/>
    <n v="88"/>
    <x v="1"/>
    <n v="47.39"/>
    <x v="5"/>
    <s v="SMS"/>
    <x v="1"/>
    <n v="3.21"/>
    <n v="710"/>
    <s v="Alto"/>
    <s v="Bajo"/>
    <n v="4.5454545454545456E-2"/>
    <n v="1574"/>
    <n v="237"/>
    <n v="0.37130801687763715"/>
    <n v="0.37130801687763715"/>
    <s v="Compra posterior"/>
    <n v="1190"/>
    <n v="39.096509240246405"/>
    <n v="3.2580424366872003"/>
    <x v="0"/>
    <x v="0"/>
    <s v="jul"/>
  </r>
  <r>
    <x v="3750"/>
    <x v="0"/>
    <n v="73"/>
    <n v="147"/>
    <n v="323.39999999999998"/>
    <n v="0"/>
    <s v="No"/>
    <s v="No"/>
    <n v="0"/>
    <n v="0"/>
    <n v="0"/>
    <s v="No"/>
    <n v="0"/>
    <s v="TX"/>
    <x v="0"/>
    <n v="42"/>
    <s v="No"/>
    <s v="No"/>
    <s v="No"/>
    <s v="  One Year   "/>
    <s v="Credit Card"/>
    <n v="6"/>
    <n v="245"/>
    <x v="0"/>
    <m/>
    <x v="150"/>
    <x v="274"/>
    <n v="44"/>
    <x v="2"/>
    <n v="6.27"/>
    <x v="5"/>
    <s v="SMS"/>
    <x v="0"/>
    <n v="0"/>
    <n v="1364"/>
    <s v="Medio"/>
    <s v="Bajo"/>
    <n v="9.0909090909090912E-2"/>
    <n v="1425"/>
    <n v="151"/>
    <n v="0.29139072847682118"/>
    <n v="0.29139072847682118"/>
    <s v="Primera compra"/>
    <n v="1431"/>
    <n v="47.014373716632448"/>
    <n v="3.9178644763860375"/>
    <x v="0"/>
    <x v="1"/>
    <s v="nov"/>
  </r>
  <r>
    <x v="3751"/>
    <x v="0"/>
    <n v="71"/>
    <n v="115"/>
    <n v="307.10000000000002"/>
    <n v="0"/>
    <s v="No"/>
    <s v="No"/>
    <n v="0"/>
    <n v="0"/>
    <n v="4"/>
    <s v="Yes"/>
    <n v="0"/>
    <s v="AZ"/>
    <x v="0"/>
    <n v="43"/>
    <s v="No"/>
    <s v="No"/>
    <s v="No"/>
    <s v="  Month-to-Month   "/>
    <s v="Credit Card"/>
    <n v="33"/>
    <n v="1261"/>
    <x v="0"/>
    <m/>
    <x v="1318"/>
    <x v="534"/>
    <n v="104"/>
    <x v="2"/>
    <n v="39.14"/>
    <x v="5"/>
    <s v="Email"/>
    <x v="0"/>
    <n v="0"/>
    <n v="6049"/>
    <s v="Medio"/>
    <s v="Bajo"/>
    <n v="3.8461538461538464E-2"/>
    <n v="1639"/>
    <n v="119"/>
    <n v="0.87394957983193278"/>
    <n v="0.87394957983193278"/>
    <s v="Primera compra"/>
    <n v="297"/>
    <n v="9.7577002053388089"/>
    <n v="0.81314168377823404"/>
    <x v="0"/>
    <x v="0"/>
    <s v="dic"/>
  </r>
  <r>
    <x v="3752"/>
    <x v="0"/>
    <n v="58"/>
    <n v="163"/>
    <n v="428.1"/>
    <n v="0"/>
    <s v="No"/>
    <s v="No"/>
    <n v="0"/>
    <n v="0"/>
    <n v="0"/>
    <s v="No"/>
    <n v="0"/>
    <s v="TX"/>
    <x v="0"/>
    <n v="48"/>
    <s v="No"/>
    <s v="No"/>
    <s v="No"/>
    <s v="  Two Year   "/>
    <s v="Credit Card"/>
    <n v="8"/>
    <n v="565"/>
    <x v="0"/>
    <m/>
    <x v="420"/>
    <x v="671"/>
    <n v="87"/>
    <x v="2"/>
    <n v="6.48"/>
    <x v="4"/>
    <s v="Phone"/>
    <x v="0"/>
    <n v="0"/>
    <n v="2065"/>
    <s v="Medio"/>
    <s v="Bajo"/>
    <n v="3.4482758620689655E-2"/>
    <n v="1353"/>
    <n v="166"/>
    <n v="0.52409638554216864"/>
    <n v="0.52409638554216864"/>
    <s v="Primera compra"/>
    <n v="953"/>
    <n v="31.310061601642712"/>
    <n v="2.6091718001368926"/>
    <x v="0"/>
    <x v="1"/>
    <s v="mar"/>
  </r>
  <r>
    <x v="3753"/>
    <x v="0"/>
    <n v="92"/>
    <n v="8"/>
    <n v="19.3"/>
    <n v="0"/>
    <s v="No"/>
    <s v="No"/>
    <n v="0"/>
    <n v="2"/>
    <n v="0"/>
    <s v="No"/>
    <n v="0"/>
    <s v="OH"/>
    <x v="0"/>
    <n v="32"/>
    <s v="No"/>
    <s v="No"/>
    <s v="No"/>
    <s v="  Month-to-Month   "/>
    <s v="Direct Debit"/>
    <n v="9"/>
    <n v="26"/>
    <x v="0"/>
    <m/>
    <x v="459"/>
    <x v="1226"/>
    <n v="1"/>
    <x v="1"/>
    <n v="8.2799999999999994"/>
    <x v="3"/>
    <s v="SMS"/>
    <x v="1"/>
    <n v="0"/>
    <n v="1253"/>
    <s v="Medio"/>
    <s v="Bajo"/>
    <n v="1"/>
    <n v="1099"/>
    <n v="9"/>
    <n v="0.1111111111111111"/>
    <n v="0.1111111111111111"/>
    <s v="Primera compra"/>
    <n v="907"/>
    <n v="29.798767967145789"/>
    <n v="2.4832306639288158"/>
    <x v="2"/>
    <x v="1"/>
    <s v="abr"/>
  </r>
  <r>
    <x v="3754"/>
    <x v="0"/>
    <n v="84"/>
    <n v="100"/>
    <n v="330"/>
    <n v="0"/>
    <s v="No"/>
    <s v="No"/>
    <n v="0"/>
    <n v="2"/>
    <n v="8"/>
    <s v="Yes"/>
    <n v="0"/>
    <s v="MN"/>
    <x v="1"/>
    <n v="27"/>
    <s v="Yes"/>
    <s v="No"/>
    <s v="Yes"/>
    <s v="  One Year   "/>
    <s v="Direct Debit"/>
    <n v="30"/>
    <n v="1434"/>
    <x v="0"/>
    <m/>
    <x v="1332"/>
    <x v="840"/>
    <n v="60"/>
    <x v="1"/>
    <n v="33.67"/>
    <x v="1"/>
    <s v="Email"/>
    <x v="1"/>
    <n v="0"/>
    <n v="7012"/>
    <s v="Medio"/>
    <s v="Bajo"/>
    <n v="0"/>
    <n v="666"/>
    <n v="100"/>
    <n v="0.6"/>
    <n v="0.6"/>
    <s v="Primera compra"/>
    <n v="1307"/>
    <n v="42.940451745379875"/>
    <n v="3.5783709787816562"/>
    <x v="2"/>
    <x v="0"/>
    <s v="mar"/>
  </r>
  <r>
    <x v="3755"/>
    <x v="0"/>
    <n v="65"/>
    <n v="259"/>
    <n v="643.29999999999995"/>
    <n v="0"/>
    <s v="No"/>
    <s v="No"/>
    <n v="0"/>
    <n v="1"/>
    <n v="2"/>
    <s v="Yes"/>
    <n v="0"/>
    <s v="DC"/>
    <x v="1"/>
    <n v="57"/>
    <s v="No"/>
    <s v="No"/>
    <s v="Yes"/>
    <s v="  One Year   "/>
    <s v="Credit Card"/>
    <n v="51"/>
    <n v="2546"/>
    <x v="0"/>
    <m/>
    <x v="701"/>
    <x v="767"/>
    <n v="49"/>
    <x v="0"/>
    <n v="57.04"/>
    <x v="4"/>
    <s v="SMS"/>
    <x v="0"/>
    <n v="0"/>
    <n v="6028"/>
    <s v="Alto"/>
    <s v="Bajo"/>
    <n v="6.1224489795918366E-2"/>
    <n v="1500"/>
    <n v="262"/>
    <n v="0.18702290076335878"/>
    <n v="0.18702290076335878"/>
    <s v="Primera compra"/>
    <n v="588"/>
    <n v="19.318275154004109"/>
    <n v="1.6098562628336757"/>
    <x v="0"/>
    <x v="3"/>
    <s v="mar"/>
  </r>
  <r>
    <x v="3756"/>
    <x v="0"/>
    <n v="75"/>
    <n v="35"/>
    <n v="112.4"/>
    <n v="0"/>
    <s v="No"/>
    <s v="No"/>
    <n v="0"/>
    <n v="2"/>
    <n v="0"/>
    <s v="No"/>
    <n v="0"/>
    <s v="MN"/>
    <x v="0"/>
    <n v="60"/>
    <s v="No"/>
    <s v="No"/>
    <s v="No"/>
    <s v="  Two Year   "/>
    <s v="Direct Debit"/>
    <n v="12"/>
    <n v="135"/>
    <x v="0"/>
    <m/>
    <x v="282"/>
    <x v="1103"/>
    <n v="89"/>
    <x v="1"/>
    <n v="10.44"/>
    <x v="3"/>
    <s v="Email"/>
    <x v="0"/>
    <n v="0"/>
    <n v="1263"/>
    <s v="Medio"/>
    <s v="Bajo"/>
    <n v="1.1235955056179775E-2"/>
    <n v="1280"/>
    <n v="36"/>
    <n v="2.4722222222222223"/>
    <n v="2.4722222222222223"/>
    <s v="Primera compra"/>
    <n v="1211"/>
    <n v="39.786447638603697"/>
    <n v="3.3155373032169746"/>
    <x v="2"/>
    <x v="1"/>
    <s v="jun"/>
  </r>
  <r>
    <x v="3757"/>
    <x v="0"/>
    <n v="74"/>
    <n v="70"/>
    <n v="166.7"/>
    <n v="0"/>
    <s v="No"/>
    <s v="No"/>
    <n v="0"/>
    <n v="0"/>
    <n v="17"/>
    <s v="Yes"/>
    <n v="0"/>
    <s v="WV"/>
    <x v="1"/>
    <n v="19"/>
    <s v="Yes"/>
    <s v="No"/>
    <s v="Yes"/>
    <s v="  Month-to-Month   "/>
    <s v="Direct Debit"/>
    <n v="53"/>
    <n v="804"/>
    <x v="0"/>
    <m/>
    <x v="166"/>
    <x v="404"/>
    <n v="6"/>
    <x v="2"/>
    <n v="60.55"/>
    <x v="4"/>
    <s v="Email"/>
    <x v="1"/>
    <n v="0"/>
    <n v="4851"/>
    <s v="Alto"/>
    <s v="Bajo"/>
    <n v="0.5"/>
    <n v="525"/>
    <n v="73"/>
    <n v="8.2191780821917804E-2"/>
    <n v="8.2191780821917804E-2"/>
    <s v="Primera compra"/>
    <n v="1688"/>
    <n v="55.457905544147849"/>
    <n v="4.6214921286789874"/>
    <x v="0"/>
    <x v="2"/>
    <s v="feb"/>
  </r>
  <r>
    <x v="3758"/>
    <x v="0"/>
    <n v="52"/>
    <n v="128"/>
    <n v="351.2"/>
    <n v="0"/>
    <s v="No"/>
    <s v="No"/>
    <n v="0"/>
    <n v="0"/>
    <n v="4"/>
    <s v="Yes"/>
    <n v="0"/>
    <s v="IL"/>
    <x v="1"/>
    <n v="74"/>
    <s v="No"/>
    <s v="Yes"/>
    <s v="Yes"/>
    <s v="  Two Year   "/>
    <s v="Credit Card"/>
    <n v="52"/>
    <n v="3675"/>
    <x v="0"/>
    <m/>
    <x v="861"/>
    <x v="1187"/>
    <n v="69"/>
    <x v="2"/>
    <n v="53.95"/>
    <x v="3"/>
    <s v="SMS"/>
    <x v="1"/>
    <n v="0"/>
    <n v="5180"/>
    <s v="Alto"/>
    <s v="Bajo"/>
    <n v="1.4492753623188406E-2"/>
    <n v="1081"/>
    <n v="129"/>
    <n v="0.53488372093023251"/>
    <n v="0.53488372093023251"/>
    <s v="Primera compra"/>
    <n v="994"/>
    <n v="32.657084188911703"/>
    <n v="2.7214236824093088"/>
    <x v="2"/>
    <x v="3"/>
    <s v="ene"/>
  </r>
  <r>
    <x v="3759"/>
    <x v="0"/>
    <n v="69"/>
    <n v="197"/>
    <n v="417.5"/>
    <n v="0"/>
    <s v="No"/>
    <s v="No"/>
    <n v="0"/>
    <n v="0"/>
    <n v="11"/>
    <s v="Yes"/>
    <n v="0"/>
    <s v="VT"/>
    <x v="0"/>
    <n v="33"/>
    <s v="No"/>
    <s v="No"/>
    <s v="Yes"/>
    <s v="  One Year   "/>
    <s v="Direct Debit"/>
    <n v="63"/>
    <n v="2392"/>
    <x v="0"/>
    <m/>
    <x v="109"/>
    <x v="830"/>
    <n v="41"/>
    <x v="1"/>
    <n v="72.77"/>
    <x v="2"/>
    <s v="SMS"/>
    <x v="1"/>
    <n v="0"/>
    <n v="5621"/>
    <s v="Alto"/>
    <s v="Medio"/>
    <n v="0.12195121951219512"/>
    <n v="1228"/>
    <n v="202"/>
    <n v="0.20297029702970298"/>
    <n v="0.20297029702970298"/>
    <s v="Primera compra"/>
    <n v="413"/>
    <n v="13.568788501026694"/>
    <n v="1.1307323750855578"/>
    <x v="1"/>
    <x v="3"/>
    <s v="ago"/>
  </r>
  <r>
    <x v="3760"/>
    <x v="0"/>
    <n v="54"/>
    <n v="49"/>
    <n v="99"/>
    <n v="0"/>
    <s v="No"/>
    <s v="No"/>
    <n v="0"/>
    <n v="0"/>
    <n v="15"/>
    <s v="Yes"/>
    <n v="0"/>
    <s v="LA"/>
    <x v="1"/>
    <n v="29"/>
    <s v="Yes"/>
    <s v="No"/>
    <s v="No"/>
    <s v="  Month-to-Month   "/>
    <s v="Direct Debit"/>
    <n v="29"/>
    <n v="177"/>
    <x v="0"/>
    <m/>
    <x v="1200"/>
    <x v="1066"/>
    <n v="47"/>
    <x v="1"/>
    <n v="33.17"/>
    <x v="1"/>
    <s v="Phone"/>
    <x v="1"/>
    <n v="0"/>
    <n v="4534"/>
    <s v="Medio"/>
    <s v="Bajo"/>
    <n v="0"/>
    <n v="671"/>
    <n v="49"/>
    <n v="0.95918367346938771"/>
    <n v="0.95918367346938771"/>
    <s v="Primera compra"/>
    <n v="1170"/>
    <n v="38.439425051334702"/>
    <n v="3.2032854209445585"/>
    <x v="2"/>
    <x v="1"/>
    <s v="jul"/>
  </r>
  <r>
    <x v="3761"/>
    <x v="0"/>
    <n v="54"/>
    <n v="12"/>
    <n v="41.6"/>
    <n v="20"/>
    <s v="Yes"/>
    <s v="No"/>
    <n v="13.4"/>
    <n v="1"/>
    <n v="0"/>
    <s v="No"/>
    <n v="0"/>
    <s v="NJ"/>
    <x v="0"/>
    <n v="42"/>
    <s v="No"/>
    <s v="No"/>
    <s v="No"/>
    <s v="  Month-to-Month   "/>
    <s v="Paper Check"/>
    <n v="8"/>
    <n v="32"/>
    <x v="0"/>
    <m/>
    <x v="439"/>
    <x v="216"/>
    <n v="7"/>
    <x v="2"/>
    <n v="7.45"/>
    <x v="5"/>
    <s v="Phone"/>
    <x v="0"/>
    <n v="0.54"/>
    <n v="1142"/>
    <s v="Medio"/>
    <s v="Bajo"/>
    <n v="0.5714285714285714"/>
    <n v="1297"/>
    <n v="36"/>
    <n v="0.19444444444444445"/>
    <n v="0.19444444444444445"/>
    <s v="Primera compra"/>
    <n v="606"/>
    <n v="19.909650924024639"/>
    <n v="1.6591375770020533"/>
    <x v="0"/>
    <x v="1"/>
    <s v="feb"/>
  </r>
  <r>
    <x v="3762"/>
    <x v="0"/>
    <n v="75"/>
    <n v="293"/>
    <n v="770"/>
    <n v="0"/>
    <s v="No"/>
    <s v="No"/>
    <n v="0"/>
    <n v="0"/>
    <n v="0"/>
    <s v="No"/>
    <n v="0"/>
    <s v="MN"/>
    <x v="0"/>
    <n v="27"/>
    <s v="Yes"/>
    <s v="No"/>
    <s v="No"/>
    <s v="  Two Year   "/>
    <s v="Credit Card"/>
    <n v="8"/>
    <n v="397"/>
    <x v="0"/>
    <m/>
    <x v="653"/>
    <x v="1137"/>
    <n v="60"/>
    <x v="2"/>
    <n v="9.48"/>
    <x v="0"/>
    <s v="Phone"/>
    <x v="0"/>
    <n v="0"/>
    <n v="3057"/>
    <s v="Medio"/>
    <s v="Bajo"/>
    <n v="3.3333333333333333E-2"/>
    <n v="1186"/>
    <n v="295"/>
    <n v="0.20338983050847459"/>
    <n v="0.20338983050847459"/>
    <s v="Primera compra"/>
    <n v="1079"/>
    <n v="35.449691991786445"/>
    <n v="2.9541409993155372"/>
    <x v="0"/>
    <x v="1"/>
    <s v="oct"/>
  </r>
  <r>
    <x v="3763"/>
    <x v="0"/>
    <n v="65"/>
    <n v="8"/>
    <n v="25.4"/>
    <n v="0"/>
    <s v="No"/>
    <s v="No"/>
    <n v="0"/>
    <n v="0"/>
    <n v="0"/>
    <s v="No"/>
    <n v="0"/>
    <s v="NH"/>
    <x v="0"/>
    <n v="38"/>
    <s v="No"/>
    <s v="No"/>
    <s v="No"/>
    <s v="  Month-to-Month   "/>
    <s v="Credit Card"/>
    <n v="7"/>
    <n v="14"/>
    <x v="0"/>
    <m/>
    <x v="323"/>
    <x v="1357"/>
    <n v="58"/>
    <x v="0"/>
    <n v="5.98"/>
    <x v="3"/>
    <s v="Email"/>
    <x v="0"/>
    <n v="0"/>
    <n v="6655"/>
    <s v="Medio"/>
    <s v="Bajo"/>
    <n v="1.7241379310344827E-2"/>
    <n v="921"/>
    <n v="9"/>
    <n v="6.4444444444444446"/>
    <n v="6.4444444444444446"/>
    <s v="Primera compra"/>
    <n v="614"/>
    <n v="20.172484599589321"/>
    <n v="1.6810403832991101"/>
    <x v="0"/>
    <x v="1"/>
    <s v="feb"/>
  </r>
  <r>
    <x v="3764"/>
    <x v="0"/>
    <n v="69"/>
    <n v="314"/>
    <n v="651.1"/>
    <n v="0"/>
    <s v="No"/>
    <s v="No"/>
    <n v="0"/>
    <n v="0"/>
    <n v="0"/>
    <s v="No"/>
    <n v="0"/>
    <s v="FL"/>
    <x v="1"/>
    <n v="24"/>
    <s v="Yes"/>
    <s v="No"/>
    <s v="No"/>
    <s v="  Two Year   "/>
    <s v="Direct Debit"/>
    <n v="13"/>
    <n v="512"/>
    <x v="0"/>
    <m/>
    <x v="1233"/>
    <x v="221"/>
    <n v="109"/>
    <x v="0"/>
    <n v="14.06"/>
    <x v="4"/>
    <s v="Phone"/>
    <x v="0"/>
    <n v="0"/>
    <n v="1545"/>
    <s v="Medio"/>
    <s v="Bajo"/>
    <n v="2.7522935779816515E-2"/>
    <n v="930"/>
    <n v="317"/>
    <n v="0.34384858044164041"/>
    <n v="0.34384858044164041"/>
    <s v="Primera compra"/>
    <n v="1713"/>
    <n v="56.279260780287473"/>
    <n v="4.6899383983572891"/>
    <x v="0"/>
    <x v="1"/>
    <s v="feb"/>
  </r>
  <r>
    <x v="3765"/>
    <x v="0"/>
    <n v="75"/>
    <n v="208"/>
    <n v="576.79999999999995"/>
    <n v="0"/>
    <s v="No"/>
    <s v="No"/>
    <n v="0"/>
    <n v="0"/>
    <n v="5"/>
    <s v="Yes"/>
    <n v="0"/>
    <s v="KS"/>
    <x v="1"/>
    <n v="60"/>
    <s v="No"/>
    <s v="No"/>
    <s v="No"/>
    <s v="  Month-to-Month   "/>
    <s v="Paper Check"/>
    <n v="36"/>
    <n v="1740"/>
    <x v="0"/>
    <m/>
    <x v="907"/>
    <x v="98"/>
    <n v="119"/>
    <x v="2"/>
    <n v="36.36"/>
    <x v="0"/>
    <s v="Email"/>
    <x v="1"/>
    <n v="0"/>
    <n v="6923"/>
    <s v="Medio"/>
    <s v="Bajo"/>
    <n v="1.680672268907563E-2"/>
    <n v="1117"/>
    <n v="210"/>
    <n v="0.56666666666666665"/>
    <n v="0.56666666666666665"/>
    <s v="Primera compra"/>
    <n v="1411"/>
    <n v="46.357289527720738"/>
    <n v="3.8631074606433948"/>
    <x v="0"/>
    <x v="0"/>
    <s v="dic"/>
  </r>
  <r>
    <x v="3765"/>
    <x v="0"/>
    <n v="52"/>
    <n v="208"/>
    <n v="576.79999999999995"/>
    <n v="0"/>
    <s v="No"/>
    <s v="No"/>
    <n v="0"/>
    <n v="0"/>
    <n v="5"/>
    <s v="Yes"/>
    <n v="0"/>
    <s v="KS"/>
    <x v="1"/>
    <n v="60"/>
    <s v="No"/>
    <s v="No"/>
    <s v="No"/>
    <s v="  Month-to-Month   "/>
    <s v="Paper Check"/>
    <n v="36"/>
    <n v="1740"/>
    <x v="0"/>
    <m/>
    <x v="907"/>
    <x v="98"/>
    <n v="119"/>
    <x v="2"/>
    <n v="36.36"/>
    <x v="2"/>
    <s v="Email"/>
    <x v="1"/>
    <n v="0"/>
    <n v="4234"/>
    <s v="Medio"/>
    <s v="Medio"/>
    <n v="4.2016806722689079E-2"/>
    <n v="1117"/>
    <n v="213"/>
    <n v="0.55868544600938963"/>
    <n v="0.55868544600938963"/>
    <s v="Compra posterior"/>
    <n v="1411"/>
    <n v="46.357289527720738"/>
    <n v="3.8631074606433948"/>
    <x v="1"/>
    <x v="0"/>
    <s v="dic"/>
  </r>
  <r>
    <x v="3766"/>
    <x v="0"/>
    <n v="78"/>
    <n v="256"/>
    <n v="495.1"/>
    <n v="0"/>
    <s v="No"/>
    <s v="No"/>
    <n v="0"/>
    <n v="1"/>
    <n v="2"/>
    <s v="Yes"/>
    <n v="0"/>
    <s v="CO"/>
    <x v="1"/>
    <n v="43"/>
    <s v="No"/>
    <s v="No"/>
    <s v="Yes"/>
    <s v="  Two Year   "/>
    <s v="Credit Card"/>
    <n v="29"/>
    <n v="2071"/>
    <x v="0"/>
    <m/>
    <x v="222"/>
    <x v="775"/>
    <n v="19"/>
    <x v="1"/>
    <n v="34.130000000000003"/>
    <x v="0"/>
    <s v="Phone"/>
    <x v="0"/>
    <n v="0"/>
    <n v="5493"/>
    <s v="Medio"/>
    <s v="Bajo"/>
    <n v="0.10526315789473684"/>
    <n v="862"/>
    <n v="258"/>
    <n v="7.3643410852713184E-2"/>
    <n v="7.3643410852713184E-2"/>
    <s v="Primera compra"/>
    <n v="534"/>
    <n v="17.544147843942504"/>
    <n v="1.462012320328542"/>
    <x v="0"/>
    <x v="0"/>
    <s v="abr"/>
  </r>
  <r>
    <x v="3767"/>
    <x v="0"/>
    <n v="98"/>
    <n v="98"/>
    <n v="272.8"/>
    <n v="135"/>
    <s v="Yes"/>
    <s v="Yes"/>
    <n v="0"/>
    <n v="1"/>
    <n v="0"/>
    <s v="No"/>
    <n v="0"/>
    <s v="GA"/>
    <x v="0"/>
    <n v="49"/>
    <s v="No"/>
    <s v="No"/>
    <s v="No"/>
    <s v="  Two Year   "/>
    <s v="Direct Debit"/>
    <n v="9"/>
    <n v="431"/>
    <x v="0"/>
    <m/>
    <x v="1193"/>
    <x v="1098"/>
    <n v="91"/>
    <x v="1"/>
    <n v="10.08"/>
    <x v="4"/>
    <s v="SMS"/>
    <x v="1"/>
    <n v="0.45"/>
    <n v="6203"/>
    <s v="Medio"/>
    <s v="Bajo"/>
    <n v="3.2967032967032968E-2"/>
    <n v="852"/>
    <n v="236"/>
    <n v="0.38559322033898308"/>
    <n v="0.38559322033898308"/>
    <s v="Primera compra"/>
    <n v="1072"/>
    <n v="35.219712525667354"/>
    <n v="2.9349760438056127"/>
    <x v="0"/>
    <x v="1"/>
    <s v="nov"/>
  </r>
  <r>
    <x v="3768"/>
    <x v="0"/>
    <n v="68"/>
    <n v="110"/>
    <n v="280.10000000000002"/>
    <n v="0"/>
    <s v="No"/>
    <s v="No"/>
    <n v="0"/>
    <n v="2"/>
    <n v="0"/>
    <s v="No"/>
    <n v="0"/>
    <s v="IN"/>
    <x v="1"/>
    <n v="54"/>
    <s v="No"/>
    <s v="No"/>
    <s v="No"/>
    <s v="  One Year   "/>
    <s v="Direct Debit"/>
    <n v="8"/>
    <n v="148"/>
    <x v="0"/>
    <m/>
    <x v="1021"/>
    <x v="1219"/>
    <n v="57"/>
    <x v="2"/>
    <n v="8.85"/>
    <x v="4"/>
    <s v="Email"/>
    <x v="1"/>
    <n v="0"/>
    <n v="6599"/>
    <s v="Medio"/>
    <s v="Bajo"/>
    <n v="5.2631578947368418E-2"/>
    <n v="1531"/>
    <n v="113"/>
    <n v="0.50442477876106195"/>
    <n v="0.50442477876106195"/>
    <s v="Primera compra"/>
    <n v="1673"/>
    <n v="54.965092402464066"/>
    <n v="4.5804243668720055"/>
    <x v="0"/>
    <x v="1"/>
    <s v="mar"/>
  </r>
  <r>
    <x v="3769"/>
    <x v="0"/>
    <n v="64"/>
    <n v="200"/>
    <n v="476.2"/>
    <n v="0"/>
    <s v="No"/>
    <s v="No"/>
    <n v="0"/>
    <n v="0"/>
    <n v="9"/>
    <s v="Yes"/>
    <n v="0"/>
    <s v="AZ"/>
    <x v="0"/>
    <n v="57"/>
    <s v="No"/>
    <s v="No"/>
    <s v="No"/>
    <s v="  Month-to-Month   "/>
    <s v="Direct Debit"/>
    <n v="47"/>
    <n v="1850"/>
    <x v="0"/>
    <m/>
    <x v="89"/>
    <x v="33"/>
    <n v="45"/>
    <x v="2"/>
    <n v="37.78"/>
    <x v="4"/>
    <s v="SMS"/>
    <x v="1"/>
    <n v="0"/>
    <n v="150"/>
    <s v="Medio"/>
    <s v="Bajo"/>
    <n v="6.6666666666666666E-2"/>
    <n v="447"/>
    <n v="203"/>
    <n v="0.22167487684729065"/>
    <n v="0.22167487684729065"/>
    <s v="Primera compra"/>
    <n v="1129"/>
    <n v="37.092402464065707"/>
    <n v="3.0910335386721424"/>
    <x v="0"/>
    <x v="0"/>
    <s v="sept"/>
  </r>
  <r>
    <x v="3770"/>
    <x v="0"/>
    <n v="75"/>
    <n v="181"/>
    <n v="500.1"/>
    <n v="0"/>
    <s v="No"/>
    <s v="No"/>
    <n v="0"/>
    <n v="0"/>
    <n v="0"/>
    <s v="No"/>
    <n v="0"/>
    <s v="CO"/>
    <x v="1"/>
    <n v="47"/>
    <s v="No"/>
    <s v="No"/>
    <s v="No"/>
    <s v="  Two Year   "/>
    <s v="Direct Debit"/>
    <n v="12"/>
    <n v="891"/>
    <x v="0"/>
    <m/>
    <x v="706"/>
    <x v="1036"/>
    <n v="84"/>
    <x v="1"/>
    <n v="13.72"/>
    <x v="5"/>
    <s v="SMS"/>
    <x v="1"/>
    <n v="0"/>
    <n v="5651"/>
    <s v="Medio"/>
    <s v="Bajo"/>
    <n v="4.7619047619047616E-2"/>
    <n v="1488"/>
    <n v="185"/>
    <n v="0.45405405405405408"/>
    <n v="0.45405405405405408"/>
    <s v="Primera compra"/>
    <n v="1141"/>
    <n v="37.486652977412732"/>
    <n v="3.1238877481177276"/>
    <x v="0"/>
    <x v="2"/>
    <s v="ago"/>
  </r>
  <r>
    <x v="3771"/>
    <x v="0"/>
    <n v="70"/>
    <n v="126"/>
    <n v="357.8"/>
    <n v="0"/>
    <s v="No"/>
    <s v="No"/>
    <n v="0"/>
    <n v="2"/>
    <n v="4"/>
    <s v="Yes"/>
    <n v="0"/>
    <s v="ND"/>
    <x v="0"/>
    <n v="48"/>
    <s v="No"/>
    <s v="No"/>
    <s v="No"/>
    <s v="  Month-to-Month   "/>
    <s v="Direct Debit"/>
    <n v="12"/>
    <n v="259"/>
    <x v="0"/>
    <m/>
    <x v="1204"/>
    <x v="825"/>
    <n v="58"/>
    <x v="0"/>
    <n v="14.14"/>
    <x v="1"/>
    <s v="Phone"/>
    <x v="0"/>
    <n v="0"/>
    <n v="4169"/>
    <s v="Medio"/>
    <s v="Bajo"/>
    <n v="0"/>
    <n v="1338"/>
    <n v="126"/>
    <n v="0.46031746031746029"/>
    <n v="0.46031746031746029"/>
    <s v="Primera compra"/>
    <n v="1200"/>
    <n v="39.42505133470226"/>
    <n v="3.2854209445585218"/>
    <x v="2"/>
    <x v="1"/>
    <s v="jul"/>
  </r>
  <r>
    <x v="3772"/>
    <x v="0"/>
    <n v="59"/>
    <n v="15"/>
    <n v="47.1"/>
    <n v="9"/>
    <s v="Yes"/>
    <s v="Yes"/>
    <n v="0"/>
    <n v="0"/>
    <n v="0"/>
    <s v="No"/>
    <n v="0"/>
    <s v="DE"/>
    <x v="1"/>
    <n v="21"/>
    <s v="Yes"/>
    <s v="No"/>
    <s v="No"/>
    <s v="  Month-to-Month   "/>
    <s v="Direct Debit"/>
    <n v="7"/>
    <n v="65"/>
    <x v="0"/>
    <m/>
    <x v="211"/>
    <x v="1232"/>
    <n v="109"/>
    <x v="1"/>
    <n v="7.39"/>
    <x v="5"/>
    <s v="Phone"/>
    <x v="1"/>
    <n v="0.82"/>
    <n v="4368"/>
    <s v="Medio"/>
    <s v="Bajo"/>
    <n v="3.669724770642202E-2"/>
    <n v="1342"/>
    <n v="28"/>
    <n v="3.8928571428571428"/>
    <n v="3.8928571428571428"/>
    <s v="Primera compra"/>
    <n v="575"/>
    <n v="18.891170431211499"/>
    <n v="1.5742642026009583"/>
    <x v="0"/>
    <x v="1"/>
    <s v="mar"/>
  </r>
  <r>
    <x v="3773"/>
    <x v="0"/>
    <n v="99"/>
    <n v="44"/>
    <n v="124.6"/>
    <n v="0"/>
    <s v="No"/>
    <s v="No"/>
    <n v="0"/>
    <n v="2"/>
    <n v="11"/>
    <s v="No"/>
    <n v="43"/>
    <s v="NC"/>
    <x v="1"/>
    <n v="51"/>
    <s v="No"/>
    <s v="No"/>
    <s v="No"/>
    <s v="  Month-to-Month   "/>
    <s v="Credit Card"/>
    <n v="11"/>
    <n v="175"/>
    <x v="0"/>
    <m/>
    <x v="1309"/>
    <x v="523"/>
    <n v="99"/>
    <x v="1"/>
    <n v="12.03"/>
    <x v="2"/>
    <s v="Email"/>
    <x v="0"/>
    <n v="0"/>
    <n v="3999"/>
    <s v="Medio"/>
    <s v="Medio"/>
    <n v="5.0505050505050504E-2"/>
    <n v="861"/>
    <n v="49"/>
    <n v="2.0204081632653059"/>
    <n v="2.0204081632653059"/>
    <s v="Primera compra"/>
    <n v="1278"/>
    <n v="41.987679671457904"/>
    <n v="3.4989733059548254"/>
    <x v="1"/>
    <x v="1"/>
    <s v="abr"/>
  </r>
  <r>
    <x v="3774"/>
    <x v="0"/>
    <n v="67"/>
    <n v="214"/>
    <n v="579.4"/>
    <n v="0"/>
    <s v="No"/>
    <s v="No"/>
    <n v="0"/>
    <n v="0"/>
    <n v="2"/>
    <s v="Yes"/>
    <n v="0"/>
    <s v="TX"/>
    <x v="1"/>
    <n v="41"/>
    <s v="No"/>
    <s v="No"/>
    <s v="No"/>
    <s v="  One Year   "/>
    <s v="Direct Debit"/>
    <n v="43"/>
    <n v="2797"/>
    <x v="0"/>
    <m/>
    <x v="1299"/>
    <x v="1358"/>
    <n v="13"/>
    <x v="1"/>
    <n v="50.29"/>
    <x v="1"/>
    <s v="SMS"/>
    <x v="1"/>
    <n v="0"/>
    <n v="4193"/>
    <s v="Alto"/>
    <s v="Bajo"/>
    <n v="0"/>
    <n v="843"/>
    <n v="214"/>
    <n v="6.0747663551401869E-2"/>
    <n v="6.0747663551401869E-2"/>
    <s v="Primera compra"/>
    <n v="1740"/>
    <n v="57.16632443531828"/>
    <n v="4.7638603696098567"/>
    <x v="2"/>
    <x v="3"/>
    <s v="ene"/>
  </r>
  <r>
    <x v="3775"/>
    <x v="0"/>
    <n v="73"/>
    <n v="6"/>
    <n v="14.8"/>
    <n v="12"/>
    <s v="Yes"/>
    <s v="Yes"/>
    <n v="0"/>
    <n v="0"/>
    <n v="4"/>
    <s v="Yes"/>
    <n v="0"/>
    <s v="UT"/>
    <x v="0"/>
    <n v="60"/>
    <s v="No"/>
    <s v="No"/>
    <s v="No"/>
    <s v="  Month-to-Month   "/>
    <s v="Direct Debit"/>
    <n v="23"/>
    <n v="57"/>
    <x v="0"/>
    <m/>
    <x v="857"/>
    <x v="71"/>
    <n v="113"/>
    <x v="2"/>
    <n v="26.63"/>
    <x v="1"/>
    <s v="Email"/>
    <x v="0"/>
    <n v="0.23"/>
    <n v="1280"/>
    <s v="Medio"/>
    <s v="Bajo"/>
    <n v="0"/>
    <n v="1591"/>
    <n v="18"/>
    <n v="6.2777777777777777"/>
    <n v="6.2777777777777777"/>
    <s v="Primera compra"/>
    <n v="669"/>
    <n v="21.979466119096511"/>
    <n v="1.8316221765913758"/>
    <x v="0"/>
    <x v="1"/>
    <s v="dic"/>
  </r>
  <r>
    <x v="3776"/>
    <x v="0"/>
    <n v="55"/>
    <n v="264"/>
    <n v="728.7"/>
    <n v="0"/>
    <s v="No"/>
    <s v="No"/>
    <n v="0"/>
    <n v="0"/>
    <n v="0"/>
    <s v="No"/>
    <n v="0"/>
    <s v="PA"/>
    <x v="0"/>
    <n v="21"/>
    <s v="Yes"/>
    <s v="No"/>
    <s v="No"/>
    <s v="  Two Year   "/>
    <s v="Direct Debit"/>
    <n v="11"/>
    <n v="513"/>
    <x v="0"/>
    <m/>
    <x v="578"/>
    <x v="1326"/>
    <n v="24"/>
    <x v="1"/>
    <n v="11.39"/>
    <x v="5"/>
    <s v="SMS"/>
    <x v="1"/>
    <n v="0"/>
    <n v="6685"/>
    <s v="Medio"/>
    <s v="Bajo"/>
    <n v="0.16666666666666666"/>
    <n v="1208"/>
    <n v="268"/>
    <n v="8.9552238805970144E-2"/>
    <n v="8.9552238805970144E-2"/>
    <s v="Primera compra"/>
    <n v="1544"/>
    <n v="50.726899383983572"/>
    <n v="4.2272416153319643"/>
    <x v="0"/>
    <x v="1"/>
    <s v="jul"/>
  </r>
  <r>
    <x v="3777"/>
    <x v="0"/>
    <n v="71"/>
    <n v="368"/>
    <n v="925.6"/>
    <n v="0"/>
    <s v="No"/>
    <s v="No"/>
    <n v="0"/>
    <n v="0"/>
    <n v="2"/>
    <s v="Yes"/>
    <n v="0"/>
    <s v="AZ"/>
    <x v="1"/>
    <n v="57"/>
    <s v="No"/>
    <s v="No"/>
    <s v="Yes"/>
    <s v="  One Year   "/>
    <s v="Credit Card"/>
    <n v="29"/>
    <n v="1794"/>
    <x v="0"/>
    <m/>
    <x v="287"/>
    <x v="747"/>
    <n v="79"/>
    <x v="0"/>
    <n v="27.84"/>
    <x v="0"/>
    <s v="SMS"/>
    <x v="0"/>
    <n v="0"/>
    <n v="6929"/>
    <s v="Medio"/>
    <s v="Bajo"/>
    <n v="2.5316455696202531E-2"/>
    <n v="637"/>
    <n v="370"/>
    <n v="0.21351351351351353"/>
    <n v="0.21351351351351353"/>
    <s v="Primera compra"/>
    <n v="799"/>
    <n v="26.250513347022586"/>
    <n v="2.1875427789185489"/>
    <x v="0"/>
    <x v="0"/>
    <s v="ago"/>
  </r>
  <r>
    <x v="3778"/>
    <x v="0"/>
    <n v="62"/>
    <n v="20"/>
    <n v="63.8"/>
    <n v="24"/>
    <s v="Yes"/>
    <s v="Yes"/>
    <n v="0"/>
    <n v="0"/>
    <n v="0"/>
    <s v="No"/>
    <n v="0"/>
    <s v="WI"/>
    <x v="1"/>
    <n v="44"/>
    <s v="No"/>
    <s v="No"/>
    <s v="No"/>
    <s v="  One Year   "/>
    <s v="Credit Card"/>
    <n v="8"/>
    <n v="49"/>
    <x v="0"/>
    <m/>
    <x v="158"/>
    <x v="579"/>
    <n v="33"/>
    <x v="2"/>
    <n v="8.06"/>
    <x v="0"/>
    <s v="Phone"/>
    <x v="0"/>
    <n v="0.56000000000000005"/>
    <n v="2427"/>
    <s v="Medio"/>
    <s v="Bajo"/>
    <n v="6.0606060606060608E-2"/>
    <n v="449"/>
    <n v="46"/>
    <n v="0.71739130434782605"/>
    <n v="0.71739130434782605"/>
    <s v="Primera compra"/>
    <n v="1425"/>
    <n v="46.817248459958932"/>
    <n v="3.9014373716632442"/>
    <x v="0"/>
    <x v="1"/>
    <s v="nov"/>
  </r>
  <r>
    <x v="3779"/>
    <x v="0"/>
    <n v="72"/>
    <n v="62"/>
    <n v="168.3"/>
    <n v="68"/>
    <s v="Yes"/>
    <s v="No"/>
    <n v="60.1"/>
    <n v="0"/>
    <n v="4"/>
    <s v="Yes"/>
    <n v="0"/>
    <s v="UT"/>
    <x v="0"/>
    <n v="63"/>
    <s v="No"/>
    <s v="No"/>
    <s v="Yes"/>
    <s v="  Month-to-Month   "/>
    <s v="Credit Card"/>
    <n v="14"/>
    <n v="238"/>
    <x v="0"/>
    <m/>
    <x v="163"/>
    <x v="1291"/>
    <n v="119"/>
    <x v="0"/>
    <n v="11.24"/>
    <x v="5"/>
    <s v="Email"/>
    <x v="1"/>
    <n v="1.8"/>
    <n v="7008"/>
    <s v="Medio"/>
    <s v="Bajo"/>
    <n v="3.3613445378151259E-2"/>
    <n v="1484"/>
    <n v="134"/>
    <n v="0.88805970149253732"/>
    <n v="0.88805970149253732"/>
    <s v="Primera compra"/>
    <n v="1081"/>
    <n v="35.515400410677614"/>
    <n v="2.9596167008898013"/>
    <x v="0"/>
    <x v="1"/>
    <s v="oct"/>
  </r>
  <r>
    <x v="3780"/>
    <x v="0"/>
    <n v="68"/>
    <n v="237"/>
    <n v="524"/>
    <n v="0"/>
    <s v="No"/>
    <s v="Yes"/>
    <n v="0"/>
    <n v="0"/>
    <n v="9"/>
    <s v="Yes"/>
    <n v="0"/>
    <s v="MA"/>
    <x v="0"/>
    <n v="67"/>
    <s v="No"/>
    <s v="Yes"/>
    <s v="No"/>
    <s v="  Two Year   "/>
    <s v="Credit Card"/>
    <n v="54"/>
    <n v="2826"/>
    <x v="0"/>
    <m/>
    <x v="1170"/>
    <x v="1216"/>
    <n v="20"/>
    <x v="2"/>
    <n v="45.96"/>
    <x v="5"/>
    <s v="Phone"/>
    <x v="1"/>
    <n v="0"/>
    <n v="3272"/>
    <s v="Alto"/>
    <s v="Bajo"/>
    <n v="0.2"/>
    <n v="367"/>
    <n v="241"/>
    <n v="8.2987551867219914E-2"/>
    <n v="8.2987551867219914E-2"/>
    <s v="Primera compra"/>
    <n v="944"/>
    <n v="31.014373716632441"/>
    <n v="2.5845311430527036"/>
    <x v="0"/>
    <x v="3"/>
    <s v="mar"/>
  </r>
  <r>
    <x v="3781"/>
    <x v="0"/>
    <n v="62"/>
    <n v="163"/>
    <n v="462.9"/>
    <n v="144"/>
    <s v="Yes"/>
    <s v="No"/>
    <n v="99"/>
    <n v="1"/>
    <n v="10"/>
    <s v="Yes"/>
    <n v="0"/>
    <s v="CO"/>
    <x v="0"/>
    <n v="25"/>
    <s v="Yes"/>
    <s v="No"/>
    <s v="No"/>
    <s v="  One Year   "/>
    <s v="Credit Card"/>
    <n v="30"/>
    <n v="1055"/>
    <x v="0"/>
    <m/>
    <x v="771"/>
    <x v="1319"/>
    <n v="42"/>
    <x v="2"/>
    <n v="27.4"/>
    <x v="1"/>
    <s v="Email"/>
    <x v="1"/>
    <n v="0.2"/>
    <n v="922"/>
    <s v="Medio"/>
    <s v="Bajo"/>
    <n v="0"/>
    <n v="1054"/>
    <n v="307"/>
    <n v="0.13680781758957655"/>
    <n v="0.13680781758957655"/>
    <s v="Primera compra"/>
    <n v="721"/>
    <n v="23.687885010266942"/>
    <n v="1.9739904175222451"/>
    <x v="0"/>
    <x v="2"/>
    <s v="oct"/>
  </r>
  <r>
    <x v="3782"/>
    <x v="0"/>
    <n v="64"/>
    <n v="43"/>
    <n v="96.7"/>
    <n v="96"/>
    <s v="Yes"/>
    <s v="No"/>
    <n v="94.4"/>
    <n v="0"/>
    <n v="0"/>
    <s v="No"/>
    <n v="0"/>
    <s v="OH"/>
    <x v="1"/>
    <n v="25"/>
    <s v="Yes"/>
    <s v="No"/>
    <s v="No"/>
    <s v="  Two Year   "/>
    <s v="Credit Card"/>
    <n v="8"/>
    <n v="186"/>
    <x v="0"/>
    <m/>
    <x v="446"/>
    <x v="1228"/>
    <n v="67"/>
    <x v="1"/>
    <n v="6.85"/>
    <x v="0"/>
    <s v="Email"/>
    <x v="1"/>
    <n v="2.83"/>
    <n v="3182"/>
    <s v="Medio"/>
    <s v="Bajo"/>
    <n v="2.9850746268656716E-2"/>
    <n v="577"/>
    <n v="141"/>
    <n v="0.47517730496453903"/>
    <n v="0.47517730496453903"/>
    <s v="Primera compra"/>
    <n v="1702"/>
    <n v="55.917864476386036"/>
    <n v="4.6598220396988363"/>
    <x v="0"/>
    <x v="1"/>
    <s v="feb"/>
  </r>
  <r>
    <x v="3783"/>
    <x v="0"/>
    <n v="62"/>
    <n v="199"/>
    <n v="498.4"/>
    <n v="0"/>
    <s v="No"/>
    <s v="No"/>
    <n v="0"/>
    <n v="0"/>
    <n v="3"/>
    <s v="Yes"/>
    <n v="0"/>
    <s v="DE"/>
    <x v="0"/>
    <n v="43"/>
    <s v="No"/>
    <s v="No"/>
    <s v="No"/>
    <s v="  One Year   "/>
    <s v="Direct Debit"/>
    <n v="53"/>
    <n v="1654"/>
    <x v="0"/>
    <m/>
    <x v="637"/>
    <x v="1115"/>
    <n v="98"/>
    <x v="2"/>
    <n v="46.4"/>
    <x v="5"/>
    <s v="SMS"/>
    <x v="0"/>
    <n v="0"/>
    <n v="2951"/>
    <s v="Alto"/>
    <s v="Bajo"/>
    <n v="4.0816326530612242E-2"/>
    <n v="686"/>
    <n v="203"/>
    <n v="0.48275862068965519"/>
    <n v="0.48275862068965519"/>
    <s v="Primera compra"/>
    <n v="529"/>
    <n v="17.37987679671458"/>
    <n v="1.4483230663928817"/>
    <x v="0"/>
    <x v="0"/>
    <s v="may"/>
  </r>
  <r>
    <x v="3784"/>
    <x v="0"/>
    <n v="50"/>
    <n v="206"/>
    <n v="445.8"/>
    <n v="0"/>
    <s v="No"/>
    <s v="No"/>
    <n v="0"/>
    <n v="0"/>
    <n v="0"/>
    <s v="No"/>
    <n v="0"/>
    <s v="ID"/>
    <x v="1"/>
    <n v="61"/>
    <s v="No"/>
    <s v="No"/>
    <s v="No"/>
    <s v="  One Year   "/>
    <s v="Paper Check"/>
    <n v="11"/>
    <n v="539"/>
    <x v="0"/>
    <m/>
    <x v="1052"/>
    <x v="773"/>
    <n v="116"/>
    <x v="2"/>
    <n v="11.37"/>
    <x v="3"/>
    <s v="SMS"/>
    <x v="0"/>
    <n v="0"/>
    <n v="1433"/>
    <s v="Medio"/>
    <s v="Bajo"/>
    <n v="8.6206896551724137E-3"/>
    <n v="571"/>
    <n v="207"/>
    <n v="0.56038647342995174"/>
    <n v="0.56038647342995174"/>
    <s v="Primera compra"/>
    <n v="1479"/>
    <n v="48.591375770020534"/>
    <n v="4.0492813141683781"/>
    <x v="2"/>
    <x v="1"/>
    <s v="sept"/>
  </r>
  <r>
    <x v="3785"/>
    <x v="0"/>
    <n v="56"/>
    <n v="134"/>
    <n v="411.6"/>
    <n v="0"/>
    <s v="No"/>
    <s v="No"/>
    <n v="0"/>
    <n v="0"/>
    <n v="1"/>
    <s v="Yes"/>
    <n v="0"/>
    <s v="LA"/>
    <x v="0"/>
    <n v="49"/>
    <s v="No"/>
    <s v="No"/>
    <s v="No"/>
    <s v="  One Year   "/>
    <s v="Direct Debit"/>
    <n v="47"/>
    <n v="2760"/>
    <x v="0"/>
    <m/>
    <x v="1333"/>
    <x v="375"/>
    <n v="98"/>
    <x v="2"/>
    <n v="48.58"/>
    <x v="3"/>
    <s v="Phone"/>
    <x v="1"/>
    <n v="0"/>
    <n v="1805"/>
    <s v="Alto"/>
    <s v="Bajo"/>
    <n v="1.020408163265306E-2"/>
    <n v="1595"/>
    <n v="135"/>
    <n v="0.72592592592592597"/>
    <n v="0.72592592592592597"/>
    <s v="Primera compra"/>
    <n v="665"/>
    <n v="21.848049281314168"/>
    <n v="1.8206707734428473"/>
    <x v="0"/>
    <x v="3"/>
    <s v="dic"/>
  </r>
  <r>
    <x v="3786"/>
    <x v="0"/>
    <n v="54"/>
    <n v="15"/>
    <n v="54.1"/>
    <n v="0"/>
    <s v="No"/>
    <s v="No"/>
    <n v="0"/>
    <n v="1"/>
    <n v="5"/>
    <s v="No"/>
    <n v="4"/>
    <s v="CO"/>
    <x v="0"/>
    <n v="35"/>
    <s v="No"/>
    <s v="No"/>
    <s v="No"/>
    <s v="  Month-to-Month   "/>
    <s v="Credit Card"/>
    <n v="47"/>
    <n v="254"/>
    <x v="0"/>
    <m/>
    <x v="16"/>
    <x v="519"/>
    <n v="37"/>
    <x v="2"/>
    <n v="39.94"/>
    <x v="4"/>
    <s v="Email"/>
    <x v="0"/>
    <n v="0"/>
    <n v="5255"/>
    <s v="Medio"/>
    <s v="Bajo"/>
    <n v="8.1081081081081086E-2"/>
    <n v="993"/>
    <n v="18"/>
    <n v="2.0555555555555554"/>
    <n v="2.0555555555555554"/>
    <s v="Primera compra"/>
    <n v="1651"/>
    <n v="54.242299794661193"/>
    <n v="4.5201916495550991"/>
    <x v="0"/>
    <x v="1"/>
    <s v="abr"/>
  </r>
  <r>
    <x v="3787"/>
    <x v="0"/>
    <n v="70"/>
    <n v="3"/>
    <n v="7"/>
    <n v="0"/>
    <s v="No"/>
    <s v="No"/>
    <n v="0"/>
    <n v="1"/>
    <n v="38"/>
    <s v="Yes"/>
    <n v="0"/>
    <s v="RI"/>
    <x v="0"/>
    <n v="32"/>
    <s v="No"/>
    <s v="No"/>
    <s v="No"/>
    <s v="  Month-to-Month   "/>
    <s v="Direct Debit"/>
    <n v="25"/>
    <n v="25"/>
    <x v="0"/>
    <m/>
    <x v="748"/>
    <x v="772"/>
    <n v="81"/>
    <x v="1"/>
    <n v="20.010000000000002"/>
    <x v="0"/>
    <s v="SMS"/>
    <x v="1"/>
    <n v="0"/>
    <n v="5950"/>
    <s v="Medio"/>
    <s v="Bajo"/>
    <n v="2.4691358024691357E-2"/>
    <n v="528"/>
    <n v="5"/>
    <n v="16.2"/>
    <n v="16.2"/>
    <s v="Primera compra"/>
    <n v="316"/>
    <n v="10.381930184804927"/>
    <n v="0.86516084873374399"/>
    <x v="0"/>
    <x v="1"/>
    <s v="dic"/>
  </r>
  <r>
    <x v="3788"/>
    <x v="0"/>
    <n v="69"/>
    <n v="138"/>
    <n v="521.20000000000005"/>
    <n v="208"/>
    <s v="Yes"/>
    <s v="No"/>
    <n v="168.1"/>
    <n v="0"/>
    <n v="0"/>
    <s v="No"/>
    <n v="0"/>
    <s v="AK"/>
    <x v="1"/>
    <n v="30"/>
    <s v="No"/>
    <s v="No"/>
    <s v="No"/>
    <s v="  One Year   "/>
    <s v="Credit Card"/>
    <n v="9"/>
    <n v="461"/>
    <x v="0"/>
    <m/>
    <x v="1016"/>
    <x v="1048"/>
    <n v="58"/>
    <x v="0"/>
    <n v="10.51"/>
    <x v="5"/>
    <s v="Phone"/>
    <x v="0"/>
    <n v="5.04"/>
    <n v="903"/>
    <s v="Medio"/>
    <s v="Bajo"/>
    <n v="6.8965517241379309E-2"/>
    <n v="1375"/>
    <n v="350"/>
    <n v="0.1657142857142857"/>
    <n v="0.1657142857142857"/>
    <s v="Primera compra"/>
    <n v="626"/>
    <n v="20.566735112936342"/>
    <n v="1.7138945927446951"/>
    <x v="0"/>
    <x v="1"/>
    <s v="ene"/>
  </r>
  <r>
    <x v="3789"/>
    <x v="0"/>
    <n v="70"/>
    <n v="189"/>
    <n v="545.6"/>
    <n v="0"/>
    <s v="No"/>
    <s v="No"/>
    <n v="0"/>
    <n v="0"/>
    <n v="1"/>
    <s v="Yes"/>
    <n v="0"/>
    <s v="AR"/>
    <x v="0"/>
    <n v="78"/>
    <s v="No"/>
    <s v="Yes"/>
    <s v="Yes"/>
    <s v="  One Year   "/>
    <s v="Direct Debit"/>
    <n v="47"/>
    <n v="1591"/>
    <x v="0"/>
    <m/>
    <x v="54"/>
    <x v="1009"/>
    <n v="100"/>
    <x v="0"/>
    <n v="55.06"/>
    <x v="3"/>
    <s v="SMS"/>
    <x v="1"/>
    <n v="0"/>
    <n v="2096"/>
    <s v="Alto"/>
    <s v="Bajo"/>
    <n v="0.01"/>
    <n v="607"/>
    <n v="190"/>
    <n v="0.52631578947368418"/>
    <n v="0.52631578947368418"/>
    <s v="Primera compra"/>
    <n v="1002"/>
    <n v="32.919917864476382"/>
    <n v="2.7433264887063653"/>
    <x v="2"/>
    <x v="0"/>
    <s v="ene"/>
  </r>
  <r>
    <x v="3790"/>
    <x v="0"/>
    <n v="60"/>
    <n v="21"/>
    <n v="72.2"/>
    <n v="0"/>
    <s v="No"/>
    <s v="No"/>
    <n v="0"/>
    <n v="0"/>
    <n v="4"/>
    <s v="Yes"/>
    <n v="0"/>
    <s v="MS"/>
    <x v="0"/>
    <n v="62"/>
    <s v="No"/>
    <s v="No"/>
    <s v="No"/>
    <s v="  Month-to-Month   "/>
    <s v="Direct Debit"/>
    <n v="30"/>
    <n v="179"/>
    <x v="0"/>
    <m/>
    <x v="1244"/>
    <x v="1124"/>
    <n v="62"/>
    <x v="2"/>
    <n v="33.69"/>
    <x v="4"/>
    <s v="Email"/>
    <x v="0"/>
    <n v="0"/>
    <n v="5057"/>
    <s v="Medio"/>
    <s v="Bajo"/>
    <n v="4.8387096774193547E-2"/>
    <n v="1598"/>
    <n v="24"/>
    <n v="2.5833333333333335"/>
    <n v="2.5833333333333335"/>
    <s v="Primera compra"/>
    <n v="775"/>
    <n v="25.46201232032854"/>
    <n v="2.1218343600273784"/>
    <x v="0"/>
    <x v="1"/>
    <s v="ago"/>
  </r>
  <r>
    <x v="3791"/>
    <x v="0"/>
    <n v="62"/>
    <n v="213"/>
    <n v="387.3"/>
    <n v="0"/>
    <s v="No"/>
    <s v="No"/>
    <n v="0"/>
    <n v="1"/>
    <n v="3"/>
    <s v="Yes"/>
    <n v="0"/>
    <s v="MT"/>
    <x v="0"/>
    <n v="39"/>
    <s v="No"/>
    <s v="No"/>
    <s v="Yes"/>
    <s v="  Two Year   "/>
    <s v="Credit Card"/>
    <n v="50"/>
    <n v="3229"/>
    <x v="0"/>
    <m/>
    <x v="783"/>
    <x v="452"/>
    <n v="50"/>
    <x v="2"/>
    <n v="44.92"/>
    <x v="1"/>
    <s v="Phone"/>
    <x v="1"/>
    <n v="0"/>
    <n v="3562"/>
    <s v="Medio"/>
    <s v="Bajo"/>
    <n v="0"/>
    <n v="1635"/>
    <n v="213"/>
    <n v="0.23474178403755869"/>
    <n v="0.23474178403755869"/>
    <s v="Primera compra"/>
    <n v="903"/>
    <n v="29.66735112936345"/>
    <n v="2.4722792607802875"/>
    <x v="2"/>
    <x v="3"/>
    <s v="abr"/>
  </r>
  <r>
    <x v="3792"/>
    <x v="0"/>
    <n v="74"/>
    <n v="486"/>
    <n v="857.4"/>
    <n v="0"/>
    <s v="No"/>
    <s v="No"/>
    <n v="0"/>
    <n v="1"/>
    <n v="9"/>
    <s v="Yes"/>
    <n v="0"/>
    <s v="MA"/>
    <x v="0"/>
    <n v="26"/>
    <s v="Yes"/>
    <s v="No"/>
    <s v="Yes"/>
    <s v="  Two Year   "/>
    <s v="Direct Debit"/>
    <n v="48"/>
    <n v="2915"/>
    <x v="0"/>
    <m/>
    <x v="741"/>
    <x v="177"/>
    <n v="89"/>
    <x v="0"/>
    <n v="45.61"/>
    <x v="2"/>
    <s v="SMS"/>
    <x v="1"/>
    <n v="0"/>
    <n v="6453"/>
    <s v="Alto"/>
    <s v="Medio"/>
    <n v="5.6179775280898875E-2"/>
    <n v="1027"/>
    <n v="491"/>
    <n v="0.18126272912423624"/>
    <n v="0.18126272912423624"/>
    <s v="Primera compra"/>
    <n v="1493"/>
    <n v="49.051334702258728"/>
    <n v="4.0876112251882271"/>
    <x v="1"/>
    <x v="3"/>
    <s v="sept"/>
  </r>
  <r>
    <x v="3793"/>
    <x v="0"/>
    <n v="82"/>
    <n v="129"/>
    <n v="448.2"/>
    <n v="0"/>
    <s v="No"/>
    <s v="No"/>
    <n v="0"/>
    <n v="0"/>
    <n v="20"/>
    <s v="Yes"/>
    <n v="0"/>
    <s v="AL"/>
    <x v="1"/>
    <n v="29"/>
    <s v="Yes"/>
    <s v="No"/>
    <s v="Yes"/>
    <s v="  One Year   "/>
    <s v="Credit Card"/>
    <n v="38"/>
    <n v="1403"/>
    <x v="0"/>
    <m/>
    <x v="632"/>
    <x v="1284"/>
    <n v="33"/>
    <x v="1"/>
    <n v="33.19"/>
    <x v="5"/>
    <s v="Email"/>
    <x v="0"/>
    <n v="0"/>
    <n v="1534"/>
    <s v="Medio"/>
    <s v="Bajo"/>
    <n v="0.12121212121212122"/>
    <n v="603"/>
    <n v="133"/>
    <n v="0.24812030075187969"/>
    <n v="0.24812030075187969"/>
    <s v="Primera compra"/>
    <n v="857"/>
    <n v="28.156057494866531"/>
    <n v="2.346338124572211"/>
    <x v="0"/>
    <x v="0"/>
    <s v="jun"/>
  </r>
  <r>
    <x v="3794"/>
    <x v="0"/>
    <n v="75"/>
    <n v="115"/>
    <n v="358.3"/>
    <n v="144"/>
    <s v="Yes"/>
    <s v="No"/>
    <n v="252"/>
    <n v="0"/>
    <n v="5"/>
    <s v="Yes"/>
    <n v="0"/>
    <s v="ND"/>
    <x v="0"/>
    <n v="51"/>
    <s v="No"/>
    <s v="No"/>
    <s v="Yes"/>
    <s v="  One Year   "/>
    <s v="Direct Debit"/>
    <n v="50"/>
    <n v="3586"/>
    <x v="0"/>
    <m/>
    <x v="1334"/>
    <x v="63"/>
    <n v="85"/>
    <x v="2"/>
    <n v="56.6"/>
    <x v="4"/>
    <s v="SMS"/>
    <x v="1"/>
    <n v="1.01"/>
    <n v="3470"/>
    <s v="Alto"/>
    <s v="Bajo"/>
    <n v="3.5294117647058823E-2"/>
    <n v="442"/>
    <n v="262"/>
    <n v="0.32442748091603052"/>
    <n v="0.32442748091603052"/>
    <s v="Primera compra"/>
    <n v="650"/>
    <n v="21.355236139630392"/>
    <n v="1.7796030116358661"/>
    <x v="0"/>
    <x v="3"/>
    <s v="ene"/>
  </r>
  <r>
    <x v="3795"/>
    <x v="0"/>
    <n v="71"/>
    <n v="7"/>
    <n v="14.8"/>
    <n v="0"/>
    <s v="No"/>
    <s v="No"/>
    <n v="0"/>
    <n v="0"/>
    <n v="9"/>
    <s v="Yes"/>
    <n v="0"/>
    <s v="UT"/>
    <x v="1"/>
    <n v="33"/>
    <s v="No"/>
    <s v="No"/>
    <s v="No"/>
    <s v="  Month-to-Month   "/>
    <s v="Credit Card"/>
    <n v="23"/>
    <n v="37"/>
    <x v="0"/>
    <m/>
    <x v="770"/>
    <x v="1091"/>
    <n v="69"/>
    <x v="0"/>
    <n v="26.46"/>
    <x v="1"/>
    <s v="Phone"/>
    <x v="1"/>
    <n v="0"/>
    <n v="3826"/>
    <s v="Medio"/>
    <s v="Bajo"/>
    <n v="0"/>
    <n v="561"/>
    <n v="7"/>
    <n v="9.8571428571428577"/>
    <n v="9.8571428571428577"/>
    <s v="Primera compra"/>
    <n v="1667"/>
    <n v="54.767967145790557"/>
    <n v="4.5639972621492131"/>
    <x v="2"/>
    <x v="1"/>
    <s v="mar"/>
  </r>
  <r>
    <x v="3796"/>
    <x v="0"/>
    <n v="68"/>
    <n v="439"/>
    <n v="866.3"/>
    <n v="116"/>
    <s v="Yes"/>
    <s v="No"/>
    <n v="129.1"/>
    <n v="0"/>
    <n v="2"/>
    <s v="Yes"/>
    <n v="0"/>
    <s v="AL"/>
    <x v="1"/>
    <n v="50"/>
    <s v="No"/>
    <s v="No"/>
    <s v="No"/>
    <s v="  One Year   "/>
    <s v="Direct Debit"/>
    <n v="39"/>
    <n v="2255"/>
    <x v="0"/>
    <m/>
    <x v="194"/>
    <x v="72"/>
    <n v="105"/>
    <x v="2"/>
    <n v="40.72"/>
    <x v="3"/>
    <s v="Phone"/>
    <x v="1"/>
    <n v="5.16"/>
    <n v="5391"/>
    <s v="Medio"/>
    <s v="Bajo"/>
    <n v="9.5238095238095247E-3"/>
    <n v="1733"/>
    <n v="556"/>
    <n v="0.18884892086330934"/>
    <n v="0.18884892086330934"/>
    <s v="Primera compra"/>
    <n v="1707"/>
    <n v="56.082135523613957"/>
    <n v="4.6735112936344967"/>
    <x v="2"/>
    <x v="3"/>
    <s v="feb"/>
  </r>
  <r>
    <x v="3797"/>
    <x v="0"/>
    <n v="54"/>
    <n v="164"/>
    <n v="472.7"/>
    <n v="0"/>
    <s v="No"/>
    <s v="No"/>
    <n v="0"/>
    <n v="0"/>
    <n v="7"/>
    <s v="Yes"/>
    <n v="0"/>
    <s v="WA"/>
    <x v="0"/>
    <n v="44"/>
    <s v="No"/>
    <s v="No"/>
    <s v="No"/>
    <s v="  Month-to-Month   "/>
    <s v="Credit Card"/>
    <n v="41"/>
    <n v="1774"/>
    <x v="0"/>
    <m/>
    <x v="795"/>
    <x v="579"/>
    <n v="21"/>
    <x v="1"/>
    <n v="42.36"/>
    <x v="1"/>
    <s v="SMS"/>
    <x v="1"/>
    <n v="0"/>
    <n v="1308"/>
    <s v="Medio"/>
    <s v="Bajo"/>
    <n v="0"/>
    <n v="449"/>
    <n v="164"/>
    <n v="0.12804878048780488"/>
    <n v="0.12804878048780488"/>
    <s v="Primera compra"/>
    <n v="1138"/>
    <n v="37.388090349075981"/>
    <n v="3.1156741957563319"/>
    <x v="2"/>
    <x v="0"/>
    <s v="sept"/>
  </r>
  <r>
    <x v="3798"/>
    <x v="0"/>
    <n v="97"/>
    <n v="20"/>
    <n v="47.4"/>
    <n v="0"/>
    <s v="No"/>
    <s v="No"/>
    <n v="0"/>
    <n v="0"/>
    <n v="0"/>
    <s v="No"/>
    <n v="0"/>
    <s v="ND"/>
    <x v="0"/>
    <n v="40"/>
    <s v="No"/>
    <s v="No"/>
    <s v="No"/>
    <s v="  One Year   "/>
    <s v="Credit Card"/>
    <n v="11"/>
    <n v="125"/>
    <x v="0"/>
    <m/>
    <x v="863"/>
    <x v="45"/>
    <n v="15"/>
    <x v="1"/>
    <n v="11.9"/>
    <x v="3"/>
    <s v="SMS"/>
    <x v="0"/>
    <n v="0"/>
    <n v="2779"/>
    <s v="Medio"/>
    <s v="Bajo"/>
    <n v="6.6666666666666666E-2"/>
    <n v="1235"/>
    <n v="21"/>
    <n v="0.7142857142857143"/>
    <n v="0.7142857142857143"/>
    <s v="Primera compra"/>
    <n v="847"/>
    <n v="27.827515400410679"/>
    <n v="2.3189596167008899"/>
    <x v="2"/>
    <x v="1"/>
    <s v="jun"/>
  </r>
  <r>
    <x v="3798"/>
    <x v="0"/>
    <n v="62"/>
    <n v="20"/>
    <n v="47.4"/>
    <n v="0"/>
    <s v="No"/>
    <s v="No"/>
    <n v="0"/>
    <n v="0"/>
    <n v="0"/>
    <s v="No"/>
    <n v="0"/>
    <s v="ND"/>
    <x v="0"/>
    <n v="40"/>
    <s v="No"/>
    <s v="No"/>
    <s v="No"/>
    <s v="  One Year   "/>
    <s v="Credit Card"/>
    <n v="11"/>
    <n v="125"/>
    <x v="0"/>
    <m/>
    <x v="863"/>
    <x v="45"/>
    <n v="15"/>
    <x v="1"/>
    <n v="11.9"/>
    <x v="5"/>
    <s v="SMS"/>
    <x v="0"/>
    <n v="0"/>
    <n v="5361"/>
    <s v="Medio"/>
    <s v="Bajo"/>
    <n v="0.26666666666666666"/>
    <n v="1235"/>
    <n v="24"/>
    <n v="0.625"/>
    <n v="0.625"/>
    <s v="Compra posterior"/>
    <n v="847"/>
    <n v="27.827515400410679"/>
    <n v="2.3189596167008899"/>
    <x v="0"/>
    <x v="1"/>
    <s v="jun"/>
  </r>
  <r>
    <x v="3799"/>
    <x v="0"/>
    <n v="75"/>
    <n v="59"/>
    <n v="151.69999999999999"/>
    <n v="0"/>
    <s v="No"/>
    <s v="No"/>
    <n v="0"/>
    <n v="1"/>
    <n v="4"/>
    <s v="Yes"/>
    <n v="0"/>
    <s v="NY"/>
    <x v="0"/>
    <n v="34"/>
    <s v="No"/>
    <s v="No"/>
    <s v="No"/>
    <s v="  Month-to-Month   "/>
    <s v="Direct Debit"/>
    <n v="44"/>
    <n v="959"/>
    <x v="0"/>
    <m/>
    <x v="423"/>
    <x v="924"/>
    <n v="9"/>
    <x v="1"/>
    <n v="43.23"/>
    <x v="5"/>
    <s v="SMS"/>
    <x v="1"/>
    <n v="0"/>
    <n v="3417"/>
    <s v="Medio"/>
    <s v="Bajo"/>
    <n v="0.44444444444444442"/>
    <n v="1127"/>
    <n v="63"/>
    <n v="0.14285714285714285"/>
    <n v="0.14285714285714285"/>
    <s v="Primera compra"/>
    <n v="1329"/>
    <n v="43.663244353182748"/>
    <n v="3.6386036960985622"/>
    <x v="0"/>
    <x v="2"/>
    <s v="feb"/>
  </r>
  <r>
    <x v="3800"/>
    <x v="0"/>
    <n v="70"/>
    <n v="251"/>
    <n v="530.20000000000005"/>
    <n v="0"/>
    <s v="No"/>
    <s v="No"/>
    <n v="0"/>
    <n v="2"/>
    <n v="0"/>
    <s v="No"/>
    <n v="0"/>
    <s v="IL"/>
    <x v="1"/>
    <n v="24"/>
    <s v="Yes"/>
    <s v="No"/>
    <s v="No"/>
    <s v="  One Year   "/>
    <s v="Credit Card"/>
    <n v="7"/>
    <n v="237"/>
    <x v="0"/>
    <m/>
    <x v="88"/>
    <x v="331"/>
    <n v="53"/>
    <x v="2"/>
    <n v="6.88"/>
    <x v="1"/>
    <s v="Email"/>
    <x v="1"/>
    <n v="0"/>
    <n v="5679"/>
    <s v="Medio"/>
    <s v="Bajo"/>
    <n v="0"/>
    <n v="876"/>
    <n v="251"/>
    <n v="0.21115537848605578"/>
    <n v="0.21115537848605578"/>
    <s v="Primera compra"/>
    <n v="447"/>
    <n v="14.68583162217659"/>
    <n v="1.2238193018480492"/>
    <x v="0"/>
    <x v="1"/>
    <s v="jul"/>
  </r>
  <r>
    <x v="3801"/>
    <x v="0"/>
    <n v="54"/>
    <n v="10"/>
    <n v="25.2"/>
    <n v="28"/>
    <s v="Yes"/>
    <s v="No"/>
    <n v="14.4"/>
    <n v="0"/>
    <n v="27"/>
    <s v="Yes"/>
    <n v="0"/>
    <s v="VA"/>
    <x v="0"/>
    <n v="29"/>
    <s v="Yes"/>
    <s v="No"/>
    <s v="No"/>
    <s v="  Month-to-Month   "/>
    <s v="Direct Debit"/>
    <n v="41"/>
    <n v="174"/>
    <x v="0"/>
    <m/>
    <x v="310"/>
    <x v="1359"/>
    <n v="44"/>
    <x v="2"/>
    <n v="35.21"/>
    <x v="3"/>
    <s v="Phone"/>
    <x v="0"/>
    <n v="0.57999999999999996"/>
    <n v="2384"/>
    <s v="Medio"/>
    <s v="Bajo"/>
    <n v="2.2727272727272728E-2"/>
    <n v="1096"/>
    <n v="39"/>
    <n v="1.1282051282051282"/>
    <n v="1.1282051282051282"/>
    <s v="Primera compra"/>
    <n v="1380"/>
    <n v="45.338809034907598"/>
    <n v="3.7782340862422998"/>
    <x v="2"/>
    <x v="1"/>
    <s v="ene"/>
  </r>
  <r>
    <x v="3802"/>
    <x v="0"/>
    <n v="65"/>
    <n v="501"/>
    <n v="999.3"/>
    <n v="134"/>
    <s v="Yes"/>
    <s v="No"/>
    <n v="163.5"/>
    <n v="2"/>
    <n v="0"/>
    <s v="No"/>
    <n v="0"/>
    <s v="ME"/>
    <x v="0"/>
    <n v="70"/>
    <s v="No"/>
    <s v="Yes"/>
    <s v="No"/>
    <s v="  Two Year   "/>
    <s v="Credit Card"/>
    <n v="10"/>
    <n v="647"/>
    <x v="0"/>
    <m/>
    <x v="162"/>
    <x v="893"/>
    <n v="106"/>
    <x v="0"/>
    <n v="10.47"/>
    <x v="3"/>
    <s v="Email"/>
    <x v="1"/>
    <n v="8.17"/>
    <n v="6076"/>
    <s v="Medio"/>
    <s v="Bajo"/>
    <n v="9.433962264150943E-3"/>
    <n v="1418"/>
    <n v="636"/>
    <n v="0.16666666666666666"/>
    <n v="0.16666666666666666"/>
    <s v="Primera compra"/>
    <n v="1209"/>
    <n v="39.720739219712527"/>
    <n v="3.3100616016427105"/>
    <x v="2"/>
    <x v="1"/>
    <s v="jun"/>
  </r>
  <r>
    <x v="3803"/>
    <x v="0"/>
    <n v="71"/>
    <n v="33"/>
    <n v="76.5"/>
    <n v="0"/>
    <s v="No"/>
    <s v="No"/>
    <n v="0"/>
    <n v="0"/>
    <n v="2"/>
    <s v="Yes"/>
    <n v="0"/>
    <s v="AR"/>
    <x v="0"/>
    <n v="68"/>
    <s v="No"/>
    <s v="Yes"/>
    <s v="No"/>
    <s v="  Month-to-Month   "/>
    <s v="Direct Debit"/>
    <n v="28"/>
    <n v="214"/>
    <x v="0"/>
    <m/>
    <x v="604"/>
    <x v="960"/>
    <n v="113"/>
    <x v="0"/>
    <n v="26.59"/>
    <x v="1"/>
    <s v="Phone"/>
    <x v="1"/>
    <n v="0"/>
    <n v="3364"/>
    <s v="Medio"/>
    <s v="Bajo"/>
    <n v="0"/>
    <n v="332"/>
    <n v="33"/>
    <n v="3.4242424242424243"/>
    <n v="3.4242424242424243"/>
    <s v="Primera compra"/>
    <n v="415"/>
    <n v="13.634496919917863"/>
    <n v="1.1362080766598219"/>
    <x v="0"/>
    <x v="1"/>
    <s v="ago"/>
  </r>
  <r>
    <x v="3804"/>
    <x v="0"/>
    <n v="61"/>
    <n v="312"/>
    <n v="696.4"/>
    <n v="70"/>
    <s v="Yes"/>
    <s v="No"/>
    <n v="180.6"/>
    <n v="0"/>
    <n v="13"/>
    <s v="Yes"/>
    <n v="0"/>
    <s v="FL"/>
    <x v="1"/>
    <n v="58"/>
    <s v="No"/>
    <s v="No"/>
    <s v="Yes"/>
    <s v="  Two Year   "/>
    <s v="Credit Card"/>
    <n v="38"/>
    <n v="2681"/>
    <x v="0"/>
    <m/>
    <x v="217"/>
    <x v="836"/>
    <n v="90"/>
    <x v="2"/>
    <n v="37.61"/>
    <x v="1"/>
    <s v="Email"/>
    <x v="0"/>
    <n v="0.9"/>
    <n v="3680"/>
    <s v="Medio"/>
    <s v="Bajo"/>
    <n v="0"/>
    <n v="538"/>
    <n v="382"/>
    <n v="0.2356020942408377"/>
    <n v="0.2356020942408377"/>
    <s v="Primera compra"/>
    <n v="1384"/>
    <n v="45.470225872689937"/>
    <n v="3.7891854893908281"/>
    <x v="2"/>
    <x v="3"/>
    <s v="dic"/>
  </r>
  <r>
    <x v="3805"/>
    <x v="0"/>
    <n v="68"/>
    <n v="152"/>
    <n v="358.3"/>
    <n v="240"/>
    <s v="Yes"/>
    <s v="No"/>
    <n v="102"/>
    <n v="2"/>
    <n v="0"/>
    <s v="No"/>
    <n v="0"/>
    <s v="WI"/>
    <x v="1"/>
    <n v="60"/>
    <s v="No"/>
    <s v="No"/>
    <s v="No"/>
    <s v="  Two Year   "/>
    <s v="Credit Card"/>
    <n v="7"/>
    <n v="398"/>
    <x v="0"/>
    <m/>
    <x v="323"/>
    <x v="506"/>
    <n v="84"/>
    <x v="0"/>
    <n v="6.62"/>
    <x v="5"/>
    <s v="SMS"/>
    <x v="1"/>
    <n v="0.51"/>
    <n v="2337"/>
    <s v="Medio"/>
    <s v="Bajo"/>
    <n v="4.7619047619047616E-2"/>
    <n v="1039"/>
    <n v="396"/>
    <n v="0.21212121212121213"/>
    <n v="0.21212121212121213"/>
    <s v="Primera compra"/>
    <n v="614"/>
    <n v="20.172484599589321"/>
    <n v="1.6810403832991101"/>
    <x v="0"/>
    <x v="1"/>
    <s v="feb"/>
  </r>
  <r>
    <x v="3806"/>
    <x v="0"/>
    <n v="70"/>
    <n v="261"/>
    <n v="686.5"/>
    <n v="0"/>
    <s v="No"/>
    <s v="No"/>
    <n v="0"/>
    <n v="0"/>
    <n v="9"/>
    <s v="Yes"/>
    <n v="0"/>
    <s v="KS"/>
    <x v="1"/>
    <n v="44"/>
    <s v="No"/>
    <s v="No"/>
    <s v="No"/>
    <s v="  One Year   "/>
    <s v="Credit Card"/>
    <n v="42"/>
    <n v="1938"/>
    <x v="0"/>
    <m/>
    <x v="603"/>
    <x v="172"/>
    <n v="92"/>
    <x v="0"/>
    <n v="42.74"/>
    <x v="1"/>
    <s v="Email"/>
    <x v="1"/>
    <n v="0"/>
    <n v="5777"/>
    <s v="Medio"/>
    <s v="Bajo"/>
    <n v="0"/>
    <n v="441"/>
    <n v="261"/>
    <n v="0.35249042145593867"/>
    <n v="0.35249042145593867"/>
    <s v="Primera compra"/>
    <n v="567"/>
    <n v="18.628336755646817"/>
    <n v="1.5523613963039014"/>
    <x v="0"/>
    <x v="0"/>
    <s v="mar"/>
  </r>
  <r>
    <x v="3806"/>
    <x v="0"/>
    <n v="69"/>
    <n v="261"/>
    <n v="686.5"/>
    <n v="0"/>
    <s v="No"/>
    <s v="No"/>
    <n v="0"/>
    <n v="0"/>
    <n v="9"/>
    <s v="Yes"/>
    <n v="0"/>
    <s v="KS"/>
    <x v="1"/>
    <n v="44"/>
    <s v="No"/>
    <s v="No"/>
    <s v="No"/>
    <s v="  One Year   "/>
    <s v="Credit Card"/>
    <n v="42"/>
    <n v="1938"/>
    <x v="0"/>
    <m/>
    <x v="603"/>
    <x v="172"/>
    <n v="92"/>
    <x v="0"/>
    <n v="42.74"/>
    <x v="0"/>
    <s v="Email"/>
    <x v="1"/>
    <n v="0"/>
    <n v="776"/>
    <s v="Medio"/>
    <s v="Bajo"/>
    <n v="2.1739130434782608E-2"/>
    <n v="441"/>
    <n v="263"/>
    <n v="0.34980988593155893"/>
    <n v="0.34980988593155893"/>
    <s v="Compra posterior"/>
    <n v="567"/>
    <n v="18.628336755646817"/>
    <n v="1.5523613963039014"/>
    <x v="0"/>
    <x v="0"/>
    <s v="mar"/>
  </r>
  <r>
    <x v="3807"/>
    <x v="0"/>
    <n v="69"/>
    <n v="192"/>
    <n v="577.79999999999995"/>
    <n v="164"/>
    <s v="Yes"/>
    <s v="No"/>
    <n v="141.5"/>
    <n v="1"/>
    <n v="0"/>
    <s v="No"/>
    <n v="0"/>
    <s v="MO"/>
    <x v="0"/>
    <n v="21"/>
    <s v="Yes"/>
    <s v="No"/>
    <s v="No"/>
    <s v="  Two Year   "/>
    <s v="Credit Card"/>
    <n v="8"/>
    <n v="349"/>
    <x v="0"/>
    <m/>
    <x v="761"/>
    <x v="1258"/>
    <n v="78"/>
    <x v="2"/>
    <n v="8.31"/>
    <x v="3"/>
    <s v="Phone"/>
    <x v="0"/>
    <n v="2.83"/>
    <n v="3219"/>
    <s v="Medio"/>
    <s v="Bajo"/>
    <n v="1.282051282051282E-2"/>
    <n v="947"/>
    <n v="357"/>
    <n v="0.21848739495798319"/>
    <n v="0.21848739495798319"/>
    <s v="Primera compra"/>
    <n v="1151"/>
    <n v="37.815195071868587"/>
    <n v="3.1512662559890487"/>
    <x v="2"/>
    <x v="1"/>
    <s v="ago"/>
  </r>
  <r>
    <x v="3808"/>
    <x v="0"/>
    <n v="68"/>
    <n v="330"/>
    <n v="859.6"/>
    <n v="342"/>
    <s v="Yes"/>
    <s v="No"/>
    <n v="243.2"/>
    <n v="0"/>
    <n v="15"/>
    <s v="Yes"/>
    <n v="0"/>
    <s v="OK"/>
    <x v="1"/>
    <n v="71"/>
    <s v="No"/>
    <s v="Yes"/>
    <s v="Yes"/>
    <s v="  Two Year   "/>
    <s v="Direct Debit"/>
    <n v="29"/>
    <n v="1659"/>
    <x v="0"/>
    <m/>
    <x v="1062"/>
    <x v="1134"/>
    <n v="23"/>
    <x v="2"/>
    <n v="24.09"/>
    <x v="5"/>
    <s v="Email"/>
    <x v="1"/>
    <n v="7.3"/>
    <n v="5392"/>
    <s v="Medio"/>
    <s v="Bajo"/>
    <n v="0.17391304347826086"/>
    <n v="776"/>
    <n v="676"/>
    <n v="3.4023668639053255E-2"/>
    <n v="3.4023668639053255E-2"/>
    <s v="Primera compra"/>
    <n v="1649"/>
    <n v="54.176591375770016"/>
    <n v="4.514715947980835"/>
    <x v="0"/>
    <x v="0"/>
    <s v="abr"/>
  </r>
  <r>
    <x v="3809"/>
    <x v="0"/>
    <n v="64"/>
    <n v="117"/>
    <n v="310.89999999999998"/>
    <n v="0"/>
    <s v="No"/>
    <s v="No"/>
    <n v="0"/>
    <n v="0"/>
    <n v="2"/>
    <s v="Yes"/>
    <n v="0"/>
    <s v="VT"/>
    <x v="1"/>
    <n v="38"/>
    <s v="No"/>
    <s v="No"/>
    <s v="Yes"/>
    <s v="  Month-to-Month   "/>
    <s v="Direct Debit"/>
    <n v="21"/>
    <n v="802"/>
    <x v="0"/>
    <m/>
    <x v="72"/>
    <x v="1360"/>
    <n v="78"/>
    <x v="2"/>
    <n v="23.65"/>
    <x v="3"/>
    <s v="SMS"/>
    <x v="0"/>
    <n v="0"/>
    <n v="4021"/>
    <s v="Medio"/>
    <s v="Bajo"/>
    <n v="1.282051282051282E-2"/>
    <n v="1361"/>
    <n v="118"/>
    <n v="0.66101694915254239"/>
    <n v="0.66101694915254239"/>
    <s v="Primera compra"/>
    <n v="1161"/>
    <n v="38.143737166324435"/>
    <n v="3.1786447638603694"/>
    <x v="2"/>
    <x v="2"/>
    <s v="ago"/>
  </r>
  <r>
    <x v="3810"/>
    <x v="0"/>
    <n v="61"/>
    <n v="18"/>
    <n v="48.2"/>
    <n v="0"/>
    <s v="No"/>
    <s v="No"/>
    <n v="0"/>
    <n v="0"/>
    <n v="2"/>
    <s v="Yes"/>
    <n v="0"/>
    <s v="WV"/>
    <x v="1"/>
    <n v="66"/>
    <s v="No"/>
    <s v="Yes"/>
    <s v="Yes"/>
    <s v="  Month-to-Month   "/>
    <s v="Credit Card"/>
    <n v="41"/>
    <n v="395"/>
    <x v="0"/>
    <m/>
    <x v="1167"/>
    <x v="49"/>
    <n v="92"/>
    <x v="1"/>
    <n v="41.82"/>
    <x v="0"/>
    <s v="Phone"/>
    <x v="1"/>
    <n v="0"/>
    <n v="3519"/>
    <s v="Medio"/>
    <s v="Bajo"/>
    <n v="2.1739130434782608E-2"/>
    <n v="1051"/>
    <n v="20"/>
    <n v="4.5999999999999996"/>
    <n v="4.5999999999999996"/>
    <s v="Primera compra"/>
    <n v="1042"/>
    <n v="34.234086242299796"/>
    <n v="2.8528405201916498"/>
    <x v="0"/>
    <x v="1"/>
    <s v="dic"/>
  </r>
  <r>
    <x v="3811"/>
    <x v="0"/>
    <n v="75"/>
    <n v="60"/>
    <n v="180.8"/>
    <n v="0"/>
    <s v="No"/>
    <s v="No"/>
    <n v="0"/>
    <n v="0"/>
    <n v="20"/>
    <s v="Yes"/>
    <n v="0"/>
    <s v="VT"/>
    <x v="0"/>
    <n v="26"/>
    <s v="Yes"/>
    <s v="No"/>
    <s v="No"/>
    <s v="  One Year   "/>
    <s v="Credit Card"/>
    <n v="41"/>
    <n v="1481"/>
    <x v="0"/>
    <m/>
    <x v="1244"/>
    <x v="104"/>
    <n v="20"/>
    <x v="1"/>
    <n v="36.340000000000003"/>
    <x v="3"/>
    <s v="Email"/>
    <x v="1"/>
    <n v="0"/>
    <n v="4426"/>
    <s v="Medio"/>
    <s v="Bajo"/>
    <n v="0.05"/>
    <n v="478"/>
    <n v="61"/>
    <n v="0.32786885245901637"/>
    <n v="0.32786885245901637"/>
    <s v="Primera compra"/>
    <n v="775"/>
    <n v="25.46201232032854"/>
    <n v="2.1218343600273784"/>
    <x v="2"/>
    <x v="0"/>
    <s v="ago"/>
  </r>
  <r>
    <x v="3812"/>
    <x v="0"/>
    <n v="67"/>
    <n v="239"/>
    <n v="528.1"/>
    <n v="0"/>
    <s v="No"/>
    <s v="No"/>
    <n v="0"/>
    <n v="0"/>
    <n v="0"/>
    <s v="No"/>
    <n v="0"/>
    <s v="VA"/>
    <x v="0"/>
    <n v="21"/>
    <s v="Yes"/>
    <s v="No"/>
    <s v="No"/>
    <s v="  Month-to-Month   "/>
    <s v="Direct Debit"/>
    <n v="12"/>
    <n v="411"/>
    <x v="0"/>
    <m/>
    <x v="994"/>
    <x v="1361"/>
    <n v="26"/>
    <x v="2"/>
    <n v="10.220000000000001"/>
    <x v="0"/>
    <s v="SMS"/>
    <x v="0"/>
    <n v="0"/>
    <n v="522"/>
    <s v="Medio"/>
    <s v="Bajo"/>
    <n v="7.6923076923076927E-2"/>
    <n v="1634"/>
    <n v="241"/>
    <n v="0.1078838174273859"/>
    <n v="0.1078838174273859"/>
    <s v="Primera compra"/>
    <n v="1453"/>
    <n v="47.737166324435314"/>
    <n v="3.978097193702943"/>
    <x v="0"/>
    <x v="1"/>
    <s v="oct"/>
  </r>
  <r>
    <x v="3813"/>
    <x v="0"/>
    <n v="52"/>
    <n v="206"/>
    <n v="578.70000000000005"/>
    <n v="0"/>
    <s v="No"/>
    <s v="No"/>
    <n v="0"/>
    <n v="0"/>
    <n v="0"/>
    <s v="No"/>
    <n v="0"/>
    <s v="WA"/>
    <x v="1"/>
    <n v="45"/>
    <s v="No"/>
    <s v="No"/>
    <s v="No"/>
    <s v="  Two Year   "/>
    <s v="Direct Debit"/>
    <n v="7"/>
    <n v="280"/>
    <x v="0"/>
    <m/>
    <x v="454"/>
    <x v="1173"/>
    <n v="80"/>
    <x v="2"/>
    <n v="6.18"/>
    <x v="1"/>
    <s v="Phone"/>
    <x v="1"/>
    <n v="0"/>
    <n v="6417"/>
    <s v="Medio"/>
    <s v="Bajo"/>
    <n v="0"/>
    <n v="436"/>
    <n v="206"/>
    <n v="0.38834951456310679"/>
    <n v="0.38834951456310679"/>
    <s v="Primera compra"/>
    <n v="1197"/>
    <n v="39.326488706365502"/>
    <n v="3.2772073921971252"/>
    <x v="2"/>
    <x v="1"/>
    <s v="jul"/>
  </r>
  <r>
    <x v="3814"/>
    <x v="0"/>
    <n v="72"/>
    <n v="221"/>
    <n v="536.5"/>
    <n v="0"/>
    <s v="No"/>
    <s v="No"/>
    <n v="0"/>
    <n v="1"/>
    <n v="1"/>
    <s v="Yes"/>
    <n v="0"/>
    <s v="SC"/>
    <x v="0"/>
    <n v="53"/>
    <s v="No"/>
    <s v="No"/>
    <s v="Yes"/>
    <s v="  One Year   "/>
    <s v="Credit Card"/>
    <n v="42"/>
    <n v="2477"/>
    <x v="0"/>
    <m/>
    <x v="814"/>
    <x v="1160"/>
    <n v="51"/>
    <x v="0"/>
    <n v="37.08"/>
    <x v="0"/>
    <s v="SMS"/>
    <x v="1"/>
    <n v="0"/>
    <n v="1643"/>
    <s v="Medio"/>
    <s v="Bajo"/>
    <n v="3.9215686274509803E-2"/>
    <n v="1214"/>
    <n v="223"/>
    <n v="0.22869955156950672"/>
    <n v="0.22869955156950672"/>
    <s v="Primera compra"/>
    <n v="514"/>
    <n v="16.887063655030801"/>
    <n v="1.4072553045859"/>
    <x v="0"/>
    <x v="3"/>
    <s v="may"/>
  </r>
  <r>
    <x v="3815"/>
    <x v="0"/>
    <n v="72"/>
    <n v="187"/>
    <n v="444.8"/>
    <n v="0"/>
    <s v="No"/>
    <s v="No"/>
    <n v="0"/>
    <n v="0"/>
    <n v="1"/>
    <s v="Yes"/>
    <n v="0"/>
    <s v="WY"/>
    <x v="0"/>
    <n v="83"/>
    <s v="No"/>
    <s v="Yes"/>
    <s v="Yes"/>
    <s v="  Two Year   "/>
    <s v="Direct Debit"/>
    <n v="52"/>
    <n v="1644"/>
    <x v="0"/>
    <m/>
    <x v="1335"/>
    <x v="599"/>
    <n v="58"/>
    <x v="1"/>
    <n v="55.87"/>
    <x v="3"/>
    <s v="Phone"/>
    <x v="0"/>
    <n v="0"/>
    <n v="6695"/>
    <s v="Alto"/>
    <s v="Bajo"/>
    <n v="1.7241379310344827E-2"/>
    <n v="658"/>
    <n v="188"/>
    <n v="0.30851063829787234"/>
    <n v="0.30851063829787234"/>
    <s v="Primera compra"/>
    <n v="995"/>
    <n v="32.689938398357292"/>
    <n v="2.7241615331964408"/>
    <x v="2"/>
    <x v="0"/>
    <s v="ene"/>
  </r>
  <r>
    <x v="3816"/>
    <x v="0"/>
    <n v="60"/>
    <n v="171"/>
    <n v="627.4"/>
    <n v="0"/>
    <s v="No"/>
    <s v="No"/>
    <n v="0"/>
    <n v="0"/>
    <n v="1"/>
    <s v="Yes"/>
    <n v="0"/>
    <s v="NY"/>
    <x v="1"/>
    <n v="47"/>
    <s v="No"/>
    <s v="No"/>
    <s v="Yes"/>
    <s v="  Two Year   "/>
    <s v="Credit Card"/>
    <n v="52"/>
    <n v="3593"/>
    <x v="0"/>
    <m/>
    <x v="148"/>
    <x v="935"/>
    <n v="86"/>
    <x v="2"/>
    <n v="62.02"/>
    <x v="4"/>
    <s v="Phone"/>
    <x v="0"/>
    <n v="0"/>
    <n v="4553"/>
    <s v="Alto"/>
    <s v="Bajo"/>
    <n v="3.4883720930232558E-2"/>
    <n v="1630"/>
    <n v="174"/>
    <n v="0.4942528735632184"/>
    <n v="0.4942528735632184"/>
    <s v="Primera compra"/>
    <n v="1304"/>
    <n v="42.841889117043124"/>
    <n v="3.5701574264202605"/>
    <x v="0"/>
    <x v="3"/>
    <s v="mar"/>
  </r>
  <r>
    <x v="3817"/>
    <x v="0"/>
    <n v="59"/>
    <n v="72"/>
    <n v="204.4"/>
    <n v="87"/>
    <s v="Yes"/>
    <s v="Yes"/>
    <n v="0"/>
    <n v="0"/>
    <n v="3"/>
    <s v="Yes"/>
    <n v="0"/>
    <s v="NY"/>
    <x v="0"/>
    <n v="32"/>
    <s v="No"/>
    <s v="No"/>
    <s v="No"/>
    <s v="  One Year   "/>
    <s v="Credit Card"/>
    <n v="29"/>
    <n v="841"/>
    <x v="0"/>
    <m/>
    <x v="1107"/>
    <x v="323"/>
    <n v="93"/>
    <x v="2"/>
    <n v="27.42"/>
    <x v="0"/>
    <s v="SMS"/>
    <x v="0"/>
    <n v="4.09"/>
    <n v="6642"/>
    <s v="Medio"/>
    <s v="Bajo"/>
    <n v="2.1505376344086023E-2"/>
    <n v="1679"/>
    <n v="161"/>
    <n v="0.57763975155279501"/>
    <n v="0.57763975155279501"/>
    <s v="Primera compra"/>
    <n v="1695"/>
    <n v="55.687885010266939"/>
    <n v="4.6406570841889119"/>
    <x v="0"/>
    <x v="2"/>
    <s v="feb"/>
  </r>
  <r>
    <x v="3818"/>
    <x v="0"/>
    <n v="81"/>
    <n v="88"/>
    <n v="385.8"/>
    <n v="129"/>
    <s v="Yes"/>
    <s v="No"/>
    <n v="83.9"/>
    <n v="0"/>
    <n v="5"/>
    <s v="Yes"/>
    <n v="0"/>
    <s v="AK"/>
    <x v="1"/>
    <n v="45"/>
    <s v="No"/>
    <s v="No"/>
    <s v="Yes"/>
    <s v="  Two Year   "/>
    <s v="Direct Debit"/>
    <n v="29"/>
    <n v="1235"/>
    <x v="0"/>
    <m/>
    <x v="904"/>
    <x v="984"/>
    <n v="110"/>
    <x v="1"/>
    <n v="26.71"/>
    <x v="4"/>
    <s v="Email"/>
    <x v="1"/>
    <n v="3.35"/>
    <n v="4373"/>
    <s v="Medio"/>
    <s v="Bajo"/>
    <n v="2.7272727272727271E-2"/>
    <n v="581"/>
    <n v="220"/>
    <n v="0.5"/>
    <n v="0.5"/>
    <s v="Primera compra"/>
    <n v="1035"/>
    <n v="34.004106776180699"/>
    <n v="2.8336755646817249"/>
    <x v="0"/>
    <x v="0"/>
    <s v="dic"/>
  </r>
  <r>
    <x v="3819"/>
    <x v="0"/>
    <n v="61"/>
    <n v="5"/>
    <n v="10"/>
    <n v="0"/>
    <s v="No"/>
    <s v="No"/>
    <n v="0"/>
    <n v="0"/>
    <n v="15"/>
    <s v="Yes"/>
    <n v="0"/>
    <s v="IL"/>
    <x v="1"/>
    <n v="58"/>
    <s v="No"/>
    <s v="No"/>
    <s v="Yes"/>
    <s v="  One Year   "/>
    <s v="Credit Card"/>
    <n v="39"/>
    <n v="39"/>
    <x v="0"/>
    <m/>
    <x v="364"/>
    <x v="1103"/>
    <n v="11"/>
    <x v="2"/>
    <n v="32.89"/>
    <x v="1"/>
    <s v="SMS"/>
    <x v="1"/>
    <n v="0"/>
    <n v="2463"/>
    <s v="Medio"/>
    <s v="Bajo"/>
    <n v="0"/>
    <n v="1280"/>
    <n v="5"/>
    <n v="2.2000000000000002"/>
    <n v="2.2000000000000002"/>
    <s v="Primera compra"/>
    <n v="558"/>
    <n v="18.33264887063655"/>
    <n v="1.5277207392197125"/>
    <x v="0"/>
    <x v="1"/>
    <s v="abr"/>
  </r>
  <r>
    <x v="3820"/>
    <x v="0"/>
    <n v="61"/>
    <n v="4"/>
    <n v="8"/>
    <n v="0"/>
    <s v="No"/>
    <s v="No"/>
    <n v="0"/>
    <n v="0"/>
    <n v="0"/>
    <s v="No"/>
    <n v="0"/>
    <s v="CT"/>
    <x v="1"/>
    <n v="65"/>
    <s v="No"/>
    <s v="Yes"/>
    <s v="No"/>
    <s v="  Month-to-Month   "/>
    <s v="Credit Card"/>
    <n v="8"/>
    <n v="8"/>
    <x v="0"/>
    <m/>
    <x v="1336"/>
    <x v="380"/>
    <n v="104"/>
    <x v="2"/>
    <n v="7.43"/>
    <x v="2"/>
    <s v="Email"/>
    <x v="1"/>
    <n v="0"/>
    <n v="5116"/>
    <s v="Medio"/>
    <s v="Medio"/>
    <n v="4.807692307692308E-2"/>
    <n v="314"/>
    <n v="9"/>
    <n v="11.555555555555555"/>
    <n v="11.555555555555555"/>
    <s v="Primera compra"/>
    <n v="359"/>
    <n v="11.794661190965092"/>
    <n v="0.98288843258042435"/>
    <x v="1"/>
    <x v="1"/>
    <s v="oct"/>
  </r>
  <r>
    <x v="3821"/>
    <x v="0"/>
    <n v="77"/>
    <n v="227"/>
    <n v="362.2"/>
    <n v="0"/>
    <s v="No"/>
    <s v="No"/>
    <n v="0"/>
    <n v="0"/>
    <n v="7"/>
    <s v="No"/>
    <n v="37"/>
    <s v="RI"/>
    <x v="0"/>
    <n v="61"/>
    <s v="No"/>
    <s v="No"/>
    <s v="Yes"/>
    <s v="  Month-to-Month   "/>
    <s v="Direct Debit"/>
    <n v="30"/>
    <n v="732"/>
    <x v="0"/>
    <m/>
    <x v="543"/>
    <x v="397"/>
    <n v="37"/>
    <x v="1"/>
    <n v="34.99"/>
    <x v="0"/>
    <s v="SMS"/>
    <x v="1"/>
    <n v="0"/>
    <n v="582"/>
    <s v="Medio"/>
    <s v="Bajo"/>
    <n v="5.4054054054054057E-2"/>
    <n v="361"/>
    <n v="229"/>
    <n v="0.16157205240174671"/>
    <n v="0.16157205240174671"/>
    <s v="Primera compra"/>
    <n v="1465"/>
    <n v="48.131416837782339"/>
    <n v="4.0109514031485283"/>
    <x v="0"/>
    <x v="2"/>
    <s v="oct"/>
  </r>
  <r>
    <x v="3821"/>
    <x v="0"/>
    <n v="61"/>
    <n v="227"/>
    <n v="362.2"/>
    <n v="0"/>
    <s v="No"/>
    <s v="No"/>
    <n v="0"/>
    <n v="0"/>
    <n v="7"/>
    <s v="No"/>
    <n v="37"/>
    <s v="RI"/>
    <x v="0"/>
    <n v="61"/>
    <s v="No"/>
    <s v="No"/>
    <s v="Yes"/>
    <s v="  Month-to-Month   "/>
    <s v="Direct Debit"/>
    <n v="30"/>
    <n v="732"/>
    <x v="0"/>
    <m/>
    <x v="543"/>
    <x v="397"/>
    <n v="37"/>
    <x v="1"/>
    <n v="34.99"/>
    <x v="5"/>
    <s v="SMS"/>
    <x v="1"/>
    <n v="0"/>
    <n v="4094"/>
    <s v="Medio"/>
    <s v="Bajo"/>
    <n v="0.10810810810810811"/>
    <n v="361"/>
    <n v="231"/>
    <n v="0.16017316017316016"/>
    <n v="0.16017316017316016"/>
    <s v="Compra posterior"/>
    <n v="1465"/>
    <n v="48.131416837782339"/>
    <n v="4.0109514031485283"/>
    <x v="0"/>
    <x v="2"/>
    <s v="oct"/>
  </r>
  <r>
    <x v="3822"/>
    <x v="0"/>
    <n v="69"/>
    <n v="42"/>
    <n v="108.6"/>
    <n v="0"/>
    <s v="No"/>
    <s v="No"/>
    <n v="0"/>
    <n v="0"/>
    <n v="5"/>
    <s v="Yes"/>
    <n v="0"/>
    <s v="WV"/>
    <x v="1"/>
    <n v="53"/>
    <s v="No"/>
    <s v="No"/>
    <s v="No"/>
    <s v="  Month-to-Month   "/>
    <s v="Direct Debit"/>
    <n v="55"/>
    <n v="1480"/>
    <x v="0"/>
    <m/>
    <x v="90"/>
    <x v="567"/>
    <n v="64"/>
    <x v="0"/>
    <n v="47.2"/>
    <x v="0"/>
    <s v="SMS"/>
    <x v="1"/>
    <n v="0"/>
    <n v="6118"/>
    <s v="Alto"/>
    <s v="Bajo"/>
    <n v="3.125E-2"/>
    <n v="726"/>
    <n v="44"/>
    <n v="1.4545454545454546"/>
    <n v="1.4545454545454546"/>
    <s v="Primera compra"/>
    <n v="393"/>
    <n v="12.911704312114988"/>
    <n v="1.0759753593429158"/>
    <x v="0"/>
    <x v="0"/>
    <s v="sept"/>
  </r>
  <r>
    <x v="3823"/>
    <x v="0"/>
    <n v="60"/>
    <n v="64"/>
    <n v="120"/>
    <n v="40"/>
    <s v="Yes"/>
    <s v="Yes"/>
    <n v="0"/>
    <n v="0"/>
    <n v="30"/>
    <s v="Yes"/>
    <n v="0"/>
    <s v="OK"/>
    <x v="1"/>
    <n v="27"/>
    <s v="Yes"/>
    <s v="No"/>
    <s v="Yes"/>
    <s v="  Two Year   "/>
    <s v="Credit Card"/>
    <n v="33"/>
    <n v="333"/>
    <x v="0"/>
    <m/>
    <x v="693"/>
    <x v="183"/>
    <n v="116"/>
    <x v="2"/>
    <n v="28.3"/>
    <x v="2"/>
    <s v="SMS"/>
    <x v="1"/>
    <n v="0.12"/>
    <n v="5185"/>
    <s v="Medio"/>
    <s v="Medio"/>
    <n v="4.3103448275862072E-2"/>
    <n v="1012"/>
    <n v="109"/>
    <n v="1.0642201834862386"/>
    <n v="1.0642201834862386"/>
    <s v="Primera compra"/>
    <n v="682"/>
    <n v="22.406570841889117"/>
    <n v="1.8672142368240932"/>
    <x v="1"/>
    <x v="1"/>
    <s v="dic"/>
  </r>
  <r>
    <x v="3824"/>
    <x v="0"/>
    <n v="94"/>
    <n v="162"/>
    <n v="402"/>
    <n v="0"/>
    <s v="No"/>
    <s v="No"/>
    <n v="0"/>
    <n v="1"/>
    <n v="0"/>
    <s v="No"/>
    <n v="0"/>
    <s v="HI"/>
    <x v="0"/>
    <n v="51"/>
    <s v="No"/>
    <s v="No"/>
    <s v="No"/>
    <s v="  Two Year   "/>
    <s v="Credit Card"/>
    <n v="12"/>
    <n v="684"/>
    <x v="0"/>
    <m/>
    <x v="589"/>
    <x v="471"/>
    <n v="109"/>
    <x v="1"/>
    <n v="9.66"/>
    <x v="1"/>
    <s v="SMS"/>
    <x v="0"/>
    <n v="0"/>
    <n v="5724"/>
    <s v="Medio"/>
    <s v="Bajo"/>
    <n v="0"/>
    <n v="424"/>
    <n v="162"/>
    <n v="0.6728395061728395"/>
    <n v="0.6728395061728395"/>
    <s v="Primera compra"/>
    <n v="709"/>
    <n v="23.293634496919918"/>
    <n v="1.9411362080766599"/>
    <x v="0"/>
    <x v="2"/>
    <s v="nov"/>
  </r>
  <r>
    <x v="3825"/>
    <x v="0"/>
    <n v="57"/>
    <n v="237"/>
    <n v="534.5"/>
    <n v="0"/>
    <s v="No"/>
    <s v="No"/>
    <n v="0"/>
    <n v="0"/>
    <n v="7"/>
    <s v="No"/>
    <n v="82"/>
    <s v="AL"/>
    <x v="1"/>
    <n v="44"/>
    <s v="No"/>
    <s v="No"/>
    <s v="No"/>
    <s v="  One Year   "/>
    <s v="Direct Debit"/>
    <n v="47"/>
    <n v="2089"/>
    <x v="0"/>
    <m/>
    <x v="1244"/>
    <x v="433"/>
    <n v="43"/>
    <x v="2"/>
    <n v="38.119999999999997"/>
    <x v="5"/>
    <s v="SMS"/>
    <x v="1"/>
    <n v="0"/>
    <n v="2375"/>
    <s v="Medio"/>
    <s v="Bajo"/>
    <n v="9.3023255813953487E-2"/>
    <n v="700"/>
    <n v="241"/>
    <n v="0.17842323651452283"/>
    <n v="0.17842323651452283"/>
    <s v="Primera compra"/>
    <n v="775"/>
    <n v="25.46201232032854"/>
    <n v="2.1218343600273784"/>
    <x v="0"/>
    <x v="0"/>
    <s v="ago"/>
  </r>
  <r>
    <x v="3826"/>
    <x v="0"/>
    <n v="68"/>
    <n v="2"/>
    <n v="5"/>
    <n v="0"/>
    <s v="No"/>
    <s v="No"/>
    <n v="0"/>
    <n v="0"/>
    <n v="0"/>
    <s v="No"/>
    <n v="0"/>
    <s v="OH"/>
    <x v="0"/>
    <n v="25"/>
    <s v="Yes"/>
    <s v="No"/>
    <s v="No"/>
    <s v="  Month-to-Month   "/>
    <s v="Credit Card"/>
    <n v="11"/>
    <n v="11"/>
    <x v="0"/>
    <m/>
    <x v="844"/>
    <x v="714"/>
    <n v="75"/>
    <x v="0"/>
    <n v="12.97"/>
    <x v="0"/>
    <s v="Email"/>
    <x v="1"/>
    <n v="0"/>
    <n v="847"/>
    <s v="Medio"/>
    <s v="Bajo"/>
    <n v="2.6666666666666668E-2"/>
    <n v="1618"/>
    <n v="4"/>
    <n v="18.75"/>
    <n v="18.75"/>
    <s v="Primera compra"/>
    <n v="1313"/>
    <n v="43.137577002053391"/>
    <n v="3.5947980835044491"/>
    <x v="0"/>
    <x v="1"/>
    <s v="mar"/>
  </r>
  <r>
    <x v="3827"/>
    <x v="0"/>
    <n v="58"/>
    <n v="560"/>
    <n v="1143"/>
    <n v="0"/>
    <s v="No"/>
    <s v="No"/>
    <n v="0"/>
    <n v="2"/>
    <n v="3"/>
    <s v="Yes"/>
    <n v="0"/>
    <s v="NH"/>
    <x v="0"/>
    <n v="51"/>
    <s v="No"/>
    <s v="No"/>
    <s v="Yes"/>
    <s v="  Two Year   "/>
    <s v="Credit Card"/>
    <n v="56"/>
    <n v="3977"/>
    <x v="0"/>
    <m/>
    <x v="6"/>
    <x v="1048"/>
    <n v="17"/>
    <x v="1"/>
    <n v="55.3"/>
    <x v="2"/>
    <s v="SMS"/>
    <x v="0"/>
    <n v="0"/>
    <n v="4904"/>
    <s v="Alto"/>
    <s v="Medio"/>
    <n v="0.29411764705882354"/>
    <n v="1375"/>
    <n v="565"/>
    <n v="3.0088495575221239E-2"/>
    <n v="3.0088495575221239E-2"/>
    <s v="Primera compra"/>
    <n v="555"/>
    <n v="18.234086242299796"/>
    <n v="1.5195071868583163"/>
    <x v="1"/>
    <x v="3"/>
    <s v="abr"/>
  </r>
  <r>
    <x v="3828"/>
    <x v="0"/>
    <n v="67"/>
    <n v="101"/>
    <n v="279.10000000000002"/>
    <n v="68"/>
    <s v="Yes"/>
    <s v="No"/>
    <n v="134.30000000000001"/>
    <n v="0"/>
    <n v="5"/>
    <s v="Yes"/>
    <n v="0"/>
    <s v="CT"/>
    <x v="1"/>
    <n v="74"/>
    <s v="No"/>
    <s v="Yes"/>
    <s v="No"/>
    <s v="  Month-to-Month   "/>
    <s v="Direct Debit"/>
    <n v="33"/>
    <n v="583"/>
    <x v="0"/>
    <m/>
    <x v="446"/>
    <x v="1362"/>
    <n v="80"/>
    <x v="0"/>
    <n v="33.43"/>
    <x v="3"/>
    <s v="SMS"/>
    <x v="1"/>
    <n v="2.69"/>
    <n v="5591"/>
    <s v="Medio"/>
    <s v="Bajo"/>
    <n v="1.2500000000000001E-2"/>
    <n v="971"/>
    <n v="170"/>
    <n v="0.47058823529411764"/>
    <n v="0.47058823529411764"/>
    <s v="Primera compra"/>
    <n v="1702"/>
    <n v="55.917864476386036"/>
    <n v="4.6598220396988363"/>
    <x v="2"/>
    <x v="1"/>
    <s v="feb"/>
  </r>
  <r>
    <x v="3829"/>
    <x v="0"/>
    <n v="70"/>
    <n v="230"/>
    <n v="706.8"/>
    <n v="0"/>
    <s v="No"/>
    <s v="No"/>
    <n v="0"/>
    <n v="1"/>
    <n v="2"/>
    <s v="Yes"/>
    <n v="0"/>
    <s v="NY"/>
    <x v="1"/>
    <n v="30"/>
    <s v="No"/>
    <s v="No"/>
    <s v="No"/>
    <s v="  Two Year   "/>
    <s v="Credit Card"/>
    <n v="23"/>
    <n v="1601"/>
    <x v="0"/>
    <m/>
    <x v="1337"/>
    <x v="55"/>
    <n v="49"/>
    <x v="0"/>
    <n v="19.02"/>
    <x v="3"/>
    <s v="Phone"/>
    <x v="0"/>
    <n v="0"/>
    <n v="3856"/>
    <s v="Medio"/>
    <s v="Bajo"/>
    <n v="2.0408163265306121E-2"/>
    <n v="1179"/>
    <n v="231"/>
    <n v="0.21212121212121213"/>
    <n v="0.21212121212121213"/>
    <s v="Primera compra"/>
    <n v="418"/>
    <n v="13.733059548254619"/>
    <n v="1.1444216290212184"/>
    <x v="0"/>
    <x v="0"/>
    <s v="ago"/>
  </r>
  <r>
    <x v="3830"/>
    <x v="0"/>
    <n v="71"/>
    <n v="235"/>
    <n v="479.2"/>
    <n v="0"/>
    <s v="No"/>
    <s v="No"/>
    <n v="0"/>
    <n v="2"/>
    <n v="1"/>
    <s v="Yes"/>
    <n v="0"/>
    <s v="MI"/>
    <x v="0"/>
    <n v="76"/>
    <s v="No"/>
    <s v="Yes"/>
    <s v="No"/>
    <s v="  One Year   "/>
    <s v="Direct Debit"/>
    <n v="64"/>
    <n v="3057"/>
    <x v="0"/>
    <m/>
    <x v="355"/>
    <x v="412"/>
    <n v="57"/>
    <x v="1"/>
    <n v="74.94"/>
    <x v="5"/>
    <s v="SMS"/>
    <x v="0"/>
    <n v="0"/>
    <n v="5083"/>
    <s v="Alto"/>
    <s v="Bajo"/>
    <n v="7.0175438596491224E-2"/>
    <n v="1501"/>
    <n v="239"/>
    <n v="0.2384937238493724"/>
    <n v="0.2384937238493724"/>
    <s v="Primera compra"/>
    <n v="463"/>
    <n v="15.211498973305956"/>
    <n v="1.267624914442163"/>
    <x v="0"/>
    <x v="3"/>
    <s v="jul"/>
  </r>
  <r>
    <x v="3831"/>
    <x v="0"/>
    <n v="84"/>
    <n v="85"/>
    <n v="205.7"/>
    <n v="0"/>
    <s v="No"/>
    <s v="No"/>
    <n v="0"/>
    <n v="0"/>
    <n v="6"/>
    <s v="Yes"/>
    <n v="0"/>
    <s v="MS"/>
    <x v="0"/>
    <n v="47"/>
    <s v="No"/>
    <s v="No"/>
    <s v="Yes"/>
    <s v="  One Year   "/>
    <s v="Direct Debit"/>
    <n v="17"/>
    <n v="864"/>
    <x v="0"/>
    <m/>
    <x v="1210"/>
    <x v="473"/>
    <n v="105"/>
    <x v="1"/>
    <n v="18.03"/>
    <x v="5"/>
    <s v="Phone"/>
    <x v="1"/>
    <n v="0"/>
    <n v="4573"/>
    <s v="Medio"/>
    <s v="Bajo"/>
    <n v="3.8095238095238099E-2"/>
    <n v="502"/>
    <n v="89"/>
    <n v="1.1797752808988764"/>
    <n v="1.1797752808988764"/>
    <s v="Primera compra"/>
    <n v="1299"/>
    <n v="42.677618069815196"/>
    <n v="3.5564681724845997"/>
    <x v="0"/>
    <x v="2"/>
    <s v="mar"/>
  </r>
  <r>
    <x v="3832"/>
    <x v="0"/>
    <n v="53"/>
    <n v="124"/>
    <n v="272.7"/>
    <n v="0"/>
    <s v="No"/>
    <s v="No"/>
    <n v="0"/>
    <n v="0"/>
    <n v="8"/>
    <s v="No"/>
    <n v="66"/>
    <s v="RI"/>
    <x v="0"/>
    <n v="34"/>
    <s v="No"/>
    <s v="No"/>
    <s v="Yes"/>
    <s v="  One Year   "/>
    <s v="Paper Check"/>
    <n v="38"/>
    <n v="1478"/>
    <x v="0"/>
    <m/>
    <x v="767"/>
    <x v="664"/>
    <n v="109"/>
    <x v="2"/>
    <n v="43.23"/>
    <x v="0"/>
    <s v="Phone"/>
    <x v="0"/>
    <n v="0"/>
    <n v="4136"/>
    <s v="Medio"/>
    <s v="Bajo"/>
    <n v="1.834862385321101E-2"/>
    <n v="1709"/>
    <n v="126"/>
    <n v="0.86507936507936511"/>
    <n v="0.86507936507936511"/>
    <s v="Primera compra"/>
    <n v="1654"/>
    <n v="54.340862422997944"/>
    <n v="4.5284052019164953"/>
    <x v="0"/>
    <x v="0"/>
    <s v="abr"/>
  </r>
  <r>
    <x v="3833"/>
    <x v="0"/>
    <n v="68"/>
    <n v="161"/>
    <n v="393.7"/>
    <n v="0"/>
    <s v="No"/>
    <s v="No"/>
    <n v="0"/>
    <n v="0"/>
    <n v="2"/>
    <s v="Yes"/>
    <n v="0"/>
    <s v="VT"/>
    <x v="0"/>
    <n v="61"/>
    <s v="No"/>
    <s v="No"/>
    <s v="Yes"/>
    <s v="  One Year   "/>
    <s v="Direct Debit"/>
    <n v="22"/>
    <n v="970"/>
    <x v="0"/>
    <m/>
    <x v="926"/>
    <x v="784"/>
    <n v="78"/>
    <x v="1"/>
    <n v="18.309999999999999"/>
    <x v="0"/>
    <s v="Email"/>
    <x v="0"/>
    <n v="0"/>
    <n v="784"/>
    <s v="Medio"/>
    <s v="Bajo"/>
    <n v="2.564102564102564E-2"/>
    <n v="688"/>
    <n v="163"/>
    <n v="0.4785276073619632"/>
    <n v="0.4785276073619632"/>
    <s v="Primera compra"/>
    <n v="1595"/>
    <n v="52.402464065708415"/>
    <n v="4.3668720054757015"/>
    <x v="0"/>
    <x v="2"/>
    <s v="jun"/>
  </r>
  <r>
    <x v="3834"/>
    <x v="0"/>
    <n v="76"/>
    <n v="97"/>
    <n v="247.8"/>
    <n v="205"/>
    <s v="Yes"/>
    <s v="No"/>
    <n v="153.80000000000001"/>
    <n v="0"/>
    <n v="11"/>
    <s v="Yes"/>
    <n v="0"/>
    <s v="WV"/>
    <x v="0"/>
    <n v="32"/>
    <s v="No"/>
    <s v="No"/>
    <s v="No"/>
    <s v="  One Year   "/>
    <s v="Credit Card"/>
    <n v="31"/>
    <n v="1284"/>
    <x v="0"/>
    <m/>
    <x v="544"/>
    <x v="829"/>
    <n v="10"/>
    <x v="1"/>
    <n v="34.369999999999997"/>
    <x v="3"/>
    <s v="SMS"/>
    <x v="1"/>
    <n v="3.08"/>
    <n v="2265"/>
    <s v="Medio"/>
    <s v="Bajo"/>
    <n v="0.1"/>
    <n v="486"/>
    <n v="303"/>
    <n v="3.3003300330033E-2"/>
    <n v="3.3003300330033E-2"/>
    <s v="Primera compra"/>
    <n v="1557"/>
    <n v="51.154004106776185"/>
    <n v="4.2628336755646821"/>
    <x v="2"/>
    <x v="0"/>
    <s v="jul"/>
  </r>
  <r>
    <x v="3835"/>
    <x v="0"/>
    <n v="66"/>
    <n v="520"/>
    <n v="1111.5999999999999"/>
    <n v="0"/>
    <s v="No"/>
    <s v="No"/>
    <n v="0"/>
    <n v="0"/>
    <n v="2"/>
    <s v="Yes"/>
    <n v="0"/>
    <s v="MT"/>
    <x v="1"/>
    <n v="41"/>
    <s v="No"/>
    <s v="No"/>
    <s v="Yes"/>
    <s v="  Two Year   "/>
    <s v="Credit Card"/>
    <n v="41"/>
    <n v="3059"/>
    <x v="0"/>
    <m/>
    <x v="505"/>
    <x v="960"/>
    <n v="69"/>
    <x v="0"/>
    <n v="32.880000000000003"/>
    <x v="5"/>
    <s v="SMS"/>
    <x v="0"/>
    <n v="0"/>
    <n v="2810"/>
    <s v="Medio"/>
    <s v="Bajo"/>
    <n v="5.7971014492753624E-2"/>
    <n v="332"/>
    <n v="524"/>
    <n v="0.1316793893129771"/>
    <n v="0.1316793893129771"/>
    <s v="Primera compra"/>
    <n v="1656"/>
    <n v="54.406570841889113"/>
    <n v="4.5338809034907595"/>
    <x v="0"/>
    <x v="3"/>
    <s v="abr"/>
  </r>
  <r>
    <x v="3836"/>
    <x v="0"/>
    <n v="67"/>
    <n v="275"/>
    <n v="502.6"/>
    <n v="0"/>
    <s v="No"/>
    <s v="No"/>
    <n v="0"/>
    <n v="0"/>
    <n v="3"/>
    <s v="Yes"/>
    <n v="0"/>
    <s v="CT"/>
    <x v="1"/>
    <n v="79"/>
    <s v="No"/>
    <s v="Yes"/>
    <s v="No"/>
    <s v="  Month-to-Month   "/>
    <s v="Credit Card"/>
    <n v="55"/>
    <n v="1969"/>
    <x v="0"/>
    <m/>
    <x v="891"/>
    <x v="279"/>
    <n v="73"/>
    <x v="1"/>
    <n v="46.26"/>
    <x v="4"/>
    <s v="Phone"/>
    <x v="0"/>
    <n v="0"/>
    <n v="2312"/>
    <s v="Alto"/>
    <s v="Bajo"/>
    <n v="4.1095890410958902E-2"/>
    <n v="1053"/>
    <n v="278"/>
    <n v="0.26258992805755393"/>
    <n v="0.26258992805755393"/>
    <s v="Primera compra"/>
    <n v="309"/>
    <n v="10.151950718685832"/>
    <n v="0.8459958932238193"/>
    <x v="0"/>
    <x v="0"/>
    <s v="dic"/>
  </r>
  <r>
    <x v="3837"/>
    <x v="0"/>
    <n v="94"/>
    <n v="170"/>
    <n v="466.2"/>
    <n v="0"/>
    <s v="No"/>
    <s v="No"/>
    <n v="0"/>
    <n v="0"/>
    <n v="0"/>
    <s v="No"/>
    <n v="0"/>
    <s v="MT"/>
    <x v="0"/>
    <n v="42"/>
    <s v="No"/>
    <s v="No"/>
    <s v="No"/>
    <s v="  Two Year   "/>
    <s v="Credit Card"/>
    <n v="15"/>
    <n v="879"/>
    <x v="0"/>
    <m/>
    <x v="1338"/>
    <x v="846"/>
    <n v="56"/>
    <x v="1"/>
    <n v="13.42"/>
    <x v="3"/>
    <s v="SMS"/>
    <x v="0"/>
    <n v="0"/>
    <n v="852"/>
    <s v="Medio"/>
    <s v="Bajo"/>
    <n v="1.7857142857142856E-2"/>
    <n v="1074"/>
    <n v="171"/>
    <n v="0.32748538011695905"/>
    <n v="0.32748538011695905"/>
    <s v="Primera compra"/>
    <n v="1711"/>
    <n v="56.213552361396296"/>
    <n v="4.684462696783025"/>
    <x v="2"/>
    <x v="2"/>
    <s v="feb"/>
  </r>
  <r>
    <x v="3838"/>
    <x v="0"/>
    <n v="91"/>
    <n v="135"/>
    <n v="351.8"/>
    <n v="0"/>
    <s v="No"/>
    <s v="No"/>
    <n v="0"/>
    <n v="0"/>
    <n v="20"/>
    <s v="Yes"/>
    <n v="0"/>
    <s v="KS"/>
    <x v="0"/>
    <n v="29"/>
    <s v="Yes"/>
    <s v="No"/>
    <s v="No"/>
    <s v="  One Year   "/>
    <s v="Credit Card"/>
    <n v="30"/>
    <n v="760"/>
    <x v="0"/>
    <m/>
    <x v="1073"/>
    <x v="425"/>
    <n v="87"/>
    <x v="1"/>
    <n v="35.880000000000003"/>
    <x v="1"/>
    <s v="Email"/>
    <x v="1"/>
    <n v="0"/>
    <n v="3388"/>
    <s v="Medio"/>
    <s v="Bajo"/>
    <n v="0"/>
    <n v="1530"/>
    <n v="135"/>
    <n v="0.64444444444444449"/>
    <n v="0.64444444444444449"/>
    <s v="Primera compra"/>
    <n v="1189"/>
    <n v="39.063655030800824"/>
    <n v="3.2553045859000687"/>
    <x v="2"/>
    <x v="2"/>
    <s v="jul"/>
  </r>
  <r>
    <x v="3839"/>
    <x v="0"/>
    <n v="69"/>
    <n v="245"/>
    <n v="786.5"/>
    <n v="112"/>
    <s v="Yes"/>
    <s v="Yes"/>
    <n v="0"/>
    <n v="0"/>
    <n v="9"/>
    <s v="Yes"/>
    <n v="0"/>
    <s v="ID"/>
    <x v="0"/>
    <n v="32"/>
    <s v="No"/>
    <s v="No"/>
    <s v="No"/>
    <s v="  Two Year   "/>
    <s v="Credit Card"/>
    <n v="23"/>
    <n v="1277"/>
    <x v="0"/>
    <m/>
    <x v="69"/>
    <x v="403"/>
    <n v="118"/>
    <x v="0"/>
    <n v="24.61"/>
    <x v="3"/>
    <s v="Phone"/>
    <x v="1"/>
    <n v="6.55"/>
    <n v="4985"/>
    <s v="Medio"/>
    <s v="Bajo"/>
    <n v="8.4745762711864406E-3"/>
    <n v="1467"/>
    <n v="358"/>
    <n v="0.32960893854748602"/>
    <n v="0.32960893854748602"/>
    <s v="Primera compra"/>
    <n v="384"/>
    <n v="12.616016427104723"/>
    <n v="1.0513347022587269"/>
    <x v="0"/>
    <x v="0"/>
    <s v="sept"/>
  </r>
  <r>
    <x v="3839"/>
    <x v="0"/>
    <n v="68"/>
    <n v="245"/>
    <n v="786.5"/>
    <n v="112"/>
    <s v="Yes"/>
    <s v="Yes"/>
    <n v="0"/>
    <n v="0"/>
    <n v="9"/>
    <s v="Yes"/>
    <n v="0"/>
    <s v="ID"/>
    <x v="0"/>
    <n v="32"/>
    <s v="No"/>
    <s v="No"/>
    <s v="No"/>
    <s v="  Two Year   "/>
    <s v="Credit Card"/>
    <n v="23"/>
    <n v="1277"/>
    <x v="0"/>
    <m/>
    <x v="69"/>
    <x v="403"/>
    <n v="118"/>
    <x v="0"/>
    <n v="24.61"/>
    <x v="1"/>
    <s v="Phone"/>
    <x v="1"/>
    <n v="6.55"/>
    <n v="6710"/>
    <s v="Medio"/>
    <s v="Bajo"/>
    <n v="0"/>
    <n v="1467"/>
    <n v="357"/>
    <n v="0.33053221288515405"/>
    <n v="0.33053221288515405"/>
    <s v="Compra posterior"/>
    <n v="384"/>
    <n v="12.616016427104723"/>
    <n v="1.0513347022587269"/>
    <x v="0"/>
    <x v="0"/>
    <s v="sept"/>
  </r>
  <r>
    <x v="3840"/>
    <x v="0"/>
    <n v="55"/>
    <n v="255"/>
    <n v="580"/>
    <n v="576"/>
    <s v="Yes"/>
    <s v="No"/>
    <n v="342"/>
    <n v="0"/>
    <n v="13"/>
    <s v="No"/>
    <n v="36"/>
    <s v="NM"/>
    <x v="1"/>
    <n v="27"/>
    <s v="Yes"/>
    <s v="No"/>
    <s v="No"/>
    <s v="  Two Year   "/>
    <s v="Direct Debit"/>
    <n v="29"/>
    <n v="2097"/>
    <x v="0"/>
    <m/>
    <x v="1077"/>
    <x v="740"/>
    <n v="107"/>
    <x v="2"/>
    <n v="27.9"/>
    <x v="3"/>
    <s v="Email"/>
    <x v="0"/>
    <n v="0.68"/>
    <n v="6223"/>
    <s v="Medio"/>
    <s v="Bajo"/>
    <n v="9.3457943925233638E-3"/>
    <n v="1614"/>
    <n v="832"/>
    <n v="0.12860576923076922"/>
    <n v="0.12860576923076922"/>
    <s v="Primera compra"/>
    <n v="1174"/>
    <n v="38.570841889117041"/>
    <n v="3.2142368240930868"/>
    <x v="2"/>
    <x v="0"/>
    <s v="jul"/>
  </r>
  <r>
    <x v="3841"/>
    <x v="0"/>
    <n v="54"/>
    <n v="36"/>
    <n v="73.7"/>
    <n v="32"/>
    <s v="Yes"/>
    <s v="Yes"/>
    <n v="0"/>
    <n v="0"/>
    <n v="9"/>
    <s v="Yes"/>
    <n v="0"/>
    <s v="PA"/>
    <x v="1"/>
    <n v="77"/>
    <s v="No"/>
    <s v="Yes"/>
    <s v="No"/>
    <s v="  Month-to-Month   "/>
    <s v="Direct Debit"/>
    <n v="45"/>
    <n v="368"/>
    <x v="0"/>
    <m/>
    <x v="169"/>
    <x v="251"/>
    <n v="2"/>
    <x v="2"/>
    <n v="37.729999999999997"/>
    <x v="0"/>
    <s v="Email"/>
    <x v="1"/>
    <n v="1.02"/>
    <n v="6529"/>
    <s v="Medio"/>
    <s v="Bajo"/>
    <n v="1"/>
    <n v="1238"/>
    <n v="70"/>
    <n v="2.8571428571428571E-2"/>
    <n v="2.8571428571428571E-2"/>
    <s v="Primera compra"/>
    <n v="1564"/>
    <n v="51.383983572895275"/>
    <n v="4.2819986310746065"/>
    <x v="0"/>
    <x v="1"/>
    <s v="jul"/>
  </r>
  <r>
    <x v="3841"/>
    <x v="0"/>
    <n v="52"/>
    <n v="36"/>
    <n v="73.7"/>
    <n v="32"/>
    <s v="Yes"/>
    <s v="Yes"/>
    <n v="0"/>
    <n v="0"/>
    <n v="9"/>
    <s v="Yes"/>
    <n v="0"/>
    <s v="PA"/>
    <x v="1"/>
    <n v="77"/>
    <s v="No"/>
    <s v="Yes"/>
    <s v="No"/>
    <s v="  Month-to-Month   "/>
    <s v="Direct Debit"/>
    <n v="45"/>
    <n v="368"/>
    <x v="0"/>
    <m/>
    <x v="169"/>
    <x v="251"/>
    <n v="2"/>
    <x v="2"/>
    <n v="37.729999999999997"/>
    <x v="3"/>
    <s v="Email"/>
    <x v="1"/>
    <n v="1.02"/>
    <n v="4731"/>
    <s v="Medio"/>
    <s v="Bajo"/>
    <n v="0.5"/>
    <n v="1238"/>
    <n v="69"/>
    <n v="2.8985507246376812E-2"/>
    <n v="2.8985507246376812E-2"/>
    <s v="Compra posterior"/>
    <n v="1564"/>
    <n v="51.383983572895275"/>
    <n v="4.2819986310746065"/>
    <x v="2"/>
    <x v="1"/>
    <s v="jul"/>
  </r>
  <r>
    <x v="3842"/>
    <x v="0"/>
    <n v="94"/>
    <n v="305"/>
    <n v="687.1"/>
    <n v="0"/>
    <s v="No"/>
    <s v="No"/>
    <n v="0"/>
    <n v="1"/>
    <n v="0"/>
    <s v="Yes"/>
    <n v="0"/>
    <s v="OK"/>
    <x v="0"/>
    <n v="34"/>
    <s v="No"/>
    <s v="No"/>
    <s v="No"/>
    <s v="  Month-to-Month   "/>
    <s v="Credit Card"/>
    <n v="20"/>
    <n v="999"/>
    <x v="0"/>
    <m/>
    <x v="827"/>
    <x v="1363"/>
    <n v="7"/>
    <x v="1"/>
    <n v="23.75"/>
    <x v="0"/>
    <s v="Phone"/>
    <x v="1"/>
    <n v="0"/>
    <n v="848"/>
    <s v="Medio"/>
    <s v="Bajo"/>
    <n v="0.2857142857142857"/>
    <n v="1330"/>
    <n v="307"/>
    <n v="2.2801302931596091E-2"/>
    <n v="2.2801302931596091E-2"/>
    <s v="Primera compra"/>
    <n v="683"/>
    <n v="22.439425051334702"/>
    <n v="1.8699520876112252"/>
    <x v="0"/>
    <x v="2"/>
    <s v="nov"/>
  </r>
  <r>
    <x v="3843"/>
    <x v="0"/>
    <n v="73"/>
    <n v="84"/>
    <n v="240"/>
    <n v="144"/>
    <s v="Yes"/>
    <s v="Yes"/>
    <n v="0"/>
    <n v="0"/>
    <n v="7"/>
    <s v="Yes"/>
    <n v="0"/>
    <s v="CT"/>
    <x v="0"/>
    <n v="63"/>
    <s v="No"/>
    <s v="No"/>
    <s v="Yes"/>
    <s v="  Two Year   "/>
    <s v="Credit Card"/>
    <n v="52"/>
    <n v="2496"/>
    <x v="0"/>
    <m/>
    <x v="685"/>
    <x v="965"/>
    <n v="67"/>
    <x v="0"/>
    <n v="60.88"/>
    <x v="2"/>
    <s v="Phone"/>
    <x v="1"/>
    <n v="3.07"/>
    <n v="6194"/>
    <s v="Alto"/>
    <s v="Medio"/>
    <n v="7.4626865671641784E-2"/>
    <n v="1666"/>
    <n v="233"/>
    <n v="0.28755364806866951"/>
    <n v="0.28755364806866951"/>
    <s v="Primera compra"/>
    <n v="1444"/>
    <n v="47.441478439425055"/>
    <n v="3.9534565366187544"/>
    <x v="1"/>
    <x v="3"/>
    <s v="oct"/>
  </r>
  <r>
    <x v="3844"/>
    <x v="0"/>
    <n v="52"/>
    <n v="176"/>
    <n v="419.1"/>
    <n v="240"/>
    <s v="Yes"/>
    <s v="No"/>
    <n v="156"/>
    <n v="0"/>
    <n v="0"/>
    <s v="No"/>
    <n v="0"/>
    <s v="ND"/>
    <x v="1"/>
    <n v="36"/>
    <s v="No"/>
    <s v="No"/>
    <s v="No"/>
    <s v="  Two Year   "/>
    <s v="Direct Debit"/>
    <n v="6"/>
    <n v="379"/>
    <x v="0"/>
    <m/>
    <x v="791"/>
    <x v="916"/>
    <n v="27"/>
    <x v="1"/>
    <n v="6.07"/>
    <x v="4"/>
    <s v="Email"/>
    <x v="1"/>
    <n v="0.47"/>
    <n v="3738"/>
    <s v="Medio"/>
    <s v="Bajo"/>
    <n v="0.1111111111111111"/>
    <n v="306"/>
    <n v="419"/>
    <n v="6.4439140811455853E-2"/>
    <n v="6.4439140811455853E-2"/>
    <s v="Primera compra"/>
    <n v="991"/>
    <n v="32.558521560574953"/>
    <n v="2.7132101300479126"/>
    <x v="0"/>
    <x v="1"/>
    <s v="ene"/>
  </r>
  <r>
    <x v="3845"/>
    <x v="0"/>
    <n v="74"/>
    <n v="372"/>
    <n v="821.4"/>
    <n v="0"/>
    <s v="No"/>
    <s v="No"/>
    <n v="0"/>
    <n v="0"/>
    <n v="3"/>
    <s v="Yes"/>
    <n v="0"/>
    <s v="UT"/>
    <x v="1"/>
    <n v="56"/>
    <s v="No"/>
    <s v="No"/>
    <s v="Yes"/>
    <s v="  One Year   "/>
    <s v="Direct Debit"/>
    <n v="25"/>
    <n v="1716"/>
    <x v="0"/>
    <m/>
    <x v="505"/>
    <x v="668"/>
    <n v="38"/>
    <x v="0"/>
    <n v="29.44"/>
    <x v="2"/>
    <s v="Email"/>
    <x v="0"/>
    <n v="0"/>
    <n v="4878"/>
    <s v="Medio"/>
    <s v="Medio"/>
    <n v="0.13157894736842105"/>
    <n v="1514"/>
    <n v="377"/>
    <n v="0.10079575596816977"/>
    <n v="0.10079575596816977"/>
    <s v="Primera compra"/>
    <n v="1656"/>
    <n v="54.406570841889113"/>
    <n v="4.5338809034907595"/>
    <x v="1"/>
    <x v="0"/>
    <s v="abr"/>
  </r>
  <r>
    <x v="3846"/>
    <x v="0"/>
    <n v="83"/>
    <n v="418"/>
    <n v="934.9"/>
    <n v="0"/>
    <s v="No"/>
    <s v="No"/>
    <n v="0"/>
    <n v="0"/>
    <n v="4"/>
    <s v="Yes"/>
    <n v="0"/>
    <s v="ID"/>
    <x v="1"/>
    <n v="63"/>
    <s v="No"/>
    <s v="No"/>
    <s v="Yes"/>
    <s v="  Two Year   "/>
    <s v="Direct Debit"/>
    <n v="46"/>
    <n v="3335"/>
    <x v="0"/>
    <m/>
    <x v="134"/>
    <x v="1212"/>
    <n v="28"/>
    <x v="1"/>
    <n v="53.13"/>
    <x v="4"/>
    <s v="SMS"/>
    <x v="0"/>
    <n v="0"/>
    <n v="6095"/>
    <s v="Alto"/>
    <s v="Bajo"/>
    <n v="0.10714285714285714"/>
    <n v="335"/>
    <n v="421"/>
    <n v="6.6508313539192399E-2"/>
    <n v="6.6508313539192399E-2"/>
    <s v="Primera compra"/>
    <n v="795"/>
    <n v="26.119096509240247"/>
    <n v="2.1765913757700206"/>
    <x v="0"/>
    <x v="3"/>
    <s v="ago"/>
  </r>
  <r>
    <x v="3847"/>
    <x v="0"/>
    <n v="87"/>
    <n v="195"/>
    <n v="589"/>
    <n v="0"/>
    <s v="No"/>
    <s v="No"/>
    <n v="0"/>
    <n v="0"/>
    <n v="8"/>
    <s v="Yes"/>
    <n v="0"/>
    <s v="NY"/>
    <x v="0"/>
    <n v="57"/>
    <s v="No"/>
    <s v="No"/>
    <s v="Yes"/>
    <s v="  One Year   "/>
    <s v="Credit Card"/>
    <n v="34"/>
    <n v="1234"/>
    <x v="0"/>
    <m/>
    <x v="276"/>
    <x v="767"/>
    <n v="11"/>
    <x v="1"/>
    <n v="31.4"/>
    <x v="0"/>
    <s v="Phone"/>
    <x v="1"/>
    <n v="0"/>
    <n v="5996"/>
    <s v="Medio"/>
    <s v="Bajo"/>
    <n v="0.18181818181818182"/>
    <n v="1500"/>
    <n v="197"/>
    <n v="5.5837563451776651E-2"/>
    <n v="5.5837563451776651E-2"/>
    <s v="Primera compra"/>
    <n v="1467"/>
    <n v="48.197125256673509"/>
    <n v="4.0164271047227924"/>
    <x v="0"/>
    <x v="0"/>
    <s v="oct"/>
  </r>
  <r>
    <x v="3848"/>
    <x v="0"/>
    <n v="66"/>
    <n v="87"/>
    <n v="198.9"/>
    <n v="84"/>
    <s v="Yes"/>
    <s v="No"/>
    <n v="119"/>
    <n v="0"/>
    <n v="9"/>
    <s v="Yes"/>
    <n v="0"/>
    <s v="MD"/>
    <x v="0"/>
    <n v="57"/>
    <s v="No"/>
    <s v="No"/>
    <s v="No"/>
    <s v="  Month-to-Month   "/>
    <s v="Credit Card"/>
    <n v="34"/>
    <n v="968"/>
    <x v="0"/>
    <m/>
    <x v="109"/>
    <x v="1158"/>
    <n v="118"/>
    <x v="2"/>
    <n v="35.159999999999997"/>
    <x v="4"/>
    <s v="SMS"/>
    <x v="0"/>
    <n v="0.24"/>
    <n v="3506"/>
    <s v="Medio"/>
    <s v="Bajo"/>
    <n v="2.5423728813559324E-2"/>
    <n v="1388"/>
    <n v="174"/>
    <n v="0.67816091954022983"/>
    <n v="0.67816091954022983"/>
    <s v="Primera compra"/>
    <n v="413"/>
    <n v="13.568788501026694"/>
    <n v="1.1307323750855578"/>
    <x v="0"/>
    <x v="2"/>
    <s v="ago"/>
  </r>
  <r>
    <x v="3849"/>
    <x v="0"/>
    <n v="60"/>
    <n v="166"/>
    <n v="434.5"/>
    <n v="0"/>
    <s v="No"/>
    <s v="No"/>
    <n v="0"/>
    <n v="0"/>
    <n v="4"/>
    <s v="Yes"/>
    <n v="0"/>
    <s v="KS"/>
    <x v="0"/>
    <n v="40"/>
    <s v="No"/>
    <s v="No"/>
    <s v="Yes"/>
    <s v="  One Year   "/>
    <s v="Credit Card"/>
    <n v="51"/>
    <n v="3152"/>
    <x v="0"/>
    <m/>
    <x v="647"/>
    <x v="926"/>
    <n v="108"/>
    <x v="1"/>
    <n v="41.53"/>
    <x v="0"/>
    <s v="Phone"/>
    <x v="1"/>
    <n v="0"/>
    <n v="4095"/>
    <s v="Medio"/>
    <s v="Bajo"/>
    <n v="1.8518518518518517E-2"/>
    <n v="712"/>
    <n v="168"/>
    <n v="0.6428571428571429"/>
    <n v="0.6428571428571429"/>
    <s v="Primera compra"/>
    <n v="1647"/>
    <n v="54.110882956878854"/>
    <n v="4.5092402464065708"/>
    <x v="0"/>
    <x v="3"/>
    <s v="abr"/>
  </r>
  <r>
    <x v="3850"/>
    <x v="0"/>
    <n v="70"/>
    <n v="208"/>
    <n v="523.6"/>
    <n v="0"/>
    <s v="No"/>
    <s v="No"/>
    <n v="0"/>
    <n v="0"/>
    <n v="17"/>
    <s v="Yes"/>
    <n v="0"/>
    <s v="AL"/>
    <x v="1"/>
    <n v="20"/>
    <s v="Yes"/>
    <s v="No"/>
    <s v="Yes"/>
    <s v="  One Year   "/>
    <s v="Direct Debit"/>
    <n v="51"/>
    <n v="2687"/>
    <x v="0"/>
    <m/>
    <x v="373"/>
    <x v="727"/>
    <n v="106"/>
    <x v="0"/>
    <n v="58.54"/>
    <x v="3"/>
    <s v="Email"/>
    <x v="0"/>
    <n v="0"/>
    <n v="580"/>
    <s v="Alto"/>
    <s v="Bajo"/>
    <n v="9.433962264150943E-3"/>
    <n v="974"/>
    <n v="209"/>
    <n v="0.50717703349282295"/>
    <n v="0.50717703349282295"/>
    <s v="Primera compra"/>
    <n v="399"/>
    <n v="13.108829568788501"/>
    <n v="1.0924024640657084"/>
    <x v="0"/>
    <x v="3"/>
    <s v="sept"/>
  </r>
  <r>
    <x v="3851"/>
    <x v="0"/>
    <n v="60"/>
    <n v="77"/>
    <n v="258.39999999999998"/>
    <n v="0"/>
    <s v="No"/>
    <s v="No"/>
    <n v="0"/>
    <n v="0"/>
    <n v="8"/>
    <s v="No"/>
    <n v="39"/>
    <s v="OR"/>
    <x v="0"/>
    <n v="62"/>
    <s v="No"/>
    <s v="No"/>
    <s v="Yes"/>
    <s v="  Month-to-Month   "/>
    <s v="Credit Card"/>
    <n v="36"/>
    <n v="1842"/>
    <x v="0"/>
    <m/>
    <x v="384"/>
    <x v="827"/>
    <n v="55"/>
    <x v="2"/>
    <n v="38.82"/>
    <x v="4"/>
    <s v="SMS"/>
    <x v="0"/>
    <n v="0"/>
    <n v="3163"/>
    <s v="Medio"/>
    <s v="Bajo"/>
    <n v="5.4545454545454543E-2"/>
    <n v="1532"/>
    <n v="80"/>
    <n v="0.6875"/>
    <n v="0.6875"/>
    <s v="Primera compra"/>
    <n v="1283"/>
    <n v="42.151950718685832"/>
    <n v="3.5126625598904861"/>
    <x v="0"/>
    <x v="0"/>
    <s v="abr"/>
  </r>
  <r>
    <x v="3852"/>
    <x v="0"/>
    <n v="78"/>
    <n v="28"/>
    <n v="79.900000000000006"/>
    <n v="0"/>
    <s v="No"/>
    <s v="No"/>
    <n v="0"/>
    <n v="0"/>
    <n v="0"/>
    <s v="No"/>
    <n v="0"/>
    <s v="FL"/>
    <x v="0"/>
    <n v="44"/>
    <s v="No"/>
    <s v="No"/>
    <s v="No"/>
    <s v="  Two Year   "/>
    <s v="Credit Card"/>
    <n v="7"/>
    <n v="84"/>
    <x v="0"/>
    <m/>
    <x v="1011"/>
    <x v="402"/>
    <n v="87"/>
    <x v="1"/>
    <n v="6.96"/>
    <x v="2"/>
    <s v="Phone"/>
    <x v="1"/>
    <n v="0"/>
    <n v="5445"/>
    <s v="Medio"/>
    <s v="Medio"/>
    <n v="5.7471264367816091E-2"/>
    <n v="771"/>
    <n v="33"/>
    <n v="2.6363636363636362"/>
    <n v="2.6363636363636362"/>
    <s v="Primera compra"/>
    <n v="879"/>
    <n v="28.878850102669404"/>
    <n v="2.406570841889117"/>
    <x v="1"/>
    <x v="1"/>
    <s v="may"/>
  </r>
  <r>
    <x v="3853"/>
    <x v="0"/>
    <n v="73"/>
    <n v="314"/>
    <n v="749.1"/>
    <n v="0"/>
    <s v="No"/>
    <s v="No"/>
    <n v="0"/>
    <n v="0"/>
    <n v="7"/>
    <s v="Yes"/>
    <n v="0"/>
    <s v="SD"/>
    <x v="0"/>
    <n v="69"/>
    <s v="No"/>
    <s v="Yes"/>
    <s v="Yes"/>
    <s v="  One Year   "/>
    <s v="Direct Debit"/>
    <n v="36"/>
    <n v="1945"/>
    <x v="0"/>
    <m/>
    <x v="834"/>
    <x v="1364"/>
    <n v="47"/>
    <x v="1"/>
    <n v="29.78"/>
    <x v="1"/>
    <s v="SMS"/>
    <x v="1"/>
    <n v="0"/>
    <n v="5070"/>
    <s v="Medio"/>
    <s v="Bajo"/>
    <n v="0"/>
    <n v="404"/>
    <n v="314"/>
    <n v="0.14968152866242038"/>
    <n v="0.14968152866242038"/>
    <s v="Primera compra"/>
    <n v="1036"/>
    <n v="34.03696098562628"/>
    <n v="2.8364134154688565"/>
    <x v="2"/>
    <x v="0"/>
    <s v="dic"/>
  </r>
  <r>
    <x v="3854"/>
    <x v="0"/>
    <n v="68"/>
    <n v="73"/>
    <n v="164.3"/>
    <n v="48"/>
    <s v="Yes"/>
    <s v="Yes"/>
    <n v="0"/>
    <n v="2"/>
    <n v="3"/>
    <s v="Yes"/>
    <n v="0"/>
    <s v="CO"/>
    <x v="0"/>
    <n v="36"/>
    <s v="No"/>
    <s v="No"/>
    <s v="Yes"/>
    <s v="  One Year   "/>
    <s v="Direct Debit"/>
    <n v="45"/>
    <n v="747"/>
    <x v="0"/>
    <m/>
    <x v="1199"/>
    <x v="20"/>
    <n v="37"/>
    <x v="1"/>
    <n v="49.29"/>
    <x v="4"/>
    <s v="Email"/>
    <x v="0"/>
    <n v="1.33"/>
    <n v="3112"/>
    <s v="Alto"/>
    <s v="Bajo"/>
    <n v="8.1081081081081086E-2"/>
    <n v="1519"/>
    <n v="124"/>
    <n v="0.29838709677419356"/>
    <n v="0.29838709677419356"/>
    <s v="Primera compra"/>
    <n v="658"/>
    <n v="21.618069815195071"/>
    <n v="1.8015058179329226"/>
    <x v="0"/>
    <x v="2"/>
    <s v="dic"/>
  </r>
  <r>
    <x v="3854"/>
    <x v="0"/>
    <n v="76"/>
    <n v="73"/>
    <n v="164.3"/>
    <n v="48"/>
    <s v="Yes"/>
    <s v="Yes"/>
    <n v="0"/>
    <n v="2"/>
    <n v="3"/>
    <s v="Yes"/>
    <n v="0"/>
    <s v="CO"/>
    <x v="0"/>
    <n v="36"/>
    <s v="No"/>
    <s v="No"/>
    <s v="Yes"/>
    <s v="  One Year   "/>
    <s v="Direct Debit"/>
    <n v="45"/>
    <n v="747"/>
    <x v="0"/>
    <m/>
    <x v="1199"/>
    <x v="20"/>
    <n v="37"/>
    <x v="1"/>
    <n v="49.29"/>
    <x v="3"/>
    <s v="Email"/>
    <x v="0"/>
    <n v="1.33"/>
    <n v="965"/>
    <s v="Alto"/>
    <s v="Bajo"/>
    <n v="2.7027027027027029E-2"/>
    <n v="1519"/>
    <n v="122"/>
    <n v="0.30327868852459017"/>
    <n v="0.30327868852459017"/>
    <s v="Compra posterior"/>
    <n v="658"/>
    <n v="21.618069815195071"/>
    <n v="1.8015058179329226"/>
    <x v="0"/>
    <x v="2"/>
    <s v="dic"/>
  </r>
  <r>
    <x v="3855"/>
    <x v="0"/>
    <n v="61"/>
    <n v="183"/>
    <n v="551.79999999999995"/>
    <n v="0"/>
    <s v="No"/>
    <s v="No"/>
    <n v="0"/>
    <n v="0"/>
    <n v="2"/>
    <s v="Yes"/>
    <n v="0"/>
    <s v="ID"/>
    <x v="1"/>
    <n v="62"/>
    <s v="No"/>
    <s v="No"/>
    <s v="Yes"/>
    <s v="  Month-to-Month   "/>
    <s v="Credit Card"/>
    <n v="20"/>
    <n v="739"/>
    <x v="0"/>
    <m/>
    <x v="934"/>
    <x v="502"/>
    <n v="13"/>
    <x v="1"/>
    <n v="21.91"/>
    <x v="2"/>
    <s v="SMS"/>
    <x v="0"/>
    <n v="0"/>
    <n v="3624"/>
    <s v="Medio"/>
    <s v="Medio"/>
    <n v="0.38461538461538464"/>
    <n v="952"/>
    <n v="188"/>
    <n v="6.9148936170212769E-2"/>
    <n v="6.9148936170212769E-2"/>
    <s v="Primera compra"/>
    <n v="978"/>
    <n v="32.131416837782339"/>
    <n v="2.6776180698151948"/>
    <x v="1"/>
    <x v="2"/>
    <s v="feb"/>
  </r>
  <r>
    <x v="3856"/>
    <x v="0"/>
    <n v="60"/>
    <n v="211"/>
    <n v="461.8"/>
    <n v="0"/>
    <s v="No"/>
    <s v="No"/>
    <n v="0"/>
    <n v="0"/>
    <n v="3"/>
    <s v="No"/>
    <n v="67"/>
    <s v="VT"/>
    <x v="1"/>
    <n v="65"/>
    <s v="No"/>
    <s v="Yes"/>
    <s v="Yes"/>
    <s v="  Two Year   "/>
    <s v="Credit Card"/>
    <n v="29"/>
    <n v="1899"/>
    <x v="0"/>
    <m/>
    <x v="551"/>
    <x v="588"/>
    <n v="93"/>
    <x v="2"/>
    <n v="26.59"/>
    <x v="0"/>
    <s v="Phone"/>
    <x v="0"/>
    <n v="0"/>
    <n v="4302"/>
    <s v="Medio"/>
    <s v="Bajo"/>
    <n v="2.1505376344086023E-2"/>
    <n v="1307"/>
    <n v="213"/>
    <n v="0.43661971830985913"/>
    <n v="0.43661971830985913"/>
    <s v="Primera compra"/>
    <n v="1519"/>
    <n v="49.905544147843941"/>
    <n v="4.1587953456536617"/>
    <x v="0"/>
    <x v="0"/>
    <s v="ago"/>
  </r>
  <r>
    <x v="3857"/>
    <x v="0"/>
    <n v="74"/>
    <n v="21"/>
    <n v="66.099999999999994"/>
    <n v="11"/>
    <s v="Yes"/>
    <s v="Yes"/>
    <n v="0"/>
    <n v="0"/>
    <n v="6"/>
    <s v="Yes"/>
    <n v="0"/>
    <s v="NY"/>
    <x v="0"/>
    <n v="77"/>
    <s v="No"/>
    <s v="Yes"/>
    <s v="No"/>
    <s v="  Two Year   "/>
    <s v="Direct Debit"/>
    <n v="19"/>
    <n v="205"/>
    <x v="0"/>
    <m/>
    <x v="708"/>
    <x v="252"/>
    <n v="47"/>
    <x v="2"/>
    <n v="18.989999999999998"/>
    <x v="3"/>
    <s v="SMS"/>
    <x v="1"/>
    <n v="1.25"/>
    <n v="6463"/>
    <s v="Medio"/>
    <s v="Bajo"/>
    <n v="2.1276595744680851E-2"/>
    <n v="1510"/>
    <n v="33"/>
    <n v="1.4242424242424243"/>
    <n v="1.4242424242424243"/>
    <s v="Primera compra"/>
    <n v="963"/>
    <n v="31.638603696098563"/>
    <n v="2.6365503080082138"/>
    <x v="2"/>
    <x v="1"/>
    <s v="feb"/>
  </r>
  <r>
    <x v="3858"/>
    <x v="0"/>
    <n v="96"/>
    <n v="88"/>
    <n v="282.3"/>
    <n v="213"/>
    <s v="Yes"/>
    <s v="No"/>
    <n v="109.3"/>
    <n v="0"/>
    <n v="11"/>
    <s v="Yes"/>
    <n v="0"/>
    <s v="WI"/>
    <x v="0"/>
    <n v="34"/>
    <s v="No"/>
    <s v="No"/>
    <s v="Yes"/>
    <s v="  Two Year   "/>
    <s v="Direct Debit"/>
    <n v="40"/>
    <n v="2845"/>
    <x v="0"/>
    <m/>
    <x v="1213"/>
    <x v="1199"/>
    <n v="95"/>
    <x v="1"/>
    <n v="38.58"/>
    <x v="1"/>
    <s v="Email"/>
    <x v="0"/>
    <n v="5.47"/>
    <n v="4699"/>
    <s v="Medio"/>
    <s v="Bajo"/>
    <n v="0"/>
    <n v="735"/>
    <n v="301"/>
    <n v="0.31561461794019935"/>
    <n v="0.31561461794019935"/>
    <s v="Primera compra"/>
    <n v="1593"/>
    <n v="52.336755646817252"/>
    <n v="4.3613963039014374"/>
    <x v="2"/>
    <x v="3"/>
    <s v="jun"/>
  </r>
  <r>
    <x v="3859"/>
    <x v="0"/>
    <n v="68"/>
    <n v="68"/>
    <n v="125.8"/>
    <n v="0"/>
    <s v="No"/>
    <s v="No"/>
    <n v="0"/>
    <n v="0"/>
    <n v="0"/>
    <s v="No"/>
    <n v="0"/>
    <s v="MS"/>
    <x v="1"/>
    <n v="38"/>
    <s v="No"/>
    <s v="No"/>
    <s v="No"/>
    <s v="  Two Year   "/>
    <s v="Credit Card"/>
    <n v="11"/>
    <n v="351"/>
    <x v="0"/>
    <m/>
    <x v="281"/>
    <x v="284"/>
    <n v="113"/>
    <x v="0"/>
    <n v="12.73"/>
    <x v="0"/>
    <s v="Phone"/>
    <x v="0"/>
    <n v="0"/>
    <n v="6433"/>
    <s v="Medio"/>
    <s v="Bajo"/>
    <n v="1.7699115044247787E-2"/>
    <n v="1662"/>
    <n v="70"/>
    <n v="1.6142857142857143"/>
    <n v="1.6142857142857143"/>
    <s v="Primera compra"/>
    <n v="656"/>
    <n v="21.552361396303901"/>
    <n v="1.7960301163586585"/>
    <x v="0"/>
    <x v="1"/>
    <s v="dic"/>
  </r>
  <r>
    <x v="3860"/>
    <x v="0"/>
    <n v="68"/>
    <n v="98"/>
    <n v="270.2"/>
    <n v="168"/>
    <s v="Yes"/>
    <s v="No"/>
    <n v="79.8"/>
    <n v="1"/>
    <n v="4"/>
    <s v="Yes"/>
    <n v="0"/>
    <s v="WY"/>
    <x v="1"/>
    <n v="48"/>
    <s v="No"/>
    <s v="No"/>
    <s v="Yes"/>
    <s v="  Month-to-Month   "/>
    <s v="Paper Check"/>
    <n v="41"/>
    <n v="845"/>
    <x v="0"/>
    <m/>
    <x v="645"/>
    <x v="457"/>
    <n v="18"/>
    <x v="0"/>
    <n v="41.6"/>
    <x v="0"/>
    <s v="Email"/>
    <x v="1"/>
    <n v="2.39"/>
    <n v="5049"/>
    <s v="Medio"/>
    <s v="Bajo"/>
    <n v="0.1111111111111111"/>
    <n v="1588"/>
    <n v="268"/>
    <n v="6.7164179104477612E-2"/>
    <n v="6.7164179104477612E-2"/>
    <s v="Primera compra"/>
    <n v="438"/>
    <n v="14.390143737166325"/>
    <n v="1.1991786447638604"/>
    <x v="0"/>
    <x v="2"/>
    <s v="ago"/>
  </r>
  <r>
    <x v="3861"/>
    <x v="0"/>
    <n v="80"/>
    <n v="39"/>
    <n v="106.2"/>
    <n v="0"/>
    <s v="No"/>
    <s v="No"/>
    <n v="0"/>
    <n v="0"/>
    <n v="1"/>
    <s v="Yes"/>
    <n v="0"/>
    <s v="AL"/>
    <x v="1"/>
    <n v="72"/>
    <s v="No"/>
    <s v="Yes"/>
    <s v="No"/>
    <s v="  One Year   "/>
    <s v="Direct Debit"/>
    <n v="29"/>
    <n v="304"/>
    <x v="0"/>
    <m/>
    <x v="1185"/>
    <x v="982"/>
    <n v="112"/>
    <x v="1"/>
    <n v="27.83"/>
    <x v="2"/>
    <s v="Phone"/>
    <x v="1"/>
    <n v="0"/>
    <n v="3619"/>
    <s v="Medio"/>
    <s v="Medio"/>
    <n v="4.4642857142857144E-2"/>
    <n v="1294"/>
    <n v="44"/>
    <n v="2.5454545454545454"/>
    <n v="2.5454545454545454"/>
    <s v="Primera compra"/>
    <n v="1269"/>
    <n v="41.691991786447645"/>
    <n v="3.4743326488706372"/>
    <x v="1"/>
    <x v="1"/>
    <s v="abr"/>
  </r>
  <r>
    <x v="3862"/>
    <x v="0"/>
    <n v="50"/>
    <n v="383"/>
    <n v="882"/>
    <n v="0"/>
    <s v="No"/>
    <s v="No"/>
    <n v="0"/>
    <n v="0"/>
    <n v="4"/>
    <s v="Yes"/>
    <n v="0"/>
    <s v="MN"/>
    <x v="0"/>
    <n v="37"/>
    <s v="No"/>
    <s v="No"/>
    <s v="Yes"/>
    <s v="  One Year   "/>
    <s v="Credit Card"/>
    <n v="50"/>
    <n v="3178"/>
    <x v="0"/>
    <m/>
    <x v="453"/>
    <x v="638"/>
    <n v="8"/>
    <x v="2"/>
    <n v="50.85"/>
    <x v="1"/>
    <s v="SMS"/>
    <x v="0"/>
    <n v="0"/>
    <n v="2322"/>
    <s v="Alto"/>
    <s v="Bajo"/>
    <n v="0"/>
    <n v="423"/>
    <n v="383"/>
    <n v="2.0887728459530026E-2"/>
    <n v="2.0887728459530026E-2"/>
    <s v="Primera compra"/>
    <n v="1605"/>
    <n v="52.73100616016427"/>
    <n v="4.3942505133470222"/>
    <x v="2"/>
    <x v="3"/>
    <s v="may"/>
  </r>
  <r>
    <x v="3863"/>
    <x v="0"/>
    <n v="58"/>
    <n v="96"/>
    <n v="272.60000000000002"/>
    <n v="272"/>
    <s v="Yes"/>
    <s v="No"/>
    <n v="296.89999999999998"/>
    <n v="0"/>
    <n v="1"/>
    <s v="Yes"/>
    <n v="0"/>
    <s v="AZ"/>
    <x v="1"/>
    <n v="63"/>
    <s v="No"/>
    <s v="No"/>
    <s v="No"/>
    <s v="  One Year   "/>
    <s v="Credit Card"/>
    <n v="68"/>
    <n v="4608"/>
    <x v="0"/>
    <m/>
    <x v="551"/>
    <x v="215"/>
    <n v="85"/>
    <x v="2"/>
    <n v="58.86"/>
    <x v="1"/>
    <s v="Phone"/>
    <x v="0"/>
    <n v="8.91"/>
    <n v="6252"/>
    <s v="Alto"/>
    <s v="Bajo"/>
    <n v="0"/>
    <n v="608"/>
    <n v="368"/>
    <n v="0.23097826086956522"/>
    <n v="0.23097826086956522"/>
    <s v="Primera compra"/>
    <n v="1519"/>
    <n v="49.905544147843941"/>
    <n v="4.1587953456536617"/>
    <x v="2"/>
    <x v="3"/>
    <s v="ago"/>
  </r>
  <r>
    <x v="3864"/>
    <x v="0"/>
    <n v="74"/>
    <n v="17"/>
    <n v="43.4"/>
    <n v="20"/>
    <s v="Yes"/>
    <s v="No"/>
    <n v="18.2"/>
    <n v="2"/>
    <n v="30"/>
    <s v="Yes"/>
    <n v="0"/>
    <s v="NY"/>
    <x v="0"/>
    <n v="24"/>
    <s v="Yes"/>
    <s v="No"/>
    <s v="No"/>
    <s v="  Month-to-Month   "/>
    <s v="Credit Card"/>
    <n v="35"/>
    <n v="128"/>
    <x v="0"/>
    <m/>
    <x v="957"/>
    <x v="855"/>
    <n v="118"/>
    <x v="2"/>
    <n v="34.729999999999997"/>
    <x v="1"/>
    <s v="Phone"/>
    <x v="0"/>
    <n v="0.36"/>
    <n v="2887"/>
    <s v="Medio"/>
    <s v="Bajo"/>
    <n v="0"/>
    <n v="985"/>
    <n v="37"/>
    <n v="3.189189189189189"/>
    <n v="3.189189189189189"/>
    <s v="Primera compra"/>
    <n v="1513"/>
    <n v="49.708418891170432"/>
    <n v="4.1423682409308693"/>
    <x v="2"/>
    <x v="1"/>
    <s v="ago"/>
  </r>
  <r>
    <x v="3865"/>
    <x v="0"/>
    <n v="70"/>
    <n v="93"/>
    <n v="422.3"/>
    <n v="0"/>
    <s v="No"/>
    <s v="No"/>
    <n v="0"/>
    <n v="2"/>
    <n v="4"/>
    <s v="No"/>
    <n v="45"/>
    <s v="WY"/>
    <x v="0"/>
    <n v="53"/>
    <s v="No"/>
    <s v="No"/>
    <s v="No"/>
    <s v="  Month-to-Month   "/>
    <s v="Direct Debit"/>
    <n v="56"/>
    <n v="1832"/>
    <x v="0"/>
    <m/>
    <x v="218"/>
    <x v="1022"/>
    <n v="48"/>
    <x v="0"/>
    <n v="54.18"/>
    <x v="3"/>
    <s v="Phone"/>
    <x v="0"/>
    <n v="0"/>
    <n v="4777"/>
    <s v="Alto"/>
    <s v="Bajo"/>
    <n v="2.0833333333333332E-2"/>
    <n v="1190"/>
    <n v="94"/>
    <n v="0.51063829787234039"/>
    <n v="0.51063829787234039"/>
    <s v="Primera compra"/>
    <n v="642"/>
    <n v="21.09240246406571"/>
    <n v="1.7577002053388091"/>
    <x v="0"/>
    <x v="0"/>
    <s v="ene"/>
  </r>
  <r>
    <x v="3866"/>
    <x v="0"/>
    <n v="69"/>
    <n v="344"/>
    <n v="698.5"/>
    <n v="232"/>
    <s v="Yes"/>
    <s v="No"/>
    <n v="119.5"/>
    <n v="2"/>
    <n v="0"/>
    <s v="No"/>
    <n v="0"/>
    <s v="TX"/>
    <x v="0"/>
    <n v="44"/>
    <s v="No"/>
    <s v="No"/>
    <s v="No"/>
    <s v="  Two Year   "/>
    <s v="Credit Card"/>
    <n v="10"/>
    <n v="557"/>
    <x v="0"/>
    <m/>
    <x v="935"/>
    <x v="762"/>
    <n v="119"/>
    <x v="0"/>
    <n v="9.58"/>
    <x v="1"/>
    <s v="Phone"/>
    <x v="0"/>
    <n v="5.97"/>
    <n v="3277"/>
    <s v="Medio"/>
    <s v="Bajo"/>
    <n v="0"/>
    <n v="980"/>
    <n v="576"/>
    <n v="0.20659722222222221"/>
    <n v="0.20659722222222221"/>
    <s v="Primera compra"/>
    <n v="766"/>
    <n v="25.166324435318277"/>
    <n v="2.0971937029431897"/>
    <x v="2"/>
    <x v="1"/>
    <s v="sept"/>
  </r>
  <r>
    <x v="3867"/>
    <x v="0"/>
    <n v="66"/>
    <n v="134"/>
    <n v="334.8"/>
    <n v="0"/>
    <s v="No"/>
    <s v="No"/>
    <n v="0"/>
    <n v="2"/>
    <n v="8"/>
    <s v="Yes"/>
    <n v="0"/>
    <s v="MD"/>
    <x v="1"/>
    <n v="48"/>
    <s v="No"/>
    <s v="No"/>
    <s v="Yes"/>
    <s v="  One Year   "/>
    <s v="Credit Card"/>
    <n v="67"/>
    <n v="4513"/>
    <x v="0"/>
    <m/>
    <x v="455"/>
    <x v="1266"/>
    <n v="64"/>
    <x v="1"/>
    <n v="76.61"/>
    <x v="1"/>
    <s v="Phone"/>
    <x v="1"/>
    <n v="0"/>
    <n v="6131"/>
    <s v="Alto"/>
    <s v="Bajo"/>
    <n v="0"/>
    <n v="653"/>
    <n v="134"/>
    <n v="0.47761194029850745"/>
    <n v="0.47761194029850745"/>
    <s v="Primera compra"/>
    <n v="1668"/>
    <n v="54.800821355236138"/>
    <n v="4.5667351129363452"/>
    <x v="2"/>
    <x v="3"/>
    <s v="mar"/>
  </r>
  <r>
    <x v="3868"/>
    <x v="0"/>
    <n v="66"/>
    <n v="235"/>
    <n v="595.9"/>
    <n v="148"/>
    <s v="Yes"/>
    <s v="No"/>
    <n v="220.2"/>
    <n v="0"/>
    <n v="0"/>
    <s v="No"/>
    <n v="0"/>
    <s v="NY"/>
    <x v="0"/>
    <n v="24"/>
    <s v="Yes"/>
    <s v="No"/>
    <s v="No"/>
    <s v="  One Year   "/>
    <s v="Direct Debit"/>
    <n v="8"/>
    <n v="299"/>
    <x v="0"/>
    <m/>
    <x v="805"/>
    <x v="1365"/>
    <n v="47"/>
    <x v="0"/>
    <n v="7.42"/>
    <x v="5"/>
    <s v="SMS"/>
    <x v="1"/>
    <n v="4.4000000000000004"/>
    <n v="1610"/>
    <s v="Medio"/>
    <s v="Bajo"/>
    <n v="8.5106382978723402E-2"/>
    <n v="469"/>
    <n v="387"/>
    <n v="0.12144702842377261"/>
    <n v="0.12144702842377261"/>
    <s v="Primera compra"/>
    <n v="1083"/>
    <n v="35.581108829568791"/>
    <n v="2.9650924024640659"/>
    <x v="0"/>
    <x v="1"/>
    <s v="oct"/>
  </r>
  <r>
    <x v="3869"/>
    <x v="0"/>
    <n v="66"/>
    <n v="194"/>
    <n v="588.4"/>
    <n v="0"/>
    <s v="No"/>
    <s v="No"/>
    <n v="0"/>
    <n v="0"/>
    <n v="1"/>
    <s v="Yes"/>
    <n v="0"/>
    <s v="OH"/>
    <x v="0"/>
    <n v="80"/>
    <s v="No"/>
    <s v="Yes"/>
    <s v="Yes"/>
    <s v="  Two Year   "/>
    <s v="Credit Card"/>
    <n v="43"/>
    <n v="3195"/>
    <x v="0"/>
    <m/>
    <x v="1233"/>
    <x v="542"/>
    <n v="92"/>
    <x v="0"/>
    <n v="42.22"/>
    <x v="4"/>
    <s v="SMS"/>
    <x v="1"/>
    <n v="0"/>
    <n v="1457"/>
    <s v="Medio"/>
    <s v="Bajo"/>
    <n v="3.2608695652173912E-2"/>
    <n v="1402"/>
    <n v="197"/>
    <n v="0.46700507614213199"/>
    <n v="0.46700507614213199"/>
    <s v="Primera compra"/>
    <n v="1713"/>
    <n v="56.279260780287473"/>
    <n v="4.6899383983572891"/>
    <x v="0"/>
    <x v="3"/>
    <s v="feb"/>
  </r>
  <r>
    <x v="3870"/>
    <x v="0"/>
    <n v="82"/>
    <n v="64"/>
    <n v="129.6"/>
    <n v="160"/>
    <s v="Yes"/>
    <s v="No"/>
    <n v="64.599999999999994"/>
    <n v="0"/>
    <n v="0"/>
    <s v="No"/>
    <n v="0"/>
    <s v="LA"/>
    <x v="0"/>
    <n v="38"/>
    <s v="No"/>
    <s v="No"/>
    <s v="No"/>
    <s v="  Two Year   "/>
    <s v="Credit Card"/>
    <n v="9"/>
    <n v="276"/>
    <x v="0"/>
    <m/>
    <x v="1330"/>
    <x v="856"/>
    <n v="40"/>
    <x v="1"/>
    <n v="9.98"/>
    <x v="5"/>
    <s v="SMS"/>
    <x v="1"/>
    <n v="3.23"/>
    <n v="6873"/>
    <s v="Medio"/>
    <s v="Bajo"/>
    <n v="0.1"/>
    <n v="1449"/>
    <n v="228"/>
    <n v="0.17543859649122806"/>
    <n v="0.17543859649122806"/>
    <s v="Primera compra"/>
    <n v="1097"/>
    <n v="36.041067761806985"/>
    <n v="3.0034223134839153"/>
    <x v="0"/>
    <x v="1"/>
    <s v="oct"/>
  </r>
  <r>
    <x v="3870"/>
    <x v="0"/>
    <n v="80"/>
    <n v="64"/>
    <n v="129.6"/>
    <n v="160"/>
    <s v="Yes"/>
    <s v="No"/>
    <n v="64.599999999999994"/>
    <n v="0"/>
    <n v="0"/>
    <s v="No"/>
    <n v="0"/>
    <s v="LA"/>
    <x v="0"/>
    <n v="38"/>
    <s v="No"/>
    <s v="No"/>
    <s v="No"/>
    <s v="  Two Year   "/>
    <s v="Credit Card"/>
    <n v="9"/>
    <n v="276"/>
    <x v="0"/>
    <m/>
    <x v="1330"/>
    <x v="856"/>
    <n v="40"/>
    <x v="1"/>
    <n v="9.98"/>
    <x v="0"/>
    <s v="SMS"/>
    <x v="1"/>
    <n v="3.23"/>
    <n v="2729"/>
    <s v="Medio"/>
    <s v="Bajo"/>
    <n v="0.05"/>
    <n v="1449"/>
    <n v="226"/>
    <n v="0.17699115044247787"/>
    <n v="0.17699115044247787"/>
    <s v="Compra posterior"/>
    <n v="1097"/>
    <n v="36.041067761806985"/>
    <n v="3.0034223134839153"/>
    <x v="0"/>
    <x v="1"/>
    <s v="oct"/>
  </r>
  <r>
    <x v="3871"/>
    <x v="0"/>
    <n v="83"/>
    <n v="141"/>
    <n v="407.3"/>
    <n v="0"/>
    <s v="No"/>
    <s v="No"/>
    <n v="0"/>
    <n v="0"/>
    <n v="8"/>
    <s v="Yes"/>
    <n v="0"/>
    <s v="DC"/>
    <x v="1"/>
    <n v="82"/>
    <s v="No"/>
    <s v="Yes"/>
    <s v="Yes"/>
    <s v="  Two Year   "/>
    <s v="Direct Debit"/>
    <n v="69"/>
    <n v="4652"/>
    <x v="0"/>
    <m/>
    <x v="236"/>
    <x v="905"/>
    <n v="102"/>
    <x v="1"/>
    <n v="56.72"/>
    <x v="2"/>
    <s v="SMS"/>
    <x v="1"/>
    <n v="0"/>
    <n v="4284"/>
    <s v="Alto"/>
    <s v="Medio"/>
    <n v="4.9019607843137254E-2"/>
    <n v="1174"/>
    <n v="146"/>
    <n v="0.69863013698630139"/>
    <n v="0.69863013698630139"/>
    <s v="Primera compra"/>
    <n v="356"/>
    <n v="11.696098562628336"/>
    <n v="0.97467488021902804"/>
    <x v="1"/>
    <x v="3"/>
    <s v="oct"/>
  </r>
  <r>
    <x v="3872"/>
    <x v="0"/>
    <n v="75"/>
    <n v="241"/>
    <n v="636.1"/>
    <n v="192"/>
    <s v="Yes"/>
    <s v="No"/>
    <n v="348.8"/>
    <n v="0"/>
    <n v="0"/>
    <s v="No"/>
    <n v="0"/>
    <s v="OK"/>
    <x v="0"/>
    <n v="67"/>
    <s v="No"/>
    <s v="Yes"/>
    <s v="No"/>
    <s v="  Two Year   "/>
    <s v="Credit Card"/>
    <n v="9"/>
    <n v="563"/>
    <x v="0"/>
    <m/>
    <x v="773"/>
    <x v="1366"/>
    <n v="67"/>
    <x v="0"/>
    <n v="8.39"/>
    <x v="2"/>
    <s v="Phone"/>
    <x v="1"/>
    <n v="6.98"/>
    <n v="2054"/>
    <s v="Medio"/>
    <s v="Medio"/>
    <n v="7.4626865671641784E-2"/>
    <n v="660"/>
    <n v="438"/>
    <n v="0.15296803652968036"/>
    <n v="0.15296803652968036"/>
    <s v="Primera compra"/>
    <n v="1291"/>
    <n v="42.414784394250511"/>
    <n v="3.5345653661875427"/>
    <x v="1"/>
    <x v="1"/>
    <s v="abr"/>
  </r>
  <r>
    <x v="3873"/>
    <x v="0"/>
    <n v="94"/>
    <n v="249"/>
    <n v="574.9"/>
    <n v="0"/>
    <s v="No"/>
    <s v="No"/>
    <n v="0"/>
    <n v="0"/>
    <n v="0"/>
    <s v="No"/>
    <n v="0"/>
    <s v="NJ"/>
    <x v="1"/>
    <n v="58"/>
    <s v="No"/>
    <s v="No"/>
    <s v="No"/>
    <s v="  Two Year   "/>
    <s v="Direct Debit"/>
    <n v="8"/>
    <n v="450"/>
    <x v="0"/>
    <m/>
    <x v="508"/>
    <x v="860"/>
    <n v="2"/>
    <x v="1"/>
    <n v="7.8"/>
    <x v="4"/>
    <s v="Email"/>
    <x v="0"/>
    <n v="0"/>
    <n v="1315"/>
    <s v="Medio"/>
    <s v="Bajo"/>
    <n v="1.5"/>
    <n v="1232"/>
    <n v="252"/>
    <n v="7.9365079365079361E-3"/>
    <n v="7.9365079365079361E-3"/>
    <s v="Primera compra"/>
    <n v="1037"/>
    <n v="34.069815195071868"/>
    <n v="2.839151266255989"/>
    <x v="0"/>
    <x v="1"/>
    <s v="dic"/>
  </r>
  <r>
    <x v="3874"/>
    <x v="0"/>
    <n v="54"/>
    <n v="167"/>
    <n v="304.7"/>
    <n v="0"/>
    <s v="No"/>
    <s v="No"/>
    <n v="0"/>
    <n v="2"/>
    <n v="7"/>
    <s v="Yes"/>
    <n v="0"/>
    <s v="CT"/>
    <x v="1"/>
    <n v="62"/>
    <s v="No"/>
    <s v="No"/>
    <s v="Yes"/>
    <s v="  Month-to-Month   "/>
    <s v="Direct Debit"/>
    <n v="38"/>
    <n v="1448"/>
    <x v="0"/>
    <m/>
    <x v="154"/>
    <x v="1235"/>
    <n v="110"/>
    <x v="2"/>
    <n v="34.68"/>
    <x v="3"/>
    <s v="Email"/>
    <x v="1"/>
    <n v="0"/>
    <n v="1952"/>
    <s v="Medio"/>
    <s v="Bajo"/>
    <n v="9.0909090909090905E-3"/>
    <n v="516"/>
    <n v="168"/>
    <n v="0.65476190476190477"/>
    <n v="0.65476190476190477"/>
    <s v="Primera compra"/>
    <n v="1634"/>
    <n v="53.683778234086247"/>
    <n v="4.473648186173854"/>
    <x v="2"/>
    <x v="0"/>
    <s v="abr"/>
  </r>
  <r>
    <x v="3875"/>
    <x v="0"/>
    <n v="68"/>
    <n v="139"/>
    <n v="311.3"/>
    <n v="0"/>
    <s v="No"/>
    <s v="No"/>
    <n v="0"/>
    <n v="0"/>
    <n v="7"/>
    <s v="Yes"/>
    <n v="0"/>
    <s v="OH"/>
    <x v="1"/>
    <n v="61"/>
    <s v="No"/>
    <s v="No"/>
    <s v="No"/>
    <s v="  Month-to-Month   "/>
    <s v="Direct Debit"/>
    <n v="36"/>
    <n v="698"/>
    <x v="0"/>
    <m/>
    <x v="324"/>
    <x v="1297"/>
    <n v="43"/>
    <x v="2"/>
    <n v="36.83"/>
    <x v="4"/>
    <s v="Phone"/>
    <x v="1"/>
    <n v="0"/>
    <n v="5051"/>
    <s v="Medio"/>
    <s v="Bajo"/>
    <n v="6.9767441860465115E-2"/>
    <n v="1318"/>
    <n v="142"/>
    <n v="0.30281690140845069"/>
    <n v="0.30281690140845069"/>
    <s v="Primera compra"/>
    <n v="1049"/>
    <n v="34.464065708418893"/>
    <n v="2.8720054757015743"/>
    <x v="0"/>
    <x v="2"/>
    <s v="nov"/>
  </r>
  <r>
    <x v="3876"/>
    <x v="0"/>
    <n v="57"/>
    <n v="309"/>
    <n v="609.79999999999995"/>
    <n v="0"/>
    <s v="No"/>
    <s v="No"/>
    <n v="0"/>
    <n v="0"/>
    <n v="10"/>
    <s v="No"/>
    <n v="24"/>
    <s v="HI"/>
    <x v="0"/>
    <n v="29"/>
    <s v="Yes"/>
    <s v="No"/>
    <s v="Yes"/>
    <s v="  Month-to-Month   "/>
    <s v="Credit Card"/>
    <n v="24"/>
    <n v="1451"/>
    <x v="0"/>
    <m/>
    <x v="1003"/>
    <x v="83"/>
    <n v="46"/>
    <x v="2"/>
    <n v="21.48"/>
    <x v="3"/>
    <s v="Email"/>
    <x v="0"/>
    <n v="0"/>
    <n v="1673"/>
    <s v="Medio"/>
    <s v="Bajo"/>
    <n v="2.1739130434782608E-2"/>
    <n v="903"/>
    <n v="310"/>
    <n v="0.14838709677419354"/>
    <n v="0.14838709677419354"/>
    <s v="Primera compra"/>
    <n v="1244"/>
    <n v="40.870636550308006"/>
    <n v="3.4058863791923337"/>
    <x v="2"/>
    <x v="0"/>
    <s v="may"/>
  </r>
  <r>
    <x v="3877"/>
    <x v="0"/>
    <n v="78"/>
    <n v="536"/>
    <n v="1119.2"/>
    <n v="0"/>
    <s v="No"/>
    <s v="No"/>
    <n v="0"/>
    <n v="2"/>
    <n v="1"/>
    <s v="Yes"/>
    <n v="0"/>
    <s v="VA"/>
    <x v="0"/>
    <n v="39"/>
    <s v="No"/>
    <s v="No"/>
    <s v="Yes"/>
    <s v="  Two Year   "/>
    <s v="Credit Card"/>
    <n v="37"/>
    <n v="2583"/>
    <x v="0"/>
    <m/>
    <x v="1251"/>
    <x v="965"/>
    <n v="50"/>
    <x v="1"/>
    <n v="35.5"/>
    <x v="1"/>
    <s v="SMS"/>
    <x v="0"/>
    <n v="0"/>
    <n v="4561"/>
    <s v="Medio"/>
    <s v="Bajo"/>
    <n v="0"/>
    <n v="1666"/>
    <n v="536"/>
    <n v="9.3283582089552244E-2"/>
    <n v="9.3283582089552244E-2"/>
    <s v="Primera compra"/>
    <n v="1664"/>
    <n v="54.669404517453799"/>
    <n v="4.5557837097878169"/>
    <x v="2"/>
    <x v="3"/>
    <s v="mar"/>
  </r>
  <r>
    <x v="3878"/>
    <x v="0"/>
    <n v="84"/>
    <n v="149"/>
    <n v="444.6"/>
    <n v="0"/>
    <s v="No"/>
    <s v="No"/>
    <n v="0"/>
    <n v="0"/>
    <n v="17"/>
    <s v="Yes"/>
    <n v="0"/>
    <s v="VA"/>
    <x v="0"/>
    <n v="25"/>
    <s v="Yes"/>
    <s v="No"/>
    <s v="Yes"/>
    <s v="  Month-to-Month   "/>
    <s v="Credit Card"/>
    <n v="47"/>
    <n v="1311"/>
    <x v="0"/>
    <m/>
    <x v="114"/>
    <x v="417"/>
    <n v="63"/>
    <x v="1"/>
    <n v="55.5"/>
    <x v="5"/>
    <s v="Phone"/>
    <x v="0"/>
    <n v="0"/>
    <n v="129"/>
    <s v="Alto"/>
    <s v="Bajo"/>
    <n v="6.3492063492063489E-2"/>
    <n v="385"/>
    <n v="153"/>
    <n v="0.41176470588235292"/>
    <n v="0.41176470588235292"/>
    <s v="Primera compra"/>
    <n v="935"/>
    <n v="30.718685831622174"/>
    <n v="2.5598904859685145"/>
    <x v="0"/>
    <x v="0"/>
    <s v="mar"/>
  </r>
  <r>
    <x v="3879"/>
    <x v="0"/>
    <n v="95"/>
    <n v="6"/>
    <n v="12.6"/>
    <n v="0"/>
    <s v="No"/>
    <s v="No"/>
    <n v="0"/>
    <n v="1"/>
    <n v="0"/>
    <s v="No"/>
    <n v="0"/>
    <s v="ME"/>
    <x v="0"/>
    <n v="45"/>
    <s v="No"/>
    <s v="No"/>
    <s v="No"/>
    <s v="  Month-to-Month   "/>
    <s v="Paper Check"/>
    <n v="8"/>
    <n v="16"/>
    <x v="0"/>
    <m/>
    <x v="78"/>
    <x v="411"/>
    <n v="29"/>
    <x v="1"/>
    <n v="7.97"/>
    <x v="3"/>
    <s v="Email"/>
    <x v="1"/>
    <n v="0"/>
    <n v="6228"/>
    <s v="Medio"/>
    <s v="Bajo"/>
    <n v="3.4482758620689655E-2"/>
    <n v="1076"/>
    <n v="7"/>
    <n v="4.1428571428571432"/>
    <n v="4.1428571428571432"/>
    <s v="Primera compra"/>
    <n v="582"/>
    <n v="19.121149897330596"/>
    <n v="1.593429158110883"/>
    <x v="0"/>
    <x v="1"/>
    <s v="mar"/>
  </r>
  <r>
    <x v="3880"/>
    <x v="0"/>
    <n v="71"/>
    <n v="37"/>
    <n v="66.599999999999994"/>
    <n v="91"/>
    <s v="Yes"/>
    <s v="Yes"/>
    <n v="0"/>
    <n v="1"/>
    <n v="15"/>
    <s v="Yes"/>
    <n v="0"/>
    <s v="MI"/>
    <x v="0"/>
    <n v="27"/>
    <s v="Yes"/>
    <s v="No"/>
    <s v="Yes"/>
    <s v="  Month-to-Month   "/>
    <s v="Credit Card"/>
    <n v="20"/>
    <n v="264"/>
    <x v="0"/>
    <m/>
    <x v="502"/>
    <x v="1367"/>
    <n v="107"/>
    <x v="1"/>
    <n v="23.68"/>
    <x v="3"/>
    <s v="SMS"/>
    <x v="1"/>
    <n v="1.25"/>
    <n v="4618"/>
    <s v="Medio"/>
    <s v="Bajo"/>
    <n v="9.3457943925233638E-3"/>
    <n v="1525"/>
    <n v="129"/>
    <n v="0.8294573643410853"/>
    <n v="0.8294573643410853"/>
    <s v="Primera compra"/>
    <n v="652"/>
    <n v="21.420944558521562"/>
    <n v="1.7850787132101302"/>
    <x v="0"/>
    <x v="1"/>
    <s v="dic"/>
  </r>
  <r>
    <x v="3881"/>
    <x v="0"/>
    <n v="73"/>
    <n v="575"/>
    <n v="966.2"/>
    <n v="0"/>
    <s v="No"/>
    <s v="No"/>
    <n v="0"/>
    <n v="2"/>
    <n v="35"/>
    <s v="Yes"/>
    <n v="0"/>
    <s v="KY"/>
    <x v="1"/>
    <n v="23"/>
    <s v="Yes"/>
    <s v="No"/>
    <s v="Yes"/>
    <s v="  One Year   "/>
    <s v="Direct Debit"/>
    <n v="47"/>
    <n v="3017"/>
    <x v="0"/>
    <m/>
    <x v="507"/>
    <x v="969"/>
    <n v="105"/>
    <x v="1"/>
    <n v="49.27"/>
    <x v="2"/>
    <s v="SMS"/>
    <x v="1"/>
    <n v="0"/>
    <n v="6604"/>
    <s v="Alto"/>
    <s v="Medio"/>
    <n v="4.7619047619047616E-2"/>
    <n v="431"/>
    <n v="580"/>
    <n v="0.18103448275862069"/>
    <n v="0.18103448275862069"/>
    <s v="Primera compra"/>
    <n v="1030"/>
    <n v="33.839835728952778"/>
    <n v="2.819986310746065"/>
    <x v="1"/>
    <x v="3"/>
    <s v="dic"/>
  </r>
  <r>
    <x v="3882"/>
    <x v="0"/>
    <n v="59"/>
    <n v="124"/>
    <n v="291.10000000000002"/>
    <n v="0"/>
    <s v="No"/>
    <s v="No"/>
    <n v="0"/>
    <n v="0"/>
    <n v="3"/>
    <s v="Yes"/>
    <n v="0"/>
    <s v="NC"/>
    <x v="1"/>
    <n v="55"/>
    <s v="No"/>
    <s v="No"/>
    <s v="Yes"/>
    <s v="  Two Year   "/>
    <s v="Direct Debit"/>
    <n v="20"/>
    <n v="1457"/>
    <x v="0"/>
    <m/>
    <x v="274"/>
    <x v="281"/>
    <n v="116"/>
    <x v="1"/>
    <n v="20.86"/>
    <x v="0"/>
    <s v="SMS"/>
    <x v="1"/>
    <n v="0"/>
    <n v="1416"/>
    <s v="Medio"/>
    <s v="Bajo"/>
    <n v="1.7241379310344827E-2"/>
    <n v="1669"/>
    <n v="126"/>
    <n v="0.92063492063492058"/>
    <n v="0.92063492063492058"/>
    <s v="Primera compra"/>
    <n v="402"/>
    <n v="13.207392197125259"/>
    <n v="1.1006160164271048"/>
    <x v="0"/>
    <x v="0"/>
    <s v="sept"/>
  </r>
  <r>
    <x v="3883"/>
    <x v="0"/>
    <n v="68"/>
    <n v="81"/>
    <n v="199.4"/>
    <n v="56"/>
    <s v="Yes"/>
    <s v="No"/>
    <n v="74.5"/>
    <n v="0"/>
    <n v="4"/>
    <s v="Yes"/>
    <n v="0"/>
    <s v="NM"/>
    <x v="1"/>
    <n v="77"/>
    <s v="No"/>
    <s v="Yes"/>
    <s v="No"/>
    <s v="  Two Year   "/>
    <s v="Credit Card"/>
    <n v="45"/>
    <n v="1271"/>
    <x v="0"/>
    <m/>
    <x v="1248"/>
    <x v="1049"/>
    <n v="2"/>
    <x v="0"/>
    <n v="36.630000000000003"/>
    <x v="0"/>
    <s v="Phone"/>
    <x v="0"/>
    <n v="3.72"/>
    <n v="3255"/>
    <s v="Medio"/>
    <s v="Bajo"/>
    <n v="1"/>
    <n v="1332"/>
    <n v="139"/>
    <n v="1.4388489208633094E-2"/>
    <n v="1.4388489208633094E-2"/>
    <s v="Primera compra"/>
    <n v="1345"/>
    <n v="44.188911704312112"/>
    <n v="3.6824093086926761"/>
    <x v="0"/>
    <x v="0"/>
    <s v="feb"/>
  </r>
  <r>
    <x v="3883"/>
    <x v="0"/>
    <n v="69"/>
    <n v="81"/>
    <n v="199.4"/>
    <n v="56"/>
    <s v="Yes"/>
    <s v="No"/>
    <n v="74.5"/>
    <n v="0"/>
    <n v="4"/>
    <s v="Yes"/>
    <n v="0"/>
    <s v="NM"/>
    <x v="1"/>
    <n v="77"/>
    <s v="No"/>
    <s v="Yes"/>
    <s v="No"/>
    <s v="  Two Year   "/>
    <s v="Credit Card"/>
    <n v="45"/>
    <n v="1271"/>
    <x v="0"/>
    <m/>
    <x v="1248"/>
    <x v="1049"/>
    <n v="2"/>
    <x v="0"/>
    <n v="36.630000000000003"/>
    <x v="0"/>
    <s v="Phone"/>
    <x v="0"/>
    <n v="3.72"/>
    <n v="3363"/>
    <s v="Medio"/>
    <s v="Bajo"/>
    <n v="1"/>
    <n v="1332"/>
    <n v="139"/>
    <n v="1.4388489208633094E-2"/>
    <n v="1.4388489208633094E-2"/>
    <s v="Compra posterior"/>
    <n v="1345"/>
    <n v="44.188911704312112"/>
    <n v="3.6824093086926761"/>
    <x v="0"/>
    <x v="0"/>
    <s v="feb"/>
  </r>
  <r>
    <x v="3884"/>
    <x v="0"/>
    <n v="51"/>
    <n v="38"/>
    <n v="81.7"/>
    <n v="0"/>
    <s v="No"/>
    <s v="No"/>
    <n v="0"/>
    <n v="0"/>
    <n v="0"/>
    <s v="No"/>
    <n v="0"/>
    <s v="ME"/>
    <x v="0"/>
    <n v="57"/>
    <s v="No"/>
    <s v="No"/>
    <s v="No"/>
    <s v="  One Year   "/>
    <s v="Credit Card"/>
    <n v="5"/>
    <n v="31"/>
    <x v="0"/>
    <m/>
    <x v="94"/>
    <x v="1063"/>
    <n v="52"/>
    <x v="1"/>
    <n v="4.09"/>
    <x v="4"/>
    <s v="Phone"/>
    <x v="1"/>
    <n v="0"/>
    <n v="2767"/>
    <s v="Medio"/>
    <s v="Bajo"/>
    <n v="5.7692307692307696E-2"/>
    <n v="1664"/>
    <n v="41"/>
    <n v="1.2682926829268293"/>
    <n v="1.2682926829268293"/>
    <s v="Primera compra"/>
    <n v="289"/>
    <n v="9.4948665297741268"/>
    <n v="0.79123887748117727"/>
    <x v="0"/>
    <x v="1"/>
    <s v="dic"/>
  </r>
  <r>
    <x v="3885"/>
    <x v="0"/>
    <n v="57"/>
    <n v="120"/>
    <n v="298.10000000000002"/>
    <n v="450"/>
    <s v="Yes"/>
    <s v="No"/>
    <n v="343.1"/>
    <n v="0"/>
    <n v="1"/>
    <s v="Yes"/>
    <n v="0"/>
    <s v="ID"/>
    <x v="1"/>
    <n v="37"/>
    <s v="No"/>
    <s v="No"/>
    <s v="Yes"/>
    <s v="  Two Year   "/>
    <s v="Direct Debit"/>
    <n v="41"/>
    <n v="3037"/>
    <x v="0"/>
    <m/>
    <x v="54"/>
    <x v="68"/>
    <n v="43"/>
    <x v="2"/>
    <n v="44.25"/>
    <x v="2"/>
    <s v="SMS"/>
    <x v="0"/>
    <n v="13.72"/>
    <n v="1251"/>
    <s v="Medio"/>
    <s v="Medio"/>
    <n v="0.11627906976744186"/>
    <n v="1126"/>
    <n v="575"/>
    <n v="7.4782608695652175E-2"/>
    <n v="7.4782608695652175E-2"/>
    <s v="Primera compra"/>
    <n v="1002"/>
    <n v="32.919917864476382"/>
    <n v="2.7433264887063653"/>
    <x v="1"/>
    <x v="3"/>
    <s v="ene"/>
  </r>
  <r>
    <x v="3886"/>
    <x v="0"/>
    <n v="74"/>
    <n v="77"/>
    <n v="207.9"/>
    <n v="0"/>
    <s v="No"/>
    <s v="No"/>
    <n v="0"/>
    <n v="0"/>
    <n v="26"/>
    <s v="Yes"/>
    <n v="0"/>
    <s v="WI"/>
    <x v="0"/>
    <n v="24"/>
    <s v="Yes"/>
    <s v="No"/>
    <s v="Yes"/>
    <s v="  Two Year   "/>
    <s v="Direct Debit"/>
    <n v="28"/>
    <n v="388"/>
    <x v="0"/>
    <m/>
    <x v="1013"/>
    <x v="1278"/>
    <n v="11"/>
    <x v="2"/>
    <n v="24.33"/>
    <x v="2"/>
    <s v="Phone"/>
    <x v="1"/>
    <n v="0"/>
    <n v="2197"/>
    <s v="Medio"/>
    <s v="Medio"/>
    <n v="0.45454545454545453"/>
    <n v="362"/>
    <n v="82"/>
    <n v="0.13414634146341464"/>
    <n v="0.13414634146341464"/>
    <s v="Primera compra"/>
    <n v="1231"/>
    <n v="40.4435318275154"/>
    <n v="3.3702943189596168"/>
    <x v="1"/>
    <x v="1"/>
    <s v="may"/>
  </r>
  <r>
    <x v="3887"/>
    <x v="0"/>
    <n v="53"/>
    <n v="45"/>
    <n v="107"/>
    <n v="0"/>
    <s v="No"/>
    <s v="No"/>
    <n v="0"/>
    <n v="0"/>
    <n v="7"/>
    <s v="Yes"/>
    <n v="0"/>
    <s v="SC"/>
    <x v="0"/>
    <n v="39"/>
    <s v="No"/>
    <s v="No"/>
    <s v="Yes"/>
    <s v="  Two Year   "/>
    <s v="Credit Card"/>
    <n v="19"/>
    <n v="404"/>
    <x v="0"/>
    <m/>
    <x v="1339"/>
    <x v="579"/>
    <n v="116"/>
    <x v="1"/>
    <n v="22.78"/>
    <x v="5"/>
    <s v="Email"/>
    <x v="0"/>
    <n v="0"/>
    <n v="3552"/>
    <s v="Medio"/>
    <s v="Bajo"/>
    <n v="3.4482758620689655E-2"/>
    <n v="449"/>
    <n v="49"/>
    <n v="2.3673469387755102"/>
    <n v="2.3673469387755102"/>
    <s v="Primera compra"/>
    <n v="648"/>
    <n v="21.289527720739223"/>
    <n v="1.774127310061602"/>
    <x v="0"/>
    <x v="1"/>
    <s v="ene"/>
  </r>
  <r>
    <x v="3888"/>
    <x v="0"/>
    <n v="83"/>
    <n v="24"/>
    <n v="66.8"/>
    <n v="68"/>
    <s v="Yes"/>
    <s v="No"/>
    <n v="32.6"/>
    <n v="0"/>
    <n v="14"/>
    <s v="Yes"/>
    <n v="0"/>
    <s v="MN"/>
    <x v="0"/>
    <n v="44"/>
    <s v="No"/>
    <s v="No"/>
    <s v="Yes"/>
    <s v="  Two Year   "/>
    <s v="Credit Card"/>
    <n v="24"/>
    <n v="403"/>
    <x v="0"/>
    <m/>
    <x v="212"/>
    <x v="130"/>
    <n v="41"/>
    <x v="1"/>
    <n v="21.75"/>
    <x v="3"/>
    <s v="Email"/>
    <x v="1"/>
    <n v="1.63"/>
    <n v="5166"/>
    <s v="Medio"/>
    <s v="Bajo"/>
    <n v="2.4390243902439025E-2"/>
    <n v="1445"/>
    <n v="93"/>
    <n v="0.44086021505376344"/>
    <n v="0.44086021505376344"/>
    <s v="Primera compra"/>
    <n v="437"/>
    <n v="14.35728952772074"/>
    <n v="1.1964407939767283"/>
    <x v="0"/>
    <x v="1"/>
    <s v="ago"/>
  </r>
  <r>
    <x v="3889"/>
    <x v="0"/>
    <n v="60"/>
    <n v="166"/>
    <n v="493.4"/>
    <n v="0"/>
    <s v="No"/>
    <s v="No"/>
    <n v="0"/>
    <n v="0"/>
    <n v="0"/>
    <s v="No"/>
    <n v="0"/>
    <s v="SD"/>
    <x v="0"/>
    <n v="20"/>
    <s v="Yes"/>
    <s v="No"/>
    <s v="No"/>
    <s v="  Month-to-Month   "/>
    <s v="Direct Debit"/>
    <n v="11"/>
    <n v="486"/>
    <x v="0"/>
    <m/>
    <x v="745"/>
    <x v="338"/>
    <n v="16"/>
    <x v="2"/>
    <n v="12.05"/>
    <x v="4"/>
    <s v="Phone"/>
    <x v="0"/>
    <n v="0"/>
    <n v="6824"/>
    <s v="Medio"/>
    <s v="Bajo"/>
    <n v="0.1875"/>
    <n v="923"/>
    <n v="169"/>
    <n v="9.4674556213017749E-2"/>
    <n v="9.4674556213017749E-2"/>
    <s v="Primera compra"/>
    <n v="855"/>
    <n v="28.090349075975357"/>
    <n v="2.3408624229979464"/>
    <x v="0"/>
    <x v="1"/>
    <s v="jun"/>
  </r>
  <r>
    <x v="3890"/>
    <x v="0"/>
    <n v="63"/>
    <n v="12"/>
    <n v="36"/>
    <n v="12"/>
    <s v="Yes"/>
    <s v="No"/>
    <n v="10"/>
    <n v="0"/>
    <n v="3"/>
    <s v="Yes"/>
    <n v="0"/>
    <s v="MD"/>
    <x v="1"/>
    <n v="32"/>
    <s v="No"/>
    <s v="No"/>
    <s v="No"/>
    <s v="  Month-to-Month   "/>
    <s v="Direct Debit"/>
    <n v="27"/>
    <n v="90"/>
    <x v="0"/>
    <m/>
    <x v="1340"/>
    <x v="1239"/>
    <n v="109"/>
    <x v="2"/>
    <n v="22.02"/>
    <x v="0"/>
    <s v="Email"/>
    <x v="0"/>
    <n v="0.5"/>
    <n v="1429"/>
    <s v="Medio"/>
    <s v="Bajo"/>
    <n v="1.834862385321101E-2"/>
    <n v="1079"/>
    <n v="26"/>
    <n v="4.1923076923076925"/>
    <n v="4.1923076923076925"/>
    <s v="Primera compra"/>
    <n v="634"/>
    <n v="20.829568788501025"/>
    <n v="1.7357973990417521"/>
    <x v="0"/>
    <x v="1"/>
    <s v="ene"/>
  </r>
  <r>
    <x v="3891"/>
    <x v="0"/>
    <n v="66"/>
    <n v="231"/>
    <n v="715.3"/>
    <n v="216"/>
    <s v="Yes"/>
    <s v="Yes"/>
    <n v="0"/>
    <n v="0"/>
    <n v="7"/>
    <s v="Yes"/>
    <n v="0"/>
    <s v="DE"/>
    <x v="0"/>
    <n v="47"/>
    <s v="No"/>
    <s v="No"/>
    <s v="Yes"/>
    <s v="  Two Year   "/>
    <m/>
    <n v="41"/>
    <m/>
    <x v="0"/>
    <m/>
    <x v="1341"/>
    <x v="314"/>
    <n v="46"/>
    <x v="0"/>
    <n v="44.22"/>
    <x v="3"/>
    <s v="Email"/>
    <x v="1"/>
    <n v="7.27"/>
    <n v="16"/>
    <s v="Medio"/>
    <s v="Bajo"/>
    <n v="2.1739130434782608E-2"/>
    <n v="1722"/>
    <n v="448"/>
    <n v="0.10267857142857142"/>
    <n v="0.10267857142857142"/>
    <s v="Primera compra"/>
    <n v="1365"/>
    <n v="44.845995893223822"/>
    <n v="3.7371663244353184"/>
    <x v="2"/>
    <x v="1"/>
    <s v="ene"/>
  </r>
  <r>
    <x v="3892"/>
    <x v="0"/>
    <n v="70"/>
    <n v="174"/>
    <n v="475.4"/>
    <n v="0"/>
    <s v="No"/>
    <s v="No"/>
    <n v="0"/>
    <n v="1"/>
    <n v="16"/>
    <s v="Yes"/>
    <n v="0"/>
    <s v="PA"/>
    <x v="1"/>
    <n v="29"/>
    <s v="Yes"/>
    <s v="No"/>
    <s v="Yes"/>
    <s v="  Month-to-Month   "/>
    <s v="Direct Debit"/>
    <n v="39"/>
    <n v="2330"/>
    <x v="0"/>
    <m/>
    <x v="1185"/>
    <x v="504"/>
    <n v="23"/>
    <x v="0"/>
    <n v="31.49"/>
    <x v="3"/>
    <s v="Phone"/>
    <x v="1"/>
    <n v="0"/>
    <n v="6310"/>
    <s v="Medio"/>
    <s v="Bajo"/>
    <n v="4.3478260869565216E-2"/>
    <n v="349"/>
    <n v="175"/>
    <n v="0.13142857142857142"/>
    <n v="0.13142857142857142"/>
    <s v="Primera compra"/>
    <n v="1269"/>
    <n v="41.691991786447645"/>
    <n v="3.4743326488706372"/>
    <x v="2"/>
    <x v="3"/>
    <s v="abr"/>
  </r>
  <r>
    <x v="3893"/>
    <x v="0"/>
    <n v="86"/>
    <n v="163"/>
    <n v="355.6"/>
    <n v="142"/>
    <s v="Yes"/>
    <s v="No"/>
    <n v="204.1"/>
    <n v="0"/>
    <n v="12"/>
    <s v="No"/>
    <n v="68"/>
    <s v="NY"/>
    <x v="1"/>
    <n v="28"/>
    <s v="Yes"/>
    <s v="No"/>
    <s v="Yes"/>
    <s v="  Two Year   "/>
    <s v="Direct Debit"/>
    <n v="42"/>
    <n v="3000"/>
    <x v="0"/>
    <m/>
    <x v="653"/>
    <x v="465"/>
    <n v="38"/>
    <x v="1"/>
    <n v="44.18"/>
    <x v="4"/>
    <s v="SMS"/>
    <x v="0"/>
    <n v="8.16"/>
    <n v="6295"/>
    <s v="Medio"/>
    <s v="Bajo"/>
    <n v="7.8947368421052627E-2"/>
    <n v="352"/>
    <n v="308"/>
    <n v="0.12337662337662338"/>
    <n v="0.12337662337662338"/>
    <s v="Primera compra"/>
    <n v="1079"/>
    <n v="35.449691991786445"/>
    <n v="2.9541409993155372"/>
    <x v="0"/>
    <x v="3"/>
    <s v="oct"/>
  </r>
  <r>
    <x v="3894"/>
    <x v="0"/>
    <n v="62"/>
    <n v="22"/>
    <n v="67.400000000000006"/>
    <n v="0"/>
    <s v="No"/>
    <s v="No"/>
    <n v="0"/>
    <n v="0"/>
    <n v="20"/>
    <s v="Yes"/>
    <n v="0"/>
    <s v="PA"/>
    <x v="1"/>
    <n v="22"/>
    <s v="Yes"/>
    <s v="No"/>
    <s v="No"/>
    <s v="  One Year   "/>
    <s v="Credit Card"/>
    <n v="21"/>
    <n v="277"/>
    <x v="0"/>
    <m/>
    <x v="619"/>
    <x v="729"/>
    <n v="116"/>
    <x v="2"/>
    <n v="21.52"/>
    <x v="0"/>
    <s v="Phone"/>
    <x v="0"/>
    <n v="0"/>
    <n v="6785"/>
    <s v="Medio"/>
    <s v="Bajo"/>
    <n v="1.7241379310344827E-2"/>
    <n v="1034"/>
    <n v="24"/>
    <n v="4.833333333333333"/>
    <n v="4.833333333333333"/>
    <s v="Primera compra"/>
    <n v="506"/>
    <n v="16.624229979466119"/>
    <n v="1.3853524982888432"/>
    <x v="0"/>
    <x v="1"/>
    <s v="may"/>
  </r>
  <r>
    <x v="3895"/>
    <x v="0"/>
    <n v="69"/>
    <n v="76"/>
    <n v="176.2"/>
    <n v="0"/>
    <s v="No"/>
    <s v="No"/>
    <n v="0"/>
    <n v="1"/>
    <n v="0"/>
    <s v="No"/>
    <n v="0"/>
    <s v="IA"/>
    <x v="0"/>
    <n v="56"/>
    <s v="No"/>
    <s v="No"/>
    <s v="No"/>
    <s v="  Two Year   "/>
    <s v="Credit Card"/>
    <n v="11"/>
    <n v="272"/>
    <x v="0"/>
    <m/>
    <x v="399"/>
    <x v="118"/>
    <n v="44"/>
    <x v="0"/>
    <n v="9.34"/>
    <x v="3"/>
    <s v="Email"/>
    <x v="1"/>
    <n v="0"/>
    <n v="4266"/>
    <s v="Medio"/>
    <s v="Bajo"/>
    <n v="2.2727272727272728E-2"/>
    <n v="878"/>
    <n v="77"/>
    <n v="0.5714285714285714"/>
    <n v="0.5714285714285714"/>
    <s v="Primera compra"/>
    <n v="676"/>
    <n v="22.209445585215605"/>
    <n v="1.8507871321013003"/>
    <x v="0"/>
    <x v="1"/>
    <s v="dic"/>
  </r>
  <r>
    <x v="3896"/>
    <x v="0"/>
    <n v="77"/>
    <n v="25"/>
    <n v="73.8"/>
    <n v="36"/>
    <s v="Yes"/>
    <s v="No"/>
    <n v="43.7"/>
    <n v="0"/>
    <n v="0"/>
    <s v="No"/>
    <n v="0"/>
    <s v="HI"/>
    <x v="0"/>
    <n v="84"/>
    <s v="No"/>
    <s v="Yes"/>
    <s v="No"/>
    <s v="  One Year   "/>
    <s v="Credit Card"/>
    <n v="9"/>
    <n v="88"/>
    <x v="0"/>
    <m/>
    <x v="351"/>
    <x v="501"/>
    <n v="38"/>
    <x v="1"/>
    <n v="8.4600000000000009"/>
    <x v="0"/>
    <s v="Phone"/>
    <x v="1"/>
    <n v="0.87"/>
    <n v="5739"/>
    <s v="Medio"/>
    <s v="Bajo"/>
    <n v="5.2631578947368418E-2"/>
    <n v="830"/>
    <n v="63"/>
    <n v="0.60317460317460314"/>
    <n v="0.60317460317460314"/>
    <s v="Primera compra"/>
    <n v="865"/>
    <n v="28.418891170431209"/>
    <n v="2.3682409308692676"/>
    <x v="0"/>
    <x v="1"/>
    <s v="jun"/>
  </r>
  <r>
    <x v="3897"/>
    <x v="0"/>
    <n v="75"/>
    <n v="227"/>
    <n v="707.2"/>
    <n v="0"/>
    <s v="No"/>
    <s v="No"/>
    <n v="0"/>
    <n v="0"/>
    <n v="6"/>
    <s v="Yes"/>
    <n v="0"/>
    <s v="SD"/>
    <x v="0"/>
    <n v="34"/>
    <s v="No"/>
    <s v="No"/>
    <s v="Yes"/>
    <s v="  Two Year   "/>
    <s v="Credit Card"/>
    <n v="48"/>
    <n v="3097"/>
    <x v="0"/>
    <m/>
    <x v="169"/>
    <x v="728"/>
    <n v="77"/>
    <x v="2"/>
    <n v="50.1"/>
    <x v="2"/>
    <s v="Email"/>
    <x v="0"/>
    <n v="0"/>
    <n v="4346"/>
    <s v="Alto"/>
    <s v="Medio"/>
    <n v="6.4935064935064929E-2"/>
    <n v="962"/>
    <n v="232"/>
    <n v="0.33189655172413796"/>
    <n v="0.33189655172413796"/>
    <s v="Primera compra"/>
    <n v="1564"/>
    <n v="51.383983572895275"/>
    <n v="4.2819986310746065"/>
    <x v="1"/>
    <x v="3"/>
    <s v="jul"/>
  </r>
  <r>
    <x v="3898"/>
    <x v="0"/>
    <n v="66"/>
    <n v="51"/>
    <n v="151.30000000000001"/>
    <n v="0"/>
    <s v="No"/>
    <s v="No"/>
    <n v="0"/>
    <n v="0"/>
    <n v="2"/>
    <s v="Yes"/>
    <n v="0"/>
    <s v="OH"/>
    <x v="0"/>
    <n v="45"/>
    <s v="No"/>
    <s v="No"/>
    <s v="Yes"/>
    <s v="  Month-to-Month   "/>
    <s v="Credit Card"/>
    <n v="41"/>
    <n v="1251"/>
    <x v="0"/>
    <m/>
    <x v="1140"/>
    <x v="349"/>
    <n v="93"/>
    <x v="0"/>
    <n v="37.21"/>
    <x v="2"/>
    <s v="Phone"/>
    <x v="0"/>
    <n v="0"/>
    <n v="614"/>
    <s v="Medio"/>
    <s v="Medio"/>
    <n v="5.3763440860215055E-2"/>
    <n v="1192"/>
    <n v="56"/>
    <n v="1.6607142857142858"/>
    <n v="1.6607142857142858"/>
    <s v="Primera compra"/>
    <n v="507"/>
    <n v="16.657084188911703"/>
    <n v="1.3880903490759753"/>
    <x v="1"/>
    <x v="0"/>
    <s v="may"/>
  </r>
  <r>
    <x v="3899"/>
    <x v="0"/>
    <n v="54"/>
    <n v="80"/>
    <n v="184.7"/>
    <n v="68"/>
    <s v="Yes"/>
    <s v="Yes"/>
    <n v="0"/>
    <n v="0"/>
    <n v="13"/>
    <s v="Yes"/>
    <n v="0"/>
    <s v="IL"/>
    <x v="0"/>
    <n v="29"/>
    <s v="Yes"/>
    <s v="No"/>
    <s v="No"/>
    <s v="  Month-to-Month   "/>
    <s v="Credit Card"/>
    <n v="33"/>
    <n v="554"/>
    <x v="0"/>
    <m/>
    <x v="798"/>
    <x v="287"/>
    <n v="33"/>
    <x v="1"/>
    <n v="33.130000000000003"/>
    <x v="3"/>
    <s v="Email"/>
    <x v="1"/>
    <n v="1.78"/>
    <n v="5770"/>
    <s v="Medio"/>
    <s v="Bajo"/>
    <n v="3.0303030303030304E-2"/>
    <n v="1016"/>
    <n v="149"/>
    <n v="0.22147651006711411"/>
    <n v="0.22147651006711411"/>
    <s v="Primera compra"/>
    <n v="1539"/>
    <n v="50.562628336755651"/>
    <n v="4.213552361396304"/>
    <x v="2"/>
    <x v="1"/>
    <s v="jul"/>
  </r>
  <r>
    <x v="3900"/>
    <x v="0"/>
    <n v="62"/>
    <n v="110"/>
    <n v="284.39999999999998"/>
    <n v="284"/>
    <s v="Yes"/>
    <s v="No"/>
    <n v="443.8"/>
    <n v="1"/>
    <n v="0"/>
    <s v="No"/>
    <n v="0"/>
    <s v="MS"/>
    <x v="0"/>
    <n v="35"/>
    <s v="No"/>
    <s v="No"/>
    <s v="No"/>
    <s v="  Two Year   "/>
    <s v="Direct Debit"/>
    <n v="13"/>
    <n v="923"/>
    <x v="0"/>
    <m/>
    <x v="1136"/>
    <x v="787"/>
    <n v="116"/>
    <x v="1"/>
    <n v="12.21"/>
    <x v="3"/>
    <s v="SMS"/>
    <x v="0"/>
    <n v="8.8800000000000008"/>
    <n v="861"/>
    <s v="Medio"/>
    <s v="Bajo"/>
    <n v="8.6206896551724137E-3"/>
    <n v="1668"/>
    <n v="395"/>
    <n v="0.29367088607594938"/>
    <n v="0.29367088607594938"/>
    <s v="Primera compra"/>
    <n v="510"/>
    <n v="16.755646817248461"/>
    <n v="1.3963039014373717"/>
    <x v="0"/>
    <x v="2"/>
    <s v="may"/>
  </r>
  <r>
    <x v="3901"/>
    <x v="0"/>
    <n v="68"/>
    <n v="215"/>
    <n v="596.1"/>
    <n v="240"/>
    <s v="Yes"/>
    <s v="No"/>
    <n v="264"/>
    <n v="0"/>
    <n v="4"/>
    <s v="Yes"/>
    <n v="0"/>
    <s v="NY"/>
    <x v="0"/>
    <n v="56"/>
    <s v="No"/>
    <s v="No"/>
    <s v="No"/>
    <s v="  Month-to-Month   "/>
    <s v="Direct Debit"/>
    <n v="28"/>
    <n v="1687"/>
    <x v="0"/>
    <m/>
    <x v="307"/>
    <x v="1220"/>
    <n v="67"/>
    <x v="2"/>
    <n v="23.67"/>
    <x v="5"/>
    <s v="Phone"/>
    <x v="0"/>
    <n v="0.79"/>
    <n v="1776"/>
    <s v="Medio"/>
    <s v="Bajo"/>
    <n v="5.9701492537313432E-2"/>
    <n v="1426"/>
    <n v="459"/>
    <n v="0.14596949891067537"/>
    <n v="0.14596949891067537"/>
    <s v="Primera compra"/>
    <n v="856"/>
    <n v="28.123203285420942"/>
    <n v="2.3436002737850785"/>
    <x v="0"/>
    <x v="0"/>
    <s v="jun"/>
  </r>
  <r>
    <x v="3902"/>
    <x v="0"/>
    <n v="64"/>
    <n v="189"/>
    <n v="540.70000000000005"/>
    <n v="0"/>
    <s v="No"/>
    <s v="No"/>
    <n v="0"/>
    <n v="1"/>
    <n v="0"/>
    <s v="No"/>
    <n v="0"/>
    <s v="OK"/>
    <x v="0"/>
    <n v="48"/>
    <s v="No"/>
    <s v="No"/>
    <s v="No"/>
    <s v="  Two Year   "/>
    <s v="Direct Debit"/>
    <n v="11"/>
    <n v="573"/>
    <x v="0"/>
    <m/>
    <x v="1058"/>
    <x v="582"/>
    <n v="43"/>
    <x v="1"/>
    <n v="9.11"/>
    <x v="2"/>
    <s v="Phone"/>
    <x v="0"/>
    <n v="0"/>
    <n v="4983"/>
    <s v="Medio"/>
    <s v="Medio"/>
    <n v="0.11627906976744186"/>
    <n v="1516"/>
    <n v="194"/>
    <n v="0.22164948453608246"/>
    <n v="0.22164948453608246"/>
    <s v="Primera compra"/>
    <n v="889"/>
    <n v="29.207392197125259"/>
    <n v="2.4339493497604381"/>
    <x v="1"/>
    <x v="1"/>
    <s v="may"/>
  </r>
  <r>
    <x v="3903"/>
    <x v="0"/>
    <n v="73"/>
    <n v="319"/>
    <n v="878.7"/>
    <n v="0"/>
    <s v="No"/>
    <s v="No"/>
    <n v="0"/>
    <n v="0"/>
    <n v="26"/>
    <s v="Yes"/>
    <n v="0"/>
    <s v="OR"/>
    <x v="0"/>
    <n v="21"/>
    <s v="Yes"/>
    <s v="No"/>
    <s v="Yes"/>
    <s v="  Two Year   "/>
    <s v="Credit Card"/>
    <n v="44"/>
    <n v="2775"/>
    <x v="0"/>
    <m/>
    <x v="604"/>
    <x v="624"/>
    <n v="54"/>
    <x v="2"/>
    <n v="41.4"/>
    <x v="5"/>
    <s v="SMS"/>
    <x v="1"/>
    <n v="0"/>
    <n v="1287"/>
    <s v="Medio"/>
    <s v="Bajo"/>
    <n v="7.407407407407407E-2"/>
    <n v="1183"/>
    <n v="323"/>
    <n v="0.16718266253869968"/>
    <n v="0.16718266253869968"/>
    <s v="Primera compra"/>
    <n v="415"/>
    <n v="13.634496919917863"/>
    <n v="1.1362080766598219"/>
    <x v="0"/>
    <x v="3"/>
    <s v="ago"/>
  </r>
  <r>
    <x v="3904"/>
    <x v="0"/>
    <n v="75"/>
    <n v="437"/>
    <n v="895.1"/>
    <n v="0"/>
    <s v="No"/>
    <s v="No"/>
    <n v="0"/>
    <n v="0"/>
    <n v="5"/>
    <s v="No"/>
    <n v="12"/>
    <s v="KY"/>
    <x v="1"/>
    <n v="48"/>
    <s v="No"/>
    <s v="No"/>
    <s v="No"/>
    <s v="  One Year   "/>
    <s v="Direct Debit"/>
    <n v="27"/>
    <n v="1880"/>
    <x v="0"/>
    <m/>
    <x v="1333"/>
    <x v="281"/>
    <n v="53"/>
    <x v="2"/>
    <n v="25.82"/>
    <x v="1"/>
    <s v="Email"/>
    <x v="1"/>
    <n v="0"/>
    <n v="6996"/>
    <s v="Medio"/>
    <s v="Bajo"/>
    <n v="0"/>
    <n v="1669"/>
    <n v="437"/>
    <n v="0.12128146453089245"/>
    <n v="0.12128146453089245"/>
    <s v="Primera compra"/>
    <n v="665"/>
    <n v="21.848049281314168"/>
    <n v="1.8206707734428473"/>
    <x v="0"/>
    <x v="0"/>
    <s v="dic"/>
  </r>
  <r>
    <x v="3905"/>
    <x v="0"/>
    <n v="69"/>
    <n v="22"/>
    <n v="68"/>
    <n v="0"/>
    <s v="No"/>
    <s v="No"/>
    <n v="0"/>
    <n v="0"/>
    <n v="6"/>
    <s v="Yes"/>
    <n v="0"/>
    <s v="UT"/>
    <x v="0"/>
    <n v="68"/>
    <s v="No"/>
    <s v="Yes"/>
    <s v="No"/>
    <s v="  Two Year   "/>
    <s v="Direct Debit"/>
    <n v="45"/>
    <n v="305"/>
    <x v="0"/>
    <m/>
    <x v="282"/>
    <x v="122"/>
    <n v="76"/>
    <x v="0"/>
    <n v="38.020000000000003"/>
    <x v="1"/>
    <s v="Phone"/>
    <x v="1"/>
    <n v="0"/>
    <n v="2787"/>
    <s v="Medio"/>
    <s v="Bajo"/>
    <n v="0"/>
    <n v="1162"/>
    <n v="22"/>
    <n v="3.4545454545454546"/>
    <n v="3.4545454545454546"/>
    <s v="Primera compra"/>
    <n v="1211"/>
    <n v="39.786447638603697"/>
    <n v="3.3155373032169746"/>
    <x v="2"/>
    <x v="1"/>
    <s v="jun"/>
  </r>
  <r>
    <x v="3906"/>
    <x v="0"/>
    <n v="67"/>
    <n v="97"/>
    <n v="280.5"/>
    <n v="280"/>
    <s v="Yes"/>
    <s v="Yes"/>
    <n v="0"/>
    <n v="0"/>
    <n v="14"/>
    <s v="Yes"/>
    <n v="0"/>
    <s v="PA"/>
    <x v="1"/>
    <n v="23"/>
    <s v="Yes"/>
    <s v="No"/>
    <s v="No"/>
    <s v="  Two Year   "/>
    <s v="Direct Debit"/>
    <n v="54"/>
    <n v="3762"/>
    <x v="0"/>
    <m/>
    <x v="217"/>
    <x v="528"/>
    <n v="22"/>
    <x v="0"/>
    <n v="46.43"/>
    <x v="5"/>
    <s v="SMS"/>
    <x v="1"/>
    <n v="0.82"/>
    <n v="5333"/>
    <s v="Alto"/>
    <s v="Bajo"/>
    <n v="0.18181818181818182"/>
    <n v="514"/>
    <n v="381"/>
    <n v="5.774278215223097E-2"/>
    <n v="5.774278215223097E-2"/>
    <s v="Primera compra"/>
    <n v="1384"/>
    <n v="45.470225872689937"/>
    <n v="3.7891854893908281"/>
    <x v="0"/>
    <x v="3"/>
    <s v="dic"/>
  </r>
  <r>
    <x v="3907"/>
    <x v="0"/>
    <n v="56"/>
    <n v="99"/>
    <n v="231"/>
    <n v="138"/>
    <s v="Yes"/>
    <s v="No"/>
    <n v="333.5"/>
    <n v="0"/>
    <n v="3"/>
    <s v="Yes"/>
    <n v="0"/>
    <s v="MN"/>
    <x v="0"/>
    <n v="79"/>
    <s v="No"/>
    <s v="Yes"/>
    <s v="No"/>
    <s v="  Two Year   "/>
    <s v="Direct Debit"/>
    <n v="22"/>
    <n v="1001"/>
    <x v="0"/>
    <m/>
    <x v="82"/>
    <x v="364"/>
    <n v="103"/>
    <x v="2"/>
    <n v="19.29"/>
    <x v="5"/>
    <s v="Phone"/>
    <x v="0"/>
    <n v="0.67"/>
    <n v="4249"/>
    <s v="Medio"/>
    <s v="Bajo"/>
    <n v="3.8834951456310676E-2"/>
    <n v="738"/>
    <n v="241"/>
    <n v="0.42738589211618255"/>
    <n v="0.42738589211618255"/>
    <s v="Primera compra"/>
    <n v="1057"/>
    <n v="34.726899383983579"/>
    <n v="2.8939082819986317"/>
    <x v="0"/>
    <x v="2"/>
    <s v="nov"/>
  </r>
  <r>
    <x v="3908"/>
    <x v="0"/>
    <n v="74"/>
    <n v="7"/>
    <n v="16"/>
    <n v="4"/>
    <s v="Yes"/>
    <s v="No"/>
    <n v="5.5"/>
    <n v="0"/>
    <n v="4"/>
    <s v="Yes"/>
    <n v="0"/>
    <s v="NE"/>
    <x v="0"/>
    <n v="65"/>
    <s v="No"/>
    <s v="Yes"/>
    <s v="No"/>
    <s v="  Month-to-Month   "/>
    <s v="Direct Debit"/>
    <n v="25"/>
    <n v="25"/>
    <x v="0"/>
    <m/>
    <x v="762"/>
    <x v="298"/>
    <n v="54"/>
    <x v="0"/>
    <n v="24.49"/>
    <x v="2"/>
    <s v="Phone"/>
    <x v="1"/>
    <n v="0.11"/>
    <n v="4542"/>
    <s v="Medio"/>
    <s v="Medio"/>
    <n v="9.2592592592592587E-2"/>
    <n v="584"/>
    <n v="16"/>
    <n v="3.375"/>
    <n v="3.375"/>
    <s v="Primera compra"/>
    <n v="1582"/>
    <n v="51.975359342915816"/>
    <n v="4.3312799452429847"/>
    <x v="1"/>
    <x v="1"/>
    <s v="jun"/>
  </r>
  <r>
    <x v="3909"/>
    <x v="0"/>
    <n v="79"/>
    <n v="235"/>
    <n v="666.2"/>
    <n v="0"/>
    <s v="No"/>
    <s v="No"/>
    <n v="0"/>
    <n v="0"/>
    <n v="2"/>
    <s v="Yes"/>
    <n v="0"/>
    <s v="NC"/>
    <x v="1"/>
    <n v="61"/>
    <s v="No"/>
    <s v="No"/>
    <s v="Yes"/>
    <s v="  One Year   "/>
    <s v="Paper Check"/>
    <n v="73"/>
    <n v="3245"/>
    <x v="0"/>
    <m/>
    <x v="865"/>
    <x v="1016"/>
    <n v="102"/>
    <x v="1"/>
    <n v="63.74"/>
    <x v="4"/>
    <s v="Phone"/>
    <x v="0"/>
    <n v="0"/>
    <n v="985"/>
    <s v="Alto"/>
    <s v="Bajo"/>
    <n v="2.9411764705882353E-2"/>
    <n v="706"/>
    <n v="238"/>
    <n v="0.42857142857142855"/>
    <n v="0.42857142857142855"/>
    <s v="Primera compra"/>
    <n v="647"/>
    <n v="21.256673511293634"/>
    <n v="1.7713894592744694"/>
    <x v="0"/>
    <x v="3"/>
    <s v="ene"/>
  </r>
  <r>
    <x v="3910"/>
    <x v="0"/>
    <n v="66"/>
    <n v="65"/>
    <n v="154.5"/>
    <n v="0"/>
    <s v="No"/>
    <s v="No"/>
    <n v="0"/>
    <n v="2"/>
    <n v="4"/>
    <s v="Yes"/>
    <n v="0"/>
    <s v="MT"/>
    <x v="0"/>
    <n v="61"/>
    <s v="No"/>
    <s v="No"/>
    <s v="No"/>
    <s v="  Month-to-Month   "/>
    <s v="Paper Check"/>
    <n v="17"/>
    <n v="292"/>
    <x v="0"/>
    <m/>
    <x v="1342"/>
    <x v="829"/>
    <n v="61"/>
    <x v="0"/>
    <n v="15.69"/>
    <x v="0"/>
    <s v="Phone"/>
    <x v="0"/>
    <n v="0"/>
    <n v="356"/>
    <s v="Medio"/>
    <s v="Bajo"/>
    <n v="3.2786885245901641E-2"/>
    <n v="486"/>
    <n v="67"/>
    <n v="0.91044776119402981"/>
    <n v="0.91044776119402981"/>
    <s v="Primera compra"/>
    <n v="1116"/>
    <n v="36.6652977412731"/>
    <n v="3.055441478439425"/>
    <x v="0"/>
    <x v="1"/>
    <s v="sept"/>
  </r>
  <r>
    <x v="3910"/>
    <x v="0"/>
    <n v="66"/>
    <n v="65"/>
    <n v="154.5"/>
    <n v="0"/>
    <s v="No"/>
    <s v="No"/>
    <n v="0"/>
    <n v="2"/>
    <n v="4"/>
    <s v="Yes"/>
    <n v="0"/>
    <s v="MT"/>
    <x v="0"/>
    <n v="61"/>
    <s v="No"/>
    <s v="No"/>
    <s v="No"/>
    <s v="  Month-to-Month   "/>
    <s v="Paper Check"/>
    <n v="17"/>
    <n v="292"/>
    <x v="0"/>
    <m/>
    <x v="1342"/>
    <x v="829"/>
    <n v="61"/>
    <x v="0"/>
    <n v="15.69"/>
    <x v="3"/>
    <s v="Phone"/>
    <x v="0"/>
    <n v="0"/>
    <n v="844"/>
    <s v="Medio"/>
    <s v="Bajo"/>
    <n v="1.6393442622950821E-2"/>
    <n v="486"/>
    <n v="66"/>
    <n v="0.9242424242424242"/>
    <n v="0.9242424242424242"/>
    <s v="Compra posterior"/>
    <n v="1116"/>
    <n v="36.6652977412731"/>
    <n v="3.055441478439425"/>
    <x v="2"/>
    <x v="1"/>
    <s v="sept"/>
  </r>
  <r>
    <x v="3911"/>
    <x v="0"/>
    <n v="66"/>
    <n v="252"/>
    <n v="590"/>
    <n v="0"/>
    <s v="No"/>
    <s v="No"/>
    <n v="0"/>
    <n v="0"/>
    <n v="0"/>
    <s v="No"/>
    <n v="0"/>
    <s v="ND"/>
    <x v="0"/>
    <n v="53"/>
    <s v="No"/>
    <s v="No"/>
    <s v="No"/>
    <s v="  Two Year   "/>
    <s v="Credit Card"/>
    <n v="8"/>
    <n v="473"/>
    <x v="0"/>
    <m/>
    <x v="558"/>
    <x v="903"/>
    <n v="116"/>
    <x v="0"/>
    <n v="7.5"/>
    <x v="2"/>
    <s v="Phone"/>
    <x v="1"/>
    <n v="0"/>
    <n v="3595"/>
    <s v="Medio"/>
    <s v="Medio"/>
    <n v="4.3103448275862072E-2"/>
    <n v="707"/>
    <n v="257"/>
    <n v="0.45136186770428016"/>
    <n v="0.45136186770428016"/>
    <s v="Primera compra"/>
    <n v="885"/>
    <n v="29.07597535934292"/>
    <n v="2.4229979466119098"/>
    <x v="1"/>
    <x v="1"/>
    <s v="may"/>
  </r>
  <r>
    <x v="3912"/>
    <x v="0"/>
    <n v="69"/>
    <n v="97"/>
    <n v="251.8"/>
    <n v="441"/>
    <s v="Yes"/>
    <s v="No"/>
    <n v="268.8"/>
    <n v="0"/>
    <n v="19"/>
    <s v="Yes"/>
    <n v="0"/>
    <s v="IN"/>
    <x v="0"/>
    <n v="41"/>
    <s v="No"/>
    <s v="No"/>
    <s v="Yes"/>
    <s v="  Two Year   "/>
    <s v="Direct Debit"/>
    <n v="39"/>
    <n v="2468"/>
    <x v="0"/>
    <m/>
    <x v="317"/>
    <x v="332"/>
    <n v="24"/>
    <x v="1"/>
    <n v="34.44"/>
    <x v="3"/>
    <s v="Phone"/>
    <x v="0"/>
    <n v="8.06"/>
    <n v="5649"/>
    <s v="Medio"/>
    <s v="Bajo"/>
    <n v="4.1666666666666664E-2"/>
    <n v="1030"/>
    <n v="539"/>
    <n v="4.4526901669758812E-2"/>
    <n v="4.4526901669758812E-2"/>
    <s v="Primera compra"/>
    <n v="343"/>
    <n v="11.268993839835728"/>
    <n v="0.93908281998631071"/>
    <x v="0"/>
    <x v="3"/>
    <s v="nov"/>
  </r>
  <r>
    <x v="3913"/>
    <x v="0"/>
    <n v="68"/>
    <n v="93"/>
    <n v="254.2"/>
    <n v="100"/>
    <s v="Yes"/>
    <s v="Yes"/>
    <n v="0"/>
    <n v="2"/>
    <n v="2"/>
    <s v="Yes"/>
    <n v="0"/>
    <s v="ID"/>
    <x v="1"/>
    <n v="54"/>
    <s v="No"/>
    <s v="No"/>
    <s v="No"/>
    <s v="  Month-to-Month   "/>
    <s v="Direct Debit"/>
    <n v="52"/>
    <n v="1329"/>
    <x v="0"/>
    <m/>
    <x v="596"/>
    <x v="19"/>
    <n v="9"/>
    <x v="0"/>
    <n v="48.55"/>
    <x v="3"/>
    <s v="Phone"/>
    <x v="0"/>
    <n v="0.3"/>
    <n v="2909"/>
    <s v="Alto"/>
    <s v="Bajo"/>
    <n v="0.1111111111111111"/>
    <n v="1581"/>
    <n v="194"/>
    <n v="4.6391752577319589E-2"/>
    <n v="4.6391752577319589E-2"/>
    <s v="Primera compra"/>
    <n v="740"/>
    <n v="24.312114989733061"/>
    <n v="2.0260095824777551"/>
    <x v="2"/>
    <x v="0"/>
    <s v="oct"/>
  </r>
  <r>
    <x v="3914"/>
    <x v="0"/>
    <n v="97"/>
    <n v="215"/>
    <n v="763"/>
    <n v="0"/>
    <s v="No"/>
    <s v="No"/>
    <n v="0"/>
    <n v="0"/>
    <n v="4"/>
    <s v="Yes"/>
    <n v="0"/>
    <s v="MI"/>
    <x v="1"/>
    <n v="71"/>
    <s v="No"/>
    <s v="Yes"/>
    <s v="No"/>
    <s v="  One Year   "/>
    <s v="Credit Card"/>
    <n v="36"/>
    <n v="2530"/>
    <x v="0"/>
    <m/>
    <x v="317"/>
    <x v="1247"/>
    <n v="111"/>
    <x v="1"/>
    <n v="39.049999999999997"/>
    <x v="5"/>
    <s v="SMS"/>
    <x v="1"/>
    <n v="0"/>
    <n v="1762"/>
    <s v="Medio"/>
    <s v="Bajo"/>
    <n v="3.6036036036036036E-2"/>
    <n v="919"/>
    <n v="219"/>
    <n v="0.50684931506849318"/>
    <n v="0.50684931506849318"/>
    <s v="Primera compra"/>
    <n v="343"/>
    <n v="11.268993839835728"/>
    <n v="0.93908281998631071"/>
    <x v="0"/>
    <x v="3"/>
    <s v="nov"/>
  </r>
  <r>
    <x v="3915"/>
    <x v="0"/>
    <n v="72"/>
    <n v="191"/>
    <n v="456.1"/>
    <n v="414"/>
    <s v="Yes"/>
    <s v="No"/>
    <n v="203.9"/>
    <n v="0"/>
    <n v="7"/>
    <s v="No"/>
    <n v="52"/>
    <s v="SC"/>
    <x v="0"/>
    <n v="67"/>
    <s v="No"/>
    <s v="Yes"/>
    <s v="Yes"/>
    <s v="  Two Year   "/>
    <s v="Credit Card"/>
    <n v="21"/>
    <n v="964"/>
    <x v="0"/>
    <m/>
    <x v="365"/>
    <x v="1167"/>
    <n v="52"/>
    <x v="2"/>
    <n v="19.22"/>
    <x v="3"/>
    <s v="Email"/>
    <x v="1"/>
    <n v="6.12"/>
    <n v="371"/>
    <s v="Medio"/>
    <s v="Bajo"/>
    <n v="1.9230769230769232E-2"/>
    <n v="1443"/>
    <n v="606"/>
    <n v="8.5808580858085806E-2"/>
    <n v="8.5808580858085806E-2"/>
    <s v="Primera compra"/>
    <n v="997"/>
    <n v="32.755646817248461"/>
    <n v="2.729637234770705"/>
    <x v="2"/>
    <x v="2"/>
    <s v="ene"/>
  </r>
  <r>
    <x v="3916"/>
    <x v="0"/>
    <n v="70"/>
    <n v="243"/>
    <n v="546.4"/>
    <n v="0"/>
    <s v="No"/>
    <s v="No"/>
    <n v="0"/>
    <n v="0"/>
    <n v="8"/>
    <s v="Yes"/>
    <n v="0"/>
    <s v="NY"/>
    <x v="1"/>
    <n v="64"/>
    <s v="No"/>
    <s v="No"/>
    <s v="No"/>
    <s v="  Two Year   "/>
    <s v="Credit Card"/>
    <n v="46"/>
    <n v="2081"/>
    <x v="0"/>
    <m/>
    <x v="48"/>
    <x v="984"/>
    <n v="75"/>
    <x v="2"/>
    <n v="46.1"/>
    <x v="5"/>
    <s v="Email"/>
    <x v="0"/>
    <n v="0"/>
    <n v="5515"/>
    <s v="Alto"/>
    <s v="Bajo"/>
    <n v="5.3333333333333337E-2"/>
    <n v="581"/>
    <n v="247"/>
    <n v="0.30364372469635625"/>
    <n v="0.30364372469635625"/>
    <s v="Primera compra"/>
    <n v="1644"/>
    <n v="54.012320328542096"/>
    <n v="4.5010266940451746"/>
    <x v="0"/>
    <x v="0"/>
    <s v="abr"/>
  </r>
  <r>
    <x v="3917"/>
    <x v="0"/>
    <n v="93"/>
    <n v="140"/>
    <n v="364.5"/>
    <n v="0"/>
    <s v="No"/>
    <s v="No"/>
    <n v="0"/>
    <n v="2"/>
    <n v="4"/>
    <s v="Yes"/>
    <n v="0"/>
    <s v="TX"/>
    <x v="0"/>
    <n v="85"/>
    <s v="No"/>
    <s v="Yes"/>
    <s v="Yes"/>
    <s v="  One Year   "/>
    <s v="Direct Debit"/>
    <n v="60"/>
    <n v="3637"/>
    <x v="0"/>
    <m/>
    <x v="1082"/>
    <x v="361"/>
    <n v="35"/>
    <x v="1"/>
    <n v="56.6"/>
    <x v="0"/>
    <s v="Email"/>
    <x v="0"/>
    <n v="0"/>
    <n v="2844"/>
    <s v="Alto"/>
    <s v="Bajo"/>
    <n v="5.7142857142857141E-2"/>
    <n v="646"/>
    <n v="142"/>
    <n v="0.24647887323943662"/>
    <n v="0.24647887323943662"/>
    <s v="Primera compra"/>
    <n v="1475"/>
    <n v="48.459958932238195"/>
    <n v="4.0383299110198498"/>
    <x v="0"/>
    <x v="3"/>
    <s v="sept"/>
  </r>
  <r>
    <x v="3918"/>
    <x v="0"/>
    <n v="67"/>
    <n v="14"/>
    <n v="40"/>
    <n v="0"/>
    <s v="No"/>
    <s v="No"/>
    <n v="0"/>
    <n v="0"/>
    <n v="5"/>
    <s v="Yes"/>
    <n v="0"/>
    <s v="VT"/>
    <x v="1"/>
    <n v="46"/>
    <s v="No"/>
    <s v="No"/>
    <s v="Yes"/>
    <s v="  Two Year   "/>
    <s v="Direct Debit"/>
    <n v="25"/>
    <n v="255"/>
    <x v="0"/>
    <m/>
    <x v="602"/>
    <x v="127"/>
    <n v="103"/>
    <x v="0"/>
    <n v="20.73"/>
    <x v="4"/>
    <s v="Email"/>
    <x v="0"/>
    <n v="0"/>
    <n v="2301"/>
    <s v="Medio"/>
    <s v="Bajo"/>
    <n v="2.9126213592233011E-2"/>
    <n v="1609"/>
    <n v="17"/>
    <n v="6.0588235294117645"/>
    <n v="6.0588235294117645"/>
    <s v="Primera compra"/>
    <n v="928"/>
    <n v="30.488706365503081"/>
    <n v="2.5407255304585901"/>
    <x v="0"/>
    <x v="1"/>
    <s v="mar"/>
  </r>
  <r>
    <x v="3919"/>
    <x v="0"/>
    <n v="71"/>
    <n v="7"/>
    <n v="15.9"/>
    <n v="0"/>
    <s v="No"/>
    <s v="No"/>
    <n v="0"/>
    <n v="0"/>
    <n v="0"/>
    <s v="No"/>
    <n v="0"/>
    <s v="LA"/>
    <x v="0"/>
    <n v="20"/>
    <s v="Yes"/>
    <s v="No"/>
    <s v="No"/>
    <s v="  Month-to-Month   "/>
    <s v="Credit Card"/>
    <n v="8"/>
    <n v="32"/>
    <x v="0"/>
    <m/>
    <x v="777"/>
    <x v="270"/>
    <n v="1"/>
    <x v="2"/>
    <n v="6.84"/>
    <x v="1"/>
    <s v="SMS"/>
    <x v="0"/>
    <n v="0"/>
    <n v="4937"/>
    <s v="Medio"/>
    <s v="Bajo"/>
    <n v="0"/>
    <n v="1641"/>
    <n v="7"/>
    <n v="0.14285714285714285"/>
    <n v="0.14285714285714285"/>
    <s v="Primera compra"/>
    <n v="1516"/>
    <n v="49.80698151950719"/>
    <n v="4.1505817932922655"/>
    <x v="2"/>
    <x v="1"/>
    <s v="ago"/>
  </r>
  <r>
    <x v="3920"/>
    <x v="0"/>
    <n v="66"/>
    <n v="237"/>
    <n v="679.3"/>
    <n v="272"/>
    <s v="Yes"/>
    <s v="No"/>
    <n v="173.4"/>
    <n v="2"/>
    <n v="4"/>
    <s v="Yes"/>
    <n v="0"/>
    <s v="MN"/>
    <x v="0"/>
    <n v="69"/>
    <s v="No"/>
    <s v="Yes"/>
    <s v="No"/>
    <s v="  Two Year   "/>
    <s v="Direct Debit"/>
    <n v="64"/>
    <n v="4373"/>
    <x v="0"/>
    <m/>
    <x v="1199"/>
    <x v="1297"/>
    <n v="49"/>
    <x v="2"/>
    <n v="66.55"/>
    <x v="5"/>
    <s v="Email"/>
    <x v="1"/>
    <n v="6.94"/>
    <n v="4245"/>
    <s v="Alto"/>
    <s v="Bajo"/>
    <n v="8.1632653061224483E-2"/>
    <n v="1318"/>
    <n v="513"/>
    <n v="9.5516569200779722E-2"/>
    <n v="9.5516569200779722E-2"/>
    <s v="Primera compra"/>
    <n v="658"/>
    <n v="21.618069815195071"/>
    <n v="1.8015058179329226"/>
    <x v="0"/>
    <x v="3"/>
    <s v="dic"/>
  </r>
  <r>
    <x v="3921"/>
    <x v="0"/>
    <n v="67"/>
    <n v="70"/>
    <n v="137.9"/>
    <n v="0"/>
    <s v="No"/>
    <s v="No"/>
    <n v="0"/>
    <n v="2"/>
    <n v="4"/>
    <s v="Yes"/>
    <n v="0"/>
    <s v="HI"/>
    <x v="0"/>
    <n v="35"/>
    <s v="No"/>
    <s v="No"/>
    <s v="No"/>
    <s v="  Month-to-Month   "/>
    <s v="Direct Debit"/>
    <n v="31"/>
    <n v="304"/>
    <x v="0"/>
    <m/>
    <x v="510"/>
    <x v="665"/>
    <n v="23"/>
    <x v="0"/>
    <n v="35.42"/>
    <x v="4"/>
    <s v="Email"/>
    <x v="1"/>
    <n v="0"/>
    <n v="5190"/>
    <s v="Medio"/>
    <s v="Bajo"/>
    <n v="0.13043478260869565"/>
    <n v="1512"/>
    <n v="73"/>
    <n v="0.31506849315068491"/>
    <n v="0.31506849315068491"/>
    <s v="Primera compra"/>
    <n v="1089"/>
    <n v="35.7782340862423"/>
    <n v="2.9815195071868583"/>
    <x v="0"/>
    <x v="1"/>
    <s v="oct"/>
  </r>
  <r>
    <x v="3922"/>
    <x v="0"/>
    <n v="99"/>
    <n v="132"/>
    <n v="417.8"/>
    <n v="0"/>
    <s v="No"/>
    <s v="No"/>
    <n v="0"/>
    <n v="0"/>
    <n v="27"/>
    <s v="Yes"/>
    <n v="0"/>
    <s v="TN"/>
    <x v="0"/>
    <n v="47"/>
    <s v="No"/>
    <s v="No"/>
    <s v="No"/>
    <s v="  Month-to-Month   "/>
    <s v="Credit Card"/>
    <n v="11"/>
    <n v="462"/>
    <x v="0"/>
    <m/>
    <x v="236"/>
    <x v="757"/>
    <n v="5"/>
    <x v="1"/>
    <n v="10.1"/>
    <x v="2"/>
    <s v="Phone"/>
    <x v="1"/>
    <n v="0"/>
    <n v="3940"/>
    <s v="Medio"/>
    <s v="Medio"/>
    <n v="1"/>
    <n v="1545"/>
    <n v="137"/>
    <n v="3.6496350364963501E-2"/>
    <n v="3.6496350364963501E-2"/>
    <s v="Primera compra"/>
    <n v="356"/>
    <n v="11.696098562628336"/>
    <n v="0.97467488021902804"/>
    <x v="1"/>
    <x v="1"/>
    <s v="oct"/>
  </r>
  <r>
    <x v="3923"/>
    <x v="0"/>
    <n v="70"/>
    <n v="177"/>
    <n v="495"/>
    <n v="164"/>
    <s v="Yes"/>
    <s v="Yes"/>
    <n v="0"/>
    <n v="0"/>
    <n v="4"/>
    <s v="Yes"/>
    <n v="0"/>
    <s v="NV"/>
    <x v="0"/>
    <n v="51"/>
    <s v="No"/>
    <s v="No"/>
    <s v="Yes"/>
    <s v="  Month-to-Month   "/>
    <s v="Credit Card"/>
    <n v="36"/>
    <n v="1489"/>
    <x v="0"/>
    <m/>
    <x v="348"/>
    <x v="1100"/>
    <n v="78"/>
    <x v="0"/>
    <n v="43.11"/>
    <x v="4"/>
    <s v="Phone"/>
    <x v="1"/>
    <n v="3.77"/>
    <n v="927"/>
    <s v="Medio"/>
    <s v="Bajo"/>
    <n v="3.8461538461538464E-2"/>
    <n v="1556"/>
    <n v="344"/>
    <n v="0.22674418604651161"/>
    <n v="0.22674418604651161"/>
    <s v="Primera compra"/>
    <n v="1063"/>
    <n v="34.92402464065708"/>
    <n v="2.9103353867214232"/>
    <x v="0"/>
    <x v="0"/>
    <s v="nov"/>
  </r>
  <r>
    <x v="3924"/>
    <x v="0"/>
    <n v="77"/>
    <n v="94"/>
    <n v="240.7"/>
    <n v="0"/>
    <s v="No"/>
    <s v="No"/>
    <n v="0"/>
    <n v="0"/>
    <n v="0"/>
    <s v="No"/>
    <n v="0"/>
    <s v="AZ"/>
    <x v="1"/>
    <n v="51"/>
    <s v="No"/>
    <s v="No"/>
    <s v="No"/>
    <s v="  Month-to-Month   "/>
    <s v="Credit Card"/>
    <n v="10"/>
    <n v="163"/>
    <x v="0"/>
    <m/>
    <x v="1120"/>
    <x v="1230"/>
    <n v="66"/>
    <x v="1"/>
    <n v="10.11"/>
    <x v="0"/>
    <s v="Email"/>
    <x v="0"/>
    <n v="0"/>
    <n v="2188"/>
    <s v="Medio"/>
    <s v="Bajo"/>
    <n v="3.0303030303030304E-2"/>
    <n v="338"/>
    <n v="96"/>
    <n v="0.6875"/>
    <n v="0.6875"/>
    <s v="Primera compra"/>
    <n v="1429"/>
    <n v="46.948665297741272"/>
    <n v="3.9123887748117725"/>
    <x v="0"/>
    <x v="1"/>
    <s v="nov"/>
  </r>
  <r>
    <x v="3925"/>
    <x v="0"/>
    <n v="65"/>
    <n v="363"/>
    <n v="1005.1"/>
    <n v="0"/>
    <s v="No"/>
    <s v="No"/>
    <n v="0"/>
    <n v="0"/>
    <n v="1"/>
    <s v="Yes"/>
    <n v="0"/>
    <s v="LA"/>
    <x v="0"/>
    <n v="57"/>
    <s v="No"/>
    <s v="No"/>
    <s v="Yes"/>
    <s v="  Two Year   "/>
    <s v="Direct Debit"/>
    <n v="48"/>
    <n v="3476"/>
    <x v="0"/>
    <m/>
    <x v="739"/>
    <x v="743"/>
    <n v="60"/>
    <x v="2"/>
    <n v="46.14"/>
    <x v="4"/>
    <s v="SMS"/>
    <x v="0"/>
    <n v="0"/>
    <n v="1293"/>
    <s v="Alto"/>
    <s v="Bajo"/>
    <n v="0.05"/>
    <n v="1109"/>
    <n v="366"/>
    <n v="0.16393442622950818"/>
    <n v="0.16393442622950818"/>
    <s v="Primera compra"/>
    <n v="512"/>
    <n v="16.821355236139631"/>
    <n v="1.4017796030116358"/>
    <x v="0"/>
    <x v="3"/>
    <s v="may"/>
  </r>
  <r>
    <x v="3926"/>
    <x v="0"/>
    <n v="94"/>
    <n v="373"/>
    <n v="874.1"/>
    <n v="0"/>
    <s v="No"/>
    <s v="No"/>
    <n v="0"/>
    <n v="3"/>
    <n v="6"/>
    <s v="Yes"/>
    <n v="0"/>
    <s v="UT"/>
    <x v="1"/>
    <n v="65"/>
    <s v="No"/>
    <s v="Yes"/>
    <s v="No"/>
    <s v="  Two Year   "/>
    <s v="Credit Card"/>
    <n v="30"/>
    <n v="2178"/>
    <x v="0"/>
    <m/>
    <x v="1343"/>
    <x v="593"/>
    <n v="49"/>
    <x v="1"/>
    <n v="35.89"/>
    <x v="4"/>
    <s v="SMS"/>
    <x v="1"/>
    <n v="0"/>
    <n v="676"/>
    <s v="Medio"/>
    <s v="Bajo"/>
    <n v="6.1224489795918366E-2"/>
    <n v="1399"/>
    <n v="376"/>
    <n v="0.13031914893617022"/>
    <n v="0.13031914893617022"/>
    <s v="Primera compra"/>
    <n v="360"/>
    <n v="11.827515400410677"/>
    <n v="0.98562628336755642"/>
    <x v="0"/>
    <x v="0"/>
    <s v="oct"/>
  </r>
  <r>
    <x v="3927"/>
    <x v="0"/>
    <n v="74"/>
    <n v="47"/>
    <n v="118.4"/>
    <n v="0"/>
    <s v="No"/>
    <s v="No"/>
    <n v="0"/>
    <n v="0"/>
    <n v="0"/>
    <s v="No"/>
    <n v="0"/>
    <s v="WY"/>
    <x v="1"/>
    <n v="46"/>
    <s v="No"/>
    <s v="No"/>
    <s v="No"/>
    <s v="  Month-to-Month   "/>
    <s v="Credit Card"/>
    <n v="7"/>
    <n v="54"/>
    <x v="0"/>
    <m/>
    <x v="233"/>
    <x v="222"/>
    <n v="94"/>
    <x v="0"/>
    <n v="8.2200000000000006"/>
    <x v="1"/>
    <s v="SMS"/>
    <x v="0"/>
    <n v="0"/>
    <n v="6828"/>
    <s v="Medio"/>
    <s v="Bajo"/>
    <n v="0"/>
    <n v="1089"/>
    <n v="47"/>
    <n v="2"/>
    <n v="2"/>
    <s v="Primera compra"/>
    <n v="1172"/>
    <n v="38.505133470225871"/>
    <n v="3.2087611225188226"/>
    <x v="2"/>
    <x v="1"/>
    <s v="jul"/>
  </r>
  <r>
    <x v="3928"/>
    <x v="0"/>
    <n v="70"/>
    <n v="20"/>
    <n v="54.8"/>
    <n v="35"/>
    <s v="Yes"/>
    <s v="Yes"/>
    <n v="0"/>
    <n v="0"/>
    <n v="28"/>
    <s v="Yes"/>
    <n v="0"/>
    <s v="VA"/>
    <x v="1"/>
    <n v="33"/>
    <s v="No"/>
    <s v="No"/>
    <s v="No"/>
    <s v="  Month-to-Month   "/>
    <s v="Direct Debit"/>
    <n v="30"/>
    <n v="208"/>
    <x v="0"/>
    <m/>
    <x v="950"/>
    <x v="1066"/>
    <n v="94"/>
    <x v="0"/>
    <n v="35.4"/>
    <x v="2"/>
    <s v="Email"/>
    <x v="0"/>
    <n v="0.08"/>
    <n v="3067"/>
    <s v="Medio"/>
    <s v="Medio"/>
    <n v="5.3191489361702128E-2"/>
    <n v="671"/>
    <n v="60"/>
    <n v="1.5666666666666667"/>
    <n v="1.5666666666666667"/>
    <s v="Primera compra"/>
    <n v="581"/>
    <n v="19.088295687885008"/>
    <n v="1.5906913073237507"/>
    <x v="1"/>
    <x v="1"/>
    <s v="mar"/>
  </r>
  <r>
    <x v="3929"/>
    <x v="0"/>
    <n v="69"/>
    <n v="57"/>
    <n v="171.3"/>
    <n v="0"/>
    <s v="No"/>
    <s v="No"/>
    <n v="0"/>
    <n v="0"/>
    <n v="10"/>
    <s v="Yes"/>
    <n v="0"/>
    <s v="KS"/>
    <x v="1"/>
    <n v="50"/>
    <s v="No"/>
    <s v="No"/>
    <s v="Yes"/>
    <s v="  Month-to-Month   "/>
    <s v="Direct Debit"/>
    <n v="26"/>
    <n v="549"/>
    <x v="0"/>
    <m/>
    <x v="373"/>
    <x v="231"/>
    <n v="46"/>
    <x v="2"/>
    <n v="21.52"/>
    <x v="4"/>
    <s v="Phone"/>
    <x v="0"/>
    <n v="0"/>
    <n v="1963"/>
    <s v="Medio"/>
    <s v="Bajo"/>
    <n v="6.5217391304347824E-2"/>
    <n v="786"/>
    <n v="60"/>
    <n v="0.76666666666666672"/>
    <n v="0.76666666666666672"/>
    <s v="Primera compra"/>
    <n v="399"/>
    <n v="13.108829568788501"/>
    <n v="1.0924024640657084"/>
    <x v="0"/>
    <x v="1"/>
    <s v="sept"/>
  </r>
  <r>
    <x v="3930"/>
    <x v="0"/>
    <n v="67"/>
    <n v="91"/>
    <n v="198.6"/>
    <n v="0"/>
    <s v="No"/>
    <s v="No"/>
    <n v="0"/>
    <n v="0"/>
    <n v="13"/>
    <s v="Yes"/>
    <n v="0"/>
    <s v="SC"/>
    <x v="1"/>
    <n v="31"/>
    <s v="No"/>
    <s v="No"/>
    <s v="No"/>
    <s v="  Month-to-Month   "/>
    <s v="Credit Card"/>
    <n v="42"/>
    <n v="1665"/>
    <x v="0"/>
    <m/>
    <x v="194"/>
    <x v="880"/>
    <n v="113"/>
    <x v="0"/>
    <n v="42.02"/>
    <x v="1"/>
    <s v="Phone"/>
    <x v="0"/>
    <n v="0"/>
    <n v="6551"/>
    <s v="Medio"/>
    <s v="Bajo"/>
    <n v="0"/>
    <n v="552"/>
    <n v="91"/>
    <n v="1.2417582417582418"/>
    <n v="1.2417582417582418"/>
    <s v="Primera compra"/>
    <n v="1707"/>
    <n v="56.082135523613957"/>
    <n v="4.6735112936344967"/>
    <x v="2"/>
    <x v="0"/>
    <s v="feb"/>
  </r>
  <r>
    <x v="3931"/>
    <x v="0"/>
    <n v="68"/>
    <n v="50"/>
    <n v="127.6"/>
    <n v="90"/>
    <s v="Yes"/>
    <s v="Yes"/>
    <n v="0"/>
    <n v="2"/>
    <n v="0"/>
    <s v="No"/>
    <n v="0"/>
    <s v="AR"/>
    <x v="0"/>
    <n v="60"/>
    <s v="No"/>
    <s v="No"/>
    <s v="No"/>
    <s v="  Month-to-Month   "/>
    <s v="Credit Card"/>
    <n v="10"/>
    <n v="183"/>
    <x v="0"/>
    <m/>
    <x v="557"/>
    <x v="1368"/>
    <n v="52"/>
    <x v="0"/>
    <n v="11.74"/>
    <x v="0"/>
    <s v="Email"/>
    <x v="1"/>
    <n v="0.21"/>
    <n v="6534"/>
    <s v="Medio"/>
    <s v="Bajo"/>
    <n v="3.8461538461538464E-2"/>
    <n v="621"/>
    <n v="142"/>
    <n v="0.36619718309859156"/>
    <n v="0.36619718309859156"/>
    <s v="Primera compra"/>
    <n v="462"/>
    <n v="15.178644763860371"/>
    <n v="1.2648870636550309"/>
    <x v="0"/>
    <x v="1"/>
    <s v="jul"/>
  </r>
  <r>
    <x v="3932"/>
    <x v="0"/>
    <n v="70"/>
    <n v="114"/>
    <n v="254.4"/>
    <n v="0"/>
    <s v="No"/>
    <s v="No"/>
    <n v="0"/>
    <n v="0"/>
    <n v="3"/>
    <s v="Yes"/>
    <n v="0"/>
    <s v="IN"/>
    <x v="0"/>
    <n v="34"/>
    <s v="No"/>
    <s v="No"/>
    <s v="Yes"/>
    <s v="  Two Year   "/>
    <s v="Credit Card"/>
    <n v="21"/>
    <n v="1051"/>
    <x v="0"/>
    <m/>
    <x v="282"/>
    <x v="235"/>
    <n v="48"/>
    <x v="2"/>
    <n v="19.5"/>
    <x v="4"/>
    <s v="Phone"/>
    <x v="1"/>
    <n v="0"/>
    <n v="683"/>
    <s v="Medio"/>
    <s v="Bajo"/>
    <n v="6.25E-2"/>
    <n v="408"/>
    <n v="117"/>
    <n v="0.41025641025641024"/>
    <n v="0.41025641025641024"/>
    <s v="Primera compra"/>
    <n v="1211"/>
    <n v="39.786447638603697"/>
    <n v="3.3155373032169746"/>
    <x v="0"/>
    <x v="2"/>
    <s v="jun"/>
  </r>
  <r>
    <x v="3933"/>
    <x v="0"/>
    <n v="74"/>
    <n v="141"/>
    <n v="342"/>
    <n v="430"/>
    <s v="Yes"/>
    <s v="No"/>
    <n v="210.7"/>
    <n v="0"/>
    <n v="0"/>
    <s v="No"/>
    <n v="0"/>
    <s v="AZ"/>
    <x v="1"/>
    <n v="36"/>
    <s v="No"/>
    <s v="No"/>
    <s v="No"/>
    <s v="  Month-to-Month   "/>
    <s v="Credit Card"/>
    <n v="9"/>
    <n v="372"/>
    <x v="0"/>
    <m/>
    <x v="653"/>
    <x v="1088"/>
    <n v="111"/>
    <x v="0"/>
    <n v="9.83"/>
    <x v="2"/>
    <s v="Email"/>
    <x v="1"/>
    <n v="4.21"/>
    <n v="2176"/>
    <s v="Medio"/>
    <s v="Medio"/>
    <n v="4.5045045045045043E-2"/>
    <n v="1323"/>
    <n v="576"/>
    <n v="0.19270833333333334"/>
    <n v="0.19270833333333334"/>
    <s v="Primera compra"/>
    <n v="1079"/>
    <n v="35.449691991786445"/>
    <n v="2.9541409993155372"/>
    <x v="1"/>
    <x v="1"/>
    <s v="oct"/>
  </r>
  <r>
    <x v="3934"/>
    <x v="0"/>
    <n v="96"/>
    <n v="48"/>
    <n v="150.5"/>
    <n v="0"/>
    <s v="No"/>
    <s v="No"/>
    <n v="0"/>
    <n v="1"/>
    <n v="1"/>
    <s v="Yes"/>
    <n v="0"/>
    <s v="NC"/>
    <x v="0"/>
    <n v="81"/>
    <s v="No"/>
    <s v="Yes"/>
    <s v="No"/>
    <s v="  Two Year   "/>
    <s v="Direct Debit"/>
    <n v="44"/>
    <n v="1661"/>
    <x v="0"/>
    <m/>
    <x v="1224"/>
    <x v="792"/>
    <n v="5"/>
    <x v="1"/>
    <n v="45.55"/>
    <x v="5"/>
    <s v="Email"/>
    <x v="1"/>
    <n v="0"/>
    <n v="3150"/>
    <s v="Alto"/>
    <s v="Bajo"/>
    <n v="0.8"/>
    <n v="1680"/>
    <n v="52"/>
    <n v="9.6153846153846159E-2"/>
    <n v="9.6153846153846159E-2"/>
    <s v="Primera compra"/>
    <n v="870"/>
    <n v="28.58316221765914"/>
    <n v="2.3819301848049284"/>
    <x v="0"/>
    <x v="0"/>
    <s v="may"/>
  </r>
  <r>
    <x v="3935"/>
    <x v="0"/>
    <n v="86"/>
    <n v="181"/>
    <n v="354"/>
    <n v="0"/>
    <s v="No"/>
    <s v="No"/>
    <n v="0"/>
    <n v="0"/>
    <n v="15"/>
    <s v="Yes"/>
    <n v="0"/>
    <s v="MN"/>
    <x v="1"/>
    <n v="55"/>
    <s v="No"/>
    <s v="No"/>
    <s v="No"/>
    <s v="  One Year   "/>
    <s v="Credit Card"/>
    <n v="39"/>
    <n v="859"/>
    <x v="0"/>
    <m/>
    <x v="558"/>
    <x v="1369"/>
    <n v="83"/>
    <x v="1"/>
    <n v="37.26"/>
    <x v="5"/>
    <s v="Email"/>
    <x v="0"/>
    <n v="0"/>
    <n v="2237"/>
    <s v="Medio"/>
    <s v="Bajo"/>
    <n v="4.8192771084337352E-2"/>
    <n v="1181"/>
    <n v="185"/>
    <n v="0.44864864864864867"/>
    <n v="0.44864864864864867"/>
    <s v="Primera compra"/>
    <n v="885"/>
    <n v="29.07597535934292"/>
    <n v="2.4229979466119098"/>
    <x v="0"/>
    <x v="2"/>
    <s v="may"/>
  </r>
  <r>
    <x v="3936"/>
    <x v="0"/>
    <n v="65"/>
    <n v="218"/>
    <n v="728.5"/>
    <n v="0"/>
    <s v="No"/>
    <s v="No"/>
    <n v="0"/>
    <n v="0"/>
    <n v="0"/>
    <s v="Yes"/>
    <n v="0"/>
    <s v="MT"/>
    <x v="1"/>
    <n v="59"/>
    <s v="No"/>
    <s v="No"/>
    <s v="No"/>
    <s v="  Two Year   "/>
    <s v="Direct Debit"/>
    <m/>
    <n v="1032"/>
    <x v="0"/>
    <m/>
    <x v="1017"/>
    <x v="157"/>
    <n v="71"/>
    <x v="0"/>
    <n v="17.170000000000002"/>
    <x v="4"/>
    <s v="Email"/>
    <x v="1"/>
    <n v="0"/>
    <n v="70"/>
    <s v="Medio"/>
    <s v="Bajo"/>
    <n v="4.2253521126760563E-2"/>
    <n v="1561"/>
    <n v="221"/>
    <n v="0.32126696832579188"/>
    <n v="0.32126696832579188"/>
    <s v="Primera compra"/>
    <n v="1356"/>
    <n v="44.550308008213548"/>
    <n v="3.7125256673511289"/>
    <x v="0"/>
    <x v="2"/>
    <s v="ene"/>
  </r>
  <r>
    <x v="3937"/>
    <x v="0"/>
    <n v="70"/>
    <n v="268"/>
    <n v="589.29999999999995"/>
    <n v="0"/>
    <s v="No"/>
    <s v="No"/>
    <n v="0"/>
    <n v="1"/>
    <n v="8"/>
    <s v="Yes"/>
    <n v="0"/>
    <s v="UT"/>
    <x v="0"/>
    <n v="62"/>
    <s v="No"/>
    <s v="No"/>
    <s v="Yes"/>
    <s v="  Two Year   "/>
    <s v="Direct Debit"/>
    <n v="66"/>
    <n v="4853"/>
    <x v="0"/>
    <m/>
    <x v="491"/>
    <x v="1347"/>
    <n v="28"/>
    <x v="2"/>
    <n v="68.02"/>
    <x v="2"/>
    <s v="Phone"/>
    <x v="1"/>
    <n v="0"/>
    <n v="2400"/>
    <s v="Alto"/>
    <s v="Medio"/>
    <n v="0.17857142857142858"/>
    <n v="1177"/>
    <n v="273"/>
    <n v="0.10256410256410256"/>
    <n v="0.10256410256410256"/>
    <s v="Primera compra"/>
    <n v="1274"/>
    <n v="41.856262833675565"/>
    <n v="3.4880219028062971"/>
    <x v="1"/>
    <x v="3"/>
    <s v="abr"/>
  </r>
  <r>
    <x v="3937"/>
    <x v="0"/>
    <n v="61"/>
    <n v="268"/>
    <n v="589.29999999999995"/>
    <n v="0"/>
    <s v="No"/>
    <s v="No"/>
    <n v="0"/>
    <n v="1"/>
    <n v="8"/>
    <s v="Yes"/>
    <n v="0"/>
    <s v="UT"/>
    <x v="0"/>
    <n v="62"/>
    <s v="No"/>
    <s v="No"/>
    <s v="Yes"/>
    <s v="  Two Year   "/>
    <s v="Direct Debit"/>
    <n v="66"/>
    <n v="4853"/>
    <x v="0"/>
    <m/>
    <x v="491"/>
    <x v="1347"/>
    <n v="28"/>
    <x v="2"/>
    <n v="68.02"/>
    <x v="3"/>
    <s v="Phone"/>
    <x v="1"/>
    <n v="0"/>
    <n v="3854"/>
    <s v="Alto"/>
    <s v="Bajo"/>
    <n v="3.5714285714285712E-2"/>
    <n v="1177"/>
    <n v="269"/>
    <n v="0.10408921933085502"/>
    <n v="0.10408921933085502"/>
    <s v="Compra posterior"/>
    <n v="1274"/>
    <n v="41.856262833675565"/>
    <n v="3.4880219028062971"/>
    <x v="2"/>
    <x v="3"/>
    <s v="abr"/>
  </r>
  <r>
    <x v="3938"/>
    <x v="0"/>
    <n v="73"/>
    <n v="5"/>
    <n v="13.2"/>
    <n v="12"/>
    <s v="Yes"/>
    <s v="Yes"/>
    <n v="0"/>
    <n v="2"/>
    <n v="0"/>
    <s v="No"/>
    <n v="0"/>
    <s v="ND"/>
    <x v="1"/>
    <n v="20"/>
    <s v="Yes"/>
    <s v="No"/>
    <s v="No"/>
    <s v="  Month-to-Month   "/>
    <s v="Credit Card"/>
    <n v="8"/>
    <n v="28"/>
    <x v="0"/>
    <m/>
    <x v="907"/>
    <x v="414"/>
    <n v="42"/>
    <x v="0"/>
    <n v="9.09"/>
    <x v="5"/>
    <s v="SMS"/>
    <x v="0"/>
    <n v="0.36"/>
    <n v="2917"/>
    <s v="Medio"/>
    <s v="Bajo"/>
    <n v="9.5238095238095233E-2"/>
    <n v="1341"/>
    <n v="21"/>
    <n v="2"/>
    <n v="2"/>
    <s v="Primera compra"/>
    <n v="1411"/>
    <n v="46.357289527720738"/>
    <n v="3.8631074606433948"/>
    <x v="0"/>
    <x v="1"/>
    <s v="dic"/>
  </r>
  <r>
    <x v="3939"/>
    <x v="0"/>
    <n v="83"/>
    <n v="41"/>
    <n v="124.7"/>
    <n v="100"/>
    <s v="Yes"/>
    <s v="No"/>
    <n v="120.8"/>
    <n v="1"/>
    <n v="0"/>
    <s v="No"/>
    <n v="0"/>
    <s v="FL"/>
    <x v="0"/>
    <n v="48"/>
    <s v="No"/>
    <s v="No"/>
    <s v="No"/>
    <s v="  Month-to-Month   "/>
    <s v="Credit Card"/>
    <n v="7"/>
    <n v="182"/>
    <x v="0"/>
    <m/>
    <x v="886"/>
    <x v="1297"/>
    <n v="69"/>
    <x v="1"/>
    <n v="7.74"/>
    <x v="0"/>
    <s v="Phone"/>
    <x v="1"/>
    <n v="3.62"/>
    <n v="4566"/>
    <s v="Medio"/>
    <s v="Bajo"/>
    <n v="2.8985507246376812E-2"/>
    <n v="1318"/>
    <n v="143"/>
    <n v="0.4825174825174825"/>
    <n v="0.4825174825174825"/>
    <s v="Primera compra"/>
    <n v="1669"/>
    <n v="54.833675564681727"/>
    <n v="4.5694729637234772"/>
    <x v="0"/>
    <x v="1"/>
    <s v="mar"/>
  </r>
  <r>
    <x v="3940"/>
    <x v="0"/>
    <n v="70"/>
    <n v="284"/>
    <n v="806.1"/>
    <n v="0"/>
    <s v="No"/>
    <s v="No"/>
    <n v="0"/>
    <n v="1"/>
    <n v="10"/>
    <s v="Yes"/>
    <n v="0"/>
    <s v="OR"/>
    <x v="1"/>
    <n v="24"/>
    <s v="Yes"/>
    <s v="No"/>
    <s v="No"/>
    <s v="  Two Year   "/>
    <s v="Credit Card"/>
    <n v="38"/>
    <n v="2798"/>
    <x v="0"/>
    <m/>
    <x v="1344"/>
    <x v="353"/>
    <n v="5"/>
    <x v="0"/>
    <n v="36.76"/>
    <x v="0"/>
    <s v="Phone"/>
    <x v="1"/>
    <n v="0"/>
    <n v="4097"/>
    <s v="Medio"/>
    <s v="Bajo"/>
    <n v="0.4"/>
    <n v="1527"/>
    <n v="286"/>
    <n v="1.7482517482517484E-2"/>
    <n v="1.7482517482517484E-2"/>
    <s v="Primera compra"/>
    <n v="474"/>
    <n v="15.57289527720739"/>
    <n v="1.2977412731006159"/>
    <x v="0"/>
    <x v="3"/>
    <s v="jun"/>
  </r>
  <r>
    <x v="3941"/>
    <x v="0"/>
    <n v="72"/>
    <n v="113"/>
    <n v="357.7"/>
    <n v="0"/>
    <s v="No"/>
    <s v="No"/>
    <n v="0"/>
    <n v="0"/>
    <n v="11"/>
    <s v="Yes"/>
    <n v="0"/>
    <s v="VA"/>
    <x v="1"/>
    <n v="41"/>
    <s v="No"/>
    <s v="No"/>
    <s v="Yes"/>
    <s v="  Two Year   "/>
    <s v="Direct Debit"/>
    <n v="45"/>
    <n v="2709"/>
    <x v="0"/>
    <m/>
    <x v="916"/>
    <x v="1370"/>
    <n v="69"/>
    <x v="2"/>
    <n v="51.19"/>
    <x v="4"/>
    <s v="Email"/>
    <x v="0"/>
    <n v="0"/>
    <n v="2468"/>
    <s v="Alto"/>
    <s v="Bajo"/>
    <n v="4.3478260869565216E-2"/>
    <n v="494"/>
    <n v="116"/>
    <n v="0.59482758620689657"/>
    <n v="0.59482758620689657"/>
    <s v="Primera compra"/>
    <n v="1308"/>
    <n v="42.973305954825463"/>
    <n v="3.5811088295687887"/>
    <x v="0"/>
    <x v="3"/>
    <s v="mar"/>
  </r>
  <r>
    <x v="3942"/>
    <x v="0"/>
    <n v="69"/>
    <n v="96"/>
    <n v="256.8"/>
    <n v="172"/>
    <s v="Yes"/>
    <s v="No"/>
    <n v="270.89999999999998"/>
    <n v="0"/>
    <n v="3"/>
    <s v="Yes"/>
    <n v="0"/>
    <s v="NY"/>
    <x v="0"/>
    <n v="74"/>
    <s v="No"/>
    <s v="Yes"/>
    <s v="Yes"/>
    <s v="  One Year   "/>
    <s v="Direct Debit"/>
    <n v="36"/>
    <n v="1520"/>
    <x v="0"/>
    <m/>
    <x v="215"/>
    <x v="564"/>
    <n v="64"/>
    <x v="1"/>
    <n v="37.69"/>
    <x v="1"/>
    <s v="Phone"/>
    <x v="0"/>
    <n v="5.42"/>
    <n v="5490"/>
    <s v="Medio"/>
    <s v="Bajo"/>
    <n v="0"/>
    <n v="294"/>
    <n v="268"/>
    <n v="0.23880597014925373"/>
    <n v="0.23880597014925373"/>
    <s v="Primera compra"/>
    <n v="1306"/>
    <n v="42.907597535934286"/>
    <n v="3.5756331279945237"/>
    <x v="2"/>
    <x v="0"/>
    <s v="mar"/>
  </r>
  <r>
    <x v="3943"/>
    <x v="0"/>
    <n v="71"/>
    <n v="26"/>
    <n v="72.2"/>
    <n v="0"/>
    <s v="No"/>
    <s v="No"/>
    <n v="0"/>
    <n v="0"/>
    <n v="0"/>
    <s v="No"/>
    <n v="0"/>
    <s v="MT"/>
    <x v="1"/>
    <n v="48"/>
    <s v="No"/>
    <s v="No"/>
    <s v="No"/>
    <s v="  Two Year   "/>
    <s v="Credit Card"/>
    <n v="11"/>
    <n v="133"/>
    <x v="0"/>
    <m/>
    <x v="397"/>
    <x v="1320"/>
    <n v="19"/>
    <x v="0"/>
    <n v="10.199999999999999"/>
    <x v="2"/>
    <s v="SMS"/>
    <x v="1"/>
    <n v="0"/>
    <n v="3319"/>
    <s v="Medio"/>
    <s v="Medio"/>
    <n v="0.26315789473684209"/>
    <n v="1010"/>
    <n v="31"/>
    <n v="0.61290322580645162"/>
    <n v="0.61290322580645162"/>
    <s v="Primera compra"/>
    <n v="1070"/>
    <n v="35.154004106776185"/>
    <n v="2.9295003422313486"/>
    <x v="1"/>
    <x v="1"/>
    <s v="nov"/>
  </r>
  <r>
    <x v="3944"/>
    <x v="0"/>
    <n v="71"/>
    <n v="72"/>
    <n v="230.1"/>
    <n v="0"/>
    <s v="No"/>
    <s v="No"/>
    <n v="0"/>
    <n v="0"/>
    <n v="6"/>
    <s v="No"/>
    <n v="72"/>
    <s v="MI"/>
    <x v="1"/>
    <n v="57"/>
    <s v="No"/>
    <s v="No"/>
    <s v="No"/>
    <s v="  Month-to-Month   "/>
    <s v="Credit Card"/>
    <n v="22"/>
    <n v="571"/>
    <x v="0"/>
    <m/>
    <x v="1345"/>
    <x v="1037"/>
    <n v="59"/>
    <x v="0"/>
    <n v="20.9"/>
    <x v="0"/>
    <s v="SMS"/>
    <x v="1"/>
    <n v="0"/>
    <n v="4687"/>
    <s v="Medio"/>
    <s v="Bajo"/>
    <n v="3.3898305084745763E-2"/>
    <n v="641"/>
    <n v="74"/>
    <n v="0.79729729729729726"/>
    <n v="0.79729729729729726"/>
    <s v="Primera compra"/>
    <n v="1196"/>
    <n v="39.293634496919921"/>
    <n v="3.2744695414099936"/>
    <x v="0"/>
    <x v="1"/>
    <s v="jul"/>
  </r>
  <r>
    <x v="3945"/>
    <x v="0"/>
    <n v="58"/>
    <n v="57"/>
    <n v="143.4"/>
    <n v="0"/>
    <s v="No"/>
    <s v="Yes"/>
    <n v="0"/>
    <n v="0"/>
    <n v="7"/>
    <s v="Yes"/>
    <n v="0"/>
    <s v="MD"/>
    <x v="0"/>
    <n v="67"/>
    <s v="No"/>
    <s v="Yes"/>
    <s v="No"/>
    <s v="  Two Year   "/>
    <s v="Credit Card"/>
    <m/>
    <n v="1630"/>
    <x v="0"/>
    <m/>
    <x v="1346"/>
    <x v="149"/>
    <n v="14"/>
    <x v="1"/>
    <n v="68.19"/>
    <x v="3"/>
    <s v="SMS"/>
    <x v="0"/>
    <n v="0"/>
    <n v="69"/>
    <s v="Alto"/>
    <s v="Bajo"/>
    <n v="7.1428571428571425E-2"/>
    <n v="879"/>
    <n v="58"/>
    <n v="0.2413793103448276"/>
    <n v="0.2413793103448276"/>
    <s v="Primera compra"/>
    <n v="1005"/>
    <n v="33.01848049281314"/>
    <n v="2.7515400410677615"/>
    <x v="2"/>
    <x v="0"/>
    <s v="ene"/>
  </r>
  <r>
    <x v="3946"/>
    <x v="0"/>
    <n v="74"/>
    <n v="110"/>
    <n v="256"/>
    <n v="68"/>
    <s v="Yes"/>
    <s v="Yes"/>
    <n v="0"/>
    <n v="0"/>
    <n v="0"/>
    <s v="No"/>
    <n v="0"/>
    <s v="ND"/>
    <x v="1"/>
    <n v="36"/>
    <s v="No"/>
    <s v="No"/>
    <s v="No"/>
    <s v="  Two Year   "/>
    <s v="Credit Card"/>
    <n v="12"/>
    <n v="196"/>
    <x v="0"/>
    <m/>
    <x v="1319"/>
    <x v="1371"/>
    <n v="108"/>
    <x v="0"/>
    <n v="10.24"/>
    <x v="3"/>
    <s v="SMS"/>
    <x v="1"/>
    <n v="1.56"/>
    <n v="846"/>
    <s v="Medio"/>
    <s v="Bajo"/>
    <n v="9.2592592592592587E-3"/>
    <n v="1585"/>
    <n v="179"/>
    <n v="0.6033519553072626"/>
    <n v="0.6033519553072626"/>
    <s v="Primera compra"/>
    <n v="519"/>
    <n v="17.051334702258728"/>
    <n v="1.4209445585215608"/>
    <x v="0"/>
    <x v="1"/>
    <s v="may"/>
  </r>
  <r>
    <x v="3947"/>
    <x v="0"/>
    <n v="92"/>
    <n v="59"/>
    <n v="190.7"/>
    <n v="36"/>
    <s v="Yes"/>
    <s v="No"/>
    <n v="34.799999999999997"/>
    <n v="0"/>
    <n v="20"/>
    <s v="Yes"/>
    <n v="0"/>
    <s v="NV"/>
    <x v="0"/>
    <n v="29"/>
    <s v="Yes"/>
    <s v="No"/>
    <s v="No"/>
    <s v="  One Year   "/>
    <s v="Direct Debit"/>
    <n v="23"/>
    <n v="276"/>
    <x v="0"/>
    <m/>
    <x v="474"/>
    <x v="855"/>
    <n v="82"/>
    <x v="1"/>
    <n v="18.52"/>
    <x v="0"/>
    <s v="Phone"/>
    <x v="0"/>
    <n v="0.7"/>
    <n v="3038"/>
    <s v="Medio"/>
    <s v="Bajo"/>
    <n v="2.4390243902439025E-2"/>
    <n v="985"/>
    <n v="97"/>
    <n v="0.84536082474226804"/>
    <n v="0.84536082474226804"/>
    <s v="Primera compra"/>
    <n v="1502"/>
    <n v="49.347022587268995"/>
    <n v="4.1122518822724166"/>
    <x v="0"/>
    <x v="1"/>
    <s v="sept"/>
  </r>
  <r>
    <x v="3948"/>
    <x v="0"/>
    <n v="63"/>
    <n v="335"/>
    <n v="794.4"/>
    <n v="0"/>
    <s v="No"/>
    <s v="No"/>
    <n v="0"/>
    <n v="1"/>
    <n v="6"/>
    <s v="Yes"/>
    <n v="0"/>
    <s v="HI"/>
    <x v="0"/>
    <n v="83"/>
    <s v="No"/>
    <s v="Yes"/>
    <s v="Yes"/>
    <s v="  One Year   "/>
    <s v="Direct Debit"/>
    <n v="33"/>
    <n v="1868"/>
    <x v="0"/>
    <m/>
    <x v="566"/>
    <x v="1198"/>
    <n v="47"/>
    <x v="1"/>
    <n v="31.21"/>
    <x v="1"/>
    <s v="Email"/>
    <x v="0"/>
    <n v="0"/>
    <n v="3650"/>
    <s v="Medio"/>
    <s v="Bajo"/>
    <n v="0"/>
    <n v="1383"/>
    <n v="335"/>
    <n v="0.14029850746268657"/>
    <n v="0.14029850746268657"/>
    <s v="Primera compra"/>
    <n v="1386"/>
    <n v="45.535934291581107"/>
    <n v="3.7946611909650922"/>
    <x v="2"/>
    <x v="0"/>
    <s v="dic"/>
  </r>
  <r>
    <x v="3949"/>
    <x v="0"/>
    <n v="75"/>
    <n v="30"/>
    <n v="66"/>
    <n v="0"/>
    <s v="No"/>
    <s v="No"/>
    <n v="0"/>
    <n v="0"/>
    <n v="13"/>
    <s v="No"/>
    <n v="4"/>
    <s v="CT"/>
    <x v="1"/>
    <n v="21"/>
    <s v="Yes"/>
    <s v="No"/>
    <s v="Yes"/>
    <s v="  Two Year   "/>
    <s v="Paper Check"/>
    <m/>
    <n v="146"/>
    <x v="0"/>
    <m/>
    <x v="78"/>
    <x v="986"/>
    <n v="71"/>
    <x v="2"/>
    <n v="24.53"/>
    <x v="5"/>
    <s v="Phone"/>
    <x v="0"/>
    <n v="0"/>
    <n v="54"/>
    <s v="Medio"/>
    <s v="Bajo"/>
    <n v="5.6338028169014086E-2"/>
    <n v="884"/>
    <n v="34"/>
    <n v="2.0882352941176472"/>
    <n v="2.0882352941176472"/>
    <s v="Primera compra"/>
    <n v="582"/>
    <n v="19.121149897330596"/>
    <n v="1.593429158110883"/>
    <x v="0"/>
    <x v="1"/>
    <s v="mar"/>
  </r>
  <r>
    <x v="3950"/>
    <x v="0"/>
    <n v="74"/>
    <n v="434"/>
    <n v="939.9"/>
    <n v="0"/>
    <s v="No"/>
    <s v="No"/>
    <n v="0"/>
    <n v="2"/>
    <n v="3"/>
    <s v="Yes"/>
    <n v="0"/>
    <s v="MT"/>
    <x v="0"/>
    <n v="40"/>
    <s v="No"/>
    <s v="No"/>
    <s v="Yes"/>
    <s v="  Two Year   "/>
    <s v="Direct Debit"/>
    <n v="37"/>
    <n v="2707"/>
    <x v="0"/>
    <m/>
    <x v="121"/>
    <x v="937"/>
    <n v="112"/>
    <x v="1"/>
    <n v="33.24"/>
    <x v="3"/>
    <s v="Email"/>
    <x v="0"/>
    <n v="0"/>
    <n v="6513"/>
    <s v="Medio"/>
    <s v="Bajo"/>
    <n v="8.9285714285714281E-3"/>
    <n v="744"/>
    <n v="435"/>
    <n v="0.25747126436781609"/>
    <n v="0.25747126436781609"/>
    <s v="Primera compra"/>
    <n v="1348"/>
    <n v="44.28747433264887"/>
    <n v="3.6906228610540723"/>
    <x v="2"/>
    <x v="3"/>
    <s v="feb"/>
  </r>
  <r>
    <x v="3951"/>
    <x v="0"/>
    <n v="81"/>
    <n v="191"/>
    <n v="333.7"/>
    <n v="0"/>
    <s v="No"/>
    <s v="No"/>
    <n v="0"/>
    <n v="0"/>
    <n v="10"/>
    <s v="Yes"/>
    <n v="0"/>
    <s v="ND"/>
    <x v="1"/>
    <n v="53"/>
    <s v="No"/>
    <s v="No"/>
    <s v="Yes"/>
    <s v="  One Year   "/>
    <s v="Credit Card"/>
    <n v="22"/>
    <n v="458"/>
    <x v="0"/>
    <m/>
    <x v="899"/>
    <x v="59"/>
    <n v="48"/>
    <x v="1"/>
    <n v="23.37"/>
    <x v="1"/>
    <s v="Email"/>
    <x v="1"/>
    <n v="0"/>
    <n v="2526"/>
    <s v="Medio"/>
    <s v="Bajo"/>
    <n v="0"/>
    <n v="1207"/>
    <n v="191"/>
    <n v="0.2513089005235602"/>
    <n v="0.2513089005235602"/>
    <s v="Primera compra"/>
    <n v="1019"/>
    <n v="33.478439425051334"/>
    <n v="2.7898699520876113"/>
    <x v="2"/>
    <x v="1"/>
    <s v="dic"/>
  </r>
  <r>
    <x v="3952"/>
    <x v="0"/>
    <n v="61"/>
    <n v="16"/>
    <n v="41"/>
    <n v="0"/>
    <s v="No"/>
    <s v="No"/>
    <n v="0"/>
    <n v="0"/>
    <n v="5"/>
    <s v="Yes"/>
    <n v="0"/>
    <s v="VA"/>
    <x v="0"/>
    <n v="48"/>
    <s v="No"/>
    <s v="No"/>
    <s v="No"/>
    <s v="  Month-to-Month   "/>
    <s v="Paper Check"/>
    <n v="30"/>
    <n v="87"/>
    <x v="0"/>
    <m/>
    <x v="1229"/>
    <x v="1280"/>
    <n v="29"/>
    <x v="1"/>
    <n v="26.06"/>
    <x v="0"/>
    <s v="SMS"/>
    <x v="1"/>
    <n v="0"/>
    <n v="2146"/>
    <s v="Medio"/>
    <s v="Bajo"/>
    <n v="6.8965517241379309E-2"/>
    <n v="718"/>
    <n v="18"/>
    <n v="1.6111111111111112"/>
    <n v="1.6111111111111112"/>
    <s v="Primera compra"/>
    <n v="535"/>
    <n v="17.577002053388092"/>
    <n v="1.4647501711156743"/>
    <x v="0"/>
    <x v="1"/>
    <s v="abr"/>
  </r>
  <r>
    <x v="3953"/>
    <x v="0"/>
    <n v="75"/>
    <n v="55"/>
    <n v="91.5"/>
    <n v="60"/>
    <s v="Yes"/>
    <s v="No"/>
    <n v="42.4"/>
    <n v="0"/>
    <n v="2"/>
    <s v="Yes"/>
    <n v="0"/>
    <s v="WV"/>
    <x v="0"/>
    <n v="51"/>
    <s v="No"/>
    <s v="No"/>
    <s v="No"/>
    <s v="  Month-to-Month   "/>
    <s v="Credit Card"/>
    <n v="9"/>
    <n v="140"/>
    <x v="0"/>
    <m/>
    <x v="870"/>
    <x v="665"/>
    <n v="4"/>
    <x v="0"/>
    <n v="8.73"/>
    <x v="4"/>
    <s v="SMS"/>
    <x v="0"/>
    <n v="1.7"/>
    <n v="3176"/>
    <s v="Medio"/>
    <s v="Bajo"/>
    <n v="0.75"/>
    <n v="1512"/>
    <n v="118"/>
    <n v="3.3898305084745763E-2"/>
    <n v="3.3898305084745763E-2"/>
    <s v="Primera compra"/>
    <n v="1103"/>
    <n v="36.238193018480494"/>
    <n v="3.0198494182067077"/>
    <x v="0"/>
    <x v="1"/>
    <s v="oct"/>
  </r>
  <r>
    <x v="3954"/>
    <x v="0"/>
    <n v="75"/>
    <n v="105"/>
    <n v="241.5"/>
    <n v="120"/>
    <s v="Yes"/>
    <s v="No"/>
    <n v="81"/>
    <n v="0"/>
    <n v="10"/>
    <s v="Yes"/>
    <n v="0"/>
    <s v="ME"/>
    <x v="0"/>
    <n v="69"/>
    <s v="No"/>
    <s v="Yes"/>
    <s v="No"/>
    <s v="  Month-to-Month   "/>
    <s v="Paper Check"/>
    <n v="35"/>
    <n v="1042"/>
    <x v="0"/>
    <m/>
    <x v="166"/>
    <x v="862"/>
    <n v="18"/>
    <x v="0"/>
    <n v="41.06"/>
    <x v="4"/>
    <s v="SMS"/>
    <x v="0"/>
    <n v="0.32"/>
    <n v="578"/>
    <s v="Medio"/>
    <s v="Bajo"/>
    <n v="0.16666666666666666"/>
    <n v="1215"/>
    <n v="228"/>
    <n v="7.8947368421052627E-2"/>
    <n v="7.8947368421052627E-2"/>
    <s v="Primera compra"/>
    <n v="1688"/>
    <n v="55.457905544147849"/>
    <n v="4.6214921286789874"/>
    <x v="0"/>
    <x v="2"/>
    <s v="feb"/>
  </r>
  <r>
    <x v="3955"/>
    <x v="0"/>
    <n v="50"/>
    <n v="60"/>
    <n v="191.9"/>
    <n v="0"/>
    <s v="No"/>
    <s v="No"/>
    <n v="0"/>
    <n v="2"/>
    <n v="3"/>
    <s v="Yes"/>
    <n v="0"/>
    <s v="OR"/>
    <x v="1"/>
    <n v="36"/>
    <s v="No"/>
    <s v="No"/>
    <s v="No"/>
    <s v="  Month-to-Month   "/>
    <s v="Credit Card"/>
    <n v="28"/>
    <n v="755"/>
    <x v="0"/>
    <m/>
    <x v="421"/>
    <x v="223"/>
    <n v="5"/>
    <x v="2"/>
    <n v="23.13"/>
    <x v="5"/>
    <s v="Phone"/>
    <x v="0"/>
    <n v="0"/>
    <n v="5626"/>
    <s v="Medio"/>
    <s v="Bajo"/>
    <n v="0.8"/>
    <n v="1137"/>
    <n v="64"/>
    <n v="7.8125E-2"/>
    <n v="7.8125E-2"/>
    <s v="Primera compra"/>
    <n v="496"/>
    <n v="16.295687885010267"/>
    <n v="1.3579739904175223"/>
    <x v="0"/>
    <x v="2"/>
    <s v="jun"/>
  </r>
  <r>
    <x v="3956"/>
    <x v="0"/>
    <n v="61"/>
    <n v="261"/>
    <n v="580.4"/>
    <n v="0"/>
    <s v="No"/>
    <s v="No"/>
    <n v="0"/>
    <n v="0"/>
    <n v="9"/>
    <s v="Yes"/>
    <n v="0"/>
    <s v="AR"/>
    <x v="1"/>
    <n v="61"/>
    <s v="No"/>
    <s v="No"/>
    <s v="Yes"/>
    <s v="  One Year   "/>
    <s v="Credit Card"/>
    <n v="41"/>
    <n v="2188"/>
    <x v="0"/>
    <m/>
    <x v="245"/>
    <x v="1275"/>
    <n v="83"/>
    <x v="2"/>
    <n v="33.6"/>
    <x v="2"/>
    <s v="Email"/>
    <x v="1"/>
    <n v="0"/>
    <n v="4695"/>
    <s v="Medio"/>
    <s v="Medio"/>
    <n v="6.0240963855421686E-2"/>
    <n v="1742"/>
    <n v="266"/>
    <n v="0.31203007518796994"/>
    <n v="0.31203007518796994"/>
    <s v="Primera compra"/>
    <n v="1297"/>
    <n v="42.611909650924026"/>
    <n v="3.5509924709103355"/>
    <x v="1"/>
    <x v="0"/>
    <s v="mar"/>
  </r>
  <r>
    <x v="3957"/>
    <x v="0"/>
    <n v="52"/>
    <n v="313"/>
    <n v="770.2"/>
    <n v="0"/>
    <s v="No"/>
    <s v="No"/>
    <n v="0"/>
    <n v="0"/>
    <n v="24"/>
    <s v="Yes"/>
    <n v="0"/>
    <s v="MD"/>
    <x v="0"/>
    <n v="22"/>
    <s v="Yes"/>
    <s v="No"/>
    <s v="Yes"/>
    <s v="  One Year   "/>
    <s v="Credit Card"/>
    <n v="34"/>
    <n v="2204"/>
    <x v="0"/>
    <m/>
    <x v="527"/>
    <x v="1296"/>
    <n v="59"/>
    <x v="2"/>
    <n v="32.82"/>
    <x v="3"/>
    <s v="Phone"/>
    <x v="0"/>
    <n v="0"/>
    <n v="1040"/>
    <s v="Medio"/>
    <s v="Bajo"/>
    <n v="1.6949152542372881E-2"/>
    <n v="327"/>
    <n v="314"/>
    <n v="0.18789808917197454"/>
    <n v="0.18789808917197454"/>
    <s v="Primera compra"/>
    <n v="1077"/>
    <n v="35.383983572895275"/>
    <n v="2.9486652977412731"/>
    <x v="2"/>
    <x v="0"/>
    <s v="nov"/>
  </r>
  <r>
    <x v="3958"/>
    <x v="0"/>
    <n v="74"/>
    <n v="408"/>
    <n v="824.9"/>
    <n v="276"/>
    <s v="Yes"/>
    <s v="No"/>
    <n v="190.9"/>
    <n v="0"/>
    <n v="6"/>
    <s v="Yes"/>
    <n v="0"/>
    <s v="WY"/>
    <x v="0"/>
    <n v="45"/>
    <s v="No"/>
    <s v="No"/>
    <s v="No"/>
    <s v="  Two Year   "/>
    <s v="Credit Card"/>
    <n v="29"/>
    <n v="2024"/>
    <x v="0"/>
    <m/>
    <x v="1138"/>
    <x v="970"/>
    <n v="40"/>
    <x v="2"/>
    <n v="31.54"/>
    <x v="3"/>
    <s v="SMS"/>
    <x v="1"/>
    <n v="5.73"/>
    <n v="6198"/>
    <s v="Medio"/>
    <s v="Bajo"/>
    <n v="2.5000000000000001E-2"/>
    <n v="572"/>
    <n v="685"/>
    <n v="5.8394160583941604E-2"/>
    <n v="5.8394160583941604E-2"/>
    <s v="Primera compra"/>
    <n v="1512"/>
    <n v="49.67556468172485"/>
    <n v="4.1396303901437372"/>
    <x v="2"/>
    <x v="0"/>
    <s v="ago"/>
  </r>
  <r>
    <x v="3959"/>
    <x v="0"/>
    <n v="83"/>
    <n v="469"/>
    <n v="824.2"/>
    <n v="0"/>
    <s v="No"/>
    <s v="No"/>
    <n v="0"/>
    <n v="0"/>
    <n v="0"/>
    <s v="No"/>
    <n v="0"/>
    <s v="WA"/>
    <x v="1"/>
    <n v="39"/>
    <s v="No"/>
    <s v="No"/>
    <s v="No"/>
    <s v="  Two Year   "/>
    <s v="Credit Card"/>
    <n v="13"/>
    <n v="739"/>
    <x v="0"/>
    <m/>
    <x v="338"/>
    <x v="25"/>
    <n v="58"/>
    <x v="1"/>
    <n v="13.85"/>
    <x v="4"/>
    <s v="Phone"/>
    <x v="1"/>
    <n v="0"/>
    <n v="3030"/>
    <s v="Medio"/>
    <s v="Bajo"/>
    <n v="5.1724137931034482E-2"/>
    <n v="883"/>
    <n v="472"/>
    <n v="0.1228813559322034"/>
    <n v="0.1228813559322034"/>
    <s v="Primera compra"/>
    <n v="1700"/>
    <n v="55.852156057494867"/>
    <n v="4.6543463381245722"/>
    <x v="0"/>
    <x v="2"/>
    <s v="feb"/>
  </r>
  <r>
    <x v="3960"/>
    <x v="0"/>
    <n v="72"/>
    <n v="99"/>
    <n v="227.5"/>
    <n v="0"/>
    <s v="No"/>
    <s v="No"/>
    <n v="0"/>
    <n v="0"/>
    <n v="4"/>
    <s v="Yes"/>
    <n v="0"/>
    <s v="ND"/>
    <x v="1"/>
    <n v="38"/>
    <s v="No"/>
    <s v="No"/>
    <s v="No"/>
    <s v="  Month-to-Month   "/>
    <s v="Direct Debit"/>
    <n v="31"/>
    <n v="540"/>
    <x v="0"/>
    <m/>
    <x v="1173"/>
    <x v="1330"/>
    <n v="102"/>
    <x v="1"/>
    <n v="31.33"/>
    <x v="3"/>
    <s v="Phone"/>
    <x v="1"/>
    <n v="0"/>
    <n v="438"/>
    <s v="Medio"/>
    <s v="Bajo"/>
    <n v="9.8039215686274508E-3"/>
    <n v="709"/>
    <n v="100"/>
    <n v="1.02"/>
    <n v="1.02"/>
    <s v="Primera compra"/>
    <n v="1361"/>
    <n v="44.714579055441476"/>
    <n v="3.7262149212867897"/>
    <x v="2"/>
    <x v="1"/>
    <s v="ene"/>
  </r>
  <r>
    <x v="3961"/>
    <x v="0"/>
    <n v="74"/>
    <n v="73"/>
    <n v="190.2"/>
    <n v="0"/>
    <s v="No"/>
    <s v="No"/>
    <n v="0"/>
    <n v="0"/>
    <n v="15"/>
    <s v="Yes"/>
    <n v="0"/>
    <s v="OR"/>
    <x v="0"/>
    <n v="43"/>
    <s v="No"/>
    <s v="No"/>
    <s v="Yes"/>
    <s v="  Two Year   "/>
    <s v="Credit Card"/>
    <n v="30"/>
    <n v="946"/>
    <x v="0"/>
    <m/>
    <x v="771"/>
    <x v="812"/>
    <n v="76"/>
    <x v="0"/>
    <n v="29.77"/>
    <x v="1"/>
    <s v="Phone"/>
    <x v="0"/>
    <n v="0"/>
    <n v="3867"/>
    <s v="Medio"/>
    <s v="Bajo"/>
    <n v="0"/>
    <n v="598"/>
    <n v="73"/>
    <n v="1.0410958904109588"/>
    <n v="1.0410958904109588"/>
    <s v="Primera compra"/>
    <n v="721"/>
    <n v="23.687885010266942"/>
    <n v="1.9739904175222451"/>
    <x v="0"/>
    <x v="2"/>
    <s v="oct"/>
  </r>
  <r>
    <x v="3962"/>
    <x v="0"/>
    <n v="75"/>
    <n v="120"/>
    <n v="202.4"/>
    <n v="0"/>
    <s v="No"/>
    <s v="No"/>
    <n v="0"/>
    <n v="2"/>
    <n v="4"/>
    <s v="Yes"/>
    <n v="0"/>
    <s v="SD"/>
    <x v="0"/>
    <n v="61"/>
    <s v="No"/>
    <s v="No"/>
    <s v="No"/>
    <s v="  Month-to-Month   "/>
    <s v="Paper Check"/>
    <n v="15"/>
    <n v="208"/>
    <x v="0"/>
    <m/>
    <x v="126"/>
    <x v="698"/>
    <n v="78"/>
    <x v="0"/>
    <n v="15.73"/>
    <x v="5"/>
    <s v="Email"/>
    <x v="1"/>
    <n v="0"/>
    <n v="394"/>
    <s v="Medio"/>
    <s v="Bajo"/>
    <n v="5.128205128205128E-2"/>
    <n v="1444"/>
    <n v="124"/>
    <n v="0.62903225806451613"/>
    <n v="0.62903225806451613"/>
    <s v="Primera compra"/>
    <n v="1122"/>
    <n v="36.862422997946609"/>
    <n v="3.0718685831622174"/>
    <x v="0"/>
    <x v="1"/>
    <s v="sept"/>
  </r>
  <r>
    <x v="3963"/>
    <x v="0"/>
    <n v="57"/>
    <n v="18"/>
    <n v="48.7"/>
    <n v="0"/>
    <s v="No"/>
    <s v="No"/>
    <n v="0"/>
    <n v="0"/>
    <n v="6"/>
    <s v="Yes"/>
    <n v="0"/>
    <s v="WV"/>
    <x v="0"/>
    <n v="46"/>
    <s v="No"/>
    <s v="No"/>
    <s v="No"/>
    <s v="  Month-to-Month   "/>
    <s v="Credit Card"/>
    <n v="39"/>
    <n v="128"/>
    <x v="0"/>
    <m/>
    <x v="278"/>
    <x v="1298"/>
    <n v="25"/>
    <x v="2"/>
    <n v="42.51"/>
    <x v="1"/>
    <s v="SMS"/>
    <x v="0"/>
    <n v="0"/>
    <n v="4616"/>
    <s v="Medio"/>
    <s v="Bajo"/>
    <n v="0"/>
    <n v="1001"/>
    <n v="18"/>
    <n v="1.3888888888888888"/>
    <n v="1.3888888888888888"/>
    <s v="Primera compra"/>
    <n v="553"/>
    <n v="18.168377823408623"/>
    <n v="1.514031485284052"/>
    <x v="0"/>
    <x v="1"/>
    <s v="abr"/>
  </r>
  <r>
    <x v="3964"/>
    <x v="0"/>
    <n v="51"/>
    <n v="66"/>
    <n v="203.2"/>
    <n v="0"/>
    <s v="No"/>
    <s v="No"/>
    <n v="0"/>
    <n v="0"/>
    <n v="4"/>
    <s v="Yes"/>
    <n v="0"/>
    <s v="DC"/>
    <x v="0"/>
    <n v="63"/>
    <s v="No"/>
    <s v="No"/>
    <s v="No"/>
    <s v="  One Year   "/>
    <s v="Direct Debit"/>
    <n v="19"/>
    <n v="259"/>
    <x v="0"/>
    <m/>
    <x v="1074"/>
    <x v="1372"/>
    <n v="43"/>
    <x v="2"/>
    <n v="16.29"/>
    <x v="4"/>
    <s v="SMS"/>
    <x v="0"/>
    <n v="0"/>
    <n v="6525"/>
    <s v="Medio"/>
    <s v="Bajo"/>
    <n v="6.9767441860465115E-2"/>
    <n v="721"/>
    <n v="69"/>
    <n v="0.62318840579710144"/>
    <n v="0.62318840579710144"/>
    <s v="Primera compra"/>
    <n v="695"/>
    <n v="22.833675564681727"/>
    <n v="1.9028062970568105"/>
    <x v="0"/>
    <x v="1"/>
    <s v="nov"/>
  </r>
  <r>
    <x v="3965"/>
    <x v="0"/>
    <n v="53"/>
    <n v="119"/>
    <n v="233.4"/>
    <n v="0"/>
    <s v="No"/>
    <s v="No"/>
    <n v="0"/>
    <n v="0"/>
    <n v="0"/>
    <s v="No"/>
    <n v="0"/>
    <s v="CO"/>
    <x v="0"/>
    <n v="50"/>
    <s v="No"/>
    <s v="No"/>
    <s v="No"/>
    <s v="  One Year   "/>
    <s v="Paper Check"/>
    <n v="7"/>
    <n v="239"/>
    <x v="0"/>
    <m/>
    <x v="1193"/>
    <x v="718"/>
    <n v="78"/>
    <x v="2"/>
    <n v="7.45"/>
    <x v="1"/>
    <s v="Email"/>
    <x v="0"/>
    <n v="0"/>
    <n v="2778"/>
    <s v="Medio"/>
    <s v="Bajo"/>
    <n v="0"/>
    <n v="1603"/>
    <n v="119"/>
    <n v="0.65546218487394958"/>
    <n v="0.65546218487394958"/>
    <s v="Primera compra"/>
    <n v="1072"/>
    <n v="35.219712525667354"/>
    <n v="2.9349760438056127"/>
    <x v="2"/>
    <x v="1"/>
    <s v="nov"/>
  </r>
  <r>
    <x v="3966"/>
    <x v="0"/>
    <n v="62"/>
    <n v="243"/>
    <n v="511.4"/>
    <n v="292"/>
    <s v="Yes"/>
    <s v="No"/>
    <n v="365"/>
    <n v="0"/>
    <n v="8"/>
    <s v="Yes"/>
    <n v="0"/>
    <s v="NJ"/>
    <x v="1"/>
    <n v="40"/>
    <s v="No"/>
    <s v="No"/>
    <s v="Yes"/>
    <s v="  Two Year   "/>
    <s v="Credit Card"/>
    <n v="74"/>
    <n v="5392"/>
    <x v="0"/>
    <m/>
    <x v="540"/>
    <x v="572"/>
    <n v="40"/>
    <x v="2"/>
    <n v="64.28"/>
    <x v="4"/>
    <s v="Phone"/>
    <x v="1"/>
    <n v="0.73"/>
    <n v="4869"/>
    <s v="Alto"/>
    <s v="Bajo"/>
    <n v="7.4999999999999997E-2"/>
    <n v="1417"/>
    <n v="538"/>
    <n v="7.434944237918216E-2"/>
    <n v="7.434944237918216E-2"/>
    <s v="Primera compra"/>
    <n v="813"/>
    <n v="26.710472279260777"/>
    <n v="2.2258726899383983"/>
    <x v="0"/>
    <x v="3"/>
    <s v="jul"/>
  </r>
  <r>
    <x v="3967"/>
    <x v="0"/>
    <n v="67"/>
    <n v="154"/>
    <n v="444.6"/>
    <n v="0"/>
    <s v="No"/>
    <s v="No"/>
    <n v="0"/>
    <n v="0"/>
    <n v="5"/>
    <s v="Yes"/>
    <n v="0"/>
    <s v="NV"/>
    <x v="0"/>
    <n v="47"/>
    <s v="No"/>
    <s v="No"/>
    <s v="Yes"/>
    <s v="  Two Year   "/>
    <s v="Direct Debit"/>
    <n v="42"/>
    <n v="2315"/>
    <x v="0"/>
    <m/>
    <x v="96"/>
    <x v="45"/>
    <n v="76"/>
    <x v="0"/>
    <n v="43.83"/>
    <x v="5"/>
    <s v="SMS"/>
    <x v="1"/>
    <n v="0"/>
    <n v="377"/>
    <s v="Medio"/>
    <s v="Bajo"/>
    <n v="5.2631578947368418E-2"/>
    <n v="1235"/>
    <n v="158"/>
    <n v="0.48101265822784811"/>
    <n v="0.48101265822784811"/>
    <s v="Primera compra"/>
    <n v="1109"/>
    <n v="36.435318275154003"/>
    <n v="3.0362765229295001"/>
    <x v="0"/>
    <x v="3"/>
    <s v="sept"/>
  </r>
  <r>
    <x v="3968"/>
    <x v="0"/>
    <n v="84"/>
    <n v="15"/>
    <n v="54.8"/>
    <n v="0"/>
    <s v="No"/>
    <s v="No"/>
    <n v="0"/>
    <n v="0"/>
    <n v="0"/>
    <s v="No"/>
    <n v="0"/>
    <s v="CO"/>
    <x v="1"/>
    <n v="71"/>
    <s v="No"/>
    <s v="Yes"/>
    <s v="No"/>
    <s v="  Two Year   "/>
    <s v="Direct Debit"/>
    <n v="10"/>
    <n v="53"/>
    <x v="0"/>
    <m/>
    <x v="825"/>
    <x v="422"/>
    <n v="98"/>
    <x v="1"/>
    <n v="9.2200000000000006"/>
    <x v="3"/>
    <s v="Email"/>
    <x v="1"/>
    <n v="0"/>
    <n v="4717"/>
    <s v="Medio"/>
    <s v="Bajo"/>
    <n v="1.020408163265306E-2"/>
    <n v="371"/>
    <n v="16"/>
    <n v="6.125"/>
    <n v="6.125"/>
    <s v="Primera compra"/>
    <n v="1027"/>
    <n v="33.741273100616013"/>
    <n v="2.8117727583846679"/>
    <x v="2"/>
    <x v="1"/>
    <s v="dic"/>
  </r>
  <r>
    <x v="3968"/>
    <x v="0"/>
    <n v="95"/>
    <n v="15"/>
    <n v="54.8"/>
    <n v="0"/>
    <s v="No"/>
    <s v="No"/>
    <n v="0"/>
    <n v="0"/>
    <n v="0"/>
    <s v="No"/>
    <n v="0"/>
    <s v="CO"/>
    <x v="1"/>
    <n v="71"/>
    <s v="No"/>
    <s v="Yes"/>
    <s v="No"/>
    <s v="  Two Year   "/>
    <s v="Direct Debit"/>
    <n v="10"/>
    <n v="53"/>
    <x v="0"/>
    <m/>
    <x v="825"/>
    <x v="422"/>
    <n v="98"/>
    <x v="1"/>
    <n v="9.2200000000000006"/>
    <x v="2"/>
    <s v="Email"/>
    <x v="1"/>
    <n v="0"/>
    <n v="3158"/>
    <s v="Medio"/>
    <s v="Medio"/>
    <n v="5.1020408163265307E-2"/>
    <n v="371"/>
    <n v="20"/>
    <n v="4.9000000000000004"/>
    <n v="4.9000000000000004"/>
    <s v="Compra posterior"/>
    <n v="1027"/>
    <n v="33.741273100616013"/>
    <n v="2.8117727583846679"/>
    <x v="1"/>
    <x v="1"/>
    <s v="dic"/>
  </r>
  <r>
    <x v="3969"/>
    <x v="0"/>
    <n v="59"/>
    <n v="57"/>
    <n v="128.19999999999999"/>
    <n v="0"/>
    <s v="No"/>
    <s v="No"/>
    <n v="0"/>
    <n v="0"/>
    <n v="10"/>
    <s v="Yes"/>
    <n v="0"/>
    <s v="MA"/>
    <x v="1"/>
    <n v="74"/>
    <s v="No"/>
    <s v="Yes"/>
    <s v="No"/>
    <s v="  One Year   "/>
    <s v="Direct Debit"/>
    <n v="34"/>
    <n v="1101"/>
    <x v="0"/>
    <m/>
    <x v="404"/>
    <x v="942"/>
    <n v="7"/>
    <x v="1"/>
    <n v="40.200000000000003"/>
    <x v="0"/>
    <s v="Phone"/>
    <x v="0"/>
    <n v="0"/>
    <n v="6420"/>
    <s v="Medio"/>
    <s v="Bajo"/>
    <n v="0.2857142857142857"/>
    <n v="1401"/>
    <n v="59"/>
    <n v="0.11864406779661017"/>
    <n v="0.11864406779661017"/>
    <s v="Primera compra"/>
    <n v="762"/>
    <n v="25.034907597535934"/>
    <n v="2.086242299794661"/>
    <x v="0"/>
    <x v="0"/>
    <s v="sept"/>
  </r>
  <r>
    <x v="3970"/>
    <x v="0"/>
    <n v="69"/>
    <n v="13"/>
    <n v="22.6"/>
    <n v="6"/>
    <s v="Yes"/>
    <s v="No"/>
    <n v="5.3"/>
    <n v="1"/>
    <n v="24"/>
    <s v="Yes"/>
    <n v="0"/>
    <s v="NC"/>
    <x v="0"/>
    <n v="23"/>
    <s v="Yes"/>
    <s v="No"/>
    <s v="No"/>
    <s v="  Month-to-Month   "/>
    <s v="Direct Debit"/>
    <n v="42"/>
    <n v="79"/>
    <x v="0"/>
    <m/>
    <x v="491"/>
    <x v="63"/>
    <n v="113"/>
    <x v="0"/>
    <n v="34.68"/>
    <x v="4"/>
    <s v="SMS"/>
    <x v="0"/>
    <n v="0.16"/>
    <n v="1112"/>
    <s v="Medio"/>
    <s v="Bajo"/>
    <n v="2.6548672566371681E-2"/>
    <n v="442"/>
    <n v="22"/>
    <n v="5.1363636363636367"/>
    <n v="5.1363636363636367"/>
    <s v="Primera compra"/>
    <n v="1274"/>
    <n v="41.856262833675565"/>
    <n v="3.4880219028062971"/>
    <x v="0"/>
    <x v="1"/>
    <s v="abr"/>
  </r>
  <r>
    <x v="3971"/>
    <x v="0"/>
    <n v="65"/>
    <n v="53"/>
    <n v="122.3"/>
    <n v="0"/>
    <s v="No"/>
    <s v="No"/>
    <n v="0"/>
    <n v="3"/>
    <n v="0"/>
    <s v="No"/>
    <n v="0"/>
    <s v="MN"/>
    <x v="0"/>
    <n v="47"/>
    <s v="No"/>
    <s v="No"/>
    <s v="No"/>
    <s v="  Month-to-Month   "/>
    <s v="Credit Card"/>
    <n v="9"/>
    <n v="284"/>
    <x v="0"/>
    <m/>
    <x v="1148"/>
    <x v="1117"/>
    <n v="40"/>
    <x v="0"/>
    <n v="7.83"/>
    <x v="3"/>
    <s v="Email"/>
    <x v="1"/>
    <n v="0"/>
    <n v="3645"/>
    <s v="Medio"/>
    <s v="Bajo"/>
    <n v="2.5000000000000001E-2"/>
    <n v="1352"/>
    <n v="54"/>
    <n v="0.7407407407407407"/>
    <n v="0.7407407407407407"/>
    <s v="Primera compra"/>
    <n v="1095"/>
    <n v="35.975359342915809"/>
    <n v="2.9979466119096507"/>
    <x v="2"/>
    <x v="1"/>
    <s v="oct"/>
  </r>
  <r>
    <x v="3972"/>
    <x v="0"/>
    <n v="73"/>
    <n v="189"/>
    <n v="500.4"/>
    <n v="315"/>
    <s v="Yes"/>
    <s v="No"/>
    <n v="195.3"/>
    <n v="2"/>
    <n v="6"/>
    <s v="No"/>
    <n v="14"/>
    <s v="WV"/>
    <x v="1"/>
    <n v="55"/>
    <s v="No"/>
    <s v="No"/>
    <s v="Yes"/>
    <s v="  Two Year   "/>
    <s v="Direct Debit"/>
    <n v="32"/>
    <n v="2022"/>
    <x v="0"/>
    <m/>
    <x v="24"/>
    <x v="1127"/>
    <n v="69"/>
    <x v="0"/>
    <n v="31.8"/>
    <x v="5"/>
    <s v="Email"/>
    <x v="1"/>
    <n v="5.86"/>
    <n v="6103"/>
    <s v="Medio"/>
    <s v="Bajo"/>
    <n v="5.7971014492753624E-2"/>
    <n v="1650"/>
    <n v="508"/>
    <n v="0.13582677165354332"/>
    <n v="0.13582677165354332"/>
    <s v="Primera compra"/>
    <n v="1321"/>
    <n v="43.400410677618069"/>
    <n v="3.6167008898015056"/>
    <x v="0"/>
    <x v="0"/>
    <s v="mar"/>
  </r>
  <r>
    <x v="3973"/>
    <x v="0"/>
    <n v="74"/>
    <n v="114"/>
    <n v="302.60000000000002"/>
    <n v="0"/>
    <s v="No"/>
    <s v="No"/>
    <n v="0"/>
    <n v="0"/>
    <n v="0"/>
    <s v="No"/>
    <n v="0"/>
    <s v="KS"/>
    <x v="0"/>
    <n v="71"/>
    <s v="No"/>
    <s v="Yes"/>
    <s v="No"/>
    <s v="  One Year   "/>
    <s v="Direct Debit"/>
    <n v="11"/>
    <n v="562"/>
    <x v="0"/>
    <m/>
    <x v="158"/>
    <x v="729"/>
    <n v="47"/>
    <x v="2"/>
    <n v="12.21"/>
    <x v="5"/>
    <s v="Email"/>
    <x v="1"/>
    <n v="0"/>
    <n v="3229"/>
    <s v="Medio"/>
    <s v="Bajo"/>
    <n v="8.5106382978723402E-2"/>
    <n v="1034"/>
    <n v="118"/>
    <n v="0.39830508474576271"/>
    <n v="0.39830508474576271"/>
    <s v="Primera compra"/>
    <n v="1425"/>
    <n v="46.817248459958932"/>
    <n v="3.9014373716632442"/>
    <x v="0"/>
    <x v="1"/>
    <s v="nov"/>
  </r>
  <r>
    <x v="3974"/>
    <x v="0"/>
    <n v="71"/>
    <n v="20"/>
    <n v="46.6"/>
    <n v="0"/>
    <s v="No"/>
    <s v="No"/>
    <n v="0"/>
    <n v="0"/>
    <n v="3"/>
    <s v="No"/>
    <n v="6"/>
    <s v="TN"/>
    <x v="1"/>
    <n v="47"/>
    <s v="No"/>
    <s v="No"/>
    <s v="No"/>
    <s v="  Month-to-Month   "/>
    <s v="Direct Debit"/>
    <n v="24"/>
    <n v="160"/>
    <x v="0"/>
    <m/>
    <x v="561"/>
    <x v="1031"/>
    <n v="71"/>
    <x v="1"/>
    <n v="26.97"/>
    <x v="1"/>
    <s v="SMS"/>
    <x v="0"/>
    <n v="0"/>
    <n v="2038"/>
    <s v="Medio"/>
    <s v="Bajo"/>
    <n v="0"/>
    <n v="1043"/>
    <n v="20"/>
    <n v="3.55"/>
    <n v="3.55"/>
    <s v="Primera compra"/>
    <n v="990"/>
    <n v="32.525667351129364"/>
    <n v="2.7104722792607805"/>
    <x v="2"/>
    <x v="1"/>
    <s v="ene"/>
  </r>
  <r>
    <x v="3975"/>
    <x v="0"/>
    <n v="74"/>
    <n v="186"/>
    <n v="469.8"/>
    <n v="116"/>
    <s v="Yes"/>
    <s v="No"/>
    <n v="49.9"/>
    <n v="0"/>
    <n v="6"/>
    <s v="Yes"/>
    <n v="0"/>
    <s v="GA"/>
    <x v="1"/>
    <n v="77"/>
    <s v="No"/>
    <s v="Yes"/>
    <s v="No"/>
    <s v="  Two Year   "/>
    <s v="Direct Debit"/>
    <n v="36"/>
    <n v="1061"/>
    <x v="0"/>
    <m/>
    <x v="125"/>
    <x v="50"/>
    <n v="37"/>
    <x v="2"/>
    <n v="41.17"/>
    <x v="3"/>
    <s v="Email"/>
    <x v="0"/>
    <n v="2.4900000000000002"/>
    <n v="5102"/>
    <s v="Medio"/>
    <s v="Bajo"/>
    <n v="2.7027027027027029E-2"/>
    <n v="1596"/>
    <n v="303"/>
    <n v="0.12211221122112212"/>
    <n v="0.12211221122112212"/>
    <s v="Primera compra"/>
    <n v="635"/>
    <n v="20.862422997946613"/>
    <n v="1.7385352498288844"/>
    <x v="0"/>
    <x v="2"/>
    <s v="ene"/>
  </r>
  <r>
    <x v="3976"/>
    <x v="0"/>
    <n v="60"/>
    <n v="152"/>
    <n v="340.3"/>
    <n v="104"/>
    <s v="Yes"/>
    <s v="Yes"/>
    <n v="0"/>
    <n v="0"/>
    <n v="0"/>
    <s v="No"/>
    <n v="0"/>
    <s v="RI"/>
    <x v="1"/>
    <n v="35"/>
    <s v="No"/>
    <s v="No"/>
    <s v="No"/>
    <s v="  One Year   "/>
    <s v="Credit Card"/>
    <n v="10"/>
    <n v="263"/>
    <x v="0"/>
    <m/>
    <x v="1347"/>
    <x v="650"/>
    <n v="71"/>
    <x v="2"/>
    <n v="11.23"/>
    <x v="4"/>
    <s v="Email"/>
    <x v="0"/>
    <n v="2.57"/>
    <n v="5066"/>
    <s v="Medio"/>
    <s v="Bajo"/>
    <n v="4.2253521126760563E-2"/>
    <n v="1553"/>
    <n v="259"/>
    <n v="0.27413127413127414"/>
    <n v="0.27413127413127414"/>
    <s v="Primera compra"/>
    <n v="366"/>
    <n v="12.024640657084188"/>
    <n v="1.0020533880903491"/>
    <x v="0"/>
    <x v="1"/>
    <s v="oct"/>
  </r>
  <r>
    <x v="3976"/>
    <x v="0"/>
    <n v="66"/>
    <n v="152"/>
    <n v="340.3"/>
    <n v="104"/>
    <s v="Yes"/>
    <s v="Yes"/>
    <n v="0"/>
    <n v="0"/>
    <n v="0"/>
    <s v="No"/>
    <n v="0"/>
    <s v="RI"/>
    <x v="1"/>
    <n v="35"/>
    <s v="No"/>
    <s v="No"/>
    <s v="No"/>
    <s v="  One Year   "/>
    <s v="Credit Card"/>
    <n v="10"/>
    <n v="263"/>
    <x v="0"/>
    <m/>
    <x v="1347"/>
    <x v="650"/>
    <n v="71"/>
    <x v="2"/>
    <n v="11.23"/>
    <x v="5"/>
    <s v="Email"/>
    <x v="0"/>
    <n v="2.57"/>
    <n v="5768"/>
    <s v="Medio"/>
    <s v="Bajo"/>
    <n v="5.6338028169014086E-2"/>
    <n v="1553"/>
    <n v="260"/>
    <n v="0.27307692307692305"/>
    <n v="0.27307692307692305"/>
    <s v="Compra posterior"/>
    <n v="366"/>
    <n v="12.024640657084188"/>
    <n v="1.0020533880903491"/>
    <x v="0"/>
    <x v="1"/>
    <s v="oct"/>
  </r>
  <r>
    <x v="3977"/>
    <x v="0"/>
    <n v="73"/>
    <n v="213"/>
    <n v="661.1"/>
    <n v="292"/>
    <s v="Yes"/>
    <s v="No"/>
    <n v="169.4"/>
    <n v="0"/>
    <n v="6"/>
    <s v="Yes"/>
    <n v="0"/>
    <s v="MD"/>
    <x v="0"/>
    <n v="31"/>
    <s v="No"/>
    <s v="No"/>
    <s v="No"/>
    <s v="  One Year   "/>
    <s v="Direct Debit"/>
    <n v="31"/>
    <n v="2244"/>
    <x v="0"/>
    <m/>
    <x v="101"/>
    <x v="966"/>
    <n v="104"/>
    <x v="1"/>
    <n v="31.93"/>
    <x v="5"/>
    <s v="SMS"/>
    <x v="1"/>
    <n v="8.4700000000000006"/>
    <n v="6224"/>
    <s v="Medio"/>
    <s v="Bajo"/>
    <n v="3.8461538461538464E-2"/>
    <n v="1244"/>
    <n v="509"/>
    <n v="0.20432220039292731"/>
    <n v="0.20432220039292731"/>
    <s v="Primera compra"/>
    <n v="805"/>
    <n v="26.447638603696099"/>
    <n v="2.2039698836413417"/>
    <x v="0"/>
    <x v="3"/>
    <s v="jul"/>
  </r>
  <r>
    <x v="3978"/>
    <x v="0"/>
    <n v="87"/>
    <n v="212"/>
    <n v="662.8"/>
    <n v="0"/>
    <s v="No"/>
    <s v="No"/>
    <n v="0"/>
    <n v="0"/>
    <n v="1"/>
    <s v="Yes"/>
    <n v="0"/>
    <s v="MN"/>
    <x v="1"/>
    <n v="62"/>
    <s v="No"/>
    <s v="No"/>
    <s v="No"/>
    <s v="  Two Year   "/>
    <s v="Credit Card"/>
    <n v="28"/>
    <n v="1334"/>
    <x v="0"/>
    <m/>
    <x v="773"/>
    <x v="146"/>
    <n v="112"/>
    <x v="1"/>
    <n v="26.81"/>
    <x v="5"/>
    <s v="Phone"/>
    <x v="0"/>
    <n v="0"/>
    <n v="6245"/>
    <s v="Medio"/>
    <s v="Bajo"/>
    <n v="3.5714285714285712E-2"/>
    <n v="1328"/>
    <n v="216"/>
    <n v="0.51851851851851849"/>
    <n v="0.51851851851851849"/>
    <s v="Primera compra"/>
    <n v="1291"/>
    <n v="42.414784394250511"/>
    <n v="3.5345653661875427"/>
    <x v="0"/>
    <x v="0"/>
    <s v="abr"/>
  </r>
  <r>
    <x v="3978"/>
    <x v="0"/>
    <n v="87"/>
    <n v="212"/>
    <n v="662.8"/>
    <n v="0"/>
    <s v="No"/>
    <s v="No"/>
    <n v="0"/>
    <n v="0"/>
    <n v="1"/>
    <s v="Yes"/>
    <n v="0"/>
    <s v="MN"/>
    <x v="1"/>
    <n v="62"/>
    <s v="No"/>
    <s v="No"/>
    <s v="No"/>
    <s v="  Two Year   "/>
    <s v="Credit Card"/>
    <n v="28"/>
    <n v="1334"/>
    <x v="0"/>
    <m/>
    <x v="773"/>
    <x v="146"/>
    <n v="112"/>
    <x v="1"/>
    <n v="26.81"/>
    <x v="3"/>
    <s v="Phone"/>
    <x v="0"/>
    <n v="0"/>
    <n v="5918"/>
    <s v="Medio"/>
    <s v="Bajo"/>
    <n v="8.9285714285714281E-3"/>
    <n v="1328"/>
    <n v="213"/>
    <n v="0.5258215962441315"/>
    <n v="0.5258215962441315"/>
    <s v="Compra posterior"/>
    <n v="1291"/>
    <n v="42.414784394250511"/>
    <n v="3.5345653661875427"/>
    <x v="2"/>
    <x v="0"/>
    <s v="abr"/>
  </r>
  <r>
    <x v="3979"/>
    <x v="0"/>
    <n v="70"/>
    <n v="8"/>
    <n v="17.3"/>
    <n v="0"/>
    <s v="No"/>
    <s v="No"/>
    <n v="0"/>
    <n v="2"/>
    <n v="6"/>
    <s v="Yes"/>
    <n v="0"/>
    <s v="MO"/>
    <x v="0"/>
    <n v="59"/>
    <s v="No"/>
    <s v="No"/>
    <s v="No"/>
    <s v="  Month-to-Month   "/>
    <s v="Credit Card"/>
    <n v="45"/>
    <n v="87"/>
    <x v="0"/>
    <m/>
    <x v="572"/>
    <x v="79"/>
    <n v="19"/>
    <x v="1"/>
    <n v="46.8"/>
    <x v="0"/>
    <s v="Email"/>
    <x v="0"/>
    <n v="0"/>
    <n v="3282"/>
    <s v="Alto"/>
    <s v="Bajo"/>
    <n v="0.10526315789473684"/>
    <n v="1578"/>
    <n v="10"/>
    <n v="1.9"/>
    <n v="1.9"/>
    <s v="Primera compra"/>
    <n v="1033"/>
    <n v="33.938398357289529"/>
    <n v="2.8281998631074607"/>
    <x v="0"/>
    <x v="1"/>
    <s v="dic"/>
  </r>
  <r>
    <x v="3980"/>
    <x v="0"/>
    <n v="60"/>
    <n v="349"/>
    <n v="726.7"/>
    <n v="180"/>
    <s v="Yes"/>
    <s v="No"/>
    <n v="330.8"/>
    <n v="1"/>
    <n v="0"/>
    <s v="No"/>
    <n v="0"/>
    <s v="OH"/>
    <x v="0"/>
    <n v="52"/>
    <s v="No"/>
    <s v="No"/>
    <s v="No"/>
    <s v="  Two Year   "/>
    <s v="Credit Card"/>
    <n v="11"/>
    <n v="484"/>
    <x v="0"/>
    <m/>
    <x v="1193"/>
    <x v="1298"/>
    <n v="37"/>
    <x v="2"/>
    <n v="11.84"/>
    <x v="1"/>
    <s v="SMS"/>
    <x v="0"/>
    <n v="6.62"/>
    <n v="691"/>
    <s v="Medio"/>
    <s v="Bajo"/>
    <n v="0"/>
    <n v="1001"/>
    <n v="529"/>
    <n v="6.9943289224952743E-2"/>
    <n v="6.9943289224952743E-2"/>
    <s v="Primera compra"/>
    <n v="1072"/>
    <n v="35.219712525667354"/>
    <n v="2.9349760438056127"/>
    <x v="2"/>
    <x v="1"/>
    <s v="nov"/>
  </r>
  <r>
    <x v="3981"/>
    <x v="0"/>
    <n v="97"/>
    <n v="168"/>
    <n v="275.10000000000002"/>
    <n v="220"/>
    <s v="Yes"/>
    <s v="No"/>
    <n v="262.2"/>
    <n v="0"/>
    <n v="17"/>
    <s v="Yes"/>
    <n v="0"/>
    <s v="NY"/>
    <x v="0"/>
    <n v="21"/>
    <s v="Yes"/>
    <s v="No"/>
    <s v="No"/>
    <s v="  One Year   "/>
    <s v="Credit Card"/>
    <n v="50"/>
    <n v="2731"/>
    <x v="0"/>
    <m/>
    <x v="575"/>
    <x v="650"/>
    <n v="10"/>
    <x v="1"/>
    <n v="44.74"/>
    <x v="5"/>
    <s v="SMS"/>
    <x v="1"/>
    <n v="7.86"/>
    <n v="1407"/>
    <s v="Medio"/>
    <s v="Bajo"/>
    <n v="0.4"/>
    <n v="1553"/>
    <n v="392"/>
    <n v="2.5510204081632654E-2"/>
    <n v="2.5510204081632654E-2"/>
    <s v="Primera compra"/>
    <n v="1257"/>
    <n v="41.29774127310062"/>
    <n v="3.4414784394250515"/>
    <x v="0"/>
    <x v="3"/>
    <s v="may"/>
  </r>
  <r>
    <x v="3982"/>
    <x v="0"/>
    <n v="61"/>
    <n v="352"/>
    <n v="914.5"/>
    <n v="0"/>
    <s v="No"/>
    <s v="No"/>
    <n v="0"/>
    <n v="0"/>
    <n v="15"/>
    <s v="Yes"/>
    <n v="0"/>
    <s v="TN"/>
    <x v="1"/>
    <n v="20"/>
    <s v="Yes"/>
    <s v="No"/>
    <s v="Yes"/>
    <s v="  One Year   "/>
    <s v="Direct Debit"/>
    <n v="68"/>
    <n v="3861"/>
    <x v="0"/>
    <m/>
    <x v="1021"/>
    <x v="10"/>
    <n v="63"/>
    <x v="2"/>
    <n v="72.760000000000005"/>
    <x v="4"/>
    <s v="SMS"/>
    <x v="0"/>
    <n v="0"/>
    <n v="1192"/>
    <s v="Alto"/>
    <s v="Bajo"/>
    <n v="4.7619047619047616E-2"/>
    <n v="911"/>
    <n v="355"/>
    <n v="0.17746478873239438"/>
    <n v="0.17746478873239438"/>
    <s v="Primera compra"/>
    <n v="1673"/>
    <n v="54.965092402464066"/>
    <n v="4.5804243668720055"/>
    <x v="0"/>
    <x v="3"/>
    <s v="mar"/>
  </r>
  <r>
    <x v="3983"/>
    <x v="0"/>
    <n v="62"/>
    <n v="107"/>
    <n v="285.2"/>
    <n v="0"/>
    <s v="No"/>
    <s v="No"/>
    <n v="0"/>
    <n v="0"/>
    <n v="3"/>
    <s v="Yes"/>
    <n v="0"/>
    <s v="NM"/>
    <x v="1"/>
    <n v="67"/>
    <s v="No"/>
    <s v="Yes"/>
    <s v="Yes"/>
    <s v="  Two Year   "/>
    <s v="Credit Card"/>
    <n v="35"/>
    <n v="2479"/>
    <x v="0"/>
    <m/>
    <x v="283"/>
    <x v="461"/>
    <n v="70"/>
    <x v="1"/>
    <n v="40.090000000000003"/>
    <x v="4"/>
    <s v="Phone"/>
    <x v="0"/>
    <n v="0"/>
    <n v="92"/>
    <s v="Medio"/>
    <s v="Bajo"/>
    <n v="4.2857142857142858E-2"/>
    <n v="1463"/>
    <n v="110"/>
    <n v="0.63636363636363635"/>
    <n v="0.63636363636363635"/>
    <s v="Primera compra"/>
    <n v="1198"/>
    <n v="39.359342915811084"/>
    <n v="3.2799452429842568"/>
    <x v="0"/>
    <x v="3"/>
    <s v="jul"/>
  </r>
  <r>
    <x v="3984"/>
    <x v="0"/>
    <n v="50"/>
    <n v="317"/>
    <n v="720.1"/>
    <n v="0"/>
    <s v="No"/>
    <s v="No"/>
    <n v="0"/>
    <n v="2"/>
    <n v="5"/>
    <s v="Yes"/>
    <n v="0"/>
    <s v="UT"/>
    <x v="0"/>
    <n v="69"/>
    <s v="No"/>
    <s v="Yes"/>
    <s v="Yes"/>
    <s v="  Two Year   "/>
    <s v="Direct Debit"/>
    <n v="44"/>
    <n v="2452"/>
    <x v="0"/>
    <m/>
    <x v="792"/>
    <x v="1320"/>
    <n v="42"/>
    <x v="2"/>
    <n v="37.15"/>
    <x v="4"/>
    <s v="Phone"/>
    <x v="0"/>
    <n v="0"/>
    <n v="3959"/>
    <s v="Medio"/>
    <s v="Bajo"/>
    <n v="7.1428571428571425E-2"/>
    <n v="1010"/>
    <n v="320"/>
    <n v="0.13125000000000001"/>
    <n v="0.13125000000000001"/>
    <s v="Primera compra"/>
    <n v="1451"/>
    <n v="47.671457905544145"/>
    <n v="3.9726214921286789"/>
    <x v="0"/>
    <x v="3"/>
    <s v="oct"/>
  </r>
  <r>
    <x v="3985"/>
    <x v="0"/>
    <n v="70"/>
    <n v="325"/>
    <n v="906.2"/>
    <n v="0"/>
    <s v="No"/>
    <s v="No"/>
    <n v="0"/>
    <n v="0"/>
    <n v="0"/>
    <s v="No"/>
    <n v="0"/>
    <s v="VA"/>
    <x v="1"/>
    <n v="41"/>
    <s v="No"/>
    <s v="No"/>
    <s v="No"/>
    <s v="  Two Year   "/>
    <s v="Credit Card"/>
    <n v="16"/>
    <n v="1046"/>
    <x v="0"/>
    <m/>
    <x v="1182"/>
    <x v="289"/>
    <n v="4"/>
    <x v="2"/>
    <n v="16.850000000000001"/>
    <x v="3"/>
    <s v="SMS"/>
    <x v="0"/>
    <n v="0"/>
    <n v="3495"/>
    <s v="Medio"/>
    <s v="Bajo"/>
    <n v="0.25"/>
    <n v="503"/>
    <n v="326"/>
    <n v="1.2269938650306749E-2"/>
    <n v="1.2269938650306749E-2"/>
    <s v="Primera compra"/>
    <n v="1267"/>
    <n v="41.626283367556468"/>
    <n v="3.4688569472963722"/>
    <x v="2"/>
    <x v="2"/>
    <s v="abr"/>
  </r>
  <r>
    <x v="3986"/>
    <x v="0"/>
    <n v="71"/>
    <n v="129"/>
    <n v="323.10000000000002"/>
    <n v="115"/>
    <s v="Yes"/>
    <s v="No"/>
    <n v="35.9"/>
    <n v="1"/>
    <n v="0"/>
    <s v="No"/>
    <n v="0"/>
    <s v="WV"/>
    <x v="1"/>
    <n v="50"/>
    <s v="No"/>
    <s v="No"/>
    <s v="No"/>
    <s v="  Two Year   "/>
    <s v="Credit Card"/>
    <n v="16"/>
    <n v="380"/>
    <x v="0"/>
    <m/>
    <x v="11"/>
    <x v="978"/>
    <n v="1"/>
    <x v="2"/>
    <n v="13.04"/>
    <x v="2"/>
    <s v="SMS"/>
    <x v="1"/>
    <n v="1.79"/>
    <n v="3161"/>
    <s v="Medio"/>
    <s v="Medio"/>
    <n v="5"/>
    <n v="506"/>
    <n v="249"/>
    <n v="4.0160642570281121E-3"/>
    <n v="4.0160642570281121E-3"/>
    <s v="Primera compra"/>
    <n v="1144"/>
    <n v="37.585215605749482"/>
    <n v="3.1321013004791234"/>
    <x v="1"/>
    <x v="1"/>
    <s v="ago"/>
  </r>
  <r>
    <x v="3987"/>
    <x v="0"/>
    <n v="59"/>
    <n v="72"/>
    <n v="168.7"/>
    <n v="0"/>
    <s v="No"/>
    <s v="No"/>
    <n v="0"/>
    <n v="0"/>
    <n v="27"/>
    <s v="Yes"/>
    <n v="0"/>
    <s v="UT"/>
    <x v="1"/>
    <n v="26"/>
    <s v="Yes"/>
    <s v="No"/>
    <s v="Yes"/>
    <s v="  Month-to-Month   "/>
    <s v="Direct Debit"/>
    <n v="28"/>
    <n v="681"/>
    <x v="0"/>
    <m/>
    <x v="1276"/>
    <x v="1114"/>
    <n v="38"/>
    <x v="2"/>
    <n v="30.25"/>
    <x v="5"/>
    <s v="SMS"/>
    <x v="1"/>
    <n v="0"/>
    <n v="6137"/>
    <s v="Medio"/>
    <s v="Bajo"/>
    <n v="0.10526315789473684"/>
    <n v="376"/>
    <n v="76"/>
    <n v="0.5"/>
    <n v="0.5"/>
    <s v="Primera compra"/>
    <n v="827"/>
    <n v="27.170431211498972"/>
    <n v="2.2642026009582477"/>
    <x v="0"/>
    <x v="2"/>
    <s v="jul"/>
  </r>
  <r>
    <x v="3988"/>
    <x v="0"/>
    <n v="72"/>
    <n v="101"/>
    <n v="259.3"/>
    <n v="0"/>
    <s v="No"/>
    <s v="No"/>
    <n v="0"/>
    <n v="2"/>
    <n v="8"/>
    <s v="No"/>
    <n v="30"/>
    <s v="NH"/>
    <x v="1"/>
    <n v="65"/>
    <s v="No"/>
    <s v="Yes"/>
    <s v="Yes"/>
    <s v="  Two Year   "/>
    <s v="Direct Debit"/>
    <n v="46"/>
    <n v="2994"/>
    <x v="0"/>
    <m/>
    <x v="103"/>
    <x v="968"/>
    <n v="72"/>
    <x v="2"/>
    <n v="40.770000000000003"/>
    <x v="0"/>
    <s v="Phone"/>
    <x v="0"/>
    <n v="0"/>
    <n v="3812"/>
    <s v="Medio"/>
    <s v="Bajo"/>
    <n v="2.7777777777777776E-2"/>
    <n v="409"/>
    <n v="103"/>
    <n v="0.69902912621359226"/>
    <n v="0.69902912621359226"/>
    <s v="Primera compra"/>
    <n v="1471"/>
    <n v="48.328542094455848"/>
    <n v="4.0273785078713207"/>
    <x v="0"/>
    <x v="3"/>
    <s v="oct"/>
  </r>
  <r>
    <x v="3989"/>
    <x v="0"/>
    <n v="57"/>
    <n v="219"/>
    <n v="405"/>
    <n v="0"/>
    <s v="No"/>
    <s v="No"/>
    <n v="0"/>
    <n v="0"/>
    <n v="0"/>
    <s v="No"/>
    <n v="0"/>
    <s v="AZ"/>
    <x v="1"/>
    <n v="25"/>
    <s v="Yes"/>
    <s v="No"/>
    <s v="No"/>
    <s v="  One Year   "/>
    <s v="Direct Debit"/>
    <n v="13"/>
    <n v="348"/>
    <x v="0"/>
    <m/>
    <x v="1075"/>
    <x v="472"/>
    <n v="60"/>
    <x v="2"/>
    <n v="11.49"/>
    <x v="4"/>
    <s v="SMS"/>
    <x v="0"/>
    <n v="0"/>
    <n v="2084"/>
    <s v="Medio"/>
    <s v="Bajo"/>
    <n v="0.05"/>
    <n v="821"/>
    <n v="222"/>
    <n v="0.27027027027027029"/>
    <n v="0.27027027027027029"/>
    <s v="Primera compra"/>
    <n v="495"/>
    <n v="16.262833675564682"/>
    <n v="1.3552361396303902"/>
    <x v="0"/>
    <x v="1"/>
    <s v="jun"/>
  </r>
  <r>
    <x v="3990"/>
    <x v="0"/>
    <n v="78"/>
    <n v="264"/>
    <n v="749.1"/>
    <n v="0"/>
    <s v="No"/>
    <s v="No"/>
    <n v="0"/>
    <n v="0"/>
    <n v="4"/>
    <s v="Yes"/>
    <n v="0"/>
    <s v="MT"/>
    <x v="0"/>
    <n v="65"/>
    <s v="No"/>
    <s v="Yes"/>
    <s v="No"/>
    <s v="  Two Year   "/>
    <m/>
    <n v="28"/>
    <n v="1495"/>
    <x v="0"/>
    <m/>
    <x v="692"/>
    <x v="465"/>
    <n v="70"/>
    <x v="1"/>
    <n v="31.18"/>
    <x v="0"/>
    <s v="SMS"/>
    <x v="0"/>
    <n v="0"/>
    <n v="7"/>
    <s v="Medio"/>
    <s v="Bajo"/>
    <n v="2.8571428571428571E-2"/>
    <n v="352"/>
    <n v="266"/>
    <n v="0.26315789473684209"/>
    <n v="0.26315789473684209"/>
    <s v="Primera compra"/>
    <n v="1317"/>
    <n v="43.26899383983573"/>
    <n v="3.6057494866529773"/>
    <x v="0"/>
    <x v="0"/>
    <s v="mar"/>
  </r>
  <r>
    <x v="3991"/>
    <x v="0"/>
    <n v="74"/>
    <n v="282"/>
    <n v="582.20000000000005"/>
    <n v="0"/>
    <s v="No"/>
    <s v="No"/>
    <n v="0"/>
    <n v="0"/>
    <n v="1"/>
    <s v="Yes"/>
    <n v="0"/>
    <s v="ID"/>
    <x v="1"/>
    <n v="55"/>
    <s v="No"/>
    <s v="No"/>
    <s v="Yes"/>
    <s v="  One Year   "/>
    <s v="Direct Debit"/>
    <n v="38"/>
    <n v="1594"/>
    <x v="0"/>
    <m/>
    <x v="333"/>
    <x v="878"/>
    <n v="53"/>
    <x v="1"/>
    <n v="33.479999999999997"/>
    <x v="5"/>
    <s v="Email"/>
    <x v="1"/>
    <n v="0"/>
    <n v="1268"/>
    <s v="Medio"/>
    <s v="Bajo"/>
    <n v="7.5471698113207544E-2"/>
    <n v="413"/>
    <n v="286"/>
    <n v="0.18531468531468531"/>
    <n v="0.18531468531468531"/>
    <s v="Primera compra"/>
    <n v="1678"/>
    <n v="55.129363449691994"/>
    <n v="4.5941136208076658"/>
    <x v="0"/>
    <x v="0"/>
    <s v="mar"/>
  </r>
  <r>
    <x v="3992"/>
    <x v="0"/>
    <n v="73"/>
    <n v="8"/>
    <n v="22.7"/>
    <n v="0"/>
    <s v="No"/>
    <s v="No"/>
    <n v="0"/>
    <n v="0"/>
    <n v="2"/>
    <s v="Yes"/>
    <n v="0"/>
    <s v="GA"/>
    <x v="1"/>
    <n v="45"/>
    <s v="No"/>
    <s v="No"/>
    <s v="No"/>
    <s v="  Month-to-Month   "/>
    <s v="Direct Debit"/>
    <n v="30"/>
    <n v="86"/>
    <x v="0"/>
    <m/>
    <x v="857"/>
    <x v="537"/>
    <n v="6"/>
    <x v="2"/>
    <n v="34.92"/>
    <x v="1"/>
    <s v="Email"/>
    <x v="0"/>
    <n v="0"/>
    <n v="1634"/>
    <s v="Medio"/>
    <s v="Bajo"/>
    <n v="0"/>
    <n v="1413"/>
    <n v="8"/>
    <n v="0.75"/>
    <n v="0.75"/>
    <s v="Primera compra"/>
    <n v="669"/>
    <n v="21.979466119096511"/>
    <n v="1.8316221765913758"/>
    <x v="0"/>
    <x v="1"/>
    <s v="dic"/>
  </r>
  <r>
    <x v="3993"/>
    <x v="0"/>
    <n v="66"/>
    <n v="85"/>
    <n v="139.9"/>
    <n v="0"/>
    <s v="No"/>
    <s v="No"/>
    <n v="0"/>
    <n v="1"/>
    <n v="15"/>
    <s v="No"/>
    <n v="0"/>
    <s v="NY"/>
    <x v="1"/>
    <n v="28"/>
    <s v="Yes"/>
    <s v="No"/>
    <s v="Yes"/>
    <s v="  One Year   "/>
    <s v="Direct Debit"/>
    <n v="45"/>
    <n v="1584"/>
    <x v="0"/>
    <m/>
    <x v="246"/>
    <x v="508"/>
    <n v="64"/>
    <x v="0"/>
    <n v="49.23"/>
    <x v="2"/>
    <s v="Email"/>
    <x v="0"/>
    <n v="0"/>
    <n v="3408"/>
    <s v="Alto"/>
    <s v="Medio"/>
    <n v="7.8125E-2"/>
    <n v="1557"/>
    <n v="90"/>
    <n v="0.71111111111111114"/>
    <n v="0.71111111111111114"/>
    <s v="Primera compra"/>
    <n v="1645"/>
    <n v="54.045174537987677"/>
    <n v="4.5037645448323067"/>
    <x v="1"/>
    <x v="0"/>
    <s v="abr"/>
  </r>
  <r>
    <x v="3994"/>
    <x v="0"/>
    <n v="51"/>
    <n v="97"/>
    <n v="218.4"/>
    <n v="0"/>
    <s v="No"/>
    <s v="No"/>
    <n v="0"/>
    <n v="0"/>
    <n v="10"/>
    <s v="Yes"/>
    <n v="0"/>
    <s v="OK"/>
    <x v="0"/>
    <n v="41"/>
    <s v="No"/>
    <s v="No"/>
    <s v="Yes"/>
    <s v="  One Year   "/>
    <s v="Credit Card"/>
    <n v="17"/>
    <n v="462"/>
    <x v="0"/>
    <m/>
    <x v="563"/>
    <x v="922"/>
    <n v="89"/>
    <x v="2"/>
    <n v="18.47"/>
    <x v="2"/>
    <s v="Phone"/>
    <x v="1"/>
    <n v="0"/>
    <n v="4967"/>
    <s v="Medio"/>
    <s v="Medio"/>
    <n v="5.6179775280898875E-2"/>
    <n v="860"/>
    <n v="102"/>
    <n v="0.87254901960784315"/>
    <n v="0.87254901960784315"/>
    <s v="Primera compra"/>
    <n v="1326"/>
    <n v="43.564681724845997"/>
    <n v="3.6303901437371664"/>
    <x v="1"/>
    <x v="1"/>
    <s v="feb"/>
  </r>
  <r>
    <x v="3995"/>
    <x v="0"/>
    <n v="82"/>
    <n v="135"/>
    <n v="482.8"/>
    <n v="0"/>
    <s v="No"/>
    <s v="No"/>
    <n v="0"/>
    <n v="0"/>
    <n v="24"/>
    <s v="Yes"/>
    <n v="0"/>
    <s v="NV"/>
    <x v="0"/>
    <n v="22"/>
    <s v="Yes"/>
    <s v="No"/>
    <s v="Yes"/>
    <s v="  Two Year   "/>
    <s v="Direct Debit"/>
    <n v="25"/>
    <n v="1363"/>
    <x v="0"/>
    <m/>
    <x v="972"/>
    <x v="1265"/>
    <n v="1"/>
    <x v="1"/>
    <n v="27.6"/>
    <x v="2"/>
    <s v="Phone"/>
    <x v="0"/>
    <n v="0"/>
    <n v="720"/>
    <s v="Medio"/>
    <s v="Medio"/>
    <n v="5"/>
    <n v="966"/>
    <n v="140"/>
    <n v="7.1428571428571426E-3"/>
    <n v="7.1428571428571426E-3"/>
    <s v="Primera compra"/>
    <n v="342"/>
    <n v="11.236139630390143"/>
    <n v="0.93634496919917864"/>
    <x v="1"/>
    <x v="0"/>
    <s v="nov"/>
  </r>
  <r>
    <x v="3996"/>
    <x v="0"/>
    <n v="74"/>
    <n v="3"/>
    <n v="7"/>
    <n v="0"/>
    <s v="No"/>
    <s v="No"/>
    <n v="0"/>
    <n v="1"/>
    <n v="14"/>
    <s v="No"/>
    <n v="6"/>
    <s v="NE"/>
    <x v="0"/>
    <n v="52"/>
    <s v="No"/>
    <s v="No"/>
    <s v="No"/>
    <s v="  Month-to-Month   "/>
    <s v="Direct Debit"/>
    <n v="25"/>
    <n v="25"/>
    <x v="0"/>
    <m/>
    <x v="1348"/>
    <x v="275"/>
    <n v="27"/>
    <x v="1"/>
    <n v="20.14"/>
    <x v="3"/>
    <s v="Email"/>
    <x v="1"/>
    <n v="0"/>
    <n v="6784"/>
    <s v="Medio"/>
    <s v="Bajo"/>
    <n v="3.7037037037037035E-2"/>
    <n v="647"/>
    <n v="4"/>
    <n v="6.75"/>
    <n v="6.75"/>
    <s v="Primera compra"/>
    <n v="1439"/>
    <n v="47.277207392197127"/>
    <n v="3.9397672826830941"/>
    <x v="2"/>
    <x v="1"/>
    <s v="nov"/>
  </r>
  <r>
    <x v="3997"/>
    <x v="0"/>
    <n v="62"/>
    <n v="135"/>
    <n v="458.4"/>
    <n v="0"/>
    <s v="No"/>
    <s v="No"/>
    <n v="0"/>
    <n v="0"/>
    <n v="0"/>
    <s v="No"/>
    <n v="0"/>
    <s v="MA"/>
    <x v="0"/>
    <n v="39"/>
    <s v="No"/>
    <s v="No"/>
    <s v="No"/>
    <s v="  Two Year   "/>
    <s v="Paper Check"/>
    <n v="9"/>
    <n v="593"/>
    <x v="0"/>
    <m/>
    <x v="1"/>
    <x v="752"/>
    <n v="108"/>
    <x v="1"/>
    <n v="9.99"/>
    <x v="5"/>
    <s v="Email"/>
    <x v="1"/>
    <n v="0"/>
    <n v="5153"/>
    <s v="Medio"/>
    <s v="Bajo"/>
    <n v="3.7037037037037035E-2"/>
    <n v="1480"/>
    <n v="139"/>
    <n v="0.7769784172661871"/>
    <n v="0.7769784172661871"/>
    <s v="Primera compra"/>
    <n v="350"/>
    <n v="11.498973305954825"/>
    <n v="0.95824777549623541"/>
    <x v="0"/>
    <x v="1"/>
    <s v="oct"/>
  </r>
  <r>
    <x v="3998"/>
    <x v="0"/>
    <n v="100"/>
    <n v="31"/>
    <n v="70.3"/>
    <n v="0"/>
    <s v="No"/>
    <s v="No"/>
    <n v="0"/>
    <n v="0"/>
    <n v="10"/>
    <s v="No"/>
    <n v="0"/>
    <s v="MT"/>
    <x v="1"/>
    <n v="32"/>
    <s v="No"/>
    <s v="No"/>
    <s v="No"/>
    <s v="  Month-to-Month   "/>
    <s v="Paper Check"/>
    <n v="22"/>
    <n v="131"/>
    <x v="0"/>
    <m/>
    <x v="441"/>
    <x v="477"/>
    <n v="62"/>
    <x v="1"/>
    <n v="25.35"/>
    <x v="3"/>
    <s v="Phone"/>
    <x v="1"/>
    <n v="0"/>
    <n v="3105"/>
    <s v="Medio"/>
    <s v="Bajo"/>
    <n v="1.6129032258064516E-2"/>
    <n v="1071"/>
    <n v="32"/>
    <n v="1.9375"/>
    <n v="1.9375"/>
    <s v="Primera compra"/>
    <n v="605"/>
    <n v="19.876796714579054"/>
    <n v="1.6563997262149213"/>
    <x v="0"/>
    <x v="1"/>
    <s v="feb"/>
  </r>
  <r>
    <x v="3999"/>
    <x v="0"/>
    <n v="55"/>
    <n v="203"/>
    <n v="553.70000000000005"/>
    <n v="184"/>
    <s v="Yes"/>
    <s v="Yes"/>
    <n v="0"/>
    <n v="0"/>
    <n v="0"/>
    <s v="No"/>
    <n v="0"/>
    <s v="WI"/>
    <x v="1"/>
    <n v="26"/>
    <s v="Yes"/>
    <s v="No"/>
    <s v="No"/>
    <s v="  Two Year   "/>
    <s v="Direct Debit"/>
    <n v="7"/>
    <n v="340"/>
    <x v="0"/>
    <m/>
    <x v="188"/>
    <x v="167"/>
    <n v="22"/>
    <x v="2"/>
    <n v="6.1"/>
    <x v="2"/>
    <s v="SMS"/>
    <x v="0"/>
    <n v="4.88"/>
    <n v="5216"/>
    <s v="Medio"/>
    <s v="Medio"/>
    <n v="0.22727272727272727"/>
    <n v="511"/>
    <n v="392"/>
    <n v="5.6122448979591837E-2"/>
    <n v="5.6122448979591837E-2"/>
    <s v="Primera compra"/>
    <n v="833"/>
    <n v="27.367556468172488"/>
    <n v="2.2806297056810405"/>
    <x v="1"/>
    <x v="1"/>
    <s v="jul"/>
  </r>
  <r>
    <x v="4000"/>
    <x v="0"/>
    <n v="51"/>
    <n v="257"/>
    <n v="653.5"/>
    <n v="0"/>
    <s v="No"/>
    <s v="No"/>
    <n v="0"/>
    <n v="1"/>
    <n v="3"/>
    <s v="Yes"/>
    <n v="0"/>
    <s v="SC"/>
    <x v="0"/>
    <n v="47"/>
    <s v="No"/>
    <s v="No"/>
    <s v="Yes"/>
    <s v="  Month-to-Month   "/>
    <s v="Direct Debit"/>
    <n v="48"/>
    <n v="3166"/>
    <x v="0"/>
    <m/>
    <x v="958"/>
    <x v="1363"/>
    <n v="46"/>
    <x v="2"/>
    <n v="43.48"/>
    <x v="3"/>
    <s v="Phone"/>
    <x v="1"/>
    <n v="0"/>
    <n v="5848"/>
    <s v="Medio"/>
    <s v="Bajo"/>
    <n v="2.1739130434782608E-2"/>
    <n v="1330"/>
    <n v="258"/>
    <n v="0.17829457364341086"/>
    <n v="0.17829457364341086"/>
    <s v="Primera compra"/>
    <n v="1146"/>
    <n v="37.650924024640659"/>
    <n v="3.1375770020533884"/>
    <x v="2"/>
    <x v="3"/>
    <s v="ago"/>
  </r>
  <r>
    <x v="4001"/>
    <x v="0"/>
    <n v="89"/>
    <n v="70"/>
    <n v="163.1"/>
    <n v="108"/>
    <s v="Yes"/>
    <s v="No"/>
    <n v="59"/>
    <n v="0"/>
    <n v="6"/>
    <s v="Yes"/>
    <n v="0"/>
    <s v="WV"/>
    <x v="1"/>
    <n v="47"/>
    <s v="No"/>
    <s v="No"/>
    <s v="Yes"/>
    <s v="  Month-to-Month   "/>
    <s v="Credit Card"/>
    <n v="13"/>
    <n v="243"/>
    <x v="0"/>
    <m/>
    <x v="727"/>
    <x v="235"/>
    <n v="51"/>
    <x v="1"/>
    <n v="11.68"/>
    <x v="2"/>
    <s v="Email"/>
    <x v="1"/>
    <n v="2.36"/>
    <n v="5497"/>
    <s v="Medio"/>
    <s v="Medio"/>
    <n v="9.8039215686274508E-2"/>
    <n v="408"/>
    <n v="183"/>
    <n v="0.27868852459016391"/>
    <n v="0.27868852459016391"/>
    <s v="Primera compra"/>
    <n v="609"/>
    <n v="20.008213552361397"/>
    <n v="1.6673511293634498"/>
    <x v="1"/>
    <x v="1"/>
    <s v="feb"/>
  </r>
  <r>
    <x v="4002"/>
    <x v="0"/>
    <n v="68"/>
    <n v="40"/>
    <n v="88.2"/>
    <n v="0"/>
    <s v="No"/>
    <s v="No"/>
    <n v="0"/>
    <n v="0"/>
    <n v="41"/>
    <s v="Yes"/>
    <n v="0"/>
    <s v="GA"/>
    <x v="0"/>
    <n v="26"/>
    <s v="Yes"/>
    <s v="No"/>
    <s v="Yes"/>
    <s v="  Month-to-Month   "/>
    <s v="Direct Debit"/>
    <n v="37"/>
    <n v="298"/>
    <x v="0"/>
    <m/>
    <x v="780"/>
    <x v="77"/>
    <n v="32"/>
    <x v="0"/>
    <n v="35.479999999999997"/>
    <x v="5"/>
    <s v="Email"/>
    <x v="1"/>
    <n v="0"/>
    <n v="929"/>
    <s v="Medio"/>
    <s v="Bajo"/>
    <n v="0.125"/>
    <n v="853"/>
    <n v="44"/>
    <n v="0.72727272727272729"/>
    <n v="0.72727272727272729"/>
    <s v="Primera compra"/>
    <n v="621"/>
    <n v="20.402464065708422"/>
    <n v="1.7002053388090352"/>
    <x v="0"/>
    <x v="1"/>
    <s v="ene"/>
  </r>
  <r>
    <x v="4003"/>
    <x v="0"/>
    <n v="56"/>
    <n v="69"/>
    <n v="162"/>
    <n v="0"/>
    <s v="No"/>
    <s v="No"/>
    <n v="0"/>
    <n v="0"/>
    <n v="29"/>
    <s v="Yes"/>
    <n v="0"/>
    <s v="MI"/>
    <x v="0"/>
    <n v="30"/>
    <s v="No"/>
    <s v="No"/>
    <s v="Yes"/>
    <s v="  Month-to-Month   "/>
    <s v="Direct Debit"/>
    <n v="30"/>
    <n v="1226"/>
    <x v="0"/>
    <m/>
    <x v="1114"/>
    <x v="1183"/>
    <n v="95"/>
    <x v="2"/>
    <n v="28.36"/>
    <x v="1"/>
    <s v="Phone"/>
    <x v="0"/>
    <n v="0"/>
    <n v="6813"/>
    <s v="Medio"/>
    <s v="Bajo"/>
    <n v="0"/>
    <n v="1423"/>
    <n v="69"/>
    <n v="1.3768115942028984"/>
    <n v="1.3768115942028984"/>
    <s v="Primera compra"/>
    <n v="1192"/>
    <n v="39.162217659137582"/>
    <n v="3.2635181382614653"/>
    <x v="2"/>
    <x v="0"/>
    <s v="jul"/>
  </r>
  <r>
    <x v="4004"/>
    <x v="0"/>
    <n v="69"/>
    <n v="252"/>
    <n v="714.8"/>
    <n v="0"/>
    <s v="No"/>
    <s v="No"/>
    <n v="0"/>
    <n v="2"/>
    <n v="0"/>
    <s v="No"/>
    <n v="0"/>
    <s v="MT"/>
    <x v="1"/>
    <n v="62"/>
    <s v="No"/>
    <s v="No"/>
    <s v="No"/>
    <s v="  Two Year   "/>
    <s v="Credit Card"/>
    <n v="12"/>
    <n v="655"/>
    <x v="0"/>
    <m/>
    <x v="407"/>
    <x v="980"/>
    <n v="26"/>
    <x v="0"/>
    <n v="12.65"/>
    <x v="3"/>
    <s v="Phone"/>
    <x v="0"/>
    <n v="0"/>
    <n v="3076"/>
    <s v="Medio"/>
    <s v="Bajo"/>
    <n v="3.8461538461538464E-2"/>
    <n v="1141"/>
    <n v="253"/>
    <n v="0.10276679841897234"/>
    <n v="0.10276679841897234"/>
    <s v="Primera compra"/>
    <n v="1061"/>
    <n v="34.858316221765918"/>
    <n v="2.90485968514716"/>
    <x v="2"/>
    <x v="2"/>
    <s v="nov"/>
  </r>
  <r>
    <x v="4005"/>
    <x v="0"/>
    <n v="69"/>
    <n v="129"/>
    <n v="247.4"/>
    <n v="0"/>
    <s v="No"/>
    <s v="No"/>
    <n v="0"/>
    <n v="0"/>
    <n v="8"/>
    <s v="Yes"/>
    <n v="0"/>
    <s v="MT"/>
    <x v="1"/>
    <n v="59"/>
    <s v="No"/>
    <s v="No"/>
    <s v="Yes"/>
    <s v="  One Year   "/>
    <s v="Paper Check"/>
    <n v="39"/>
    <n v="808"/>
    <x v="0"/>
    <m/>
    <x v="844"/>
    <x v="908"/>
    <n v="67"/>
    <x v="2"/>
    <n v="38.92"/>
    <x v="4"/>
    <s v="Phone"/>
    <x v="0"/>
    <n v="0"/>
    <n v="144"/>
    <s v="Medio"/>
    <s v="Bajo"/>
    <n v="4.4776119402985072E-2"/>
    <n v="459"/>
    <n v="132"/>
    <n v="0.50757575757575757"/>
    <n v="0.50757575757575757"/>
    <s v="Primera compra"/>
    <n v="1313"/>
    <n v="43.137577002053391"/>
    <n v="3.5947980835044491"/>
    <x v="0"/>
    <x v="2"/>
    <s v="mar"/>
  </r>
  <r>
    <x v="4005"/>
    <x v="0"/>
    <n v="53"/>
    <n v="129"/>
    <n v="247.4"/>
    <n v="0"/>
    <s v="No"/>
    <s v="No"/>
    <n v="0"/>
    <n v="0"/>
    <n v="8"/>
    <s v="Yes"/>
    <n v="0"/>
    <s v="MT"/>
    <x v="1"/>
    <n v="59"/>
    <s v="No"/>
    <s v="No"/>
    <s v="Yes"/>
    <s v="  One Year   "/>
    <s v="Paper Check"/>
    <n v="39"/>
    <n v="808"/>
    <x v="0"/>
    <m/>
    <x v="844"/>
    <x v="908"/>
    <n v="67"/>
    <x v="2"/>
    <n v="38.92"/>
    <x v="1"/>
    <s v="Phone"/>
    <x v="0"/>
    <n v="0"/>
    <n v="1383"/>
    <s v="Medio"/>
    <s v="Bajo"/>
    <n v="0"/>
    <n v="459"/>
    <n v="129"/>
    <n v="0.51937984496124034"/>
    <n v="0.51937984496124034"/>
    <s v="Compra posterior"/>
    <n v="1313"/>
    <n v="43.137577002053391"/>
    <n v="3.5947980835044491"/>
    <x v="2"/>
    <x v="2"/>
    <s v="mar"/>
  </r>
  <r>
    <x v="4006"/>
    <x v="0"/>
    <n v="56"/>
    <n v="237"/>
    <n v="491"/>
    <n v="330"/>
    <s v="Yes"/>
    <s v="Yes"/>
    <n v="0"/>
    <n v="1"/>
    <n v="19"/>
    <s v="Yes"/>
    <n v="0"/>
    <s v="NJ"/>
    <x v="0"/>
    <n v="34"/>
    <s v="No"/>
    <s v="No"/>
    <s v="No"/>
    <s v="  Two Year   "/>
    <s v="Direct Debit"/>
    <n v="31"/>
    <n v="1681"/>
    <x v="0"/>
    <m/>
    <x v="1249"/>
    <x v="410"/>
    <n v="68"/>
    <x v="2"/>
    <n v="32.1"/>
    <x v="3"/>
    <s v="Phone"/>
    <x v="1"/>
    <n v="0.66"/>
    <n v="6090"/>
    <s v="Medio"/>
    <s v="Bajo"/>
    <n v="1.4705882352941176E-2"/>
    <n v="834"/>
    <n v="568"/>
    <n v="0.11971830985915492"/>
    <n v="0.11971830985915492"/>
    <s v="Primera compra"/>
    <n v="454"/>
    <n v="14.915811088295687"/>
    <n v="1.2429842573579739"/>
    <x v="0"/>
    <x v="0"/>
    <s v="jul"/>
  </r>
  <r>
    <x v="4007"/>
    <x v="0"/>
    <n v="68"/>
    <n v="48"/>
    <n v="120.5"/>
    <n v="0"/>
    <s v="No"/>
    <s v="No"/>
    <n v="0"/>
    <n v="0"/>
    <n v="38"/>
    <s v="Yes"/>
    <n v="0"/>
    <s v="GA"/>
    <x v="1"/>
    <n v="35"/>
    <s v="No"/>
    <s v="No"/>
    <s v="No"/>
    <s v="  Two Year   "/>
    <s v="Direct Debit"/>
    <n v="12"/>
    <n v="281"/>
    <x v="0"/>
    <m/>
    <x v="1349"/>
    <x v="103"/>
    <n v="30"/>
    <x v="0"/>
    <n v="11.55"/>
    <x v="0"/>
    <s v="SMS"/>
    <x v="0"/>
    <n v="0"/>
    <n v="5085"/>
    <s v="Medio"/>
    <s v="Bajo"/>
    <n v="6.6666666666666666E-2"/>
    <n v="728"/>
    <n v="50"/>
    <n v="0.6"/>
    <n v="0.6"/>
    <s v="Primera compra"/>
    <n v="1574"/>
    <n v="51.71252566735113"/>
    <n v="4.3093771389459272"/>
    <x v="0"/>
    <x v="1"/>
    <s v="jun"/>
  </r>
  <r>
    <x v="4008"/>
    <x v="0"/>
    <n v="74"/>
    <n v="80"/>
    <n v="211.1"/>
    <n v="0"/>
    <s v="No"/>
    <s v="No"/>
    <n v="0"/>
    <n v="3"/>
    <n v="5"/>
    <s v="No"/>
    <n v="16"/>
    <s v="NJ"/>
    <x v="1"/>
    <n v="43"/>
    <s v="No"/>
    <s v="No"/>
    <s v="No"/>
    <s v="  Month-to-Month   "/>
    <s v="Credit Card"/>
    <n v="16"/>
    <n v="412"/>
    <x v="0"/>
    <m/>
    <x v="257"/>
    <x v="1373"/>
    <n v="32"/>
    <x v="0"/>
    <n v="15.7"/>
    <x v="2"/>
    <s v="Phone"/>
    <x v="0"/>
    <n v="0"/>
    <n v="3675"/>
    <s v="Medio"/>
    <s v="Medio"/>
    <n v="0.15625"/>
    <n v="675"/>
    <n v="85"/>
    <n v="0.37647058823529411"/>
    <n v="0.37647058823529411"/>
    <s v="Primera compra"/>
    <n v="1098"/>
    <n v="36.073921971252567"/>
    <n v="3.0061601642710474"/>
    <x v="1"/>
    <x v="1"/>
    <s v="oct"/>
  </r>
  <r>
    <x v="4009"/>
    <x v="0"/>
    <n v="58"/>
    <n v="150"/>
    <n v="501.6"/>
    <n v="0"/>
    <s v="No"/>
    <s v="No"/>
    <n v="0"/>
    <n v="0"/>
    <n v="0"/>
    <s v="No"/>
    <n v="0"/>
    <s v="WI"/>
    <x v="1"/>
    <n v="21"/>
    <s v="Yes"/>
    <s v="No"/>
    <s v="No"/>
    <s v="  Two Year   "/>
    <s v="Credit Card"/>
    <n v="5"/>
    <n v="338"/>
    <x v="0"/>
    <m/>
    <x v="1350"/>
    <x v="960"/>
    <n v="1"/>
    <x v="1"/>
    <n v="4.17"/>
    <x v="2"/>
    <s v="SMS"/>
    <x v="0"/>
    <n v="0"/>
    <n v="1085"/>
    <s v="Medio"/>
    <s v="Medio"/>
    <n v="5"/>
    <n v="332"/>
    <n v="155"/>
    <n v="6.4516129032258064E-3"/>
    <n v="6.4516129032258064E-3"/>
    <s v="Primera compra"/>
    <n v="958"/>
    <n v="31.474332648870636"/>
    <n v="2.622861054072553"/>
    <x v="1"/>
    <x v="1"/>
    <s v="feb"/>
  </r>
  <r>
    <x v="4010"/>
    <x v="0"/>
    <n v="74"/>
    <n v="384"/>
    <n v="903.4"/>
    <n v="138"/>
    <s v="Yes"/>
    <s v="Yes"/>
    <n v="0"/>
    <n v="0"/>
    <n v="8"/>
    <s v="Yes"/>
    <n v="0"/>
    <s v="DE"/>
    <x v="0"/>
    <n v="23"/>
    <s v="Yes"/>
    <s v="No"/>
    <s v="Yes"/>
    <s v="  Two Year   "/>
    <s v="Direct Debit"/>
    <n v="42"/>
    <n v="2926"/>
    <x v="0"/>
    <m/>
    <x v="1024"/>
    <x v="1115"/>
    <n v="83"/>
    <x v="0"/>
    <n v="48.43"/>
    <x v="4"/>
    <s v="Email"/>
    <x v="0"/>
    <n v="0.34"/>
    <n v="1717"/>
    <s v="Alto"/>
    <s v="Bajo"/>
    <n v="3.614457831325301E-2"/>
    <n v="686"/>
    <n v="525"/>
    <n v="0.15809523809523809"/>
    <n v="0.15809523809523809"/>
    <s v="Primera compra"/>
    <n v="305"/>
    <n v="10.020533880903491"/>
    <n v="0.83504449007529091"/>
    <x v="0"/>
    <x v="3"/>
    <s v="dic"/>
  </r>
  <r>
    <x v="4011"/>
    <x v="0"/>
    <n v="60"/>
    <n v="324"/>
    <n v="741.8"/>
    <n v="0"/>
    <s v="No"/>
    <s v="No"/>
    <n v="0"/>
    <n v="1"/>
    <n v="2"/>
    <s v="Yes"/>
    <n v="0"/>
    <s v="ND"/>
    <x v="0"/>
    <n v="64"/>
    <s v="No"/>
    <s v="No"/>
    <s v="No"/>
    <s v="  One Year   "/>
    <s v="Direct Debit"/>
    <n v="27"/>
    <n v="1852"/>
    <x v="0"/>
    <m/>
    <x v="1311"/>
    <x v="439"/>
    <n v="63"/>
    <x v="2"/>
    <n v="24.23"/>
    <x v="1"/>
    <s v="Phone"/>
    <x v="0"/>
    <n v="0"/>
    <n v="5370"/>
    <s v="Medio"/>
    <s v="Bajo"/>
    <n v="0"/>
    <n v="416"/>
    <n v="324"/>
    <n v="0.19444444444444445"/>
    <n v="0.19444444444444445"/>
    <s v="Primera compra"/>
    <n v="541"/>
    <n v="17.774127310061601"/>
    <n v="1.4811772758384667"/>
    <x v="0"/>
    <x v="0"/>
    <s v="abr"/>
  </r>
  <r>
    <x v="4012"/>
    <x v="0"/>
    <n v="71"/>
    <n v="84"/>
    <n v="277.3"/>
    <n v="0"/>
    <s v="No"/>
    <s v="No"/>
    <n v="0"/>
    <n v="1"/>
    <n v="4"/>
    <s v="Yes"/>
    <n v="0"/>
    <s v="NY"/>
    <x v="0"/>
    <n v="42"/>
    <s v="No"/>
    <s v="No"/>
    <s v="No"/>
    <s v="  Month-to-Month   "/>
    <s v="Direct Debit"/>
    <n v="49"/>
    <n v="1350"/>
    <x v="0"/>
    <m/>
    <x v="1028"/>
    <x v="430"/>
    <n v="91"/>
    <x v="0"/>
    <n v="52.96"/>
    <x v="2"/>
    <s v="Phone"/>
    <x v="1"/>
    <n v="0"/>
    <n v="6543"/>
    <s v="Alto"/>
    <s v="Medio"/>
    <n v="5.4945054945054944E-2"/>
    <n v="1102"/>
    <n v="89"/>
    <n v="1.0224719101123596"/>
    <n v="1.0224719101123596"/>
    <s v="Primera compra"/>
    <n v="730"/>
    <n v="23.983572895277206"/>
    <n v="1.9986310746064337"/>
    <x v="1"/>
    <x v="0"/>
    <s v="oct"/>
  </r>
  <r>
    <x v="4013"/>
    <x v="0"/>
    <n v="71"/>
    <n v="231"/>
    <n v="670.9"/>
    <n v="600"/>
    <s v="Yes"/>
    <s v="No"/>
    <n v="220"/>
    <n v="0"/>
    <n v="9"/>
    <s v="Yes"/>
    <n v="0"/>
    <s v="MI"/>
    <x v="1"/>
    <n v="66"/>
    <s v="No"/>
    <s v="Yes"/>
    <s v="Yes"/>
    <s v="  Two Year   "/>
    <s v="Direct Debit"/>
    <n v="50"/>
    <n v="3714"/>
    <x v="0"/>
    <m/>
    <x v="1343"/>
    <x v="77"/>
    <n v="58"/>
    <x v="0"/>
    <n v="53.29"/>
    <x v="4"/>
    <s v="SMS"/>
    <x v="0"/>
    <n v="0.66"/>
    <n v="5201"/>
    <s v="Alto"/>
    <s v="Bajo"/>
    <n v="5.1724137931034482E-2"/>
    <n v="853"/>
    <n v="834"/>
    <n v="6.9544364508393283E-2"/>
    <n v="6.9544364508393283E-2"/>
    <s v="Primera compra"/>
    <n v="360"/>
    <n v="11.827515400410677"/>
    <n v="0.98562628336755642"/>
    <x v="0"/>
    <x v="3"/>
    <s v="oct"/>
  </r>
  <r>
    <x v="4014"/>
    <x v="0"/>
    <n v="81"/>
    <n v="24"/>
    <n v="84.3"/>
    <n v="0"/>
    <s v="No"/>
    <s v="No"/>
    <n v="0"/>
    <n v="0"/>
    <n v="0"/>
    <s v="No"/>
    <n v="0"/>
    <s v="MT"/>
    <x v="1"/>
    <n v="34"/>
    <s v="No"/>
    <s v="No"/>
    <s v="No"/>
    <s v="  One Year   "/>
    <s v="Credit Card"/>
    <n v="10"/>
    <n v="81"/>
    <x v="0"/>
    <m/>
    <x v="1351"/>
    <x v="705"/>
    <n v="53"/>
    <x v="1"/>
    <n v="11.44"/>
    <x v="3"/>
    <s v="Email"/>
    <x v="1"/>
    <n v="0"/>
    <n v="6006"/>
    <s v="Medio"/>
    <s v="Bajo"/>
    <n v="1.8867924528301886E-2"/>
    <n v="1315"/>
    <n v="25"/>
    <n v="2.12"/>
    <n v="2.12"/>
    <s v="Primera compra"/>
    <n v="590"/>
    <n v="19.383983572895279"/>
    <n v="1.6153319644079398"/>
    <x v="0"/>
    <x v="1"/>
    <s v="mar"/>
  </r>
  <r>
    <x v="4015"/>
    <x v="0"/>
    <n v="50"/>
    <n v="59"/>
    <n v="150.19999999999999"/>
    <n v="0"/>
    <s v="No"/>
    <s v="No"/>
    <n v="0"/>
    <n v="0"/>
    <n v="0"/>
    <s v="No"/>
    <n v="0"/>
    <s v="AZ"/>
    <x v="0"/>
    <n v="46"/>
    <s v="No"/>
    <s v="No"/>
    <s v="No"/>
    <s v="  Month-to-Month   "/>
    <s v="Credit Card"/>
    <n v="10"/>
    <n v="215"/>
    <x v="0"/>
    <m/>
    <x v="80"/>
    <x v="634"/>
    <n v="51"/>
    <x v="1"/>
    <n v="10.32"/>
    <x v="3"/>
    <s v="Email"/>
    <x v="1"/>
    <n v="0"/>
    <n v="3615"/>
    <s v="Medio"/>
    <s v="Bajo"/>
    <n v="1.9607843137254902E-2"/>
    <n v="1029"/>
    <n v="60"/>
    <n v="0.85"/>
    <n v="0.85"/>
    <s v="Primera compra"/>
    <n v="348"/>
    <n v="11.433264887063656"/>
    <n v="0.95277207392197127"/>
    <x v="0"/>
    <x v="1"/>
    <s v="oct"/>
  </r>
  <r>
    <x v="4016"/>
    <x v="0"/>
    <n v="69"/>
    <n v="6"/>
    <n v="10.8"/>
    <n v="0"/>
    <s v="No"/>
    <s v="No"/>
    <n v="0"/>
    <n v="2"/>
    <n v="12"/>
    <s v="Yes"/>
    <n v="0"/>
    <s v="UT"/>
    <x v="1"/>
    <n v="20"/>
    <s v="Yes"/>
    <s v="No"/>
    <s v="No"/>
    <s v="  Month-to-Month   "/>
    <s v="Direct Debit"/>
    <n v="32"/>
    <n v="86"/>
    <x v="0"/>
    <m/>
    <x v="838"/>
    <x v="1199"/>
    <n v="12"/>
    <x v="1"/>
    <n v="27.93"/>
    <x v="2"/>
    <s v="Phone"/>
    <x v="1"/>
    <n v="0"/>
    <n v="6241"/>
    <s v="Medio"/>
    <s v="Medio"/>
    <n v="0.41666666666666669"/>
    <n v="735"/>
    <n v="11"/>
    <n v="1.0909090909090908"/>
    <n v="1.0909090909090908"/>
    <s v="Primera compra"/>
    <n v="1503"/>
    <n v="49.379876796714584"/>
    <n v="4.1149897330595486"/>
    <x v="1"/>
    <x v="1"/>
    <s v="sept"/>
  </r>
  <r>
    <x v="4017"/>
    <x v="0"/>
    <n v="61"/>
    <n v="175"/>
    <n v="479.9"/>
    <n v="0"/>
    <s v="No"/>
    <s v="No"/>
    <n v="0"/>
    <n v="0"/>
    <n v="9"/>
    <s v="Yes"/>
    <n v="0"/>
    <s v="VT"/>
    <x v="1"/>
    <n v="71"/>
    <s v="No"/>
    <s v="Yes"/>
    <s v="Yes"/>
    <s v="  One Year   "/>
    <s v="Credit Card"/>
    <n v="61"/>
    <n v="3661"/>
    <x v="0"/>
    <m/>
    <x v="654"/>
    <x v="698"/>
    <n v="106"/>
    <x v="2"/>
    <n v="65.709999999999994"/>
    <x v="2"/>
    <s v="SMS"/>
    <x v="1"/>
    <n v="0"/>
    <n v="1060"/>
    <s v="Alto"/>
    <s v="Medio"/>
    <n v="4.716981132075472E-2"/>
    <n v="1444"/>
    <n v="180"/>
    <n v="0.58888888888888891"/>
    <n v="0.58888888888888891"/>
    <s v="Primera compra"/>
    <n v="397"/>
    <n v="13.043121149897331"/>
    <n v="1.0869267624914443"/>
    <x v="1"/>
    <x v="3"/>
    <s v="sept"/>
  </r>
  <r>
    <x v="4018"/>
    <x v="0"/>
    <n v="66"/>
    <n v="93"/>
    <n v="345.3"/>
    <n v="0"/>
    <s v="No"/>
    <s v="No"/>
    <n v="0"/>
    <n v="0"/>
    <n v="3"/>
    <s v="Yes"/>
    <n v="0"/>
    <s v="VT"/>
    <x v="1"/>
    <n v="80"/>
    <s v="No"/>
    <s v="Yes"/>
    <s v="Yes"/>
    <s v="  Two Year   "/>
    <s v="Direct Debit"/>
    <n v="69"/>
    <n v="2969"/>
    <x v="0"/>
    <m/>
    <x v="436"/>
    <x v="94"/>
    <n v="59"/>
    <x v="0"/>
    <n v="79.97"/>
    <x v="3"/>
    <s v="SMS"/>
    <x v="1"/>
    <n v="0"/>
    <n v="5289"/>
    <s v="Alto"/>
    <s v="Bajo"/>
    <n v="1.6949152542372881E-2"/>
    <n v="1028"/>
    <n v="94"/>
    <n v="0.62765957446808507"/>
    <n v="0.62765957446808507"/>
    <s v="Primera compra"/>
    <n v="1438"/>
    <n v="47.244353182751539"/>
    <n v="3.9370294318959616"/>
    <x v="2"/>
    <x v="3"/>
    <s v="nov"/>
  </r>
  <r>
    <x v="4019"/>
    <x v="0"/>
    <n v="68"/>
    <n v="150"/>
    <n v="365.7"/>
    <n v="0"/>
    <s v="No"/>
    <s v="No"/>
    <n v="0"/>
    <n v="0"/>
    <n v="0"/>
    <s v="No"/>
    <n v="0"/>
    <s v="MA"/>
    <x v="0"/>
    <n v="45"/>
    <s v="No"/>
    <s v="No"/>
    <s v="No"/>
    <s v="  Two Year   "/>
    <s v="Credit Card"/>
    <n v="7"/>
    <n v="189"/>
    <x v="0"/>
    <m/>
    <x v="1279"/>
    <x v="754"/>
    <n v="36"/>
    <x v="0"/>
    <n v="6.49"/>
    <x v="2"/>
    <s v="Email"/>
    <x v="1"/>
    <n v="0"/>
    <n v="383"/>
    <s v="Medio"/>
    <s v="Medio"/>
    <n v="0.1388888888888889"/>
    <n v="768"/>
    <n v="155"/>
    <n v="0.23225806451612904"/>
    <n v="0.23225806451612904"/>
    <s v="Primera compra"/>
    <n v="898"/>
    <n v="29.503080082135526"/>
    <n v="2.4585900068446271"/>
    <x v="1"/>
    <x v="1"/>
    <s v="abr"/>
  </r>
  <r>
    <x v="4020"/>
    <x v="0"/>
    <n v="75"/>
    <n v="146"/>
    <n v="355.5"/>
    <n v="354"/>
    <s v="Yes"/>
    <s v="No"/>
    <n v="123.9"/>
    <n v="2"/>
    <n v="7"/>
    <s v="Yes"/>
    <n v="0"/>
    <s v="HI"/>
    <x v="0"/>
    <n v="26"/>
    <s v="Yes"/>
    <s v="No"/>
    <s v="Yes"/>
    <s v="  Two Year   "/>
    <s v="Direct Debit"/>
    <n v="22"/>
    <n v="1306"/>
    <x v="0"/>
    <m/>
    <x v="1352"/>
    <x v="763"/>
    <n v="60"/>
    <x v="2"/>
    <n v="22.19"/>
    <x v="4"/>
    <s v="Phone"/>
    <x v="0"/>
    <n v="6.2"/>
    <n v="563"/>
    <s v="Medio"/>
    <s v="Bajo"/>
    <n v="0.05"/>
    <n v="1259"/>
    <n v="503"/>
    <n v="0.11928429423459244"/>
    <n v="0.11928429423459244"/>
    <s v="Primera compra"/>
    <n v="694"/>
    <n v="22.800821355236142"/>
    <n v="1.9000684462696784"/>
    <x v="0"/>
    <x v="0"/>
    <s v="nov"/>
  </r>
  <r>
    <x v="4021"/>
    <x v="0"/>
    <n v="71"/>
    <n v="269"/>
    <n v="724.9"/>
    <n v="0"/>
    <s v="No"/>
    <s v="No"/>
    <n v="0"/>
    <n v="0"/>
    <n v="3"/>
    <s v="Yes"/>
    <n v="0"/>
    <s v="ME"/>
    <x v="1"/>
    <n v="43"/>
    <s v="No"/>
    <s v="No"/>
    <s v="Yes"/>
    <s v="  Month-to-Month   "/>
    <s v="Direct Debit"/>
    <n v="20"/>
    <n v="1132"/>
    <x v="0"/>
    <m/>
    <x v="253"/>
    <x v="1191"/>
    <n v="96"/>
    <x v="0"/>
    <n v="17.079999999999998"/>
    <x v="0"/>
    <s v="SMS"/>
    <x v="1"/>
    <n v="0"/>
    <n v="5548"/>
    <s v="Medio"/>
    <s v="Bajo"/>
    <n v="2.0833333333333332E-2"/>
    <n v="1056"/>
    <n v="271"/>
    <n v="0.35424354243542433"/>
    <n v="0.35424354243542433"/>
    <s v="Primera compra"/>
    <n v="1551"/>
    <n v="50.956878850102669"/>
    <n v="4.2464065708418888"/>
    <x v="0"/>
    <x v="0"/>
    <s v="jul"/>
  </r>
  <r>
    <x v="4022"/>
    <x v="0"/>
    <n v="67"/>
    <n v="101"/>
    <n v="266.7"/>
    <n v="0"/>
    <s v="No"/>
    <s v="No"/>
    <n v="0"/>
    <n v="1"/>
    <n v="13"/>
    <s v="No"/>
    <n v="99"/>
    <s v="NC"/>
    <x v="1"/>
    <n v="21"/>
    <s v="Yes"/>
    <s v="No"/>
    <s v="No"/>
    <s v="  One Year   "/>
    <s v="Direct Debit"/>
    <n v="34"/>
    <n v="1798"/>
    <x v="0"/>
    <m/>
    <x v="768"/>
    <x v="1363"/>
    <n v="119"/>
    <x v="2"/>
    <n v="30.06"/>
    <x v="0"/>
    <s v="Phone"/>
    <x v="1"/>
    <n v="0"/>
    <n v="988"/>
    <s v="Medio"/>
    <s v="Bajo"/>
    <n v="1.680672268907563E-2"/>
    <n v="1330"/>
    <n v="103"/>
    <n v="1.1553398058252426"/>
    <n v="1.1553398058252426"/>
    <s v="Primera compra"/>
    <n v="965"/>
    <n v="31.704312114989733"/>
    <n v="2.6420260095824779"/>
    <x v="0"/>
    <x v="0"/>
    <s v="feb"/>
  </r>
  <r>
    <x v="4022"/>
    <x v="0"/>
    <n v="62"/>
    <n v="101"/>
    <n v="266.7"/>
    <n v="0"/>
    <s v="No"/>
    <s v="No"/>
    <n v="0"/>
    <n v="1"/>
    <n v="13"/>
    <s v="No"/>
    <n v="99"/>
    <s v="NC"/>
    <x v="1"/>
    <n v="21"/>
    <s v="Yes"/>
    <s v="No"/>
    <s v="No"/>
    <s v="  One Year   "/>
    <s v="Direct Debit"/>
    <n v="34"/>
    <n v="1798"/>
    <x v="0"/>
    <m/>
    <x v="768"/>
    <x v="1363"/>
    <n v="119"/>
    <x v="2"/>
    <n v="30.06"/>
    <x v="4"/>
    <s v="Phone"/>
    <x v="1"/>
    <n v="0"/>
    <n v="581"/>
    <s v="Medio"/>
    <s v="Bajo"/>
    <n v="2.5210084033613446E-2"/>
    <n v="1330"/>
    <n v="104"/>
    <n v="1.1442307692307692"/>
    <n v="1.1442307692307692"/>
    <s v="Compra posterior"/>
    <n v="965"/>
    <n v="31.704312114989733"/>
    <n v="2.6420260095824779"/>
    <x v="0"/>
    <x v="0"/>
    <s v="feb"/>
  </r>
  <r>
    <x v="4023"/>
    <x v="0"/>
    <n v="70"/>
    <n v="19"/>
    <n v="38.9"/>
    <n v="16"/>
    <s v="Yes"/>
    <s v="No"/>
    <n v="7.5"/>
    <n v="0"/>
    <n v="8"/>
    <s v="Yes"/>
    <n v="0"/>
    <s v="OK"/>
    <x v="1"/>
    <n v="76"/>
    <s v="No"/>
    <s v="Yes"/>
    <s v="No"/>
    <s v="  One Year   "/>
    <s v="Direct Debit"/>
    <n v="29"/>
    <n v="127"/>
    <x v="0"/>
    <m/>
    <x v="71"/>
    <x v="901"/>
    <n v="43"/>
    <x v="0"/>
    <n v="26.08"/>
    <x v="0"/>
    <s v="Email"/>
    <x v="1"/>
    <n v="0.38"/>
    <n v="3401"/>
    <s v="Medio"/>
    <s v="Bajo"/>
    <n v="4.6511627906976744E-2"/>
    <n v="1701"/>
    <n v="37"/>
    <n v="1.1621621621621621"/>
    <n v="1.1621621621621621"/>
    <s v="Primera compra"/>
    <n v="703"/>
    <n v="23.096509240246405"/>
    <n v="1.924709103353867"/>
    <x v="0"/>
    <x v="1"/>
    <s v="nov"/>
  </r>
  <r>
    <x v="4024"/>
    <x v="0"/>
    <n v="69"/>
    <n v="168"/>
    <n v="463.3"/>
    <n v="117"/>
    <s v="Yes"/>
    <s v="No"/>
    <n v="90.5"/>
    <n v="0"/>
    <n v="12"/>
    <s v="Yes"/>
    <n v="0"/>
    <s v="IN"/>
    <x v="0"/>
    <n v="26"/>
    <s v="Yes"/>
    <s v="No"/>
    <s v="Yes"/>
    <s v="  Two Year   "/>
    <s v="Direct Debit"/>
    <n v="39"/>
    <n v="1492"/>
    <x v="0"/>
    <m/>
    <x v="1108"/>
    <x v="1147"/>
    <n v="80"/>
    <x v="2"/>
    <n v="44.35"/>
    <x v="3"/>
    <s v="Phone"/>
    <x v="0"/>
    <n v="4.5199999999999996"/>
    <n v="2884"/>
    <s v="Medio"/>
    <s v="Bajo"/>
    <n v="1.2500000000000001E-2"/>
    <n v="463"/>
    <n v="286"/>
    <n v="0.27972027972027974"/>
    <n v="0.27972027972027974"/>
    <s v="Primera compra"/>
    <n v="1334"/>
    <n v="43.827515400410675"/>
    <n v="3.6522929500342229"/>
    <x v="2"/>
    <x v="0"/>
    <s v="feb"/>
  </r>
  <r>
    <x v="4025"/>
    <x v="0"/>
    <n v="87"/>
    <n v="351"/>
    <n v="1030.0999999999999"/>
    <n v="256"/>
    <s v="Yes"/>
    <s v="No"/>
    <n v="108.8"/>
    <n v="0"/>
    <n v="9"/>
    <s v="Yes"/>
    <n v="0"/>
    <s v="CT"/>
    <x v="0"/>
    <n v="76"/>
    <s v="No"/>
    <s v="Yes"/>
    <s v="No"/>
    <s v="  Two Year   "/>
    <s v="Credit Card"/>
    <n v="42"/>
    <n v="2685"/>
    <x v="0"/>
    <m/>
    <x v="471"/>
    <x v="1001"/>
    <n v="6"/>
    <x v="1"/>
    <n v="40.72"/>
    <x v="5"/>
    <s v="SMS"/>
    <x v="1"/>
    <n v="0.54"/>
    <n v="6013"/>
    <s v="Medio"/>
    <s v="Bajo"/>
    <n v="0.66666666666666663"/>
    <n v="1145"/>
    <n v="611"/>
    <n v="9.8199672667757774E-3"/>
    <n v="9.8199672667757774E-3"/>
    <s v="Primera compra"/>
    <n v="1320"/>
    <n v="43.367556468172481"/>
    <n v="3.6139630390143735"/>
    <x v="0"/>
    <x v="3"/>
    <s v="mar"/>
  </r>
  <r>
    <x v="4026"/>
    <x v="0"/>
    <n v="57"/>
    <n v="99"/>
    <n v="201.4"/>
    <n v="100"/>
    <s v="Yes"/>
    <s v="No"/>
    <n v="86.3"/>
    <n v="1"/>
    <n v="26"/>
    <s v="No"/>
    <n v="32"/>
    <s v="TX"/>
    <x v="1"/>
    <n v="24"/>
    <s v="Yes"/>
    <s v="No"/>
    <s v="No"/>
    <s v="  Month-to-Month   "/>
    <s v="Direct Debit"/>
    <n v="63"/>
    <n v="1584"/>
    <x v="0"/>
    <m/>
    <x v="1139"/>
    <x v="446"/>
    <n v="22"/>
    <x v="1"/>
    <n v="66.41"/>
    <x v="4"/>
    <s v="Phone"/>
    <x v="1"/>
    <n v="0.34"/>
    <n v="4870"/>
    <s v="Alto"/>
    <s v="Bajo"/>
    <n v="0.13636363636363635"/>
    <n v="298"/>
    <n v="202"/>
    <n v="0.10891089108910891"/>
    <n v="0.10891089108910891"/>
    <s v="Primera compra"/>
    <n v="1543"/>
    <n v="50.69404517453799"/>
    <n v="4.2245037645448322"/>
    <x v="0"/>
    <x v="0"/>
    <s v="jul"/>
  </r>
  <r>
    <x v="4027"/>
    <x v="0"/>
    <n v="53"/>
    <n v="168"/>
    <n v="507.5"/>
    <n v="0"/>
    <s v="No"/>
    <s v="No"/>
    <n v="0"/>
    <n v="0"/>
    <n v="3"/>
    <s v="No"/>
    <n v="18"/>
    <s v="DE"/>
    <x v="0"/>
    <n v="47"/>
    <s v="No"/>
    <s v="No"/>
    <s v="No"/>
    <s v="  Two Year   "/>
    <s v="Direct Debit"/>
    <n v="44"/>
    <n v="3172"/>
    <x v="0"/>
    <m/>
    <x v="247"/>
    <x v="895"/>
    <n v="82"/>
    <x v="2"/>
    <n v="51.12"/>
    <x v="4"/>
    <s v="SMS"/>
    <x v="1"/>
    <n v="0"/>
    <n v="1764"/>
    <s v="Alto"/>
    <s v="Bajo"/>
    <n v="3.6585365853658534E-2"/>
    <n v="1036"/>
    <n v="171"/>
    <n v="0.47953216374269003"/>
    <n v="0.47953216374269003"/>
    <s v="Primera compra"/>
    <n v="1476"/>
    <n v="48.492813141683783"/>
    <n v="4.0410677618069819"/>
    <x v="0"/>
    <x v="3"/>
    <s v="sept"/>
  </r>
  <r>
    <x v="4028"/>
    <x v="0"/>
    <n v="71"/>
    <n v="157"/>
    <n v="377.8"/>
    <n v="0"/>
    <s v="No"/>
    <s v="No"/>
    <n v="0"/>
    <n v="0"/>
    <n v="2"/>
    <s v="Yes"/>
    <n v="0"/>
    <s v="VA"/>
    <x v="1"/>
    <n v="59"/>
    <s v="No"/>
    <s v="No"/>
    <s v="No"/>
    <s v="  One Year   "/>
    <s v="Direct Debit"/>
    <n v="27"/>
    <n v="1148"/>
    <x v="0"/>
    <m/>
    <x v="1119"/>
    <x v="1311"/>
    <n v="75"/>
    <x v="0"/>
    <n v="29.57"/>
    <x v="2"/>
    <s v="SMS"/>
    <x v="1"/>
    <n v="0"/>
    <n v="5757"/>
    <s v="Medio"/>
    <s v="Medio"/>
    <n v="6.6666666666666666E-2"/>
    <n v="1231"/>
    <n v="162"/>
    <n v="0.46296296296296297"/>
    <n v="0.46296296296296297"/>
    <s v="Primera compra"/>
    <n v="770"/>
    <n v="25.297741273100616"/>
    <n v="2.108145106091718"/>
    <x v="1"/>
    <x v="0"/>
    <s v="sept"/>
  </r>
  <r>
    <x v="4029"/>
    <x v="0"/>
    <n v="67"/>
    <n v="50"/>
    <n v="144.30000000000001"/>
    <n v="0"/>
    <s v="No"/>
    <s v="No"/>
    <n v="0"/>
    <n v="0"/>
    <n v="6"/>
    <s v="Yes"/>
    <n v="0"/>
    <s v="UT"/>
    <x v="0"/>
    <n v="69"/>
    <s v="No"/>
    <s v="Yes"/>
    <s v="No"/>
    <s v="  One Year   "/>
    <s v="Credit Card"/>
    <n v="20"/>
    <n v="210"/>
    <x v="0"/>
    <m/>
    <x v="715"/>
    <x v="796"/>
    <n v="57"/>
    <x v="0"/>
    <n v="17.059999999999999"/>
    <x v="3"/>
    <s v="Phone"/>
    <x v="0"/>
    <n v="0"/>
    <n v="4514"/>
    <s v="Medio"/>
    <s v="Bajo"/>
    <n v="1.7543859649122806E-2"/>
    <n v="1355"/>
    <n v="51"/>
    <n v="1.1176470588235294"/>
    <n v="1.1176470588235294"/>
    <s v="Primera compra"/>
    <n v="752"/>
    <n v="24.706365503080086"/>
    <n v="2.0588637919233403"/>
    <x v="2"/>
    <x v="1"/>
    <s v="sept"/>
  </r>
  <r>
    <x v="4030"/>
    <x v="0"/>
    <n v="55"/>
    <n v="128"/>
    <n v="316.7"/>
    <n v="0"/>
    <s v="No"/>
    <s v="No"/>
    <n v="0"/>
    <n v="0"/>
    <n v="3"/>
    <s v="Yes"/>
    <n v="0"/>
    <s v="CO"/>
    <x v="1"/>
    <n v="43"/>
    <s v="No"/>
    <s v="No"/>
    <s v="No"/>
    <s v="  One Year   "/>
    <s v="Credit Card"/>
    <n v="47"/>
    <n v="2999"/>
    <x v="0"/>
    <m/>
    <x v="899"/>
    <x v="1374"/>
    <n v="68"/>
    <x v="1"/>
    <n v="53.41"/>
    <x v="5"/>
    <s v="SMS"/>
    <x v="1"/>
    <n v="0"/>
    <n v="857"/>
    <s v="Alto"/>
    <s v="Bajo"/>
    <n v="5.8823529411764705E-2"/>
    <n v="1158"/>
    <n v="132"/>
    <n v="0.51515151515151514"/>
    <n v="0.51515151515151514"/>
    <s v="Primera compra"/>
    <n v="1019"/>
    <n v="33.478439425051334"/>
    <n v="2.7898699520876113"/>
    <x v="0"/>
    <x v="3"/>
    <s v="dic"/>
  </r>
  <r>
    <x v="4031"/>
    <x v="0"/>
    <n v="60"/>
    <n v="10"/>
    <n v="18.899999999999999"/>
    <n v="0"/>
    <s v="No"/>
    <s v="No"/>
    <n v="0"/>
    <n v="0"/>
    <n v="4"/>
    <s v="No"/>
    <n v="6"/>
    <s v="IL"/>
    <x v="0"/>
    <n v="34"/>
    <s v="No"/>
    <s v="No"/>
    <s v="No"/>
    <s v="  Month-to-Month   "/>
    <s v="Direct Debit"/>
    <n v="27"/>
    <n v="58"/>
    <x v="0"/>
    <m/>
    <x v="766"/>
    <x v="522"/>
    <n v="38"/>
    <x v="2"/>
    <n v="22.14"/>
    <x v="3"/>
    <s v="Phone"/>
    <x v="0"/>
    <n v="0"/>
    <n v="2394"/>
    <s v="Medio"/>
    <s v="Bajo"/>
    <n v="2.6315789473684209E-2"/>
    <n v="1015"/>
    <n v="11"/>
    <n v="3.4545454545454546"/>
    <n v="3.4545454545454546"/>
    <s v="Primera compra"/>
    <n v="1432"/>
    <n v="47.04722792607803"/>
    <n v="3.9206023271731691"/>
    <x v="2"/>
    <x v="1"/>
    <s v="nov"/>
  </r>
  <r>
    <x v="4032"/>
    <x v="0"/>
    <n v="74"/>
    <n v="13"/>
    <n v="24.6"/>
    <n v="0"/>
    <s v="No"/>
    <s v="No"/>
    <n v="0"/>
    <n v="0"/>
    <n v="3"/>
    <s v="Yes"/>
    <n v="0"/>
    <s v="DE"/>
    <x v="1"/>
    <n v="36"/>
    <s v="No"/>
    <s v="No"/>
    <s v="No"/>
    <s v="  Month-to-Month   "/>
    <s v="Direct Debit"/>
    <n v="23"/>
    <n v="44"/>
    <x v="0"/>
    <m/>
    <x v="371"/>
    <x v="1020"/>
    <n v="45"/>
    <x v="0"/>
    <n v="27.23"/>
    <x v="0"/>
    <s v="Email"/>
    <x v="1"/>
    <n v="0"/>
    <n v="2158"/>
    <s v="Medio"/>
    <s v="Bajo"/>
    <n v="4.4444444444444446E-2"/>
    <n v="295"/>
    <n v="15"/>
    <n v="3"/>
    <n v="3"/>
    <s v="Primera compra"/>
    <n v="859"/>
    <n v="28.2217659137577"/>
    <n v="2.3518138261464752"/>
    <x v="0"/>
    <x v="1"/>
    <s v="jun"/>
  </r>
  <r>
    <x v="4033"/>
    <x v="0"/>
    <n v="83"/>
    <n v="335"/>
    <n v="584.5"/>
    <n v="0"/>
    <s v="No"/>
    <s v="No"/>
    <n v="0"/>
    <n v="2"/>
    <n v="0"/>
    <s v="No"/>
    <n v="0"/>
    <s v="ND"/>
    <x v="0"/>
    <n v="65"/>
    <s v="No"/>
    <s v="Yes"/>
    <s v="No"/>
    <s v="  Month-to-Month   "/>
    <s v="Direct Debit"/>
    <n v="10"/>
    <n v="370"/>
    <x v="0"/>
    <m/>
    <x v="272"/>
    <x v="1263"/>
    <n v="20"/>
    <x v="1"/>
    <n v="10.99"/>
    <x v="3"/>
    <s v="Phone"/>
    <x v="1"/>
    <n v="0"/>
    <n v="2625"/>
    <s v="Medio"/>
    <s v="Bajo"/>
    <n v="0.05"/>
    <n v="617"/>
    <n v="336"/>
    <n v="5.9523809523809521E-2"/>
    <n v="5.9523809523809521E-2"/>
    <s v="Primera compra"/>
    <n v="686"/>
    <n v="22.537987679671456"/>
    <n v="1.8781656399726214"/>
    <x v="0"/>
    <x v="1"/>
    <s v="nov"/>
  </r>
  <r>
    <x v="4034"/>
    <x v="0"/>
    <n v="53"/>
    <n v="6"/>
    <n v="12.3"/>
    <n v="0"/>
    <s v="No"/>
    <s v="No"/>
    <n v="0"/>
    <n v="0"/>
    <n v="13"/>
    <s v="Yes"/>
    <n v="0"/>
    <s v="WY"/>
    <x v="1"/>
    <n v="30"/>
    <s v="No"/>
    <s v="No"/>
    <s v="No"/>
    <s v="  Month-to-Month   "/>
    <s v="Credit Card"/>
    <n v="20"/>
    <n v="42"/>
    <x v="0"/>
    <m/>
    <x v="1353"/>
    <x v="384"/>
    <n v="91"/>
    <x v="2"/>
    <n v="20.98"/>
    <x v="0"/>
    <s v="SMS"/>
    <x v="1"/>
    <n v="0"/>
    <n v="3547"/>
    <s v="Medio"/>
    <s v="Bajo"/>
    <n v="2.197802197802198E-2"/>
    <n v="1279"/>
    <n v="8"/>
    <n v="11.375"/>
    <n v="11.375"/>
    <s v="Primera compra"/>
    <n v="1268"/>
    <n v="41.659137577002049"/>
    <n v="3.4715947980835042"/>
    <x v="0"/>
    <x v="1"/>
    <s v="abr"/>
  </r>
  <r>
    <x v="4035"/>
    <x v="0"/>
    <n v="73"/>
    <n v="197"/>
    <n v="419.5"/>
    <n v="180"/>
    <s v="Yes"/>
    <s v="No"/>
    <n v="222"/>
    <n v="0"/>
    <n v="1"/>
    <s v="Yes"/>
    <n v="0"/>
    <s v="OH"/>
    <x v="0"/>
    <n v="59"/>
    <s v="No"/>
    <s v="No"/>
    <s v="No"/>
    <s v="  Two Year   "/>
    <s v="Direct Debit"/>
    <n v="25"/>
    <n v="1513"/>
    <x v="0"/>
    <m/>
    <x v="1033"/>
    <x v="1352"/>
    <n v="112"/>
    <x v="0"/>
    <n v="23.55"/>
    <x v="0"/>
    <s v="Phone"/>
    <x v="1"/>
    <n v="0.67"/>
    <n v="4093"/>
    <s v="Medio"/>
    <s v="Bajo"/>
    <n v="1.7857142857142856E-2"/>
    <n v="812"/>
    <n v="379"/>
    <n v="0.29551451187335093"/>
    <n v="0.29551451187335093"/>
    <s v="Primera compra"/>
    <n v="525"/>
    <n v="17.248459958932237"/>
    <n v="1.4373716632443532"/>
    <x v="0"/>
    <x v="0"/>
    <s v="may"/>
  </r>
  <r>
    <x v="4036"/>
    <x v="0"/>
    <n v="72"/>
    <n v="22"/>
    <n v="54.2"/>
    <n v="15"/>
    <s v="Yes"/>
    <s v="No"/>
    <n v="20"/>
    <n v="0"/>
    <n v="0"/>
    <s v="No"/>
    <n v="0"/>
    <s v="WI"/>
    <x v="0"/>
    <n v="34"/>
    <s v="No"/>
    <s v="No"/>
    <s v="No"/>
    <s v="  Month-to-Month   "/>
    <s v="Credit Card"/>
    <n v="13"/>
    <n v="71"/>
    <x v="0"/>
    <m/>
    <x v="481"/>
    <x v="851"/>
    <n v="86"/>
    <x v="1"/>
    <n v="14.24"/>
    <x v="4"/>
    <s v="Phone"/>
    <x v="1"/>
    <n v="0.06"/>
    <n v="6373"/>
    <s v="Medio"/>
    <s v="Bajo"/>
    <n v="3.4883720930232558E-2"/>
    <n v="492"/>
    <n v="40"/>
    <n v="2.15"/>
    <n v="2.15"/>
    <s v="Primera compra"/>
    <n v="1354"/>
    <n v="44.484599589322386"/>
    <n v="3.7070499657768656"/>
    <x v="0"/>
    <x v="1"/>
    <s v="ene"/>
  </r>
  <r>
    <x v="4037"/>
    <x v="0"/>
    <n v="71"/>
    <n v="54"/>
    <n v="151.4"/>
    <n v="0"/>
    <s v="No"/>
    <s v="No"/>
    <n v="0"/>
    <n v="0"/>
    <n v="4"/>
    <s v="No"/>
    <n v="73"/>
    <s v="WI"/>
    <x v="0"/>
    <n v="54"/>
    <s v="No"/>
    <s v="No"/>
    <s v="Yes"/>
    <s v="  Month-to-Month   "/>
    <s v="Direct Debit"/>
    <n v="52"/>
    <n v="1986"/>
    <x v="0"/>
    <m/>
    <x v="68"/>
    <x v="127"/>
    <n v="49"/>
    <x v="0"/>
    <n v="54.84"/>
    <x v="5"/>
    <s v="Email"/>
    <x v="0"/>
    <n v="0"/>
    <n v="3035"/>
    <s v="Alto"/>
    <s v="Bajo"/>
    <n v="8.1632653061224483E-2"/>
    <n v="1609"/>
    <n v="58"/>
    <n v="0.84482758620689657"/>
    <n v="0.84482758620689657"/>
    <s v="Primera compra"/>
    <n v="354"/>
    <n v="11.630390143737166"/>
    <n v="0.9691991786447639"/>
    <x v="0"/>
    <x v="0"/>
    <s v="oct"/>
  </r>
  <r>
    <x v="4038"/>
    <x v="0"/>
    <n v="65"/>
    <n v="41"/>
    <n v="91.9"/>
    <n v="0"/>
    <s v="No"/>
    <s v="No"/>
    <n v="0"/>
    <n v="0"/>
    <n v="0"/>
    <s v="No"/>
    <n v="0"/>
    <s v="UT"/>
    <x v="1"/>
    <n v="61"/>
    <s v="No"/>
    <s v="No"/>
    <s v="No"/>
    <s v="  Month-to-Month   "/>
    <s v="Credit Card"/>
    <n v="9"/>
    <n v="83"/>
    <x v="0"/>
    <m/>
    <x v="563"/>
    <x v="1375"/>
    <n v="73"/>
    <x v="0"/>
    <n v="7.26"/>
    <x v="3"/>
    <s v="SMS"/>
    <x v="0"/>
    <n v="0"/>
    <n v="1324"/>
    <s v="Medio"/>
    <s v="Bajo"/>
    <n v="1.3698630136986301E-2"/>
    <n v="1206"/>
    <n v="42"/>
    <n v="1.7380952380952381"/>
    <n v="1.7380952380952381"/>
    <s v="Primera compra"/>
    <n v="1326"/>
    <n v="43.564681724845997"/>
    <n v="3.6303901437371664"/>
    <x v="2"/>
    <x v="1"/>
    <s v="feb"/>
  </r>
  <r>
    <x v="4039"/>
    <x v="0"/>
    <n v="61"/>
    <n v="60"/>
    <n v="148.1"/>
    <n v="44"/>
    <s v="Yes"/>
    <s v="No"/>
    <n v="70.400000000000006"/>
    <n v="0"/>
    <n v="0"/>
    <s v="No"/>
    <n v="0"/>
    <s v="MN"/>
    <x v="0"/>
    <n v="46"/>
    <s v="No"/>
    <s v="No"/>
    <s v="No"/>
    <s v="  Month-to-Month   "/>
    <s v="Credit Card"/>
    <n v="7"/>
    <n v="74"/>
    <x v="0"/>
    <m/>
    <x v="750"/>
    <x v="449"/>
    <n v="35"/>
    <x v="1"/>
    <n v="6.63"/>
    <x v="2"/>
    <s v="Phone"/>
    <x v="1"/>
    <n v="1.41"/>
    <n v="1361"/>
    <s v="Medio"/>
    <s v="Medio"/>
    <n v="0.14285714285714285"/>
    <n v="437"/>
    <n v="109"/>
    <n v="0.32110091743119268"/>
    <n v="0.32110091743119268"/>
    <s v="Primera compra"/>
    <n v="490"/>
    <n v="16.098562628336758"/>
    <n v="1.3415468856947299"/>
    <x v="1"/>
    <x v="1"/>
    <s v="jun"/>
  </r>
  <r>
    <x v="4040"/>
    <x v="0"/>
    <n v="100"/>
    <n v="227"/>
    <n v="560.20000000000005"/>
    <n v="0"/>
    <s v="No"/>
    <s v="No"/>
    <n v="0"/>
    <n v="0"/>
    <n v="4"/>
    <s v="Yes"/>
    <n v="0"/>
    <s v="ID"/>
    <x v="0"/>
    <n v="55"/>
    <s v="No"/>
    <s v="No"/>
    <s v="No"/>
    <s v="  Month-to-Month   "/>
    <s v="Credit Card"/>
    <n v="14"/>
    <n v="729"/>
    <x v="0"/>
    <m/>
    <x v="1182"/>
    <x v="62"/>
    <n v="2"/>
    <x v="1"/>
    <n v="15.41"/>
    <x v="3"/>
    <s v="Phone"/>
    <x v="1"/>
    <n v="0"/>
    <n v="2230"/>
    <s v="Medio"/>
    <s v="Bajo"/>
    <n v="0.5"/>
    <n v="1166"/>
    <n v="228"/>
    <n v="8.771929824561403E-3"/>
    <n v="8.771929824561403E-3"/>
    <s v="Primera compra"/>
    <n v="1267"/>
    <n v="41.626283367556468"/>
    <n v="3.4688569472963722"/>
    <x v="2"/>
    <x v="2"/>
    <s v="abr"/>
  </r>
  <r>
    <x v="4041"/>
    <x v="0"/>
    <n v="87"/>
    <n v="136"/>
    <n v="332.5"/>
    <n v="112"/>
    <s v="Yes"/>
    <s v="No"/>
    <n v="93.1"/>
    <n v="0"/>
    <n v="12"/>
    <s v="Yes"/>
    <n v="0"/>
    <s v="WI"/>
    <x v="0"/>
    <n v="25"/>
    <s v="Yes"/>
    <s v="No"/>
    <s v="Yes"/>
    <s v="  One Year   "/>
    <s v="Credit Card"/>
    <n v="41"/>
    <n v="1145"/>
    <x v="0"/>
    <m/>
    <x v="240"/>
    <x v="688"/>
    <n v="90"/>
    <x v="1"/>
    <n v="47.22"/>
    <x v="1"/>
    <s v="Email"/>
    <x v="0"/>
    <n v="3.72"/>
    <n v="3352"/>
    <s v="Alto"/>
    <s v="Bajo"/>
    <n v="0"/>
    <n v="1225"/>
    <n v="248"/>
    <n v="0.36290322580645162"/>
    <n v="0.36290322580645162"/>
    <s v="Primera compra"/>
    <n v="1409"/>
    <n v="46.291581108829568"/>
    <n v="3.8576317590691307"/>
    <x v="2"/>
    <x v="0"/>
    <s v="dic"/>
  </r>
  <r>
    <x v="4042"/>
    <x v="0"/>
    <n v="65"/>
    <n v="80"/>
    <n v="243.5"/>
    <n v="0"/>
    <s v="No"/>
    <s v="No"/>
    <n v="0"/>
    <n v="0"/>
    <n v="5"/>
    <s v="Yes"/>
    <n v="0"/>
    <s v="WA"/>
    <x v="0"/>
    <n v="55"/>
    <s v="No"/>
    <s v="No"/>
    <s v="No"/>
    <s v="  One Year   "/>
    <s v="Credit Card"/>
    <n v="24"/>
    <n v="595"/>
    <x v="0"/>
    <m/>
    <x v="472"/>
    <x v="360"/>
    <n v="17"/>
    <x v="0"/>
    <n v="20.81"/>
    <x v="4"/>
    <s v="Email"/>
    <x v="1"/>
    <n v="0"/>
    <n v="4120"/>
    <s v="Medio"/>
    <s v="Bajo"/>
    <n v="0.17647058823529413"/>
    <n v="965"/>
    <n v="83"/>
    <n v="0.20481927710843373"/>
    <n v="0.20481927710843373"/>
    <s v="Primera compra"/>
    <n v="1460"/>
    <n v="47.967145790554412"/>
    <n v="3.9972621492128675"/>
    <x v="0"/>
    <x v="1"/>
    <s v="oct"/>
  </r>
  <r>
    <x v="4043"/>
    <x v="0"/>
    <n v="67"/>
    <n v="221"/>
    <n v="777.3"/>
    <n v="0"/>
    <s v="No"/>
    <s v="No"/>
    <n v="0"/>
    <n v="0"/>
    <n v="4"/>
    <s v="Yes"/>
    <n v="0"/>
    <s v="NM"/>
    <x v="0"/>
    <n v="43"/>
    <s v="No"/>
    <s v="No"/>
    <s v="No"/>
    <s v="  Month-to-Month   "/>
    <s v="Credit Card"/>
    <n v="29"/>
    <n v="1851"/>
    <x v="0"/>
    <m/>
    <x v="393"/>
    <x v="259"/>
    <n v="67"/>
    <x v="2"/>
    <n v="24.27"/>
    <x v="2"/>
    <s v="SMS"/>
    <x v="0"/>
    <n v="0"/>
    <n v="34"/>
    <s v="Medio"/>
    <s v="Medio"/>
    <n v="7.4626865671641784E-2"/>
    <n v="1242"/>
    <n v="226"/>
    <n v="0.29646017699115046"/>
    <n v="0.29646017699115046"/>
    <s v="Primera compra"/>
    <n v="1718"/>
    <n v="56.4435318275154"/>
    <n v="4.7036276522929503"/>
    <x v="1"/>
    <x v="0"/>
    <s v="ene"/>
  </r>
  <r>
    <x v="4044"/>
    <x v="0"/>
    <n v="73"/>
    <n v="151"/>
    <n v="379.3"/>
    <n v="54"/>
    <s v="Yes"/>
    <s v="No"/>
    <n v="156.6"/>
    <n v="0"/>
    <n v="5"/>
    <s v="No"/>
    <n v="52"/>
    <s v="IL"/>
    <x v="0"/>
    <n v="78"/>
    <s v="No"/>
    <s v="Yes"/>
    <s v="No"/>
    <s v="  One Year   "/>
    <s v="Direct Debit"/>
    <n v="23"/>
    <n v="630"/>
    <x v="0"/>
    <m/>
    <x v="123"/>
    <x v="1359"/>
    <n v="80"/>
    <x v="0"/>
    <n v="18.809999999999999"/>
    <x v="0"/>
    <s v="Email"/>
    <x v="0"/>
    <n v="3.13"/>
    <n v="3274"/>
    <s v="Medio"/>
    <s v="Bajo"/>
    <n v="2.5000000000000001E-2"/>
    <n v="1096"/>
    <n v="207"/>
    <n v="0.38647342995169082"/>
    <n v="0.38647342995169082"/>
    <s v="Primera compra"/>
    <n v="304"/>
    <n v="9.9876796714579061"/>
    <n v="0.83230663928815884"/>
    <x v="0"/>
    <x v="1"/>
    <s v="dic"/>
  </r>
  <r>
    <x v="4045"/>
    <x v="0"/>
    <n v="68"/>
    <n v="83"/>
    <n v="209.4"/>
    <n v="0"/>
    <s v="No"/>
    <s v="No"/>
    <n v="0"/>
    <n v="0"/>
    <n v="5"/>
    <s v="No"/>
    <n v="74"/>
    <s v="MD"/>
    <x v="0"/>
    <n v="37"/>
    <s v="No"/>
    <s v="No"/>
    <s v="No"/>
    <s v="  One Year   "/>
    <s v="Direct Debit"/>
    <n v="28"/>
    <n v="656"/>
    <x v="0"/>
    <m/>
    <x v="1174"/>
    <x v="1021"/>
    <n v="30"/>
    <x v="0"/>
    <n v="27.69"/>
    <x v="2"/>
    <s v="Phone"/>
    <x v="1"/>
    <n v="0"/>
    <n v="801"/>
    <s v="Medio"/>
    <s v="Medio"/>
    <n v="0.16666666666666666"/>
    <n v="847"/>
    <n v="88"/>
    <n v="0.34090909090909088"/>
    <n v="0.34090909090909088"/>
    <s v="Primera compra"/>
    <n v="1229"/>
    <n v="40.377823408624231"/>
    <n v="3.3648186173853527"/>
    <x v="1"/>
    <x v="2"/>
    <s v="jun"/>
  </r>
  <r>
    <x v="4046"/>
    <x v="0"/>
    <n v="62"/>
    <n v="134"/>
    <n v="351.5"/>
    <n v="35"/>
    <s v="Yes"/>
    <s v="No"/>
    <n v="148.19999999999999"/>
    <n v="0"/>
    <n v="5"/>
    <s v="Yes"/>
    <n v="0"/>
    <s v="CO"/>
    <x v="0"/>
    <n v="51"/>
    <s v="No"/>
    <s v="No"/>
    <s v="Yes"/>
    <s v="  Month-to-Month   "/>
    <s v="Direct Debit"/>
    <n v="35"/>
    <n v="1216"/>
    <x v="0"/>
    <m/>
    <x v="532"/>
    <x v="55"/>
    <n v="120"/>
    <x v="2"/>
    <n v="35.270000000000003"/>
    <x v="1"/>
    <s v="SMS"/>
    <x v="0"/>
    <n v="4.4400000000000004"/>
    <n v="2718"/>
    <s v="Medio"/>
    <s v="Bajo"/>
    <n v="0"/>
    <n v="1179"/>
    <n v="169"/>
    <n v="0.7100591715976331"/>
    <n v="0.7100591715976331"/>
    <s v="Primera compra"/>
    <n v="816"/>
    <n v="26.809034907597535"/>
    <n v="2.2340862422997945"/>
    <x v="2"/>
    <x v="0"/>
    <s v="jul"/>
  </r>
  <r>
    <x v="4047"/>
    <x v="0"/>
    <n v="63"/>
    <n v="8"/>
    <n v="22.9"/>
    <n v="14"/>
    <s v="Yes"/>
    <s v="No"/>
    <n v="6.9"/>
    <n v="0"/>
    <n v="0"/>
    <s v="No"/>
    <n v="0"/>
    <s v="MT"/>
    <x v="1"/>
    <n v="33"/>
    <s v="No"/>
    <s v="No"/>
    <s v="No"/>
    <s v="  Month-to-Month   "/>
    <s v="Paper Check"/>
    <n v="13"/>
    <n v="22"/>
    <x v="0"/>
    <m/>
    <x v="338"/>
    <x v="269"/>
    <n v="86"/>
    <x v="2"/>
    <n v="14.07"/>
    <x v="0"/>
    <s v="Phone"/>
    <x v="1"/>
    <n v="0.21"/>
    <n v="1448"/>
    <s v="Medio"/>
    <s v="Bajo"/>
    <n v="2.3255813953488372E-2"/>
    <n v="1699"/>
    <n v="24"/>
    <n v="3.5833333333333335"/>
    <n v="3.5833333333333335"/>
    <s v="Primera compra"/>
    <n v="1700"/>
    <n v="55.852156057494867"/>
    <n v="4.6543463381245722"/>
    <x v="0"/>
    <x v="1"/>
    <s v="feb"/>
  </r>
  <r>
    <x v="4048"/>
    <x v="0"/>
    <n v="65"/>
    <n v="164"/>
    <n v="363"/>
    <n v="0"/>
    <s v="No"/>
    <s v="No"/>
    <n v="0"/>
    <n v="0"/>
    <n v="1"/>
    <s v="Yes"/>
    <n v="0"/>
    <s v="FL"/>
    <x v="1"/>
    <n v="83"/>
    <s v="No"/>
    <s v="Yes"/>
    <s v="Yes"/>
    <s v="  Two Year   "/>
    <s v="Direct Debit"/>
    <n v="29"/>
    <n v="1483"/>
    <x v="0"/>
    <m/>
    <x v="1216"/>
    <x v="206"/>
    <n v="101"/>
    <x v="0"/>
    <n v="34.200000000000003"/>
    <x v="4"/>
    <s v="SMS"/>
    <x v="1"/>
    <n v="0"/>
    <n v="3236"/>
    <s v="Medio"/>
    <s v="Bajo"/>
    <n v="2.9702970297029702E-2"/>
    <n v="557"/>
    <n v="167"/>
    <n v="0.60479041916167664"/>
    <n v="0.60479041916167664"/>
    <s v="Primera compra"/>
    <n v="1124"/>
    <n v="36.928131416837786"/>
    <n v="3.077344284736482"/>
    <x v="0"/>
    <x v="0"/>
    <s v="sept"/>
  </r>
  <r>
    <x v="4049"/>
    <x v="0"/>
    <n v="50"/>
    <n v="129"/>
    <n v="284.7"/>
    <n v="160"/>
    <s v="Yes"/>
    <s v="No"/>
    <n v="204.8"/>
    <n v="2"/>
    <n v="19"/>
    <s v="No"/>
    <n v="80"/>
    <s v="GA"/>
    <x v="1"/>
    <n v="48"/>
    <s v="No"/>
    <s v="No"/>
    <s v="No"/>
    <s v="  Month-to-Month   "/>
    <s v="Direct Debit"/>
    <n v="42"/>
    <n v="1321"/>
    <x v="0"/>
    <m/>
    <x v="254"/>
    <x v="699"/>
    <n v="118"/>
    <x v="1"/>
    <n v="33.880000000000003"/>
    <x v="3"/>
    <s v="Phone"/>
    <x v="0"/>
    <n v="4.0999999999999996"/>
    <n v="6466"/>
    <s v="Medio"/>
    <s v="Bajo"/>
    <n v="8.4745762711864406E-3"/>
    <n v="651"/>
    <n v="290"/>
    <n v="0.40689655172413791"/>
    <n v="0.40689655172413791"/>
    <s v="Primera compra"/>
    <n v="388"/>
    <n v="12.747433264887063"/>
    <n v="1.0622861054072552"/>
    <x v="0"/>
    <x v="0"/>
    <s v="sept"/>
  </r>
  <r>
    <x v="4049"/>
    <x v="0"/>
    <n v="84"/>
    <n v="129"/>
    <n v="284.7"/>
    <n v="160"/>
    <s v="Yes"/>
    <s v="No"/>
    <n v="204.8"/>
    <n v="2"/>
    <n v="19"/>
    <s v="No"/>
    <n v="80"/>
    <s v="GA"/>
    <x v="1"/>
    <n v="48"/>
    <s v="No"/>
    <s v="No"/>
    <s v="No"/>
    <s v="  Month-to-Month   "/>
    <s v="Direct Debit"/>
    <n v="42"/>
    <n v="1321"/>
    <x v="0"/>
    <m/>
    <x v="254"/>
    <x v="699"/>
    <n v="118"/>
    <x v="1"/>
    <n v="33.880000000000003"/>
    <x v="3"/>
    <s v="Phone"/>
    <x v="0"/>
    <n v="4.0999999999999996"/>
    <n v="2380"/>
    <s v="Medio"/>
    <s v="Bajo"/>
    <n v="8.4745762711864406E-3"/>
    <n v="651"/>
    <n v="290"/>
    <n v="0.40689655172413791"/>
    <n v="0.40689655172413791"/>
    <s v="Compra posterior"/>
    <n v="388"/>
    <n v="12.747433264887063"/>
    <n v="1.0622861054072552"/>
    <x v="0"/>
    <x v="0"/>
    <s v="sept"/>
  </r>
  <r>
    <x v="4050"/>
    <x v="0"/>
    <n v="58"/>
    <n v="177"/>
    <n v="434.1"/>
    <n v="0"/>
    <s v="No"/>
    <s v="No"/>
    <n v="0"/>
    <n v="0"/>
    <n v="10"/>
    <s v="Yes"/>
    <n v="0"/>
    <s v="AR"/>
    <x v="0"/>
    <n v="23"/>
    <s v="Yes"/>
    <s v="No"/>
    <s v="Yes"/>
    <s v="  One Year   "/>
    <s v="Direct Debit"/>
    <n v="41"/>
    <n v="2523"/>
    <x v="0"/>
    <m/>
    <x v="233"/>
    <x v="1376"/>
    <n v="103"/>
    <x v="2"/>
    <n v="34.869999999999997"/>
    <x v="1"/>
    <s v="SMS"/>
    <x v="0"/>
    <n v="0"/>
    <n v="5863"/>
    <s v="Medio"/>
    <s v="Bajo"/>
    <n v="0"/>
    <n v="1303"/>
    <n v="177"/>
    <n v="0.58192090395480223"/>
    <n v="0.58192090395480223"/>
    <s v="Primera compra"/>
    <n v="1172"/>
    <n v="38.505133470225871"/>
    <n v="3.2087611225188226"/>
    <x v="2"/>
    <x v="3"/>
    <s v="jul"/>
  </r>
  <r>
    <x v="4051"/>
    <x v="0"/>
    <n v="53"/>
    <n v="161"/>
    <n v="366"/>
    <n v="0"/>
    <s v="No"/>
    <s v="No"/>
    <n v="0"/>
    <n v="0"/>
    <n v="0"/>
    <s v="No"/>
    <n v="0"/>
    <s v="OK"/>
    <x v="0"/>
    <n v="39"/>
    <s v="No"/>
    <s v="No"/>
    <s v="No"/>
    <s v="  Month-to-Month   "/>
    <s v="Direct Debit"/>
    <n v="9"/>
    <n v="329"/>
    <x v="0"/>
    <m/>
    <x v="942"/>
    <x v="326"/>
    <n v="26"/>
    <x v="1"/>
    <n v="8.4600000000000009"/>
    <x v="2"/>
    <s v="SMS"/>
    <x v="1"/>
    <n v="0"/>
    <n v="7003"/>
    <s v="Medio"/>
    <s v="Medio"/>
    <n v="0.19230769230769232"/>
    <n v="566"/>
    <n v="166"/>
    <n v="0.15662650602409639"/>
    <n v="0.15662650602409639"/>
    <s v="Primera compra"/>
    <n v="1470"/>
    <n v="48.295687885010267"/>
    <n v="4.0246406570841886"/>
    <x v="1"/>
    <x v="1"/>
    <s v="oct"/>
  </r>
  <r>
    <x v="4052"/>
    <x v="0"/>
    <n v="55"/>
    <n v="274"/>
    <n v="438.6"/>
    <n v="216"/>
    <s v="Yes"/>
    <s v="No"/>
    <n v="147.19999999999999"/>
    <n v="0"/>
    <n v="14"/>
    <s v="Yes"/>
    <n v="0"/>
    <s v="VA"/>
    <x v="1"/>
    <n v="46"/>
    <s v="No"/>
    <s v="No"/>
    <s v="No"/>
    <s v="  One Year   "/>
    <s v="Credit Card"/>
    <n v="22"/>
    <n v="613"/>
    <x v="0"/>
    <m/>
    <x v="1354"/>
    <x v="141"/>
    <n v="81"/>
    <x v="2"/>
    <n v="18.8"/>
    <x v="0"/>
    <s v="Email"/>
    <x v="0"/>
    <n v="2.94"/>
    <n v="5767"/>
    <s v="Medio"/>
    <s v="Bajo"/>
    <n v="2.4691358024691357E-2"/>
    <n v="360"/>
    <n v="492"/>
    <n v="0.16463414634146342"/>
    <n v="0.16463414634146342"/>
    <s v="Primera compra"/>
    <n v="812"/>
    <n v="26.677618069815196"/>
    <n v="2.2231348391512662"/>
    <x v="0"/>
    <x v="1"/>
    <s v="jul"/>
  </r>
  <r>
    <x v="4053"/>
    <x v="0"/>
    <n v="97"/>
    <n v="71"/>
    <n v="196.3"/>
    <n v="196"/>
    <s v="Yes"/>
    <s v="No"/>
    <n v="55.5"/>
    <n v="0"/>
    <n v="5"/>
    <s v="Yes"/>
    <n v="0"/>
    <s v="TX"/>
    <x v="1"/>
    <n v="36"/>
    <s v="No"/>
    <s v="No"/>
    <s v="Yes"/>
    <s v="  Two Year   "/>
    <s v="Direct Debit"/>
    <n v="36"/>
    <n v="1773"/>
    <x v="0"/>
    <m/>
    <x v="1180"/>
    <x v="1177"/>
    <n v="55"/>
    <x v="1"/>
    <n v="41.49"/>
    <x v="4"/>
    <s v="Email"/>
    <x v="1"/>
    <n v="1.67"/>
    <n v="7017"/>
    <s v="Medio"/>
    <s v="Bajo"/>
    <n v="5.4545454545454543E-2"/>
    <n v="1101"/>
    <n v="270"/>
    <n v="0.20370370370370369"/>
    <n v="0.20370370370370369"/>
    <s v="Primera compra"/>
    <n v="653"/>
    <n v="21.453798767967143"/>
    <n v="1.7878165639972619"/>
    <x v="0"/>
    <x v="0"/>
    <s v="dic"/>
  </r>
  <r>
    <x v="4054"/>
    <x v="0"/>
    <n v="84"/>
    <n v="401"/>
    <n v="836.9"/>
    <n v="336"/>
    <s v="Yes"/>
    <s v="No"/>
    <n v="216.5"/>
    <n v="2"/>
    <n v="10"/>
    <s v="Yes"/>
    <n v="0"/>
    <s v="VA"/>
    <x v="1"/>
    <n v="33"/>
    <s v="No"/>
    <s v="No"/>
    <s v="No"/>
    <s v="  Month-to-Month   "/>
    <s v="Direct Debit"/>
    <n v="37"/>
    <n v="2088"/>
    <x v="0"/>
    <m/>
    <x v="962"/>
    <x v="226"/>
    <n v="25"/>
    <x v="1"/>
    <n v="30.82"/>
    <x v="2"/>
    <s v="Phone"/>
    <x v="0"/>
    <n v="6.5"/>
    <n v="2037"/>
    <s v="Medio"/>
    <s v="Medio"/>
    <n v="0.2"/>
    <n v="747"/>
    <n v="742"/>
    <n v="3.3692722371967652E-2"/>
    <n v="3.3692722371967652E-2"/>
    <s v="Primera compra"/>
    <n v="1206"/>
    <n v="39.622176591375769"/>
    <n v="3.3018480492813143"/>
    <x v="1"/>
    <x v="0"/>
    <s v="jun"/>
  </r>
  <r>
    <x v="4055"/>
    <x v="0"/>
    <n v="68"/>
    <n v="58"/>
    <n v="146"/>
    <n v="0"/>
    <s v="No"/>
    <s v="No"/>
    <n v="0"/>
    <n v="0"/>
    <n v="25"/>
    <s v="Yes"/>
    <n v="0"/>
    <s v="NM"/>
    <x v="0"/>
    <n v="27"/>
    <s v="Yes"/>
    <s v="No"/>
    <s v="Yes"/>
    <s v="  Month-to-Month   "/>
    <s v="Direct Debit"/>
    <n v="34"/>
    <n v="378"/>
    <x v="0"/>
    <m/>
    <x v="460"/>
    <x v="122"/>
    <n v="43"/>
    <x v="0"/>
    <n v="36.9"/>
    <x v="4"/>
    <s v="Phone"/>
    <x v="0"/>
    <n v="0"/>
    <n v="3693"/>
    <s v="Medio"/>
    <s v="Bajo"/>
    <n v="6.9767441860465115E-2"/>
    <n v="1162"/>
    <n v="61"/>
    <n v="0.70491803278688525"/>
    <n v="0.70491803278688525"/>
    <s v="Primera compra"/>
    <n v="977"/>
    <n v="32.098562628336758"/>
    <n v="2.6748802190280632"/>
    <x v="0"/>
    <x v="1"/>
    <s v="feb"/>
  </r>
  <r>
    <x v="4056"/>
    <x v="0"/>
    <n v="71"/>
    <n v="62"/>
    <n v="143.6"/>
    <n v="0"/>
    <s v="No"/>
    <s v="No"/>
    <n v="0"/>
    <n v="0"/>
    <n v="8"/>
    <s v="Yes"/>
    <n v="0"/>
    <s v="AR"/>
    <x v="0"/>
    <n v="37"/>
    <s v="No"/>
    <s v="No"/>
    <s v="No"/>
    <s v="  Month-to-Month   "/>
    <s v="Direct Debit"/>
    <n v="22"/>
    <n v="241"/>
    <x v="0"/>
    <m/>
    <x v="526"/>
    <x v="1109"/>
    <n v="81"/>
    <x v="0"/>
    <n v="23.32"/>
    <x v="1"/>
    <s v="SMS"/>
    <x v="0"/>
    <n v="0"/>
    <n v="1539"/>
    <s v="Medio"/>
    <s v="Bajo"/>
    <n v="0"/>
    <n v="391"/>
    <n v="62"/>
    <n v="1.3064516129032258"/>
    <n v="1.3064516129032258"/>
    <s v="Primera compra"/>
    <n v="1717"/>
    <n v="56.410677618069819"/>
    <n v="4.7008898015058183"/>
    <x v="2"/>
    <x v="1"/>
    <s v="ene"/>
  </r>
  <r>
    <x v="4057"/>
    <x v="0"/>
    <n v="74"/>
    <n v="216"/>
    <n v="660.9"/>
    <n v="0"/>
    <s v="No"/>
    <s v="No"/>
    <n v="0"/>
    <n v="0"/>
    <n v="3"/>
    <s v="No"/>
    <n v="57"/>
    <s v="NY"/>
    <x v="1"/>
    <n v="50"/>
    <s v="No"/>
    <s v="No"/>
    <s v="Yes"/>
    <s v="  Two Year   "/>
    <s v="Direct Debit"/>
    <n v="41"/>
    <n v="2706"/>
    <x v="0"/>
    <m/>
    <x v="1086"/>
    <x v="641"/>
    <n v="56"/>
    <x v="0"/>
    <n v="42.62"/>
    <x v="4"/>
    <s v="Email"/>
    <x v="1"/>
    <n v="0"/>
    <n v="4297"/>
    <s v="Medio"/>
    <s v="Bajo"/>
    <n v="5.3571428571428568E-2"/>
    <n v="414"/>
    <n v="219"/>
    <n v="0.25570776255707761"/>
    <n v="0.25570776255707761"/>
    <s v="Primera compra"/>
    <n v="408"/>
    <n v="13.404517453798768"/>
    <n v="1.1170431211498972"/>
    <x v="0"/>
    <x v="3"/>
    <s v="sept"/>
  </r>
  <r>
    <x v="4058"/>
    <x v="0"/>
    <n v="100"/>
    <n v="477"/>
    <n v="898.5"/>
    <n v="0"/>
    <s v="No"/>
    <s v="No"/>
    <n v="0"/>
    <n v="0"/>
    <n v="5"/>
    <s v="Yes"/>
    <n v="0"/>
    <s v="MS"/>
    <x v="0"/>
    <n v="81"/>
    <s v="No"/>
    <s v="Yes"/>
    <s v="Yes"/>
    <s v="  One Year   "/>
    <s v="Direct Debit"/>
    <n v="54"/>
    <n v="3206"/>
    <x v="0"/>
    <m/>
    <x v="1116"/>
    <x v="636"/>
    <n v="105"/>
    <x v="1"/>
    <n v="47.58"/>
    <x v="5"/>
    <s v="Phone"/>
    <x v="1"/>
    <n v="0"/>
    <n v="2005"/>
    <s v="Alto"/>
    <s v="Bajo"/>
    <n v="3.8095238095238099E-2"/>
    <n v="1290"/>
    <n v="481"/>
    <n v="0.21829521829521831"/>
    <n v="0.21829521829521831"/>
    <s v="Primera compra"/>
    <n v="1295"/>
    <n v="42.546201232032857"/>
    <n v="3.5455167693360714"/>
    <x v="0"/>
    <x v="3"/>
    <s v="mar"/>
  </r>
  <r>
    <x v="4059"/>
    <x v="0"/>
    <n v="71"/>
    <n v="121"/>
    <n v="336.1"/>
    <n v="0"/>
    <s v="No"/>
    <s v="No"/>
    <n v="0"/>
    <n v="0"/>
    <n v="7"/>
    <s v="Yes"/>
    <n v="0"/>
    <s v="MS"/>
    <x v="1"/>
    <n v="53"/>
    <s v="No"/>
    <s v="No"/>
    <s v="No"/>
    <s v="  One Year   "/>
    <s v="Direct Debit"/>
    <n v="26"/>
    <n v="1437"/>
    <x v="0"/>
    <m/>
    <x v="676"/>
    <x v="712"/>
    <n v="98"/>
    <x v="1"/>
    <n v="29.72"/>
    <x v="0"/>
    <s v="SMS"/>
    <x v="1"/>
    <n v="0"/>
    <n v="2217"/>
    <s v="Medio"/>
    <s v="Bajo"/>
    <n v="2.0408163265306121E-2"/>
    <n v="1693"/>
    <n v="123"/>
    <n v="0.7967479674796748"/>
    <n v="0.7967479674796748"/>
    <s v="Primera compra"/>
    <n v="1032"/>
    <n v="33.905544147843941"/>
    <n v="2.8254620123203282"/>
    <x v="0"/>
    <x v="0"/>
    <s v="dic"/>
  </r>
  <r>
    <x v="4060"/>
    <x v="0"/>
    <n v="75"/>
    <n v="198"/>
    <n v="479.9"/>
    <n v="0"/>
    <s v="No"/>
    <s v="No"/>
    <n v="0"/>
    <n v="0"/>
    <n v="16"/>
    <s v="Yes"/>
    <n v="0"/>
    <s v="AL"/>
    <x v="0"/>
    <n v="29"/>
    <s v="Yes"/>
    <s v="No"/>
    <s v="Yes"/>
    <s v="  Two Year   "/>
    <s v="Credit Card"/>
    <n v="37"/>
    <n v="2193"/>
    <x v="0"/>
    <m/>
    <x v="311"/>
    <x v="758"/>
    <n v="75"/>
    <x v="0"/>
    <n v="41.67"/>
    <x v="1"/>
    <s v="Phone"/>
    <x v="0"/>
    <n v="0"/>
    <n v="5733"/>
    <s v="Medio"/>
    <s v="Bajo"/>
    <n v="0"/>
    <n v="1283"/>
    <n v="198"/>
    <n v="0.37878787878787878"/>
    <n v="0.37878787878787878"/>
    <s v="Primera compra"/>
    <n v="1123"/>
    <n v="36.895277207392198"/>
    <n v="3.07460643394935"/>
    <x v="2"/>
    <x v="0"/>
    <s v="sept"/>
  </r>
  <r>
    <x v="4061"/>
    <x v="0"/>
    <n v="80"/>
    <n v="175"/>
    <n v="378.8"/>
    <n v="0"/>
    <s v="No"/>
    <s v="No"/>
    <n v="0"/>
    <n v="0"/>
    <n v="8"/>
    <s v="No"/>
    <n v="16"/>
    <s v="ID"/>
    <x v="0"/>
    <n v="36"/>
    <s v="No"/>
    <s v="No"/>
    <s v="No"/>
    <s v="  Month-to-Month   "/>
    <s v="Credit Card"/>
    <n v="28"/>
    <n v="703"/>
    <x v="0"/>
    <m/>
    <x v="1202"/>
    <x v="224"/>
    <n v="33"/>
    <x v="1"/>
    <n v="22.89"/>
    <x v="3"/>
    <s v="SMS"/>
    <x v="0"/>
    <n v="0"/>
    <n v="6725"/>
    <s v="Medio"/>
    <s v="Bajo"/>
    <n v="3.0303030303030304E-2"/>
    <n v="1202"/>
    <n v="176"/>
    <n v="0.1875"/>
    <n v="0.1875"/>
    <s v="Primera compra"/>
    <n v="1339"/>
    <n v="43.991786447638603"/>
    <n v="3.6659822039698837"/>
    <x v="2"/>
    <x v="2"/>
    <s v="feb"/>
  </r>
  <r>
    <x v="4062"/>
    <x v="0"/>
    <n v="52"/>
    <n v="334"/>
    <n v="827.4"/>
    <n v="896"/>
    <s v="Yes"/>
    <s v="No"/>
    <n v="156.80000000000001"/>
    <n v="0"/>
    <n v="0"/>
    <s v="No"/>
    <n v="0"/>
    <s v="WY"/>
    <x v="0"/>
    <n v="54"/>
    <s v="No"/>
    <s v="No"/>
    <s v="No"/>
    <s v="  Two Year   "/>
    <s v="Direct Debit"/>
    <n v="7"/>
    <n v="431"/>
    <x v="0"/>
    <m/>
    <x v="216"/>
    <x v="672"/>
    <n v="20"/>
    <x v="2"/>
    <n v="6.57"/>
    <x v="0"/>
    <s v="Phone"/>
    <x v="1"/>
    <n v="6.27"/>
    <n v="3349"/>
    <s v="Medio"/>
    <s v="Bajo"/>
    <n v="0.1"/>
    <n v="1380"/>
    <n v="1232"/>
    <n v="1.6233766233766232E-2"/>
    <n v="1.6233766233766232E-2"/>
    <s v="Primera compra"/>
    <n v="708"/>
    <n v="23.260780287474333"/>
    <n v="1.9383983572895278"/>
    <x v="0"/>
    <x v="1"/>
    <s v="nov"/>
  </r>
  <r>
    <x v="4063"/>
    <x v="0"/>
    <n v="65"/>
    <n v="297"/>
    <n v="619.6"/>
    <n v="0"/>
    <s v="No"/>
    <s v="No"/>
    <n v="0"/>
    <n v="0"/>
    <n v="5"/>
    <s v="Yes"/>
    <n v="0"/>
    <s v="FL"/>
    <x v="0"/>
    <n v="60"/>
    <s v="No"/>
    <s v="No"/>
    <s v="Yes"/>
    <s v="  Two Year   "/>
    <s v="Direct Debit"/>
    <n v="49"/>
    <n v="3021"/>
    <x v="0"/>
    <m/>
    <x v="833"/>
    <x v="1168"/>
    <n v="114"/>
    <x v="2"/>
    <n v="41.76"/>
    <x v="5"/>
    <s v="SMS"/>
    <x v="1"/>
    <n v="0"/>
    <n v="467"/>
    <s v="Medio"/>
    <s v="Bajo"/>
    <n v="3.5087719298245612E-2"/>
    <n v="899"/>
    <n v="301"/>
    <n v="0.37873754152823919"/>
    <n v="0.37873754152823919"/>
    <s v="Primera compra"/>
    <n v="717"/>
    <n v="23.5564681724846"/>
    <n v="1.9630390143737166"/>
    <x v="0"/>
    <x v="3"/>
    <s v="oct"/>
  </r>
  <r>
    <x v="4064"/>
    <x v="0"/>
    <n v="70"/>
    <n v="85"/>
    <n v="196.4"/>
    <n v="72"/>
    <s v="Yes"/>
    <s v="No"/>
    <n v="31.7"/>
    <n v="1"/>
    <n v="8"/>
    <s v="Yes"/>
    <n v="0"/>
    <s v="LA"/>
    <x v="0"/>
    <n v="41"/>
    <s v="No"/>
    <s v="No"/>
    <s v="No"/>
    <s v="  Month-to-Month   "/>
    <s v="Direct Debit"/>
    <n v="45"/>
    <n v="806"/>
    <x v="0"/>
    <m/>
    <x v="812"/>
    <x v="1095"/>
    <n v="2"/>
    <x v="0"/>
    <n v="51.5"/>
    <x v="1"/>
    <s v="Phone"/>
    <x v="1"/>
    <n v="1.58"/>
    <n v="5922"/>
    <s v="Alto"/>
    <s v="Bajo"/>
    <n v="0"/>
    <n v="1478"/>
    <n v="157"/>
    <n v="1.2738853503184714E-2"/>
    <n v="1.2738853503184714E-2"/>
    <s v="Primera compra"/>
    <n v="1623"/>
    <n v="53.322381930184804"/>
    <n v="4.4435318275154003"/>
    <x v="2"/>
    <x v="2"/>
    <s v="may"/>
  </r>
  <r>
    <x v="4065"/>
    <x v="0"/>
    <n v="80"/>
    <n v="183"/>
    <n v="429.9"/>
    <n v="0"/>
    <s v="No"/>
    <s v="No"/>
    <n v="0"/>
    <n v="1"/>
    <n v="0"/>
    <s v="No"/>
    <n v="0"/>
    <s v="ID"/>
    <x v="1"/>
    <n v="61"/>
    <s v="No"/>
    <s v="No"/>
    <s v="No"/>
    <s v="  One Year   "/>
    <s v="Credit Card"/>
    <n v="13"/>
    <n v="468"/>
    <x v="0"/>
    <m/>
    <x v="358"/>
    <x v="1138"/>
    <n v="3"/>
    <x v="1"/>
    <n v="10.44"/>
    <x v="5"/>
    <s v="Email"/>
    <x v="1"/>
    <n v="0"/>
    <n v="2393"/>
    <s v="Medio"/>
    <s v="Bajo"/>
    <n v="1.3333333333333333"/>
    <n v="949"/>
    <n v="187"/>
    <n v="1.6042780748663103E-2"/>
    <n v="1.6042780748663103E-2"/>
    <s v="Primera compra"/>
    <n v="1446"/>
    <n v="47.507186858316224"/>
    <n v="3.9589322381930185"/>
    <x v="0"/>
    <x v="1"/>
    <s v="oct"/>
  </r>
  <r>
    <x v="4066"/>
    <x v="0"/>
    <n v="54"/>
    <n v="294"/>
    <n v="570.20000000000005"/>
    <n v="0"/>
    <s v="No"/>
    <s v="No"/>
    <n v="0"/>
    <n v="0"/>
    <n v="6"/>
    <s v="Yes"/>
    <n v="0"/>
    <s v="SC"/>
    <x v="1"/>
    <n v="38"/>
    <s v="No"/>
    <s v="No"/>
    <s v="Yes"/>
    <s v="  Two Year   "/>
    <s v="Credit Card"/>
    <n v="55"/>
    <n v="3886"/>
    <x v="0"/>
    <m/>
    <x v="787"/>
    <x v="7"/>
    <n v="120"/>
    <x v="2"/>
    <n v="61.95"/>
    <x v="1"/>
    <s v="Email"/>
    <x v="0"/>
    <n v="0"/>
    <n v="2033"/>
    <s v="Alto"/>
    <s v="Bajo"/>
    <n v="0"/>
    <n v="1093"/>
    <n v="294"/>
    <n v="0.40816326530612246"/>
    <n v="0.40816326530612246"/>
    <s v="Primera compra"/>
    <n v="726"/>
    <n v="23.852156057494867"/>
    <n v="1.9876796714579055"/>
    <x v="0"/>
    <x v="3"/>
    <s v="oct"/>
  </r>
  <r>
    <x v="4067"/>
    <x v="0"/>
    <n v="77"/>
    <n v="6"/>
    <n v="16"/>
    <n v="0"/>
    <s v="No"/>
    <s v="No"/>
    <n v="0"/>
    <n v="0"/>
    <n v="10"/>
    <s v="Yes"/>
    <n v="0"/>
    <s v="KY"/>
    <x v="0"/>
    <n v="26"/>
    <s v="Yes"/>
    <s v="No"/>
    <s v="Yes"/>
    <s v="  Month-to-Month   "/>
    <s v="Direct Debit"/>
    <n v="27"/>
    <n v="27"/>
    <x v="0"/>
    <m/>
    <x v="437"/>
    <x v="330"/>
    <n v="57"/>
    <x v="1"/>
    <n v="27.94"/>
    <x v="2"/>
    <s v="SMS"/>
    <x v="0"/>
    <n v="0"/>
    <n v="5526"/>
    <s v="Medio"/>
    <s v="Medio"/>
    <n v="8.771929824561403E-2"/>
    <n v="669"/>
    <n v="11"/>
    <n v="5.1818181818181817"/>
    <n v="5.1818181818181817"/>
    <s v="Primera compra"/>
    <n v="1608"/>
    <n v="52.829568788501035"/>
    <n v="4.4024640657084193"/>
    <x v="1"/>
    <x v="1"/>
    <s v="may"/>
  </r>
  <r>
    <x v="4068"/>
    <x v="0"/>
    <n v="99"/>
    <n v="234"/>
    <n v="585.1"/>
    <n v="156"/>
    <s v="Yes"/>
    <s v="Yes"/>
    <n v="0"/>
    <n v="1"/>
    <n v="7"/>
    <s v="Yes"/>
    <n v="0"/>
    <s v="MN"/>
    <x v="1"/>
    <n v="78"/>
    <s v="No"/>
    <s v="Yes"/>
    <s v="No"/>
    <s v="  Month-to-Month   "/>
    <s v="Direct Debit"/>
    <n v="46"/>
    <n v="1797"/>
    <x v="0"/>
    <m/>
    <x v="1179"/>
    <x v="1377"/>
    <n v="46"/>
    <x v="1"/>
    <n v="50.63"/>
    <x v="0"/>
    <s v="SMS"/>
    <x v="0"/>
    <n v="0.43"/>
    <n v="1985"/>
    <s v="Alto"/>
    <s v="Bajo"/>
    <n v="4.3478260869565216E-2"/>
    <n v="1528"/>
    <n v="392"/>
    <n v="0.11734693877551021"/>
    <n v="0.11734693877551021"/>
    <s v="Primera compra"/>
    <n v="1492"/>
    <n v="49.01848049281314"/>
    <n v="4.084873374401095"/>
    <x v="0"/>
    <x v="0"/>
    <s v="sept"/>
  </r>
  <r>
    <x v="4069"/>
    <x v="0"/>
    <n v="59"/>
    <n v="2"/>
    <n v="6"/>
    <n v="0"/>
    <s v="No"/>
    <s v="No"/>
    <n v="0"/>
    <n v="3"/>
    <n v="0"/>
    <s v="No"/>
    <n v="0"/>
    <s v="NY"/>
    <x v="1"/>
    <n v="30"/>
    <s v="No"/>
    <s v="No"/>
    <s v="No"/>
    <s v="  Month-to-Month   "/>
    <s v="Paper Check"/>
    <n v="9"/>
    <n v="9"/>
    <x v="0"/>
    <m/>
    <x v="428"/>
    <x v="925"/>
    <n v="82"/>
    <x v="1"/>
    <n v="10.62"/>
    <x v="3"/>
    <s v="Email"/>
    <x v="1"/>
    <n v="0"/>
    <n v="2348"/>
    <s v="Medio"/>
    <s v="Bajo"/>
    <n v="1.2195121951219513E-2"/>
    <n v="1381"/>
    <n v="3"/>
    <n v="27.333333333333332"/>
    <n v="27.333333333333332"/>
    <s v="Primera compra"/>
    <n v="774"/>
    <n v="25.429158110882955"/>
    <n v="2.1190965092402463"/>
    <x v="2"/>
    <x v="1"/>
    <s v="ago"/>
  </r>
  <r>
    <x v="4070"/>
    <x v="0"/>
    <n v="61"/>
    <n v="160"/>
    <n v="430.1"/>
    <n v="0"/>
    <s v="No"/>
    <s v="No"/>
    <n v="0"/>
    <n v="0"/>
    <n v="3"/>
    <s v="Yes"/>
    <n v="0"/>
    <s v="MS"/>
    <x v="1"/>
    <n v="35"/>
    <s v="No"/>
    <s v="No"/>
    <s v="Yes"/>
    <s v="  Two Year   "/>
    <s v="Direct Debit"/>
    <n v="58"/>
    <n v="4174"/>
    <x v="0"/>
    <m/>
    <x v="562"/>
    <x v="1374"/>
    <n v="37"/>
    <x v="1"/>
    <n v="49.87"/>
    <x v="0"/>
    <s v="Phone"/>
    <x v="1"/>
    <n v="0"/>
    <n v="3833"/>
    <s v="Alto"/>
    <s v="Bajo"/>
    <n v="5.4054054054054057E-2"/>
    <n v="1158"/>
    <n v="162"/>
    <n v="0.22839506172839505"/>
    <n v="0.22839506172839505"/>
    <s v="Primera compra"/>
    <n v="981"/>
    <n v="32.229979466119097"/>
    <n v="2.6858316221765914"/>
    <x v="0"/>
    <x v="3"/>
    <s v="feb"/>
  </r>
  <r>
    <x v="4071"/>
    <x v="0"/>
    <n v="99"/>
    <n v="220"/>
    <n v="554.70000000000005"/>
    <n v="184"/>
    <s v="Yes"/>
    <s v="Yes"/>
    <n v="0"/>
    <n v="0"/>
    <n v="17"/>
    <s v="Yes"/>
    <n v="0"/>
    <s v="WY"/>
    <x v="1"/>
    <n v="29"/>
    <s v="Yes"/>
    <s v="No"/>
    <s v="No"/>
    <s v="  Month-to-Month   "/>
    <s v="Direct Debit"/>
    <n v="17"/>
    <n v="771"/>
    <x v="0"/>
    <m/>
    <x v="971"/>
    <x v="974"/>
    <n v="78"/>
    <x v="1"/>
    <n v="17.760000000000002"/>
    <x v="4"/>
    <s v="SMS"/>
    <x v="0"/>
    <n v="3.82"/>
    <n v="6025"/>
    <s v="Medio"/>
    <s v="Bajo"/>
    <n v="3.8461538461538464E-2"/>
    <n v="1496"/>
    <n v="407"/>
    <n v="0.19164619164619165"/>
    <n v="0.19164619164619165"/>
    <s v="Primera compra"/>
    <n v="868"/>
    <n v="28.517453798767967"/>
    <n v="2.3764544832306638"/>
    <x v="0"/>
    <x v="2"/>
    <s v="may"/>
  </r>
  <r>
    <x v="4072"/>
    <x v="0"/>
    <n v="98"/>
    <n v="64"/>
    <n v="165"/>
    <n v="0"/>
    <s v="No"/>
    <s v="No"/>
    <n v="0"/>
    <n v="1"/>
    <n v="9"/>
    <s v="No"/>
    <n v="61"/>
    <s v="CT"/>
    <x v="0"/>
    <n v="72"/>
    <s v="No"/>
    <s v="Yes"/>
    <s v="No"/>
    <s v="  Two Year   "/>
    <s v="Direct Debit"/>
    <n v="22"/>
    <n v="241"/>
    <x v="0"/>
    <m/>
    <x v="387"/>
    <x v="671"/>
    <n v="52"/>
    <x v="1"/>
    <n v="21.1"/>
    <x v="2"/>
    <s v="SMS"/>
    <x v="1"/>
    <n v="0"/>
    <n v="4510"/>
    <s v="Medio"/>
    <s v="Medio"/>
    <n v="9.6153846153846159E-2"/>
    <n v="1353"/>
    <n v="69"/>
    <n v="0.75362318840579712"/>
    <n v="0.75362318840579712"/>
    <s v="Primera compra"/>
    <n v="1256"/>
    <n v="41.264887063655031"/>
    <n v="3.4387405886379194"/>
    <x v="1"/>
    <x v="1"/>
    <s v="may"/>
  </r>
  <r>
    <x v="4073"/>
    <x v="0"/>
    <n v="54"/>
    <n v="211"/>
    <n v="498.7"/>
    <n v="0"/>
    <s v="No"/>
    <s v="No"/>
    <n v="0"/>
    <n v="0"/>
    <n v="12"/>
    <s v="Yes"/>
    <n v="0"/>
    <s v="TN"/>
    <x v="1"/>
    <n v="38"/>
    <s v="No"/>
    <s v="No"/>
    <s v="Yes"/>
    <s v="  Two Year   "/>
    <s v="Direct Debit"/>
    <n v="26"/>
    <n v="1817"/>
    <x v="0"/>
    <m/>
    <x v="576"/>
    <x v="475"/>
    <n v="23"/>
    <x v="2"/>
    <n v="27.51"/>
    <x v="5"/>
    <s v="Email"/>
    <x v="1"/>
    <n v="0"/>
    <n v="5772"/>
    <s v="Medio"/>
    <s v="Bajo"/>
    <n v="0.17391304347826086"/>
    <n v="904"/>
    <n v="215"/>
    <n v="0.10697674418604651"/>
    <n v="0.10697674418604651"/>
    <s v="Primera compra"/>
    <n v="1254"/>
    <n v="41.199178644763862"/>
    <n v="3.4332648870636553"/>
    <x v="0"/>
    <x v="0"/>
    <s v="may"/>
  </r>
  <r>
    <x v="4074"/>
    <x v="0"/>
    <n v="51"/>
    <n v="204"/>
    <n v="554.1"/>
    <n v="828"/>
    <s v="Yes"/>
    <s v="No"/>
    <n v="285.2"/>
    <n v="0"/>
    <n v="15"/>
    <s v="No"/>
    <n v="45"/>
    <s v="NM"/>
    <x v="0"/>
    <n v="23"/>
    <s v="Yes"/>
    <s v="No"/>
    <s v="Yes"/>
    <s v="  Two Year   "/>
    <s v="Credit Card"/>
    <n v="50"/>
    <n v="3493"/>
    <x v="0"/>
    <m/>
    <x v="1355"/>
    <x v="408"/>
    <n v="119"/>
    <x v="1"/>
    <n v="44.43"/>
    <x v="1"/>
    <s v="Phone"/>
    <x v="1"/>
    <n v="8.56"/>
    <n v="3490"/>
    <s v="Medio"/>
    <s v="Bajo"/>
    <n v="0"/>
    <n v="743"/>
    <n v="1032"/>
    <n v="0.11531007751937984"/>
    <n v="0.11531007751937984"/>
    <s v="Primera compra"/>
    <n v="925"/>
    <n v="30.390143737166326"/>
    <n v="2.5325119780971939"/>
    <x v="2"/>
    <x v="3"/>
    <s v="abr"/>
  </r>
  <r>
    <x v="4075"/>
    <x v="0"/>
    <n v="69"/>
    <n v="364"/>
    <n v="1089.5"/>
    <n v="0"/>
    <s v="No"/>
    <s v="No"/>
    <n v="0"/>
    <n v="0"/>
    <n v="1"/>
    <s v="Yes"/>
    <n v="0"/>
    <s v="SC"/>
    <x v="0"/>
    <n v="46"/>
    <s v="No"/>
    <s v="No"/>
    <s v="Yes"/>
    <s v="  Two Year   "/>
    <s v="Credit Card"/>
    <n v="39"/>
    <n v="2811"/>
    <x v="0"/>
    <m/>
    <x v="659"/>
    <x v="1308"/>
    <n v="62"/>
    <x v="0"/>
    <n v="40.97"/>
    <x v="1"/>
    <s v="Phone"/>
    <x v="0"/>
    <n v="0"/>
    <n v="4247"/>
    <s v="Medio"/>
    <s v="Bajo"/>
    <n v="0"/>
    <n v="1739"/>
    <n v="364"/>
    <n v="0.17032967032967034"/>
    <n v="0.17032967032967034"/>
    <s v="Primera compra"/>
    <n v="1464"/>
    <n v="48.098562628336751"/>
    <n v="4.0082135523613962"/>
    <x v="2"/>
    <x v="3"/>
    <s v="oct"/>
  </r>
  <r>
    <x v="4076"/>
    <x v="0"/>
    <n v="68"/>
    <n v="87"/>
    <n v="263.7"/>
    <n v="174"/>
    <s v="Yes"/>
    <s v="No"/>
    <n v="50.3"/>
    <n v="1"/>
    <n v="1"/>
    <s v="Yes"/>
    <n v="0"/>
    <s v="WV"/>
    <x v="1"/>
    <n v="46"/>
    <s v="No"/>
    <s v="No"/>
    <s v="No"/>
    <s v="  One Year   "/>
    <s v="Credit Card"/>
    <n v="27"/>
    <n v="778"/>
    <x v="0"/>
    <m/>
    <x v="3"/>
    <x v="1280"/>
    <n v="17"/>
    <x v="0"/>
    <n v="25.07"/>
    <x v="5"/>
    <s v="Phone"/>
    <x v="0"/>
    <n v="1.51"/>
    <n v="428"/>
    <s v="Medio"/>
    <s v="Bajo"/>
    <n v="0.23529411764705882"/>
    <n v="718"/>
    <n v="265"/>
    <n v="6.4150943396226415E-2"/>
    <n v="6.4150943396226415E-2"/>
    <s v="Primera compra"/>
    <n v="891"/>
    <n v="29.273100616016428"/>
    <n v="2.4394250513347022"/>
    <x v="0"/>
    <x v="2"/>
    <s v="may"/>
  </r>
  <r>
    <x v="4077"/>
    <x v="0"/>
    <n v="75"/>
    <n v="409"/>
    <n v="920.9"/>
    <n v="0"/>
    <s v="No"/>
    <s v="No"/>
    <n v="0"/>
    <n v="2"/>
    <n v="3"/>
    <s v="Yes"/>
    <n v="0"/>
    <s v="GA"/>
    <x v="0"/>
    <n v="59"/>
    <s v="No"/>
    <s v="No"/>
    <s v="Yes"/>
    <s v="  Two Year   "/>
    <s v="Direct Debit"/>
    <n v="35"/>
    <n v="2498"/>
    <x v="0"/>
    <m/>
    <x v="526"/>
    <x v="1378"/>
    <n v="91"/>
    <x v="0"/>
    <n v="35.19"/>
    <x v="3"/>
    <s v="SMS"/>
    <x v="0"/>
    <n v="0"/>
    <n v="2082"/>
    <s v="Medio"/>
    <s v="Bajo"/>
    <n v="1.098901098901099E-2"/>
    <n v="914"/>
    <n v="410"/>
    <n v="0.22195121951219512"/>
    <n v="0.22195121951219512"/>
    <s v="Primera compra"/>
    <n v="1717"/>
    <n v="56.410677618069819"/>
    <n v="4.7008898015058183"/>
    <x v="2"/>
    <x v="3"/>
    <s v="ene"/>
  </r>
  <r>
    <x v="4078"/>
    <x v="0"/>
    <n v="74"/>
    <n v="323"/>
    <n v="749.1"/>
    <n v="340"/>
    <s v="Yes"/>
    <s v="No"/>
    <n v="156.4"/>
    <n v="0"/>
    <n v="0"/>
    <s v="No"/>
    <n v="0"/>
    <s v="WY"/>
    <x v="1"/>
    <n v="29"/>
    <s v="Yes"/>
    <s v="No"/>
    <s v="No"/>
    <s v="  One Year   "/>
    <s v="Direct Debit"/>
    <n v="11"/>
    <n v="763"/>
    <x v="0"/>
    <m/>
    <x v="288"/>
    <x v="1135"/>
    <n v="19"/>
    <x v="0"/>
    <n v="9.76"/>
    <x v="4"/>
    <s v="Email"/>
    <x v="0"/>
    <n v="0.78"/>
    <n v="3838"/>
    <s v="Medio"/>
    <s v="Bajo"/>
    <n v="0.15789473684210525"/>
    <n v="967"/>
    <n v="666"/>
    <n v="2.8528528528528527E-2"/>
    <n v="2.8528528528528527E-2"/>
    <s v="Primera compra"/>
    <n v="1337"/>
    <n v="43.926078028747433"/>
    <n v="3.6605065023956196"/>
    <x v="0"/>
    <x v="2"/>
    <s v="feb"/>
  </r>
  <r>
    <x v="4079"/>
    <x v="0"/>
    <n v="66"/>
    <n v="2"/>
    <n v="7"/>
    <n v="4"/>
    <s v="Yes"/>
    <s v="No"/>
    <n v="6"/>
    <n v="0"/>
    <n v="0"/>
    <s v="No"/>
    <n v="0"/>
    <s v="NJ"/>
    <x v="1"/>
    <n v="24"/>
    <s v="Yes"/>
    <s v="No"/>
    <s v="No"/>
    <s v="  Month-to-Month   "/>
    <s v="Direct Debit"/>
    <n v="12"/>
    <n v="12"/>
    <x v="0"/>
    <m/>
    <x v="357"/>
    <x v="1245"/>
    <n v="105"/>
    <x v="0"/>
    <n v="12.53"/>
    <x v="3"/>
    <s v="Email"/>
    <x v="0"/>
    <n v="0.01"/>
    <n v="3344"/>
    <s v="Medio"/>
    <s v="Bajo"/>
    <n v="9.5238095238095247E-3"/>
    <n v="682"/>
    <n v="7"/>
    <n v="15"/>
    <n v="15"/>
    <s v="Primera compra"/>
    <n v="1066"/>
    <n v="35.022587268993838"/>
    <n v="2.9185489390828199"/>
    <x v="2"/>
    <x v="1"/>
    <s v="nov"/>
  </r>
  <r>
    <x v="4080"/>
    <x v="0"/>
    <n v="72"/>
    <n v="135"/>
    <n v="357.6"/>
    <n v="0"/>
    <s v="No"/>
    <s v="No"/>
    <n v="0"/>
    <n v="0"/>
    <n v="16"/>
    <s v="Yes"/>
    <n v="0"/>
    <s v="KS"/>
    <x v="1"/>
    <n v="29"/>
    <s v="Yes"/>
    <s v="No"/>
    <s v="No"/>
    <s v="  One Year   "/>
    <s v="Direct Debit"/>
    <n v="39"/>
    <n v="1725"/>
    <x v="0"/>
    <m/>
    <x v="912"/>
    <x v="467"/>
    <n v="68"/>
    <x v="2"/>
    <n v="38.33"/>
    <x v="0"/>
    <s v="Phone"/>
    <x v="0"/>
    <n v="0"/>
    <n v="3070"/>
    <s v="Medio"/>
    <s v="Bajo"/>
    <n v="2.9411764705882353E-2"/>
    <n v="948"/>
    <n v="137"/>
    <n v="0.49635036496350365"/>
    <n v="0.49635036496350365"/>
    <s v="Primera compra"/>
    <n v="427"/>
    <n v="14.028747433264886"/>
    <n v="1.1690622861054072"/>
    <x v="0"/>
    <x v="0"/>
    <s v="ago"/>
  </r>
  <r>
    <x v="4081"/>
    <x v="0"/>
    <n v="72"/>
    <n v="77"/>
    <n v="189.5"/>
    <n v="0"/>
    <s v="No"/>
    <s v="No"/>
    <n v="0"/>
    <n v="0"/>
    <n v="2"/>
    <s v="Yes"/>
    <n v="0"/>
    <s v="TN"/>
    <x v="0"/>
    <n v="35"/>
    <s v="No"/>
    <s v="No"/>
    <s v="Yes"/>
    <s v="  Month-to-Month   "/>
    <s v="Paper Check"/>
    <n v="15"/>
    <n v="252"/>
    <x v="0"/>
    <m/>
    <x v="367"/>
    <x v="752"/>
    <n v="33"/>
    <x v="1"/>
    <n v="13.85"/>
    <x v="4"/>
    <s v="SMS"/>
    <x v="0"/>
    <n v="0"/>
    <n v="4369"/>
    <s v="Medio"/>
    <s v="Bajo"/>
    <n v="9.0909090909090912E-2"/>
    <n v="1480"/>
    <n v="80"/>
    <n v="0.41249999999999998"/>
    <n v="0.41249999999999998"/>
    <s v="Primera compra"/>
    <n v="1477"/>
    <n v="48.525667351129371"/>
    <n v="4.043805612594114"/>
    <x v="0"/>
    <x v="1"/>
    <s v="sept"/>
  </r>
  <r>
    <x v="4082"/>
    <x v="0"/>
    <n v="67"/>
    <n v="360"/>
    <n v="874.7"/>
    <n v="511"/>
    <s v="Yes"/>
    <s v="Yes"/>
    <n v="0"/>
    <n v="0"/>
    <n v="3"/>
    <s v="Yes"/>
    <n v="0"/>
    <s v="MD"/>
    <x v="0"/>
    <n v="33"/>
    <s v="No"/>
    <s v="No"/>
    <s v="No"/>
    <s v="  Two Year   "/>
    <s v="Credit Card"/>
    <n v="28"/>
    <n v="2029"/>
    <x v="0"/>
    <m/>
    <x v="1304"/>
    <x v="994"/>
    <n v="48"/>
    <x v="0"/>
    <n v="26.86"/>
    <x v="0"/>
    <s v="Email"/>
    <x v="1"/>
    <n v="2.63"/>
    <n v="3499"/>
    <s v="Medio"/>
    <s v="Bajo"/>
    <n v="4.1666666666666664E-2"/>
    <n v="1708"/>
    <n v="873"/>
    <n v="5.4982817869415807E-2"/>
    <n v="5.4982817869415807E-2"/>
    <s v="Primera compra"/>
    <n v="1426"/>
    <n v="46.850102669404514"/>
    <n v="3.9041752224503763"/>
    <x v="0"/>
    <x v="0"/>
    <s v="nov"/>
  </r>
  <r>
    <x v="4083"/>
    <x v="0"/>
    <n v="75"/>
    <n v="287"/>
    <n v="702.2"/>
    <n v="176"/>
    <s v="Yes"/>
    <s v="Yes"/>
    <n v="0"/>
    <n v="0"/>
    <n v="4"/>
    <s v="Yes"/>
    <n v="0"/>
    <s v="SC"/>
    <x v="0"/>
    <n v="41"/>
    <s v="No"/>
    <s v="No"/>
    <s v="No"/>
    <s v="  Month-to-Month   "/>
    <s v="Direct Debit"/>
    <n v="41"/>
    <n v="1785"/>
    <x v="0"/>
    <m/>
    <x v="482"/>
    <x v="692"/>
    <n v="99"/>
    <x v="2"/>
    <n v="39.369999999999997"/>
    <x v="0"/>
    <s v="Email"/>
    <x v="0"/>
    <n v="7.3"/>
    <n v="4885"/>
    <s v="Medio"/>
    <s v="Bajo"/>
    <n v="2.0202020202020204E-2"/>
    <n v="1073"/>
    <n v="465"/>
    <n v="0.2129032258064516"/>
    <n v="0.2129032258064516"/>
    <s v="Primera compra"/>
    <n v="527"/>
    <n v="17.314168377823407"/>
    <n v="1.4428473648186173"/>
    <x v="0"/>
    <x v="0"/>
    <s v="may"/>
  </r>
  <r>
    <x v="4084"/>
    <x v="0"/>
    <n v="99"/>
    <n v="51"/>
    <n v="136.19999999999999"/>
    <n v="30"/>
    <s v="Yes"/>
    <s v="Yes"/>
    <n v="0"/>
    <n v="0"/>
    <n v="0"/>
    <s v="No"/>
    <n v="0"/>
    <s v="TX"/>
    <x v="0"/>
    <n v="29"/>
    <s v="Yes"/>
    <s v="No"/>
    <s v="No"/>
    <s v="  Month-to-Month   "/>
    <s v="Credit Card"/>
    <n v="10"/>
    <n v="93"/>
    <x v="0"/>
    <m/>
    <x v="670"/>
    <x v="63"/>
    <n v="74"/>
    <x v="1"/>
    <n v="10.7"/>
    <x v="1"/>
    <s v="SMS"/>
    <x v="1"/>
    <n v="0.11"/>
    <n v="5196"/>
    <s v="Medio"/>
    <s v="Bajo"/>
    <n v="0"/>
    <n v="442"/>
    <n v="81"/>
    <n v="0.9135802469135802"/>
    <n v="0.9135802469135802"/>
    <s v="Primera compra"/>
    <n v="1053"/>
    <n v="34.595482546201232"/>
    <n v="2.8829568788501025"/>
    <x v="2"/>
    <x v="1"/>
    <s v="nov"/>
  </r>
  <r>
    <x v="4085"/>
    <x v="0"/>
    <n v="67"/>
    <n v="9"/>
    <n v="21.1"/>
    <n v="6"/>
    <s v="Yes"/>
    <s v="No"/>
    <n v="4.5999999999999996"/>
    <n v="0"/>
    <n v="5"/>
    <s v="Yes"/>
    <n v="0"/>
    <s v="OK"/>
    <x v="1"/>
    <n v="30"/>
    <s v="No"/>
    <s v="No"/>
    <s v="No"/>
    <s v="  Month-to-Month   "/>
    <s v="Paper Check"/>
    <n v="13"/>
    <n v="27"/>
    <x v="0"/>
    <m/>
    <x v="1356"/>
    <x v="3"/>
    <n v="62"/>
    <x v="1"/>
    <n v="14.76"/>
    <x v="3"/>
    <s v="Phone"/>
    <x v="0"/>
    <n v="0.02"/>
    <n v="4676"/>
    <s v="Medio"/>
    <s v="Bajo"/>
    <n v="1.6129032258064516E-2"/>
    <n v="1390"/>
    <n v="16"/>
    <n v="3.875"/>
    <n v="3.875"/>
    <s v="Primera compra"/>
    <n v="311"/>
    <n v="10.217659137577002"/>
    <n v="0.85147159479808343"/>
    <x v="0"/>
    <x v="1"/>
    <s v="dic"/>
  </r>
  <r>
    <x v="4086"/>
    <x v="0"/>
    <n v="84"/>
    <n v="358"/>
    <n v="674.3"/>
    <n v="268"/>
    <s v="Yes"/>
    <s v="No"/>
    <n v="159.5"/>
    <n v="0"/>
    <n v="1"/>
    <s v="Yes"/>
    <n v="0"/>
    <s v="MO"/>
    <x v="1"/>
    <n v="56"/>
    <s v="No"/>
    <s v="No"/>
    <s v="No"/>
    <s v="  Two Year   "/>
    <s v="Direct Debit"/>
    <n v="35"/>
    <n v="2338"/>
    <x v="0"/>
    <m/>
    <x v="1217"/>
    <x v="709"/>
    <n v="20"/>
    <x v="1"/>
    <n v="32.74"/>
    <x v="0"/>
    <s v="Phone"/>
    <x v="0"/>
    <n v="7.97"/>
    <n v="3935"/>
    <s v="Medio"/>
    <s v="Bajo"/>
    <n v="0.1"/>
    <n v="711"/>
    <n v="628"/>
    <n v="3.1847133757961783E-2"/>
    <n v="3.1847133757961783E-2"/>
    <s v="Primera compra"/>
    <n v="836"/>
    <n v="27.466119096509239"/>
    <n v="2.2888432580424367"/>
    <x v="0"/>
    <x v="3"/>
    <s v="jun"/>
  </r>
  <r>
    <x v="4087"/>
    <x v="0"/>
    <n v="82"/>
    <n v="183"/>
    <n v="474.8"/>
    <n v="0"/>
    <s v="No"/>
    <s v="No"/>
    <n v="0"/>
    <n v="0"/>
    <n v="27"/>
    <s v="Yes"/>
    <n v="0"/>
    <s v="MA"/>
    <x v="1"/>
    <n v="55"/>
    <s v="No"/>
    <s v="No"/>
    <s v="No"/>
    <s v="  Month-to-Month   "/>
    <s v="Credit Card"/>
    <n v="52"/>
    <n v="2461"/>
    <x v="0"/>
    <m/>
    <x v="6"/>
    <x v="209"/>
    <n v="57"/>
    <x v="1"/>
    <n v="43.43"/>
    <x v="4"/>
    <s v="Email"/>
    <x v="1"/>
    <n v="0"/>
    <n v="196"/>
    <s v="Medio"/>
    <s v="Bajo"/>
    <n v="5.2631578947368418E-2"/>
    <n v="1622"/>
    <n v="186"/>
    <n v="0.30645161290322581"/>
    <n v="0.30645161290322581"/>
    <s v="Primera compra"/>
    <n v="555"/>
    <n v="18.234086242299796"/>
    <n v="1.5195071868583163"/>
    <x v="0"/>
    <x v="3"/>
    <s v="abr"/>
  </r>
  <r>
    <x v="4088"/>
    <x v="0"/>
    <n v="68"/>
    <n v="122"/>
    <n v="364.6"/>
    <n v="0"/>
    <s v="No"/>
    <s v="No"/>
    <n v="0"/>
    <n v="0"/>
    <n v="10"/>
    <s v="Yes"/>
    <n v="0"/>
    <s v="AL"/>
    <x v="1"/>
    <n v="39"/>
    <s v="No"/>
    <s v="No"/>
    <s v="No"/>
    <s v="  Month-to-Month   "/>
    <s v="Credit Card"/>
    <n v="39"/>
    <n v="895"/>
    <x v="0"/>
    <m/>
    <x v="1105"/>
    <x v="1154"/>
    <n v="105"/>
    <x v="0"/>
    <n v="33.93"/>
    <x v="2"/>
    <s v="SMS"/>
    <x v="1"/>
    <n v="0"/>
    <n v="6777"/>
    <s v="Medio"/>
    <s v="Medio"/>
    <n v="4.7619047619047616E-2"/>
    <n v="322"/>
    <n v="127"/>
    <n v="0.82677165354330706"/>
    <n v="0.82677165354330706"/>
    <s v="Primera compra"/>
    <n v="1414"/>
    <n v="46.455852156057489"/>
    <n v="3.8713210130047906"/>
    <x v="1"/>
    <x v="2"/>
    <s v="nov"/>
  </r>
  <r>
    <x v="4089"/>
    <x v="0"/>
    <n v="52"/>
    <n v="102"/>
    <n v="270.10000000000002"/>
    <n v="0"/>
    <s v="No"/>
    <s v="No"/>
    <n v="0"/>
    <n v="0"/>
    <n v="5"/>
    <s v="Yes"/>
    <n v="0"/>
    <s v="WV"/>
    <x v="1"/>
    <n v="81"/>
    <s v="No"/>
    <s v="Yes"/>
    <s v="Yes"/>
    <s v="  Two Year   "/>
    <s v="Credit Card"/>
    <n v="62"/>
    <n v="3369"/>
    <x v="0"/>
    <m/>
    <x v="476"/>
    <x v="338"/>
    <n v="53"/>
    <x v="2"/>
    <n v="53.83"/>
    <x v="5"/>
    <s v="Email"/>
    <x v="1"/>
    <n v="0"/>
    <n v="1156"/>
    <s v="Alto"/>
    <s v="Bajo"/>
    <n v="7.5471698113207544E-2"/>
    <n v="923"/>
    <n v="106"/>
    <n v="0.5"/>
    <n v="0.5"/>
    <s v="Primera compra"/>
    <n v="375"/>
    <n v="12.320328542094455"/>
    <n v="1.0266940451745379"/>
    <x v="0"/>
    <x v="3"/>
    <s v="oct"/>
  </r>
  <r>
    <x v="4090"/>
    <x v="0"/>
    <n v="66"/>
    <n v="90"/>
    <n v="212.8"/>
    <n v="120"/>
    <s v="Yes"/>
    <s v="No"/>
    <n v="48.8"/>
    <n v="0"/>
    <n v="17"/>
    <s v="Yes"/>
    <n v="0"/>
    <s v="NJ"/>
    <x v="0"/>
    <n v="27"/>
    <s v="Yes"/>
    <s v="No"/>
    <s v="Yes"/>
    <s v="  Month-to-Month   "/>
    <s v="Direct Debit"/>
    <n v="10"/>
    <n v="242"/>
    <x v="0"/>
    <m/>
    <x v="21"/>
    <x v="1332"/>
    <n v="73"/>
    <x v="0"/>
    <n v="8.5299999999999994"/>
    <x v="4"/>
    <s v="Email"/>
    <x v="0"/>
    <n v="1.46"/>
    <n v="4544"/>
    <s v="Medio"/>
    <s v="Bajo"/>
    <n v="4.1095890410958902E-2"/>
    <n v="1734"/>
    <n v="213"/>
    <n v="0.34272300469483569"/>
    <n v="0.34272300469483569"/>
    <s v="Primera compra"/>
    <n v="499"/>
    <n v="16.394250513347021"/>
    <n v="1.3661875427789185"/>
    <x v="0"/>
    <x v="1"/>
    <s v="jun"/>
  </r>
  <r>
    <x v="4091"/>
    <x v="0"/>
    <n v="75"/>
    <n v="363"/>
    <n v="821"/>
    <n v="0"/>
    <s v="No"/>
    <s v="No"/>
    <n v="0"/>
    <n v="0"/>
    <n v="5"/>
    <s v="Yes"/>
    <n v="0"/>
    <s v="WA"/>
    <x v="0"/>
    <n v="37"/>
    <s v="No"/>
    <s v="No"/>
    <s v="Yes"/>
    <s v="  Two Year   "/>
    <s v="Direct Debit"/>
    <n v="38"/>
    <n v="2799"/>
    <x v="0"/>
    <m/>
    <x v="1357"/>
    <x v="981"/>
    <n v="14"/>
    <x v="0"/>
    <n v="43.74"/>
    <x v="2"/>
    <s v="Phone"/>
    <x v="1"/>
    <n v="0"/>
    <n v="5229"/>
    <s v="Medio"/>
    <s v="Medio"/>
    <n v="0.35714285714285715"/>
    <n v="845"/>
    <n v="368"/>
    <n v="3.8043478260869568E-2"/>
    <n v="3.8043478260869568E-2"/>
    <s v="Primera compra"/>
    <n v="1542"/>
    <n v="50.661190965092402"/>
    <n v="4.2217659137577002"/>
    <x v="1"/>
    <x v="3"/>
    <s v="jul"/>
  </r>
  <r>
    <x v="4091"/>
    <x v="0"/>
    <n v="74"/>
    <n v="363"/>
    <n v="821"/>
    <n v="0"/>
    <s v="No"/>
    <s v="No"/>
    <n v="0"/>
    <n v="0"/>
    <n v="5"/>
    <s v="Yes"/>
    <n v="0"/>
    <s v="WA"/>
    <x v="0"/>
    <n v="37"/>
    <s v="No"/>
    <s v="No"/>
    <s v="Yes"/>
    <s v="  Two Year   "/>
    <s v="Direct Debit"/>
    <n v="38"/>
    <n v="2799"/>
    <x v="0"/>
    <m/>
    <x v="1357"/>
    <x v="981"/>
    <n v="14"/>
    <x v="0"/>
    <n v="43.74"/>
    <x v="3"/>
    <s v="Phone"/>
    <x v="1"/>
    <n v="0"/>
    <n v="5556"/>
    <s v="Medio"/>
    <s v="Bajo"/>
    <n v="7.1428571428571425E-2"/>
    <n v="845"/>
    <n v="364"/>
    <n v="3.8461538461538464E-2"/>
    <n v="3.8461538461538464E-2"/>
    <s v="Compra posterior"/>
    <n v="1542"/>
    <n v="50.661190965092402"/>
    <n v="4.2217659137577002"/>
    <x v="2"/>
    <x v="3"/>
    <s v="jul"/>
  </r>
  <r>
    <x v="4092"/>
    <x v="0"/>
    <n v="73"/>
    <n v="13"/>
    <n v="32.9"/>
    <n v="0"/>
    <s v="No"/>
    <s v="No"/>
    <n v="0"/>
    <n v="0"/>
    <n v="0"/>
    <s v="No"/>
    <n v="0"/>
    <s v="NH"/>
    <x v="0"/>
    <n v="29"/>
    <s v="Yes"/>
    <s v="No"/>
    <s v="No"/>
    <s v="  Two Year   "/>
    <s v="Credit Card"/>
    <n v="9"/>
    <n v="72"/>
    <x v="0"/>
    <m/>
    <x v="624"/>
    <x v="360"/>
    <n v="93"/>
    <x v="2"/>
    <n v="8.3800000000000008"/>
    <x v="0"/>
    <s v="Email"/>
    <x v="0"/>
    <n v="0"/>
    <n v="184"/>
    <s v="Medio"/>
    <s v="Bajo"/>
    <n v="2.1505376344086023E-2"/>
    <n v="965"/>
    <n v="15"/>
    <n v="6.2"/>
    <n v="6.2"/>
    <s v="Primera compra"/>
    <n v="627"/>
    <n v="20.599589322381931"/>
    <n v="1.7166324435318276"/>
    <x v="0"/>
    <x v="1"/>
    <s v="ene"/>
  </r>
  <r>
    <x v="4093"/>
    <x v="0"/>
    <n v="86"/>
    <n v="316"/>
    <n v="755.9"/>
    <n v="0"/>
    <s v="No"/>
    <s v="No"/>
    <n v="0"/>
    <n v="0"/>
    <n v="0"/>
    <s v="No"/>
    <n v="0"/>
    <s v="HI"/>
    <x v="1"/>
    <n v="63"/>
    <s v="No"/>
    <s v="No"/>
    <s v="No"/>
    <s v="  Two Year   "/>
    <s v="Direct Debit"/>
    <n v="10"/>
    <n v="620"/>
    <x v="0"/>
    <m/>
    <x v="146"/>
    <x v="96"/>
    <n v="62"/>
    <x v="1"/>
    <n v="11.68"/>
    <x v="3"/>
    <s v="Email"/>
    <x v="1"/>
    <n v="0"/>
    <n v="2204"/>
    <s v="Medio"/>
    <s v="Bajo"/>
    <n v="1.6129032258064516E-2"/>
    <n v="727"/>
    <n v="317"/>
    <n v="0.19558359621451105"/>
    <n v="0.19558359621451105"/>
    <s v="Primera compra"/>
    <n v="1279"/>
    <n v="42.020533880903486"/>
    <n v="3.501711156741957"/>
    <x v="2"/>
    <x v="1"/>
    <s v="abr"/>
  </r>
  <r>
    <x v="4094"/>
    <x v="0"/>
    <n v="64"/>
    <n v="223"/>
    <n v="526.29999999999995"/>
    <n v="116"/>
    <s v="Yes"/>
    <s v="No"/>
    <n v="114.6"/>
    <n v="1"/>
    <n v="0"/>
    <s v="No"/>
    <n v="0"/>
    <s v="MI"/>
    <x v="1"/>
    <n v="30"/>
    <s v="No"/>
    <s v="No"/>
    <s v="No"/>
    <s v="  Two Year   "/>
    <s v="Credit Card"/>
    <n v="11"/>
    <n v="614"/>
    <x v="0"/>
    <m/>
    <x v="1220"/>
    <x v="797"/>
    <n v="94"/>
    <x v="1"/>
    <n v="11.38"/>
    <x v="4"/>
    <s v="Email"/>
    <x v="1"/>
    <n v="4.58"/>
    <n v="3194"/>
    <s v="Medio"/>
    <s v="Bajo"/>
    <n v="3.1914893617021274E-2"/>
    <n v="716"/>
    <n v="342"/>
    <n v="0.27485380116959063"/>
    <n v="0.27485380116959063"/>
    <s v="Primera compra"/>
    <n v="1115"/>
    <n v="36.632443531827519"/>
    <n v="3.0527036276522934"/>
    <x v="0"/>
    <x v="1"/>
    <s v="sept"/>
  </r>
  <r>
    <x v="4094"/>
    <x v="0"/>
    <n v="52"/>
    <n v="223"/>
    <n v="526.29999999999995"/>
    <n v="116"/>
    <s v="Yes"/>
    <s v="No"/>
    <n v="114.6"/>
    <n v="1"/>
    <n v="0"/>
    <s v="No"/>
    <n v="0"/>
    <s v="MI"/>
    <x v="1"/>
    <n v="30"/>
    <s v="No"/>
    <s v="No"/>
    <s v="No"/>
    <s v="  Two Year   "/>
    <s v="Credit Card"/>
    <n v="11"/>
    <n v="614"/>
    <x v="0"/>
    <m/>
    <x v="1220"/>
    <x v="797"/>
    <n v="94"/>
    <x v="1"/>
    <n v="11.38"/>
    <x v="5"/>
    <s v="Email"/>
    <x v="1"/>
    <n v="4.58"/>
    <n v="5167"/>
    <s v="Medio"/>
    <s v="Bajo"/>
    <n v="4.2553191489361701E-2"/>
    <n v="716"/>
    <n v="343"/>
    <n v="0.27405247813411077"/>
    <n v="0.27405247813411077"/>
    <s v="Compra posterior"/>
    <n v="1115"/>
    <n v="36.632443531827519"/>
    <n v="3.0527036276522934"/>
    <x v="0"/>
    <x v="1"/>
    <s v="sept"/>
  </r>
  <r>
    <x v="4095"/>
    <x v="0"/>
    <n v="65"/>
    <n v="229"/>
    <n v="577.29999999999995"/>
    <n v="0"/>
    <s v="No"/>
    <s v="No"/>
    <n v="0"/>
    <n v="0"/>
    <n v="3"/>
    <s v="Yes"/>
    <n v="0"/>
    <s v="NE"/>
    <x v="1"/>
    <n v="63"/>
    <s v="No"/>
    <s v="No"/>
    <s v="No"/>
    <s v="  Two Year   "/>
    <s v="Direct Debit"/>
    <n v="41"/>
    <n v="2387"/>
    <x v="0"/>
    <m/>
    <x v="1358"/>
    <x v="1049"/>
    <n v="45"/>
    <x v="0"/>
    <n v="48.18"/>
    <x v="1"/>
    <s v="Email"/>
    <x v="0"/>
    <n v="0"/>
    <n v="696"/>
    <s v="Alto"/>
    <s v="Bajo"/>
    <n v="0"/>
    <n v="1332"/>
    <n v="229"/>
    <n v="0.1965065502183406"/>
    <n v="0.1965065502183406"/>
    <s v="Primera compra"/>
    <n v="1565"/>
    <n v="51.416837782340863"/>
    <n v="4.2847364818617386"/>
    <x v="2"/>
    <x v="3"/>
    <s v="jul"/>
  </r>
  <r>
    <x v="4096"/>
    <x v="0"/>
    <n v="60"/>
    <n v="131"/>
    <n v="262.7"/>
    <n v="0"/>
    <s v="No"/>
    <s v="No"/>
    <n v="0"/>
    <n v="0"/>
    <n v="7"/>
    <s v="Yes"/>
    <n v="0"/>
    <s v="NY"/>
    <x v="0"/>
    <n v="33"/>
    <s v="No"/>
    <s v="No"/>
    <s v="No"/>
    <s v="  Month-to-Month   "/>
    <s v="Direct Debit"/>
    <n v="18"/>
    <n v="442"/>
    <x v="0"/>
    <m/>
    <x v="404"/>
    <x v="1329"/>
    <n v="6"/>
    <x v="2"/>
    <n v="21.14"/>
    <x v="5"/>
    <s v="SMS"/>
    <x v="0"/>
    <n v="0"/>
    <n v="4472"/>
    <s v="Medio"/>
    <s v="Bajo"/>
    <n v="0.66666666666666663"/>
    <n v="813"/>
    <n v="135"/>
    <n v="4.4444444444444446E-2"/>
    <n v="4.4444444444444446E-2"/>
    <s v="Primera compra"/>
    <n v="762"/>
    <n v="25.034907597535934"/>
    <n v="2.086242299794661"/>
    <x v="0"/>
    <x v="1"/>
    <s v="sept"/>
  </r>
  <r>
    <x v="4097"/>
    <x v="0"/>
    <n v="64"/>
    <n v="130"/>
    <n v="364.3"/>
    <n v="0"/>
    <s v="No"/>
    <s v="No"/>
    <n v="0"/>
    <n v="0"/>
    <n v="1"/>
    <s v="Yes"/>
    <n v="0"/>
    <s v="MN"/>
    <x v="0"/>
    <n v="38"/>
    <s v="No"/>
    <s v="No"/>
    <s v="Yes"/>
    <s v="  Month-to-Month   "/>
    <s v="Direct Debit"/>
    <n v="51"/>
    <n v="1688"/>
    <x v="0"/>
    <m/>
    <x v="1359"/>
    <x v="1303"/>
    <n v="42"/>
    <x v="1"/>
    <n v="46.62"/>
    <x v="5"/>
    <s v="Phone"/>
    <x v="1"/>
    <n v="0"/>
    <n v="4531"/>
    <s v="Alto"/>
    <s v="Bajo"/>
    <n v="9.5238095238095233E-2"/>
    <n v="1317"/>
    <n v="134"/>
    <n v="0.31343283582089554"/>
    <n v="0.31343283582089554"/>
    <s v="Primera compra"/>
    <n v="1086"/>
    <n v="35.679671457905542"/>
    <n v="2.9733059548254617"/>
    <x v="0"/>
    <x v="0"/>
    <s v="oct"/>
  </r>
  <r>
    <x v="4098"/>
    <x v="0"/>
    <n v="65"/>
    <n v="346"/>
    <n v="860.3"/>
    <n v="288"/>
    <s v="Yes"/>
    <s v="Yes"/>
    <n v="0"/>
    <n v="0"/>
    <n v="3"/>
    <s v="Yes"/>
    <n v="0"/>
    <s v="TX"/>
    <x v="1"/>
    <n v="57"/>
    <s v="No"/>
    <s v="No"/>
    <s v="No"/>
    <s v="  One Year   "/>
    <s v="Credit Card"/>
    <n v="40"/>
    <n v="2855"/>
    <x v="0"/>
    <m/>
    <x v="649"/>
    <x v="235"/>
    <n v="76"/>
    <x v="2"/>
    <n v="37.979999999999997"/>
    <x v="1"/>
    <s v="Email"/>
    <x v="1"/>
    <n v="7.78"/>
    <n v="1350"/>
    <s v="Medio"/>
    <s v="Bajo"/>
    <n v="0"/>
    <n v="408"/>
    <n v="634"/>
    <n v="0.11987381703470032"/>
    <n v="0.11987381703470032"/>
    <s v="Primera compra"/>
    <n v="1034"/>
    <n v="33.971252566735117"/>
    <n v="2.8309377138945933"/>
    <x v="2"/>
    <x v="3"/>
    <s v="dic"/>
  </r>
  <r>
    <x v="4099"/>
    <x v="0"/>
    <n v="73"/>
    <n v="131"/>
    <n v="274.89999999999998"/>
    <n v="0"/>
    <s v="No"/>
    <s v="No"/>
    <n v="0"/>
    <n v="2"/>
    <n v="5"/>
    <s v="Yes"/>
    <n v="0"/>
    <s v="IA"/>
    <x v="0"/>
    <n v="39"/>
    <s v="No"/>
    <s v="No"/>
    <s v="Yes"/>
    <s v="  One Year   "/>
    <s v="Credit Card"/>
    <n v="19"/>
    <n v="659"/>
    <x v="0"/>
    <m/>
    <x v="1235"/>
    <x v="1378"/>
    <n v="119"/>
    <x v="2"/>
    <n v="16.399999999999999"/>
    <x v="1"/>
    <s v="Phone"/>
    <x v="1"/>
    <n v="0"/>
    <n v="6709"/>
    <s v="Medio"/>
    <s v="Bajo"/>
    <n v="0"/>
    <n v="914"/>
    <n v="131"/>
    <n v="0.90839694656488545"/>
    <n v="0.90839694656488545"/>
    <s v="Primera compra"/>
    <n v="749"/>
    <n v="24.607802874743324"/>
    <n v="2.0506502395619437"/>
    <x v="2"/>
    <x v="2"/>
    <s v="sept"/>
  </r>
  <r>
    <x v="4100"/>
    <x v="0"/>
    <n v="71"/>
    <n v="95"/>
    <n v="239.1"/>
    <n v="0"/>
    <s v="No"/>
    <s v="No"/>
    <n v="0"/>
    <n v="1"/>
    <n v="10"/>
    <s v="Yes"/>
    <n v="0"/>
    <s v="KS"/>
    <x v="1"/>
    <n v="33"/>
    <s v="No"/>
    <s v="No"/>
    <s v="No"/>
    <s v="  Month-to-Month   "/>
    <s v="Direct Debit"/>
    <n v="15"/>
    <n v="264"/>
    <x v="0"/>
    <m/>
    <x v="1039"/>
    <x v="1379"/>
    <n v="110"/>
    <x v="0"/>
    <n v="15.72"/>
    <x v="1"/>
    <s v="SMS"/>
    <x v="0"/>
    <n v="0"/>
    <n v="589"/>
    <s v="Medio"/>
    <s v="Bajo"/>
    <n v="0"/>
    <n v="318"/>
    <n v="95"/>
    <n v="1.1578947368421053"/>
    <n v="1.1578947368421053"/>
    <s v="Primera compra"/>
    <n v="773"/>
    <n v="25.396303901437371"/>
    <n v="2.1163586584531142"/>
    <x v="2"/>
    <x v="1"/>
    <s v="sept"/>
  </r>
  <r>
    <x v="4101"/>
    <x v="0"/>
    <n v="71"/>
    <n v="58"/>
    <n v="126.3"/>
    <n v="0"/>
    <s v="No"/>
    <s v="No"/>
    <n v="0"/>
    <n v="0"/>
    <n v="0"/>
    <s v="No"/>
    <n v="0"/>
    <s v="NE"/>
    <x v="2"/>
    <n v="53"/>
    <s v="No"/>
    <s v="No"/>
    <s v="No"/>
    <s v="  Month-to-Month   "/>
    <s v="Direct Debit"/>
    <n v="10"/>
    <n v="319"/>
    <x v="0"/>
    <m/>
    <x v="334"/>
    <x v="1218"/>
    <n v="62"/>
    <x v="0"/>
    <n v="9.94"/>
    <x v="3"/>
    <s v="SMS"/>
    <x v="0"/>
    <n v="0"/>
    <n v="6752"/>
    <s v="Medio"/>
    <s v="Bajo"/>
    <n v="1.6129032258064516E-2"/>
    <n v="1346"/>
    <n v="59"/>
    <n v="1.0508474576271187"/>
    <n v="1.0508474576271187"/>
    <s v="Primera compra"/>
    <n v="1459"/>
    <n v="47.93429158110883"/>
    <n v="3.9945242984257359"/>
    <x v="2"/>
    <x v="1"/>
    <s v="oct"/>
  </r>
  <r>
    <x v="4102"/>
    <x v="0"/>
    <n v="68"/>
    <n v="102"/>
    <n v="313.39999999999998"/>
    <n v="0"/>
    <s v="No"/>
    <s v="No"/>
    <n v="0"/>
    <n v="0"/>
    <n v="7"/>
    <s v="No"/>
    <n v="38"/>
    <s v="AL"/>
    <x v="0"/>
    <n v="37"/>
    <s v="No"/>
    <s v="No"/>
    <s v="No"/>
    <s v="  Month-to-Month   "/>
    <s v="Direct Debit"/>
    <n v="27"/>
    <n v="956"/>
    <x v="0"/>
    <m/>
    <x v="881"/>
    <x v="508"/>
    <n v="105"/>
    <x v="1"/>
    <n v="25.9"/>
    <x v="3"/>
    <s v="Email"/>
    <x v="0"/>
    <n v="0"/>
    <n v="198"/>
    <s v="Medio"/>
    <s v="Bajo"/>
    <n v="9.5238095238095247E-3"/>
    <n v="1557"/>
    <n v="103"/>
    <n v="1.0194174757281553"/>
    <n v="1.0194174757281553"/>
    <s v="Primera compra"/>
    <n v="894"/>
    <n v="29.371663244353179"/>
    <n v="2.4476386036960984"/>
    <x v="2"/>
    <x v="2"/>
    <s v="may"/>
  </r>
  <r>
    <x v="4103"/>
    <x v="0"/>
    <n v="87"/>
    <n v="170"/>
    <n v="424.5"/>
    <n v="0"/>
    <s v="No"/>
    <s v="No"/>
    <n v="0"/>
    <n v="0"/>
    <n v="6"/>
    <s v="Yes"/>
    <n v="0"/>
    <s v="NC"/>
    <x v="0"/>
    <n v="31"/>
    <s v="No"/>
    <s v="No"/>
    <s v="Yes"/>
    <s v="  Two Year   "/>
    <s v="Credit Card"/>
    <n v="41"/>
    <n v="2906"/>
    <x v="0"/>
    <m/>
    <x v="1294"/>
    <x v="414"/>
    <n v="92"/>
    <x v="1"/>
    <n v="43.26"/>
    <x v="5"/>
    <s v="Phone"/>
    <x v="1"/>
    <n v="0"/>
    <n v="1818"/>
    <s v="Medio"/>
    <s v="Bajo"/>
    <n v="4.3478260869565216E-2"/>
    <n v="1341"/>
    <n v="174"/>
    <n v="0.52873563218390807"/>
    <n v="0.52873563218390807"/>
    <s v="Primera compra"/>
    <n v="776"/>
    <n v="25.494866529774125"/>
    <n v="2.1245722108145104"/>
    <x v="0"/>
    <x v="3"/>
    <s v="ago"/>
  </r>
  <r>
    <x v="4104"/>
    <x v="0"/>
    <n v="75"/>
    <n v="97"/>
    <n v="277"/>
    <n v="0"/>
    <s v="No"/>
    <s v="No"/>
    <n v="0"/>
    <n v="0"/>
    <n v="0"/>
    <s v="No"/>
    <n v="0"/>
    <s v="PA"/>
    <x v="1"/>
    <n v="46"/>
    <s v="No"/>
    <s v="No"/>
    <s v="No"/>
    <s v="  Month-to-Month   "/>
    <s v="Credit Card"/>
    <n v="7"/>
    <n v="125"/>
    <x v="0"/>
    <m/>
    <x v="1187"/>
    <x v="96"/>
    <n v="21"/>
    <x v="2"/>
    <n v="6.87"/>
    <x v="0"/>
    <s v="Email"/>
    <x v="0"/>
    <n v="0"/>
    <n v="6274"/>
    <s v="Medio"/>
    <s v="Bajo"/>
    <n v="9.5238095238095233E-2"/>
    <n v="727"/>
    <n v="99"/>
    <n v="0.21212121212121213"/>
    <n v="0.21212121212121213"/>
    <s v="Primera compra"/>
    <n v="677"/>
    <n v="22.242299794661193"/>
    <n v="1.8535249828884328"/>
    <x v="0"/>
    <x v="1"/>
    <s v="dic"/>
  </r>
  <r>
    <x v="4105"/>
    <x v="0"/>
    <n v="73"/>
    <n v="225"/>
    <n v="722.2"/>
    <n v="0"/>
    <s v="No"/>
    <s v="No"/>
    <n v="0"/>
    <n v="0"/>
    <n v="8"/>
    <s v="Yes"/>
    <n v="0"/>
    <s v="WA"/>
    <x v="0"/>
    <n v="59"/>
    <s v="No"/>
    <s v="No"/>
    <s v="No"/>
    <s v="  Month-to-Month   "/>
    <s v="Credit Card"/>
    <n v="24"/>
    <n v="1349"/>
    <x v="0"/>
    <m/>
    <x v="163"/>
    <x v="305"/>
    <n v="51"/>
    <x v="1"/>
    <n v="24.41"/>
    <x v="1"/>
    <s v="SMS"/>
    <x v="1"/>
    <n v="0"/>
    <n v="3937"/>
    <s v="Medio"/>
    <s v="Bajo"/>
    <n v="0"/>
    <n v="1656"/>
    <n v="225"/>
    <n v="0.22666666666666666"/>
    <n v="0.22666666666666666"/>
    <s v="Primera compra"/>
    <n v="1081"/>
    <n v="35.515400410677614"/>
    <n v="2.9596167008898013"/>
    <x v="2"/>
    <x v="0"/>
    <s v="oct"/>
  </r>
  <r>
    <x v="4106"/>
    <x v="0"/>
    <n v="83"/>
    <n v="87"/>
    <n v="284.5"/>
    <n v="0"/>
    <s v="No"/>
    <s v="No"/>
    <n v="0"/>
    <n v="0"/>
    <n v="6"/>
    <s v="Yes"/>
    <n v="0"/>
    <s v="MO"/>
    <x v="0"/>
    <n v="76"/>
    <s v="No"/>
    <s v="Yes"/>
    <s v="Yes"/>
    <s v="  Two Year   "/>
    <s v="Credit Card"/>
    <n v="40"/>
    <n v="2840"/>
    <x v="0"/>
    <m/>
    <x v="530"/>
    <x v="619"/>
    <n v="45"/>
    <x v="1"/>
    <n v="43.73"/>
    <x v="1"/>
    <s v="Email"/>
    <x v="1"/>
    <n v="0"/>
    <n v="1203"/>
    <s v="Medio"/>
    <s v="Bajo"/>
    <n v="0"/>
    <n v="723"/>
    <n v="87"/>
    <n v="0.51724137931034486"/>
    <n v="0.51724137931034486"/>
    <s v="Primera compra"/>
    <n v="422"/>
    <n v="13.864476386036962"/>
    <n v="1.1553730321697468"/>
    <x v="0"/>
    <x v="3"/>
    <s v="ago"/>
  </r>
  <r>
    <x v="4107"/>
    <x v="0"/>
    <n v="64"/>
    <n v="105"/>
    <n v="287.8"/>
    <n v="0"/>
    <s v="No"/>
    <s v="No"/>
    <n v="0"/>
    <n v="2"/>
    <n v="6"/>
    <s v="Yes"/>
    <n v="0"/>
    <s v="MT"/>
    <x v="1"/>
    <n v="38"/>
    <s v="No"/>
    <s v="No"/>
    <s v="No"/>
    <s v="  Two Year   "/>
    <s v="Direct Debit"/>
    <n v="29"/>
    <n v="2064"/>
    <x v="0"/>
    <m/>
    <x v="235"/>
    <x v="777"/>
    <n v="27"/>
    <x v="2"/>
    <n v="23.98"/>
    <x v="4"/>
    <s v="Email"/>
    <x v="0"/>
    <n v="0"/>
    <n v="5034"/>
    <s v="Medio"/>
    <s v="Bajo"/>
    <n v="0.1111111111111111"/>
    <n v="604"/>
    <n v="108"/>
    <n v="0.25"/>
    <n v="0.25"/>
    <s v="Primera compra"/>
    <n v="1559"/>
    <n v="51.219712525667354"/>
    <n v="4.2683093771389462"/>
    <x v="0"/>
    <x v="0"/>
    <s v="jul"/>
  </r>
  <r>
    <x v="4108"/>
    <x v="0"/>
    <n v="52"/>
    <n v="226"/>
    <n v="721.9"/>
    <n v="0"/>
    <s v="No"/>
    <s v="No"/>
    <n v="0"/>
    <n v="1"/>
    <n v="12"/>
    <s v="Yes"/>
    <n v="0"/>
    <s v="WI"/>
    <x v="1"/>
    <n v="76"/>
    <s v="No"/>
    <s v="Yes"/>
    <s v="No"/>
    <s v="  One Year   "/>
    <s v="Direct Debit"/>
    <n v="38"/>
    <n v="1965"/>
    <x v="0"/>
    <m/>
    <x v="326"/>
    <x v="160"/>
    <n v="76"/>
    <x v="1"/>
    <n v="45.45"/>
    <x v="3"/>
    <s v="SMS"/>
    <x v="0"/>
    <n v="0"/>
    <n v="3663"/>
    <s v="Alto"/>
    <s v="Bajo"/>
    <n v="1.3157894736842105E-2"/>
    <n v="737"/>
    <n v="227"/>
    <n v="0.33480176211453744"/>
    <n v="0.33480176211453744"/>
    <s v="Primera compra"/>
    <n v="1549"/>
    <n v="50.891170431211492"/>
    <n v="4.2409308692676246"/>
    <x v="2"/>
    <x v="0"/>
    <s v="jul"/>
  </r>
  <r>
    <x v="4109"/>
    <x v="0"/>
    <n v="70"/>
    <n v="41"/>
    <n v="121.6"/>
    <n v="0"/>
    <s v="No"/>
    <s v="No"/>
    <n v="0"/>
    <n v="0"/>
    <n v="11"/>
    <s v="Yes"/>
    <n v="0"/>
    <s v="SC"/>
    <x v="1"/>
    <n v="48"/>
    <s v="No"/>
    <s v="No"/>
    <s v="No"/>
    <s v="  One Year   "/>
    <s v="Credit Card"/>
    <n v="32"/>
    <n v="552"/>
    <x v="0"/>
    <m/>
    <x v="914"/>
    <x v="233"/>
    <n v="92"/>
    <x v="1"/>
    <n v="26.33"/>
    <x v="5"/>
    <s v="SMS"/>
    <x v="0"/>
    <n v="0"/>
    <n v="1940"/>
    <s v="Medio"/>
    <s v="Bajo"/>
    <n v="4.3478260869565216E-2"/>
    <n v="1306"/>
    <n v="45"/>
    <n v="2.0444444444444443"/>
    <n v="2.0444444444444443"/>
    <s v="Primera compra"/>
    <n v="698"/>
    <n v="22.932238193018481"/>
    <n v="1.9110198494182067"/>
    <x v="0"/>
    <x v="1"/>
    <s v="nov"/>
  </r>
  <r>
    <x v="4110"/>
    <x v="0"/>
    <n v="55"/>
    <n v="102"/>
    <n v="284.5"/>
    <n v="188"/>
    <s v="Yes"/>
    <s v="No"/>
    <n v="183.3"/>
    <n v="0"/>
    <n v="4"/>
    <s v="Yes"/>
    <n v="0"/>
    <s v="AL"/>
    <x v="0"/>
    <n v="40"/>
    <s v="No"/>
    <s v="No"/>
    <s v="Yes"/>
    <s v="  One Year   "/>
    <s v="Direct Debit"/>
    <n v="64"/>
    <n v="3015"/>
    <x v="0"/>
    <m/>
    <x v="787"/>
    <x v="1000"/>
    <n v="95"/>
    <x v="1"/>
    <n v="61.01"/>
    <x v="3"/>
    <s v="Phone"/>
    <x v="0"/>
    <n v="5.5"/>
    <n v="6730"/>
    <s v="Alto"/>
    <s v="Bajo"/>
    <n v="1.0526315789473684E-2"/>
    <n v="1324"/>
    <n v="291"/>
    <n v="0.32646048109965636"/>
    <n v="0.32646048109965636"/>
    <s v="Primera compra"/>
    <n v="726"/>
    <n v="23.852156057494867"/>
    <n v="1.9876796714579055"/>
    <x v="0"/>
    <x v="3"/>
    <s v="oct"/>
  </r>
  <r>
    <x v="4111"/>
    <x v="0"/>
    <n v="80"/>
    <n v="238"/>
    <n v="693.7"/>
    <n v="0"/>
    <s v="No"/>
    <s v="No"/>
    <n v="0"/>
    <n v="0"/>
    <n v="24"/>
    <s v="Yes"/>
    <n v="0"/>
    <s v="ID"/>
    <x v="1"/>
    <n v="19"/>
    <s v="Yes"/>
    <s v="No"/>
    <s v="Yes"/>
    <s v="  Two Year   "/>
    <s v="Direct Debit"/>
    <n v="40"/>
    <n v="2791"/>
    <x v="0"/>
    <m/>
    <x v="835"/>
    <x v="1134"/>
    <n v="52"/>
    <x v="1"/>
    <n v="41.3"/>
    <x v="3"/>
    <s v="Phone"/>
    <x v="0"/>
    <n v="0"/>
    <n v="4965"/>
    <s v="Medio"/>
    <s v="Bajo"/>
    <n v="1.9230769230769232E-2"/>
    <n v="776"/>
    <n v="239"/>
    <n v="0.21757322175732219"/>
    <n v="0.21757322175732219"/>
    <s v="Primera compra"/>
    <n v="667"/>
    <n v="21.913757700205338"/>
    <n v="1.8261464750171115"/>
    <x v="0"/>
    <x v="3"/>
    <s v="dic"/>
  </r>
  <r>
    <x v="4112"/>
    <x v="0"/>
    <n v="98"/>
    <n v="71"/>
    <n v="167.3"/>
    <n v="0"/>
    <s v="No"/>
    <s v="No"/>
    <n v="0"/>
    <n v="0"/>
    <n v="4"/>
    <s v="No"/>
    <n v="28"/>
    <s v="NJ"/>
    <x v="0"/>
    <n v="85"/>
    <s v="No"/>
    <s v="Yes"/>
    <s v="Yes"/>
    <s v="  Month-to-Month   "/>
    <s v="Direct Debit"/>
    <n v="36"/>
    <n v="752"/>
    <x v="0"/>
    <m/>
    <x v="355"/>
    <x v="915"/>
    <n v="113"/>
    <x v="1"/>
    <n v="28.93"/>
    <x v="3"/>
    <s v="SMS"/>
    <x v="0"/>
    <n v="0"/>
    <n v="6029"/>
    <s v="Medio"/>
    <s v="Bajo"/>
    <n v="8.8495575221238937E-3"/>
    <n v="1391"/>
    <n v="72"/>
    <n v="1.5694444444444444"/>
    <n v="1.5694444444444444"/>
    <s v="Primera compra"/>
    <n v="463"/>
    <n v="15.211498973305956"/>
    <n v="1.267624914442163"/>
    <x v="0"/>
    <x v="2"/>
    <s v="jul"/>
  </r>
  <r>
    <x v="4113"/>
    <x v="0"/>
    <n v="79"/>
    <n v="88"/>
    <n v="196.4"/>
    <n v="0"/>
    <s v="No"/>
    <s v="No"/>
    <n v="0"/>
    <n v="0"/>
    <n v="35"/>
    <s v="Yes"/>
    <n v="0"/>
    <s v="MD"/>
    <x v="1"/>
    <n v="20"/>
    <s v="Yes"/>
    <s v="No"/>
    <s v="No"/>
    <s v="  Month-to-Month   "/>
    <s v="Direct Debit"/>
    <n v="26"/>
    <n v="857"/>
    <x v="0"/>
    <m/>
    <x v="893"/>
    <x v="335"/>
    <n v="103"/>
    <x v="1"/>
    <n v="27.6"/>
    <x v="2"/>
    <s v="Phone"/>
    <x v="1"/>
    <n v="0"/>
    <n v="6360"/>
    <s v="Medio"/>
    <s v="Medio"/>
    <n v="4.8543689320388349E-2"/>
    <n v="465"/>
    <n v="93"/>
    <n v="1.10752688172043"/>
    <n v="1.10752688172043"/>
    <s v="Primera compra"/>
    <n v="940"/>
    <n v="30.882956878850102"/>
    <n v="2.5735797399041753"/>
    <x v="1"/>
    <x v="2"/>
    <s v="mar"/>
  </r>
  <r>
    <x v="4114"/>
    <x v="0"/>
    <n v="73"/>
    <n v="3"/>
    <n v="8"/>
    <n v="0"/>
    <s v="No"/>
    <s v="No"/>
    <n v="0"/>
    <n v="0"/>
    <n v="5"/>
    <s v="Yes"/>
    <n v="0"/>
    <s v="VA"/>
    <x v="0"/>
    <n v="43"/>
    <s v="No"/>
    <s v="No"/>
    <s v="No"/>
    <s v="  Month-to-Month   "/>
    <s v="Direct Debit"/>
    <n v="26"/>
    <n v="26"/>
    <x v="0"/>
    <m/>
    <x v="485"/>
    <x v="828"/>
    <n v="63"/>
    <x v="2"/>
    <n v="23.56"/>
    <x v="3"/>
    <s v="Email"/>
    <x v="0"/>
    <n v="0"/>
    <n v="520"/>
    <s v="Medio"/>
    <s v="Bajo"/>
    <n v="1.5873015873015872E-2"/>
    <n v="1364"/>
    <n v="4"/>
    <n v="15.75"/>
    <n v="15.75"/>
    <s v="Primera compra"/>
    <n v="381"/>
    <n v="12.517453798767967"/>
    <n v="1.0431211498973305"/>
    <x v="0"/>
    <x v="1"/>
    <s v="sept"/>
  </r>
  <r>
    <x v="4115"/>
    <x v="0"/>
    <n v="65"/>
    <n v="52"/>
    <n v="125.4"/>
    <n v="0"/>
    <s v="No"/>
    <s v="No"/>
    <n v="0"/>
    <n v="0"/>
    <n v="12"/>
    <s v="Yes"/>
    <n v="0"/>
    <s v="NJ"/>
    <x v="1"/>
    <n v="26"/>
    <s v="Yes"/>
    <s v="No"/>
    <s v="No"/>
    <s v="  Month-to-Month   "/>
    <s v="Direct Debit"/>
    <n v="41"/>
    <n v="398"/>
    <x v="0"/>
    <m/>
    <x v="902"/>
    <x v="1089"/>
    <n v="82"/>
    <x v="2"/>
    <n v="48.91"/>
    <x v="1"/>
    <s v="SMS"/>
    <x v="1"/>
    <n v="0"/>
    <n v="3317"/>
    <s v="Alto"/>
    <s v="Bajo"/>
    <n v="0"/>
    <n v="685"/>
    <n v="52"/>
    <n v="1.5769230769230769"/>
    <n v="1.5769230769230769"/>
    <s v="Primera compra"/>
    <n v="1044"/>
    <n v="34.299794661190965"/>
    <n v="2.8583162217659139"/>
    <x v="2"/>
    <x v="1"/>
    <s v="dic"/>
  </r>
  <r>
    <x v="4116"/>
    <x v="0"/>
    <n v="64"/>
    <n v="78"/>
    <n v="207.5"/>
    <n v="0"/>
    <s v="No"/>
    <s v="No"/>
    <n v="0"/>
    <n v="0"/>
    <n v="5"/>
    <s v="No"/>
    <n v="56"/>
    <s v="WI"/>
    <x v="1"/>
    <n v="81"/>
    <s v="No"/>
    <s v="Yes"/>
    <s v="No"/>
    <s v="  One Year   "/>
    <s v="Direct Debit"/>
    <n v="54"/>
    <n v="2256"/>
    <x v="0"/>
    <m/>
    <x v="1181"/>
    <x v="242"/>
    <n v="120"/>
    <x v="1"/>
    <n v="52.36"/>
    <x v="4"/>
    <s v="Phone"/>
    <x v="0"/>
    <n v="0"/>
    <n v="1155"/>
    <s v="Alto"/>
    <s v="Bajo"/>
    <n v="2.5000000000000001E-2"/>
    <n v="1725"/>
    <n v="81"/>
    <n v="1.4814814814814814"/>
    <n v="1.4814814814814814"/>
    <s v="Primera compra"/>
    <n v="522"/>
    <n v="17.149897330595483"/>
    <n v="1.429158110882957"/>
    <x v="0"/>
    <x v="3"/>
    <s v="may"/>
  </r>
  <r>
    <x v="4117"/>
    <x v="0"/>
    <n v="95"/>
    <n v="46"/>
    <n v="148.4"/>
    <n v="0"/>
    <s v="No"/>
    <s v="No"/>
    <n v="0"/>
    <n v="0"/>
    <n v="6"/>
    <s v="Yes"/>
    <n v="0"/>
    <s v="CT"/>
    <x v="0"/>
    <n v="59"/>
    <s v="No"/>
    <s v="No"/>
    <s v="No"/>
    <s v="  Month-to-Month   "/>
    <s v="Direct Debit"/>
    <n v="47"/>
    <n v="1743"/>
    <x v="0"/>
    <m/>
    <x v="922"/>
    <x v="372"/>
    <n v="45"/>
    <x v="1"/>
    <n v="39.86"/>
    <x v="3"/>
    <s v="Phone"/>
    <x v="0"/>
    <n v="0"/>
    <n v="5159"/>
    <s v="Medio"/>
    <s v="Bajo"/>
    <n v="2.2222222222222223E-2"/>
    <n v="1461"/>
    <n v="47"/>
    <n v="0.95744680851063835"/>
    <n v="0.95744680851063835"/>
    <s v="Primera compra"/>
    <n v="1412"/>
    <n v="46.390143737166326"/>
    <n v="3.8658453114305273"/>
    <x v="2"/>
    <x v="0"/>
    <s v="dic"/>
  </r>
  <r>
    <x v="4118"/>
    <x v="0"/>
    <n v="65"/>
    <n v="5"/>
    <n v="14"/>
    <n v="0"/>
    <s v="No"/>
    <s v="No"/>
    <n v="0"/>
    <n v="0"/>
    <n v="0"/>
    <s v="No"/>
    <n v="0"/>
    <s v="IL"/>
    <x v="1"/>
    <n v="52"/>
    <s v="No"/>
    <s v="No"/>
    <s v="No"/>
    <s v="  Month-to-Month   "/>
    <s v="Credit Card"/>
    <n v="12"/>
    <n v="12"/>
    <x v="0"/>
    <m/>
    <x v="721"/>
    <x v="451"/>
    <n v="114"/>
    <x v="2"/>
    <n v="11.24"/>
    <x v="3"/>
    <s v="Email"/>
    <x v="1"/>
    <n v="0"/>
    <n v="2491"/>
    <s v="Medio"/>
    <s v="Bajo"/>
    <n v="8.771929824561403E-3"/>
    <n v="1240"/>
    <n v="6"/>
    <n v="19"/>
    <n v="19"/>
    <s v="Primera compra"/>
    <n v="1139"/>
    <n v="37.420944558521562"/>
    <n v="3.1184120465434635"/>
    <x v="2"/>
    <x v="1"/>
    <s v="ago"/>
  </r>
  <r>
    <x v="4119"/>
    <x v="0"/>
    <n v="65"/>
    <n v="104"/>
    <n v="257.2"/>
    <n v="0"/>
    <s v="No"/>
    <s v="No"/>
    <n v="0"/>
    <n v="0"/>
    <n v="0"/>
    <s v="No"/>
    <n v="0"/>
    <s v="NM"/>
    <x v="1"/>
    <n v="48"/>
    <s v="No"/>
    <s v="No"/>
    <s v="No"/>
    <s v="  One Year   "/>
    <s v="Credit Card"/>
    <n v="11"/>
    <n v="241"/>
    <x v="0"/>
    <m/>
    <x v="379"/>
    <x v="1380"/>
    <n v="37"/>
    <x v="2"/>
    <n v="11.06"/>
    <x v="1"/>
    <s v="Phone"/>
    <x v="0"/>
    <n v="0"/>
    <n v="5047"/>
    <s v="Medio"/>
    <s v="Bajo"/>
    <n v="0"/>
    <n v="1392"/>
    <n v="104"/>
    <n v="0.35576923076923078"/>
    <n v="0.35576923076923078"/>
    <s v="Primera compra"/>
    <n v="763"/>
    <n v="25.067761806981515"/>
    <n v="2.0889801505817931"/>
    <x v="2"/>
    <x v="1"/>
    <s v="sept"/>
  </r>
  <r>
    <x v="4120"/>
    <x v="0"/>
    <n v="80"/>
    <n v="36"/>
    <n v="106.4"/>
    <n v="0"/>
    <s v="No"/>
    <s v="No"/>
    <n v="0"/>
    <n v="0"/>
    <n v="2"/>
    <s v="Yes"/>
    <n v="0"/>
    <s v="AK"/>
    <x v="1"/>
    <n v="65"/>
    <s v="No"/>
    <s v="No"/>
    <s v="Yes"/>
    <s v="  Two Year   "/>
    <s v="Direct Debit"/>
    <n v="32"/>
    <n v="247"/>
    <x v="0"/>
    <m/>
    <x v="872"/>
    <x v="772"/>
    <n v="46"/>
    <x v="1"/>
    <n v="29.2"/>
    <x v="2"/>
    <s v="SMS"/>
    <x v="1"/>
    <n v="0"/>
    <n v="6455"/>
    <s v="Medio"/>
    <s v="Medio"/>
    <n v="0.10869565217391304"/>
    <n v="528"/>
    <n v="41"/>
    <n v="1.1219512195121952"/>
    <n v="1.1219512195121952"/>
    <s v="Primera compra"/>
    <n v="1626"/>
    <n v="53.420944558521555"/>
    <n v="4.4517453798767965"/>
    <x v="1"/>
    <x v="1"/>
    <s v="may"/>
  </r>
  <r>
    <x v="4121"/>
    <x v="0"/>
    <n v="55"/>
    <n v="96"/>
    <n v="311.2"/>
    <n v="176"/>
    <s v="Yes"/>
    <s v="No"/>
    <n v="184.8"/>
    <n v="0"/>
    <n v="0"/>
    <s v="No"/>
    <n v="0"/>
    <s v="KS"/>
    <x v="0"/>
    <n v="64"/>
    <s v="No"/>
    <s v="No"/>
    <s v="No"/>
    <s v="  Two Year   "/>
    <s v="Credit Card"/>
    <n v="12"/>
    <n v="518"/>
    <x v="0"/>
    <m/>
    <x v="386"/>
    <x v="587"/>
    <n v="6"/>
    <x v="2"/>
    <n v="9.6300000000000008"/>
    <x v="3"/>
    <s v="SMS"/>
    <x v="0"/>
    <n v="3.7"/>
    <n v="3678"/>
    <s v="Medio"/>
    <s v="Bajo"/>
    <n v="0.16666666666666666"/>
    <n v="1219"/>
    <n v="273"/>
    <n v="2.197802197802198E-2"/>
    <n v="2.197802197802198E-2"/>
    <s v="Primera compra"/>
    <n v="1483"/>
    <n v="48.722792607802873"/>
    <n v="4.0602327173169064"/>
    <x v="2"/>
    <x v="1"/>
    <s v="sept"/>
  </r>
  <r>
    <x v="4122"/>
    <x v="0"/>
    <n v="54"/>
    <n v="4"/>
    <n v="11.8"/>
    <n v="8"/>
    <s v="Yes"/>
    <s v="No"/>
    <n v="16.5"/>
    <n v="0"/>
    <n v="0"/>
    <s v="No"/>
    <n v="0"/>
    <s v="CT"/>
    <x v="0"/>
    <n v="57"/>
    <s v="No"/>
    <s v="No"/>
    <s v="No"/>
    <s v="  Month-to-Month   "/>
    <s v="Credit Card"/>
    <n v="13"/>
    <n v="26"/>
    <x v="0"/>
    <m/>
    <x v="693"/>
    <x v="1249"/>
    <n v="58"/>
    <x v="2"/>
    <n v="10.55"/>
    <x v="2"/>
    <s v="Phone"/>
    <x v="1"/>
    <n v="0.03"/>
    <n v="2461"/>
    <s v="Medio"/>
    <s v="Medio"/>
    <n v="8.6206896551724144E-2"/>
    <n v="683"/>
    <n v="17"/>
    <n v="3.4117647058823528"/>
    <n v="3.4117647058823528"/>
    <s v="Primera compra"/>
    <n v="682"/>
    <n v="22.406570841889117"/>
    <n v="1.8672142368240932"/>
    <x v="1"/>
    <x v="1"/>
    <s v="dic"/>
  </r>
  <r>
    <x v="4123"/>
    <x v="0"/>
    <n v="65"/>
    <n v="79"/>
    <n v="156.30000000000001"/>
    <n v="0"/>
    <s v="No"/>
    <s v="No"/>
    <n v="0"/>
    <n v="0"/>
    <n v="30"/>
    <s v="Yes"/>
    <n v="0"/>
    <s v="NJ"/>
    <x v="0"/>
    <n v="19"/>
    <s v="Yes"/>
    <s v="No"/>
    <s v="No"/>
    <s v="  Month-to-Month   "/>
    <s v="Credit Card"/>
    <n v="13"/>
    <n v="292"/>
    <x v="0"/>
    <m/>
    <x v="668"/>
    <x v="460"/>
    <n v="94"/>
    <x v="2"/>
    <n v="13"/>
    <x v="1"/>
    <s v="Email"/>
    <x v="1"/>
    <n v="0"/>
    <n v="6240"/>
    <s v="Medio"/>
    <s v="Bajo"/>
    <n v="0"/>
    <n v="1273"/>
    <n v="79"/>
    <n v="1.1898734177215189"/>
    <n v="1.1898734177215189"/>
    <s v="Primera compra"/>
    <n v="419"/>
    <n v="13.765913757700204"/>
    <n v="1.1471594798083504"/>
    <x v="0"/>
    <x v="1"/>
    <s v="ago"/>
  </r>
  <r>
    <x v="4124"/>
    <x v="0"/>
    <n v="68"/>
    <n v="67"/>
    <n v="182.2"/>
    <n v="0"/>
    <s v="No"/>
    <s v="No"/>
    <n v="0"/>
    <n v="0"/>
    <n v="6"/>
    <s v="Yes"/>
    <n v="0"/>
    <s v="KY"/>
    <x v="1"/>
    <n v="48"/>
    <s v="No"/>
    <s v="No"/>
    <s v="No"/>
    <s v="  Month-to-Month   "/>
    <m/>
    <n v="29"/>
    <n v="887"/>
    <x v="0"/>
    <m/>
    <x v="800"/>
    <x v="1165"/>
    <n v="37"/>
    <x v="0"/>
    <n v="31.64"/>
    <x v="1"/>
    <s v="Email"/>
    <x v="0"/>
    <n v="0"/>
    <n v="5"/>
    <s v="Medio"/>
    <s v="Bajo"/>
    <n v="0"/>
    <n v="1070"/>
    <n v="67"/>
    <n v="0.55223880597014929"/>
    <n v="0.55223880597014929"/>
    <s v="Primera compra"/>
    <n v="1728"/>
    <n v="56.772073921971256"/>
    <n v="4.731006160164271"/>
    <x v="2"/>
    <x v="2"/>
    <s v="ene"/>
  </r>
  <r>
    <x v="4125"/>
    <x v="0"/>
    <n v="64"/>
    <n v="375"/>
    <n v="1149.7"/>
    <n v="288"/>
    <s v="Yes"/>
    <s v="No"/>
    <n v="187.2"/>
    <n v="0"/>
    <n v="8"/>
    <s v="Yes"/>
    <n v="0"/>
    <s v="AL"/>
    <x v="1"/>
    <n v="23"/>
    <s v="Yes"/>
    <s v="No"/>
    <s v="Yes"/>
    <s v="  Two Year   "/>
    <s v="Credit Card"/>
    <n v="42"/>
    <n v="3021"/>
    <x v="0"/>
    <m/>
    <x v="626"/>
    <x v="1222"/>
    <n v="38"/>
    <x v="1"/>
    <n v="41.02"/>
    <x v="2"/>
    <s v="Phone"/>
    <x v="1"/>
    <n v="0.94"/>
    <n v="3173"/>
    <s v="Medio"/>
    <s v="Medio"/>
    <n v="0.13157894736842105"/>
    <n v="1667"/>
    <n v="668"/>
    <n v="5.6886227544910177E-2"/>
    <n v="5.6886227544910177E-2"/>
    <s v="Primera compra"/>
    <n v="756"/>
    <n v="24.837782340862425"/>
    <n v="2.0698151950718686"/>
    <x v="1"/>
    <x v="3"/>
    <s v="sept"/>
  </r>
  <r>
    <x v="4126"/>
    <x v="0"/>
    <n v="68"/>
    <n v="256"/>
    <n v="552.79999999999995"/>
    <n v="0"/>
    <s v="No"/>
    <s v="No"/>
    <n v="0"/>
    <n v="1"/>
    <n v="7"/>
    <s v="Yes"/>
    <n v="0"/>
    <s v="TN"/>
    <x v="1"/>
    <n v="45"/>
    <s v="No"/>
    <s v="No"/>
    <s v="Yes"/>
    <s v="  Two Year   "/>
    <s v="Credit Card"/>
    <n v="55"/>
    <n v="3807"/>
    <x v="0"/>
    <m/>
    <x v="326"/>
    <x v="90"/>
    <n v="47"/>
    <x v="2"/>
    <n v="58.95"/>
    <x v="2"/>
    <s v="Phone"/>
    <x v="0"/>
    <n v="0"/>
    <n v="5959"/>
    <s v="Alto"/>
    <s v="Medio"/>
    <n v="0.10638297872340426"/>
    <n v="678"/>
    <n v="261"/>
    <n v="0.18007662835249041"/>
    <n v="0.18007662835249041"/>
    <s v="Primera compra"/>
    <n v="1549"/>
    <n v="50.891170431211492"/>
    <n v="4.2409308692676246"/>
    <x v="1"/>
    <x v="3"/>
    <s v="jul"/>
  </r>
  <r>
    <x v="4127"/>
    <x v="0"/>
    <n v="71"/>
    <n v="59"/>
    <n v="92.2"/>
    <n v="24"/>
    <s v="Yes"/>
    <s v="No"/>
    <n v="18.399999999999999"/>
    <n v="1"/>
    <n v="2"/>
    <s v="Yes"/>
    <n v="0"/>
    <s v="AK"/>
    <x v="0"/>
    <n v="48"/>
    <s v="No"/>
    <s v="No"/>
    <s v="Yes"/>
    <s v="  Two Year   "/>
    <s v="Credit Card"/>
    <n v="29"/>
    <n v="177"/>
    <x v="0"/>
    <m/>
    <x v="393"/>
    <x v="95"/>
    <n v="19"/>
    <x v="0"/>
    <n v="25.96"/>
    <x v="3"/>
    <s v="Email"/>
    <x v="0"/>
    <n v="0.55000000000000004"/>
    <n v="3543"/>
    <s v="Medio"/>
    <s v="Bajo"/>
    <n v="5.2631578947368418E-2"/>
    <n v="809"/>
    <n v="84"/>
    <n v="0.22619047619047619"/>
    <n v="0.22619047619047619"/>
    <s v="Primera compra"/>
    <n v="1718"/>
    <n v="56.4435318275154"/>
    <n v="4.7036276522929503"/>
    <x v="2"/>
    <x v="1"/>
    <s v="ene"/>
  </r>
  <r>
    <x v="4128"/>
    <x v="0"/>
    <n v="64"/>
    <n v="87"/>
    <n v="274.2"/>
    <n v="0"/>
    <s v="No"/>
    <s v="No"/>
    <n v="0"/>
    <n v="0"/>
    <n v="10"/>
    <s v="Yes"/>
    <n v="0"/>
    <s v="CA"/>
    <x v="1"/>
    <n v="48"/>
    <s v="No"/>
    <s v="No"/>
    <s v="No"/>
    <s v="  One Year   "/>
    <s v="Direct Debit"/>
    <n v="29"/>
    <n v="1967"/>
    <x v="0"/>
    <m/>
    <x v="991"/>
    <x v="746"/>
    <n v="86"/>
    <x v="2"/>
    <n v="31.67"/>
    <x v="5"/>
    <s v="Phone"/>
    <x v="1"/>
    <n v="0"/>
    <n v="4198"/>
    <s v="Medio"/>
    <s v="Bajo"/>
    <n v="4.6511627906976744E-2"/>
    <n v="1705"/>
    <n v="91"/>
    <n v="0.94505494505494503"/>
    <n v="0.94505494505494503"/>
    <s v="Primera compra"/>
    <n v="1316"/>
    <n v="43.236139630390142"/>
    <n v="3.6030116358658453"/>
    <x v="0"/>
    <x v="0"/>
    <s v="mar"/>
  </r>
  <r>
    <x v="4129"/>
    <x v="0"/>
    <n v="70"/>
    <n v="128"/>
    <n v="332.2"/>
    <n v="0"/>
    <s v="No"/>
    <s v="No"/>
    <n v="0"/>
    <n v="2"/>
    <n v="0"/>
    <s v="No"/>
    <n v="0"/>
    <s v="OK"/>
    <x v="0"/>
    <n v="21"/>
    <s v="Yes"/>
    <s v="No"/>
    <s v="No"/>
    <s v="  Two Year   "/>
    <s v="Credit Card"/>
    <n v="11"/>
    <n v="716"/>
    <x v="0"/>
    <m/>
    <x v="492"/>
    <x v="777"/>
    <n v="76"/>
    <x v="0"/>
    <n v="9.66"/>
    <x v="3"/>
    <s v="Phone"/>
    <x v="0"/>
    <n v="0"/>
    <n v="6119"/>
    <s v="Medio"/>
    <s v="Bajo"/>
    <n v="1.3157894736842105E-2"/>
    <n v="604"/>
    <n v="129"/>
    <n v="0.58914728682170547"/>
    <n v="0.58914728682170547"/>
    <s v="Primera compra"/>
    <n v="1111"/>
    <n v="36.50102669404518"/>
    <n v="3.0417522245037651"/>
    <x v="2"/>
    <x v="2"/>
    <s v="sept"/>
  </r>
  <r>
    <x v="4130"/>
    <x v="0"/>
    <n v="62"/>
    <n v="9"/>
    <n v="20.100000000000001"/>
    <n v="0"/>
    <s v="No"/>
    <s v="No"/>
    <n v="0"/>
    <n v="0"/>
    <n v="17"/>
    <s v="Yes"/>
    <n v="0"/>
    <s v="TX"/>
    <x v="1"/>
    <n v="27"/>
    <s v="Yes"/>
    <s v="No"/>
    <s v="No"/>
    <s v="  Month-to-Month   "/>
    <s v="Credit Card"/>
    <n v="17"/>
    <n v="49"/>
    <x v="0"/>
    <m/>
    <x v="185"/>
    <x v="539"/>
    <n v="1"/>
    <x v="2"/>
    <n v="18.68"/>
    <x v="3"/>
    <s v="SMS"/>
    <x v="0"/>
    <n v="0"/>
    <n v="3505"/>
    <s v="Medio"/>
    <s v="Bajo"/>
    <n v="1"/>
    <n v="1736"/>
    <n v="10"/>
    <n v="0.1"/>
    <n v="0.1"/>
    <s v="Primera compra"/>
    <n v="1364"/>
    <n v="44.813141683778234"/>
    <n v="3.7344284736481863"/>
    <x v="2"/>
    <x v="1"/>
    <s v="ene"/>
  </r>
  <r>
    <x v="4131"/>
    <x v="0"/>
    <n v="75"/>
    <n v="89"/>
    <n v="177.1"/>
    <n v="0"/>
    <s v="No"/>
    <s v="No"/>
    <n v="0"/>
    <n v="0"/>
    <n v="0"/>
    <s v="No"/>
    <n v="0"/>
    <s v="NJ"/>
    <x v="0"/>
    <n v="36"/>
    <s v="No"/>
    <s v="No"/>
    <s v="No"/>
    <s v="  Month-to-Month   "/>
    <s v="Direct Debit"/>
    <n v="16"/>
    <n v="207"/>
    <x v="0"/>
    <m/>
    <x v="1351"/>
    <x v="7"/>
    <n v="46"/>
    <x v="0"/>
    <n v="16.690000000000001"/>
    <x v="0"/>
    <s v="SMS"/>
    <x v="0"/>
    <n v="0"/>
    <n v="5981"/>
    <s v="Medio"/>
    <s v="Bajo"/>
    <n v="4.3478260869565216E-2"/>
    <n v="1093"/>
    <n v="91"/>
    <n v="0.50549450549450547"/>
    <n v="0.50549450549450547"/>
    <s v="Primera compra"/>
    <n v="590"/>
    <n v="19.383983572895279"/>
    <n v="1.6153319644079398"/>
    <x v="0"/>
    <x v="1"/>
    <s v="mar"/>
  </r>
  <r>
    <x v="4132"/>
    <x v="0"/>
    <n v="61"/>
    <n v="68"/>
    <n v="231.3"/>
    <n v="0"/>
    <s v="No"/>
    <s v="No"/>
    <n v="0"/>
    <n v="0"/>
    <n v="5"/>
    <s v="Yes"/>
    <n v="0"/>
    <s v="SD"/>
    <x v="0"/>
    <n v="62"/>
    <s v="No"/>
    <s v="No"/>
    <s v="No"/>
    <s v="  One Year   "/>
    <s v="Direct Debit"/>
    <n v="40"/>
    <n v="1309"/>
    <x v="0"/>
    <m/>
    <x v="805"/>
    <x v="650"/>
    <n v="41"/>
    <x v="2"/>
    <n v="41.97"/>
    <x v="2"/>
    <s v="SMS"/>
    <x v="0"/>
    <n v="0"/>
    <n v="4791"/>
    <s v="Medio"/>
    <s v="Medio"/>
    <n v="0.12195121951219512"/>
    <n v="1553"/>
    <n v="73"/>
    <n v="0.56164383561643838"/>
    <n v="0.56164383561643838"/>
    <s v="Primera compra"/>
    <n v="1083"/>
    <n v="35.581108829568791"/>
    <n v="2.9650924024640659"/>
    <x v="1"/>
    <x v="0"/>
    <s v="oct"/>
  </r>
  <r>
    <x v="4133"/>
    <x v="0"/>
    <n v="50"/>
    <n v="6"/>
    <n v="15"/>
    <n v="4"/>
    <s v="Yes"/>
    <s v="No"/>
    <n v="3.1"/>
    <n v="3"/>
    <n v="4"/>
    <s v="Yes"/>
    <n v="0"/>
    <s v="FL"/>
    <x v="0"/>
    <n v="50"/>
    <s v="No"/>
    <s v="No"/>
    <s v="No"/>
    <s v="  Month-to-Month   "/>
    <s v="Direct Debit"/>
    <n v="24"/>
    <n v="24"/>
    <x v="0"/>
    <m/>
    <x v="641"/>
    <x v="1151"/>
    <n v="67"/>
    <x v="1"/>
    <n v="27.29"/>
    <x v="2"/>
    <s v="SMS"/>
    <x v="1"/>
    <n v="0.09"/>
    <n v="4799"/>
    <s v="Medio"/>
    <s v="Medio"/>
    <n v="7.4626865671641784E-2"/>
    <n v="1628"/>
    <n v="15"/>
    <n v="4.4666666666666668"/>
    <n v="4.4666666666666668"/>
    <s v="Primera compra"/>
    <n v="559"/>
    <n v="18.365503080082135"/>
    <n v="1.5304585900068446"/>
    <x v="1"/>
    <x v="1"/>
    <s v="abr"/>
  </r>
  <r>
    <x v="4134"/>
    <x v="0"/>
    <n v="62"/>
    <n v="6"/>
    <n v="14"/>
    <n v="0"/>
    <s v="No"/>
    <s v="No"/>
    <n v="0"/>
    <n v="2"/>
    <n v="3"/>
    <s v="Yes"/>
    <n v="0"/>
    <s v="ND"/>
    <x v="1"/>
    <n v="42"/>
    <s v="No"/>
    <s v="No"/>
    <s v="No"/>
    <s v="  Month-to-Month   "/>
    <s v="Credit Card"/>
    <n v="17"/>
    <n v="17"/>
    <x v="0"/>
    <m/>
    <x v="1360"/>
    <x v="376"/>
    <n v="88"/>
    <x v="2"/>
    <n v="18.53"/>
    <x v="1"/>
    <s v="SMS"/>
    <x v="0"/>
    <n v="0"/>
    <n v="6562"/>
    <s v="Medio"/>
    <s v="Bajo"/>
    <n v="0"/>
    <n v="541"/>
    <n v="6"/>
    <n v="14.666666666666666"/>
    <n v="14.666666666666666"/>
    <s v="Primera compra"/>
    <n v="954"/>
    <n v="31.342915811088297"/>
    <n v="2.6119096509240247"/>
    <x v="2"/>
    <x v="1"/>
    <s v="mar"/>
  </r>
  <r>
    <x v="4135"/>
    <x v="0"/>
    <n v="74"/>
    <n v="22"/>
    <n v="59.6"/>
    <n v="0"/>
    <s v="No"/>
    <s v="No"/>
    <n v="0"/>
    <n v="0"/>
    <n v="24"/>
    <s v="Yes"/>
    <n v="0"/>
    <s v="DE"/>
    <x v="0"/>
    <n v="20"/>
    <s v="Yes"/>
    <s v="No"/>
    <s v="No"/>
    <s v="  Month-to-Month   "/>
    <s v="Direct Debit"/>
    <n v="13"/>
    <n v="149"/>
    <x v="0"/>
    <m/>
    <x v="799"/>
    <x v="151"/>
    <n v="7"/>
    <x v="2"/>
    <n v="13.02"/>
    <x v="1"/>
    <s v="Email"/>
    <x v="1"/>
    <n v="0"/>
    <n v="484"/>
    <s v="Medio"/>
    <s v="Bajo"/>
    <n v="0"/>
    <n v="648"/>
    <n v="22"/>
    <n v="0.31818181818181818"/>
    <n v="0.31818181818181818"/>
    <s v="Primera compra"/>
    <n v="619"/>
    <n v="20.336755646817249"/>
    <n v="1.6947296372347707"/>
    <x v="0"/>
    <x v="1"/>
    <s v="feb"/>
  </r>
  <r>
    <x v="4136"/>
    <x v="0"/>
    <n v="80"/>
    <n v="518"/>
    <n v="872.1"/>
    <n v="0"/>
    <s v="No"/>
    <s v="No"/>
    <n v="0"/>
    <n v="0"/>
    <n v="6"/>
    <s v="No"/>
    <n v="53"/>
    <s v="IN"/>
    <x v="1"/>
    <n v="38"/>
    <s v="No"/>
    <s v="No"/>
    <s v="Yes"/>
    <s v="  Two Year   "/>
    <s v="Direct Debit"/>
    <n v="39"/>
    <n v="2861"/>
    <x v="0"/>
    <m/>
    <x v="867"/>
    <x v="1333"/>
    <n v="84"/>
    <x v="1"/>
    <n v="39.840000000000003"/>
    <x v="2"/>
    <s v="SMS"/>
    <x v="1"/>
    <n v="0"/>
    <n v="4243"/>
    <s v="Medio"/>
    <s v="Medio"/>
    <n v="5.9523809523809521E-2"/>
    <n v="1210"/>
    <n v="523"/>
    <n v="0.16061185468451242"/>
    <n v="0.16061185468451242"/>
    <s v="Primera compra"/>
    <n v="1461"/>
    <n v="48"/>
    <n v="4"/>
    <x v="1"/>
    <x v="3"/>
    <s v="oct"/>
  </r>
  <r>
    <x v="4137"/>
    <x v="0"/>
    <n v="64"/>
    <n v="9"/>
    <n v="25.5"/>
    <n v="8"/>
    <s v="Yes"/>
    <s v="No"/>
    <n v="7.1"/>
    <n v="2"/>
    <n v="15"/>
    <s v="Yes"/>
    <n v="0"/>
    <s v="ID"/>
    <x v="0"/>
    <n v="22"/>
    <s v="Yes"/>
    <s v="No"/>
    <s v="No"/>
    <s v="  Month-to-Month   "/>
    <s v="Direct Debit"/>
    <n v="22"/>
    <n v="43"/>
    <x v="0"/>
    <m/>
    <x v="1294"/>
    <x v="1381"/>
    <n v="100"/>
    <x v="1"/>
    <n v="26.09"/>
    <x v="1"/>
    <s v="Phone"/>
    <x v="1"/>
    <n v="0.21"/>
    <n v="5098"/>
    <s v="Medio"/>
    <s v="Bajo"/>
    <n v="0"/>
    <n v="1078"/>
    <n v="17"/>
    <n v="5.882352941176471"/>
    <n v="5.882352941176471"/>
    <s v="Primera compra"/>
    <n v="776"/>
    <n v="25.494866529774125"/>
    <n v="2.1245722108145104"/>
    <x v="2"/>
    <x v="1"/>
    <s v="ago"/>
  </r>
  <r>
    <x v="4138"/>
    <x v="0"/>
    <n v="65"/>
    <n v="457"/>
    <n v="1070.7"/>
    <n v="0"/>
    <s v="No"/>
    <s v="No"/>
    <n v="0"/>
    <n v="0"/>
    <n v="5"/>
    <s v="Yes"/>
    <n v="0"/>
    <s v="WA"/>
    <x v="1"/>
    <n v="39"/>
    <s v="No"/>
    <s v="No"/>
    <s v="No"/>
    <s v="  Two Year   "/>
    <s v="Direct Debit"/>
    <n v="36"/>
    <n v="2579"/>
    <x v="0"/>
    <m/>
    <x v="88"/>
    <x v="930"/>
    <n v="65"/>
    <x v="1"/>
    <n v="36.31"/>
    <x v="5"/>
    <s v="Phone"/>
    <x v="1"/>
    <n v="0"/>
    <n v="1998"/>
    <s v="Medio"/>
    <s v="Bajo"/>
    <n v="6.1538461538461542E-2"/>
    <n v="1268"/>
    <n v="461"/>
    <n v="0.14099783080260303"/>
    <n v="0.14099783080260303"/>
    <s v="Primera compra"/>
    <n v="447"/>
    <n v="14.68583162217659"/>
    <n v="1.2238193018480492"/>
    <x v="0"/>
    <x v="3"/>
    <s v="jul"/>
  </r>
  <r>
    <x v="4139"/>
    <x v="0"/>
    <n v="58"/>
    <n v="123"/>
    <n v="265.39999999999998"/>
    <n v="0"/>
    <s v="No"/>
    <s v="No"/>
    <n v="0"/>
    <n v="1"/>
    <n v="6"/>
    <s v="Yes"/>
    <n v="0"/>
    <s v="MS"/>
    <x v="0"/>
    <n v="41"/>
    <s v="No"/>
    <s v="No"/>
    <s v="No"/>
    <s v="  One Year   "/>
    <s v="Direct Debit"/>
    <n v="36"/>
    <n v="734"/>
    <x v="0"/>
    <m/>
    <x v="1090"/>
    <x v="1303"/>
    <n v="51"/>
    <x v="2"/>
    <n v="33.26"/>
    <x v="5"/>
    <s v="Email"/>
    <x v="1"/>
    <n v="0"/>
    <n v="1029"/>
    <s v="Medio"/>
    <s v="Bajo"/>
    <n v="7.8431372549019607E-2"/>
    <n v="1317"/>
    <n v="127"/>
    <n v="0.40157480314960631"/>
    <n v="0.40157480314960631"/>
    <s v="Primera compra"/>
    <n v="429"/>
    <n v="14.094455852156059"/>
    <n v="1.1745379876796715"/>
    <x v="0"/>
    <x v="2"/>
    <s v="ago"/>
  </r>
  <r>
    <x v="4140"/>
    <x v="0"/>
    <n v="68"/>
    <n v="53"/>
    <n v="170.7"/>
    <n v="0"/>
    <s v="No"/>
    <s v="No"/>
    <n v="0"/>
    <n v="1"/>
    <n v="0"/>
    <s v="No"/>
    <n v="0"/>
    <s v="WY"/>
    <x v="1"/>
    <n v="44"/>
    <s v="No"/>
    <s v="No"/>
    <s v="No"/>
    <s v="  Month-to-Month   "/>
    <s v="Credit Card"/>
    <n v="9"/>
    <n v="218"/>
    <x v="0"/>
    <m/>
    <x v="939"/>
    <x v="770"/>
    <n v="68"/>
    <x v="2"/>
    <n v="9.61"/>
    <x v="2"/>
    <s v="SMS"/>
    <x v="1"/>
    <n v="0"/>
    <n v="5691"/>
    <s v="Medio"/>
    <s v="Medio"/>
    <n v="7.3529411764705885E-2"/>
    <n v="326"/>
    <n v="58"/>
    <n v="1.1724137931034482"/>
    <n v="1.1724137931034482"/>
    <s v="Primera compra"/>
    <n v="800"/>
    <n v="26.283367556468171"/>
    <n v="2.1902806297056809"/>
    <x v="1"/>
    <x v="1"/>
    <s v="ago"/>
  </r>
  <r>
    <x v="4141"/>
    <x v="0"/>
    <n v="59"/>
    <n v="76"/>
    <n v="165.9"/>
    <n v="0"/>
    <s v="No"/>
    <s v="No"/>
    <n v="0"/>
    <n v="0"/>
    <n v="2"/>
    <s v="Yes"/>
    <n v="0"/>
    <s v="LA"/>
    <x v="1"/>
    <n v="55"/>
    <s v="No"/>
    <s v="No"/>
    <s v="Yes"/>
    <s v="  Month-to-Month   "/>
    <s v="Direct Debit"/>
    <n v="36"/>
    <n v="1003"/>
    <x v="0"/>
    <m/>
    <x v="436"/>
    <x v="1033"/>
    <n v="89"/>
    <x v="2"/>
    <n v="39.92"/>
    <x v="5"/>
    <s v="Phone"/>
    <x v="0"/>
    <n v="0"/>
    <n v="1605"/>
    <s v="Medio"/>
    <s v="Bajo"/>
    <n v="4.49438202247191E-2"/>
    <n v="1544"/>
    <n v="80"/>
    <n v="1.1125"/>
    <n v="1.1125"/>
    <s v="Primera compra"/>
    <n v="1438"/>
    <n v="47.244353182751539"/>
    <n v="3.9370294318959616"/>
    <x v="0"/>
    <x v="2"/>
    <s v="nov"/>
  </r>
  <r>
    <x v="4142"/>
    <x v="0"/>
    <n v="53"/>
    <n v="9"/>
    <n v="25.2"/>
    <n v="12"/>
    <s v="Yes"/>
    <s v="Yes"/>
    <n v="0"/>
    <n v="0"/>
    <n v="13"/>
    <s v="Yes"/>
    <n v="0"/>
    <s v="AL"/>
    <x v="1"/>
    <n v="67"/>
    <s v="No"/>
    <s v="Yes"/>
    <s v="No"/>
    <s v="  Month-to-Month   "/>
    <s v="Direct Debit"/>
    <n v="30"/>
    <n v="59"/>
    <x v="0"/>
    <m/>
    <x v="932"/>
    <x v="1132"/>
    <n v="65"/>
    <x v="1"/>
    <n v="30.82"/>
    <x v="1"/>
    <s v="Email"/>
    <x v="0"/>
    <n v="0.28999999999999998"/>
    <n v="4015"/>
    <s v="Medio"/>
    <s v="Bajo"/>
    <n v="0"/>
    <n v="1189"/>
    <n v="21"/>
    <n v="3.0952380952380953"/>
    <n v="3.0952380952380953"/>
    <s v="Primera compra"/>
    <n v="1305"/>
    <n v="42.874743326488705"/>
    <n v="3.5728952772073921"/>
    <x v="2"/>
    <x v="1"/>
    <s v="mar"/>
  </r>
  <r>
    <x v="4143"/>
    <x v="0"/>
    <n v="51"/>
    <n v="372"/>
    <n v="748.5"/>
    <n v="248"/>
    <s v="Yes"/>
    <s v="No"/>
    <n v="148.80000000000001"/>
    <n v="2"/>
    <n v="8"/>
    <s v="Yes"/>
    <n v="0"/>
    <s v="OK"/>
    <x v="0"/>
    <n v="61"/>
    <s v="No"/>
    <s v="No"/>
    <s v="Yes"/>
    <s v="  One Year   "/>
    <s v="Credit Card"/>
    <n v="38"/>
    <n v="2342"/>
    <x v="0"/>
    <m/>
    <x v="773"/>
    <x v="281"/>
    <n v="117"/>
    <x v="2"/>
    <n v="30.44"/>
    <x v="3"/>
    <s v="Email"/>
    <x v="1"/>
    <n v="0.74"/>
    <n v="224"/>
    <s v="Medio"/>
    <s v="Bajo"/>
    <n v="8.5470085470085479E-3"/>
    <n v="1669"/>
    <n v="621"/>
    <n v="0.18840579710144928"/>
    <n v="0.18840579710144928"/>
    <s v="Primera compra"/>
    <n v="1291"/>
    <n v="42.414784394250511"/>
    <n v="3.5345653661875427"/>
    <x v="2"/>
    <x v="3"/>
    <s v="abr"/>
  </r>
  <r>
    <x v="4144"/>
    <x v="0"/>
    <n v="74"/>
    <n v="45"/>
    <n v="107"/>
    <n v="0"/>
    <s v="No"/>
    <s v="No"/>
    <n v="0"/>
    <n v="0"/>
    <n v="10"/>
    <s v="Yes"/>
    <n v="0"/>
    <s v="FL"/>
    <x v="1"/>
    <n v="25"/>
    <s v="Yes"/>
    <s v="No"/>
    <s v="No"/>
    <s v="  Month-to-Month   "/>
    <s v="Credit Card"/>
    <n v="59"/>
    <n v="523"/>
    <x v="0"/>
    <m/>
    <x v="847"/>
    <x v="1075"/>
    <n v="21"/>
    <x v="0"/>
    <n v="57.98"/>
    <x v="4"/>
    <s v="SMS"/>
    <x v="0"/>
    <n v="0"/>
    <n v="2505"/>
    <s v="Alto"/>
    <s v="Bajo"/>
    <n v="0.14285714285714285"/>
    <n v="474"/>
    <n v="48"/>
    <n v="0.4375"/>
    <n v="0.4375"/>
    <s v="Primera compra"/>
    <n v="1738"/>
    <n v="57.100616016427097"/>
    <n v="4.7583846680355917"/>
    <x v="0"/>
    <x v="1"/>
    <s v="ene"/>
  </r>
  <r>
    <x v="4145"/>
    <x v="0"/>
    <n v="74"/>
    <n v="216"/>
    <n v="510.4"/>
    <n v="0"/>
    <s v="No"/>
    <s v="No"/>
    <n v="0"/>
    <n v="0"/>
    <n v="0"/>
    <s v="No"/>
    <n v="0"/>
    <s v="SC"/>
    <x v="0"/>
    <n v="58"/>
    <s v="No"/>
    <s v="No"/>
    <s v="No"/>
    <s v="  One Year   "/>
    <s v="Direct Debit"/>
    <n v="10"/>
    <n v="556"/>
    <x v="0"/>
    <m/>
    <x v="1088"/>
    <x v="1382"/>
    <n v="114"/>
    <x v="0"/>
    <n v="11.89"/>
    <x v="1"/>
    <s v="SMS"/>
    <x v="1"/>
    <n v="0"/>
    <n v="573"/>
    <s v="Medio"/>
    <s v="Bajo"/>
    <n v="0"/>
    <n v="1075"/>
    <n v="216"/>
    <n v="0.52777777777777779"/>
    <n v="0.52777777777777779"/>
    <s v="Primera compra"/>
    <n v="503"/>
    <n v="16.525667351129364"/>
    <n v="1.377138945927447"/>
    <x v="0"/>
    <x v="1"/>
    <s v="may"/>
  </r>
  <r>
    <x v="4146"/>
    <x v="0"/>
    <n v="97"/>
    <n v="190"/>
    <n v="430.1"/>
    <n v="0"/>
    <s v="No"/>
    <s v="Yes"/>
    <n v="0"/>
    <n v="0"/>
    <n v="15"/>
    <s v="Yes"/>
    <n v="0"/>
    <s v="NJ"/>
    <x v="1"/>
    <n v="27"/>
    <s v="Yes"/>
    <s v="No"/>
    <s v="Yes"/>
    <s v="  Month-to-Month   "/>
    <s v="Direct Debit"/>
    <n v="34"/>
    <n v="925"/>
    <x v="0"/>
    <m/>
    <x v="1361"/>
    <x v="1091"/>
    <n v="99"/>
    <x v="1"/>
    <n v="39.31"/>
    <x v="4"/>
    <s v="Phone"/>
    <x v="1"/>
    <n v="0"/>
    <n v="6069"/>
    <s v="Medio"/>
    <s v="Bajo"/>
    <n v="3.0303030303030304E-2"/>
    <n v="561"/>
    <n v="193"/>
    <n v="0.51295336787564771"/>
    <n v="0.51295336787564771"/>
    <s v="Primera compra"/>
    <n v="509"/>
    <n v="16.722792607802877"/>
    <n v="1.3935660506502396"/>
    <x v="0"/>
    <x v="2"/>
    <s v="may"/>
  </r>
  <r>
    <x v="4147"/>
    <x v="0"/>
    <n v="60"/>
    <n v="417"/>
    <n v="852.8"/>
    <n v="284"/>
    <s v="Yes"/>
    <s v="No"/>
    <n v="182.8"/>
    <n v="2"/>
    <n v="2"/>
    <s v="Yes"/>
    <n v="0"/>
    <s v="FL"/>
    <x v="0"/>
    <n v="37"/>
    <s v="No"/>
    <s v="No"/>
    <s v="Yes"/>
    <s v="  Two Year   "/>
    <s v="Credit Card"/>
    <n v="48"/>
    <n v="3378"/>
    <x v="0"/>
    <m/>
    <x v="1124"/>
    <x v="951"/>
    <n v="26"/>
    <x v="2"/>
    <n v="45.95"/>
    <x v="1"/>
    <s v="Email"/>
    <x v="1"/>
    <n v="7.31"/>
    <n v="818"/>
    <s v="Alto"/>
    <s v="Bajo"/>
    <n v="0"/>
    <n v="960"/>
    <n v="701"/>
    <n v="3.7089871611982884E-2"/>
    <n v="3.7089871611982884E-2"/>
    <s v="Primera compra"/>
    <n v="538"/>
    <n v="17.675564681724847"/>
    <n v="1.4729637234770705"/>
    <x v="0"/>
    <x v="3"/>
    <s v="abr"/>
  </r>
  <r>
    <x v="4148"/>
    <x v="0"/>
    <n v="68"/>
    <n v="66"/>
    <n v="167.1"/>
    <n v="0"/>
    <s v="No"/>
    <s v="No"/>
    <n v="0"/>
    <n v="0"/>
    <n v="26"/>
    <s v="Yes"/>
    <n v="0"/>
    <s v="NY"/>
    <x v="1"/>
    <n v="33"/>
    <s v="No"/>
    <s v="No"/>
    <s v="Yes"/>
    <s v="  One Year   "/>
    <s v="Direct Debit"/>
    <n v="23"/>
    <n v="474"/>
    <x v="0"/>
    <m/>
    <x v="1332"/>
    <x v="938"/>
    <n v="103"/>
    <x v="2"/>
    <n v="19.940000000000001"/>
    <x v="3"/>
    <s v="SMS"/>
    <x v="0"/>
    <n v="0"/>
    <n v="1110"/>
    <s v="Medio"/>
    <s v="Bajo"/>
    <n v="9.7087378640776691E-3"/>
    <n v="504"/>
    <n v="67"/>
    <n v="1.5373134328358209"/>
    <n v="1.5373134328358209"/>
    <s v="Primera compra"/>
    <n v="1307"/>
    <n v="42.940451745379875"/>
    <n v="3.5783709787816562"/>
    <x v="2"/>
    <x v="1"/>
    <s v="mar"/>
  </r>
  <r>
    <x v="4149"/>
    <x v="0"/>
    <n v="70"/>
    <n v="98"/>
    <n v="259.10000000000002"/>
    <n v="0"/>
    <s v="No"/>
    <s v="No"/>
    <n v="0"/>
    <n v="1"/>
    <n v="0"/>
    <s v="No"/>
    <n v="0"/>
    <s v="TX"/>
    <x v="1"/>
    <n v="38"/>
    <s v="No"/>
    <s v="No"/>
    <s v="No"/>
    <s v="  Two Year   "/>
    <s v="Credit Card"/>
    <n v="9"/>
    <n v="282"/>
    <x v="0"/>
    <m/>
    <x v="1276"/>
    <x v="629"/>
    <n v="59"/>
    <x v="0"/>
    <n v="9.94"/>
    <x v="0"/>
    <s v="Phone"/>
    <x v="0"/>
    <n v="0"/>
    <n v="3196"/>
    <s v="Medio"/>
    <s v="Bajo"/>
    <n v="3.3898305084745763E-2"/>
    <n v="396"/>
    <n v="100"/>
    <n v="0.59"/>
    <n v="0.59"/>
    <s v="Primera compra"/>
    <n v="827"/>
    <n v="27.170431211498972"/>
    <n v="2.2642026009582477"/>
    <x v="0"/>
    <x v="1"/>
    <s v="jul"/>
  </r>
  <r>
    <x v="4150"/>
    <x v="0"/>
    <n v="71"/>
    <n v="6"/>
    <n v="12"/>
    <n v="0"/>
    <s v="No"/>
    <s v="No"/>
    <n v="0"/>
    <n v="0"/>
    <n v="0"/>
    <s v="No"/>
    <n v="0"/>
    <s v="ID"/>
    <x v="1"/>
    <n v="56"/>
    <s v="No"/>
    <s v="No"/>
    <s v="No"/>
    <s v="  Month-to-Month   "/>
    <s v="Credit Card"/>
    <n v="9"/>
    <n v="9"/>
    <x v="0"/>
    <m/>
    <x v="1089"/>
    <x v="139"/>
    <n v="87"/>
    <x v="0"/>
    <n v="7.5"/>
    <x v="3"/>
    <s v="SMS"/>
    <x v="0"/>
    <n v="0"/>
    <n v="1023"/>
    <s v="Medio"/>
    <s v="Bajo"/>
    <n v="1.1494252873563218E-2"/>
    <n v="1111"/>
    <n v="7"/>
    <n v="12.428571428571429"/>
    <n v="12.428571428571429"/>
    <s v="Primera compra"/>
    <n v="1310"/>
    <n v="43.039014373716633"/>
    <n v="3.5865845311430529"/>
    <x v="2"/>
    <x v="1"/>
    <s v="mar"/>
  </r>
  <r>
    <x v="4151"/>
    <x v="0"/>
    <n v="67"/>
    <n v="345"/>
    <n v="723.5"/>
    <n v="0"/>
    <s v="No"/>
    <s v="No"/>
    <n v="0"/>
    <n v="0"/>
    <n v="5"/>
    <s v="Yes"/>
    <n v="0"/>
    <s v="WY"/>
    <x v="0"/>
    <n v="71"/>
    <s v="No"/>
    <s v="Yes"/>
    <s v="Yes"/>
    <s v="  Two Year   "/>
    <s v="Credit Card"/>
    <n v="21"/>
    <n v="1524"/>
    <x v="0"/>
    <m/>
    <x v="1099"/>
    <x v="945"/>
    <n v="12"/>
    <x v="2"/>
    <n v="22.19"/>
    <x v="0"/>
    <s v="SMS"/>
    <x v="1"/>
    <n v="0"/>
    <n v="245"/>
    <s v="Medio"/>
    <s v="Bajo"/>
    <n v="0.16666666666666666"/>
    <n v="519"/>
    <n v="347"/>
    <n v="3.4582132564841501E-2"/>
    <n v="3.4582132564841501E-2"/>
    <s v="Primera compra"/>
    <n v="792"/>
    <n v="26.020533880903493"/>
    <n v="2.1683778234086244"/>
    <x v="0"/>
    <x v="0"/>
    <s v="ago"/>
  </r>
  <r>
    <x v="4152"/>
    <x v="0"/>
    <n v="50"/>
    <n v="350"/>
    <n v="1004.2"/>
    <n v="288"/>
    <s v="Yes"/>
    <s v="No"/>
    <n v="167"/>
    <n v="0"/>
    <n v="4"/>
    <s v="Yes"/>
    <n v="0"/>
    <s v="VA"/>
    <x v="1"/>
    <n v="60"/>
    <s v="No"/>
    <s v="No"/>
    <s v="Yes"/>
    <s v="  Two Year   "/>
    <s v="Direct Debit"/>
    <n v="46"/>
    <n v="3287"/>
    <x v="0"/>
    <m/>
    <x v="313"/>
    <x v="554"/>
    <n v="119"/>
    <x v="2"/>
    <n v="51.48"/>
    <x v="1"/>
    <s v="SMS"/>
    <x v="0"/>
    <n v="8.35"/>
    <n v="6188"/>
    <s v="Alto"/>
    <s v="Bajo"/>
    <n v="0"/>
    <n v="680"/>
    <n v="638"/>
    <n v="0.18652037617554859"/>
    <n v="0.18652037617554859"/>
    <s v="Primera compra"/>
    <n v="1497"/>
    <n v="49.182751540041068"/>
    <n v="4.0985626283367553"/>
    <x v="2"/>
    <x v="3"/>
    <s v="sept"/>
  </r>
  <r>
    <x v="4153"/>
    <x v="0"/>
    <n v="56"/>
    <n v="38"/>
    <n v="88.3"/>
    <n v="0"/>
    <s v="No"/>
    <s v="No"/>
    <n v="0"/>
    <n v="2"/>
    <n v="4"/>
    <s v="Yes"/>
    <n v="0"/>
    <s v="IA"/>
    <x v="1"/>
    <n v="38"/>
    <s v="No"/>
    <s v="No"/>
    <s v="Yes"/>
    <s v="  Month-to-Month   "/>
    <s v="Credit Card"/>
    <n v="30"/>
    <n v="167"/>
    <x v="0"/>
    <m/>
    <x v="896"/>
    <x v="1265"/>
    <n v="71"/>
    <x v="1"/>
    <n v="33.119999999999997"/>
    <x v="3"/>
    <s v="Phone"/>
    <x v="1"/>
    <n v="0"/>
    <n v="5031"/>
    <s v="Medio"/>
    <s v="Bajo"/>
    <n v="1.4084507042253521E-2"/>
    <n v="966"/>
    <n v="39"/>
    <n v="1.8205128205128205"/>
    <n v="1.8205128205128205"/>
    <s v="Primera compra"/>
    <n v="1610"/>
    <n v="52.895277207392198"/>
    <n v="4.4079397672826834"/>
    <x v="2"/>
    <x v="1"/>
    <s v="may"/>
  </r>
  <r>
    <x v="4154"/>
    <x v="0"/>
    <n v="70"/>
    <n v="104"/>
    <n v="280.8"/>
    <n v="490"/>
    <s v="Yes"/>
    <s v="No"/>
    <n v="171.5"/>
    <n v="0"/>
    <n v="9"/>
    <s v="Yes"/>
    <n v="0"/>
    <s v="OR"/>
    <x v="0"/>
    <n v="47"/>
    <s v="No"/>
    <s v="No"/>
    <s v="No"/>
    <s v="  One Year   "/>
    <s v="Direct Debit"/>
    <n v="60"/>
    <n v="4226"/>
    <x v="0"/>
    <m/>
    <x v="1077"/>
    <x v="1289"/>
    <n v="87"/>
    <x v="0"/>
    <n v="50.07"/>
    <x v="5"/>
    <s v="SMS"/>
    <x v="1"/>
    <n v="0.69"/>
    <n v="3132"/>
    <s v="Alto"/>
    <s v="Bajo"/>
    <n v="4.5977011494252873E-2"/>
    <n v="1148"/>
    <n v="598"/>
    <n v="0.14548494983277591"/>
    <n v="0.14548494983277591"/>
    <s v="Primera compra"/>
    <n v="1174"/>
    <n v="38.570841889117041"/>
    <n v="3.2142368240930868"/>
    <x v="0"/>
    <x v="3"/>
    <s v="jul"/>
  </r>
  <r>
    <x v="4155"/>
    <x v="0"/>
    <n v="53"/>
    <n v="306"/>
    <n v="778.7"/>
    <n v="0"/>
    <s v="No"/>
    <s v="No"/>
    <n v="0"/>
    <n v="0"/>
    <n v="0"/>
    <s v="No"/>
    <n v="0"/>
    <s v="IN"/>
    <x v="0"/>
    <n v="68"/>
    <s v="No"/>
    <s v="Yes"/>
    <s v="No"/>
    <s v="  Two Year   "/>
    <s v="Direct Debit"/>
    <n v="9"/>
    <n v="625"/>
    <x v="0"/>
    <m/>
    <x v="826"/>
    <x v="318"/>
    <n v="69"/>
    <x v="2"/>
    <n v="7.53"/>
    <x v="1"/>
    <s v="SMS"/>
    <x v="0"/>
    <n v="0"/>
    <n v="1820"/>
    <s v="Medio"/>
    <s v="Bajo"/>
    <n v="0"/>
    <n v="1637"/>
    <n v="306"/>
    <n v="0.22549019607843138"/>
    <n v="0.22549019607843138"/>
    <s v="Primera compra"/>
    <n v="1087"/>
    <n v="35.71252566735113"/>
    <n v="2.9760438056125942"/>
    <x v="2"/>
    <x v="1"/>
    <s v="oct"/>
  </r>
  <r>
    <x v="4156"/>
    <x v="0"/>
    <n v="61"/>
    <n v="14"/>
    <n v="44.7"/>
    <n v="55"/>
    <s v="Yes"/>
    <s v="Yes"/>
    <n v="0"/>
    <n v="0"/>
    <n v="8"/>
    <s v="Yes"/>
    <n v="0"/>
    <s v="OR"/>
    <x v="2"/>
    <n v="25"/>
    <s v="Yes"/>
    <s v="No"/>
    <s v="No"/>
    <s v="  Month-to-Month   "/>
    <s v="Direct Debit"/>
    <n v="27"/>
    <n v="301"/>
    <x v="0"/>
    <m/>
    <x v="6"/>
    <x v="618"/>
    <n v="44"/>
    <x v="2"/>
    <n v="21.98"/>
    <x v="2"/>
    <s v="Email"/>
    <x v="0"/>
    <n v="1.39"/>
    <n v="1566"/>
    <s v="Medio"/>
    <s v="Medio"/>
    <n v="0.11363636363636363"/>
    <n v="628"/>
    <n v="74"/>
    <n v="0.59459459459459463"/>
    <n v="0.59459459459459463"/>
    <s v="Primera compra"/>
    <n v="555"/>
    <n v="18.234086242299796"/>
    <n v="1.5195071868583163"/>
    <x v="1"/>
    <x v="1"/>
    <s v="abr"/>
  </r>
  <r>
    <x v="4157"/>
    <x v="0"/>
    <n v="68"/>
    <n v="185"/>
    <n v="499.8"/>
    <n v="0"/>
    <s v="No"/>
    <s v="No"/>
    <n v="0"/>
    <n v="2"/>
    <n v="7"/>
    <s v="No"/>
    <n v="13"/>
    <s v="IN"/>
    <x v="0"/>
    <n v="74"/>
    <s v="No"/>
    <s v="Yes"/>
    <s v="Yes"/>
    <s v="  Two Year   "/>
    <s v="Credit Card"/>
    <n v="53"/>
    <n v="3799"/>
    <x v="0"/>
    <m/>
    <x v="1205"/>
    <x v="482"/>
    <n v="39"/>
    <x v="0"/>
    <n v="48.65"/>
    <x v="1"/>
    <s v="Phone"/>
    <x v="0"/>
    <n v="0"/>
    <n v="4702"/>
    <s v="Alto"/>
    <s v="Bajo"/>
    <n v="0"/>
    <n v="1624"/>
    <n v="185"/>
    <n v="0.21081081081081082"/>
    <n v="0.21081081081081082"/>
    <s v="Primera compra"/>
    <n v="933"/>
    <n v="30.652977412731005"/>
    <n v="2.5544147843942504"/>
    <x v="2"/>
    <x v="3"/>
    <s v="mar"/>
  </r>
  <r>
    <x v="4158"/>
    <x v="0"/>
    <n v="68"/>
    <n v="3"/>
    <n v="6"/>
    <n v="0"/>
    <s v="No"/>
    <s v="No"/>
    <n v="0"/>
    <n v="0"/>
    <n v="0"/>
    <s v="No"/>
    <n v="0"/>
    <s v="AK"/>
    <x v="0"/>
    <n v="23"/>
    <s v="Yes"/>
    <s v="No"/>
    <s v="No"/>
    <s v="  Month-to-Month   "/>
    <s v="Credit Card"/>
    <n v="10"/>
    <n v="10"/>
    <x v="0"/>
    <m/>
    <x v="684"/>
    <x v="664"/>
    <n v="100"/>
    <x v="1"/>
    <n v="10.029999999999999"/>
    <x v="3"/>
    <s v="Phone"/>
    <x v="1"/>
    <n v="0"/>
    <n v="1266"/>
    <s v="Medio"/>
    <s v="Bajo"/>
    <n v="0.01"/>
    <n v="1709"/>
    <n v="4"/>
    <n v="25"/>
    <n v="25"/>
    <s v="Primera compra"/>
    <n v="1239"/>
    <n v="40.706365503080079"/>
    <n v="3.3921971252566734"/>
    <x v="2"/>
    <x v="1"/>
    <s v="may"/>
  </r>
  <r>
    <x v="4159"/>
    <x v="0"/>
    <n v="67"/>
    <n v="182"/>
    <n v="577.9"/>
    <n v="288"/>
    <s v="Yes"/>
    <s v="No"/>
    <n v="198"/>
    <n v="0"/>
    <n v="9"/>
    <s v="Yes"/>
    <n v="0"/>
    <s v="HI"/>
    <x v="1"/>
    <n v="41"/>
    <s v="No"/>
    <s v="No"/>
    <s v="Yes"/>
    <s v="  Two Year   "/>
    <s v="Credit Card"/>
    <n v="45"/>
    <n v="3281"/>
    <x v="0"/>
    <m/>
    <x v="1028"/>
    <x v="217"/>
    <n v="109"/>
    <x v="0"/>
    <n v="37.619999999999997"/>
    <x v="2"/>
    <s v="Phone"/>
    <x v="0"/>
    <n v="0.79"/>
    <n v="5587"/>
    <s v="Medio"/>
    <s v="Medio"/>
    <n v="4.5871559633027525E-2"/>
    <n v="1216"/>
    <n v="475"/>
    <n v="0.2294736842105263"/>
    <n v="0.2294736842105263"/>
    <s v="Primera compra"/>
    <n v="730"/>
    <n v="23.983572895277206"/>
    <n v="1.9986310746064337"/>
    <x v="1"/>
    <x v="3"/>
    <s v="oct"/>
  </r>
  <r>
    <x v="4160"/>
    <x v="0"/>
    <n v="50"/>
    <n v="66"/>
    <n v="159"/>
    <n v="0"/>
    <s v="No"/>
    <s v="No"/>
    <n v="0"/>
    <n v="0"/>
    <n v="0"/>
    <s v="No"/>
    <n v="0"/>
    <s v="PA"/>
    <x v="0"/>
    <n v="28"/>
    <s v="Yes"/>
    <s v="No"/>
    <s v="No"/>
    <s v="  One Year   "/>
    <s v="Credit Card"/>
    <n v="9"/>
    <n v="373"/>
    <x v="0"/>
    <m/>
    <x v="33"/>
    <x v="363"/>
    <n v="1"/>
    <x v="2"/>
    <n v="10.52"/>
    <x v="1"/>
    <s v="Phone"/>
    <x v="1"/>
    <n v="0"/>
    <n v="6881"/>
    <s v="Medio"/>
    <s v="Bajo"/>
    <n v="0"/>
    <n v="1582"/>
    <n v="66"/>
    <n v="1.5151515151515152E-2"/>
    <n v="1.5151515151515152E-2"/>
    <s v="Primera compra"/>
    <n v="727"/>
    <n v="23.885010266940451"/>
    <n v="1.9904175222450375"/>
    <x v="0"/>
    <x v="1"/>
    <s v="oct"/>
  </r>
  <r>
    <x v="4161"/>
    <x v="0"/>
    <n v="63"/>
    <n v="299"/>
    <n v="608.9"/>
    <n v="0"/>
    <s v="No"/>
    <s v="No"/>
    <n v="0"/>
    <n v="1"/>
    <n v="5"/>
    <s v="No"/>
    <n v="6"/>
    <s v="ID"/>
    <x v="0"/>
    <n v="73"/>
    <s v="No"/>
    <s v="Yes"/>
    <s v="Yes"/>
    <s v="  Two Year   "/>
    <s v="Direct Debit"/>
    <n v="65"/>
    <n v="3597"/>
    <x v="0"/>
    <m/>
    <x v="826"/>
    <x v="1171"/>
    <n v="29"/>
    <x v="2"/>
    <n v="68.48"/>
    <x v="2"/>
    <s v="Phone"/>
    <x v="0"/>
    <n v="0"/>
    <n v="1531"/>
    <s v="Alto"/>
    <s v="Medio"/>
    <n v="0.17241379310344829"/>
    <n v="1672"/>
    <n v="304"/>
    <n v="9.5394736842105268E-2"/>
    <n v="9.5394736842105268E-2"/>
    <s v="Primera compra"/>
    <n v="1087"/>
    <n v="35.71252566735113"/>
    <n v="2.9760438056125942"/>
    <x v="1"/>
    <x v="3"/>
    <s v="oct"/>
  </r>
  <r>
    <x v="4162"/>
    <x v="0"/>
    <n v="72"/>
    <n v="108"/>
    <n v="268.39999999999998"/>
    <n v="216"/>
    <s v="Yes"/>
    <s v="No"/>
    <n v="324"/>
    <n v="0"/>
    <n v="0"/>
    <s v="No"/>
    <n v="0"/>
    <s v="MS"/>
    <x v="1"/>
    <n v="51"/>
    <s v="No"/>
    <s v="No"/>
    <s v="No"/>
    <s v="  Two Year   "/>
    <s v="Direct Debit"/>
    <n v="8"/>
    <n v="446"/>
    <x v="0"/>
    <m/>
    <x v="1209"/>
    <x v="324"/>
    <n v="115"/>
    <x v="0"/>
    <n v="8.27"/>
    <x v="0"/>
    <s v="Email"/>
    <x v="0"/>
    <n v="0.65"/>
    <n v="1158"/>
    <s v="Medio"/>
    <s v="Bajo"/>
    <n v="1.7391304347826087E-2"/>
    <n v="957"/>
    <n v="326"/>
    <n v="0.35276073619631904"/>
    <n v="0.35276073619631904"/>
    <s v="Primera compra"/>
    <n v="968"/>
    <n v="31.802874743326491"/>
    <n v="2.6502395619438741"/>
    <x v="0"/>
    <x v="1"/>
    <s v="feb"/>
  </r>
  <r>
    <x v="4163"/>
    <x v="0"/>
    <n v="71"/>
    <n v="349"/>
    <n v="870"/>
    <n v="144"/>
    <s v="Yes"/>
    <s v="No"/>
    <n v="132.5"/>
    <n v="1"/>
    <n v="17"/>
    <s v="Yes"/>
    <n v="0"/>
    <s v="IL"/>
    <x v="1"/>
    <n v="25"/>
    <s v="Yes"/>
    <s v="No"/>
    <s v="Yes"/>
    <s v="  Two Year   "/>
    <s v="Credit Card"/>
    <n v="34"/>
    <n v="2498"/>
    <x v="0"/>
    <m/>
    <x v="1311"/>
    <x v="1008"/>
    <n v="108"/>
    <x v="0"/>
    <n v="32.76"/>
    <x v="3"/>
    <s v="Phone"/>
    <x v="1"/>
    <n v="6.62"/>
    <n v="1542"/>
    <s v="Medio"/>
    <s v="Bajo"/>
    <n v="9.2592592592592587E-3"/>
    <n v="546"/>
    <n v="494"/>
    <n v="0.21862348178137653"/>
    <n v="0.21862348178137653"/>
    <s v="Primera compra"/>
    <n v="541"/>
    <n v="17.774127310061601"/>
    <n v="1.4811772758384667"/>
    <x v="0"/>
    <x v="3"/>
    <s v="abr"/>
  </r>
  <r>
    <x v="4164"/>
    <x v="0"/>
    <n v="66"/>
    <n v="5"/>
    <n v="15"/>
    <n v="0"/>
    <s v="No"/>
    <s v="No"/>
    <n v="0"/>
    <n v="0"/>
    <n v="10"/>
    <s v="No"/>
    <n v="29"/>
    <s v="VT"/>
    <x v="1"/>
    <n v="32"/>
    <s v="No"/>
    <s v="No"/>
    <s v="No"/>
    <s v="  Month-to-Month   "/>
    <s v="Credit Card"/>
    <n v="12"/>
    <n v="12"/>
    <x v="0"/>
    <m/>
    <x v="616"/>
    <x v="203"/>
    <n v="2"/>
    <x v="0"/>
    <n v="9.93"/>
    <x v="0"/>
    <s v="Email"/>
    <x v="1"/>
    <n v="0"/>
    <n v="2104"/>
    <s v="Medio"/>
    <s v="Bajo"/>
    <n v="1"/>
    <n v="925"/>
    <n v="7"/>
    <n v="0.2857142857142857"/>
    <n v="0.2857142857142857"/>
    <s v="Primera compra"/>
    <n v="901"/>
    <n v="29.60164271047228"/>
    <n v="2.4668035592060233"/>
    <x v="0"/>
    <x v="1"/>
    <s v="abr"/>
  </r>
  <r>
    <x v="4165"/>
    <x v="0"/>
    <n v="66"/>
    <n v="71"/>
    <n v="193.4"/>
    <n v="96"/>
    <s v="Yes"/>
    <s v="No"/>
    <n v="51.8"/>
    <n v="1"/>
    <n v="5"/>
    <s v="No"/>
    <n v="15"/>
    <s v="UT"/>
    <x v="0"/>
    <n v="58"/>
    <s v="No"/>
    <s v="No"/>
    <s v="No"/>
    <s v="  Month-to-Month   "/>
    <s v="Direct Debit"/>
    <n v="31"/>
    <n v="761"/>
    <x v="0"/>
    <m/>
    <x v="1151"/>
    <x v="1326"/>
    <n v="112"/>
    <x v="0"/>
    <n v="26.44"/>
    <x v="2"/>
    <s v="SMS"/>
    <x v="1"/>
    <n v="2.59"/>
    <n v="1109"/>
    <s v="Medio"/>
    <s v="Medio"/>
    <n v="4.4642857142857144E-2"/>
    <n v="1208"/>
    <n v="172"/>
    <n v="0.65116279069767447"/>
    <n v="0.65116279069767447"/>
    <s v="Primera compra"/>
    <n v="313"/>
    <n v="10.283367556468171"/>
    <n v="0.85694729637234757"/>
    <x v="1"/>
    <x v="2"/>
    <s v="dic"/>
  </r>
  <r>
    <x v="4166"/>
    <x v="0"/>
    <n v="66"/>
    <n v="466"/>
    <n v="1113.3"/>
    <n v="0"/>
    <s v="No"/>
    <s v="No"/>
    <n v="0"/>
    <n v="0"/>
    <n v="0"/>
    <s v="No"/>
    <n v="0"/>
    <s v="TN"/>
    <x v="1"/>
    <n v="53"/>
    <s v="No"/>
    <s v="No"/>
    <s v="No"/>
    <s v="  Two Year   "/>
    <s v="Direct Debit"/>
    <n v="8"/>
    <n v="617"/>
    <x v="0"/>
    <m/>
    <x v="185"/>
    <x v="180"/>
    <n v="46"/>
    <x v="0"/>
    <n v="7.95"/>
    <x v="3"/>
    <s v="Email"/>
    <x v="1"/>
    <n v="0"/>
    <n v="3882"/>
    <s v="Medio"/>
    <s v="Bajo"/>
    <n v="2.1739130434782608E-2"/>
    <n v="1130"/>
    <n v="467"/>
    <n v="9.8501070663811557E-2"/>
    <n v="9.8501070663811557E-2"/>
    <s v="Primera compra"/>
    <n v="1364"/>
    <n v="44.813141683778234"/>
    <n v="3.7344284736481863"/>
    <x v="2"/>
    <x v="1"/>
    <s v="ene"/>
  </r>
  <r>
    <x v="4167"/>
    <x v="0"/>
    <n v="85"/>
    <n v="90"/>
    <n v="203.3"/>
    <n v="0"/>
    <s v="No"/>
    <s v="No"/>
    <n v="0"/>
    <n v="0"/>
    <n v="2"/>
    <s v="Yes"/>
    <n v="0"/>
    <s v="NM"/>
    <x v="0"/>
    <n v="67"/>
    <s v="No"/>
    <s v="Yes"/>
    <s v="No"/>
    <s v="  Two Year   "/>
    <s v="Direct Debit"/>
    <n v="38"/>
    <n v="644"/>
    <x v="0"/>
    <m/>
    <x v="395"/>
    <x v="701"/>
    <n v="9"/>
    <x v="1"/>
    <n v="31.73"/>
    <x v="3"/>
    <s v="SMS"/>
    <x v="0"/>
    <n v="0"/>
    <n v="4764"/>
    <s v="Medio"/>
    <s v="Bajo"/>
    <n v="0.1111111111111111"/>
    <n v="1337"/>
    <n v="91"/>
    <n v="9.8901098901098897E-2"/>
    <n v="9.8901098901098897E-2"/>
    <s v="Primera compra"/>
    <n v="1185"/>
    <n v="38.932238193018478"/>
    <n v="3.2443531827515399"/>
    <x v="2"/>
    <x v="1"/>
    <s v="jul"/>
  </r>
  <r>
    <x v="4168"/>
    <x v="0"/>
    <n v="57"/>
    <n v="42"/>
    <n v="96.1"/>
    <n v="0"/>
    <s v="No"/>
    <s v="No"/>
    <n v="0"/>
    <n v="0"/>
    <n v="0"/>
    <s v="No"/>
    <n v="0"/>
    <s v="NC"/>
    <x v="0"/>
    <n v="33"/>
    <s v="No"/>
    <s v="No"/>
    <s v="No"/>
    <s v="  Two Year   "/>
    <s v="Credit Card"/>
    <n v="6"/>
    <n v="150"/>
    <x v="0"/>
    <m/>
    <x v="132"/>
    <x v="1195"/>
    <n v="118"/>
    <x v="1"/>
    <n v="6.41"/>
    <x v="1"/>
    <s v="SMS"/>
    <x v="1"/>
    <n v="0"/>
    <n v="4115"/>
    <s v="Medio"/>
    <s v="Bajo"/>
    <n v="0"/>
    <n v="793"/>
    <n v="42"/>
    <n v="2.8095238095238093"/>
    <n v="2.8095238095238093"/>
    <s v="Primera compra"/>
    <n v="378"/>
    <n v="12.418891170431213"/>
    <n v="1.0349075975359343"/>
    <x v="0"/>
    <x v="1"/>
    <s v="oct"/>
  </r>
  <r>
    <x v="4169"/>
    <x v="0"/>
    <n v="58"/>
    <n v="267"/>
    <n v="521.79999999999995"/>
    <n v="0"/>
    <s v="No"/>
    <s v="No"/>
    <n v="0"/>
    <n v="0"/>
    <n v="0"/>
    <s v="No"/>
    <n v="0"/>
    <s v="NV"/>
    <x v="1"/>
    <n v="25"/>
    <s v="Yes"/>
    <s v="No"/>
    <s v="No"/>
    <s v="  One Year   "/>
    <s v="Paper Check"/>
    <n v="7"/>
    <n v="243"/>
    <x v="0"/>
    <m/>
    <x v="523"/>
    <x v="698"/>
    <n v="87"/>
    <x v="2"/>
    <n v="8.1999999999999993"/>
    <x v="3"/>
    <s v="SMS"/>
    <x v="0"/>
    <n v="0"/>
    <n v="1292"/>
    <s v="Medio"/>
    <s v="Bajo"/>
    <n v="1.1494252873563218E-2"/>
    <n v="1444"/>
    <n v="268"/>
    <n v="0.32462686567164178"/>
    <n v="0.32462686567164178"/>
    <s v="Primera compra"/>
    <n v="596"/>
    <n v="19.581108829568791"/>
    <n v="1.6317590691307327"/>
    <x v="0"/>
    <x v="1"/>
    <s v="feb"/>
  </r>
  <r>
    <x v="4170"/>
    <x v="0"/>
    <n v="74"/>
    <n v="7"/>
    <n v="15"/>
    <n v="4"/>
    <s v="Yes"/>
    <s v="No"/>
    <n v="2.8"/>
    <n v="0"/>
    <n v="1"/>
    <s v="Yes"/>
    <n v="0"/>
    <s v="ND"/>
    <x v="0"/>
    <n v="48"/>
    <s v="No"/>
    <s v="No"/>
    <s v="No"/>
    <s v="  Month-to-Month   "/>
    <s v="Direct Debit"/>
    <n v="39"/>
    <n v="39"/>
    <x v="0"/>
    <m/>
    <x v="1167"/>
    <x v="554"/>
    <n v="47"/>
    <x v="2"/>
    <n v="39.619999999999997"/>
    <x v="4"/>
    <s v="SMS"/>
    <x v="0"/>
    <n v="0.14000000000000001"/>
    <n v="884"/>
    <s v="Medio"/>
    <s v="Bajo"/>
    <n v="6.3829787234042548E-2"/>
    <n v="680"/>
    <n v="14"/>
    <n v="3.3571428571428572"/>
    <n v="3.3571428571428572"/>
    <s v="Primera compra"/>
    <n v="1042"/>
    <n v="34.234086242299796"/>
    <n v="2.8528405201916498"/>
    <x v="0"/>
    <x v="1"/>
    <s v="dic"/>
  </r>
  <r>
    <x v="4170"/>
    <x v="0"/>
    <n v="53"/>
    <n v="7"/>
    <n v="15"/>
    <n v="4"/>
    <s v="Yes"/>
    <s v="No"/>
    <n v="2.8"/>
    <n v="0"/>
    <n v="1"/>
    <s v="Yes"/>
    <n v="0"/>
    <s v="ND"/>
    <x v="0"/>
    <n v="48"/>
    <s v="No"/>
    <s v="No"/>
    <s v="No"/>
    <s v="  Month-to-Month   "/>
    <s v="Direct Debit"/>
    <n v="39"/>
    <n v="39"/>
    <x v="0"/>
    <m/>
    <x v="1167"/>
    <x v="554"/>
    <n v="47"/>
    <x v="2"/>
    <n v="39.619999999999997"/>
    <x v="2"/>
    <s v="SMS"/>
    <x v="0"/>
    <n v="0.14000000000000001"/>
    <n v="33"/>
    <s v="Medio"/>
    <s v="Medio"/>
    <n v="0.10638297872340426"/>
    <n v="680"/>
    <n v="16"/>
    <n v="2.9375"/>
    <n v="2.9375"/>
    <s v="Compra posterior"/>
    <n v="1042"/>
    <n v="34.234086242299796"/>
    <n v="2.8528405201916498"/>
    <x v="1"/>
    <x v="1"/>
    <s v="dic"/>
  </r>
  <r>
    <x v="4171"/>
    <x v="0"/>
    <n v="50"/>
    <n v="181"/>
    <n v="504.8"/>
    <n v="0"/>
    <s v="No"/>
    <s v="No"/>
    <n v="0"/>
    <n v="0"/>
    <n v="1"/>
    <s v="Yes"/>
    <n v="0"/>
    <s v="MI"/>
    <x v="1"/>
    <n v="75"/>
    <s v="No"/>
    <s v="Yes"/>
    <s v="Yes"/>
    <s v="  Two Year   "/>
    <s v="Direct Debit"/>
    <n v="49"/>
    <n v="3510"/>
    <x v="0"/>
    <m/>
    <x v="753"/>
    <x v="299"/>
    <n v="105"/>
    <x v="2"/>
    <n v="56.93"/>
    <x v="2"/>
    <s v="SMS"/>
    <x v="1"/>
    <n v="0"/>
    <n v="473"/>
    <s v="Alto"/>
    <s v="Medio"/>
    <n v="4.7619047619047616E-2"/>
    <n v="1615"/>
    <n v="186"/>
    <n v="0.56451612903225812"/>
    <n v="0.56451612903225812"/>
    <s v="Primera compra"/>
    <n v="1140"/>
    <n v="37.453798767967143"/>
    <n v="3.1211498973305951"/>
    <x v="1"/>
    <x v="3"/>
    <s v="ago"/>
  </r>
  <r>
    <x v="4172"/>
    <x v="0"/>
    <n v="51"/>
    <n v="51"/>
    <n v="149.6"/>
    <n v="24"/>
    <s v="Yes"/>
    <s v="No"/>
    <n v="36.9"/>
    <n v="0"/>
    <n v="0"/>
    <s v="No"/>
    <n v="0"/>
    <s v="IN"/>
    <x v="0"/>
    <n v="61"/>
    <s v="No"/>
    <s v="No"/>
    <s v="No"/>
    <s v="  Month-to-Month   "/>
    <s v="Credit Card"/>
    <n v="6"/>
    <n v="77"/>
    <x v="0"/>
    <m/>
    <x v="84"/>
    <x v="181"/>
    <n v="13"/>
    <x v="2"/>
    <n v="6.49"/>
    <x v="5"/>
    <s v="Phone"/>
    <x v="0"/>
    <n v="1.48"/>
    <n v="2013"/>
    <s v="Medio"/>
    <s v="Bajo"/>
    <n v="0.30769230769230771"/>
    <n v="929"/>
    <n v="79"/>
    <n v="0.16455696202531644"/>
    <n v="0.16455696202531644"/>
    <s v="Primera compra"/>
    <n v="536"/>
    <n v="17.609856262833677"/>
    <n v="1.4674880219028064"/>
    <x v="0"/>
    <x v="1"/>
    <s v="abr"/>
  </r>
  <r>
    <x v="4173"/>
    <x v="0"/>
    <n v="58"/>
    <n v="33"/>
    <n v="84.8"/>
    <n v="48"/>
    <s v="Yes"/>
    <s v="No"/>
    <n v="45"/>
    <n v="0"/>
    <n v="6"/>
    <s v="Yes"/>
    <n v="0"/>
    <s v="OK"/>
    <x v="1"/>
    <n v="60"/>
    <s v="No"/>
    <s v="No"/>
    <s v="Yes"/>
    <s v="  Month-to-Month   "/>
    <s v="Direct Debit"/>
    <n v="44"/>
    <n v="536"/>
    <x v="0"/>
    <m/>
    <x v="313"/>
    <x v="228"/>
    <n v="2"/>
    <x v="2"/>
    <n v="40.17"/>
    <x v="0"/>
    <s v="SMS"/>
    <x v="1"/>
    <n v="0.09"/>
    <n v="6768"/>
    <s v="Medio"/>
    <s v="Bajo"/>
    <n v="1"/>
    <n v="536"/>
    <n v="83"/>
    <n v="2.4096385542168676E-2"/>
    <n v="2.4096385542168676E-2"/>
    <s v="Primera compra"/>
    <n v="1497"/>
    <n v="49.182751540041068"/>
    <n v="4.0985626283367553"/>
    <x v="0"/>
    <x v="1"/>
    <s v="sept"/>
  </r>
  <r>
    <x v="4174"/>
    <x v="0"/>
    <n v="72"/>
    <n v="250"/>
    <n v="641.1"/>
    <n v="0"/>
    <s v="No"/>
    <s v="No"/>
    <n v="0"/>
    <n v="0"/>
    <n v="3"/>
    <s v="Yes"/>
    <n v="0"/>
    <s v="MN"/>
    <x v="0"/>
    <n v="43"/>
    <s v="No"/>
    <s v="No"/>
    <s v="No"/>
    <s v="  Month-to-Month   "/>
    <s v="Direct Debit"/>
    <n v="42"/>
    <n v="3018"/>
    <x v="0"/>
    <m/>
    <x v="1255"/>
    <x v="1383"/>
    <n v="100"/>
    <x v="0"/>
    <n v="40.29"/>
    <x v="5"/>
    <s v="Email"/>
    <x v="0"/>
    <n v="0"/>
    <n v="4789"/>
    <s v="Medio"/>
    <s v="Bajo"/>
    <n v="0.04"/>
    <n v="1026"/>
    <n v="254"/>
    <n v="0.39370078740157483"/>
    <n v="0.39370078740157483"/>
    <s v="Primera compra"/>
    <n v="764"/>
    <n v="25.100616016427107"/>
    <n v="2.0917180013689256"/>
    <x v="0"/>
    <x v="3"/>
    <s v="sept"/>
  </r>
  <r>
    <x v="4175"/>
    <x v="0"/>
    <n v="66"/>
    <n v="89"/>
    <n v="273.7"/>
    <n v="0"/>
    <s v="No"/>
    <s v="No"/>
    <n v="0"/>
    <n v="0"/>
    <n v="1"/>
    <s v="Yes"/>
    <n v="0"/>
    <s v="RI"/>
    <x v="1"/>
    <n v="45"/>
    <s v="No"/>
    <s v="No"/>
    <s v="No"/>
    <s v="  Two Year   "/>
    <s v="Credit Card"/>
    <n v="29"/>
    <n v="2001"/>
    <x v="0"/>
    <m/>
    <x v="1071"/>
    <x v="1133"/>
    <n v="24"/>
    <x v="2"/>
    <n v="34.44"/>
    <x v="4"/>
    <s v="Phone"/>
    <x v="0"/>
    <n v="0"/>
    <n v="6886"/>
    <s v="Medio"/>
    <s v="Bajo"/>
    <n v="0.125"/>
    <n v="857"/>
    <n v="92"/>
    <n v="0.2608695652173913"/>
    <n v="0.2608695652173913"/>
    <s v="Primera compra"/>
    <n v="1720"/>
    <n v="56.509240246406577"/>
    <n v="4.7091033538672145"/>
    <x v="0"/>
    <x v="0"/>
    <s v="ene"/>
  </r>
  <r>
    <x v="4176"/>
    <x v="0"/>
    <n v="69"/>
    <n v="140"/>
    <n v="334.6"/>
    <n v="0"/>
    <s v="No"/>
    <s v="No"/>
    <n v="0"/>
    <n v="0"/>
    <n v="24"/>
    <s v="Yes"/>
    <n v="0"/>
    <s v="TX"/>
    <x v="1"/>
    <n v="22"/>
    <s v="Yes"/>
    <s v="No"/>
    <s v="No"/>
    <s v="  Month-to-Month   "/>
    <s v="Credit Card"/>
    <n v="41"/>
    <n v="906"/>
    <x v="0"/>
    <m/>
    <x v="1073"/>
    <x v="940"/>
    <n v="99"/>
    <x v="0"/>
    <n v="37.06"/>
    <x v="3"/>
    <s v="Phone"/>
    <x v="0"/>
    <n v="0"/>
    <n v="1766"/>
    <s v="Medio"/>
    <s v="Bajo"/>
    <n v="1.0101010101010102E-2"/>
    <n v="545"/>
    <n v="141"/>
    <n v="0.7021276595744681"/>
    <n v="0.7021276595744681"/>
    <s v="Primera compra"/>
    <n v="1189"/>
    <n v="39.063655030800824"/>
    <n v="3.2553045859000687"/>
    <x v="2"/>
    <x v="2"/>
    <s v="jul"/>
  </r>
  <r>
    <x v="4177"/>
    <x v="0"/>
    <n v="70"/>
    <n v="398"/>
    <n v="847.5"/>
    <n v="228"/>
    <s v="Yes"/>
    <s v="No"/>
    <n v="393.3"/>
    <n v="0"/>
    <n v="9"/>
    <s v="No"/>
    <n v="0"/>
    <s v="MA"/>
    <x v="0"/>
    <n v="46"/>
    <s v="No"/>
    <s v="No"/>
    <s v="No"/>
    <s v="  One Year   "/>
    <s v="Direct Debit"/>
    <n v="37"/>
    <n v="2100"/>
    <x v="0"/>
    <m/>
    <x v="64"/>
    <x v="774"/>
    <n v="39"/>
    <x v="0"/>
    <n v="40.21"/>
    <x v="5"/>
    <s v="Email"/>
    <x v="0"/>
    <n v="7.87"/>
    <n v="1425"/>
    <s v="Medio"/>
    <s v="Bajo"/>
    <n v="0.10256410256410256"/>
    <n v="1188"/>
    <n v="630"/>
    <n v="6.1904761904761907E-2"/>
    <n v="6.1904761904761907E-2"/>
    <s v="Primera compra"/>
    <n v="552"/>
    <n v="18.135523613963038"/>
    <n v="1.5112936344969199"/>
    <x v="0"/>
    <x v="0"/>
    <s v="abr"/>
  </r>
  <r>
    <x v="4178"/>
    <x v="0"/>
    <n v="74"/>
    <n v="121"/>
    <n v="420"/>
    <n v="0"/>
    <s v="No"/>
    <s v="No"/>
    <n v="0"/>
    <n v="2"/>
    <n v="7"/>
    <s v="Yes"/>
    <n v="0"/>
    <s v="MI"/>
    <x v="0"/>
    <n v="34"/>
    <s v="No"/>
    <s v="No"/>
    <s v="Yes"/>
    <s v="  Two Year   "/>
    <s v="Direct Debit"/>
    <n v="34"/>
    <n v="2397"/>
    <x v="0"/>
    <m/>
    <x v="411"/>
    <x v="142"/>
    <n v="7"/>
    <x v="0"/>
    <n v="36.25"/>
    <x v="0"/>
    <s v="Phone"/>
    <x v="1"/>
    <n v="0"/>
    <n v="1129"/>
    <s v="Medio"/>
    <s v="Bajo"/>
    <n v="0.2857142857142857"/>
    <n v="1523"/>
    <n v="123"/>
    <n v="5.6910569105691054E-2"/>
    <n v="5.6910569105691054E-2"/>
    <s v="Primera compra"/>
    <n v="1550"/>
    <n v="50.92402464065708"/>
    <n v="4.2436687200547567"/>
    <x v="0"/>
    <x v="3"/>
    <s v="jul"/>
  </r>
  <r>
    <x v="4179"/>
    <x v="0"/>
    <n v="81"/>
    <n v="25"/>
    <n v="60"/>
    <n v="0"/>
    <s v="No"/>
    <s v="No"/>
    <n v="0"/>
    <n v="1"/>
    <n v="5"/>
    <s v="Yes"/>
    <n v="0"/>
    <s v="MA"/>
    <x v="0"/>
    <n v="71"/>
    <s v="No"/>
    <s v="Yes"/>
    <s v="Yes"/>
    <s v="  Two Year   "/>
    <s v="Credit Card"/>
    <n v="20"/>
    <n v="170"/>
    <x v="0"/>
    <m/>
    <x v="756"/>
    <x v="1240"/>
    <n v="78"/>
    <x v="1"/>
    <n v="19.86"/>
    <x v="4"/>
    <s v="Phone"/>
    <x v="1"/>
    <n v="0"/>
    <n v="112"/>
    <s v="Medio"/>
    <s v="Bajo"/>
    <n v="3.8461538461538464E-2"/>
    <n v="1146"/>
    <n v="28"/>
    <n v="2.7857142857142856"/>
    <n v="2.7857142857142856"/>
    <s v="Primera compra"/>
    <n v="1463"/>
    <n v="48.06570841889117"/>
    <n v="4.0054757015742641"/>
    <x v="0"/>
    <x v="1"/>
    <s v="oct"/>
  </r>
  <r>
    <x v="4180"/>
    <x v="0"/>
    <n v="67"/>
    <n v="41"/>
    <n v="104.9"/>
    <n v="0"/>
    <s v="No"/>
    <s v="No"/>
    <n v="0"/>
    <n v="0"/>
    <n v="5"/>
    <s v="Yes"/>
    <n v="0"/>
    <s v="NY"/>
    <x v="0"/>
    <n v="48"/>
    <s v="No"/>
    <s v="No"/>
    <s v="No"/>
    <s v="  Month-to-Month   "/>
    <s v="Direct Debit"/>
    <n v="20"/>
    <n v="430"/>
    <x v="0"/>
    <m/>
    <x v="888"/>
    <x v="1306"/>
    <n v="65"/>
    <x v="1"/>
    <n v="20.07"/>
    <x v="4"/>
    <s v="SMS"/>
    <x v="0"/>
    <n v="0"/>
    <n v="716"/>
    <s v="Medio"/>
    <s v="Bajo"/>
    <n v="4.6153846153846156E-2"/>
    <n v="1492"/>
    <n v="44"/>
    <n v="1.4772727272727273"/>
    <n v="1.4772727272727273"/>
    <s v="Primera compra"/>
    <n v="1062"/>
    <n v="34.891170431211499"/>
    <n v="2.9075975359342916"/>
    <x v="0"/>
    <x v="1"/>
    <s v="nov"/>
  </r>
  <r>
    <x v="4181"/>
    <x v="0"/>
    <n v="74"/>
    <n v="170"/>
    <n v="437.3"/>
    <n v="0"/>
    <s v="No"/>
    <s v="No"/>
    <n v="0"/>
    <n v="0"/>
    <n v="5"/>
    <s v="Yes"/>
    <n v="0"/>
    <s v="SD"/>
    <x v="0"/>
    <n v="38"/>
    <s v="No"/>
    <s v="No"/>
    <s v="Yes"/>
    <s v="  Two Year   "/>
    <s v="Credit Card"/>
    <n v="55"/>
    <n v="3974"/>
    <x v="0"/>
    <m/>
    <x v="102"/>
    <x v="1384"/>
    <n v="85"/>
    <x v="0"/>
    <n v="45.85"/>
    <x v="0"/>
    <s v="Phone"/>
    <x v="1"/>
    <n v="0"/>
    <n v="3409"/>
    <s v="Alto"/>
    <s v="Bajo"/>
    <n v="2.3529411764705882E-2"/>
    <n v="972"/>
    <n v="172"/>
    <n v="0.4941860465116279"/>
    <n v="0.4941860465116279"/>
    <s v="Primera compra"/>
    <n v="337"/>
    <n v="11.071868583162217"/>
    <n v="0.92265571526351808"/>
    <x v="0"/>
    <x v="3"/>
    <s v="nov"/>
  </r>
  <r>
    <x v="4182"/>
    <x v="0"/>
    <n v="60"/>
    <n v="313"/>
    <n v="738.7"/>
    <n v="0"/>
    <s v="No"/>
    <s v="No"/>
    <n v="0"/>
    <n v="0"/>
    <n v="6"/>
    <s v="Yes"/>
    <n v="0"/>
    <s v="MS"/>
    <x v="0"/>
    <n v="32"/>
    <s v="No"/>
    <s v="No"/>
    <s v="Yes"/>
    <s v="  Two Year   "/>
    <s v="Direct Debit"/>
    <n v="38"/>
    <n v="1736"/>
    <x v="0"/>
    <m/>
    <x v="614"/>
    <x v="1209"/>
    <n v="86"/>
    <x v="2"/>
    <n v="42.85"/>
    <x v="0"/>
    <s v="Phone"/>
    <x v="0"/>
    <n v="0"/>
    <n v="688"/>
    <s v="Medio"/>
    <s v="Bajo"/>
    <n v="2.3255813953488372E-2"/>
    <n v="629"/>
    <n v="315"/>
    <n v="0.27301587301587299"/>
    <n v="0.27301587301587299"/>
    <s v="Primera compra"/>
    <n v="572"/>
    <n v="18.792607802874741"/>
    <n v="1.5660506502395617"/>
    <x v="0"/>
    <x v="0"/>
    <s v="mar"/>
  </r>
  <r>
    <x v="4183"/>
    <x v="0"/>
    <n v="72"/>
    <n v="560"/>
    <n v="1151.2"/>
    <n v="0"/>
    <s v="No"/>
    <s v="No"/>
    <n v="0"/>
    <n v="0"/>
    <n v="8"/>
    <s v="Yes"/>
    <n v="0"/>
    <s v="OH"/>
    <x v="0"/>
    <n v="54"/>
    <s v="No"/>
    <s v="No"/>
    <s v="Yes"/>
    <s v="  Two Year   "/>
    <s v="Credit Card"/>
    <n v="72"/>
    <n v="5180"/>
    <x v="0"/>
    <m/>
    <x v="1362"/>
    <x v="1106"/>
    <n v="55"/>
    <x v="2"/>
    <n v="79.67"/>
    <x v="2"/>
    <s v="Email"/>
    <x v="1"/>
    <n v="0"/>
    <n v="4045"/>
    <s v="Alto"/>
    <s v="Medio"/>
    <n v="9.0909090909090912E-2"/>
    <n v="708"/>
    <n v="565"/>
    <n v="9.7345132743362831E-2"/>
    <n v="9.7345132743362831E-2"/>
    <s v="Primera compra"/>
    <n v="1301"/>
    <n v="42.743326488706366"/>
    <n v="3.5619438740588638"/>
    <x v="1"/>
    <x v="3"/>
    <s v="mar"/>
  </r>
  <r>
    <x v="4183"/>
    <x v="0"/>
    <n v="67"/>
    <n v="560"/>
    <n v="1151.2"/>
    <n v="0"/>
    <s v="No"/>
    <s v="No"/>
    <n v="0"/>
    <n v="0"/>
    <n v="8"/>
    <s v="Yes"/>
    <n v="0"/>
    <s v="OH"/>
    <x v="0"/>
    <n v="54"/>
    <s v="No"/>
    <s v="No"/>
    <s v="Yes"/>
    <s v="  Two Year   "/>
    <s v="Credit Card"/>
    <n v="72"/>
    <n v="5180"/>
    <x v="0"/>
    <m/>
    <x v="1362"/>
    <x v="1106"/>
    <n v="55"/>
    <x v="2"/>
    <n v="79.67"/>
    <x v="5"/>
    <s v="Email"/>
    <x v="1"/>
    <n v="0"/>
    <n v="2360"/>
    <s v="Alto"/>
    <s v="Bajo"/>
    <n v="7.2727272727272724E-2"/>
    <n v="708"/>
    <n v="564"/>
    <n v="9.7517730496453903E-2"/>
    <n v="9.7517730496453903E-2"/>
    <s v="Compra posterior"/>
    <n v="1301"/>
    <n v="42.743326488706366"/>
    <n v="3.5619438740588638"/>
    <x v="0"/>
    <x v="3"/>
    <s v="mar"/>
  </r>
  <r>
    <x v="4184"/>
    <x v="0"/>
    <n v="72"/>
    <n v="66"/>
    <n v="230.3"/>
    <n v="0"/>
    <s v="No"/>
    <s v="No"/>
    <n v="0"/>
    <n v="0"/>
    <n v="6"/>
    <s v="Yes"/>
    <n v="0"/>
    <s v="GA"/>
    <x v="1"/>
    <n v="32"/>
    <s v="No"/>
    <s v="No"/>
    <s v="Yes"/>
    <s v="  Month-to-Month   "/>
    <s v="Direct Debit"/>
    <n v="65"/>
    <n v="2135"/>
    <x v="0"/>
    <m/>
    <x v="1278"/>
    <x v="854"/>
    <n v="76"/>
    <x v="2"/>
    <n v="65.53"/>
    <x v="0"/>
    <s v="Phone"/>
    <x v="1"/>
    <n v="0"/>
    <n v="5838"/>
    <s v="Alto"/>
    <s v="Bajo"/>
    <n v="2.6315789473684209E-2"/>
    <n v="981"/>
    <n v="68"/>
    <n v="1.1176470588235294"/>
    <n v="1.1176470588235294"/>
    <s v="Primera compra"/>
    <n v="1485"/>
    <n v="48.78850102669405"/>
    <n v="4.0657084188911705"/>
    <x v="0"/>
    <x v="0"/>
    <s v="sept"/>
  </r>
  <r>
    <x v="4185"/>
    <x v="0"/>
    <n v="51"/>
    <n v="50"/>
    <n v="100.1"/>
    <n v="0"/>
    <s v="No"/>
    <s v="No"/>
    <n v="0"/>
    <n v="0"/>
    <n v="2"/>
    <s v="Yes"/>
    <n v="0"/>
    <s v="IN"/>
    <x v="0"/>
    <n v="79"/>
    <s v="No"/>
    <s v="Yes"/>
    <s v="No"/>
    <s v="  Two Year   "/>
    <s v="Paper Check"/>
    <n v="21"/>
    <n v="191"/>
    <x v="0"/>
    <m/>
    <x v="1363"/>
    <x v="537"/>
    <n v="55"/>
    <x v="2"/>
    <n v="18.97"/>
    <x v="0"/>
    <s v="SMS"/>
    <x v="1"/>
    <n v="0"/>
    <n v="673"/>
    <s v="Medio"/>
    <s v="Bajo"/>
    <n v="3.6363636363636362E-2"/>
    <n v="1413"/>
    <n v="52"/>
    <n v="1.0576923076923077"/>
    <n v="1.0576923076923077"/>
    <s v="Primera compra"/>
    <n v="1114"/>
    <n v="36.599589322381931"/>
    <n v="3.0499657768651609"/>
    <x v="0"/>
    <x v="1"/>
    <s v="sept"/>
  </r>
  <r>
    <x v="4185"/>
    <x v="0"/>
    <n v="56"/>
    <n v="50"/>
    <n v="100.1"/>
    <n v="0"/>
    <s v="No"/>
    <s v="No"/>
    <n v="0"/>
    <n v="0"/>
    <n v="2"/>
    <s v="Yes"/>
    <n v="0"/>
    <s v="IN"/>
    <x v="0"/>
    <n v="79"/>
    <s v="No"/>
    <s v="Yes"/>
    <s v="No"/>
    <s v="  Two Year   "/>
    <s v="Paper Check"/>
    <n v="21"/>
    <n v="191"/>
    <x v="0"/>
    <m/>
    <x v="1363"/>
    <x v="537"/>
    <n v="55"/>
    <x v="2"/>
    <n v="18.97"/>
    <x v="0"/>
    <s v="SMS"/>
    <x v="1"/>
    <n v="0"/>
    <n v="2286"/>
    <s v="Medio"/>
    <s v="Bajo"/>
    <n v="3.6363636363636362E-2"/>
    <n v="1413"/>
    <n v="52"/>
    <n v="1.0576923076923077"/>
    <n v="1.0576923076923077"/>
    <s v="Compra posterior"/>
    <n v="1114"/>
    <n v="36.599589322381931"/>
    <n v="3.0499657768651609"/>
    <x v="0"/>
    <x v="1"/>
    <s v="sept"/>
  </r>
  <r>
    <x v="4186"/>
    <x v="0"/>
    <n v="69"/>
    <n v="239"/>
    <n v="568.29999999999995"/>
    <n v="0"/>
    <s v="No"/>
    <s v="No"/>
    <n v="0"/>
    <n v="1"/>
    <n v="5"/>
    <s v="Yes"/>
    <n v="0"/>
    <s v="AR"/>
    <x v="1"/>
    <n v="38"/>
    <s v="No"/>
    <s v="No"/>
    <s v="Yes"/>
    <s v="  Two Year   "/>
    <s v="Direct Debit"/>
    <n v="27"/>
    <n v="1561"/>
    <x v="0"/>
    <m/>
    <x v="1268"/>
    <x v="137"/>
    <n v="57"/>
    <x v="1"/>
    <n v="25.98"/>
    <x v="3"/>
    <s v="Phone"/>
    <x v="1"/>
    <n v="0"/>
    <n v="2594"/>
    <s v="Medio"/>
    <s v="Bajo"/>
    <n v="1.7543859649122806E-2"/>
    <n v="618"/>
    <n v="240"/>
    <n v="0.23749999999999999"/>
    <n v="0.23749999999999999"/>
    <s v="Primera compra"/>
    <n v="335"/>
    <n v="11.006160164271048"/>
    <n v="0.91718001368925395"/>
    <x v="0"/>
    <x v="0"/>
    <s v="nov"/>
  </r>
  <r>
    <x v="4187"/>
    <x v="0"/>
    <n v="72"/>
    <n v="67"/>
    <n v="136.4"/>
    <n v="0"/>
    <s v="No"/>
    <s v="No"/>
    <n v="0"/>
    <n v="0"/>
    <n v="0"/>
    <s v="No"/>
    <n v="0"/>
    <s v="FL"/>
    <x v="0"/>
    <n v="44"/>
    <s v="No"/>
    <s v="No"/>
    <s v="No"/>
    <s v="  Month-to-Month   "/>
    <s v="Direct Debit"/>
    <n v="10"/>
    <n v="229"/>
    <x v="0"/>
    <m/>
    <x v="137"/>
    <x v="1385"/>
    <n v="38"/>
    <x v="0"/>
    <n v="11.2"/>
    <x v="2"/>
    <s v="SMS"/>
    <x v="1"/>
    <n v="0"/>
    <n v="777"/>
    <s v="Medio"/>
    <s v="Medio"/>
    <n v="0.13157894736842105"/>
    <n v="1298"/>
    <n v="72"/>
    <n v="0.52777777777777779"/>
    <n v="0.52777777777777779"/>
    <s v="Primera compra"/>
    <n v="1578"/>
    <n v="51.843942505133469"/>
    <n v="4.3203285420944555"/>
    <x v="1"/>
    <x v="1"/>
    <s v="jun"/>
  </r>
  <r>
    <x v="4188"/>
    <x v="0"/>
    <n v="74"/>
    <n v="119"/>
    <n v="307.8"/>
    <n v="0"/>
    <s v="No"/>
    <s v="No"/>
    <n v="0"/>
    <n v="0"/>
    <n v="5"/>
    <s v="No"/>
    <n v="49"/>
    <s v="NJ"/>
    <x v="1"/>
    <n v="24"/>
    <s v="Yes"/>
    <s v="No"/>
    <s v="Yes"/>
    <s v="  Month-to-Month   "/>
    <s v="Direct Debit"/>
    <n v="35"/>
    <n v="1342"/>
    <x v="0"/>
    <m/>
    <x v="1364"/>
    <x v="196"/>
    <n v="41"/>
    <x v="0"/>
    <n v="41.56"/>
    <x v="4"/>
    <s v="Email"/>
    <x v="0"/>
    <n v="0"/>
    <n v="3328"/>
    <s v="Medio"/>
    <s v="Bajo"/>
    <n v="7.3170731707317069E-2"/>
    <n v="1061"/>
    <n v="122"/>
    <n v="0.33606557377049179"/>
    <n v="0.33606557377049179"/>
    <s v="Primera compra"/>
    <n v="376"/>
    <n v="12.353182751540043"/>
    <n v="1.0294318959616702"/>
    <x v="0"/>
    <x v="0"/>
    <s v="oct"/>
  </r>
  <r>
    <x v="4189"/>
    <x v="0"/>
    <n v="64"/>
    <n v="42"/>
    <n v="73.8"/>
    <n v="0"/>
    <s v="No"/>
    <s v="Yes"/>
    <n v="0"/>
    <n v="0"/>
    <n v="10"/>
    <s v="Yes"/>
    <n v="0"/>
    <s v="WV"/>
    <x v="1"/>
    <n v="48"/>
    <s v="No"/>
    <s v="No"/>
    <s v="No"/>
    <s v="  Month-to-Month   "/>
    <s v="Credit Card"/>
    <n v="22"/>
    <n v="109"/>
    <x v="0"/>
    <m/>
    <x v="311"/>
    <x v="1130"/>
    <n v="91"/>
    <x v="1"/>
    <n v="18.13"/>
    <x v="4"/>
    <s v="Phone"/>
    <x v="0"/>
    <n v="0"/>
    <n v="2646"/>
    <s v="Medio"/>
    <s v="Bajo"/>
    <n v="3.2967032967032968E-2"/>
    <n v="1655"/>
    <n v="45"/>
    <n v="2.0222222222222221"/>
    <n v="2.0222222222222221"/>
    <s v="Primera compra"/>
    <n v="1123"/>
    <n v="36.895277207392198"/>
    <n v="3.07460643394935"/>
    <x v="0"/>
    <x v="1"/>
    <s v="sept"/>
  </r>
  <r>
    <x v="4190"/>
    <x v="0"/>
    <n v="74"/>
    <n v="122"/>
    <n v="371.3"/>
    <n v="184"/>
    <s v="Yes"/>
    <s v="No"/>
    <n v="82.8"/>
    <n v="0"/>
    <n v="10"/>
    <s v="Yes"/>
    <n v="0"/>
    <s v="PA"/>
    <x v="0"/>
    <n v="23"/>
    <s v="Yes"/>
    <s v="No"/>
    <s v="Yes"/>
    <s v="  Two Year   "/>
    <s v="Credit Card"/>
    <n v="43"/>
    <n v="2009"/>
    <x v="0"/>
    <m/>
    <x v="1084"/>
    <x v="92"/>
    <n v="60"/>
    <x v="0"/>
    <n v="46.52"/>
    <x v="0"/>
    <s v="SMS"/>
    <x v="0"/>
    <n v="0.41"/>
    <n v="4597"/>
    <s v="Alto"/>
    <s v="Bajo"/>
    <n v="3.3333333333333333E-2"/>
    <n v="690"/>
    <n v="308"/>
    <n v="0.19480519480519481"/>
    <n v="0.19480519480519481"/>
    <s v="Primera compra"/>
    <n v="492"/>
    <n v="16.164271047227928"/>
    <n v="1.347022587268994"/>
    <x v="0"/>
    <x v="0"/>
    <s v="jun"/>
  </r>
  <r>
    <x v="4191"/>
    <x v="0"/>
    <n v="64"/>
    <n v="65"/>
    <n v="151.80000000000001"/>
    <n v="0"/>
    <s v="No"/>
    <s v="No"/>
    <n v="0"/>
    <n v="0"/>
    <n v="2"/>
    <s v="Yes"/>
    <n v="0"/>
    <s v="MD"/>
    <x v="0"/>
    <n v="48"/>
    <s v="No"/>
    <s v="No"/>
    <s v="Yes"/>
    <s v="  Month-to-Month   "/>
    <s v="Credit Card"/>
    <n v="36"/>
    <n v="923"/>
    <x v="0"/>
    <m/>
    <x v="1365"/>
    <x v="955"/>
    <n v="87"/>
    <x v="2"/>
    <n v="39.56"/>
    <x v="4"/>
    <s v="Phone"/>
    <x v="1"/>
    <n v="0"/>
    <n v="3094"/>
    <s v="Medio"/>
    <s v="Bajo"/>
    <n v="3.4482758620689655E-2"/>
    <n v="1316"/>
    <n v="68"/>
    <n v="1.2794117647058822"/>
    <n v="1.2794117647058822"/>
    <s v="Primera compra"/>
    <n v="1548"/>
    <n v="50.858316221765911"/>
    <n v="4.2381930184804926"/>
    <x v="0"/>
    <x v="2"/>
    <s v="jul"/>
  </r>
  <r>
    <x v="4192"/>
    <x v="0"/>
    <n v="66"/>
    <n v="120"/>
    <n v="355.3"/>
    <n v="0"/>
    <s v="No"/>
    <s v="No"/>
    <n v="0"/>
    <n v="0"/>
    <n v="3"/>
    <s v="No"/>
    <n v="21"/>
    <s v="SD"/>
    <x v="0"/>
    <n v="35"/>
    <s v="No"/>
    <s v="No"/>
    <s v="Yes"/>
    <s v="  Two Year   "/>
    <s v="Direct Debit"/>
    <n v="35"/>
    <n v="2480"/>
    <x v="0"/>
    <m/>
    <x v="1207"/>
    <x v="221"/>
    <n v="83"/>
    <x v="0"/>
    <n v="31.88"/>
    <x v="0"/>
    <s v="Email"/>
    <x v="0"/>
    <n v="0"/>
    <n v="2263"/>
    <s v="Medio"/>
    <s v="Bajo"/>
    <n v="2.4096385542168676E-2"/>
    <n v="930"/>
    <n v="122"/>
    <n v="0.68032786885245899"/>
    <n v="0.68032786885245899"/>
    <s v="Primera compra"/>
    <n v="494"/>
    <n v="16.229979466119097"/>
    <n v="1.3524982888432582"/>
    <x v="0"/>
    <x v="3"/>
    <s v="jun"/>
  </r>
  <r>
    <x v="4193"/>
    <x v="0"/>
    <n v="69"/>
    <n v="4"/>
    <n v="13"/>
    <n v="4"/>
    <s v="Yes"/>
    <s v="No"/>
    <n v="5.2"/>
    <n v="0"/>
    <n v="3"/>
    <s v="Yes"/>
    <n v="0"/>
    <s v="AL"/>
    <x v="0"/>
    <n v="48"/>
    <s v="No"/>
    <s v="No"/>
    <s v="No"/>
    <s v="  Month-to-Month   "/>
    <s v="Credit Card"/>
    <n v="33"/>
    <n v="33"/>
    <x v="0"/>
    <m/>
    <x v="405"/>
    <x v="1142"/>
    <n v="107"/>
    <x v="0"/>
    <n v="34.14"/>
    <x v="0"/>
    <s v="Phone"/>
    <x v="1"/>
    <n v="0.1"/>
    <n v="440"/>
    <s v="Medio"/>
    <s v="Bajo"/>
    <n v="1.8691588785046728E-2"/>
    <n v="379"/>
    <n v="10"/>
    <n v="10.7"/>
    <n v="10.7"/>
    <s v="Primera compra"/>
    <n v="436"/>
    <n v="14.324435318275155"/>
    <n v="1.1937029431895962"/>
    <x v="0"/>
    <x v="1"/>
    <s v="ago"/>
  </r>
  <r>
    <x v="4194"/>
    <x v="0"/>
    <n v="71"/>
    <n v="181"/>
    <n v="504.4"/>
    <n v="0"/>
    <s v="No"/>
    <s v="No"/>
    <n v="0"/>
    <n v="2"/>
    <n v="6"/>
    <s v="Yes"/>
    <n v="0"/>
    <s v="OR"/>
    <x v="1"/>
    <n v="58"/>
    <s v="No"/>
    <s v="No"/>
    <s v="No"/>
    <s v="  Month-to-Month   "/>
    <s v="Direct Debit"/>
    <n v="17"/>
    <n v="781"/>
    <x v="0"/>
    <m/>
    <x v="1067"/>
    <x v="13"/>
    <n v="19"/>
    <x v="0"/>
    <n v="18.940000000000001"/>
    <x v="0"/>
    <s v="SMS"/>
    <x v="1"/>
    <n v="0"/>
    <n v="5224"/>
    <s v="Medio"/>
    <s v="Bajo"/>
    <n v="0.10526315789473684"/>
    <n v="433"/>
    <n v="183"/>
    <n v="0.10382513661202186"/>
    <n v="0.10382513661202186"/>
    <s v="Primera compra"/>
    <n v="806"/>
    <n v="26.480492813141687"/>
    <n v="2.2067077344284738"/>
    <x v="0"/>
    <x v="2"/>
    <s v="jul"/>
  </r>
  <r>
    <x v="4195"/>
    <x v="0"/>
    <n v="61"/>
    <n v="6"/>
    <n v="14"/>
    <n v="0"/>
    <s v="No"/>
    <s v="No"/>
    <n v="0"/>
    <n v="0"/>
    <n v="0"/>
    <s v="No"/>
    <n v="0"/>
    <s v="IL"/>
    <x v="0"/>
    <n v="49"/>
    <s v="No"/>
    <s v="No"/>
    <s v="No"/>
    <s v="  Month-to-Month   "/>
    <s v="Credit Card"/>
    <n v="10"/>
    <n v="10"/>
    <x v="0"/>
    <m/>
    <x v="1319"/>
    <x v="624"/>
    <n v="26"/>
    <x v="1"/>
    <n v="8.44"/>
    <x v="1"/>
    <s v="Phone"/>
    <x v="1"/>
    <n v="0"/>
    <n v="4947"/>
    <s v="Medio"/>
    <s v="Bajo"/>
    <n v="0"/>
    <n v="1183"/>
    <n v="6"/>
    <n v="4.333333333333333"/>
    <n v="4.333333333333333"/>
    <s v="Primera compra"/>
    <n v="519"/>
    <n v="17.051334702258728"/>
    <n v="1.4209445585215608"/>
    <x v="0"/>
    <x v="1"/>
    <s v="may"/>
  </r>
  <r>
    <x v="4196"/>
    <x v="0"/>
    <n v="51"/>
    <n v="184"/>
    <n v="710.4"/>
    <n v="0"/>
    <s v="No"/>
    <s v="No"/>
    <n v="0"/>
    <n v="0"/>
    <n v="4"/>
    <s v="Yes"/>
    <n v="0"/>
    <s v="SD"/>
    <x v="1"/>
    <n v="50"/>
    <s v="No"/>
    <s v="No"/>
    <s v="Yes"/>
    <s v="  One Year   "/>
    <s v="Direct Debit"/>
    <n v="17"/>
    <n v="772"/>
    <x v="0"/>
    <m/>
    <x v="1108"/>
    <x v="1064"/>
    <n v="5"/>
    <x v="1"/>
    <n v="14.46"/>
    <x v="2"/>
    <s v="Phone"/>
    <x v="0"/>
    <n v="0"/>
    <n v="961"/>
    <s v="Medio"/>
    <s v="Medio"/>
    <n v="1"/>
    <n v="1555"/>
    <n v="189"/>
    <n v="2.6455026455026454E-2"/>
    <n v="2.6455026455026454E-2"/>
    <s v="Primera compra"/>
    <n v="1334"/>
    <n v="43.827515400410675"/>
    <n v="3.6522929500342229"/>
    <x v="1"/>
    <x v="2"/>
    <s v="feb"/>
  </r>
  <r>
    <x v="4197"/>
    <x v="0"/>
    <n v="68"/>
    <n v="87"/>
    <n v="185.8"/>
    <n v="0"/>
    <s v="No"/>
    <s v="No"/>
    <n v="0"/>
    <n v="0"/>
    <n v="9"/>
    <s v="Yes"/>
    <n v="0"/>
    <s v="CT"/>
    <x v="0"/>
    <n v="27"/>
    <s v="Yes"/>
    <s v="No"/>
    <s v="No"/>
    <s v="  Month-to-Month   "/>
    <s v="Direct Debit"/>
    <n v="29"/>
    <n v="681"/>
    <x v="0"/>
    <m/>
    <x v="202"/>
    <x v="650"/>
    <n v="81"/>
    <x v="2"/>
    <n v="23.61"/>
    <x v="2"/>
    <s v="SMS"/>
    <x v="1"/>
    <n v="0"/>
    <n v="6311"/>
    <s v="Medio"/>
    <s v="Medio"/>
    <n v="6.1728395061728392E-2"/>
    <n v="1553"/>
    <n v="92"/>
    <n v="0.88043478260869568"/>
    <n v="0.88043478260869568"/>
    <s v="Primera compra"/>
    <n v="1214"/>
    <n v="39.885010266940448"/>
    <n v="3.3237508555783708"/>
    <x v="1"/>
    <x v="2"/>
    <s v="jun"/>
  </r>
  <r>
    <x v="4198"/>
    <x v="0"/>
    <n v="77"/>
    <n v="359"/>
    <n v="990.9"/>
    <n v="0"/>
    <s v="No"/>
    <s v="No"/>
    <n v="0"/>
    <n v="2"/>
    <n v="4"/>
    <s v="Yes"/>
    <n v="0"/>
    <s v="CO"/>
    <x v="0"/>
    <n v="49"/>
    <s v="No"/>
    <s v="No"/>
    <s v="Yes"/>
    <s v="  Two Year   "/>
    <s v="Direct Debit"/>
    <n v="59"/>
    <n v="4166"/>
    <x v="0"/>
    <m/>
    <x v="1366"/>
    <x v="206"/>
    <n v="37"/>
    <x v="1"/>
    <n v="62.48"/>
    <x v="3"/>
    <s v="SMS"/>
    <x v="0"/>
    <n v="0"/>
    <n v="3327"/>
    <s v="Alto"/>
    <s v="Bajo"/>
    <n v="2.7027027027027029E-2"/>
    <n v="557"/>
    <n v="360"/>
    <n v="0.10277777777777777"/>
    <n v="0.10277777777777777"/>
    <s v="Primera compra"/>
    <n v="924"/>
    <n v="30.357289527720742"/>
    <n v="2.5297741273100618"/>
    <x v="2"/>
    <x v="3"/>
    <s v="abr"/>
  </r>
  <r>
    <x v="4199"/>
    <x v="0"/>
    <n v="76"/>
    <n v="37"/>
    <n v="88"/>
    <n v="60"/>
    <s v="Yes"/>
    <s v="No"/>
    <n v="40.1"/>
    <n v="0"/>
    <n v="7"/>
    <s v="Yes"/>
    <n v="0"/>
    <s v="MA"/>
    <x v="0"/>
    <n v="30"/>
    <s v="No"/>
    <s v="No"/>
    <s v="Yes"/>
    <s v="  One Year   "/>
    <s v="Credit Card"/>
    <n v="25"/>
    <n v="372"/>
    <x v="0"/>
    <m/>
    <x v="178"/>
    <x v="179"/>
    <n v="6"/>
    <x v="1"/>
    <n v="26.99"/>
    <x v="2"/>
    <s v="Phone"/>
    <x v="1"/>
    <n v="1.6"/>
    <n v="1904"/>
    <s v="Medio"/>
    <s v="Medio"/>
    <n v="0.83333333333333337"/>
    <n v="1454"/>
    <n v="102"/>
    <n v="5.8823529411764705E-2"/>
    <n v="5.8823529411764705E-2"/>
    <s v="Primera compra"/>
    <n v="1660"/>
    <n v="54.537987679671453"/>
    <n v="4.5448323066392877"/>
    <x v="1"/>
    <x v="1"/>
    <s v="mar"/>
  </r>
  <r>
    <x v="4200"/>
    <x v="0"/>
    <n v="72"/>
    <n v="78"/>
    <n v="244"/>
    <n v="343"/>
    <s v="Yes"/>
    <s v="No"/>
    <n v="308.7"/>
    <n v="0"/>
    <n v="11"/>
    <s v="Yes"/>
    <n v="0"/>
    <s v="ID"/>
    <x v="1"/>
    <n v="46"/>
    <s v="No"/>
    <s v="No"/>
    <s v="Yes"/>
    <s v="  One Year   "/>
    <s v="Credit Card"/>
    <n v="14"/>
    <n v="706"/>
    <x v="0"/>
    <m/>
    <x v="321"/>
    <x v="929"/>
    <n v="62"/>
    <x v="2"/>
    <n v="11.48"/>
    <x v="0"/>
    <s v="Email"/>
    <x v="1"/>
    <n v="6.17"/>
    <n v="1553"/>
    <s v="Medio"/>
    <s v="Bajo"/>
    <n v="3.2258064516129031E-2"/>
    <n v="1116"/>
    <n v="423"/>
    <n v="0.14657210401891252"/>
    <n v="0.14657210401891252"/>
    <s v="Primera compra"/>
    <n v="610"/>
    <n v="20.041067761806982"/>
    <n v="1.6700889801505818"/>
    <x v="0"/>
    <x v="2"/>
    <s v="feb"/>
  </r>
  <r>
    <x v="4201"/>
    <x v="0"/>
    <n v="71"/>
    <n v="229"/>
    <n v="466.4"/>
    <n v="378"/>
    <s v="Yes"/>
    <s v="No"/>
    <n v="95.8"/>
    <n v="2"/>
    <n v="0"/>
    <s v="No"/>
    <n v="0"/>
    <s v="WI"/>
    <x v="1"/>
    <n v="39"/>
    <s v="No"/>
    <s v="No"/>
    <s v="No"/>
    <s v="  Two Year   "/>
    <s v="Credit Card"/>
    <n v="11"/>
    <n v="470"/>
    <x v="0"/>
    <m/>
    <x v="480"/>
    <x v="200"/>
    <n v="95"/>
    <x v="0"/>
    <n v="8.92"/>
    <x v="1"/>
    <s v="Phone"/>
    <x v="1"/>
    <n v="4.79"/>
    <n v="3892"/>
    <s v="Medio"/>
    <s v="Bajo"/>
    <n v="0"/>
    <n v="977"/>
    <n v="607"/>
    <n v="0.15650741350906094"/>
    <n v="0.15650741350906094"/>
    <s v="Primera compra"/>
    <n v="1094"/>
    <n v="35.94250513347022"/>
    <n v="2.9952087611225182"/>
    <x v="2"/>
    <x v="1"/>
    <s v="oct"/>
  </r>
  <r>
    <x v="4202"/>
    <x v="0"/>
    <n v="74"/>
    <n v="82"/>
    <n v="217.6"/>
    <n v="0"/>
    <s v="No"/>
    <s v="Yes"/>
    <n v="0"/>
    <n v="0"/>
    <n v="3"/>
    <s v="Yes"/>
    <n v="0"/>
    <s v="OH"/>
    <x v="0"/>
    <n v="51"/>
    <s v="No"/>
    <s v="No"/>
    <s v="Yes"/>
    <s v="  One Year   "/>
    <s v="Direct Debit"/>
    <n v="23"/>
    <n v="1014"/>
    <x v="0"/>
    <m/>
    <x v="1120"/>
    <x v="1228"/>
    <n v="14"/>
    <x v="1"/>
    <n v="18.920000000000002"/>
    <x v="3"/>
    <s v="SMS"/>
    <x v="0"/>
    <n v="0"/>
    <n v="3855"/>
    <s v="Medio"/>
    <s v="Bajo"/>
    <n v="7.1428571428571425E-2"/>
    <n v="577"/>
    <n v="83"/>
    <n v="0.16867469879518071"/>
    <n v="0.16867469879518071"/>
    <s v="Primera compra"/>
    <n v="1429"/>
    <n v="46.948665297741272"/>
    <n v="3.9123887748117725"/>
    <x v="2"/>
    <x v="2"/>
    <s v="nov"/>
  </r>
  <r>
    <x v="4203"/>
    <x v="0"/>
    <n v="73"/>
    <n v="6"/>
    <n v="18.399999999999999"/>
    <n v="8"/>
    <s v="Yes"/>
    <s v="No"/>
    <n v="13.4"/>
    <n v="0"/>
    <n v="0"/>
    <s v="No"/>
    <n v="0"/>
    <s v="SC"/>
    <x v="1"/>
    <n v="39"/>
    <s v="No"/>
    <s v="No"/>
    <s v="No"/>
    <s v="  Month-to-Month   "/>
    <s v="Paper Check"/>
    <n v="9"/>
    <n v="18"/>
    <x v="0"/>
    <m/>
    <x v="211"/>
    <x v="709"/>
    <n v="2"/>
    <x v="2"/>
    <n v="9.5"/>
    <x v="3"/>
    <s v="Phone"/>
    <x v="0"/>
    <n v="0.27"/>
    <n v="5214"/>
    <s v="Medio"/>
    <s v="Bajo"/>
    <n v="0.5"/>
    <n v="711"/>
    <n v="15"/>
    <n v="0.13333333333333333"/>
    <n v="0.13333333333333333"/>
    <s v="Primera compra"/>
    <n v="575"/>
    <n v="18.891170431211499"/>
    <n v="1.5742642026009583"/>
    <x v="0"/>
    <x v="1"/>
    <s v="mar"/>
  </r>
  <r>
    <x v="4204"/>
    <x v="0"/>
    <n v="72"/>
    <n v="479"/>
    <n v="871.6"/>
    <n v="0"/>
    <s v="No"/>
    <s v="No"/>
    <n v="0"/>
    <n v="0"/>
    <n v="0"/>
    <s v="No"/>
    <n v="0"/>
    <s v="MO"/>
    <x v="1"/>
    <n v="29"/>
    <s v="Yes"/>
    <s v="No"/>
    <s v="No"/>
    <s v="  One Year   "/>
    <s v="Credit Card"/>
    <n v="11"/>
    <n v="667"/>
    <x v="0"/>
    <m/>
    <x v="891"/>
    <x v="1089"/>
    <n v="93"/>
    <x v="0"/>
    <n v="12.75"/>
    <x v="3"/>
    <s v="SMS"/>
    <x v="0"/>
    <n v="0"/>
    <n v="1782"/>
    <s v="Medio"/>
    <s v="Bajo"/>
    <n v="1.0752688172043012E-2"/>
    <n v="685"/>
    <n v="480"/>
    <n v="0.19375000000000001"/>
    <n v="0.19375000000000001"/>
    <s v="Primera compra"/>
    <n v="309"/>
    <n v="10.151950718685832"/>
    <n v="0.8459958932238193"/>
    <x v="0"/>
    <x v="2"/>
    <s v="dic"/>
  </r>
  <r>
    <x v="4205"/>
    <x v="0"/>
    <n v="99"/>
    <n v="34"/>
    <n v="103"/>
    <n v="0"/>
    <s v="No"/>
    <s v="No"/>
    <n v="0"/>
    <n v="0"/>
    <n v="7"/>
    <s v="Yes"/>
    <n v="0"/>
    <s v="WI"/>
    <x v="1"/>
    <n v="41"/>
    <s v="No"/>
    <s v="No"/>
    <s v="No"/>
    <s v="  Month-to-Month   "/>
    <s v="Direct Debit"/>
    <n v="32"/>
    <n v="417"/>
    <x v="0"/>
    <m/>
    <x v="92"/>
    <x v="217"/>
    <n v="5"/>
    <x v="1"/>
    <n v="33.630000000000003"/>
    <x v="5"/>
    <s v="SMS"/>
    <x v="0"/>
    <n v="0"/>
    <n v="1645"/>
    <s v="Medio"/>
    <s v="Bajo"/>
    <n v="0.8"/>
    <n v="1216"/>
    <n v="38"/>
    <n v="0.13157894736842105"/>
    <n v="0.13157894736842105"/>
    <s v="Primera compra"/>
    <n v="442"/>
    <n v="14.521560574948666"/>
    <n v="1.2101300479123889"/>
    <x v="0"/>
    <x v="1"/>
    <s v="jul"/>
  </r>
  <r>
    <x v="4206"/>
    <x v="0"/>
    <n v="62"/>
    <n v="8"/>
    <n v="18.2"/>
    <n v="0"/>
    <s v="No"/>
    <s v="No"/>
    <n v="0"/>
    <n v="0"/>
    <n v="6"/>
    <s v="Yes"/>
    <n v="0"/>
    <s v="MA"/>
    <x v="1"/>
    <n v="54"/>
    <s v="No"/>
    <s v="No"/>
    <s v="No"/>
    <s v="  Month-to-Month   "/>
    <s v="Credit Card"/>
    <n v="49"/>
    <n v="89"/>
    <x v="0"/>
    <m/>
    <x v="371"/>
    <x v="27"/>
    <n v="45"/>
    <x v="2"/>
    <n v="47.15"/>
    <x v="4"/>
    <s v="SMS"/>
    <x v="0"/>
    <n v="0"/>
    <n v="3230"/>
    <s v="Alto"/>
    <s v="Bajo"/>
    <n v="6.6666666666666666E-2"/>
    <n v="1421"/>
    <n v="11"/>
    <n v="4.0909090909090908"/>
    <n v="4.0909090909090908"/>
    <s v="Primera compra"/>
    <n v="859"/>
    <n v="28.2217659137577"/>
    <n v="2.3518138261464752"/>
    <x v="0"/>
    <x v="1"/>
    <s v="jun"/>
  </r>
  <r>
    <x v="4206"/>
    <x v="0"/>
    <n v="71"/>
    <n v="8"/>
    <n v="18.2"/>
    <n v="0"/>
    <s v="No"/>
    <s v="No"/>
    <n v="0"/>
    <n v="0"/>
    <n v="6"/>
    <s v="Yes"/>
    <n v="0"/>
    <s v="MA"/>
    <x v="1"/>
    <n v="54"/>
    <s v="No"/>
    <s v="No"/>
    <s v="No"/>
    <s v="  Month-to-Month   "/>
    <s v="Credit Card"/>
    <n v="49"/>
    <n v="89"/>
    <x v="0"/>
    <m/>
    <x v="371"/>
    <x v="27"/>
    <n v="45"/>
    <x v="2"/>
    <n v="47.15"/>
    <x v="2"/>
    <s v="SMS"/>
    <x v="0"/>
    <n v="0"/>
    <n v="3061"/>
    <s v="Alto"/>
    <s v="Medio"/>
    <n v="0.1111111111111111"/>
    <n v="1421"/>
    <n v="13"/>
    <n v="3.4615384615384617"/>
    <n v="3.4615384615384617"/>
    <s v="Compra posterior"/>
    <n v="859"/>
    <n v="28.2217659137577"/>
    <n v="2.3518138261464752"/>
    <x v="1"/>
    <x v="1"/>
    <s v="jun"/>
  </r>
  <r>
    <x v="4207"/>
    <x v="0"/>
    <n v="65"/>
    <n v="75"/>
    <n v="241.5"/>
    <n v="0"/>
    <s v="No"/>
    <s v="No"/>
    <n v="0"/>
    <n v="0"/>
    <n v="0"/>
    <s v="No"/>
    <n v="0"/>
    <s v="AL"/>
    <x v="0"/>
    <n v="67"/>
    <s v="No"/>
    <s v="Yes"/>
    <s v="No"/>
    <s v="  One Year   "/>
    <s v="Direct Debit"/>
    <n v="12"/>
    <n v="251"/>
    <x v="0"/>
    <m/>
    <x v="1367"/>
    <x v="1386"/>
    <n v="117"/>
    <x v="0"/>
    <n v="10.65"/>
    <x v="0"/>
    <s v="Phone"/>
    <x v="1"/>
    <n v="0"/>
    <n v="437"/>
    <s v="Medio"/>
    <s v="Bajo"/>
    <n v="1.7094017094017096E-2"/>
    <n v="943"/>
    <n v="77"/>
    <n v="1.5194805194805194"/>
    <n v="1.5194805194805194"/>
    <s v="Primera compra"/>
    <n v="1500"/>
    <n v="49.281314168377818"/>
    <n v="4.1067761806981515"/>
    <x v="0"/>
    <x v="1"/>
    <s v="sept"/>
  </r>
  <r>
    <x v="4208"/>
    <x v="0"/>
    <n v="71"/>
    <n v="228"/>
    <n v="562.29999999999995"/>
    <n v="280"/>
    <s v="Yes"/>
    <s v="No"/>
    <n v="200.2"/>
    <n v="0"/>
    <n v="23"/>
    <s v="No"/>
    <n v="53"/>
    <s v="NM"/>
    <x v="1"/>
    <n v="24"/>
    <s v="Yes"/>
    <s v="No"/>
    <s v="Yes"/>
    <s v="  Two Year   "/>
    <s v="Direct Debit"/>
    <n v="52"/>
    <n v="3620"/>
    <x v="0"/>
    <m/>
    <x v="732"/>
    <x v="1062"/>
    <n v="16"/>
    <x v="0"/>
    <n v="56.61"/>
    <x v="2"/>
    <s v="Email"/>
    <x v="0"/>
    <n v="1"/>
    <n v="2601"/>
    <s v="Alto"/>
    <s v="Medio"/>
    <n v="0.3125"/>
    <n v="1412"/>
    <n v="513"/>
    <n v="3.1189083820662766E-2"/>
    <n v="3.1189083820662766E-2"/>
    <s v="Primera compra"/>
    <n v="1687"/>
    <n v="55.42505133470226"/>
    <n v="4.6187542778918553"/>
    <x v="1"/>
    <x v="3"/>
    <s v="mar"/>
  </r>
  <r>
    <x v="4209"/>
    <x v="0"/>
    <n v="59"/>
    <n v="448"/>
    <n v="1145.9000000000001"/>
    <n v="0"/>
    <s v="No"/>
    <s v="No"/>
    <n v="0"/>
    <n v="0"/>
    <n v="4"/>
    <s v="Yes"/>
    <n v="0"/>
    <s v="AZ"/>
    <x v="1"/>
    <n v="57"/>
    <s v="No"/>
    <s v="No"/>
    <s v="Yes"/>
    <s v="  Two Year   "/>
    <s v="Credit Card"/>
    <n v="28"/>
    <n v="2014"/>
    <x v="0"/>
    <m/>
    <x v="722"/>
    <x v="1217"/>
    <n v="75"/>
    <x v="2"/>
    <n v="31.58"/>
    <x v="3"/>
    <s v="SMS"/>
    <x v="1"/>
    <n v="0"/>
    <n v="3800"/>
    <s v="Medio"/>
    <s v="Bajo"/>
    <n v="1.3333333333333334E-2"/>
    <n v="953"/>
    <n v="449"/>
    <n v="0.16703786191536749"/>
    <n v="0.16703786191536749"/>
    <s v="Primera compra"/>
    <n v="1084"/>
    <n v="35.613963039014379"/>
    <n v="2.9678302532511984"/>
    <x v="2"/>
    <x v="0"/>
    <s v="oct"/>
  </r>
  <r>
    <x v="4210"/>
    <x v="0"/>
    <n v="72"/>
    <n v="86"/>
    <n v="128.5"/>
    <n v="44"/>
    <s v="Yes"/>
    <s v="No"/>
    <n v="27.3"/>
    <n v="0"/>
    <n v="8"/>
    <s v="No"/>
    <n v="50"/>
    <s v="VA"/>
    <x v="0"/>
    <n v="39"/>
    <s v="No"/>
    <s v="No"/>
    <s v="No"/>
    <s v="  Month-to-Month   "/>
    <s v="Credit Card"/>
    <n v="34"/>
    <n v="363"/>
    <x v="0"/>
    <m/>
    <x v="769"/>
    <x v="120"/>
    <n v="36"/>
    <x v="2"/>
    <n v="38.11"/>
    <x v="4"/>
    <s v="SMS"/>
    <x v="0"/>
    <n v="1.36"/>
    <n v="2761"/>
    <s v="Medio"/>
    <s v="Bajo"/>
    <n v="8.3333333333333329E-2"/>
    <n v="1526"/>
    <n v="133"/>
    <n v="0.27067669172932329"/>
    <n v="0.27067669172932329"/>
    <s v="Primera compra"/>
    <n v="1312"/>
    <n v="43.104722792607802"/>
    <n v="3.592060232717317"/>
    <x v="0"/>
    <x v="1"/>
    <s v="mar"/>
  </r>
  <r>
    <x v="4210"/>
    <x v="0"/>
    <n v="52"/>
    <n v="86"/>
    <n v="128.5"/>
    <n v="44"/>
    <s v="Yes"/>
    <s v="No"/>
    <n v="27.3"/>
    <n v="0"/>
    <n v="8"/>
    <s v="No"/>
    <n v="50"/>
    <s v="VA"/>
    <x v="0"/>
    <n v="39"/>
    <s v="No"/>
    <s v="No"/>
    <s v="No"/>
    <s v="  Month-to-Month   "/>
    <s v="Credit Card"/>
    <n v="34"/>
    <n v="363"/>
    <x v="0"/>
    <m/>
    <x v="769"/>
    <x v="120"/>
    <n v="36"/>
    <x v="2"/>
    <n v="38.11"/>
    <x v="5"/>
    <s v="SMS"/>
    <x v="0"/>
    <n v="1.36"/>
    <n v="908"/>
    <s v="Medio"/>
    <s v="Bajo"/>
    <n v="0.1111111111111111"/>
    <n v="1526"/>
    <n v="134"/>
    <n v="0.26865671641791045"/>
    <n v="0.26865671641791045"/>
    <s v="Compra posterior"/>
    <n v="1312"/>
    <n v="43.104722792607802"/>
    <n v="3.592060232717317"/>
    <x v="0"/>
    <x v="1"/>
    <s v="mar"/>
  </r>
  <r>
    <x v="4211"/>
    <x v="0"/>
    <n v="75"/>
    <n v="507"/>
    <n v="1071.9000000000001"/>
    <n v="213"/>
    <s v="Yes"/>
    <s v="Yes"/>
    <n v="0"/>
    <n v="0"/>
    <n v="0"/>
    <s v="No"/>
    <n v="0"/>
    <s v="MA"/>
    <x v="1"/>
    <n v="33"/>
    <s v="No"/>
    <s v="No"/>
    <s v="No"/>
    <s v="  Two Year   "/>
    <s v="Credit Card"/>
    <n v="15"/>
    <n v="1076"/>
    <x v="0"/>
    <m/>
    <x v="1368"/>
    <x v="1356"/>
    <n v="19"/>
    <x v="0"/>
    <n v="17.53"/>
    <x v="5"/>
    <s v="Phone"/>
    <x v="1"/>
    <n v="7.03"/>
    <n v="2626"/>
    <s v="Medio"/>
    <s v="Bajo"/>
    <n v="0.21052631578947367"/>
    <n v="1612"/>
    <n v="724"/>
    <n v="2.6243093922651933E-2"/>
    <n v="2.6243093922651933E-2"/>
    <s v="Primera compra"/>
    <n v="1181"/>
    <n v="38.800821355236138"/>
    <n v="3.2334017796030117"/>
    <x v="0"/>
    <x v="2"/>
    <s v="jul"/>
  </r>
  <r>
    <x v="4212"/>
    <x v="0"/>
    <n v="54"/>
    <n v="132"/>
    <n v="428.2"/>
    <n v="284"/>
    <s v="Yes"/>
    <s v="No"/>
    <n v="241.4"/>
    <n v="0"/>
    <n v="7"/>
    <s v="Yes"/>
    <n v="0"/>
    <s v="WY"/>
    <x v="1"/>
    <n v="70"/>
    <s v="No"/>
    <s v="Yes"/>
    <s v="No"/>
    <s v="  Two Year   "/>
    <s v="Direct Debit"/>
    <n v="43"/>
    <n v="3072"/>
    <x v="0"/>
    <m/>
    <x v="613"/>
    <x v="847"/>
    <n v="47"/>
    <x v="2"/>
    <n v="43.58"/>
    <x v="4"/>
    <s v="SMS"/>
    <x v="0"/>
    <n v="9.66"/>
    <n v="2092"/>
    <s v="Medio"/>
    <s v="Bajo"/>
    <n v="6.3829787234042548E-2"/>
    <n v="702"/>
    <n v="419"/>
    <n v="0.11217183770883055"/>
    <n v="0.11217183770883055"/>
    <s v="Primera compra"/>
    <n v="414"/>
    <n v="13.601642710472278"/>
    <n v="1.1334702258726899"/>
    <x v="0"/>
    <x v="3"/>
    <s v="ago"/>
  </r>
  <r>
    <x v="4213"/>
    <x v="0"/>
    <n v="52"/>
    <n v="126"/>
    <n v="334.1"/>
    <n v="0"/>
    <s v="No"/>
    <s v="No"/>
    <n v="0"/>
    <n v="0"/>
    <n v="0"/>
    <s v="No"/>
    <n v="0"/>
    <s v="CT"/>
    <x v="0"/>
    <n v="71"/>
    <s v="No"/>
    <s v="Yes"/>
    <s v="No"/>
    <s v="  Two Year   "/>
    <s v="Credit Card"/>
    <n v="8"/>
    <n v="559"/>
    <x v="0"/>
    <m/>
    <x v="781"/>
    <x v="866"/>
    <n v="52"/>
    <x v="2"/>
    <n v="6.69"/>
    <x v="0"/>
    <s v="SMS"/>
    <x v="1"/>
    <n v="0"/>
    <n v="2331"/>
    <s v="Medio"/>
    <s v="Bajo"/>
    <n v="3.8461538461538464E-2"/>
    <n v="605"/>
    <n v="128"/>
    <n v="0.40625"/>
    <n v="0.40625"/>
    <s v="Primera compra"/>
    <n v="1575"/>
    <n v="51.745379876796711"/>
    <n v="4.3121149897330593"/>
    <x v="0"/>
    <x v="1"/>
    <s v="jun"/>
  </r>
  <r>
    <x v="4214"/>
    <x v="0"/>
    <n v="56"/>
    <n v="142"/>
    <n v="345.2"/>
    <n v="0"/>
    <s v="No"/>
    <s v="No"/>
    <n v="0"/>
    <n v="0"/>
    <n v="2"/>
    <s v="Yes"/>
    <n v="0"/>
    <s v="CO"/>
    <x v="1"/>
    <n v="76"/>
    <s v="No"/>
    <s v="Yes"/>
    <s v="Yes"/>
    <s v="  Two Year   "/>
    <s v="Direct Debit"/>
    <n v="46"/>
    <n v="3176"/>
    <x v="0"/>
    <m/>
    <x v="936"/>
    <x v="1345"/>
    <n v="57"/>
    <x v="2"/>
    <n v="40.78"/>
    <x v="3"/>
    <s v="SMS"/>
    <x v="1"/>
    <n v="0"/>
    <n v="5858"/>
    <s v="Medio"/>
    <s v="Bajo"/>
    <n v="1.7543859649122806E-2"/>
    <n v="902"/>
    <n v="143"/>
    <n v="0.39860139860139859"/>
    <n v="0.39860139860139859"/>
    <s v="Primera compra"/>
    <n v="1341"/>
    <n v="44.057494866529773"/>
    <n v="3.6714579055441479"/>
    <x v="2"/>
    <x v="3"/>
    <s v="feb"/>
  </r>
  <r>
    <x v="4215"/>
    <x v="0"/>
    <n v="86"/>
    <n v="127"/>
    <n v="377"/>
    <n v="0"/>
    <s v="No"/>
    <s v="No"/>
    <n v="0"/>
    <n v="0"/>
    <n v="0"/>
    <s v="No"/>
    <n v="0"/>
    <s v="PA"/>
    <x v="0"/>
    <n v="48"/>
    <s v="No"/>
    <s v="No"/>
    <s v="No"/>
    <s v="  Two Year   "/>
    <s v="Credit Card"/>
    <n v="6"/>
    <n v="167"/>
    <x v="0"/>
    <m/>
    <x v="349"/>
    <x v="1171"/>
    <n v="105"/>
    <x v="1"/>
    <n v="6.6"/>
    <x v="2"/>
    <s v="Phone"/>
    <x v="1"/>
    <n v="0"/>
    <n v="3257"/>
    <s v="Medio"/>
    <s v="Medio"/>
    <n v="4.7619047619047616E-2"/>
    <n v="1672"/>
    <n v="132"/>
    <n v="0.79545454545454541"/>
    <n v="0.79545454545454541"/>
    <s v="Primera compra"/>
    <n v="1013"/>
    <n v="33.281314168377818"/>
    <n v="2.7734428473648181"/>
    <x v="1"/>
    <x v="1"/>
    <s v="ene"/>
  </r>
  <r>
    <x v="4216"/>
    <x v="0"/>
    <n v="67"/>
    <n v="206"/>
    <n v="603.4"/>
    <n v="0"/>
    <s v="No"/>
    <s v="No"/>
    <n v="0"/>
    <n v="0"/>
    <n v="4"/>
    <s v="Yes"/>
    <n v="0"/>
    <s v="MO"/>
    <x v="1"/>
    <n v="51"/>
    <s v="No"/>
    <s v="No"/>
    <s v="Yes"/>
    <s v="  One Year   "/>
    <s v="Direct Debit"/>
    <n v="35"/>
    <n v="1339"/>
    <x v="0"/>
    <m/>
    <x v="1369"/>
    <x v="211"/>
    <n v="101"/>
    <x v="0"/>
    <n v="39.74"/>
    <x v="2"/>
    <s v="SMS"/>
    <x v="1"/>
    <n v="0"/>
    <n v="3215"/>
    <s v="Medio"/>
    <s v="Medio"/>
    <n v="4.9504950495049507E-2"/>
    <n v="1083"/>
    <n v="211"/>
    <n v="0.47867298578199052"/>
    <n v="0.47867298578199052"/>
    <s v="Primera compra"/>
    <n v="1613"/>
    <n v="52.993839835728956"/>
    <n v="4.4161533196440796"/>
    <x v="1"/>
    <x v="0"/>
    <s v="may"/>
  </r>
  <r>
    <x v="4217"/>
    <x v="0"/>
    <n v="99"/>
    <n v="2"/>
    <n v="6"/>
    <n v="0"/>
    <s v="No"/>
    <s v="No"/>
    <n v="0"/>
    <n v="0"/>
    <n v="5"/>
    <s v="Yes"/>
    <n v="0"/>
    <s v="CO"/>
    <x v="0"/>
    <n v="34"/>
    <s v="No"/>
    <s v="No"/>
    <s v="No"/>
    <s v="  Month-to-Month   "/>
    <s v="Credit Card"/>
    <n v="39"/>
    <n v="39"/>
    <x v="0"/>
    <m/>
    <x v="691"/>
    <x v="450"/>
    <n v="111"/>
    <x v="1"/>
    <n v="45.45"/>
    <x v="5"/>
    <s v="Phone"/>
    <x v="1"/>
    <n v="0"/>
    <n v="1082"/>
    <s v="Alto"/>
    <s v="Bajo"/>
    <n v="3.6036036036036036E-2"/>
    <n v="345"/>
    <n v="6"/>
    <n v="18.5"/>
    <n v="18.5"/>
    <s v="Primera compra"/>
    <n v="1615"/>
    <n v="53.059548254620125"/>
    <n v="4.4216290212183438"/>
    <x v="0"/>
    <x v="1"/>
    <s v="may"/>
  </r>
  <r>
    <x v="4218"/>
    <x v="0"/>
    <n v="70"/>
    <n v="127"/>
    <n v="333.8"/>
    <n v="224"/>
    <s v="Yes"/>
    <s v="No"/>
    <n v="520.79999999999995"/>
    <n v="2"/>
    <n v="15"/>
    <s v="No"/>
    <n v="60"/>
    <s v="OH"/>
    <x v="1"/>
    <n v="77"/>
    <s v="No"/>
    <s v="Yes"/>
    <s v="No"/>
    <s v="  Month-to-Month   "/>
    <s v="Direct Debit"/>
    <n v="50"/>
    <n v="2760"/>
    <x v="0"/>
    <m/>
    <x v="1360"/>
    <x v="1240"/>
    <n v="84"/>
    <x v="1"/>
    <n v="55.88"/>
    <x v="2"/>
    <s v="Email"/>
    <x v="1"/>
    <n v="10.42"/>
    <n v="529"/>
    <s v="Alto"/>
    <s v="Medio"/>
    <n v="5.9523809523809521E-2"/>
    <n v="1146"/>
    <n v="356"/>
    <n v="0.23595505617977527"/>
    <n v="0.23595505617977527"/>
    <s v="Primera compra"/>
    <n v="954"/>
    <n v="31.342915811088297"/>
    <n v="2.6119096509240247"/>
    <x v="1"/>
    <x v="3"/>
    <s v="mar"/>
  </r>
  <r>
    <x v="4219"/>
    <x v="0"/>
    <n v="66"/>
    <n v="185"/>
    <n v="536.1"/>
    <n v="272"/>
    <s v="Yes"/>
    <s v="No"/>
    <n v="66.3"/>
    <n v="0"/>
    <n v="3"/>
    <s v="Yes"/>
    <n v="0"/>
    <s v="DC"/>
    <x v="1"/>
    <n v="40"/>
    <s v="No"/>
    <s v="No"/>
    <s v="Yes"/>
    <s v="  Two Year   "/>
    <s v="Credit Card"/>
    <n v="24"/>
    <n v="797"/>
    <x v="0"/>
    <m/>
    <x v="816"/>
    <x v="908"/>
    <n v="96"/>
    <x v="0"/>
    <n v="26.31"/>
    <x v="0"/>
    <s v="Phone"/>
    <x v="1"/>
    <n v="2.65"/>
    <n v="5706"/>
    <s v="Medio"/>
    <s v="Bajo"/>
    <n v="2.0833333333333332E-2"/>
    <n v="459"/>
    <n v="459"/>
    <n v="0.20915032679738563"/>
    <n v="0.20915032679738563"/>
    <s v="Primera compra"/>
    <n v="1421"/>
    <n v="46.685831622176593"/>
    <n v="3.890485968514716"/>
    <x v="0"/>
    <x v="2"/>
    <s v="nov"/>
  </r>
  <r>
    <x v="4220"/>
    <x v="0"/>
    <n v="68"/>
    <n v="436"/>
    <n v="875.5"/>
    <n v="0"/>
    <s v="No"/>
    <s v="No"/>
    <n v="0"/>
    <n v="0"/>
    <n v="0"/>
    <s v="No"/>
    <n v="0"/>
    <s v="WV"/>
    <x v="0"/>
    <n v="48"/>
    <s v="No"/>
    <s v="No"/>
    <s v="No"/>
    <s v="  One Year   "/>
    <s v="Credit Card"/>
    <n v="8"/>
    <n v="434"/>
    <x v="0"/>
    <m/>
    <x v="1238"/>
    <x v="1387"/>
    <n v="1"/>
    <x v="1"/>
    <n v="7.76"/>
    <x v="1"/>
    <s v="SMS"/>
    <x v="0"/>
    <n v="0"/>
    <n v="2100"/>
    <s v="Medio"/>
    <s v="Bajo"/>
    <n v="0"/>
    <n v="1055"/>
    <n v="436"/>
    <n v="2.2935779816513763E-3"/>
    <n v="2.2935779816513763E-3"/>
    <s v="Primera compra"/>
    <n v="1106"/>
    <n v="36.336755646817245"/>
    <n v="3.0280629705681039"/>
    <x v="2"/>
    <x v="1"/>
    <s v="oct"/>
  </r>
  <r>
    <x v="4221"/>
    <x v="0"/>
    <n v="65"/>
    <n v="97"/>
    <n v="326.3"/>
    <n v="0"/>
    <s v="No"/>
    <s v="No"/>
    <n v="0"/>
    <n v="0"/>
    <n v="6"/>
    <s v="Yes"/>
    <n v="0"/>
    <s v="MS"/>
    <x v="0"/>
    <n v="59"/>
    <s v="No"/>
    <s v="No"/>
    <s v="No"/>
    <s v="  One Year   "/>
    <s v="Direct Debit"/>
    <n v="21"/>
    <n v="484"/>
    <x v="0"/>
    <m/>
    <x v="911"/>
    <x v="1368"/>
    <n v="25"/>
    <x v="0"/>
    <n v="23.11"/>
    <x v="4"/>
    <s v="SMS"/>
    <x v="1"/>
    <n v="0"/>
    <n v="297"/>
    <s v="Medio"/>
    <s v="Bajo"/>
    <n v="0.12"/>
    <n v="621"/>
    <n v="100"/>
    <n v="0.25"/>
    <n v="0.25"/>
    <s v="Primera compra"/>
    <n v="1546"/>
    <n v="50.792607802874741"/>
    <n v="4.2327173169062284"/>
    <x v="0"/>
    <x v="1"/>
    <s v="jul"/>
  </r>
  <r>
    <x v="4221"/>
    <x v="0"/>
    <n v="65"/>
    <n v="97"/>
    <n v="326.3"/>
    <n v="0"/>
    <s v="No"/>
    <s v="No"/>
    <n v="0"/>
    <n v="0"/>
    <n v="6"/>
    <s v="Yes"/>
    <n v="0"/>
    <s v="MS"/>
    <x v="0"/>
    <n v="59"/>
    <s v="No"/>
    <s v="No"/>
    <s v="No"/>
    <s v="  One Year   "/>
    <s v="Direct Debit"/>
    <n v="21"/>
    <n v="484"/>
    <x v="0"/>
    <m/>
    <x v="911"/>
    <x v="1368"/>
    <n v="25"/>
    <x v="0"/>
    <n v="23.11"/>
    <x v="1"/>
    <s v="SMS"/>
    <x v="1"/>
    <n v="0"/>
    <n v="796"/>
    <s v="Medio"/>
    <s v="Bajo"/>
    <n v="0"/>
    <n v="621"/>
    <n v="97"/>
    <n v="0.25773195876288657"/>
    <n v="0.25773195876288657"/>
    <s v="Compra posterior"/>
    <n v="1546"/>
    <n v="50.792607802874741"/>
    <n v="4.2327173169062284"/>
    <x v="2"/>
    <x v="1"/>
    <s v="jul"/>
  </r>
  <r>
    <x v="4222"/>
    <x v="0"/>
    <n v="55"/>
    <n v="46"/>
    <n v="97.2"/>
    <n v="0"/>
    <s v="No"/>
    <s v="No"/>
    <n v="0"/>
    <n v="0"/>
    <n v="0"/>
    <s v="No"/>
    <n v="0"/>
    <s v="KY"/>
    <x v="1"/>
    <n v="29"/>
    <s v="Yes"/>
    <s v="No"/>
    <s v="No"/>
    <s v="  Two Year   "/>
    <s v="Credit Card"/>
    <n v="8"/>
    <n v="165"/>
    <x v="0"/>
    <m/>
    <x v="1119"/>
    <x v="270"/>
    <n v="30"/>
    <x v="2"/>
    <n v="6.53"/>
    <x v="4"/>
    <s v="SMS"/>
    <x v="0"/>
    <n v="0"/>
    <n v="5465"/>
    <s v="Medio"/>
    <s v="Bajo"/>
    <n v="0.1"/>
    <n v="1641"/>
    <n v="49"/>
    <n v="0.61224489795918369"/>
    <n v="0.61224489795918369"/>
    <s v="Primera compra"/>
    <n v="770"/>
    <n v="25.297741273100616"/>
    <n v="2.108145106091718"/>
    <x v="0"/>
    <x v="1"/>
    <s v="sept"/>
  </r>
  <r>
    <x v="4223"/>
    <x v="0"/>
    <n v="72"/>
    <n v="268"/>
    <n v="749.6"/>
    <n v="0"/>
    <s v="No"/>
    <s v="No"/>
    <n v="0"/>
    <n v="0"/>
    <n v="4"/>
    <s v="Yes"/>
    <n v="0"/>
    <s v="IA"/>
    <x v="1"/>
    <n v="47"/>
    <s v="No"/>
    <s v="No"/>
    <s v="Yes"/>
    <s v="  Two Year   "/>
    <s v="Credit Card"/>
    <n v="40"/>
    <n v="2732"/>
    <x v="0"/>
    <m/>
    <x v="386"/>
    <x v="1123"/>
    <n v="8"/>
    <x v="0"/>
    <n v="33.53"/>
    <x v="5"/>
    <s v="Email"/>
    <x v="1"/>
    <n v="0"/>
    <n v="1693"/>
    <s v="Medio"/>
    <s v="Bajo"/>
    <n v="0.5"/>
    <n v="759"/>
    <n v="272"/>
    <n v="2.9411764705882353E-2"/>
    <n v="2.9411764705882353E-2"/>
    <s v="Primera compra"/>
    <n v="1483"/>
    <n v="48.722792607802873"/>
    <n v="4.0602327173169064"/>
    <x v="0"/>
    <x v="3"/>
    <s v="sept"/>
  </r>
  <r>
    <x v="4224"/>
    <x v="0"/>
    <n v="66"/>
    <n v="31"/>
    <n v="80"/>
    <n v="0"/>
    <s v="No"/>
    <s v="No"/>
    <n v="0"/>
    <n v="2"/>
    <n v="0"/>
    <s v="No"/>
    <n v="0"/>
    <s v="SD"/>
    <x v="0"/>
    <n v="38"/>
    <s v="No"/>
    <s v="No"/>
    <s v="No"/>
    <s v="  Two Year   "/>
    <s v="Credit Card"/>
    <n v="9"/>
    <n v="90"/>
    <x v="0"/>
    <m/>
    <x v="1014"/>
    <x v="1388"/>
    <n v="105"/>
    <x v="2"/>
    <n v="10.54"/>
    <x v="4"/>
    <s v="SMS"/>
    <x v="0"/>
    <n v="0"/>
    <n v="5967"/>
    <s v="Medio"/>
    <s v="Bajo"/>
    <n v="2.8571428571428571E-2"/>
    <n v="692"/>
    <n v="34"/>
    <n v="3.0882352941176472"/>
    <n v="3.0882352941176472"/>
    <s v="Primera compra"/>
    <n v="1176"/>
    <n v="38.636550308008218"/>
    <n v="3.2197125256673513"/>
    <x v="0"/>
    <x v="1"/>
    <s v="jul"/>
  </r>
  <r>
    <x v="4225"/>
    <x v="0"/>
    <n v="58"/>
    <n v="19"/>
    <n v="55"/>
    <n v="16"/>
    <s v="Yes"/>
    <s v="No"/>
    <n v="8.6999999999999993"/>
    <n v="0"/>
    <n v="2"/>
    <s v="Yes"/>
    <n v="0"/>
    <s v="MO"/>
    <x v="0"/>
    <n v="33"/>
    <s v="No"/>
    <s v="No"/>
    <s v="No"/>
    <s v="  Month-to-Month   "/>
    <s v="Paper Check"/>
    <n v="20"/>
    <n v="86"/>
    <x v="0"/>
    <m/>
    <x v="205"/>
    <x v="662"/>
    <n v="44"/>
    <x v="2"/>
    <n v="19.8"/>
    <x v="2"/>
    <s v="Email"/>
    <x v="1"/>
    <n v="0.03"/>
    <n v="4894"/>
    <s v="Medio"/>
    <s v="Medio"/>
    <n v="0.11363636363636363"/>
    <n v="1139"/>
    <n v="40"/>
    <n v="1.1000000000000001"/>
    <n v="1.1000000000000001"/>
    <s v="Primera compra"/>
    <n v="791"/>
    <n v="25.987679671457908"/>
    <n v="2.1656399726214923"/>
    <x v="1"/>
    <x v="1"/>
    <s v="ago"/>
  </r>
  <r>
    <x v="4226"/>
    <x v="0"/>
    <n v="57"/>
    <n v="98"/>
    <n v="325"/>
    <n v="0"/>
    <s v="No"/>
    <s v="No"/>
    <n v="0"/>
    <n v="0"/>
    <n v="1"/>
    <s v="Yes"/>
    <n v="0"/>
    <s v="WA"/>
    <x v="0"/>
    <n v="62"/>
    <s v="No"/>
    <s v="No"/>
    <s v="Yes"/>
    <s v="  One Year   "/>
    <s v="Direct Debit"/>
    <n v="33"/>
    <n v="886"/>
    <x v="0"/>
    <m/>
    <x v="244"/>
    <x v="577"/>
    <n v="8"/>
    <x v="2"/>
    <n v="35.979999999999997"/>
    <x v="2"/>
    <s v="Phone"/>
    <x v="1"/>
    <n v="0"/>
    <n v="193"/>
    <s v="Medio"/>
    <s v="Medio"/>
    <n v="0.625"/>
    <n v="1469"/>
    <n v="103"/>
    <n v="7.7669902912621352E-2"/>
    <n v="7.7669902912621352E-2"/>
    <s v="Primera compra"/>
    <n v="1149"/>
    <n v="37.749486652977417"/>
    <n v="3.1457905544147846"/>
    <x v="1"/>
    <x v="2"/>
    <s v="ago"/>
  </r>
  <r>
    <x v="4227"/>
    <x v="0"/>
    <n v="69"/>
    <n v="157"/>
    <n v="602"/>
    <n v="268"/>
    <s v="Yes"/>
    <s v="No"/>
    <n v="381.9"/>
    <n v="0"/>
    <n v="5"/>
    <s v="Yes"/>
    <n v="0"/>
    <s v="NJ"/>
    <x v="1"/>
    <n v="56"/>
    <s v="No"/>
    <s v="No"/>
    <s v="No"/>
    <s v="  Two Year   "/>
    <s v="Direct Debit"/>
    <n v="31"/>
    <n v="2070"/>
    <x v="0"/>
    <m/>
    <x v="164"/>
    <x v="644"/>
    <n v="82"/>
    <x v="2"/>
    <n v="32.93"/>
    <x v="3"/>
    <s v="Phone"/>
    <x v="0"/>
    <n v="7.64"/>
    <n v="1241"/>
    <s v="Medio"/>
    <s v="Bajo"/>
    <n v="1.2195121951219513E-2"/>
    <n v="1640"/>
    <n v="426"/>
    <n v="0.19248826291079812"/>
    <n v="0.19248826291079812"/>
    <s v="Primera compra"/>
    <n v="1132"/>
    <n v="37.190965092402465"/>
    <n v="3.0992470910335386"/>
    <x v="2"/>
    <x v="0"/>
    <s v="sept"/>
  </r>
  <r>
    <x v="4228"/>
    <x v="0"/>
    <n v="73"/>
    <n v="71"/>
    <n v="141.1"/>
    <n v="0"/>
    <s v="No"/>
    <s v="No"/>
    <n v="0"/>
    <n v="0"/>
    <n v="11"/>
    <s v="Yes"/>
    <n v="0"/>
    <s v="MA"/>
    <x v="1"/>
    <n v="27"/>
    <s v="Yes"/>
    <s v="No"/>
    <s v="No"/>
    <s v="  Two Year   "/>
    <s v="Credit Card"/>
    <n v="19"/>
    <n v="436"/>
    <x v="0"/>
    <m/>
    <x v="1050"/>
    <x v="959"/>
    <n v="115"/>
    <x v="1"/>
    <n v="20.66"/>
    <x v="5"/>
    <s v="Phone"/>
    <x v="0"/>
    <n v="0"/>
    <n v="343"/>
    <s v="Medio"/>
    <s v="Bajo"/>
    <n v="3.4782608695652174E-2"/>
    <n v="1363"/>
    <n v="75"/>
    <n v="1.5333333333333334"/>
    <n v="1.5333333333333334"/>
    <s v="Primera compra"/>
    <n v="1452"/>
    <n v="47.704312114989733"/>
    <n v="3.9753593429158109"/>
    <x v="0"/>
    <x v="1"/>
    <s v="oct"/>
  </r>
  <r>
    <x v="4228"/>
    <x v="0"/>
    <n v="57"/>
    <n v="71"/>
    <n v="141.1"/>
    <n v="0"/>
    <s v="No"/>
    <s v="No"/>
    <n v="0"/>
    <n v="0"/>
    <n v="11"/>
    <s v="Yes"/>
    <n v="0"/>
    <s v="MA"/>
    <x v="1"/>
    <n v="27"/>
    <s v="Yes"/>
    <s v="No"/>
    <s v="No"/>
    <s v="  Two Year   "/>
    <s v="Credit Card"/>
    <n v="19"/>
    <n v="436"/>
    <x v="0"/>
    <m/>
    <x v="1050"/>
    <x v="959"/>
    <n v="115"/>
    <x v="1"/>
    <n v="20.66"/>
    <x v="4"/>
    <s v="Phone"/>
    <x v="0"/>
    <n v="0"/>
    <n v="2548"/>
    <s v="Medio"/>
    <s v="Bajo"/>
    <n v="2.6086956521739129E-2"/>
    <n v="1363"/>
    <n v="74"/>
    <n v="1.5540540540540539"/>
    <n v="1.5540540540540539"/>
    <s v="Compra posterior"/>
    <n v="1452"/>
    <n v="47.704312114989733"/>
    <n v="3.9753593429158109"/>
    <x v="0"/>
    <x v="1"/>
    <s v="oct"/>
  </r>
  <r>
    <x v="4229"/>
    <x v="0"/>
    <n v="77"/>
    <n v="7"/>
    <n v="15"/>
    <n v="0"/>
    <s v="No"/>
    <s v="No"/>
    <n v="0"/>
    <n v="0"/>
    <n v="0"/>
    <s v="No"/>
    <n v="0"/>
    <s v="NM"/>
    <x v="0"/>
    <n v="55"/>
    <s v="No"/>
    <s v="No"/>
    <s v="No"/>
    <s v="  Month-to-Month   "/>
    <s v="Credit Card"/>
    <n v="10"/>
    <n v="10"/>
    <x v="0"/>
    <m/>
    <x v="57"/>
    <x v="1100"/>
    <n v="89"/>
    <x v="1"/>
    <n v="9.35"/>
    <x v="1"/>
    <s v="SMS"/>
    <x v="1"/>
    <n v="0"/>
    <n v="479"/>
    <s v="Medio"/>
    <s v="Bajo"/>
    <n v="0"/>
    <n v="1556"/>
    <n v="7"/>
    <n v="12.714285714285714"/>
    <n v="12.714285714285714"/>
    <s v="Primera compra"/>
    <n v="645"/>
    <n v="21.190965092402465"/>
    <n v="1.7659137577002053"/>
    <x v="0"/>
    <x v="1"/>
    <s v="ene"/>
  </r>
  <r>
    <x v="4230"/>
    <x v="0"/>
    <n v="59"/>
    <n v="136"/>
    <n v="313.89999999999998"/>
    <n v="0"/>
    <s v="No"/>
    <s v="No"/>
    <n v="0"/>
    <n v="0"/>
    <n v="3"/>
    <s v="Yes"/>
    <n v="0"/>
    <s v="NJ"/>
    <x v="1"/>
    <n v="68"/>
    <s v="No"/>
    <s v="Yes"/>
    <s v="No"/>
    <s v="  One Year   "/>
    <s v="Direct Debit"/>
    <n v="28"/>
    <n v="1256"/>
    <x v="0"/>
    <m/>
    <x v="704"/>
    <x v="626"/>
    <n v="35"/>
    <x v="2"/>
    <n v="22.63"/>
    <x v="5"/>
    <s v="Phone"/>
    <x v="1"/>
    <n v="0"/>
    <n v="6791"/>
    <s v="Medio"/>
    <s v="Bajo"/>
    <n v="0.11428571428571428"/>
    <n v="568"/>
    <n v="140"/>
    <n v="0.25"/>
    <n v="0.25"/>
    <s v="Primera compra"/>
    <n v="1721"/>
    <n v="56.542094455852158"/>
    <n v="4.7118412046543465"/>
    <x v="0"/>
    <x v="0"/>
    <s v="ene"/>
  </r>
  <r>
    <x v="4231"/>
    <x v="0"/>
    <n v="60"/>
    <n v="168"/>
    <n v="491.5"/>
    <n v="0"/>
    <s v="No"/>
    <s v="No"/>
    <n v="0"/>
    <n v="0"/>
    <n v="6"/>
    <s v="Yes"/>
    <n v="0"/>
    <s v="DE"/>
    <x v="1"/>
    <n v="64"/>
    <s v="No"/>
    <s v="No"/>
    <s v="Yes"/>
    <s v="  Two Year   "/>
    <s v="Direct Debit"/>
    <n v="46"/>
    <n v="3201"/>
    <x v="0"/>
    <m/>
    <x v="668"/>
    <x v="1231"/>
    <n v="81"/>
    <x v="1"/>
    <n v="51.33"/>
    <x v="0"/>
    <s v="Email"/>
    <x v="1"/>
    <n v="0"/>
    <n v="2905"/>
    <s v="Alto"/>
    <s v="Bajo"/>
    <n v="2.4691358024691357E-2"/>
    <n v="481"/>
    <n v="170"/>
    <n v="0.47647058823529409"/>
    <n v="0.47647058823529409"/>
    <s v="Primera compra"/>
    <n v="419"/>
    <n v="13.765913757700204"/>
    <n v="1.1471594798083504"/>
    <x v="0"/>
    <x v="3"/>
    <s v="ago"/>
  </r>
  <r>
    <x v="4232"/>
    <x v="0"/>
    <n v="74"/>
    <n v="36"/>
    <n v="71.5"/>
    <n v="32"/>
    <s v="Yes"/>
    <s v="Yes"/>
    <n v="0"/>
    <n v="2"/>
    <n v="13"/>
    <s v="Yes"/>
    <n v="0"/>
    <s v="WI"/>
    <x v="0"/>
    <n v="26"/>
    <s v="Yes"/>
    <s v="No"/>
    <s v="No"/>
    <s v="  Month-to-Month   "/>
    <s v="Direct Debit"/>
    <n v="24"/>
    <n v="191"/>
    <x v="0"/>
    <m/>
    <x v="147"/>
    <x v="501"/>
    <n v="24"/>
    <x v="2"/>
    <n v="25.07"/>
    <x v="0"/>
    <s v="SMS"/>
    <x v="1"/>
    <n v="0.78"/>
    <n v="4410"/>
    <s v="Medio"/>
    <s v="Bajo"/>
    <n v="8.3333333333333329E-2"/>
    <n v="830"/>
    <n v="70"/>
    <n v="0.34285714285714286"/>
    <n v="0.34285714285714286"/>
    <s v="Primera compra"/>
    <n v="487"/>
    <n v="16"/>
    <n v="1.3333333333333333"/>
    <x v="0"/>
    <x v="1"/>
    <s v="jun"/>
  </r>
  <r>
    <x v="4233"/>
    <x v="0"/>
    <n v="65"/>
    <n v="49"/>
    <n v="114.5"/>
    <n v="0"/>
    <s v="No"/>
    <s v="No"/>
    <n v="0"/>
    <n v="2"/>
    <n v="0"/>
    <s v="No"/>
    <n v="0"/>
    <s v="UT"/>
    <x v="1"/>
    <n v="60"/>
    <s v="No"/>
    <s v="No"/>
    <s v="No"/>
    <s v="  Two Year   "/>
    <s v="Paper Check"/>
    <n v="8"/>
    <n v="236"/>
    <x v="0"/>
    <m/>
    <x v="1102"/>
    <x v="1379"/>
    <n v="80"/>
    <x v="0"/>
    <n v="7.96"/>
    <x v="3"/>
    <s v="Email"/>
    <x v="0"/>
    <n v="0"/>
    <n v="3442"/>
    <s v="Medio"/>
    <s v="Bajo"/>
    <n v="1.2500000000000001E-2"/>
    <n v="318"/>
    <n v="50"/>
    <n v="1.6"/>
    <n v="1.6"/>
    <s v="Primera compra"/>
    <n v="1381"/>
    <n v="45.371663244353186"/>
    <n v="3.7809719370294324"/>
    <x v="2"/>
    <x v="1"/>
    <s v="ene"/>
  </r>
  <r>
    <x v="4234"/>
    <x v="0"/>
    <n v="77"/>
    <n v="116"/>
    <n v="320.3"/>
    <n v="108"/>
    <s v="Yes"/>
    <s v="No"/>
    <n v="55.4"/>
    <n v="0"/>
    <n v="6"/>
    <s v="Yes"/>
    <n v="0"/>
    <s v="CO"/>
    <x v="0"/>
    <n v="72"/>
    <s v="No"/>
    <s v="Yes"/>
    <s v="No"/>
    <s v="  One Year   "/>
    <s v="Direct Debit"/>
    <n v="52"/>
    <n v="1837"/>
    <x v="0"/>
    <m/>
    <x v="1180"/>
    <x v="1298"/>
    <n v="93"/>
    <x v="1"/>
    <n v="54.66"/>
    <x v="0"/>
    <s v="SMS"/>
    <x v="1"/>
    <n v="2.77"/>
    <n v="3351"/>
    <s v="Alto"/>
    <s v="Bajo"/>
    <n v="2.1505376344086023E-2"/>
    <n v="1001"/>
    <n v="226"/>
    <n v="0.41150442477876104"/>
    <n v="0.41150442477876104"/>
    <s v="Primera compra"/>
    <n v="653"/>
    <n v="21.453798767967143"/>
    <n v="1.7878165639972619"/>
    <x v="0"/>
    <x v="0"/>
    <s v="dic"/>
  </r>
  <r>
    <x v="4235"/>
    <x v="0"/>
    <n v="56"/>
    <n v="325"/>
    <n v="776.1"/>
    <n v="0"/>
    <s v="No"/>
    <s v="No"/>
    <n v="0"/>
    <n v="0"/>
    <n v="6"/>
    <s v="Yes"/>
    <n v="0"/>
    <s v="MO"/>
    <x v="0"/>
    <n v="47"/>
    <s v="No"/>
    <s v="No"/>
    <s v="No"/>
    <s v="  Two Year   "/>
    <s v="Direct Debit"/>
    <n v="15"/>
    <n v="1038"/>
    <x v="0"/>
    <m/>
    <x v="442"/>
    <x v="1313"/>
    <n v="74"/>
    <x v="2"/>
    <n v="16.13"/>
    <x v="3"/>
    <s v="Email"/>
    <x v="0"/>
    <n v="0"/>
    <n v="3914"/>
    <s v="Medio"/>
    <s v="Bajo"/>
    <n v="1.3513513513513514E-2"/>
    <n v="1474"/>
    <n v="326"/>
    <n v="0.22699386503067484"/>
    <n v="0.22699386503067484"/>
    <s v="Primera compra"/>
    <n v="1638"/>
    <n v="53.815195071868587"/>
    <n v="4.4845995893223822"/>
    <x v="2"/>
    <x v="2"/>
    <s v="abr"/>
  </r>
  <r>
    <x v="4236"/>
    <x v="0"/>
    <n v="57"/>
    <n v="114"/>
    <n v="336.8"/>
    <n v="0"/>
    <s v="No"/>
    <s v="No"/>
    <n v="0"/>
    <n v="0"/>
    <n v="12"/>
    <s v="Yes"/>
    <n v="0"/>
    <s v="MS"/>
    <x v="1"/>
    <n v="19"/>
    <s v="Yes"/>
    <s v="No"/>
    <s v="Yes"/>
    <s v="  Two Year   "/>
    <s v="Credit Card"/>
    <n v="23"/>
    <n v="1529"/>
    <x v="0"/>
    <m/>
    <x v="105"/>
    <x v="81"/>
    <n v="89"/>
    <x v="1"/>
    <n v="19.45"/>
    <x v="5"/>
    <s v="Phone"/>
    <x v="1"/>
    <n v="0"/>
    <n v="5843"/>
    <s v="Medio"/>
    <s v="Bajo"/>
    <n v="4.49438202247191E-2"/>
    <n v="783"/>
    <n v="118"/>
    <n v="0.75423728813559321"/>
    <n v="0.75423728813559321"/>
    <s v="Primera compra"/>
    <n v="1731"/>
    <n v="56.870636550308006"/>
    <n v="4.7392197125256672"/>
    <x v="0"/>
    <x v="0"/>
    <s v="ene"/>
  </r>
  <r>
    <x v="4237"/>
    <x v="0"/>
    <n v="55"/>
    <n v="338"/>
    <n v="982.6"/>
    <n v="0"/>
    <s v="No"/>
    <s v="No"/>
    <n v="0"/>
    <n v="0"/>
    <n v="5"/>
    <s v="Yes"/>
    <n v="0"/>
    <s v="CT"/>
    <x v="0"/>
    <n v="71"/>
    <s v="No"/>
    <s v="Yes"/>
    <s v="Yes"/>
    <s v="  One Year   "/>
    <s v="Direct Debit"/>
    <n v="49"/>
    <n v="3231"/>
    <x v="0"/>
    <m/>
    <x v="745"/>
    <x v="870"/>
    <n v="72"/>
    <x v="1"/>
    <n v="48.09"/>
    <x v="3"/>
    <s v="Phone"/>
    <x v="0"/>
    <n v="0"/>
    <n v="3483"/>
    <s v="Alto"/>
    <s v="Bajo"/>
    <n v="1.3888888888888888E-2"/>
    <n v="642"/>
    <n v="339"/>
    <n v="0.21238938053097345"/>
    <n v="0.21238938053097345"/>
    <s v="Primera compra"/>
    <n v="855"/>
    <n v="28.090349075975357"/>
    <n v="2.3408624229979464"/>
    <x v="2"/>
    <x v="3"/>
    <s v="jun"/>
  </r>
  <r>
    <x v="4238"/>
    <x v="0"/>
    <n v="81"/>
    <n v="246"/>
    <n v="854.5"/>
    <n v="0"/>
    <s v="No"/>
    <s v="No"/>
    <n v="0"/>
    <n v="1"/>
    <n v="14"/>
    <s v="No"/>
    <n v="44"/>
    <s v="CT"/>
    <x v="0"/>
    <n v="21"/>
    <s v="Yes"/>
    <s v="No"/>
    <s v="Yes"/>
    <s v="  One Year   "/>
    <s v="Direct Debit"/>
    <n v="31"/>
    <n v="2207"/>
    <x v="0"/>
    <m/>
    <x v="694"/>
    <x v="611"/>
    <n v="90"/>
    <x v="1"/>
    <n v="29.93"/>
    <x v="5"/>
    <s v="Phone"/>
    <x v="0"/>
    <n v="0"/>
    <n v="263"/>
    <s v="Medio"/>
    <s v="Bajo"/>
    <n v="4.4444444444444446E-2"/>
    <n v="397"/>
    <n v="250"/>
    <n v="0.36"/>
    <n v="0.36"/>
    <s v="Primera compra"/>
    <n v="1585"/>
    <n v="52.073921971252574"/>
    <n v="4.3394934976043809"/>
    <x v="0"/>
    <x v="0"/>
    <s v="jun"/>
  </r>
  <r>
    <x v="4239"/>
    <x v="0"/>
    <n v="97"/>
    <n v="19"/>
    <n v="42.3"/>
    <n v="0"/>
    <s v="No"/>
    <s v="No"/>
    <n v="0"/>
    <n v="0"/>
    <n v="10"/>
    <s v="Yes"/>
    <n v="0"/>
    <s v="LA"/>
    <x v="1"/>
    <n v="24"/>
    <s v="Yes"/>
    <s v="No"/>
    <s v="No"/>
    <s v="  Month-to-Month   "/>
    <s v="Direct Debit"/>
    <n v="23"/>
    <n v="99"/>
    <x v="0"/>
    <m/>
    <x v="464"/>
    <x v="1101"/>
    <n v="110"/>
    <x v="1"/>
    <n v="25.97"/>
    <x v="4"/>
    <s v="Email"/>
    <x v="1"/>
    <n v="0"/>
    <n v="5990"/>
    <s v="Medio"/>
    <s v="Bajo"/>
    <n v="2.7272727272727271E-2"/>
    <n v="328"/>
    <n v="22"/>
    <n v="5"/>
    <n v="5"/>
    <s v="Primera compra"/>
    <n v="300"/>
    <n v="9.8562628336755651"/>
    <n v="0.82135523613963046"/>
    <x v="0"/>
    <x v="1"/>
    <s v="dic"/>
  </r>
  <r>
    <x v="4240"/>
    <x v="0"/>
    <n v="76"/>
    <n v="285"/>
    <n v="698.8"/>
    <n v="192"/>
    <s v="Yes"/>
    <s v="No"/>
    <n v="156.80000000000001"/>
    <n v="0"/>
    <n v="2"/>
    <s v="No"/>
    <n v="7"/>
    <s v="NM"/>
    <x v="0"/>
    <n v="50"/>
    <s v="No"/>
    <s v="No"/>
    <s v="No"/>
    <s v="  Two Year   "/>
    <s v="Credit Card"/>
    <n v="50"/>
    <n v="3184"/>
    <x v="0"/>
    <m/>
    <x v="189"/>
    <x v="555"/>
    <n v="52"/>
    <x v="1"/>
    <n v="51.09"/>
    <x v="4"/>
    <s v="Phone"/>
    <x v="1"/>
    <n v="6.27"/>
    <n v="4270"/>
    <s v="Alto"/>
    <s v="Bajo"/>
    <n v="5.7692307692307696E-2"/>
    <n v="1579"/>
    <n v="480"/>
    <n v="0.10833333333333334"/>
    <n v="0.10833333333333334"/>
    <s v="Primera compra"/>
    <n v="1408"/>
    <n v="46.258726899383987"/>
    <n v="3.8548939082819991"/>
    <x v="0"/>
    <x v="3"/>
    <s v="dic"/>
  </r>
  <r>
    <x v="4241"/>
    <x v="0"/>
    <n v="68"/>
    <n v="8"/>
    <n v="27.9"/>
    <n v="0"/>
    <s v="No"/>
    <s v="Yes"/>
    <n v="0"/>
    <n v="0"/>
    <n v="9"/>
    <s v="Yes"/>
    <n v="0"/>
    <s v="MN"/>
    <x v="0"/>
    <n v="49"/>
    <s v="No"/>
    <s v="No"/>
    <s v="No"/>
    <s v="  Month-to-Month   "/>
    <s v="Direct Debit"/>
    <n v="48"/>
    <n v="133"/>
    <x v="0"/>
    <m/>
    <x v="562"/>
    <x v="1075"/>
    <n v="3"/>
    <x v="0"/>
    <n v="47.1"/>
    <x v="1"/>
    <s v="SMS"/>
    <x v="1"/>
    <n v="0"/>
    <n v="5759"/>
    <s v="Alto"/>
    <s v="Bajo"/>
    <n v="0"/>
    <n v="474"/>
    <n v="8"/>
    <n v="0.375"/>
    <n v="0.375"/>
    <s v="Primera compra"/>
    <n v="981"/>
    <n v="32.229979466119097"/>
    <n v="2.6858316221765914"/>
    <x v="2"/>
    <x v="1"/>
    <s v="feb"/>
  </r>
  <r>
    <x v="4242"/>
    <x v="0"/>
    <n v="65"/>
    <n v="269"/>
    <n v="648.9"/>
    <n v="0"/>
    <s v="No"/>
    <s v="No"/>
    <n v="0"/>
    <n v="1"/>
    <n v="0"/>
    <s v="No"/>
    <n v="0"/>
    <s v="WY"/>
    <x v="0"/>
    <n v="82"/>
    <s v="No"/>
    <s v="Yes"/>
    <s v="No"/>
    <s v="  Two Year   "/>
    <s v="Direct Debit"/>
    <n v="15"/>
    <n v="1095"/>
    <x v="0"/>
    <m/>
    <x v="772"/>
    <x v="174"/>
    <n v="113"/>
    <x v="2"/>
    <n v="17.66"/>
    <x v="5"/>
    <s v="Email"/>
    <x v="0"/>
    <n v="0"/>
    <n v="5111"/>
    <s v="Medio"/>
    <s v="Bajo"/>
    <n v="3.5398230088495575E-2"/>
    <n v="1344"/>
    <n v="273"/>
    <n v="0.41391941391941389"/>
    <n v="0.41391941391941389"/>
    <s v="Primera compra"/>
    <n v="1130"/>
    <n v="37.125256673511295"/>
    <n v="3.0937713894592744"/>
    <x v="0"/>
    <x v="0"/>
    <s v="sept"/>
  </r>
  <r>
    <x v="4243"/>
    <x v="0"/>
    <n v="68"/>
    <n v="238"/>
    <n v="660.5"/>
    <n v="0"/>
    <s v="No"/>
    <s v="No"/>
    <n v="0"/>
    <n v="2"/>
    <n v="2"/>
    <s v="Yes"/>
    <n v="0"/>
    <s v="MS"/>
    <x v="0"/>
    <n v="57"/>
    <s v="No"/>
    <s v="No"/>
    <s v="No"/>
    <s v="  One Year   "/>
    <s v="Credit Card"/>
    <n v="35"/>
    <n v="1784"/>
    <x v="0"/>
    <m/>
    <x v="504"/>
    <x v="608"/>
    <n v="53"/>
    <x v="0"/>
    <n v="34.51"/>
    <x v="2"/>
    <s v="Email"/>
    <x v="0"/>
    <n v="0"/>
    <n v="1733"/>
    <s v="Medio"/>
    <s v="Medio"/>
    <n v="9.4339622641509441E-2"/>
    <n v="402"/>
    <n v="243"/>
    <n v="0.21810699588477367"/>
    <n v="0.21810699588477367"/>
    <s v="Primera compra"/>
    <n v="876"/>
    <n v="28.780287474332649"/>
    <n v="2.3983572895277208"/>
    <x v="1"/>
    <x v="0"/>
    <s v="may"/>
  </r>
  <r>
    <x v="4244"/>
    <x v="0"/>
    <n v="67"/>
    <n v="92"/>
    <n v="184.2"/>
    <n v="0"/>
    <s v="No"/>
    <s v="No"/>
    <n v="0"/>
    <n v="1"/>
    <n v="0"/>
    <s v="No"/>
    <n v="0"/>
    <s v="KS"/>
    <x v="1"/>
    <n v="54"/>
    <s v="No"/>
    <s v="No"/>
    <s v="No"/>
    <s v="  One Year   "/>
    <s v="Credit Card"/>
    <n v="14"/>
    <n v="365"/>
    <x v="0"/>
    <m/>
    <x v="793"/>
    <x v="743"/>
    <n v="21"/>
    <x v="1"/>
    <n v="15.13"/>
    <x v="3"/>
    <s v="Phone"/>
    <x v="0"/>
    <n v="0"/>
    <n v="227"/>
    <s v="Medio"/>
    <s v="Bajo"/>
    <n v="4.7619047619047616E-2"/>
    <n v="1109"/>
    <n v="93"/>
    <n v="0.22580645161290322"/>
    <n v="0.22580645161290322"/>
    <s v="Primera compra"/>
    <n v="837"/>
    <n v="27.498973305954827"/>
    <n v="2.2915811088295688"/>
    <x v="2"/>
    <x v="1"/>
    <s v="jun"/>
  </r>
  <r>
    <x v="4245"/>
    <x v="0"/>
    <n v="68"/>
    <n v="155"/>
    <n v="278.7"/>
    <n v="0"/>
    <s v="No"/>
    <s v="No"/>
    <n v="0"/>
    <n v="0"/>
    <n v="10"/>
    <s v="Yes"/>
    <n v="0"/>
    <s v="CT"/>
    <x v="1"/>
    <n v="31"/>
    <s v="No"/>
    <s v="No"/>
    <s v="No"/>
    <s v="  Month-to-Month   "/>
    <s v="Direct Debit"/>
    <n v="40"/>
    <n v="849"/>
    <x v="0"/>
    <m/>
    <x v="185"/>
    <x v="456"/>
    <n v="113"/>
    <x v="2"/>
    <n v="37.409999999999997"/>
    <x v="0"/>
    <s v="Email"/>
    <x v="0"/>
    <n v="0"/>
    <n v="498"/>
    <s v="Medio"/>
    <s v="Bajo"/>
    <n v="1.7699115044247787E-2"/>
    <n v="573"/>
    <n v="157"/>
    <n v="0.71974522292993626"/>
    <n v="0.71974522292993626"/>
    <s v="Primera compra"/>
    <n v="1364"/>
    <n v="44.813141683778234"/>
    <n v="3.7344284736481863"/>
    <x v="0"/>
    <x v="2"/>
    <s v="ene"/>
  </r>
  <r>
    <x v="4246"/>
    <x v="0"/>
    <n v="64"/>
    <n v="108"/>
    <n v="277.8"/>
    <n v="0"/>
    <s v="No"/>
    <s v="No"/>
    <n v="0"/>
    <n v="0"/>
    <n v="0"/>
    <s v="No"/>
    <n v="0"/>
    <s v="NY"/>
    <x v="1"/>
    <n v="41"/>
    <s v="No"/>
    <s v="No"/>
    <s v="No"/>
    <s v="  Two Year   "/>
    <s v="Paper Check"/>
    <n v="12"/>
    <n v="286"/>
    <x v="0"/>
    <m/>
    <x v="51"/>
    <x v="1099"/>
    <n v="52"/>
    <x v="2"/>
    <n v="13.23"/>
    <x v="1"/>
    <s v="SMS"/>
    <x v="0"/>
    <n v="0"/>
    <n v="3555"/>
    <s v="Medio"/>
    <s v="Bajo"/>
    <n v="0"/>
    <n v="526"/>
    <n v="108"/>
    <n v="0.48148148148148145"/>
    <n v="0.48148148148148145"/>
    <s v="Primera compra"/>
    <n v="948"/>
    <n v="31.145790554414781"/>
    <n v="2.5954825462012319"/>
    <x v="2"/>
    <x v="1"/>
    <s v="mar"/>
  </r>
  <r>
    <x v="4247"/>
    <x v="0"/>
    <n v="67"/>
    <n v="241"/>
    <n v="590.20000000000005"/>
    <n v="49"/>
    <s v="Yes"/>
    <s v="No"/>
    <n v="89.4"/>
    <n v="0"/>
    <n v="1"/>
    <s v="Yes"/>
    <n v="0"/>
    <s v="DC"/>
    <x v="0"/>
    <n v="67"/>
    <s v="No"/>
    <s v="Yes"/>
    <s v="Yes"/>
    <s v="  Two Year   "/>
    <s v="Direct Debit"/>
    <n v="46"/>
    <n v="2244"/>
    <x v="0"/>
    <m/>
    <x v="1370"/>
    <x v="363"/>
    <n v="68"/>
    <x v="0"/>
    <n v="51.82"/>
    <x v="3"/>
    <s v="Email"/>
    <x v="1"/>
    <n v="3.58"/>
    <n v="2860"/>
    <s v="Alto"/>
    <s v="Bajo"/>
    <n v="1.4705882352941176E-2"/>
    <n v="1582"/>
    <n v="291"/>
    <n v="0.23367697594501718"/>
    <n v="0.23367697594501718"/>
    <s v="Primera compra"/>
    <n v="431"/>
    <n v="14.160164271047229"/>
    <n v="1.1800136892539357"/>
    <x v="0"/>
    <x v="3"/>
    <s v="ago"/>
  </r>
  <r>
    <x v="4248"/>
    <x v="0"/>
    <n v="94"/>
    <n v="5"/>
    <n v="12"/>
    <n v="3"/>
    <s v="Yes"/>
    <s v="Yes"/>
    <n v="0"/>
    <n v="2"/>
    <n v="0"/>
    <s v="No"/>
    <n v="0"/>
    <s v="MI"/>
    <x v="0"/>
    <n v="40"/>
    <s v="No"/>
    <s v="No"/>
    <s v="No"/>
    <s v="  Month-to-Month   "/>
    <s v="Credit Card"/>
    <n v="6"/>
    <n v="6"/>
    <x v="0"/>
    <m/>
    <x v="1299"/>
    <x v="816"/>
    <n v="55"/>
    <x v="1"/>
    <n v="5.85"/>
    <x v="5"/>
    <s v="SMS"/>
    <x v="1"/>
    <n v="0.14000000000000001"/>
    <n v="2512"/>
    <s v="Medio"/>
    <s v="Bajo"/>
    <n v="7.2727272727272724E-2"/>
    <n v="777"/>
    <n v="12"/>
    <n v="4.583333333333333"/>
    <n v="4.583333333333333"/>
    <s v="Primera compra"/>
    <n v="1740"/>
    <n v="57.16632443531828"/>
    <n v="4.7638603696098567"/>
    <x v="0"/>
    <x v="1"/>
    <s v="ene"/>
  </r>
  <r>
    <x v="4249"/>
    <x v="0"/>
    <n v="61"/>
    <n v="180"/>
    <n v="378.9"/>
    <n v="0"/>
    <s v="No"/>
    <s v="No"/>
    <n v="0"/>
    <n v="0"/>
    <n v="4"/>
    <s v="Yes"/>
    <n v="0"/>
    <s v="MA"/>
    <x v="0"/>
    <n v="74"/>
    <s v="No"/>
    <s v="Yes"/>
    <s v="Yes"/>
    <s v="  Two Year   "/>
    <s v="Direct Debit"/>
    <n v="27"/>
    <n v="799"/>
    <x v="0"/>
    <m/>
    <x v="1072"/>
    <x v="1389"/>
    <n v="15"/>
    <x v="1"/>
    <n v="30.07"/>
    <x v="5"/>
    <s v="Phone"/>
    <x v="0"/>
    <n v="0"/>
    <n v="4898"/>
    <s v="Medio"/>
    <s v="Bajo"/>
    <n v="0.26666666666666666"/>
    <n v="1613"/>
    <n v="184"/>
    <n v="8.1521739130434784E-2"/>
    <n v="8.1521739130434784E-2"/>
    <s v="Primera compra"/>
    <n v="1597"/>
    <n v="52.468172484599592"/>
    <n v="4.3723477070499657"/>
    <x v="0"/>
    <x v="2"/>
    <s v="may"/>
  </r>
  <r>
    <x v="4250"/>
    <x v="0"/>
    <n v="89"/>
    <n v="125"/>
    <n v="310.2"/>
    <n v="0"/>
    <s v="No"/>
    <s v="No"/>
    <n v="0"/>
    <n v="0"/>
    <n v="10"/>
    <s v="Yes"/>
    <n v="0"/>
    <s v="NY"/>
    <x v="1"/>
    <n v="28"/>
    <s v="Yes"/>
    <s v="No"/>
    <s v="Yes"/>
    <s v="  Month-to-Month   "/>
    <s v="Direct Debit"/>
    <n v="48"/>
    <n v="2143"/>
    <x v="0"/>
    <m/>
    <x v="253"/>
    <x v="166"/>
    <n v="92"/>
    <x v="1"/>
    <n v="49.95"/>
    <x v="3"/>
    <s v="SMS"/>
    <x v="1"/>
    <n v="0"/>
    <n v="722"/>
    <s v="Alto"/>
    <s v="Bajo"/>
    <n v="1.0869565217391304E-2"/>
    <n v="742"/>
    <n v="126"/>
    <n v="0.73015873015873012"/>
    <n v="0.73015873015873012"/>
    <s v="Primera compra"/>
    <n v="1551"/>
    <n v="50.956878850102669"/>
    <n v="4.2464065708418888"/>
    <x v="2"/>
    <x v="0"/>
    <s v="jul"/>
  </r>
  <r>
    <x v="4251"/>
    <x v="0"/>
    <n v="71"/>
    <n v="109"/>
    <n v="272"/>
    <n v="0"/>
    <s v="No"/>
    <s v="No"/>
    <n v="0"/>
    <n v="0"/>
    <n v="15"/>
    <s v="Yes"/>
    <n v="0"/>
    <s v="IN"/>
    <x v="0"/>
    <n v="58"/>
    <s v="No"/>
    <s v="No"/>
    <s v="Yes"/>
    <s v="  Two Year   "/>
    <s v="Direct Debit"/>
    <n v="42"/>
    <n v="2864"/>
    <x v="0"/>
    <m/>
    <x v="1371"/>
    <x v="142"/>
    <n v="48"/>
    <x v="2"/>
    <n v="33.950000000000003"/>
    <x v="2"/>
    <s v="Phone"/>
    <x v="1"/>
    <n v="0"/>
    <n v="1936"/>
    <s v="Medio"/>
    <s v="Medio"/>
    <n v="0.10416666666666667"/>
    <n v="1523"/>
    <n v="114"/>
    <n v="0.42105263157894735"/>
    <n v="0.42105263157894735"/>
    <s v="Primera compra"/>
    <n v="1487"/>
    <n v="48.854209445585212"/>
    <n v="4.0711841204654347"/>
    <x v="1"/>
    <x v="3"/>
    <s v="sept"/>
  </r>
  <r>
    <x v="4252"/>
    <x v="0"/>
    <n v="54"/>
    <n v="85"/>
    <n v="272.10000000000002"/>
    <n v="0"/>
    <s v="No"/>
    <s v="No"/>
    <n v="0"/>
    <n v="0"/>
    <n v="0"/>
    <s v="No"/>
    <n v="0"/>
    <s v="UT"/>
    <x v="1"/>
    <n v="34"/>
    <s v="No"/>
    <s v="No"/>
    <s v="No"/>
    <s v="  Month-to-Month   "/>
    <s v="Direct Debit"/>
    <n v="12"/>
    <n v="362"/>
    <x v="0"/>
    <m/>
    <x v="133"/>
    <x v="887"/>
    <n v="17"/>
    <x v="2"/>
    <n v="13.35"/>
    <x v="4"/>
    <s v="Phone"/>
    <x v="1"/>
    <n v="0"/>
    <n v="4016"/>
    <s v="Medio"/>
    <s v="Bajo"/>
    <n v="0.17647058823529413"/>
    <n v="432"/>
    <n v="88"/>
    <n v="0.19318181818181818"/>
    <n v="0.19318181818181818"/>
    <s v="Primera compra"/>
    <n v="1162"/>
    <n v="38.176591375770016"/>
    <n v="3.1813826146475015"/>
    <x v="0"/>
    <x v="1"/>
    <s v="ago"/>
  </r>
  <r>
    <x v="4253"/>
    <x v="0"/>
    <n v="65"/>
    <n v="25"/>
    <n v="64.599999999999994"/>
    <n v="0"/>
    <s v="No"/>
    <s v="No"/>
    <n v="0"/>
    <n v="0"/>
    <n v="10"/>
    <s v="Yes"/>
    <n v="0"/>
    <s v="MI"/>
    <x v="1"/>
    <n v="28"/>
    <s v="Yes"/>
    <s v="No"/>
    <s v="No"/>
    <s v="  Month-to-Month   "/>
    <s v="Credit Card"/>
    <n v="43"/>
    <n v="174"/>
    <x v="0"/>
    <m/>
    <x v="849"/>
    <x v="882"/>
    <n v="57"/>
    <x v="0"/>
    <n v="35.619999999999997"/>
    <x v="3"/>
    <s v="Email"/>
    <x v="0"/>
    <n v="0"/>
    <n v="491"/>
    <s v="Medio"/>
    <s v="Bajo"/>
    <n v="1.7543859649122806E-2"/>
    <n v="1511"/>
    <n v="26"/>
    <n v="2.1923076923076925"/>
    <n v="2.1923076923076925"/>
    <s v="Primera compra"/>
    <n v="754"/>
    <n v="24.772073921971256"/>
    <n v="2.0643394934976045"/>
    <x v="2"/>
    <x v="1"/>
    <s v="sept"/>
  </r>
  <r>
    <x v="4254"/>
    <x v="0"/>
    <n v="51"/>
    <n v="89"/>
    <n v="294.5"/>
    <n v="100"/>
    <s v="Yes"/>
    <s v="No"/>
    <n v="51.7"/>
    <n v="0"/>
    <n v="2"/>
    <s v="No"/>
    <n v="43"/>
    <s v="WV"/>
    <x v="0"/>
    <n v="54"/>
    <s v="No"/>
    <s v="No"/>
    <s v="No"/>
    <s v="  Month-to-Month   "/>
    <s v="Paper Check"/>
    <n v="21"/>
    <n v="524"/>
    <x v="0"/>
    <m/>
    <x v="315"/>
    <x v="1325"/>
    <n v="99"/>
    <x v="1"/>
    <n v="24.33"/>
    <x v="3"/>
    <s v="SMS"/>
    <x v="1"/>
    <n v="0.16"/>
    <n v="3546"/>
    <s v="Medio"/>
    <s v="Bajo"/>
    <n v="1.0101010101010102E-2"/>
    <n v="1611"/>
    <n v="190"/>
    <n v="0.52105263157894732"/>
    <n v="0.52105263157894732"/>
    <s v="Primera compra"/>
    <n v="401"/>
    <n v="13.17453798767967"/>
    <n v="1.0978781656399725"/>
    <x v="0"/>
    <x v="1"/>
    <s v="sept"/>
  </r>
  <r>
    <x v="4255"/>
    <x v="0"/>
    <n v="50"/>
    <n v="84"/>
    <n v="201.6"/>
    <n v="0"/>
    <s v="No"/>
    <s v="No"/>
    <n v="0"/>
    <n v="0"/>
    <n v="3"/>
    <s v="Yes"/>
    <n v="0"/>
    <s v="AR"/>
    <x v="0"/>
    <n v="62"/>
    <s v="No"/>
    <s v="No"/>
    <s v="No"/>
    <s v="  Month-to-Month   "/>
    <s v="Credit Card"/>
    <n v="33"/>
    <n v="516"/>
    <x v="0"/>
    <m/>
    <x v="915"/>
    <x v="60"/>
    <n v="2"/>
    <x v="1"/>
    <n v="27.45"/>
    <x v="2"/>
    <s v="SMS"/>
    <x v="1"/>
    <n v="0"/>
    <n v="4651"/>
    <s v="Medio"/>
    <s v="Medio"/>
    <n v="2.5"/>
    <n v="1226"/>
    <n v="89"/>
    <n v="2.247191011235955E-2"/>
    <n v="2.247191011235955E-2"/>
    <s v="Primera compra"/>
    <n v="678"/>
    <n v="22.275154004106774"/>
    <n v="1.8562628336755644"/>
    <x v="1"/>
    <x v="1"/>
    <s v="dic"/>
  </r>
  <r>
    <x v="4256"/>
    <x v="0"/>
    <n v="54"/>
    <n v="18"/>
    <n v="36.799999999999997"/>
    <n v="0"/>
    <s v="No"/>
    <s v="No"/>
    <n v="0"/>
    <n v="2"/>
    <n v="0"/>
    <s v="No"/>
    <n v="0"/>
    <s v="PA"/>
    <x v="0"/>
    <n v="39"/>
    <s v="No"/>
    <s v="No"/>
    <s v="No"/>
    <s v="  One Year   "/>
    <s v="Credit Card"/>
    <n v="14"/>
    <n v="35"/>
    <x v="0"/>
    <m/>
    <x v="792"/>
    <x v="557"/>
    <n v="110"/>
    <x v="2"/>
    <n v="11.49"/>
    <x v="0"/>
    <s v="SMS"/>
    <x v="0"/>
    <n v="0"/>
    <n v="6554"/>
    <s v="Medio"/>
    <s v="Bajo"/>
    <n v="1.8181818181818181E-2"/>
    <n v="456"/>
    <n v="20"/>
    <n v="5.5"/>
    <n v="5.5"/>
    <s v="Primera compra"/>
    <n v="1451"/>
    <n v="47.671457905544145"/>
    <n v="3.9726214921286789"/>
    <x v="0"/>
    <x v="1"/>
    <s v="oct"/>
  </r>
  <r>
    <x v="4257"/>
    <x v="0"/>
    <n v="73"/>
    <n v="47"/>
    <n v="112.5"/>
    <n v="0"/>
    <s v="No"/>
    <s v="No"/>
    <n v="0"/>
    <n v="0"/>
    <n v="24"/>
    <s v="Yes"/>
    <n v="0"/>
    <s v="GA"/>
    <x v="0"/>
    <n v="30"/>
    <s v="No"/>
    <s v="No"/>
    <s v="Yes"/>
    <s v="  One Year   "/>
    <s v="Credit Card"/>
    <n v="18"/>
    <n v="125"/>
    <x v="0"/>
    <m/>
    <x v="323"/>
    <x v="404"/>
    <n v="52"/>
    <x v="0"/>
    <n v="14.85"/>
    <x v="5"/>
    <s v="SMS"/>
    <x v="0"/>
    <n v="0"/>
    <n v="5001"/>
    <s v="Medio"/>
    <s v="Bajo"/>
    <n v="7.6923076923076927E-2"/>
    <n v="525"/>
    <n v="51"/>
    <n v="1.0196078431372548"/>
    <n v="1.0196078431372548"/>
    <s v="Primera compra"/>
    <n v="614"/>
    <n v="20.172484599589321"/>
    <n v="1.6810403832991101"/>
    <x v="0"/>
    <x v="1"/>
    <s v="feb"/>
  </r>
  <r>
    <x v="4258"/>
    <x v="0"/>
    <n v="71"/>
    <n v="142"/>
    <n v="357.7"/>
    <n v="0"/>
    <s v="No"/>
    <s v="No"/>
    <n v="0"/>
    <n v="0"/>
    <n v="7"/>
    <s v="Yes"/>
    <n v="0"/>
    <s v="MS"/>
    <x v="0"/>
    <n v="39"/>
    <s v="No"/>
    <s v="No"/>
    <s v="No"/>
    <s v="  One Year   "/>
    <s v="Direct Debit"/>
    <n v="25"/>
    <n v="1012"/>
    <x v="0"/>
    <m/>
    <x v="264"/>
    <x v="872"/>
    <n v="75"/>
    <x v="0"/>
    <n v="28.08"/>
    <x v="0"/>
    <s v="SMS"/>
    <x v="1"/>
    <n v="0"/>
    <n v="5484"/>
    <s v="Medio"/>
    <s v="Bajo"/>
    <n v="2.6666666666666668E-2"/>
    <n v="1600"/>
    <n v="144"/>
    <n v="0.52083333333333337"/>
    <n v="0.52083333333333337"/>
    <s v="Primera compra"/>
    <n v="1235"/>
    <n v="40.57494866529774"/>
    <n v="3.3812457221081451"/>
    <x v="0"/>
    <x v="2"/>
    <s v="may"/>
  </r>
  <r>
    <x v="4259"/>
    <x v="0"/>
    <n v="66"/>
    <n v="26"/>
    <n v="60.9"/>
    <n v="0"/>
    <s v="No"/>
    <s v="No"/>
    <n v="0"/>
    <n v="0"/>
    <n v="5"/>
    <s v="Yes"/>
    <n v="0"/>
    <s v="AR"/>
    <x v="0"/>
    <n v="42"/>
    <s v="No"/>
    <s v="No"/>
    <s v="No"/>
    <s v="  Month-to-Month   "/>
    <s v="Direct Debit"/>
    <n v="50"/>
    <n v="202"/>
    <x v="0"/>
    <m/>
    <x v="731"/>
    <x v="789"/>
    <n v="8"/>
    <x v="0"/>
    <n v="54.17"/>
    <x v="5"/>
    <s v="Email"/>
    <x v="1"/>
    <n v="0"/>
    <n v="3849"/>
    <s v="Alto"/>
    <s v="Bajo"/>
    <n v="0.5"/>
    <n v="1724"/>
    <n v="30"/>
    <n v="0.26666666666666666"/>
    <n v="0.26666666666666666"/>
    <s v="Primera compra"/>
    <n v="450"/>
    <n v="14.784394250513348"/>
    <n v="1.2320328542094456"/>
    <x v="0"/>
    <x v="1"/>
    <s v="jul"/>
  </r>
  <r>
    <x v="4259"/>
    <x v="0"/>
    <n v="66"/>
    <n v="26"/>
    <n v="60.9"/>
    <n v="0"/>
    <s v="No"/>
    <s v="No"/>
    <n v="0"/>
    <n v="0"/>
    <n v="5"/>
    <s v="Yes"/>
    <n v="0"/>
    <s v="AR"/>
    <x v="0"/>
    <n v="42"/>
    <s v="No"/>
    <s v="No"/>
    <s v="No"/>
    <s v="  Month-to-Month   "/>
    <s v="Direct Debit"/>
    <n v="50"/>
    <n v="202"/>
    <x v="0"/>
    <m/>
    <x v="731"/>
    <x v="789"/>
    <n v="8"/>
    <x v="0"/>
    <n v="54.17"/>
    <x v="1"/>
    <s v="Email"/>
    <x v="1"/>
    <n v="0"/>
    <n v="5630"/>
    <s v="Alto"/>
    <s v="Bajo"/>
    <n v="0"/>
    <n v="1724"/>
    <n v="26"/>
    <n v="0.30769230769230771"/>
    <n v="0.30769230769230771"/>
    <s v="Compra posterior"/>
    <n v="450"/>
    <n v="14.784394250513348"/>
    <n v="1.2320328542094456"/>
    <x v="0"/>
    <x v="1"/>
    <s v="jul"/>
  </r>
  <r>
    <x v="4260"/>
    <x v="0"/>
    <n v="75"/>
    <n v="370"/>
    <n v="985.9"/>
    <n v="264"/>
    <s v="Yes"/>
    <s v="No"/>
    <n v="67.7"/>
    <n v="0"/>
    <n v="9"/>
    <s v="Yes"/>
    <n v="0"/>
    <s v="LA"/>
    <x v="1"/>
    <n v="48"/>
    <s v="No"/>
    <s v="No"/>
    <s v="Yes"/>
    <s v="  One Year   "/>
    <s v="Direct Debit"/>
    <n v="46"/>
    <n v="3009"/>
    <x v="0"/>
    <m/>
    <x v="1216"/>
    <x v="756"/>
    <n v="53"/>
    <x v="0"/>
    <n v="41.22"/>
    <x v="1"/>
    <s v="SMS"/>
    <x v="0"/>
    <n v="2.71"/>
    <n v="3598"/>
    <s v="Medio"/>
    <s v="Bajo"/>
    <n v="0"/>
    <n v="387"/>
    <n v="634"/>
    <n v="8.3596214511041003E-2"/>
    <n v="8.3596214511041003E-2"/>
    <s v="Primera compra"/>
    <n v="1124"/>
    <n v="36.928131416837786"/>
    <n v="3.077344284736482"/>
    <x v="2"/>
    <x v="3"/>
    <s v="sept"/>
  </r>
  <r>
    <x v="4261"/>
    <x v="0"/>
    <n v="69"/>
    <n v="245"/>
    <n v="751.6"/>
    <n v="0"/>
    <s v="No"/>
    <s v="No"/>
    <n v="0"/>
    <n v="0"/>
    <n v="8"/>
    <s v="Yes"/>
    <n v="0"/>
    <s v="LA"/>
    <x v="1"/>
    <n v="60"/>
    <s v="No"/>
    <s v="No"/>
    <s v="No"/>
    <s v="  Month-to-Month   "/>
    <s v="Direct Debit"/>
    <n v="25"/>
    <n v="1166"/>
    <x v="0"/>
    <m/>
    <x v="120"/>
    <x v="1356"/>
    <n v="104"/>
    <x v="0"/>
    <n v="22.72"/>
    <x v="4"/>
    <s v="SMS"/>
    <x v="0"/>
    <n v="0"/>
    <n v="569"/>
    <s v="Medio"/>
    <s v="Bajo"/>
    <n v="2.8846153846153848E-2"/>
    <n v="1612"/>
    <n v="248"/>
    <n v="0.41935483870967744"/>
    <n v="0.41935483870967744"/>
    <s v="Primera compra"/>
    <n v="1052"/>
    <n v="34.562628336755644"/>
    <n v="2.8802190280629705"/>
    <x v="0"/>
    <x v="0"/>
    <s v="nov"/>
  </r>
  <r>
    <x v="4262"/>
    <x v="0"/>
    <n v="95"/>
    <n v="277"/>
    <n v="740.2"/>
    <n v="0"/>
    <s v="No"/>
    <s v="No"/>
    <n v="0"/>
    <n v="2"/>
    <n v="3"/>
    <s v="Yes"/>
    <n v="0"/>
    <s v="AL"/>
    <x v="1"/>
    <n v="60"/>
    <s v="No"/>
    <s v="No"/>
    <s v="Yes"/>
    <s v="  One Year   "/>
    <s v="Direct Debit"/>
    <n v="63"/>
    <n v="3356"/>
    <x v="0"/>
    <m/>
    <x v="295"/>
    <x v="79"/>
    <n v="13"/>
    <x v="1"/>
    <n v="55.57"/>
    <x v="5"/>
    <s v="Phone"/>
    <x v="1"/>
    <n v="0"/>
    <n v="5338"/>
    <s v="Alto"/>
    <s v="Bajo"/>
    <n v="0.30769230769230771"/>
    <n v="1578"/>
    <n v="281"/>
    <n v="4.6263345195729534E-2"/>
    <n v="4.6263345195729534E-2"/>
    <s v="Primera compra"/>
    <n v="569"/>
    <n v="18.69404517453799"/>
    <n v="1.5578370978781659"/>
    <x v="0"/>
    <x v="3"/>
    <s v="mar"/>
  </r>
  <r>
    <x v="4263"/>
    <x v="0"/>
    <n v="52"/>
    <n v="96"/>
    <n v="285.8"/>
    <n v="96"/>
    <s v="Yes"/>
    <s v="Yes"/>
    <n v="0"/>
    <n v="0"/>
    <n v="1"/>
    <s v="Yes"/>
    <n v="0"/>
    <s v="DE"/>
    <x v="1"/>
    <n v="40"/>
    <s v="No"/>
    <s v="No"/>
    <s v="No"/>
    <s v="  One Year   "/>
    <s v="Credit Card"/>
    <n v="38"/>
    <n v="911"/>
    <x v="0"/>
    <m/>
    <x v="1138"/>
    <x v="1343"/>
    <n v="57"/>
    <x v="2"/>
    <n v="36.85"/>
    <x v="2"/>
    <s v="Email"/>
    <x v="0"/>
    <n v="4.0599999999999996"/>
    <n v="1250"/>
    <s v="Medio"/>
    <s v="Medio"/>
    <n v="8.771929824561403E-2"/>
    <n v="828"/>
    <n v="197"/>
    <n v="0.28934010152284262"/>
    <n v="0.28934010152284262"/>
    <s v="Primera compra"/>
    <n v="1512"/>
    <n v="49.67556468172485"/>
    <n v="4.1396303901437372"/>
    <x v="1"/>
    <x v="2"/>
    <s v="ago"/>
  </r>
  <r>
    <x v="4264"/>
    <x v="0"/>
    <n v="67"/>
    <n v="133"/>
    <n v="371.1"/>
    <n v="108"/>
    <s v="Yes"/>
    <s v="Yes"/>
    <n v="0"/>
    <n v="0"/>
    <n v="0"/>
    <s v="No"/>
    <n v="0"/>
    <s v="VT"/>
    <x v="1"/>
    <n v="54"/>
    <s v="No"/>
    <s v="No"/>
    <s v="No"/>
    <s v="  One Year   "/>
    <s v="Credit Card"/>
    <n v="12"/>
    <n v="322"/>
    <x v="0"/>
    <m/>
    <x v="1288"/>
    <x v="493"/>
    <n v="112"/>
    <x v="0"/>
    <n v="10.44"/>
    <x v="2"/>
    <s v="Phone"/>
    <x v="1"/>
    <n v="0.32"/>
    <n v="5107"/>
    <s v="Medio"/>
    <s v="Medio"/>
    <n v="4.4642857142857144E-2"/>
    <n v="1409"/>
    <n v="246"/>
    <n v="0.45528455284552843"/>
    <n v="0.45528455284552843"/>
    <s v="Primera compra"/>
    <n v="1284"/>
    <n v="42.18480492813142"/>
    <n v="3.5154004106776182"/>
    <x v="1"/>
    <x v="1"/>
    <s v="abr"/>
  </r>
  <r>
    <x v="4265"/>
    <x v="0"/>
    <n v="65"/>
    <n v="99"/>
    <n v="197.1"/>
    <n v="48"/>
    <s v="Yes"/>
    <s v="No"/>
    <n v="27.6"/>
    <n v="0"/>
    <n v="5"/>
    <s v="Yes"/>
    <n v="0"/>
    <s v="MA"/>
    <x v="1"/>
    <n v="27"/>
    <s v="Yes"/>
    <s v="No"/>
    <s v="No"/>
    <s v="  Month-to-Month   "/>
    <s v="Direct Debit"/>
    <n v="13"/>
    <n v="165"/>
    <x v="0"/>
    <m/>
    <x v="969"/>
    <x v="353"/>
    <n v="89"/>
    <x v="1"/>
    <n v="12.08"/>
    <x v="1"/>
    <s v="Email"/>
    <x v="1"/>
    <n v="0.14000000000000001"/>
    <n v="1724"/>
    <s v="Medio"/>
    <s v="Bajo"/>
    <n v="0"/>
    <n v="1527"/>
    <n v="147"/>
    <n v="0.60544217687074831"/>
    <n v="0.60544217687074831"/>
    <s v="Primera compra"/>
    <n v="611"/>
    <n v="20.073921971252567"/>
    <n v="1.6728268309377139"/>
    <x v="0"/>
    <x v="1"/>
    <s v="feb"/>
  </r>
  <r>
    <x v="4266"/>
    <x v="0"/>
    <n v="60"/>
    <n v="79"/>
    <n v="203.3"/>
    <n v="0"/>
    <s v="No"/>
    <s v="No"/>
    <n v="0"/>
    <n v="2"/>
    <n v="0"/>
    <s v="No"/>
    <n v="0"/>
    <s v="OH"/>
    <x v="0"/>
    <n v="29"/>
    <s v="Yes"/>
    <s v="No"/>
    <s v="No"/>
    <s v="  Month-to-Month   "/>
    <s v="Direct Debit"/>
    <n v="8"/>
    <n v="139"/>
    <x v="0"/>
    <m/>
    <x v="169"/>
    <x v="18"/>
    <n v="79"/>
    <x v="2"/>
    <n v="8.8000000000000007"/>
    <x v="1"/>
    <s v="SMS"/>
    <x v="0"/>
    <n v="0"/>
    <n v="5242"/>
    <s v="Medio"/>
    <s v="Bajo"/>
    <n v="0"/>
    <n v="722"/>
    <n v="79"/>
    <n v="1"/>
    <n v="1"/>
    <s v="Primera compra"/>
    <n v="1564"/>
    <n v="51.383983572895275"/>
    <n v="4.2819986310746065"/>
    <x v="2"/>
    <x v="1"/>
    <s v="jul"/>
  </r>
  <r>
    <x v="4267"/>
    <x v="0"/>
    <n v="65"/>
    <n v="245"/>
    <n v="654.4"/>
    <n v="0"/>
    <s v="No"/>
    <s v="No"/>
    <n v="0"/>
    <n v="0"/>
    <n v="7"/>
    <s v="No"/>
    <n v="80"/>
    <s v="DC"/>
    <x v="1"/>
    <n v="53"/>
    <s v="No"/>
    <s v="No"/>
    <s v="Yes"/>
    <s v="  One Year   "/>
    <s v="Direct Debit"/>
    <n v="61"/>
    <n v="3654"/>
    <x v="0"/>
    <m/>
    <x v="1128"/>
    <x v="1346"/>
    <n v="55"/>
    <x v="0"/>
    <n v="52.97"/>
    <x v="5"/>
    <s v="SMS"/>
    <x v="0"/>
    <n v="0"/>
    <n v="5971"/>
    <s v="Alto"/>
    <s v="Bajo"/>
    <n v="7.2727272727272724E-2"/>
    <n v="1184"/>
    <n v="249"/>
    <n v="0.22088353413654618"/>
    <n v="0.22088353413654618"/>
    <s v="Primera compra"/>
    <n v="1331"/>
    <n v="43.728952772073924"/>
    <n v="3.6440793976728272"/>
    <x v="0"/>
    <x v="3"/>
    <s v="feb"/>
  </r>
  <r>
    <x v="4268"/>
    <x v="0"/>
    <n v="53"/>
    <n v="49"/>
    <n v="101.5"/>
    <n v="0"/>
    <s v="No"/>
    <s v="No"/>
    <n v="0"/>
    <n v="1"/>
    <n v="12"/>
    <s v="No"/>
    <n v="48"/>
    <s v="CO"/>
    <x v="1"/>
    <n v="32"/>
    <s v="No"/>
    <s v="No"/>
    <s v="No"/>
    <s v="  Month-to-Month   "/>
    <s v="Direct Debit"/>
    <n v="18"/>
    <n v="463"/>
    <x v="0"/>
    <m/>
    <x v="1208"/>
    <x v="821"/>
    <n v="12"/>
    <x v="1"/>
    <n v="18.25"/>
    <x v="5"/>
    <s v="Phone"/>
    <x v="0"/>
    <n v="0"/>
    <n v="4137"/>
    <s v="Medio"/>
    <s v="Bajo"/>
    <n v="0.33333333333333331"/>
    <n v="750"/>
    <n v="53"/>
    <n v="0.22641509433962265"/>
    <n v="0.22641509433962265"/>
    <s v="Primera compra"/>
    <n v="1714"/>
    <n v="56.312114989733061"/>
    <n v="4.6926762491444221"/>
    <x v="0"/>
    <x v="1"/>
    <s v="feb"/>
  </r>
  <r>
    <x v="4269"/>
    <x v="0"/>
    <n v="57"/>
    <n v="34"/>
    <n v="71.900000000000006"/>
    <n v="0"/>
    <s v="No"/>
    <s v="No"/>
    <n v="0"/>
    <n v="0"/>
    <n v="5"/>
    <s v="Yes"/>
    <n v="0"/>
    <s v="MI"/>
    <x v="1"/>
    <n v="54"/>
    <s v="No"/>
    <s v="No"/>
    <s v="No"/>
    <s v="  Month-to-Month   "/>
    <s v="Direct Debit"/>
    <n v="31"/>
    <n v="439"/>
    <x v="0"/>
    <m/>
    <x v="318"/>
    <x v="650"/>
    <n v="104"/>
    <x v="2"/>
    <n v="26.81"/>
    <x v="1"/>
    <s v="Email"/>
    <x v="1"/>
    <n v="0"/>
    <n v="3869"/>
    <s v="Medio"/>
    <s v="Bajo"/>
    <n v="0"/>
    <n v="1553"/>
    <n v="34"/>
    <n v="3.0588235294117645"/>
    <n v="3.0588235294117645"/>
    <s v="Primera compra"/>
    <n v="1447"/>
    <n v="47.540041067761805"/>
    <n v="3.9616700889801506"/>
    <x v="2"/>
    <x v="1"/>
    <s v="oct"/>
  </r>
  <r>
    <x v="4270"/>
    <x v="0"/>
    <n v="97"/>
    <n v="104"/>
    <n v="380.4"/>
    <n v="54"/>
    <s v="Yes"/>
    <s v="No"/>
    <n v="35.1"/>
    <n v="1"/>
    <n v="7"/>
    <s v="Yes"/>
    <n v="0"/>
    <s v="PA"/>
    <x v="1"/>
    <n v="36"/>
    <s v="No"/>
    <s v="No"/>
    <s v="Yes"/>
    <s v="  Month-to-Month   "/>
    <s v="Direct Debit"/>
    <n v="51"/>
    <n v="1385"/>
    <x v="0"/>
    <m/>
    <x v="591"/>
    <x v="300"/>
    <n v="17"/>
    <x v="1"/>
    <n v="43.4"/>
    <x v="5"/>
    <s v="Phone"/>
    <x v="0"/>
    <n v="1.4"/>
    <n v="4756"/>
    <s v="Medio"/>
    <s v="Bajo"/>
    <n v="0.23529411764705882"/>
    <n v="918"/>
    <n v="162"/>
    <n v="0.10493827160493827"/>
    <n v="0.10493827160493827"/>
    <s v="Primera compra"/>
    <n v="1698"/>
    <n v="55.786447638603697"/>
    <n v="4.6488706365503081"/>
    <x v="0"/>
    <x v="0"/>
    <s v="feb"/>
  </r>
  <r>
    <x v="4271"/>
    <x v="0"/>
    <n v="68"/>
    <n v="185"/>
    <n v="339.4"/>
    <n v="272"/>
    <s v="Yes"/>
    <s v="Yes"/>
    <n v="0"/>
    <n v="0"/>
    <n v="7"/>
    <s v="Yes"/>
    <n v="0"/>
    <s v="VA"/>
    <x v="1"/>
    <n v="43"/>
    <s v="No"/>
    <s v="No"/>
    <s v="No"/>
    <s v="  One Year   "/>
    <s v="Credit Card"/>
    <n v="25"/>
    <n v="1682"/>
    <x v="0"/>
    <m/>
    <x v="798"/>
    <x v="839"/>
    <n v="92"/>
    <x v="2"/>
    <n v="23.44"/>
    <x v="5"/>
    <s v="Email"/>
    <x v="1"/>
    <n v="8.3000000000000007"/>
    <n v="5165"/>
    <s v="Medio"/>
    <s v="Bajo"/>
    <n v="4.3478260869565216E-2"/>
    <n v="1097"/>
    <n v="461"/>
    <n v="0.19956616052060738"/>
    <n v="0.19956616052060738"/>
    <s v="Primera compra"/>
    <n v="1539"/>
    <n v="50.562628336755651"/>
    <n v="4.213552361396304"/>
    <x v="0"/>
    <x v="0"/>
    <s v="jul"/>
  </r>
  <r>
    <x v="4272"/>
    <x v="0"/>
    <n v="73"/>
    <n v="191"/>
    <n v="717"/>
    <n v="0"/>
    <s v="No"/>
    <s v="No"/>
    <n v="0"/>
    <n v="2"/>
    <n v="5"/>
    <s v="Yes"/>
    <n v="0"/>
    <s v="WI"/>
    <x v="0"/>
    <n v="65"/>
    <s v="No"/>
    <s v="No"/>
    <s v="Yes"/>
    <s v="  Two Year   "/>
    <s v="Direct Debit"/>
    <n v="70"/>
    <n v="4591"/>
    <x v="0"/>
    <m/>
    <x v="797"/>
    <x v="671"/>
    <n v="101"/>
    <x v="0"/>
    <n v="66.989999999999995"/>
    <x v="5"/>
    <s v="SMS"/>
    <x v="0"/>
    <n v="0"/>
    <n v="6999"/>
    <s v="Alto"/>
    <s v="Bajo"/>
    <n v="3.9603960396039604E-2"/>
    <n v="1353"/>
    <n v="195"/>
    <n v="0.517948717948718"/>
    <n v="0.517948717948718"/>
    <s v="Primera compra"/>
    <n v="838"/>
    <n v="27.531827515400408"/>
    <n v="2.2943189596167008"/>
    <x v="0"/>
    <x v="3"/>
    <s v="jun"/>
  </r>
  <r>
    <x v="4273"/>
    <x v="0"/>
    <n v="57"/>
    <n v="35"/>
    <n v="90.9"/>
    <n v="0"/>
    <s v="No"/>
    <s v="No"/>
    <n v="0"/>
    <n v="0"/>
    <n v="0"/>
    <s v="No"/>
    <n v="0"/>
    <s v="MS"/>
    <x v="0"/>
    <n v="52"/>
    <s v="No"/>
    <s v="No"/>
    <s v="No"/>
    <s v="  Month-to-Month   "/>
    <s v="Credit Card"/>
    <n v="8"/>
    <n v="58"/>
    <x v="0"/>
    <m/>
    <x v="933"/>
    <x v="389"/>
    <n v="71"/>
    <x v="2"/>
    <n v="6.71"/>
    <x v="4"/>
    <s v="Email"/>
    <x v="1"/>
    <n v="0"/>
    <n v="5140"/>
    <s v="Medio"/>
    <s v="Bajo"/>
    <n v="4.2253521126760563E-2"/>
    <n v="1362"/>
    <n v="38"/>
    <n v="1.868421052631579"/>
    <n v="1.868421052631579"/>
    <s v="Primera compra"/>
    <n v="897"/>
    <n v="29.470225872689941"/>
    <n v="2.4558521560574951"/>
    <x v="0"/>
    <x v="1"/>
    <s v="abr"/>
  </r>
  <r>
    <x v="4274"/>
    <x v="0"/>
    <n v="62"/>
    <n v="90"/>
    <n v="268.10000000000002"/>
    <n v="108"/>
    <s v="Yes"/>
    <s v="Yes"/>
    <n v="0"/>
    <n v="0"/>
    <n v="0"/>
    <s v="No"/>
    <n v="0"/>
    <s v="MI"/>
    <x v="1"/>
    <n v="41"/>
    <s v="No"/>
    <s v="No"/>
    <s v="No"/>
    <s v="  One Year   "/>
    <s v="Credit Card"/>
    <n v="7"/>
    <n v="196"/>
    <x v="0"/>
    <m/>
    <x v="859"/>
    <x v="1000"/>
    <n v="14"/>
    <x v="2"/>
    <n v="6.72"/>
    <x v="2"/>
    <s v="Phone"/>
    <x v="1"/>
    <n v="5"/>
    <n v="3934"/>
    <s v="Medio"/>
    <s v="Medio"/>
    <n v="0.35714285714285715"/>
    <n v="1324"/>
    <n v="203"/>
    <n v="6.8965517241379309E-2"/>
    <n v="6.8965517241379309E-2"/>
    <s v="Primera compra"/>
    <n v="591"/>
    <n v="19.416837782340863"/>
    <n v="1.6180698151950719"/>
    <x v="1"/>
    <x v="1"/>
    <s v="mar"/>
  </r>
  <r>
    <x v="4275"/>
    <x v="0"/>
    <n v="69"/>
    <n v="111"/>
    <n v="302.10000000000002"/>
    <n v="0"/>
    <s v="No"/>
    <s v="No"/>
    <n v="0"/>
    <n v="0"/>
    <n v="0"/>
    <s v="No"/>
    <n v="0"/>
    <s v="MA"/>
    <x v="1"/>
    <n v="27"/>
    <s v="Yes"/>
    <s v="No"/>
    <s v="No"/>
    <s v="  Month-to-Month   "/>
    <s v="Credit Card"/>
    <n v="12"/>
    <n v="334"/>
    <x v="0"/>
    <m/>
    <x v="931"/>
    <x v="1221"/>
    <n v="13"/>
    <x v="0"/>
    <n v="11.46"/>
    <x v="4"/>
    <s v="Email"/>
    <x v="1"/>
    <n v="0"/>
    <n v="829"/>
    <s v="Medio"/>
    <s v="Bajo"/>
    <n v="0.23076923076923078"/>
    <n v="756"/>
    <n v="114"/>
    <n v="0.11403508771929824"/>
    <n v="0.11403508771929824"/>
    <s v="Primera compra"/>
    <n v="822"/>
    <n v="27.006160164271048"/>
    <n v="2.2505133470225873"/>
    <x v="0"/>
    <x v="1"/>
    <s v="jul"/>
  </r>
  <r>
    <x v="4276"/>
    <x v="0"/>
    <n v="68"/>
    <n v="47"/>
    <n v="119.4"/>
    <n v="60"/>
    <s v="Yes"/>
    <s v="Yes"/>
    <n v="0"/>
    <n v="0"/>
    <n v="0"/>
    <s v="No"/>
    <n v="0"/>
    <s v="WY"/>
    <x v="0"/>
    <n v="54"/>
    <s v="No"/>
    <s v="No"/>
    <s v="No"/>
    <s v="  Two Year   "/>
    <s v="Direct Debit"/>
    <n v="10"/>
    <n v="308"/>
    <x v="0"/>
    <m/>
    <x v="1128"/>
    <x v="890"/>
    <n v="46"/>
    <x v="0"/>
    <n v="8.77"/>
    <x v="0"/>
    <s v="SMS"/>
    <x v="0"/>
    <n v="0.22"/>
    <n v="6445"/>
    <s v="Medio"/>
    <s v="Bajo"/>
    <n v="4.3478260869565216E-2"/>
    <n v="994"/>
    <n v="109"/>
    <n v="0.42201834862385323"/>
    <n v="0.42201834862385323"/>
    <s v="Primera compra"/>
    <n v="1331"/>
    <n v="43.728952772073924"/>
    <n v="3.6440793976728272"/>
    <x v="0"/>
    <x v="1"/>
    <s v="feb"/>
  </r>
  <r>
    <x v="4277"/>
    <x v="0"/>
    <n v="75"/>
    <n v="163"/>
    <n v="484.2"/>
    <n v="0"/>
    <s v="No"/>
    <s v="No"/>
    <n v="0"/>
    <n v="2"/>
    <n v="0"/>
    <s v="No"/>
    <n v="0"/>
    <s v="OH"/>
    <x v="1"/>
    <n v="48"/>
    <s v="No"/>
    <s v="No"/>
    <s v="No"/>
    <s v="  Two Year   "/>
    <s v="Direct Debit"/>
    <n v="13"/>
    <n v="885"/>
    <x v="0"/>
    <m/>
    <x v="1287"/>
    <x v="978"/>
    <n v="19"/>
    <x v="0"/>
    <n v="14.59"/>
    <x v="5"/>
    <s v="Phone"/>
    <x v="1"/>
    <n v="0"/>
    <n v="2121"/>
    <s v="Medio"/>
    <s v="Bajo"/>
    <n v="0.21052631578947367"/>
    <n v="506"/>
    <n v="167"/>
    <n v="0.11377245508982035"/>
    <n v="0.11377245508982035"/>
    <s v="Primera compra"/>
    <n v="1583"/>
    <n v="52.008213552361397"/>
    <n v="4.3340177960301167"/>
    <x v="0"/>
    <x v="2"/>
    <s v="jun"/>
  </r>
  <r>
    <x v="4278"/>
    <x v="0"/>
    <n v="92"/>
    <n v="118"/>
    <n v="282.7"/>
    <n v="104"/>
    <s v="Yes"/>
    <s v="No"/>
    <n v="134.30000000000001"/>
    <n v="0"/>
    <n v="8"/>
    <s v="Yes"/>
    <n v="0"/>
    <s v="WA"/>
    <x v="1"/>
    <n v="27"/>
    <s v="Yes"/>
    <s v="No"/>
    <s v="Yes"/>
    <s v="  Month-to-Month   "/>
    <s v="Credit Card"/>
    <n v="21"/>
    <n v="538"/>
    <x v="0"/>
    <m/>
    <x v="815"/>
    <x v="1260"/>
    <n v="96"/>
    <x v="1"/>
    <n v="18.2"/>
    <x v="0"/>
    <s v="SMS"/>
    <x v="0"/>
    <n v="0.4"/>
    <n v="6457"/>
    <s v="Medio"/>
    <s v="Bajo"/>
    <n v="2.0833333333333332E-2"/>
    <n v="673"/>
    <n v="224"/>
    <n v="0.42857142857142855"/>
    <n v="0.42857142857142855"/>
    <s v="Primera compra"/>
    <n v="1266"/>
    <n v="41.593429158110879"/>
    <n v="3.4661190965092401"/>
    <x v="0"/>
    <x v="1"/>
    <s v="abr"/>
  </r>
  <r>
    <x v="4279"/>
    <x v="0"/>
    <n v="72"/>
    <n v="162"/>
    <n v="421.3"/>
    <n v="128"/>
    <s v="Yes"/>
    <s v="Yes"/>
    <n v="0"/>
    <n v="0"/>
    <n v="2"/>
    <s v="Yes"/>
    <n v="0"/>
    <s v="CT"/>
    <x v="1"/>
    <n v="72"/>
    <s v="No"/>
    <s v="Yes"/>
    <s v="Yes"/>
    <s v="  Two Year   "/>
    <s v="Paper Check"/>
    <n v="50"/>
    <n v="1631"/>
    <x v="0"/>
    <m/>
    <x v="875"/>
    <x v="889"/>
    <n v="118"/>
    <x v="0"/>
    <n v="40.39"/>
    <x v="0"/>
    <s v="Email"/>
    <x v="1"/>
    <n v="4.42"/>
    <n v="448"/>
    <s v="Medio"/>
    <s v="Bajo"/>
    <n v="1.6949152542372881E-2"/>
    <n v="1195"/>
    <n v="292"/>
    <n v="0.4041095890410959"/>
    <n v="0.4041095890410959"/>
    <s v="Primera compra"/>
    <n v="1659"/>
    <n v="54.505133470225871"/>
    <n v="4.5420944558521557"/>
    <x v="0"/>
    <x v="0"/>
    <s v="mar"/>
  </r>
  <r>
    <x v="4280"/>
    <x v="0"/>
    <n v="65"/>
    <n v="2"/>
    <n v="4"/>
    <n v="0"/>
    <s v="No"/>
    <s v="No"/>
    <n v="0"/>
    <n v="0"/>
    <n v="0"/>
    <s v="No"/>
    <n v="0"/>
    <s v="CT"/>
    <x v="0"/>
    <n v="26"/>
    <s v="Yes"/>
    <s v="No"/>
    <s v="No"/>
    <s v="  Month-to-Month   "/>
    <s v="Credit Card"/>
    <n v="10"/>
    <n v="10"/>
    <x v="0"/>
    <m/>
    <x v="794"/>
    <x v="1346"/>
    <n v="24"/>
    <x v="1"/>
    <n v="11.66"/>
    <x v="1"/>
    <s v="SMS"/>
    <x v="0"/>
    <n v="0"/>
    <n v="4755"/>
    <s v="Medio"/>
    <s v="Bajo"/>
    <n v="0"/>
    <n v="1184"/>
    <n v="2"/>
    <n v="12"/>
    <n v="12"/>
    <s v="Primera compra"/>
    <n v="874"/>
    <n v="28.714579055441479"/>
    <n v="2.3928815879534566"/>
    <x v="2"/>
    <x v="1"/>
    <s v="may"/>
  </r>
  <r>
    <x v="4281"/>
    <x v="0"/>
    <n v="77"/>
    <n v="260"/>
    <n v="550.4"/>
    <n v="0"/>
    <s v="No"/>
    <s v="No"/>
    <n v="0"/>
    <n v="0"/>
    <n v="7"/>
    <s v="Yes"/>
    <n v="0"/>
    <s v="MA"/>
    <x v="0"/>
    <n v="46"/>
    <s v="No"/>
    <s v="No"/>
    <s v="Yes"/>
    <s v="  One Year   "/>
    <s v="Direct Debit"/>
    <n v="37"/>
    <n v="1438"/>
    <x v="0"/>
    <m/>
    <x v="271"/>
    <x v="1019"/>
    <n v="25"/>
    <x v="1"/>
    <n v="42.38"/>
    <x v="5"/>
    <s v="Phone"/>
    <x v="1"/>
    <n v="0"/>
    <n v="5698"/>
    <s v="Medio"/>
    <s v="Bajo"/>
    <n v="0.16"/>
    <n v="958"/>
    <n v="264"/>
    <n v="9.4696969696969696E-2"/>
    <n v="9.4696969696969696E-2"/>
    <s v="Primera compra"/>
    <n v="996"/>
    <n v="32.722792607802873"/>
    <n v="2.7268993839835729"/>
    <x v="0"/>
    <x v="0"/>
    <s v="ene"/>
  </r>
  <r>
    <x v="4282"/>
    <x v="0"/>
    <n v="70"/>
    <n v="186"/>
    <n v="533.5"/>
    <n v="96"/>
    <s v="Yes"/>
    <s v="No"/>
    <n v="129.6"/>
    <n v="0"/>
    <n v="25"/>
    <s v="Yes"/>
    <n v="0"/>
    <s v="WA"/>
    <x v="1"/>
    <n v="84"/>
    <s v="No"/>
    <s v="Yes"/>
    <s v="Yes"/>
    <s v="  Two Year   "/>
    <s v="Direct Debit"/>
    <n v="46"/>
    <n v="2230"/>
    <x v="0"/>
    <m/>
    <x v="191"/>
    <x v="774"/>
    <n v="118"/>
    <x v="0"/>
    <n v="48.24"/>
    <x v="4"/>
    <s v="Phone"/>
    <x v="0"/>
    <n v="5.18"/>
    <n v="5865"/>
    <s v="Alto"/>
    <s v="Bajo"/>
    <n v="2.5423728813559324E-2"/>
    <n v="1188"/>
    <n v="285"/>
    <n v="0.41403508771929826"/>
    <n v="0.41403508771929826"/>
    <s v="Primera compra"/>
    <n v="1060"/>
    <n v="34.82546201232033"/>
    <n v="2.9021218343600275"/>
    <x v="0"/>
    <x v="3"/>
    <s v="nov"/>
  </r>
  <r>
    <x v="4283"/>
    <x v="0"/>
    <n v="75"/>
    <n v="55"/>
    <n v="134.80000000000001"/>
    <n v="0"/>
    <s v="No"/>
    <s v="No"/>
    <n v="0"/>
    <n v="1"/>
    <n v="0"/>
    <s v="No"/>
    <n v="0"/>
    <s v="IL"/>
    <x v="0"/>
    <n v="58"/>
    <s v="No"/>
    <s v="No"/>
    <s v="No"/>
    <s v="  One Year   "/>
    <s v="Paper Check"/>
    <n v="10"/>
    <n v="269"/>
    <x v="0"/>
    <m/>
    <x v="65"/>
    <x v="650"/>
    <n v="27"/>
    <x v="0"/>
    <n v="8.26"/>
    <x v="3"/>
    <s v="SMS"/>
    <x v="1"/>
    <n v="0"/>
    <n v="3395"/>
    <s v="Medio"/>
    <s v="Bajo"/>
    <n v="3.7037037037037035E-2"/>
    <n v="1553"/>
    <n v="56"/>
    <n v="0.48214285714285715"/>
    <n v="0.48214285714285715"/>
    <s v="Primera compra"/>
    <n v="1074"/>
    <n v="35.285420944558524"/>
    <n v="2.9404517453798769"/>
    <x v="2"/>
    <x v="1"/>
    <s v="nov"/>
  </r>
  <r>
    <x v="4284"/>
    <x v="0"/>
    <n v="70"/>
    <n v="105"/>
    <n v="277"/>
    <n v="140"/>
    <s v="Yes"/>
    <s v="No"/>
    <n v="103.8"/>
    <n v="2"/>
    <n v="6"/>
    <s v="No"/>
    <n v="51"/>
    <s v="LA"/>
    <x v="1"/>
    <n v="79"/>
    <s v="No"/>
    <s v="Yes"/>
    <s v="Yes"/>
    <s v="  One Year   "/>
    <s v="Direct Debit"/>
    <n v="40"/>
    <n v="1384"/>
    <x v="0"/>
    <m/>
    <x v="823"/>
    <x v="1079"/>
    <n v="37"/>
    <x v="1"/>
    <n v="33.08"/>
    <x v="2"/>
    <s v="Email"/>
    <x v="0"/>
    <n v="3.12"/>
    <n v="2673"/>
    <s v="Medio"/>
    <s v="Medio"/>
    <n v="0.13513513513513514"/>
    <n v="369"/>
    <n v="250"/>
    <n v="0.14799999999999999"/>
    <n v="0.14799999999999999"/>
    <s v="Primera compra"/>
    <n v="293"/>
    <n v="9.6262833675564679"/>
    <n v="0.80219028062970565"/>
    <x v="1"/>
    <x v="0"/>
    <s v="dic"/>
  </r>
  <r>
    <x v="4285"/>
    <x v="0"/>
    <n v="70"/>
    <n v="122"/>
    <n v="307.5"/>
    <n v="176"/>
    <s v="Yes"/>
    <s v="No"/>
    <n v="95"/>
    <n v="0"/>
    <n v="8"/>
    <s v="Yes"/>
    <n v="0"/>
    <s v="WA"/>
    <x v="0"/>
    <n v="53"/>
    <s v="No"/>
    <s v="No"/>
    <s v="Yes"/>
    <s v="  Month-to-Month   "/>
    <s v="Credit Card"/>
    <n v="47"/>
    <n v="2043"/>
    <x v="0"/>
    <m/>
    <x v="330"/>
    <x v="1216"/>
    <n v="28"/>
    <x v="2"/>
    <n v="41.49"/>
    <x v="1"/>
    <s v="Phone"/>
    <x v="1"/>
    <n v="4.75"/>
    <n v="6852"/>
    <s v="Medio"/>
    <s v="Bajo"/>
    <n v="0"/>
    <n v="367"/>
    <n v="298"/>
    <n v="9.3959731543624164E-2"/>
    <n v="9.3959731543624164E-2"/>
    <s v="Primera compra"/>
    <n v="1523"/>
    <n v="50.03696098562628"/>
    <n v="4.16974674880219"/>
    <x v="2"/>
    <x v="0"/>
    <s v="ago"/>
  </r>
  <r>
    <x v="4285"/>
    <x v="0"/>
    <n v="71"/>
    <n v="122"/>
    <n v="307.5"/>
    <n v="176"/>
    <s v="Yes"/>
    <s v="No"/>
    <n v="95"/>
    <n v="0"/>
    <n v="8"/>
    <s v="Yes"/>
    <n v="0"/>
    <s v="WA"/>
    <x v="0"/>
    <n v="53"/>
    <s v="No"/>
    <s v="No"/>
    <s v="Yes"/>
    <s v="  Month-to-Month   "/>
    <s v="Credit Card"/>
    <n v="47"/>
    <n v="2043"/>
    <x v="0"/>
    <m/>
    <x v="330"/>
    <x v="1216"/>
    <n v="28"/>
    <x v="2"/>
    <n v="41.49"/>
    <x v="4"/>
    <s v="Phone"/>
    <x v="1"/>
    <n v="4.75"/>
    <n v="3291"/>
    <s v="Medio"/>
    <s v="Bajo"/>
    <n v="0.10714285714285714"/>
    <n v="367"/>
    <n v="301"/>
    <n v="9.3023255813953487E-2"/>
    <n v="9.3023255813953487E-2"/>
    <s v="Compra posterior"/>
    <n v="1523"/>
    <n v="50.03696098562628"/>
    <n v="4.16974674880219"/>
    <x v="0"/>
    <x v="0"/>
    <s v="ago"/>
  </r>
  <r>
    <x v="4286"/>
    <x v="0"/>
    <n v="69"/>
    <n v="59"/>
    <n v="138"/>
    <n v="0"/>
    <s v="No"/>
    <s v="No"/>
    <n v="0"/>
    <n v="0"/>
    <n v="26"/>
    <s v="Yes"/>
    <n v="0"/>
    <s v="KY"/>
    <x v="0"/>
    <n v="24"/>
    <s v="Yes"/>
    <s v="No"/>
    <s v="No"/>
    <s v="  One Year   "/>
    <s v="Direct Debit"/>
    <n v="20"/>
    <n v="461"/>
    <x v="0"/>
    <m/>
    <x v="736"/>
    <x v="1185"/>
    <n v="96"/>
    <x v="0"/>
    <n v="21.19"/>
    <x v="2"/>
    <s v="SMS"/>
    <x v="0"/>
    <n v="0"/>
    <n v="3966"/>
    <s v="Medio"/>
    <s v="Medio"/>
    <n v="5.2083333333333336E-2"/>
    <n v="1312"/>
    <n v="64"/>
    <n v="1.5"/>
    <n v="1.5"/>
    <s v="Primera compra"/>
    <n v="325"/>
    <n v="10.677618069815196"/>
    <n v="0.88980150581793305"/>
    <x v="1"/>
    <x v="1"/>
    <s v="nov"/>
  </r>
  <r>
    <x v="4287"/>
    <x v="0"/>
    <n v="70"/>
    <n v="9"/>
    <n v="22.3"/>
    <n v="0"/>
    <s v="No"/>
    <s v="No"/>
    <n v="0"/>
    <n v="1"/>
    <n v="12"/>
    <s v="Yes"/>
    <n v="0"/>
    <s v="AL"/>
    <x v="1"/>
    <n v="22"/>
    <s v="Yes"/>
    <s v="No"/>
    <s v="No"/>
    <s v="  Month-to-Month   "/>
    <s v="Direct Debit"/>
    <n v="18"/>
    <n v="33"/>
    <x v="0"/>
    <m/>
    <x v="692"/>
    <x v="316"/>
    <n v="63"/>
    <x v="2"/>
    <n v="14.43"/>
    <x v="3"/>
    <s v="SMS"/>
    <x v="0"/>
    <n v="0"/>
    <n v="2573"/>
    <s v="Medio"/>
    <s v="Bajo"/>
    <n v="1.5873015873015872E-2"/>
    <n v="999"/>
    <n v="10"/>
    <n v="6.3"/>
    <n v="6.3"/>
    <s v="Primera compra"/>
    <n v="1317"/>
    <n v="43.26899383983573"/>
    <n v="3.6057494866529773"/>
    <x v="2"/>
    <x v="1"/>
    <s v="mar"/>
  </r>
  <r>
    <x v="4288"/>
    <x v="0"/>
    <n v="53"/>
    <n v="48"/>
    <n v="130.19999999999999"/>
    <n v="56"/>
    <s v="Yes"/>
    <s v="No"/>
    <n v="34.700000000000003"/>
    <n v="0"/>
    <n v="0"/>
    <s v="No"/>
    <n v="0"/>
    <s v="IN"/>
    <x v="0"/>
    <n v="48"/>
    <s v="No"/>
    <s v="No"/>
    <s v="No"/>
    <s v="  Month-to-Month   "/>
    <s v="Direct Debit"/>
    <n v="6"/>
    <n v="85"/>
    <x v="0"/>
    <m/>
    <x v="937"/>
    <x v="267"/>
    <n v="89"/>
    <x v="1"/>
    <n v="6.48"/>
    <x v="0"/>
    <s v="Email"/>
    <x v="1"/>
    <n v="1.39"/>
    <n v="6446"/>
    <s v="Medio"/>
    <s v="Bajo"/>
    <n v="2.247191011235955E-2"/>
    <n v="800"/>
    <n v="106"/>
    <n v="0.839622641509434"/>
    <n v="0.839622641509434"/>
    <s v="Primera compra"/>
    <n v="546"/>
    <n v="17.938398357289529"/>
    <n v="1.4948665297741275"/>
    <x v="0"/>
    <x v="1"/>
    <s v="abr"/>
  </r>
  <r>
    <x v="4289"/>
    <x v="0"/>
    <n v="91"/>
    <n v="284"/>
    <n v="702"/>
    <n v="280"/>
    <s v="Yes"/>
    <s v="No"/>
    <n v="65.8"/>
    <n v="0"/>
    <n v="15"/>
    <s v="Yes"/>
    <n v="0"/>
    <s v="ME"/>
    <x v="0"/>
    <n v="19"/>
    <s v="Yes"/>
    <s v="No"/>
    <s v="Yes"/>
    <s v="  Two Year   "/>
    <s v="Credit Card"/>
    <n v="45"/>
    <n v="3158"/>
    <x v="0"/>
    <m/>
    <x v="940"/>
    <x v="968"/>
    <n v="46"/>
    <x v="1"/>
    <n v="37.74"/>
    <x v="4"/>
    <s v="Phone"/>
    <x v="0"/>
    <n v="0.33"/>
    <n v="5332"/>
    <s v="Medio"/>
    <s v="Bajo"/>
    <n v="6.5217391304347824E-2"/>
    <n v="409"/>
    <n v="567"/>
    <n v="8.1128747795414458E-2"/>
    <n v="8.1128747795414458E-2"/>
    <s v="Primera compra"/>
    <n v="1346"/>
    <n v="44.2217659137577"/>
    <n v="3.6851471594798082"/>
    <x v="0"/>
    <x v="3"/>
    <s v="feb"/>
  </r>
  <r>
    <x v="4290"/>
    <x v="0"/>
    <n v="65"/>
    <n v="112"/>
    <n v="254.6"/>
    <n v="0"/>
    <s v="No"/>
    <s v="No"/>
    <n v="0"/>
    <n v="0"/>
    <n v="4"/>
    <s v="Yes"/>
    <n v="0"/>
    <s v="ME"/>
    <x v="1"/>
    <n v="67"/>
    <s v="No"/>
    <s v="Yes"/>
    <s v="No"/>
    <s v="  Month-to-Month   "/>
    <s v="Direct Debit"/>
    <n v="50"/>
    <n v="1263"/>
    <x v="0"/>
    <m/>
    <x v="1223"/>
    <x v="810"/>
    <n v="37"/>
    <x v="0"/>
    <n v="56.79"/>
    <x v="1"/>
    <s v="Email"/>
    <x v="1"/>
    <n v="0"/>
    <n v="5807"/>
    <s v="Alto"/>
    <s v="Bajo"/>
    <n v="0"/>
    <n v="1021"/>
    <n v="112"/>
    <n v="0.33035714285714285"/>
    <n v="0.33035714285714285"/>
    <s v="Primera compra"/>
    <n v="587"/>
    <n v="19.285420944558521"/>
    <n v="1.6071184120465434"/>
    <x v="0"/>
    <x v="0"/>
    <s v="mar"/>
  </r>
  <r>
    <x v="4291"/>
    <x v="0"/>
    <n v="65"/>
    <n v="29"/>
    <n v="82.6"/>
    <n v="0"/>
    <s v="No"/>
    <s v="No"/>
    <n v="0"/>
    <n v="2"/>
    <n v="0"/>
    <s v="No"/>
    <n v="0"/>
    <s v="MI"/>
    <x v="0"/>
    <n v="40"/>
    <s v="No"/>
    <s v="No"/>
    <s v="No"/>
    <s v="  Month-to-Month   "/>
    <s v="Credit Card"/>
    <n v="9"/>
    <n v="80"/>
    <x v="0"/>
    <m/>
    <x v="502"/>
    <x v="1214"/>
    <n v="44"/>
    <x v="2"/>
    <n v="10.51"/>
    <x v="1"/>
    <s v="Email"/>
    <x v="1"/>
    <n v="0"/>
    <n v="2792"/>
    <s v="Medio"/>
    <s v="Bajo"/>
    <n v="0"/>
    <n v="1565"/>
    <n v="29"/>
    <n v="1.5172413793103448"/>
    <n v="1.5172413793103448"/>
    <s v="Primera compra"/>
    <n v="652"/>
    <n v="21.420944558521562"/>
    <n v="1.7850787132101302"/>
    <x v="0"/>
    <x v="1"/>
    <s v="dic"/>
  </r>
  <r>
    <x v="4292"/>
    <x v="0"/>
    <n v="70"/>
    <n v="403"/>
    <n v="946.7"/>
    <n v="0"/>
    <s v="No"/>
    <s v="No"/>
    <n v="0"/>
    <n v="1"/>
    <n v="7"/>
    <s v="Yes"/>
    <n v="0"/>
    <s v="NY"/>
    <x v="0"/>
    <n v="41"/>
    <s v="No"/>
    <s v="No"/>
    <s v="Yes"/>
    <s v="  Two Year   "/>
    <s v="Credit Card"/>
    <n v="54"/>
    <n v="3416"/>
    <x v="0"/>
    <m/>
    <x v="811"/>
    <x v="1130"/>
    <n v="65"/>
    <x v="0"/>
    <n v="48.7"/>
    <x v="2"/>
    <s v="Phone"/>
    <x v="1"/>
    <n v="0"/>
    <n v="6960"/>
    <s v="Alto"/>
    <s v="Medio"/>
    <n v="7.6923076923076927E-2"/>
    <n v="1655"/>
    <n v="408"/>
    <n v="0.15931372549019607"/>
    <n v="0.15931372549019607"/>
    <s v="Primera compra"/>
    <n v="1399"/>
    <n v="45.963039014373713"/>
    <n v="3.8302532511978096"/>
    <x v="1"/>
    <x v="3"/>
    <s v="dic"/>
  </r>
  <r>
    <x v="4293"/>
    <x v="0"/>
    <n v="70"/>
    <n v="298"/>
    <n v="621"/>
    <n v="0"/>
    <s v="No"/>
    <s v="No"/>
    <n v="0"/>
    <n v="0"/>
    <n v="5"/>
    <s v="Yes"/>
    <n v="0"/>
    <s v="OH"/>
    <x v="0"/>
    <n v="34"/>
    <s v="No"/>
    <s v="No"/>
    <s v="No"/>
    <s v="  One Year   "/>
    <s v="Direct Debit"/>
    <n v="56"/>
    <n v="3464"/>
    <x v="0"/>
    <m/>
    <x v="1372"/>
    <x v="780"/>
    <n v="11"/>
    <x v="2"/>
    <n v="59.33"/>
    <x v="4"/>
    <s v="SMS"/>
    <x v="0"/>
    <n v="0"/>
    <n v="1314"/>
    <s v="Alto"/>
    <s v="Bajo"/>
    <n v="0.27272727272727271"/>
    <n v="1335"/>
    <n v="301"/>
    <n v="3.6544850498338874E-2"/>
    <n v="3.6544850498338874E-2"/>
    <s v="Primera compra"/>
    <n v="1107"/>
    <n v="36.369609856262834"/>
    <n v="3.030800821355236"/>
    <x v="0"/>
    <x v="3"/>
    <s v="oct"/>
  </r>
  <r>
    <x v="4294"/>
    <x v="0"/>
    <n v="64"/>
    <n v="159"/>
    <n v="513.9"/>
    <n v="172"/>
    <s v="Yes"/>
    <s v="No"/>
    <n v="202.1"/>
    <n v="1"/>
    <n v="12"/>
    <s v="Yes"/>
    <n v="0"/>
    <s v="MT"/>
    <x v="0"/>
    <n v="21"/>
    <s v="Yes"/>
    <s v="No"/>
    <s v="Yes"/>
    <s v="  One Year   "/>
    <s v="Credit Card"/>
    <n v="31"/>
    <n v="1325"/>
    <x v="0"/>
    <m/>
    <x v="569"/>
    <x v="756"/>
    <n v="33"/>
    <x v="2"/>
    <n v="25.45"/>
    <x v="4"/>
    <s v="Phone"/>
    <x v="0"/>
    <n v="6.06"/>
    <n v="5943"/>
    <s v="Medio"/>
    <s v="Bajo"/>
    <n v="9.0909090909090912E-2"/>
    <n v="387"/>
    <n v="334"/>
    <n v="9.880239520958084E-2"/>
    <n v="9.880239520958084E-2"/>
    <s v="Primera compra"/>
    <n v="1371"/>
    <n v="45.043121149897331"/>
    <n v="3.7535934291581108"/>
    <x v="0"/>
    <x v="0"/>
    <s v="ene"/>
  </r>
  <r>
    <x v="4295"/>
    <x v="0"/>
    <n v="71"/>
    <n v="239"/>
    <n v="798.7"/>
    <n v="268"/>
    <s v="Yes"/>
    <s v="No"/>
    <n v="448.9"/>
    <n v="0"/>
    <n v="0"/>
    <s v="No"/>
    <n v="0"/>
    <s v="IL"/>
    <x v="0"/>
    <n v="24"/>
    <s v="Yes"/>
    <s v="No"/>
    <s v="No"/>
    <s v="  Two Year   "/>
    <s v="Direct Debit"/>
    <n v="6"/>
    <n v="381"/>
    <x v="0"/>
    <m/>
    <x v="399"/>
    <x v="1080"/>
    <n v="43"/>
    <x v="0"/>
    <n v="6.7"/>
    <x v="4"/>
    <s v="Email"/>
    <x v="1"/>
    <n v="8.98"/>
    <n v="6425"/>
    <s v="Medio"/>
    <s v="Bajo"/>
    <n v="6.9767441860465115E-2"/>
    <n v="1377"/>
    <n v="510"/>
    <n v="8.4313725490196084E-2"/>
    <n v="8.4313725490196084E-2"/>
    <s v="Primera compra"/>
    <n v="676"/>
    <n v="22.209445585215605"/>
    <n v="1.8507871321013003"/>
    <x v="0"/>
    <x v="1"/>
    <s v="dic"/>
  </r>
  <r>
    <x v="4296"/>
    <x v="0"/>
    <n v="67"/>
    <n v="84"/>
    <n v="209"/>
    <n v="0"/>
    <s v="No"/>
    <s v="No"/>
    <n v="0"/>
    <n v="0"/>
    <n v="3"/>
    <s v="Yes"/>
    <n v="0"/>
    <s v="NY"/>
    <x v="1"/>
    <n v="59"/>
    <s v="No"/>
    <s v="No"/>
    <s v="No"/>
    <s v="  One Year   "/>
    <s v="Direct Debit"/>
    <n v="30"/>
    <n v="899"/>
    <x v="0"/>
    <m/>
    <x v="1273"/>
    <x v="1219"/>
    <n v="38"/>
    <x v="0"/>
    <n v="32.36"/>
    <x v="4"/>
    <s v="Phone"/>
    <x v="0"/>
    <n v="0"/>
    <n v="3534"/>
    <s v="Medio"/>
    <s v="Bajo"/>
    <n v="7.8947368421052627E-2"/>
    <n v="1531"/>
    <n v="87"/>
    <n v="0.43678160919540232"/>
    <n v="0.43678160919540232"/>
    <s v="Primera compra"/>
    <n v="476"/>
    <n v="15.638603696098563"/>
    <n v="1.3032169746748803"/>
    <x v="0"/>
    <x v="2"/>
    <s v="jun"/>
  </r>
  <r>
    <x v="4297"/>
    <x v="0"/>
    <n v="99"/>
    <n v="123"/>
    <n v="285.10000000000002"/>
    <n v="0"/>
    <s v="No"/>
    <s v="No"/>
    <n v="0"/>
    <n v="0"/>
    <n v="6"/>
    <s v="Yes"/>
    <n v="0"/>
    <s v="MT"/>
    <x v="0"/>
    <n v="39"/>
    <s v="No"/>
    <s v="No"/>
    <s v="Yes"/>
    <s v="  Month-to-Month   "/>
    <s v="Direct Debit"/>
    <n v="72"/>
    <n v="1462"/>
    <x v="0"/>
    <m/>
    <x v="410"/>
    <x v="1268"/>
    <n v="37"/>
    <x v="1"/>
    <n v="75.44"/>
    <x v="3"/>
    <s v="SMS"/>
    <x v="0"/>
    <n v="0"/>
    <n v="644"/>
    <s v="Alto"/>
    <s v="Bajo"/>
    <n v="2.7027027027027029E-2"/>
    <n v="1262"/>
    <n v="124"/>
    <n v="0.29838709677419356"/>
    <n v="0.29838709677419356"/>
    <s v="Primera compra"/>
    <n v="939"/>
    <n v="30.850102669404521"/>
    <n v="2.5708418891170433"/>
    <x v="2"/>
    <x v="0"/>
    <s v="mar"/>
  </r>
  <r>
    <x v="4297"/>
    <x v="0"/>
    <n v="80"/>
    <n v="123"/>
    <n v="285.10000000000002"/>
    <n v="0"/>
    <s v="No"/>
    <s v="No"/>
    <n v="0"/>
    <n v="0"/>
    <n v="6"/>
    <s v="Yes"/>
    <n v="0"/>
    <s v="MT"/>
    <x v="0"/>
    <n v="39"/>
    <s v="No"/>
    <s v="No"/>
    <s v="Yes"/>
    <s v="  Month-to-Month   "/>
    <s v="Direct Debit"/>
    <n v="72"/>
    <n v="1462"/>
    <x v="0"/>
    <m/>
    <x v="410"/>
    <x v="1268"/>
    <n v="37"/>
    <x v="1"/>
    <n v="75.44"/>
    <x v="1"/>
    <s v="SMS"/>
    <x v="0"/>
    <n v="0"/>
    <n v="3972"/>
    <s v="Alto"/>
    <s v="Bajo"/>
    <n v="0"/>
    <n v="1262"/>
    <n v="123"/>
    <n v="0.30081300813008133"/>
    <n v="0.30081300813008133"/>
    <s v="Compra posterior"/>
    <n v="939"/>
    <n v="30.850102669404521"/>
    <n v="2.5708418891170433"/>
    <x v="2"/>
    <x v="0"/>
    <s v="mar"/>
  </r>
  <r>
    <x v="4298"/>
    <x v="0"/>
    <n v="75"/>
    <n v="201"/>
    <n v="718.6"/>
    <n v="0"/>
    <s v="No"/>
    <s v="No"/>
    <n v="0"/>
    <n v="2"/>
    <n v="17"/>
    <s v="Yes"/>
    <n v="0"/>
    <s v="CT"/>
    <x v="0"/>
    <n v="32"/>
    <s v="No"/>
    <s v="No"/>
    <s v="No"/>
    <s v="  Two Year   "/>
    <s v="Direct Debit"/>
    <n v="33"/>
    <n v="2357"/>
    <x v="0"/>
    <m/>
    <x v="267"/>
    <x v="1211"/>
    <n v="47"/>
    <x v="0"/>
    <n v="29.35"/>
    <x v="0"/>
    <s v="Email"/>
    <x v="0"/>
    <n v="0"/>
    <n v="3518"/>
    <s v="Medio"/>
    <s v="Bajo"/>
    <n v="4.2553191489361701E-2"/>
    <n v="817"/>
    <n v="203"/>
    <n v="0.23152709359605911"/>
    <n v="0.23152709359605911"/>
    <s v="Primera compra"/>
    <n v="1670"/>
    <n v="54.866529774127315"/>
    <n v="4.5722108145106093"/>
    <x v="0"/>
    <x v="3"/>
    <s v="mar"/>
  </r>
  <r>
    <x v="4299"/>
    <x v="0"/>
    <n v="73"/>
    <n v="38"/>
    <n v="97.5"/>
    <n v="0"/>
    <s v="No"/>
    <s v="No"/>
    <n v="0"/>
    <n v="2"/>
    <n v="0"/>
    <s v="No"/>
    <n v="0"/>
    <s v="AR"/>
    <x v="0"/>
    <n v="39"/>
    <s v="No"/>
    <s v="No"/>
    <s v="No"/>
    <s v="  One Year   "/>
    <s v="Paper Check"/>
    <n v="7"/>
    <n v="60"/>
    <x v="0"/>
    <m/>
    <x v="1256"/>
    <x v="603"/>
    <n v="70"/>
    <x v="0"/>
    <n v="6.76"/>
    <x v="2"/>
    <s v="Phone"/>
    <x v="1"/>
    <n v="0"/>
    <n v="6250"/>
    <s v="Medio"/>
    <s v="Medio"/>
    <n v="7.1428571428571425E-2"/>
    <n v="1176"/>
    <n v="43"/>
    <n v="1.6279069767441861"/>
    <n v="1.6279069767441861"/>
    <s v="Primera compra"/>
    <n v="1422"/>
    <n v="46.718685831622174"/>
    <n v="3.893223819301848"/>
    <x v="1"/>
    <x v="1"/>
    <s v="nov"/>
  </r>
  <r>
    <x v="4299"/>
    <x v="0"/>
    <n v="66"/>
    <n v="38"/>
    <n v="97.5"/>
    <n v="0"/>
    <s v="No"/>
    <s v="No"/>
    <n v="0"/>
    <n v="2"/>
    <n v="0"/>
    <s v="No"/>
    <n v="0"/>
    <s v="AR"/>
    <x v="0"/>
    <n v="39"/>
    <s v="No"/>
    <s v="No"/>
    <s v="No"/>
    <s v="  One Year   "/>
    <s v="Paper Check"/>
    <n v="7"/>
    <n v="60"/>
    <x v="0"/>
    <m/>
    <x v="1256"/>
    <x v="603"/>
    <n v="70"/>
    <x v="0"/>
    <n v="6.76"/>
    <x v="2"/>
    <s v="Phone"/>
    <x v="1"/>
    <n v="0"/>
    <n v="555"/>
    <s v="Medio"/>
    <s v="Medio"/>
    <n v="7.1428571428571425E-2"/>
    <n v="1176"/>
    <n v="43"/>
    <n v="1.6279069767441861"/>
    <n v="1.6279069767441861"/>
    <s v="Compra posterior"/>
    <n v="1422"/>
    <n v="46.718685831622174"/>
    <n v="3.893223819301848"/>
    <x v="1"/>
    <x v="1"/>
    <s v="nov"/>
  </r>
  <r>
    <x v="4300"/>
    <x v="0"/>
    <n v="62"/>
    <n v="5"/>
    <n v="15"/>
    <n v="0"/>
    <s v="No"/>
    <s v="No"/>
    <n v="0"/>
    <n v="2"/>
    <n v="2"/>
    <s v="Yes"/>
    <n v="0"/>
    <s v="AL"/>
    <x v="1"/>
    <n v="41"/>
    <s v="No"/>
    <s v="No"/>
    <s v="No"/>
    <s v="  Month-to-Month   "/>
    <s v="Credit Card"/>
    <n v="17"/>
    <n v="17"/>
    <x v="0"/>
    <m/>
    <x v="228"/>
    <x v="1390"/>
    <n v="111"/>
    <x v="2"/>
    <n v="15.4"/>
    <x v="3"/>
    <s v="Phone"/>
    <x v="1"/>
    <n v="0"/>
    <n v="338"/>
    <s v="Medio"/>
    <s v="Bajo"/>
    <n v="9.0090090090090089E-3"/>
    <n v="1617"/>
    <n v="6"/>
    <n v="18.5"/>
    <n v="18.5"/>
    <s v="Primera compra"/>
    <n v="389"/>
    <n v="12.780287474332649"/>
    <n v="1.0650239561943875"/>
    <x v="0"/>
    <x v="1"/>
    <s v="sept"/>
  </r>
  <r>
    <x v="4301"/>
    <x v="0"/>
    <n v="61"/>
    <n v="65"/>
    <n v="108.6"/>
    <n v="0"/>
    <s v="No"/>
    <s v="No"/>
    <n v="0"/>
    <n v="1"/>
    <n v="0"/>
    <s v="No"/>
    <n v="0"/>
    <s v="IN"/>
    <x v="1"/>
    <n v="23"/>
    <s v="Yes"/>
    <s v="No"/>
    <s v="No"/>
    <s v="  Two Year   "/>
    <s v="Paper Check"/>
    <n v="6"/>
    <n v="77"/>
    <x v="0"/>
    <m/>
    <x v="392"/>
    <x v="339"/>
    <n v="39"/>
    <x v="2"/>
    <n v="5.1100000000000003"/>
    <x v="4"/>
    <s v="Phone"/>
    <x v="1"/>
    <n v="0"/>
    <n v="358"/>
    <s v="Medio"/>
    <s v="Bajo"/>
    <n v="7.6923076923076927E-2"/>
    <n v="383"/>
    <n v="68"/>
    <n v="0.57352941176470584"/>
    <n v="0.57352941176470584"/>
    <s v="Primera compra"/>
    <n v="1204"/>
    <n v="39.5564681724846"/>
    <n v="3.2963723477070501"/>
    <x v="0"/>
    <x v="1"/>
    <s v="jun"/>
  </r>
  <r>
    <x v="4302"/>
    <x v="0"/>
    <n v="50"/>
    <n v="119"/>
    <n v="252.8"/>
    <n v="204"/>
    <s v="Yes"/>
    <s v="No"/>
    <n v="323.89999999999998"/>
    <n v="0"/>
    <n v="0"/>
    <s v="No"/>
    <n v="0"/>
    <s v="MD"/>
    <x v="0"/>
    <n v="36"/>
    <s v="No"/>
    <s v="No"/>
    <s v="No"/>
    <s v="  Two Year   "/>
    <s v="Credit Card"/>
    <n v="13"/>
    <n v="665"/>
    <x v="0"/>
    <m/>
    <x v="444"/>
    <x v="1054"/>
    <n v="68"/>
    <x v="2"/>
    <n v="11.24"/>
    <x v="5"/>
    <s v="Email"/>
    <x v="0"/>
    <n v="6.48"/>
    <n v="5882"/>
    <s v="Medio"/>
    <s v="Bajo"/>
    <n v="5.8823529411764705E-2"/>
    <n v="1495"/>
    <n v="327"/>
    <n v="0.20795107033639143"/>
    <n v="0.20795107033639143"/>
    <s v="Primera compra"/>
    <n v="367"/>
    <n v="12.057494866529773"/>
    <n v="1.0047912388774811"/>
    <x v="0"/>
    <x v="2"/>
    <s v="oct"/>
  </r>
  <r>
    <x v="4303"/>
    <x v="0"/>
    <n v="65"/>
    <n v="141"/>
    <n v="295.89999999999998"/>
    <n v="92"/>
    <s v="Yes"/>
    <s v="Yes"/>
    <n v="0"/>
    <n v="0"/>
    <n v="1"/>
    <s v="Yes"/>
    <n v="0"/>
    <s v="FL"/>
    <x v="0"/>
    <n v="64"/>
    <s v="No"/>
    <s v="No"/>
    <s v="No"/>
    <s v="  One Year   "/>
    <s v="Direct Debit"/>
    <n v="37"/>
    <n v="847"/>
    <x v="0"/>
    <m/>
    <x v="752"/>
    <x v="405"/>
    <n v="38"/>
    <x v="0"/>
    <n v="37.06"/>
    <x v="4"/>
    <s v="SMS"/>
    <x v="0"/>
    <n v="4.05"/>
    <n v="4779"/>
    <s v="Medio"/>
    <s v="Bajo"/>
    <n v="7.8947368421052627E-2"/>
    <n v="613"/>
    <n v="236"/>
    <n v="0.16101694915254236"/>
    <n v="0.16101694915254236"/>
    <s v="Primera compra"/>
    <n v="1555"/>
    <n v="51.088295687885015"/>
    <n v="4.2573579739904179"/>
    <x v="0"/>
    <x v="2"/>
    <s v="jul"/>
  </r>
  <r>
    <x v="4304"/>
    <x v="0"/>
    <n v="81"/>
    <n v="134"/>
    <n v="478.5"/>
    <n v="0"/>
    <s v="No"/>
    <s v="Yes"/>
    <n v="0"/>
    <n v="0"/>
    <n v="17"/>
    <s v="Yes"/>
    <n v="0"/>
    <s v="MD"/>
    <x v="0"/>
    <n v="22"/>
    <s v="Yes"/>
    <s v="No"/>
    <s v="Yes"/>
    <s v="  Month-to-Month   "/>
    <s v="Credit Card"/>
    <n v="44"/>
    <n v="1408"/>
    <x v="0"/>
    <m/>
    <x v="597"/>
    <x v="1391"/>
    <n v="16"/>
    <x v="1"/>
    <n v="47.76"/>
    <x v="3"/>
    <s v="SMS"/>
    <x v="1"/>
    <n v="0"/>
    <n v="5450"/>
    <s v="Alto"/>
    <s v="Bajo"/>
    <n v="6.25E-2"/>
    <n v="887"/>
    <n v="135"/>
    <n v="0.11851851851851852"/>
    <n v="0.11851851851851852"/>
    <s v="Primera compra"/>
    <n v="444"/>
    <n v="14.587268993839835"/>
    <n v="1.215605749486653"/>
    <x v="0"/>
    <x v="0"/>
    <s v="jul"/>
  </r>
  <r>
    <x v="4305"/>
    <x v="0"/>
    <n v="69"/>
    <n v="267"/>
    <n v="518.6"/>
    <n v="235"/>
    <s v="Yes"/>
    <s v="Yes"/>
    <n v="0"/>
    <n v="0"/>
    <n v="3"/>
    <s v="Yes"/>
    <n v="0"/>
    <s v="NM"/>
    <x v="1"/>
    <n v="36"/>
    <s v="No"/>
    <s v="No"/>
    <s v="Yes"/>
    <s v="  Two Year   "/>
    <s v="Credit Card"/>
    <n v="47"/>
    <n v="2210"/>
    <x v="0"/>
    <m/>
    <x v="4"/>
    <x v="1024"/>
    <n v="22"/>
    <x v="0"/>
    <n v="55.05"/>
    <x v="4"/>
    <s v="Phone"/>
    <x v="1"/>
    <n v="4.09"/>
    <n v="3536"/>
    <s v="Alto"/>
    <s v="Bajo"/>
    <n v="0.13636363636363635"/>
    <n v="1334"/>
    <n v="505"/>
    <n v="4.3564356435643561E-2"/>
    <n v="4.3564356435643561E-2"/>
    <s v="Primera compra"/>
    <n v="1265"/>
    <n v="41.560574948665298"/>
    <n v="3.463381245722108"/>
    <x v="0"/>
    <x v="0"/>
    <s v="abr"/>
  </r>
  <r>
    <x v="4306"/>
    <x v="0"/>
    <n v="63"/>
    <n v="151"/>
    <n v="496.4"/>
    <n v="0"/>
    <s v="No"/>
    <s v="No"/>
    <n v="0"/>
    <n v="0"/>
    <n v="0"/>
    <s v="No"/>
    <n v="0"/>
    <s v="MO"/>
    <x v="1"/>
    <n v="26"/>
    <s v="Yes"/>
    <s v="No"/>
    <s v="No"/>
    <s v="  Two Year   "/>
    <s v="Direct Debit"/>
    <n v="9"/>
    <n v="327"/>
    <x v="0"/>
    <m/>
    <x v="749"/>
    <x v="1351"/>
    <n v="15"/>
    <x v="1"/>
    <n v="7.65"/>
    <x v="2"/>
    <s v="SMS"/>
    <x v="1"/>
    <n v="0"/>
    <n v="3474"/>
    <s v="Medio"/>
    <s v="Medio"/>
    <n v="0.33333333333333331"/>
    <n v="403"/>
    <n v="156"/>
    <n v="9.6153846153846159E-2"/>
    <n v="9.6153846153846159E-2"/>
    <s v="Primera compra"/>
    <n v="1338"/>
    <n v="43.958932238193022"/>
    <n v="3.6632443531827517"/>
    <x v="1"/>
    <x v="1"/>
    <s v="feb"/>
  </r>
  <r>
    <x v="4307"/>
    <x v="0"/>
    <n v="70"/>
    <n v="194"/>
    <n v="438.1"/>
    <n v="0"/>
    <s v="No"/>
    <s v="No"/>
    <n v="0"/>
    <n v="0"/>
    <n v="8"/>
    <s v="Yes"/>
    <n v="0"/>
    <s v="ME"/>
    <x v="1"/>
    <n v="58"/>
    <s v="No"/>
    <s v="No"/>
    <s v="Yes"/>
    <s v="  Month-to-Month   "/>
    <s v="Credit Card"/>
    <n v="53"/>
    <n v="2892"/>
    <x v="0"/>
    <m/>
    <x v="1368"/>
    <x v="1339"/>
    <n v="60"/>
    <x v="2"/>
    <n v="61.07"/>
    <x v="5"/>
    <s v="Email"/>
    <x v="0"/>
    <n v="0"/>
    <n v="3157"/>
    <s v="Alto"/>
    <s v="Bajo"/>
    <n v="6.6666666666666666E-2"/>
    <n v="1671"/>
    <n v="198"/>
    <n v="0.30303030303030304"/>
    <n v="0.30303030303030304"/>
    <s v="Primera compra"/>
    <n v="1181"/>
    <n v="38.800821355236138"/>
    <n v="3.2334017796030117"/>
    <x v="0"/>
    <x v="3"/>
    <s v="jul"/>
  </r>
  <r>
    <x v="4308"/>
    <x v="0"/>
    <n v="68"/>
    <n v="123"/>
    <n v="336.8"/>
    <n v="335"/>
    <s v="Yes"/>
    <s v="No"/>
    <n v="163"/>
    <n v="0"/>
    <n v="0"/>
    <s v="No"/>
    <n v="0"/>
    <s v="SD"/>
    <x v="0"/>
    <n v="59"/>
    <s v="No"/>
    <s v="No"/>
    <s v="No"/>
    <s v="  Two Year   "/>
    <s v="Credit Card"/>
    <n v="16"/>
    <n v="1085"/>
    <x v="0"/>
    <m/>
    <x v="930"/>
    <x v="44"/>
    <n v="69"/>
    <x v="0"/>
    <n v="12.96"/>
    <x v="2"/>
    <s v="Phone"/>
    <x v="0"/>
    <n v="4.8899999999999997"/>
    <n v="5467"/>
    <s v="Medio"/>
    <s v="Medio"/>
    <n v="7.2463768115942032E-2"/>
    <n v="703"/>
    <n v="463"/>
    <n v="0.14902807775377969"/>
    <n v="0.14902807775377969"/>
    <s v="Primera compra"/>
    <n v="1568"/>
    <n v="51.515400410677614"/>
    <n v="4.2929500342231348"/>
    <x v="1"/>
    <x v="0"/>
    <s v="jun"/>
  </r>
  <r>
    <x v="4309"/>
    <x v="0"/>
    <n v="85"/>
    <n v="98"/>
    <n v="202.1"/>
    <n v="0"/>
    <s v="No"/>
    <s v="No"/>
    <n v="0"/>
    <n v="0"/>
    <n v="0"/>
    <s v="No"/>
    <n v="0"/>
    <s v="TN"/>
    <x v="1"/>
    <n v="49"/>
    <s v="No"/>
    <s v="No"/>
    <s v="No"/>
    <s v="  Month-to-Month   "/>
    <s v="Paper Check"/>
    <n v="9"/>
    <n v="262"/>
    <x v="0"/>
    <m/>
    <x v="1083"/>
    <x v="1230"/>
    <n v="1"/>
    <x v="1"/>
    <n v="10.199999999999999"/>
    <x v="3"/>
    <s v="Phone"/>
    <x v="1"/>
    <n v="0"/>
    <n v="123"/>
    <s v="Medio"/>
    <s v="Bajo"/>
    <n v="1"/>
    <n v="338"/>
    <n v="99"/>
    <n v="1.0101010101010102E-2"/>
    <n v="1.0101010101010102E-2"/>
    <s v="Primera compra"/>
    <n v="1511"/>
    <n v="49.642710472279262"/>
    <n v="4.1368925393566052"/>
    <x v="2"/>
    <x v="1"/>
    <s v="ago"/>
  </r>
  <r>
    <x v="4310"/>
    <x v="0"/>
    <n v="67"/>
    <n v="181"/>
    <n v="394.4"/>
    <n v="0"/>
    <s v="No"/>
    <s v="No"/>
    <n v="0"/>
    <n v="0"/>
    <n v="0"/>
    <s v="No"/>
    <n v="0"/>
    <s v="AZ"/>
    <x v="0"/>
    <n v="64"/>
    <s v="No"/>
    <s v="No"/>
    <s v="No"/>
    <s v="  Two Year   "/>
    <s v="Direct Debit"/>
    <n v="9"/>
    <n v="568"/>
    <x v="0"/>
    <m/>
    <x v="444"/>
    <x v="779"/>
    <n v="118"/>
    <x v="0"/>
    <n v="9.81"/>
    <x v="1"/>
    <s v="Phone"/>
    <x v="1"/>
    <n v="0"/>
    <n v="4715"/>
    <s v="Medio"/>
    <s v="Bajo"/>
    <n v="0"/>
    <n v="1180"/>
    <n v="181"/>
    <n v="0.65193370165745856"/>
    <n v="0.65193370165745856"/>
    <s v="Primera compra"/>
    <n v="367"/>
    <n v="12.057494866529773"/>
    <n v="1.0047912388774811"/>
    <x v="0"/>
    <x v="1"/>
    <s v="oct"/>
  </r>
  <r>
    <x v="4311"/>
    <x v="0"/>
    <n v="57"/>
    <n v="359"/>
    <n v="706.5"/>
    <n v="0"/>
    <s v="No"/>
    <s v="No"/>
    <n v="0"/>
    <n v="0"/>
    <n v="2"/>
    <s v="No"/>
    <n v="16"/>
    <s v="AL"/>
    <x v="0"/>
    <n v="54"/>
    <s v="No"/>
    <s v="No"/>
    <s v="Yes"/>
    <s v="  Two Year   "/>
    <s v="Direct Debit"/>
    <n v="52"/>
    <n v="3650"/>
    <x v="0"/>
    <m/>
    <x v="1253"/>
    <x v="793"/>
    <n v="79"/>
    <x v="1"/>
    <n v="51.5"/>
    <x v="0"/>
    <s v="SMS"/>
    <x v="1"/>
    <n v="0"/>
    <n v="1471"/>
    <s v="Alto"/>
    <s v="Bajo"/>
    <n v="2.5316455696202531E-2"/>
    <n v="1142"/>
    <n v="361"/>
    <n v="0.2188365650969529"/>
    <n v="0.2188365650969529"/>
    <s v="Primera compra"/>
    <n v="1614"/>
    <n v="53.026694045174537"/>
    <n v="4.4188911704312117"/>
    <x v="0"/>
    <x v="3"/>
    <s v="may"/>
  </r>
  <r>
    <x v="4312"/>
    <x v="0"/>
    <n v="66"/>
    <n v="6"/>
    <n v="14"/>
    <n v="0"/>
    <s v="No"/>
    <s v="No"/>
    <n v="0"/>
    <n v="0"/>
    <n v="0"/>
    <s v="No"/>
    <n v="0"/>
    <s v="WA"/>
    <x v="0"/>
    <n v="50"/>
    <s v="No"/>
    <s v="No"/>
    <s v="No"/>
    <s v="  Month-to-Month   "/>
    <s v="Direct Debit"/>
    <n v="13"/>
    <n v="13"/>
    <x v="0"/>
    <m/>
    <x v="34"/>
    <x v="1225"/>
    <n v="28"/>
    <x v="0"/>
    <n v="12.86"/>
    <x v="3"/>
    <s v="SMS"/>
    <x v="0"/>
    <n v="0"/>
    <n v="4644"/>
    <s v="Medio"/>
    <s v="Bajo"/>
    <n v="3.5714285714285712E-2"/>
    <n v="1411"/>
    <n v="7"/>
    <n v="4"/>
    <n v="4"/>
    <s v="Primera compra"/>
    <n v="420"/>
    <n v="13.798767967145789"/>
    <n v="1.1498973305954825"/>
    <x v="0"/>
    <x v="1"/>
    <s v="ago"/>
  </r>
  <r>
    <x v="4313"/>
    <x v="0"/>
    <n v="89"/>
    <n v="148"/>
    <n v="504.5"/>
    <n v="0"/>
    <s v="No"/>
    <s v="No"/>
    <n v="0"/>
    <n v="0"/>
    <n v="0"/>
    <s v="No"/>
    <n v="0"/>
    <s v="OH"/>
    <x v="1"/>
    <n v="42"/>
    <s v="No"/>
    <s v="No"/>
    <s v="No"/>
    <s v="  Two Year   "/>
    <s v="Direct Debit"/>
    <n v="13"/>
    <n v="722"/>
    <x v="0"/>
    <m/>
    <x v="374"/>
    <x v="1137"/>
    <n v="74"/>
    <x v="1"/>
    <n v="14.76"/>
    <x v="1"/>
    <s v="Email"/>
    <x v="1"/>
    <n v="0"/>
    <n v="4060"/>
    <s v="Medio"/>
    <s v="Bajo"/>
    <n v="0"/>
    <n v="1186"/>
    <n v="148"/>
    <n v="0.5"/>
    <n v="0.5"/>
    <s v="Primera compra"/>
    <n v="578"/>
    <n v="18.989733059548254"/>
    <n v="1.5824777549623545"/>
    <x v="0"/>
    <x v="2"/>
    <s v="mar"/>
  </r>
  <r>
    <x v="4314"/>
    <x v="0"/>
    <n v="65"/>
    <n v="65"/>
    <n v="164"/>
    <n v="132"/>
    <s v="Yes"/>
    <s v="No"/>
    <n v="135.30000000000001"/>
    <n v="1"/>
    <n v="5"/>
    <s v="Yes"/>
    <n v="0"/>
    <s v="AL"/>
    <x v="1"/>
    <n v="71"/>
    <s v="No"/>
    <s v="Yes"/>
    <s v="Yes"/>
    <s v="  One Year   "/>
    <s v="Direct Debit"/>
    <n v="28"/>
    <n v="908"/>
    <x v="0"/>
    <m/>
    <x v="274"/>
    <x v="1138"/>
    <n v="38"/>
    <x v="0"/>
    <n v="31.9"/>
    <x v="1"/>
    <s v="Email"/>
    <x v="1"/>
    <n v="4.0599999999999996"/>
    <n v="4507"/>
    <s v="Medio"/>
    <s v="Bajo"/>
    <n v="0"/>
    <n v="949"/>
    <n v="197"/>
    <n v="0.19289340101522842"/>
    <n v="0.19289340101522842"/>
    <s v="Primera compra"/>
    <n v="402"/>
    <n v="13.207392197125259"/>
    <n v="1.1006160164271048"/>
    <x v="0"/>
    <x v="2"/>
    <s v="sept"/>
  </r>
  <r>
    <x v="4315"/>
    <x v="0"/>
    <n v="72"/>
    <n v="117"/>
    <n v="481.8"/>
    <n v="0"/>
    <s v="No"/>
    <s v="No"/>
    <n v="0"/>
    <n v="0"/>
    <n v="1"/>
    <s v="Yes"/>
    <n v="0"/>
    <s v="OH"/>
    <x v="1"/>
    <n v="48"/>
    <s v="No"/>
    <s v="No"/>
    <s v="Yes"/>
    <s v="  One Year   "/>
    <s v="Credit Card"/>
    <n v="30"/>
    <n v="1799"/>
    <x v="0"/>
    <m/>
    <x v="1282"/>
    <x v="1361"/>
    <n v="1"/>
    <x v="0"/>
    <n v="27.96"/>
    <x v="0"/>
    <s v="SMS"/>
    <x v="0"/>
    <n v="0"/>
    <n v="556"/>
    <s v="Medio"/>
    <s v="Bajo"/>
    <n v="2"/>
    <n v="1634"/>
    <n v="119"/>
    <n v="8.4033613445378148E-3"/>
    <n v="8.4033613445378148E-3"/>
    <s v="Primera compra"/>
    <n v="296"/>
    <n v="9.7248459958932241"/>
    <n v="0.81040383299110197"/>
    <x v="0"/>
    <x v="0"/>
    <s v="dic"/>
  </r>
  <r>
    <x v="4316"/>
    <x v="0"/>
    <n v="71"/>
    <n v="4"/>
    <n v="12"/>
    <n v="0"/>
    <s v="No"/>
    <s v="No"/>
    <n v="0"/>
    <n v="3"/>
    <n v="0"/>
    <s v="No"/>
    <n v="0"/>
    <s v="OR"/>
    <x v="1"/>
    <n v="28"/>
    <s v="Yes"/>
    <s v="No"/>
    <s v="No"/>
    <s v="  Month-to-Month   "/>
    <s v="Paper Check"/>
    <n v="13"/>
    <n v="13"/>
    <x v="0"/>
    <m/>
    <x v="307"/>
    <x v="664"/>
    <n v="9"/>
    <x v="1"/>
    <n v="13.22"/>
    <x v="5"/>
    <s v="Email"/>
    <x v="0"/>
    <n v="0"/>
    <n v="4852"/>
    <s v="Medio"/>
    <s v="Bajo"/>
    <n v="0.44444444444444442"/>
    <n v="1709"/>
    <n v="8"/>
    <n v="1.125"/>
    <n v="1.125"/>
    <s v="Primera compra"/>
    <n v="856"/>
    <n v="28.123203285420942"/>
    <n v="2.3436002737850785"/>
    <x v="0"/>
    <x v="1"/>
    <s v="jun"/>
  </r>
  <r>
    <x v="4317"/>
    <x v="0"/>
    <n v="70"/>
    <n v="325"/>
    <n v="978.9"/>
    <n v="0"/>
    <s v="No"/>
    <s v="No"/>
    <n v="0"/>
    <n v="0"/>
    <n v="8"/>
    <s v="Yes"/>
    <n v="0"/>
    <s v="UT"/>
    <x v="0"/>
    <n v="29"/>
    <s v="Yes"/>
    <s v="No"/>
    <s v="No"/>
    <s v="  One Year   "/>
    <s v="Credit Card"/>
    <n v="33"/>
    <n v="2024"/>
    <x v="0"/>
    <m/>
    <x v="669"/>
    <x v="199"/>
    <n v="34"/>
    <x v="0"/>
    <n v="30.86"/>
    <x v="5"/>
    <s v="Phone"/>
    <x v="0"/>
    <n v="0"/>
    <n v="1958"/>
    <s v="Medio"/>
    <s v="Bajo"/>
    <n v="0.11764705882352941"/>
    <n v="464"/>
    <n v="329"/>
    <n v="0.10334346504559271"/>
    <n v="0.10334346504559271"/>
    <s v="Primera compra"/>
    <n v="711"/>
    <n v="23.359342915811087"/>
    <n v="1.946611909650924"/>
    <x v="0"/>
    <x v="0"/>
    <s v="nov"/>
  </r>
  <r>
    <x v="4318"/>
    <x v="0"/>
    <n v="89"/>
    <n v="38"/>
    <n v="79.8"/>
    <n v="26"/>
    <s v="Yes"/>
    <s v="No"/>
    <n v="58.5"/>
    <n v="0"/>
    <n v="0"/>
    <s v="No"/>
    <n v="0"/>
    <s v="IL"/>
    <x v="1"/>
    <n v="47"/>
    <s v="No"/>
    <s v="No"/>
    <s v="No"/>
    <s v="  Two Year   "/>
    <s v="Direct Debit"/>
    <n v="8"/>
    <n v="103"/>
    <x v="0"/>
    <m/>
    <x v="397"/>
    <x v="1376"/>
    <n v="11"/>
    <x v="1"/>
    <n v="6.93"/>
    <x v="4"/>
    <s v="Phone"/>
    <x v="1"/>
    <n v="1.76"/>
    <n v="4545"/>
    <s v="Medio"/>
    <s v="Bajo"/>
    <n v="0.27272727272727271"/>
    <n v="1303"/>
    <n v="67"/>
    <n v="0.16417910447761194"/>
    <n v="0.16417910447761194"/>
    <s v="Primera compra"/>
    <n v="1070"/>
    <n v="35.154004106776185"/>
    <n v="2.9295003422313486"/>
    <x v="0"/>
    <x v="1"/>
    <s v="nov"/>
  </r>
  <r>
    <x v="4319"/>
    <x v="0"/>
    <n v="51"/>
    <n v="249"/>
    <n v="564.29999999999995"/>
    <n v="0"/>
    <s v="No"/>
    <s v="No"/>
    <n v="0"/>
    <n v="0"/>
    <n v="6"/>
    <s v="Yes"/>
    <n v="0"/>
    <s v="AZ"/>
    <x v="1"/>
    <n v="51"/>
    <s v="No"/>
    <s v="No"/>
    <s v="No"/>
    <s v="  Two Year   "/>
    <s v="Direct Debit"/>
    <n v="27"/>
    <n v="1699"/>
    <x v="0"/>
    <m/>
    <x v="1321"/>
    <x v="1392"/>
    <n v="109"/>
    <x v="2"/>
    <n v="26.17"/>
    <x v="2"/>
    <s v="Phone"/>
    <x v="0"/>
    <n v="0"/>
    <n v="6016"/>
    <s v="Medio"/>
    <s v="Medio"/>
    <n v="4.5871559633027525E-2"/>
    <n v="885"/>
    <n v="254"/>
    <n v="0.42913385826771655"/>
    <n v="0.42913385826771655"/>
    <s v="Primera compra"/>
    <n v="340"/>
    <n v="11.170431211498972"/>
    <n v="0.93086926762491429"/>
    <x v="1"/>
    <x v="0"/>
    <s v="nov"/>
  </r>
  <r>
    <x v="4319"/>
    <x v="0"/>
    <n v="61"/>
    <n v="249"/>
    <n v="564.29999999999995"/>
    <n v="0"/>
    <s v="No"/>
    <s v="No"/>
    <n v="0"/>
    <n v="0"/>
    <n v="6"/>
    <s v="Yes"/>
    <n v="0"/>
    <s v="AZ"/>
    <x v="1"/>
    <n v="51"/>
    <s v="No"/>
    <s v="No"/>
    <s v="No"/>
    <s v="  Two Year   "/>
    <s v="Direct Debit"/>
    <n v="27"/>
    <n v="1699"/>
    <x v="0"/>
    <m/>
    <x v="1321"/>
    <x v="1392"/>
    <n v="109"/>
    <x v="2"/>
    <n v="26.17"/>
    <x v="3"/>
    <s v="Phone"/>
    <x v="0"/>
    <n v="0"/>
    <n v="1760"/>
    <s v="Medio"/>
    <s v="Bajo"/>
    <n v="9.1743119266055051E-3"/>
    <n v="885"/>
    <n v="250"/>
    <n v="0.436"/>
    <n v="0.436"/>
    <s v="Compra posterior"/>
    <n v="340"/>
    <n v="11.170431211498972"/>
    <n v="0.93086926762491429"/>
    <x v="0"/>
    <x v="0"/>
    <s v="nov"/>
  </r>
  <r>
    <x v="4320"/>
    <x v="0"/>
    <n v="52"/>
    <n v="154"/>
    <n v="384.2"/>
    <n v="320"/>
    <s v="Yes"/>
    <s v="No"/>
    <n v="134.4"/>
    <n v="0"/>
    <n v="3"/>
    <s v="Yes"/>
    <n v="0"/>
    <s v="FL"/>
    <x v="0"/>
    <n v="70"/>
    <s v="No"/>
    <s v="Yes"/>
    <s v="Yes"/>
    <s v="  Two Year   "/>
    <s v="Direct Debit"/>
    <n v="39"/>
    <n v="2500"/>
    <x v="0"/>
    <m/>
    <x v="606"/>
    <x v="399"/>
    <n v="119"/>
    <x v="1"/>
    <n v="43.24"/>
    <x v="4"/>
    <s v="Phone"/>
    <x v="0"/>
    <n v="0.67"/>
    <n v="6068"/>
    <s v="Medio"/>
    <s v="Bajo"/>
    <n v="2.5210084033613446E-2"/>
    <n v="751"/>
    <n v="477"/>
    <n v="0.24947589098532494"/>
    <n v="0.24947589098532494"/>
    <s v="Primera compra"/>
    <n v="1554"/>
    <n v="51.055441478439434"/>
    <n v="4.2546201232032859"/>
    <x v="0"/>
    <x v="3"/>
    <s v="jul"/>
  </r>
  <r>
    <x v="4321"/>
    <x v="0"/>
    <n v="75"/>
    <n v="129"/>
    <n v="411.8"/>
    <n v="276"/>
    <s v="Yes"/>
    <s v="Yes"/>
    <n v="0"/>
    <n v="2"/>
    <n v="8"/>
    <s v="Yes"/>
    <n v="0"/>
    <s v="ND"/>
    <x v="0"/>
    <n v="44"/>
    <s v="No"/>
    <s v="No"/>
    <s v="No"/>
    <s v="  Two Year   "/>
    <s v="Credit Card"/>
    <n v="32"/>
    <n v="2186"/>
    <x v="0"/>
    <m/>
    <x v="1075"/>
    <x v="1265"/>
    <n v="60"/>
    <x v="0"/>
    <n v="27.17"/>
    <x v="5"/>
    <s v="Phone"/>
    <x v="0"/>
    <n v="4.6900000000000004"/>
    <n v="3507"/>
    <s v="Medio"/>
    <s v="Bajo"/>
    <n v="6.6666666666666666E-2"/>
    <n v="966"/>
    <n v="409"/>
    <n v="0.14669926650366749"/>
    <n v="0.14669926650366749"/>
    <s v="Primera compra"/>
    <n v="495"/>
    <n v="16.262833675564682"/>
    <n v="1.3552361396303902"/>
    <x v="0"/>
    <x v="0"/>
    <s v="jun"/>
  </r>
  <r>
    <x v="4322"/>
    <x v="0"/>
    <n v="54"/>
    <n v="359"/>
    <n v="635.20000000000005"/>
    <n v="0"/>
    <s v="No"/>
    <s v="No"/>
    <n v="0"/>
    <n v="0"/>
    <n v="3"/>
    <s v="Yes"/>
    <n v="0"/>
    <s v="KS"/>
    <x v="0"/>
    <n v="64"/>
    <s v="No"/>
    <s v="No"/>
    <s v="Yes"/>
    <s v="  One Year   "/>
    <s v="Credit Card"/>
    <n v="50"/>
    <n v="3538"/>
    <x v="0"/>
    <m/>
    <x v="606"/>
    <x v="275"/>
    <n v="88"/>
    <x v="2"/>
    <n v="55.19"/>
    <x v="2"/>
    <s v="Phone"/>
    <x v="1"/>
    <n v="0"/>
    <n v="841"/>
    <s v="Alto"/>
    <s v="Medio"/>
    <n v="5.6818181818181816E-2"/>
    <n v="647"/>
    <n v="364"/>
    <n v="0.24175824175824176"/>
    <n v="0.24175824175824176"/>
    <s v="Primera compra"/>
    <n v="1554"/>
    <n v="51.055441478439434"/>
    <n v="4.2546201232032859"/>
    <x v="1"/>
    <x v="3"/>
    <s v="jul"/>
  </r>
  <r>
    <x v="4323"/>
    <x v="0"/>
    <n v="95"/>
    <n v="131"/>
    <n v="355.7"/>
    <n v="0"/>
    <s v="No"/>
    <s v="No"/>
    <n v="0"/>
    <n v="0"/>
    <n v="11"/>
    <s v="Yes"/>
    <n v="0"/>
    <s v="NY"/>
    <x v="1"/>
    <n v="40"/>
    <s v="No"/>
    <s v="No"/>
    <s v="No"/>
    <s v="  Month-to-Month   "/>
    <s v="Direct Debit"/>
    <n v="28"/>
    <n v="672"/>
    <x v="0"/>
    <m/>
    <x v="493"/>
    <x v="154"/>
    <n v="83"/>
    <x v="1"/>
    <n v="23.36"/>
    <x v="0"/>
    <s v="Phone"/>
    <x v="0"/>
    <n v="0"/>
    <n v="6476"/>
    <s v="Medio"/>
    <s v="Bajo"/>
    <n v="2.4096385542168676E-2"/>
    <n v="544"/>
    <n v="133"/>
    <n v="0.62406015037593987"/>
    <n v="0.62406015037593987"/>
    <s v="Primera compra"/>
    <n v="339"/>
    <n v="11.137577002053387"/>
    <n v="0.92813141683778222"/>
    <x v="0"/>
    <x v="2"/>
    <s v="nov"/>
  </r>
  <r>
    <x v="4324"/>
    <x v="0"/>
    <n v="71"/>
    <n v="327"/>
    <n v="859.8"/>
    <n v="0"/>
    <s v="No"/>
    <s v="No"/>
    <n v="0"/>
    <n v="0"/>
    <n v="0"/>
    <s v="No"/>
    <n v="0"/>
    <s v="ID"/>
    <x v="0"/>
    <n v="41"/>
    <s v="No"/>
    <s v="No"/>
    <s v="No"/>
    <s v="  Two Year   "/>
    <s v="Credit Card"/>
    <n v="10"/>
    <n v="728"/>
    <x v="0"/>
    <m/>
    <x v="166"/>
    <x v="1166"/>
    <n v="44"/>
    <x v="0"/>
    <n v="8.8699999999999992"/>
    <x v="0"/>
    <s v="Phone"/>
    <x v="1"/>
    <n v="0"/>
    <n v="373"/>
    <s v="Medio"/>
    <s v="Bajo"/>
    <n v="4.5454545454545456E-2"/>
    <n v="589"/>
    <n v="329"/>
    <n v="0.1337386018237082"/>
    <n v="0.1337386018237082"/>
    <s v="Primera compra"/>
    <n v="1688"/>
    <n v="55.457905544147849"/>
    <n v="4.6214921286789874"/>
    <x v="0"/>
    <x v="2"/>
    <s v="feb"/>
  </r>
  <r>
    <x v="4325"/>
    <x v="0"/>
    <n v="64"/>
    <n v="417"/>
    <n v="1141"/>
    <n v="284"/>
    <s v="Yes"/>
    <s v="No"/>
    <n v="110.8"/>
    <n v="0"/>
    <n v="5"/>
    <s v="Yes"/>
    <n v="0"/>
    <s v="LA"/>
    <x v="1"/>
    <n v="60"/>
    <s v="No"/>
    <s v="No"/>
    <s v="No"/>
    <s v="  Two Year   "/>
    <s v="Credit Card"/>
    <n v="32"/>
    <n v="2251"/>
    <x v="0"/>
    <m/>
    <x v="806"/>
    <x v="404"/>
    <n v="59"/>
    <x v="2"/>
    <n v="34.94"/>
    <x v="4"/>
    <s v="SMS"/>
    <x v="1"/>
    <n v="5.54"/>
    <n v="1833"/>
    <s v="Medio"/>
    <s v="Bajo"/>
    <n v="5.0847457627118647E-2"/>
    <n v="525"/>
    <n v="704"/>
    <n v="8.3806818181818177E-2"/>
    <n v="8.3806818181818177E-2"/>
    <s v="Primera compra"/>
    <n v="1154"/>
    <n v="37.913757700205338"/>
    <n v="3.159479808350445"/>
    <x v="0"/>
    <x v="3"/>
    <s v="ago"/>
  </r>
  <r>
    <x v="4326"/>
    <x v="0"/>
    <n v="84"/>
    <n v="199"/>
    <n v="457.4"/>
    <n v="0"/>
    <s v="No"/>
    <s v="No"/>
    <n v="0"/>
    <n v="0"/>
    <n v="1"/>
    <s v="Yes"/>
    <n v="0"/>
    <s v="MI"/>
    <x v="0"/>
    <n v="61"/>
    <s v="No"/>
    <s v="No"/>
    <s v="Yes"/>
    <s v="  Two Year   "/>
    <s v="Credit Card"/>
    <n v="30"/>
    <n v="1351"/>
    <x v="0"/>
    <m/>
    <x v="136"/>
    <x v="1222"/>
    <n v="114"/>
    <x v="1"/>
    <n v="29.9"/>
    <x v="5"/>
    <s v="Phone"/>
    <x v="1"/>
    <n v="0"/>
    <n v="431"/>
    <s v="Medio"/>
    <s v="Bajo"/>
    <n v="3.5087719298245612E-2"/>
    <n v="1667"/>
    <n v="203"/>
    <n v="0.56157635467980294"/>
    <n v="0.56157635467980294"/>
    <s v="Primera compra"/>
    <n v="607"/>
    <n v="19.942505133470224"/>
    <n v="1.6618754277891854"/>
    <x v="0"/>
    <x v="0"/>
    <s v="feb"/>
  </r>
  <r>
    <x v="4327"/>
    <x v="0"/>
    <n v="53"/>
    <n v="2"/>
    <n v="6"/>
    <n v="0"/>
    <s v="No"/>
    <s v="No"/>
    <n v="0"/>
    <n v="0"/>
    <n v="0"/>
    <s v="No"/>
    <n v="0"/>
    <s v="AZ"/>
    <x v="0"/>
    <n v="34"/>
    <s v="No"/>
    <s v="No"/>
    <s v="No"/>
    <s v="  Month-to-Month   "/>
    <s v="Direct Debit"/>
    <n v="11"/>
    <n v="11"/>
    <x v="0"/>
    <m/>
    <x v="1252"/>
    <x v="451"/>
    <n v="59"/>
    <x v="1"/>
    <n v="9.3699999999999992"/>
    <x v="1"/>
    <s v="SMS"/>
    <x v="1"/>
    <n v="0"/>
    <n v="1556"/>
    <s v="Medio"/>
    <s v="Bajo"/>
    <n v="0"/>
    <n v="1240"/>
    <n v="2"/>
    <n v="29.5"/>
    <n v="29.5"/>
    <s v="Primera compra"/>
    <n v="1735"/>
    <n v="57.002053388090346"/>
    <n v="4.7501711156741955"/>
    <x v="2"/>
    <x v="1"/>
    <s v="ene"/>
  </r>
  <r>
    <x v="4328"/>
    <x v="0"/>
    <n v="69"/>
    <n v="54"/>
    <n v="203.7"/>
    <n v="0"/>
    <s v="No"/>
    <s v="No"/>
    <n v="0"/>
    <n v="0"/>
    <n v="12"/>
    <s v="Yes"/>
    <n v="0"/>
    <s v="IA"/>
    <x v="0"/>
    <n v="29"/>
    <s v="Yes"/>
    <s v="No"/>
    <s v="Yes"/>
    <s v="  Month-to-Month   "/>
    <s v="Direct Debit"/>
    <n v="47"/>
    <n v="1197"/>
    <x v="0"/>
    <m/>
    <x v="841"/>
    <x v="949"/>
    <n v="30"/>
    <x v="2"/>
    <n v="52.62"/>
    <x v="5"/>
    <s v="SMS"/>
    <x v="1"/>
    <n v="0"/>
    <n v="2528"/>
    <s v="Alto"/>
    <s v="Bajo"/>
    <n v="0.13333333333333333"/>
    <n v="1704"/>
    <n v="58"/>
    <n v="0.51724137931034486"/>
    <n v="0.51724137931034486"/>
    <s v="Primera compra"/>
    <n v="1007"/>
    <n v="33.084188911704317"/>
    <n v="2.7570157426420265"/>
    <x v="0"/>
    <x v="0"/>
    <s v="ene"/>
  </r>
  <r>
    <x v="4329"/>
    <x v="0"/>
    <n v="55"/>
    <n v="149"/>
    <n v="282.89999999999998"/>
    <n v="0"/>
    <s v="No"/>
    <s v="No"/>
    <n v="0"/>
    <n v="0"/>
    <n v="10"/>
    <s v="Yes"/>
    <n v="0"/>
    <s v="IA"/>
    <x v="0"/>
    <n v="33"/>
    <s v="No"/>
    <s v="No"/>
    <s v="Yes"/>
    <s v="  Two Year   "/>
    <s v="Direct Debit"/>
    <n v="36"/>
    <n v="2579"/>
    <x v="0"/>
    <m/>
    <x v="302"/>
    <x v="1022"/>
    <n v="12"/>
    <x v="1"/>
    <n v="41.66"/>
    <x v="1"/>
    <s v="Email"/>
    <x v="0"/>
    <n v="0"/>
    <n v="2408"/>
    <s v="Medio"/>
    <s v="Bajo"/>
    <n v="0"/>
    <n v="1190"/>
    <n v="149"/>
    <n v="8.0536912751677847E-2"/>
    <n v="8.0536912751677847E-2"/>
    <s v="Primera compra"/>
    <n v="663"/>
    <n v="21.782340862422998"/>
    <n v="1.8151950718685832"/>
    <x v="0"/>
    <x v="3"/>
    <s v="dic"/>
  </r>
  <r>
    <x v="4329"/>
    <x v="0"/>
    <n v="70"/>
    <n v="149"/>
    <n v="282.89999999999998"/>
    <n v="0"/>
    <s v="No"/>
    <s v="No"/>
    <n v="0"/>
    <n v="0"/>
    <n v="10"/>
    <s v="Yes"/>
    <n v="0"/>
    <s v="IA"/>
    <x v="0"/>
    <n v="33"/>
    <s v="No"/>
    <s v="No"/>
    <s v="Yes"/>
    <s v="  Two Year   "/>
    <s v="Direct Debit"/>
    <n v="36"/>
    <n v="2579"/>
    <x v="0"/>
    <m/>
    <x v="302"/>
    <x v="1022"/>
    <n v="12"/>
    <x v="1"/>
    <n v="41.66"/>
    <x v="1"/>
    <s v="Email"/>
    <x v="0"/>
    <n v="0"/>
    <n v="5403"/>
    <s v="Medio"/>
    <s v="Bajo"/>
    <n v="0"/>
    <n v="1190"/>
    <n v="149"/>
    <n v="8.0536912751677847E-2"/>
    <n v="8.0536912751677847E-2"/>
    <s v="Compra posterior"/>
    <n v="663"/>
    <n v="21.782340862422998"/>
    <n v="1.8151950718685832"/>
    <x v="0"/>
    <x v="3"/>
    <s v="dic"/>
  </r>
  <r>
    <x v="4330"/>
    <x v="0"/>
    <n v="68"/>
    <n v="42"/>
    <n v="109.9"/>
    <n v="0"/>
    <s v="No"/>
    <s v="No"/>
    <n v="0"/>
    <n v="0"/>
    <n v="0"/>
    <s v="No"/>
    <n v="0"/>
    <s v="VA"/>
    <x v="1"/>
    <n v="21"/>
    <s v="Yes"/>
    <s v="No"/>
    <s v="No"/>
    <s v="  Two Year   "/>
    <s v="Credit Card"/>
    <n v="10"/>
    <n v="212"/>
    <x v="0"/>
    <m/>
    <x v="1373"/>
    <x v="1326"/>
    <n v="110"/>
    <x v="0"/>
    <n v="10.93"/>
    <x v="2"/>
    <s v="SMS"/>
    <x v="1"/>
    <n v="0"/>
    <n v="317"/>
    <s v="Medio"/>
    <s v="Medio"/>
    <n v="4.5454545454545456E-2"/>
    <n v="1208"/>
    <n v="47"/>
    <n v="2.3404255319148937"/>
    <n v="2.3404255319148937"/>
    <s v="Primera compra"/>
    <n v="484"/>
    <n v="15.901437371663246"/>
    <n v="1.3251197809719371"/>
    <x v="1"/>
    <x v="1"/>
    <s v="jun"/>
  </r>
  <r>
    <x v="4331"/>
    <x v="0"/>
    <n v="63"/>
    <n v="301"/>
    <n v="608.29999999999995"/>
    <n v="188"/>
    <s v="Yes"/>
    <s v="No"/>
    <n v="255.4"/>
    <n v="2"/>
    <n v="0"/>
    <s v="No"/>
    <n v="0"/>
    <s v="NY"/>
    <x v="1"/>
    <n v="21"/>
    <s v="Yes"/>
    <s v="No"/>
    <s v="No"/>
    <s v="  Two Year   "/>
    <s v="Credit Card"/>
    <n v="11"/>
    <n v="493"/>
    <x v="0"/>
    <m/>
    <x v="937"/>
    <x v="0"/>
    <n v="75"/>
    <x v="2"/>
    <n v="10.17"/>
    <x v="4"/>
    <s v="Phone"/>
    <x v="0"/>
    <n v="7.66"/>
    <n v="3577"/>
    <s v="Medio"/>
    <s v="Bajo"/>
    <n v="0.04"/>
    <n v="897"/>
    <n v="492"/>
    <n v="0.1524390243902439"/>
    <n v="0.1524390243902439"/>
    <s v="Primera compra"/>
    <n v="546"/>
    <n v="17.938398357289529"/>
    <n v="1.4948665297741275"/>
    <x v="0"/>
    <x v="1"/>
    <s v="abr"/>
  </r>
  <r>
    <x v="4332"/>
    <x v="0"/>
    <n v="57"/>
    <n v="58"/>
    <n v="141.1"/>
    <n v="0"/>
    <s v="No"/>
    <s v="No"/>
    <n v="0"/>
    <n v="1"/>
    <n v="14"/>
    <s v="Yes"/>
    <n v="0"/>
    <s v="OK"/>
    <x v="1"/>
    <n v="23"/>
    <s v="Yes"/>
    <s v="No"/>
    <s v="Yes"/>
    <s v="  Month-to-Month   "/>
    <s v="Credit Card"/>
    <n v="35"/>
    <n v="834"/>
    <x v="0"/>
    <m/>
    <x v="102"/>
    <x v="650"/>
    <n v="111"/>
    <x v="2"/>
    <n v="32.57"/>
    <x v="3"/>
    <s v="SMS"/>
    <x v="0"/>
    <n v="0"/>
    <n v="4833"/>
    <s v="Medio"/>
    <s v="Bajo"/>
    <n v="9.0090090090090089E-3"/>
    <n v="1553"/>
    <n v="59"/>
    <n v="1.8813559322033899"/>
    <n v="1.8813559322033899"/>
    <s v="Primera compra"/>
    <n v="337"/>
    <n v="11.071868583162217"/>
    <n v="0.92265571526351808"/>
    <x v="0"/>
    <x v="2"/>
    <s v="nov"/>
  </r>
  <r>
    <x v="4333"/>
    <x v="0"/>
    <n v="68"/>
    <n v="92"/>
    <n v="234.3"/>
    <n v="0"/>
    <s v="No"/>
    <s v="No"/>
    <n v="0"/>
    <n v="1"/>
    <n v="14"/>
    <s v="Yes"/>
    <n v="0"/>
    <s v="NY"/>
    <x v="1"/>
    <n v="27"/>
    <s v="Yes"/>
    <s v="No"/>
    <s v="Yes"/>
    <s v="  One Year   "/>
    <s v="Direct Debit"/>
    <n v="34"/>
    <n v="1997"/>
    <x v="0"/>
    <m/>
    <x v="97"/>
    <x v="1095"/>
    <n v="68"/>
    <x v="2"/>
    <n v="34.9"/>
    <x v="5"/>
    <s v="Phone"/>
    <x v="1"/>
    <n v="0"/>
    <n v="3742"/>
    <s v="Medio"/>
    <s v="Bajo"/>
    <n v="5.8823529411764705E-2"/>
    <n v="1478"/>
    <n v="96"/>
    <n v="0.70833333333333337"/>
    <n v="0.70833333333333337"/>
    <s v="Primera compra"/>
    <n v="363"/>
    <n v="11.926078028747433"/>
    <n v="0.99383983572895274"/>
    <x v="0"/>
    <x v="0"/>
    <s v="oct"/>
  </r>
  <r>
    <x v="4334"/>
    <x v="0"/>
    <n v="92"/>
    <n v="280"/>
    <n v="747.8"/>
    <n v="408"/>
    <s v="Yes"/>
    <s v="No"/>
    <n v="178.5"/>
    <n v="0"/>
    <n v="10"/>
    <s v="Yes"/>
    <n v="0"/>
    <s v="RI"/>
    <x v="1"/>
    <n v="55"/>
    <s v="No"/>
    <s v="No"/>
    <s v="Yes"/>
    <s v="  One Year   "/>
    <s v="Direct Debit"/>
    <n v="38"/>
    <n v="2606"/>
    <x v="0"/>
    <m/>
    <x v="615"/>
    <x v="704"/>
    <n v="101"/>
    <x v="1"/>
    <n v="43.71"/>
    <x v="4"/>
    <s v="SMS"/>
    <x v="1"/>
    <n v="0.71"/>
    <n v="103"/>
    <s v="Medio"/>
    <s v="Bajo"/>
    <n v="2.9702970297029702E-2"/>
    <n v="655"/>
    <n v="691"/>
    <n v="0.14616497829232997"/>
    <n v="0.14616497829232997"/>
    <s v="Primera compra"/>
    <n v="1499"/>
    <n v="49.24845995893223"/>
    <n v="4.1040383299110195"/>
    <x v="0"/>
    <x v="3"/>
    <s v="sept"/>
  </r>
  <r>
    <x v="4335"/>
    <x v="0"/>
    <n v="70"/>
    <n v="379"/>
    <n v="778.8"/>
    <n v="0"/>
    <s v="No"/>
    <s v="No"/>
    <n v="0"/>
    <n v="0"/>
    <n v="6"/>
    <s v="Yes"/>
    <n v="0"/>
    <s v="FL"/>
    <x v="1"/>
    <n v="84"/>
    <s v="No"/>
    <s v="Yes"/>
    <s v="Yes"/>
    <s v="  One Year   "/>
    <s v="Direct Debit"/>
    <n v="63"/>
    <n v="3507"/>
    <x v="0"/>
    <m/>
    <x v="962"/>
    <x v="1267"/>
    <n v="5"/>
    <x v="0"/>
    <n v="60.72"/>
    <x v="3"/>
    <s v="Phone"/>
    <x v="1"/>
    <n v="0"/>
    <n v="162"/>
    <s v="Alto"/>
    <s v="Bajo"/>
    <n v="0.2"/>
    <n v="1275"/>
    <n v="380"/>
    <n v="1.3157894736842105E-2"/>
    <n v="1.3157894736842105E-2"/>
    <s v="Primera compra"/>
    <n v="1206"/>
    <n v="39.622176591375769"/>
    <n v="3.3018480492813143"/>
    <x v="2"/>
    <x v="3"/>
    <s v="jun"/>
  </r>
  <r>
    <x v="4336"/>
    <x v="0"/>
    <n v="57"/>
    <n v="567"/>
    <n v="1179.8"/>
    <n v="296"/>
    <s v="Yes"/>
    <s v="No"/>
    <n v="261.5"/>
    <n v="0"/>
    <n v="27"/>
    <s v="Yes"/>
    <n v="0"/>
    <s v="SC"/>
    <x v="0"/>
    <n v="61"/>
    <s v="No"/>
    <s v="No"/>
    <s v="Yes"/>
    <s v="  One Year   "/>
    <s v="Direct Debit"/>
    <n v="23"/>
    <n v="1688"/>
    <x v="0"/>
    <m/>
    <x v="358"/>
    <x v="878"/>
    <n v="102"/>
    <x v="1"/>
    <n v="24.04"/>
    <x v="0"/>
    <s v="Phone"/>
    <x v="0"/>
    <n v="7.84"/>
    <n v="6801"/>
    <s v="Medio"/>
    <s v="Bajo"/>
    <n v="1.9607843137254902E-2"/>
    <n v="413"/>
    <n v="865"/>
    <n v="0.11791907514450867"/>
    <n v="0.11791907514450867"/>
    <s v="Primera compra"/>
    <n v="1446"/>
    <n v="47.507186858316224"/>
    <n v="3.9589322381930185"/>
    <x v="0"/>
    <x v="0"/>
    <s v="oct"/>
  </r>
  <r>
    <x v="4337"/>
    <x v="0"/>
    <n v="67"/>
    <n v="26"/>
    <n v="57.9"/>
    <n v="0"/>
    <s v="No"/>
    <s v="No"/>
    <n v="0"/>
    <n v="0"/>
    <n v="10"/>
    <s v="Yes"/>
    <n v="0"/>
    <s v="RI"/>
    <x v="1"/>
    <n v="40"/>
    <s v="No"/>
    <s v="No"/>
    <s v="No"/>
    <s v="  Month-to-Month   "/>
    <s v="Direct Debit"/>
    <n v="29"/>
    <n v="168"/>
    <x v="0"/>
    <m/>
    <x v="162"/>
    <x v="119"/>
    <n v="64"/>
    <x v="0"/>
    <n v="31.32"/>
    <x v="0"/>
    <s v="Email"/>
    <x v="0"/>
    <n v="0"/>
    <n v="1868"/>
    <s v="Medio"/>
    <s v="Bajo"/>
    <n v="3.125E-2"/>
    <n v="1260"/>
    <n v="28"/>
    <n v="2.2857142857142856"/>
    <n v="2.2857142857142856"/>
    <s v="Primera compra"/>
    <n v="1209"/>
    <n v="39.720739219712527"/>
    <n v="3.3100616016427105"/>
    <x v="0"/>
    <x v="1"/>
    <s v="jun"/>
  </r>
  <r>
    <x v="4338"/>
    <x v="0"/>
    <n v="72"/>
    <n v="3"/>
    <n v="5"/>
    <n v="9"/>
    <s v="Yes"/>
    <s v="No"/>
    <n v="4.2"/>
    <n v="0"/>
    <n v="0"/>
    <s v="No"/>
    <n v="0"/>
    <s v="IN"/>
    <x v="0"/>
    <n v="20"/>
    <s v="Yes"/>
    <s v="No"/>
    <s v="No"/>
    <s v="  Month-to-Month   "/>
    <s v="Direct Debit"/>
    <n v="12"/>
    <n v="12"/>
    <x v="0"/>
    <m/>
    <x v="486"/>
    <x v="465"/>
    <n v="87"/>
    <x v="0"/>
    <n v="13.02"/>
    <x v="0"/>
    <s v="SMS"/>
    <x v="1"/>
    <n v="0.13"/>
    <n v="822"/>
    <s v="Medio"/>
    <s v="Bajo"/>
    <n v="2.2988505747126436E-2"/>
    <n v="352"/>
    <n v="14"/>
    <n v="6.2142857142857144"/>
    <n v="6.2142857142857144"/>
    <s v="Primera compra"/>
    <n v="486"/>
    <n v="15.967145790554415"/>
    <n v="1.3305954825462012"/>
    <x v="0"/>
    <x v="1"/>
    <s v="jun"/>
  </r>
  <r>
    <x v="4338"/>
    <x v="0"/>
    <n v="66"/>
    <n v="3"/>
    <n v="5"/>
    <n v="9"/>
    <s v="Yes"/>
    <s v="No"/>
    <n v="4.2"/>
    <n v="0"/>
    <n v="0"/>
    <s v="No"/>
    <n v="0"/>
    <s v="IN"/>
    <x v="0"/>
    <n v="20"/>
    <s v="Yes"/>
    <s v="No"/>
    <s v="No"/>
    <s v="  Month-to-Month   "/>
    <s v="Direct Debit"/>
    <n v="12"/>
    <n v="12"/>
    <x v="0"/>
    <m/>
    <x v="486"/>
    <x v="465"/>
    <n v="87"/>
    <x v="0"/>
    <n v="13.02"/>
    <x v="3"/>
    <s v="SMS"/>
    <x v="1"/>
    <n v="0.13"/>
    <n v="5080"/>
    <s v="Medio"/>
    <s v="Bajo"/>
    <n v="1.1494252873563218E-2"/>
    <n v="352"/>
    <n v="13"/>
    <n v="6.6923076923076925"/>
    <n v="6.6923076923076925"/>
    <s v="Compra posterior"/>
    <n v="486"/>
    <n v="15.967145790554415"/>
    <n v="1.3305954825462012"/>
    <x v="0"/>
    <x v="1"/>
    <s v="jun"/>
  </r>
  <r>
    <x v="4339"/>
    <x v="0"/>
    <n v="73"/>
    <n v="179"/>
    <n v="404.2"/>
    <n v="0"/>
    <s v="No"/>
    <s v="No"/>
    <n v="0"/>
    <n v="0"/>
    <n v="6"/>
    <s v="Yes"/>
    <n v="0"/>
    <s v="VA"/>
    <x v="0"/>
    <n v="42"/>
    <s v="No"/>
    <s v="No"/>
    <s v="Yes"/>
    <s v="  One Year   "/>
    <s v="Credit Card"/>
    <n v="48"/>
    <n v="1781"/>
    <x v="0"/>
    <m/>
    <x v="868"/>
    <x v="771"/>
    <n v="60"/>
    <x v="0"/>
    <n v="53.89"/>
    <x v="5"/>
    <s v="Email"/>
    <x v="0"/>
    <n v="0"/>
    <n v="345"/>
    <s v="Alto"/>
    <s v="Bajo"/>
    <n v="6.6666666666666666E-2"/>
    <n v="1154"/>
    <n v="183"/>
    <n v="0.32786885245901637"/>
    <n v="0.32786885245901637"/>
    <s v="Primera compra"/>
    <n v="818"/>
    <n v="26.874743326488709"/>
    <n v="2.239561943874059"/>
    <x v="0"/>
    <x v="0"/>
    <s v="jul"/>
  </r>
  <r>
    <x v="4340"/>
    <x v="0"/>
    <n v="50"/>
    <n v="116"/>
    <n v="342.3"/>
    <n v="0"/>
    <s v="No"/>
    <s v="No"/>
    <n v="0"/>
    <n v="0"/>
    <n v="13"/>
    <s v="Yes"/>
    <n v="0"/>
    <s v="MA"/>
    <x v="1"/>
    <n v="64"/>
    <s v="No"/>
    <s v="No"/>
    <s v="Yes"/>
    <s v="  One Year   "/>
    <s v="Direct Debit"/>
    <n v="31"/>
    <n v="764"/>
    <x v="0"/>
    <m/>
    <x v="425"/>
    <x v="36"/>
    <n v="100"/>
    <x v="1"/>
    <n v="35.130000000000003"/>
    <x v="3"/>
    <s v="Email"/>
    <x v="0"/>
    <n v="0"/>
    <n v="3170"/>
    <s v="Medio"/>
    <s v="Bajo"/>
    <n v="0.01"/>
    <n v="792"/>
    <n v="117"/>
    <n v="0.85470085470085466"/>
    <n v="0.85470085470085466"/>
    <s v="Primera compra"/>
    <n v="404"/>
    <n v="13.273100616016428"/>
    <n v="1.106091718001369"/>
    <x v="0"/>
    <x v="2"/>
    <s v="sept"/>
  </r>
  <r>
    <x v="4341"/>
    <x v="0"/>
    <n v="71"/>
    <n v="193"/>
    <n v="283.39999999999998"/>
    <n v="112"/>
    <s v="Yes"/>
    <s v="Yes"/>
    <n v="0"/>
    <n v="0"/>
    <n v="5"/>
    <s v="Yes"/>
    <n v="0"/>
    <s v="CT"/>
    <x v="0"/>
    <n v="71"/>
    <s v="No"/>
    <s v="Yes"/>
    <s v="No"/>
    <s v="  Month-to-Month   "/>
    <s v="Direct Debit"/>
    <n v="49"/>
    <n v="1375"/>
    <x v="0"/>
    <m/>
    <x v="550"/>
    <x v="1185"/>
    <n v="79"/>
    <x v="0"/>
    <n v="40.08"/>
    <x v="5"/>
    <s v="Email"/>
    <x v="0"/>
    <n v="3"/>
    <n v="6974"/>
    <s v="Medio"/>
    <s v="Bajo"/>
    <n v="5.0632911392405063E-2"/>
    <n v="1312"/>
    <n v="309"/>
    <n v="0.25566343042071199"/>
    <n v="0.25566343042071199"/>
    <s v="Primera compra"/>
    <n v="439"/>
    <n v="14.422997946611909"/>
    <n v="1.2019164955509924"/>
    <x v="0"/>
    <x v="0"/>
    <s v="ago"/>
  </r>
  <r>
    <x v="4342"/>
    <x v="0"/>
    <n v="70"/>
    <n v="4"/>
    <n v="14"/>
    <n v="0"/>
    <s v="No"/>
    <s v="No"/>
    <n v="0"/>
    <n v="0"/>
    <n v="3"/>
    <s v="Yes"/>
    <n v="0"/>
    <s v="NJ"/>
    <x v="0"/>
    <n v="42"/>
    <s v="No"/>
    <s v="No"/>
    <s v="No"/>
    <s v="  Month-to-Month   "/>
    <s v="Credit Card"/>
    <n v="27"/>
    <n v="27"/>
    <x v="0"/>
    <m/>
    <x v="976"/>
    <x v="1379"/>
    <n v="64"/>
    <x v="1"/>
    <n v="27.14"/>
    <x v="2"/>
    <s v="SMS"/>
    <x v="0"/>
    <n v="0"/>
    <n v="6084"/>
    <s v="Medio"/>
    <s v="Medio"/>
    <n v="7.8125E-2"/>
    <n v="318"/>
    <n v="9"/>
    <n v="7.1111111111111107"/>
    <n v="7.1111111111111107"/>
    <s v="Primera compra"/>
    <n v="1624"/>
    <n v="53.355236139630392"/>
    <n v="4.4462696783025324"/>
    <x v="1"/>
    <x v="1"/>
    <s v="may"/>
  </r>
  <r>
    <x v="4343"/>
    <x v="0"/>
    <n v="57"/>
    <n v="57"/>
    <n v="125.6"/>
    <n v="0"/>
    <s v="No"/>
    <s v="No"/>
    <n v="0"/>
    <n v="0"/>
    <n v="9"/>
    <s v="Yes"/>
    <n v="0"/>
    <s v="OH"/>
    <x v="0"/>
    <n v="22"/>
    <s v="Yes"/>
    <s v="No"/>
    <s v="No"/>
    <s v="  Month-to-Month   "/>
    <s v="Credit Card"/>
    <n v="28"/>
    <n v="317"/>
    <x v="0"/>
    <m/>
    <x v="1200"/>
    <x v="109"/>
    <n v="93"/>
    <x v="2"/>
    <n v="26.46"/>
    <x v="4"/>
    <s v="Email"/>
    <x v="1"/>
    <n v="0"/>
    <n v="2768"/>
    <s v="Medio"/>
    <s v="Bajo"/>
    <n v="3.2258064516129031E-2"/>
    <n v="548"/>
    <n v="60"/>
    <n v="1.55"/>
    <n v="1.55"/>
    <s v="Primera compra"/>
    <n v="1170"/>
    <n v="38.439425051334702"/>
    <n v="3.2032854209445585"/>
    <x v="0"/>
    <x v="1"/>
    <s v="jul"/>
  </r>
  <r>
    <x v="4344"/>
    <x v="0"/>
    <n v="94"/>
    <n v="221"/>
    <n v="428.8"/>
    <n v="116"/>
    <s v="Yes"/>
    <s v="No"/>
    <n v="107.3"/>
    <n v="0"/>
    <n v="0"/>
    <s v="No"/>
    <n v="0"/>
    <s v="MT"/>
    <x v="1"/>
    <n v="84"/>
    <s v="No"/>
    <s v="Yes"/>
    <s v="No"/>
    <s v="  Month-to-Month   "/>
    <s v="Paper Check"/>
    <n v="15"/>
    <n v="426"/>
    <x v="0"/>
    <m/>
    <x v="679"/>
    <x v="892"/>
    <n v="30"/>
    <x v="1"/>
    <n v="12.24"/>
    <x v="3"/>
    <s v="Phone"/>
    <x v="1"/>
    <n v="2.15"/>
    <n v="3265"/>
    <s v="Medio"/>
    <s v="Bajo"/>
    <n v="3.3333333333333333E-2"/>
    <n v="323"/>
    <n v="338"/>
    <n v="8.8757396449704137E-2"/>
    <n v="8.8757396449704137E-2"/>
    <s v="Primera compra"/>
    <n v="832"/>
    <n v="27.3347022587269"/>
    <n v="2.2778918548939084"/>
    <x v="2"/>
    <x v="1"/>
    <s v="jul"/>
  </r>
  <r>
    <x v="4345"/>
    <x v="0"/>
    <n v="75"/>
    <n v="142"/>
    <n v="330.2"/>
    <n v="396"/>
    <s v="Yes"/>
    <s v="No"/>
    <n v="254.1"/>
    <n v="1"/>
    <n v="0"/>
    <s v="No"/>
    <n v="0"/>
    <s v="OR"/>
    <x v="0"/>
    <n v="61"/>
    <s v="No"/>
    <s v="No"/>
    <s v="No"/>
    <s v="  Two Year   "/>
    <s v="Credit Card"/>
    <n v="8"/>
    <n v="504"/>
    <x v="0"/>
    <m/>
    <x v="1316"/>
    <x v="950"/>
    <n v="86"/>
    <x v="0"/>
    <n v="8.24"/>
    <x v="4"/>
    <s v="SMS"/>
    <x v="0"/>
    <n v="5.08"/>
    <n v="514"/>
    <s v="Medio"/>
    <s v="Bajo"/>
    <n v="3.4883720930232558E-2"/>
    <n v="1057"/>
    <n v="541"/>
    <n v="0.15896487985212571"/>
    <n v="0.15896487985212571"/>
    <s v="Primera compra"/>
    <n v="345"/>
    <n v="11.3347022587269"/>
    <n v="0.94455852156057496"/>
    <x v="0"/>
    <x v="1"/>
    <s v="nov"/>
  </r>
  <r>
    <x v="4346"/>
    <x v="0"/>
    <n v="69"/>
    <n v="145"/>
    <n v="355"/>
    <n v="0"/>
    <s v="No"/>
    <s v="No"/>
    <n v="0"/>
    <n v="0"/>
    <n v="19"/>
    <s v="Yes"/>
    <n v="0"/>
    <s v="IN"/>
    <x v="0"/>
    <n v="64"/>
    <s v="No"/>
    <s v="No"/>
    <s v="Yes"/>
    <s v="  Two Year   "/>
    <s v="Direct Debit"/>
    <n v="35"/>
    <n v="2491"/>
    <x v="0"/>
    <m/>
    <x v="283"/>
    <x v="1393"/>
    <n v="3"/>
    <x v="0"/>
    <n v="35.659999999999997"/>
    <x v="5"/>
    <s v="SMS"/>
    <x v="1"/>
    <n v="0"/>
    <n v="5183"/>
    <s v="Medio"/>
    <s v="Bajo"/>
    <n v="1.3333333333333333"/>
    <n v="622"/>
    <n v="149"/>
    <n v="2.0134228187919462E-2"/>
    <n v="2.0134228187919462E-2"/>
    <s v="Primera compra"/>
    <n v="1198"/>
    <n v="39.359342915811084"/>
    <n v="3.2799452429842568"/>
    <x v="0"/>
    <x v="3"/>
    <s v="jul"/>
  </r>
  <r>
    <x v="4347"/>
    <x v="0"/>
    <n v="66"/>
    <n v="39"/>
    <n v="97.9"/>
    <n v="0"/>
    <s v="No"/>
    <s v="Yes"/>
    <n v="0"/>
    <n v="0"/>
    <n v="0"/>
    <s v="No"/>
    <n v="0"/>
    <s v="SD"/>
    <x v="1"/>
    <n v="68"/>
    <s v="No"/>
    <s v="Yes"/>
    <s v="No"/>
    <s v="  Month-to-Month   "/>
    <s v="Credit Card"/>
    <n v="10"/>
    <n v="61"/>
    <x v="0"/>
    <m/>
    <x v="784"/>
    <x v="57"/>
    <n v="65"/>
    <x v="0"/>
    <n v="8.1"/>
    <x v="0"/>
    <s v="Email"/>
    <x v="0"/>
    <n v="0"/>
    <n v="4511"/>
    <s v="Medio"/>
    <s v="Bajo"/>
    <n v="3.0769230769230771E-2"/>
    <n v="553"/>
    <n v="41"/>
    <n v="1.5853658536585367"/>
    <n v="1.5853658536585367"/>
    <s v="Primera compra"/>
    <n v="1055"/>
    <n v="34.661190965092402"/>
    <n v="2.8884325804243667"/>
    <x v="0"/>
    <x v="1"/>
    <s v="nov"/>
  </r>
  <r>
    <x v="4348"/>
    <x v="0"/>
    <n v="76"/>
    <n v="110"/>
    <n v="330.2"/>
    <n v="125"/>
    <s v="Yes"/>
    <s v="Yes"/>
    <n v="0"/>
    <n v="0"/>
    <n v="0"/>
    <s v="No"/>
    <n v="0"/>
    <s v="MD"/>
    <x v="0"/>
    <n v="46"/>
    <s v="No"/>
    <s v="No"/>
    <s v="No"/>
    <s v="  One Year   "/>
    <s v="Direct Debit"/>
    <n v="7"/>
    <n v="187"/>
    <x v="0"/>
    <m/>
    <x v="670"/>
    <x v="260"/>
    <n v="90"/>
    <x v="1"/>
    <n v="7.17"/>
    <x v="4"/>
    <s v="Phone"/>
    <x v="1"/>
    <n v="1.72"/>
    <n v="168"/>
    <s v="Medio"/>
    <s v="Bajo"/>
    <n v="3.3333333333333333E-2"/>
    <n v="1608"/>
    <n v="238"/>
    <n v="0.37815126050420167"/>
    <n v="0.37815126050420167"/>
    <s v="Primera compra"/>
    <n v="1053"/>
    <n v="34.595482546201232"/>
    <n v="2.8829568788501025"/>
    <x v="0"/>
    <x v="1"/>
    <s v="nov"/>
  </r>
  <r>
    <x v="4349"/>
    <x v="0"/>
    <n v="65"/>
    <n v="27"/>
    <n v="78.8"/>
    <n v="0"/>
    <s v="No"/>
    <s v="No"/>
    <n v="0"/>
    <n v="1"/>
    <n v="3"/>
    <s v="Yes"/>
    <n v="0"/>
    <s v="UT"/>
    <x v="0"/>
    <n v="62"/>
    <s v="No"/>
    <s v="No"/>
    <s v="No"/>
    <s v="  Month-to-Month   "/>
    <s v="Direct Debit"/>
    <n v="43"/>
    <n v="377"/>
    <x v="0"/>
    <m/>
    <x v="556"/>
    <x v="112"/>
    <n v="62"/>
    <x v="2"/>
    <n v="48.67"/>
    <x v="5"/>
    <s v="Email"/>
    <x v="1"/>
    <n v="0"/>
    <n v="2371"/>
    <s v="Alto"/>
    <s v="Bajo"/>
    <n v="6.4516129032258063E-2"/>
    <n v="838"/>
    <n v="31"/>
    <n v="2"/>
    <n v="2"/>
    <s v="Primera compra"/>
    <n v="1075"/>
    <n v="35.318275154004105"/>
    <n v="2.9431895961670089"/>
    <x v="0"/>
    <x v="1"/>
    <s v="nov"/>
  </r>
  <r>
    <x v="4350"/>
    <x v="0"/>
    <n v="50"/>
    <n v="448"/>
    <n v="1033.0999999999999"/>
    <n v="0"/>
    <s v="No"/>
    <s v="No"/>
    <n v="0"/>
    <n v="0"/>
    <n v="0"/>
    <s v="No"/>
    <n v="0"/>
    <s v="AR"/>
    <x v="1"/>
    <n v="23"/>
    <s v="Yes"/>
    <s v="No"/>
    <s v="No"/>
    <s v="  Two Year   "/>
    <s v="Credit Card"/>
    <n v="15"/>
    <n v="1059"/>
    <x v="0"/>
    <m/>
    <x v="1231"/>
    <x v="320"/>
    <n v="20"/>
    <x v="2"/>
    <n v="17.11"/>
    <x v="1"/>
    <s v="Email"/>
    <x v="0"/>
    <n v="0"/>
    <n v="1638"/>
    <s v="Medio"/>
    <s v="Bajo"/>
    <n v="0"/>
    <n v="1168"/>
    <n v="448"/>
    <n v="4.4642857142857144E-2"/>
    <n v="4.4642857142857144E-2"/>
    <s v="Primera compra"/>
    <n v="982"/>
    <n v="32.262833675564679"/>
    <n v="2.6885694729637231"/>
    <x v="2"/>
    <x v="2"/>
    <s v="feb"/>
  </r>
  <r>
    <x v="4351"/>
    <x v="0"/>
    <n v="50"/>
    <n v="240"/>
    <n v="726"/>
    <n v="0"/>
    <s v="No"/>
    <s v="No"/>
    <n v="0"/>
    <n v="0"/>
    <n v="1"/>
    <s v="Yes"/>
    <n v="0"/>
    <s v="GA"/>
    <x v="1"/>
    <n v="60"/>
    <s v="No"/>
    <s v="No"/>
    <s v="Yes"/>
    <s v="  Two Year   "/>
    <s v="Paper Check"/>
    <n v="28"/>
    <n v="1253"/>
    <x v="0"/>
    <m/>
    <x v="1374"/>
    <x v="534"/>
    <n v="35"/>
    <x v="2"/>
    <n v="26.92"/>
    <x v="1"/>
    <s v="SMS"/>
    <x v="1"/>
    <n v="0"/>
    <n v="4405"/>
    <s v="Medio"/>
    <s v="Bajo"/>
    <n v="0"/>
    <n v="1639"/>
    <n v="240"/>
    <n v="0.14583333333333334"/>
    <n v="0.14583333333333334"/>
    <s v="Primera compra"/>
    <n v="796"/>
    <n v="26.151950718685832"/>
    <n v="2.1793292265571527"/>
    <x v="2"/>
    <x v="0"/>
    <s v="ago"/>
  </r>
  <r>
    <x v="4352"/>
    <x v="0"/>
    <n v="70"/>
    <n v="404"/>
    <n v="876.3"/>
    <n v="0"/>
    <s v="No"/>
    <s v="No"/>
    <n v="0"/>
    <n v="0"/>
    <n v="4"/>
    <s v="Yes"/>
    <n v="0"/>
    <s v="IA"/>
    <x v="0"/>
    <n v="67"/>
    <s v="No"/>
    <s v="Yes"/>
    <s v="No"/>
    <s v="  Two Year   "/>
    <s v="Direct Debit"/>
    <n v="52"/>
    <n v="2828"/>
    <x v="0"/>
    <m/>
    <x v="709"/>
    <x v="1106"/>
    <n v="39"/>
    <x v="0"/>
    <n v="46.54"/>
    <x v="4"/>
    <s v="Email"/>
    <x v="0"/>
    <n v="0"/>
    <n v="5753"/>
    <s v="Alto"/>
    <s v="Bajo"/>
    <n v="7.6923076923076927E-2"/>
    <n v="708"/>
    <n v="407"/>
    <n v="9.5823095823095825E-2"/>
    <n v="9.5823095823095825E-2"/>
    <s v="Primera compra"/>
    <n v="863"/>
    <n v="28.353182751540039"/>
    <n v="2.3627652292950034"/>
    <x v="0"/>
    <x v="3"/>
    <s v="jun"/>
  </r>
  <r>
    <x v="4353"/>
    <x v="0"/>
    <n v="100"/>
    <n v="21"/>
    <n v="50.3"/>
    <n v="52"/>
    <s v="Yes"/>
    <s v="No"/>
    <n v="60.7"/>
    <n v="0"/>
    <n v="5"/>
    <s v="Yes"/>
    <n v="0"/>
    <s v="TX"/>
    <x v="1"/>
    <n v="50"/>
    <s v="No"/>
    <s v="No"/>
    <s v="No"/>
    <s v="  Month-to-Month   "/>
    <s v="Credit Card"/>
    <n v="52"/>
    <n v="655"/>
    <x v="0"/>
    <m/>
    <x v="686"/>
    <x v="950"/>
    <n v="51"/>
    <x v="1"/>
    <n v="61.97"/>
    <x v="3"/>
    <s v="Email"/>
    <x v="0"/>
    <n v="0.18"/>
    <n v="1641"/>
    <s v="Alto"/>
    <s v="Bajo"/>
    <n v="1.9607843137254902E-2"/>
    <n v="1057"/>
    <n v="74"/>
    <n v="0.68918918918918914"/>
    <n v="0.68918918918918914"/>
    <s v="Primera compra"/>
    <n v="1221"/>
    <n v="40.114989733059545"/>
    <n v="3.3429158110882953"/>
    <x v="2"/>
    <x v="2"/>
    <s v="jun"/>
  </r>
  <r>
    <x v="4354"/>
    <x v="0"/>
    <n v="79"/>
    <n v="65"/>
    <n v="232.2"/>
    <n v="0"/>
    <s v="No"/>
    <s v="No"/>
    <n v="0"/>
    <n v="0"/>
    <n v="10"/>
    <s v="Yes"/>
    <n v="0"/>
    <s v="MA"/>
    <x v="1"/>
    <n v="80"/>
    <s v="No"/>
    <s v="Yes"/>
    <s v="No"/>
    <s v="  One Year   "/>
    <s v="Direct Debit"/>
    <n v="15"/>
    <n v="692"/>
    <x v="0"/>
    <m/>
    <x v="113"/>
    <x v="204"/>
    <n v="113"/>
    <x v="1"/>
    <n v="15.82"/>
    <x v="0"/>
    <s v="Phone"/>
    <x v="1"/>
    <n v="0"/>
    <n v="6625"/>
    <s v="Medio"/>
    <s v="Bajo"/>
    <n v="1.7699115044247787E-2"/>
    <n v="1466"/>
    <n v="67"/>
    <n v="1.6865671641791045"/>
    <n v="1.6865671641791045"/>
    <s v="Primera compra"/>
    <n v="693"/>
    <n v="22.767967145790553"/>
    <n v="1.8973305954825461"/>
    <x v="0"/>
    <x v="2"/>
    <s v="nov"/>
  </r>
  <r>
    <x v="4355"/>
    <x v="0"/>
    <n v="56"/>
    <n v="34"/>
    <n v="74.599999999999994"/>
    <n v="0"/>
    <s v="No"/>
    <s v="No"/>
    <n v="0"/>
    <n v="0"/>
    <n v="0"/>
    <s v="No"/>
    <n v="0"/>
    <s v="VT"/>
    <x v="0"/>
    <n v="27"/>
    <s v="Yes"/>
    <s v="No"/>
    <s v="No"/>
    <s v="  Month-to-Month   "/>
    <s v="Direct Debit"/>
    <n v="12"/>
    <n v="173"/>
    <x v="0"/>
    <m/>
    <x v="290"/>
    <x v="947"/>
    <n v="19"/>
    <x v="1"/>
    <n v="13.59"/>
    <x v="3"/>
    <s v="Phone"/>
    <x v="1"/>
    <n v="0"/>
    <n v="6322"/>
    <s v="Medio"/>
    <s v="Bajo"/>
    <n v="5.2631578947368418E-2"/>
    <n v="421"/>
    <n v="35"/>
    <n v="0.54285714285714282"/>
    <n v="0.54285714285714282"/>
    <s v="Primera compra"/>
    <n v="1366"/>
    <n v="44.878850102669404"/>
    <n v="3.7399041752224504"/>
    <x v="2"/>
    <x v="1"/>
    <s v="ene"/>
  </r>
  <r>
    <x v="4356"/>
    <x v="0"/>
    <n v="59"/>
    <n v="393"/>
    <n v="1125.5"/>
    <n v="0"/>
    <s v="No"/>
    <s v="No"/>
    <n v="0"/>
    <n v="0"/>
    <n v="37"/>
    <s v="Yes"/>
    <n v="0"/>
    <s v="NH"/>
    <x v="1"/>
    <n v="28"/>
    <s v="Yes"/>
    <s v="No"/>
    <s v="Yes"/>
    <s v="  Two Year   "/>
    <s v="Direct Debit"/>
    <n v="30"/>
    <n v="2085"/>
    <x v="0"/>
    <m/>
    <x v="189"/>
    <x v="198"/>
    <n v="48"/>
    <x v="1"/>
    <n v="34.69"/>
    <x v="4"/>
    <s v="Phone"/>
    <x v="1"/>
    <n v="0"/>
    <n v="1339"/>
    <s v="Medio"/>
    <s v="Bajo"/>
    <n v="6.25E-2"/>
    <n v="741"/>
    <n v="396"/>
    <n v="0.12121212121212122"/>
    <n v="0.12121212121212122"/>
    <s v="Primera compra"/>
    <n v="1408"/>
    <n v="46.258726899383987"/>
    <n v="3.8548939082819991"/>
    <x v="0"/>
    <x v="0"/>
    <s v="dic"/>
  </r>
  <r>
    <x v="4357"/>
    <x v="0"/>
    <n v="73"/>
    <n v="211"/>
    <n v="474.6"/>
    <n v="0"/>
    <s v="No"/>
    <s v="No"/>
    <n v="0"/>
    <n v="0"/>
    <n v="6"/>
    <s v="Yes"/>
    <n v="0"/>
    <s v="AL"/>
    <x v="1"/>
    <n v="35"/>
    <s v="No"/>
    <s v="No"/>
    <s v="Yes"/>
    <s v="  Month-to-Month   "/>
    <s v="Direct Debit"/>
    <n v="57"/>
    <n v="2451"/>
    <x v="0"/>
    <m/>
    <x v="1242"/>
    <x v="514"/>
    <n v="32"/>
    <x v="0"/>
    <n v="56.8"/>
    <x v="5"/>
    <s v="SMS"/>
    <x v="1"/>
    <n v="0"/>
    <n v="4018"/>
    <s v="Alto"/>
    <s v="Bajo"/>
    <n v="0.125"/>
    <n v="643"/>
    <n v="215"/>
    <n v="0.14883720930232558"/>
    <n v="0.14883720930232558"/>
    <s v="Primera compra"/>
    <n v="1177"/>
    <n v="38.669404517453799"/>
    <n v="3.2224503764544834"/>
    <x v="0"/>
    <x v="3"/>
    <s v="jul"/>
  </r>
  <r>
    <x v="4358"/>
    <x v="0"/>
    <n v="73"/>
    <n v="372"/>
    <n v="847"/>
    <n v="0"/>
    <s v="No"/>
    <s v="No"/>
    <n v="0"/>
    <n v="0"/>
    <n v="15"/>
    <s v="Yes"/>
    <n v="0"/>
    <s v="NM"/>
    <x v="0"/>
    <n v="26"/>
    <s v="Yes"/>
    <s v="No"/>
    <s v="Yes"/>
    <s v="  Two Year   "/>
    <s v="Credit Card"/>
    <n v="19"/>
    <n v="1099"/>
    <x v="0"/>
    <m/>
    <x v="301"/>
    <x v="1341"/>
    <n v="7"/>
    <x v="2"/>
    <n v="16.670000000000002"/>
    <x v="2"/>
    <s v="Phone"/>
    <x v="1"/>
    <n v="0"/>
    <n v="6763"/>
    <s v="Medio"/>
    <s v="Medio"/>
    <n v="0.7142857142857143"/>
    <n v="674"/>
    <n v="377"/>
    <n v="1.8567639257294429E-2"/>
    <n v="1.8567639257294429E-2"/>
    <s v="Primera compra"/>
    <n v="1675"/>
    <n v="55.030800821355236"/>
    <n v="4.5859000684462696"/>
    <x v="1"/>
    <x v="0"/>
    <s v="mar"/>
  </r>
  <r>
    <x v="4359"/>
    <x v="0"/>
    <n v="50"/>
    <n v="101"/>
    <n v="208.8"/>
    <n v="0"/>
    <s v="No"/>
    <s v="No"/>
    <n v="0"/>
    <n v="0"/>
    <n v="1"/>
    <s v="Yes"/>
    <n v="0"/>
    <s v="NV"/>
    <x v="1"/>
    <n v="58"/>
    <s v="No"/>
    <s v="No"/>
    <s v="No"/>
    <s v="  Month-to-Month   "/>
    <s v="Direct Debit"/>
    <n v="32"/>
    <n v="442"/>
    <x v="0"/>
    <m/>
    <x v="655"/>
    <x v="1109"/>
    <n v="113"/>
    <x v="2"/>
    <n v="28.65"/>
    <x v="4"/>
    <s v="Phone"/>
    <x v="0"/>
    <n v="0"/>
    <n v="1533"/>
    <s v="Medio"/>
    <s v="Bajo"/>
    <n v="2.6548672566371681E-2"/>
    <n v="391"/>
    <n v="104"/>
    <n v="1.0865384615384615"/>
    <n v="1.0865384615384615"/>
    <s v="Primera compra"/>
    <n v="428"/>
    <n v="14.061601642710471"/>
    <n v="1.1718001368925393"/>
    <x v="0"/>
    <x v="1"/>
    <s v="ago"/>
  </r>
  <r>
    <x v="4360"/>
    <x v="0"/>
    <n v="71"/>
    <n v="120"/>
    <n v="384.7"/>
    <n v="90"/>
    <s v="Yes"/>
    <s v="No"/>
    <n v="223.5"/>
    <n v="0"/>
    <n v="6"/>
    <s v="Yes"/>
    <n v="0"/>
    <s v="RI"/>
    <x v="0"/>
    <n v="30"/>
    <s v="No"/>
    <s v="No"/>
    <s v="Yes"/>
    <s v="  Month-to-Month   "/>
    <s v="Direct Debit"/>
    <n v="34"/>
    <n v="1004"/>
    <x v="0"/>
    <m/>
    <x v="567"/>
    <x v="356"/>
    <n v="115"/>
    <x v="0"/>
    <n v="37.99"/>
    <x v="5"/>
    <s v="Phone"/>
    <x v="1"/>
    <n v="0.45"/>
    <n v="771"/>
    <s v="Medio"/>
    <s v="Bajo"/>
    <n v="3.4782608695652174E-2"/>
    <n v="498"/>
    <n v="214"/>
    <n v="0.53738317757009346"/>
    <n v="0.53738317757009346"/>
    <s v="Primera compra"/>
    <n v="1694"/>
    <n v="55.655030800821358"/>
    <n v="4.6379192334017798"/>
    <x v="0"/>
    <x v="2"/>
    <s v="feb"/>
  </r>
  <r>
    <x v="4360"/>
    <x v="0"/>
    <n v="74"/>
    <n v="120"/>
    <n v="384.7"/>
    <n v="90"/>
    <s v="Yes"/>
    <s v="No"/>
    <n v="223.5"/>
    <n v="0"/>
    <n v="6"/>
    <s v="Yes"/>
    <n v="0"/>
    <s v="RI"/>
    <x v="0"/>
    <n v="30"/>
    <s v="No"/>
    <s v="No"/>
    <s v="Yes"/>
    <s v="  Month-to-Month   "/>
    <s v="Direct Debit"/>
    <n v="34"/>
    <n v="1004"/>
    <x v="0"/>
    <m/>
    <x v="567"/>
    <x v="356"/>
    <n v="115"/>
    <x v="0"/>
    <n v="37.99"/>
    <x v="4"/>
    <s v="Phone"/>
    <x v="1"/>
    <n v="0.45"/>
    <n v="849"/>
    <s v="Medio"/>
    <s v="Bajo"/>
    <n v="2.6086956521739129E-2"/>
    <n v="498"/>
    <n v="213"/>
    <n v="0.539906103286385"/>
    <n v="0.539906103286385"/>
    <s v="Compra posterior"/>
    <n v="1694"/>
    <n v="55.655030800821358"/>
    <n v="4.6379192334017798"/>
    <x v="0"/>
    <x v="2"/>
    <s v="feb"/>
  </r>
  <r>
    <x v="4361"/>
    <x v="0"/>
    <n v="73"/>
    <n v="270"/>
    <n v="911.8"/>
    <n v="0"/>
    <s v="No"/>
    <s v="No"/>
    <n v="0"/>
    <n v="0"/>
    <n v="4"/>
    <s v="Yes"/>
    <n v="0"/>
    <s v="MD"/>
    <x v="0"/>
    <n v="45"/>
    <s v="No"/>
    <s v="No"/>
    <s v="Yes"/>
    <s v="  Two Year   "/>
    <s v="Direct Debit"/>
    <n v="35"/>
    <n v="2487"/>
    <x v="0"/>
    <m/>
    <x v="1295"/>
    <x v="104"/>
    <n v="62"/>
    <x v="0"/>
    <n v="30.09"/>
    <x v="4"/>
    <s v="Email"/>
    <x v="1"/>
    <n v="0"/>
    <n v="4593"/>
    <s v="Medio"/>
    <s v="Bajo"/>
    <n v="4.8387096774193547E-2"/>
    <n v="478"/>
    <n v="273"/>
    <n v="0.2271062271062271"/>
    <n v="0.2271062271062271"/>
    <s v="Primera compra"/>
    <n v="358"/>
    <n v="11.761806981519507"/>
    <n v="0.98015058179329229"/>
    <x v="0"/>
    <x v="3"/>
    <s v="oct"/>
  </r>
  <r>
    <x v="4362"/>
    <x v="0"/>
    <n v="62"/>
    <n v="380"/>
    <n v="979.1"/>
    <n v="0"/>
    <s v="No"/>
    <s v="No"/>
    <n v="0"/>
    <n v="0"/>
    <n v="8"/>
    <s v="Yes"/>
    <n v="0"/>
    <s v="AR"/>
    <x v="1"/>
    <n v="73"/>
    <s v="No"/>
    <s v="Yes"/>
    <s v="Yes"/>
    <s v="  Two Year   "/>
    <s v="Direct Debit"/>
    <n v="58"/>
    <n v="3804"/>
    <x v="0"/>
    <m/>
    <x v="1238"/>
    <x v="181"/>
    <n v="48"/>
    <x v="1"/>
    <n v="48.16"/>
    <x v="4"/>
    <s v="Phone"/>
    <x v="1"/>
    <n v="0"/>
    <n v="4781"/>
    <s v="Alto"/>
    <s v="Bajo"/>
    <n v="6.25E-2"/>
    <n v="929"/>
    <n v="383"/>
    <n v="0.12532637075718014"/>
    <n v="0.12532637075718014"/>
    <s v="Primera compra"/>
    <n v="1106"/>
    <n v="36.336755646817245"/>
    <n v="3.0280629705681039"/>
    <x v="0"/>
    <x v="3"/>
    <s v="oct"/>
  </r>
  <r>
    <x v="4363"/>
    <x v="0"/>
    <n v="60"/>
    <n v="4"/>
    <n v="10"/>
    <n v="0"/>
    <s v="No"/>
    <s v="No"/>
    <n v="0"/>
    <n v="0"/>
    <n v="1"/>
    <s v="No"/>
    <n v="4"/>
    <s v="MD"/>
    <x v="1"/>
    <n v="66"/>
    <s v="No"/>
    <s v="Yes"/>
    <s v="No"/>
    <s v="  Two Year   "/>
    <s v="Direct Debit"/>
    <n v="34"/>
    <n v="34"/>
    <x v="0"/>
    <m/>
    <x v="1375"/>
    <x v="1000"/>
    <n v="106"/>
    <x v="1"/>
    <n v="32.36"/>
    <x v="0"/>
    <s v="SMS"/>
    <x v="1"/>
    <n v="0"/>
    <n v="43"/>
    <s v="Medio"/>
    <s v="Bajo"/>
    <n v="1.8867924528301886E-2"/>
    <n v="1324"/>
    <n v="6"/>
    <n v="17.666666666666668"/>
    <n v="17.666666666666668"/>
    <s v="Primera compra"/>
    <n v="387"/>
    <n v="12.714579055441478"/>
    <n v="1.0595482546201231"/>
    <x v="0"/>
    <x v="1"/>
    <s v="sept"/>
  </r>
  <r>
    <x v="4364"/>
    <x v="0"/>
    <n v="67"/>
    <n v="161"/>
    <n v="341.8"/>
    <n v="0"/>
    <s v="No"/>
    <s v="No"/>
    <n v="0"/>
    <n v="0"/>
    <n v="6"/>
    <s v="No"/>
    <n v="31"/>
    <s v="KS"/>
    <x v="0"/>
    <n v="41"/>
    <s v="No"/>
    <s v="No"/>
    <s v="Yes"/>
    <s v="  Two Year   "/>
    <s v="Direct Debit"/>
    <n v="46"/>
    <n v="3153"/>
    <x v="0"/>
    <m/>
    <x v="1052"/>
    <x v="591"/>
    <n v="103"/>
    <x v="2"/>
    <n v="40.22"/>
    <x v="4"/>
    <s v="SMS"/>
    <x v="0"/>
    <n v="0"/>
    <n v="3618"/>
    <s v="Medio"/>
    <s v="Bajo"/>
    <n v="2.9126213592233011E-2"/>
    <n v="1274"/>
    <n v="164"/>
    <n v="0.62804878048780488"/>
    <n v="0.62804878048780488"/>
    <s v="Primera compra"/>
    <n v="1479"/>
    <n v="48.591375770020534"/>
    <n v="4.0492813141683781"/>
    <x v="0"/>
    <x v="3"/>
    <s v="sept"/>
  </r>
  <r>
    <x v="4365"/>
    <x v="0"/>
    <n v="70"/>
    <n v="205"/>
    <n v="377"/>
    <n v="0"/>
    <s v="No"/>
    <s v="No"/>
    <n v="0"/>
    <n v="0"/>
    <n v="8"/>
    <s v="Yes"/>
    <n v="0"/>
    <s v="WI"/>
    <x v="0"/>
    <n v="42"/>
    <s v="No"/>
    <s v="No"/>
    <s v="No"/>
    <s v="  Month-to-Month   "/>
    <s v="Direct Debit"/>
    <n v="27"/>
    <n v="1267"/>
    <x v="0"/>
    <m/>
    <x v="956"/>
    <x v="1303"/>
    <n v="70"/>
    <x v="0"/>
    <n v="22.05"/>
    <x v="1"/>
    <s v="Phone"/>
    <x v="1"/>
    <n v="0"/>
    <n v="1424"/>
    <s v="Medio"/>
    <s v="Bajo"/>
    <n v="0"/>
    <n v="1317"/>
    <n v="205"/>
    <n v="0.34146341463414637"/>
    <n v="0.34146341463414637"/>
    <s v="Primera compra"/>
    <n v="1417"/>
    <n v="46.554414784394254"/>
    <n v="3.8795345653661877"/>
    <x v="2"/>
    <x v="0"/>
    <s v="nov"/>
  </r>
  <r>
    <x v="4366"/>
    <x v="0"/>
    <n v="71"/>
    <n v="71"/>
    <n v="149.1"/>
    <n v="0"/>
    <s v="No"/>
    <s v="No"/>
    <n v="0"/>
    <n v="0"/>
    <n v="10"/>
    <s v="Yes"/>
    <n v="0"/>
    <s v="AK"/>
    <x v="1"/>
    <n v="39"/>
    <s v="No"/>
    <s v="No"/>
    <s v="No"/>
    <s v="  Month-to-Month   "/>
    <s v="Direct Debit"/>
    <n v="29"/>
    <n v="358"/>
    <x v="0"/>
    <m/>
    <x v="316"/>
    <x v="766"/>
    <n v="78"/>
    <x v="0"/>
    <n v="28.88"/>
    <x v="3"/>
    <s v="Phone"/>
    <x v="1"/>
    <n v="0"/>
    <n v="406"/>
    <s v="Medio"/>
    <s v="Bajo"/>
    <n v="1.282051282051282E-2"/>
    <n v="334"/>
    <n v="72"/>
    <n v="1.0833333333333333"/>
    <n v="1.0833333333333333"/>
    <s v="Primera compra"/>
    <n v="1248"/>
    <n v="41.002053388090346"/>
    <n v="3.416837782340862"/>
    <x v="2"/>
    <x v="1"/>
    <s v="may"/>
  </r>
  <r>
    <x v="4367"/>
    <x v="0"/>
    <n v="70"/>
    <n v="59"/>
    <n v="143.80000000000001"/>
    <n v="0"/>
    <s v="No"/>
    <s v="No"/>
    <n v="0"/>
    <n v="2"/>
    <n v="13"/>
    <s v="Yes"/>
    <n v="0"/>
    <s v="SD"/>
    <x v="0"/>
    <n v="21"/>
    <s v="Yes"/>
    <s v="No"/>
    <s v="Yes"/>
    <s v="  Month-to-Month   "/>
    <s v="Direct Debit"/>
    <n v="46"/>
    <n v="512"/>
    <x v="0"/>
    <m/>
    <x v="586"/>
    <x v="633"/>
    <n v="70"/>
    <x v="2"/>
    <n v="36.97"/>
    <x v="5"/>
    <s v="Phone"/>
    <x v="1"/>
    <n v="0"/>
    <n v="1463"/>
    <s v="Medio"/>
    <s v="Bajo"/>
    <n v="5.7142857142857141E-2"/>
    <n v="350"/>
    <n v="63"/>
    <n v="1.1111111111111112"/>
    <n v="1.1111111111111112"/>
    <s v="Primera compra"/>
    <n v="904"/>
    <n v="29.700205338809035"/>
    <n v="2.4750171115674195"/>
    <x v="0"/>
    <x v="1"/>
    <s v="abr"/>
  </r>
  <r>
    <x v="4368"/>
    <x v="0"/>
    <n v="73"/>
    <n v="139"/>
    <n v="509.8"/>
    <n v="0"/>
    <s v="No"/>
    <s v="No"/>
    <n v="0"/>
    <n v="0"/>
    <n v="6"/>
    <s v="No"/>
    <n v="13"/>
    <s v="OR"/>
    <x v="1"/>
    <n v="67"/>
    <s v="No"/>
    <s v="Yes"/>
    <s v="Yes"/>
    <s v="  One Year   "/>
    <s v="Direct Debit"/>
    <n v="56"/>
    <n v="3553"/>
    <x v="0"/>
    <m/>
    <x v="1073"/>
    <x v="1101"/>
    <n v="37"/>
    <x v="2"/>
    <n v="62"/>
    <x v="3"/>
    <s v="SMS"/>
    <x v="0"/>
    <n v="0"/>
    <n v="6789"/>
    <s v="Alto"/>
    <s v="Bajo"/>
    <n v="2.7027027027027029E-2"/>
    <n v="328"/>
    <n v="140"/>
    <n v="0.26428571428571429"/>
    <n v="0.26428571428571429"/>
    <s v="Primera compra"/>
    <n v="1189"/>
    <n v="39.063655030800824"/>
    <n v="3.2553045859000687"/>
    <x v="2"/>
    <x v="3"/>
    <s v="jul"/>
  </r>
  <r>
    <x v="4369"/>
    <x v="0"/>
    <n v="52"/>
    <n v="6"/>
    <n v="12"/>
    <n v="5"/>
    <s v="Yes"/>
    <s v="No"/>
    <n v="3.2"/>
    <n v="0"/>
    <n v="0"/>
    <s v="No"/>
    <n v="0"/>
    <s v="MS"/>
    <x v="1"/>
    <n v="46"/>
    <s v="No"/>
    <s v="No"/>
    <s v="No"/>
    <s v="  Month-to-Month   "/>
    <s v="Credit Card"/>
    <n v="13"/>
    <n v="13"/>
    <x v="0"/>
    <m/>
    <x v="559"/>
    <x v="1363"/>
    <n v="44"/>
    <x v="1"/>
    <n v="12.56"/>
    <x v="0"/>
    <s v="Phone"/>
    <x v="1"/>
    <n v="0.1"/>
    <n v="3080"/>
    <s v="Medio"/>
    <s v="Bajo"/>
    <n v="4.5454545454545456E-2"/>
    <n v="1330"/>
    <n v="13"/>
    <n v="3.3846153846153846"/>
    <n v="3.3846153846153846"/>
    <s v="Primera compra"/>
    <n v="1418"/>
    <n v="46.587268993839835"/>
    <n v="3.8822724161533197"/>
    <x v="0"/>
    <x v="1"/>
    <s v="nov"/>
  </r>
  <r>
    <x v="4369"/>
    <x v="0"/>
    <n v="60"/>
    <n v="6"/>
    <n v="12"/>
    <n v="5"/>
    <s v="Yes"/>
    <s v="No"/>
    <n v="3.2"/>
    <n v="0"/>
    <n v="0"/>
    <s v="No"/>
    <n v="0"/>
    <s v="MS"/>
    <x v="1"/>
    <n v="46"/>
    <s v="No"/>
    <s v="No"/>
    <s v="No"/>
    <s v="  Month-to-Month   "/>
    <s v="Credit Card"/>
    <n v="13"/>
    <n v="13"/>
    <x v="0"/>
    <m/>
    <x v="559"/>
    <x v="1363"/>
    <n v="44"/>
    <x v="1"/>
    <n v="12.56"/>
    <x v="0"/>
    <s v="Phone"/>
    <x v="1"/>
    <n v="0.1"/>
    <n v="1988"/>
    <s v="Medio"/>
    <s v="Bajo"/>
    <n v="4.5454545454545456E-2"/>
    <n v="1330"/>
    <n v="13"/>
    <n v="3.3846153846153846"/>
    <n v="3.3846153846153846"/>
    <s v="Compra posterior"/>
    <n v="1418"/>
    <n v="46.587268993839835"/>
    <n v="3.8822724161533197"/>
    <x v="0"/>
    <x v="1"/>
    <s v="nov"/>
  </r>
  <r>
    <x v="4370"/>
    <x v="0"/>
    <n v="51"/>
    <n v="232"/>
    <n v="577.4"/>
    <n v="0"/>
    <s v="No"/>
    <s v="No"/>
    <n v="0"/>
    <n v="0"/>
    <n v="7"/>
    <s v="Yes"/>
    <n v="0"/>
    <s v="MA"/>
    <x v="0"/>
    <n v="46"/>
    <s v="No"/>
    <s v="No"/>
    <s v="Yes"/>
    <s v="  Two Year   "/>
    <s v="Credit Card"/>
    <n v="31"/>
    <n v="2222"/>
    <x v="0"/>
    <m/>
    <x v="1089"/>
    <x v="639"/>
    <n v="4"/>
    <x v="1"/>
    <n v="28.04"/>
    <x v="0"/>
    <s v="SMS"/>
    <x v="0"/>
    <n v="0"/>
    <n v="1910"/>
    <s v="Medio"/>
    <s v="Bajo"/>
    <n v="0.5"/>
    <n v="770"/>
    <n v="234"/>
    <n v="1.7094017094017096E-2"/>
    <n v="1.7094017094017096E-2"/>
    <s v="Primera compra"/>
    <n v="1310"/>
    <n v="43.039014373716633"/>
    <n v="3.5865845311430529"/>
    <x v="0"/>
    <x v="3"/>
    <s v="mar"/>
  </r>
  <r>
    <x v="4371"/>
    <x v="0"/>
    <n v="50"/>
    <n v="54"/>
    <n v="178.6"/>
    <n v="0"/>
    <s v="No"/>
    <s v="No"/>
    <n v="0"/>
    <n v="0"/>
    <n v="23"/>
    <s v="Yes"/>
    <n v="0"/>
    <s v="ND"/>
    <x v="0"/>
    <n v="29"/>
    <s v="Yes"/>
    <s v="No"/>
    <s v="Yes"/>
    <s v="  One Year   "/>
    <s v="Direct Debit"/>
    <n v="53"/>
    <n v="2385"/>
    <x v="0"/>
    <m/>
    <x v="415"/>
    <x v="1016"/>
    <n v="119"/>
    <x v="2"/>
    <n v="54.84"/>
    <x v="0"/>
    <s v="SMS"/>
    <x v="0"/>
    <n v="0"/>
    <n v="6353"/>
    <s v="Alto"/>
    <s v="Bajo"/>
    <n v="1.680672268907563E-2"/>
    <n v="706"/>
    <n v="56"/>
    <n v="2.125"/>
    <n v="2.125"/>
    <s v="Primera compra"/>
    <n v="835"/>
    <n v="27.433264887063658"/>
    <n v="2.2861054072553046"/>
    <x v="0"/>
    <x v="3"/>
    <s v="jul"/>
  </r>
  <r>
    <x v="4372"/>
    <x v="0"/>
    <n v="77"/>
    <n v="39"/>
    <n v="69.3"/>
    <n v="0"/>
    <s v="No"/>
    <s v="No"/>
    <n v="0"/>
    <n v="0"/>
    <n v="0"/>
    <s v="No"/>
    <n v="0"/>
    <s v="ID"/>
    <x v="1"/>
    <n v="59"/>
    <s v="No"/>
    <s v="No"/>
    <s v="No"/>
    <s v="  Month-to-Month   "/>
    <s v="Credit Card"/>
    <n v="8"/>
    <n v="60"/>
    <x v="0"/>
    <m/>
    <x v="192"/>
    <x v="719"/>
    <n v="41"/>
    <x v="1"/>
    <n v="6.98"/>
    <x v="4"/>
    <s v="Email"/>
    <x v="1"/>
    <n v="0"/>
    <n v="6679"/>
    <s v="Medio"/>
    <s v="Bajo"/>
    <n v="7.3170731707317069E-2"/>
    <n v="1368"/>
    <n v="42"/>
    <n v="0.97619047619047616"/>
    <n v="0.97619047619047616"/>
    <s v="Primera compra"/>
    <n v="1420"/>
    <n v="46.652977412731005"/>
    <n v="3.8877481177275839"/>
    <x v="0"/>
    <x v="1"/>
    <s v="nov"/>
  </r>
  <r>
    <x v="4373"/>
    <x v="0"/>
    <n v="94"/>
    <n v="50"/>
    <n v="153.9"/>
    <n v="76"/>
    <s v="Yes"/>
    <s v="No"/>
    <n v="224.2"/>
    <n v="0"/>
    <n v="0"/>
    <s v="No"/>
    <n v="0"/>
    <s v="NH"/>
    <x v="0"/>
    <n v="43"/>
    <s v="No"/>
    <s v="No"/>
    <s v="No"/>
    <s v="  Two Year   "/>
    <s v="Credit Card"/>
    <n v="8"/>
    <n v="322"/>
    <x v="0"/>
    <m/>
    <x v="622"/>
    <x v="1383"/>
    <n v="86"/>
    <x v="1"/>
    <n v="9.3800000000000008"/>
    <x v="4"/>
    <s v="Phone"/>
    <x v="0"/>
    <n v="4.4800000000000004"/>
    <n v="4"/>
    <s v="Medio"/>
    <s v="Bajo"/>
    <n v="3.4883720930232558E-2"/>
    <n v="1026"/>
    <n v="129"/>
    <n v="0.66666666666666663"/>
    <n v="0.66666666666666663"/>
    <s v="Primera compra"/>
    <n v="595"/>
    <n v="19.548254620123203"/>
    <n v="1.6290212183436001"/>
    <x v="0"/>
    <x v="1"/>
    <s v="feb"/>
  </r>
  <r>
    <x v="4374"/>
    <x v="0"/>
    <n v="74"/>
    <n v="343"/>
    <n v="1006.3"/>
    <n v="0"/>
    <s v="No"/>
    <s v="No"/>
    <n v="0"/>
    <n v="0"/>
    <n v="14"/>
    <s v="Yes"/>
    <n v="0"/>
    <s v="MO"/>
    <x v="1"/>
    <n v="21"/>
    <s v="Yes"/>
    <s v="No"/>
    <s v="Yes"/>
    <s v="  Two Year   "/>
    <s v="Credit Card"/>
    <n v="39"/>
    <n v="2812"/>
    <x v="0"/>
    <m/>
    <x v="565"/>
    <x v="1088"/>
    <n v="80"/>
    <x v="0"/>
    <n v="46.65"/>
    <x v="0"/>
    <s v="Phone"/>
    <x v="0"/>
    <n v="0"/>
    <n v="3954"/>
    <s v="Alto"/>
    <s v="Bajo"/>
    <n v="2.5000000000000001E-2"/>
    <n v="1323"/>
    <n v="345"/>
    <n v="0.2318840579710145"/>
    <n v="0.2318840579710145"/>
    <s v="Primera compra"/>
    <n v="498"/>
    <n v="16.361396303901437"/>
    <n v="1.3634496919917864"/>
    <x v="0"/>
    <x v="3"/>
    <s v="jun"/>
  </r>
  <r>
    <x v="4375"/>
    <x v="0"/>
    <n v="61"/>
    <n v="37"/>
    <n v="74.400000000000006"/>
    <n v="0"/>
    <s v="No"/>
    <s v="No"/>
    <n v="0"/>
    <n v="2"/>
    <n v="38"/>
    <s v="Yes"/>
    <n v="0"/>
    <s v="RI"/>
    <x v="0"/>
    <n v="48"/>
    <s v="No"/>
    <s v="No"/>
    <s v="No"/>
    <s v="  Month-to-Month   "/>
    <s v="Direct Debit"/>
    <n v="15"/>
    <n v="124"/>
    <x v="0"/>
    <m/>
    <x v="101"/>
    <x v="627"/>
    <n v="110"/>
    <x v="1"/>
    <n v="12.84"/>
    <x v="4"/>
    <s v="Phone"/>
    <x v="0"/>
    <n v="0"/>
    <n v="393"/>
    <s v="Medio"/>
    <s v="Bajo"/>
    <n v="2.7272727272727271E-2"/>
    <n v="1254"/>
    <n v="40"/>
    <n v="2.75"/>
    <n v="2.75"/>
    <s v="Primera compra"/>
    <n v="805"/>
    <n v="26.447638603696099"/>
    <n v="2.2039698836413417"/>
    <x v="0"/>
    <x v="1"/>
    <s v="jul"/>
  </r>
  <r>
    <x v="4376"/>
    <x v="0"/>
    <n v="53"/>
    <n v="286"/>
    <n v="801.3"/>
    <n v="73"/>
    <s v="Yes"/>
    <s v="Yes"/>
    <n v="0"/>
    <n v="1"/>
    <n v="12"/>
    <s v="Yes"/>
    <n v="0"/>
    <s v="NV"/>
    <x v="1"/>
    <n v="27"/>
    <s v="Yes"/>
    <s v="No"/>
    <s v="Yes"/>
    <s v="  Two Year   "/>
    <s v="Direct Debit"/>
    <n v="38"/>
    <n v="2760"/>
    <x v="0"/>
    <m/>
    <x v="126"/>
    <x v="1323"/>
    <n v="59"/>
    <x v="2"/>
    <n v="35.28"/>
    <x v="2"/>
    <s v="SMS"/>
    <x v="1"/>
    <n v="5.77"/>
    <n v="1459"/>
    <s v="Medio"/>
    <s v="Medio"/>
    <n v="8.4745762711864403E-2"/>
    <n v="1550"/>
    <n v="364"/>
    <n v="0.16208791208791209"/>
    <n v="0.16208791208791209"/>
    <s v="Primera compra"/>
    <n v="1122"/>
    <n v="36.862422997946609"/>
    <n v="3.0718685831622174"/>
    <x v="1"/>
    <x v="3"/>
    <s v="sept"/>
  </r>
  <r>
    <x v="4377"/>
    <x v="0"/>
    <n v="56"/>
    <n v="25"/>
    <n v="51.7"/>
    <n v="20"/>
    <s v="Yes"/>
    <s v="No"/>
    <n v="15.5"/>
    <n v="2"/>
    <n v="0"/>
    <s v="No"/>
    <n v="0"/>
    <s v="WA"/>
    <x v="0"/>
    <n v="69"/>
    <s v="No"/>
    <s v="Yes"/>
    <s v="No"/>
    <s v="  One Year   "/>
    <s v="Direct Debit"/>
    <n v="11"/>
    <n v="52"/>
    <x v="0"/>
    <m/>
    <x v="1249"/>
    <x v="1213"/>
    <n v="99"/>
    <x v="1"/>
    <n v="12.1"/>
    <x v="5"/>
    <s v="Phone"/>
    <x v="0"/>
    <n v="0.06"/>
    <n v="2174"/>
    <s v="Medio"/>
    <s v="Bajo"/>
    <n v="4.0404040404040407E-2"/>
    <n v="784"/>
    <n v="49"/>
    <n v="2.0204081632653059"/>
    <n v="2.0204081632653059"/>
    <s v="Primera compra"/>
    <n v="454"/>
    <n v="14.915811088295687"/>
    <n v="1.2429842573579739"/>
    <x v="0"/>
    <x v="1"/>
    <s v="jul"/>
  </r>
  <r>
    <x v="4378"/>
    <x v="0"/>
    <n v="70"/>
    <n v="19"/>
    <n v="44.4"/>
    <n v="12"/>
    <s v="Yes"/>
    <s v="No"/>
    <n v="9.4"/>
    <n v="1"/>
    <n v="0"/>
    <s v="No"/>
    <n v="0"/>
    <s v="KY"/>
    <x v="0"/>
    <n v="26"/>
    <s v="Yes"/>
    <s v="No"/>
    <s v="No"/>
    <s v="  Month-to-Month   "/>
    <s v="Direct Debit"/>
    <n v="7"/>
    <n v="21"/>
    <x v="0"/>
    <m/>
    <x v="317"/>
    <x v="859"/>
    <n v="5"/>
    <x v="0"/>
    <n v="7.71"/>
    <x v="4"/>
    <s v="Phone"/>
    <x v="1"/>
    <n v="0.28000000000000003"/>
    <n v="416"/>
    <s v="Medio"/>
    <s v="Bajo"/>
    <n v="0.6"/>
    <n v="1263"/>
    <n v="34"/>
    <n v="0.14705882352941177"/>
    <n v="0.14705882352941177"/>
    <s v="Primera compra"/>
    <n v="343"/>
    <n v="11.268993839835728"/>
    <n v="0.93908281998631071"/>
    <x v="0"/>
    <x v="1"/>
    <s v="nov"/>
  </r>
  <r>
    <x v="4379"/>
    <x v="0"/>
    <n v="59"/>
    <n v="163"/>
    <n v="351.6"/>
    <n v="0"/>
    <s v="No"/>
    <s v="No"/>
    <n v="0"/>
    <n v="0"/>
    <n v="28"/>
    <s v="Yes"/>
    <n v="0"/>
    <s v="IN"/>
    <x v="0"/>
    <n v="54"/>
    <s v="No"/>
    <s v="No"/>
    <s v="No"/>
    <s v="  Two Year   "/>
    <s v="Paper Check"/>
    <n v="30"/>
    <n v="2117"/>
    <x v="0"/>
    <m/>
    <x v="1085"/>
    <x v="644"/>
    <n v="69"/>
    <x v="2"/>
    <n v="26.82"/>
    <x v="4"/>
    <s v="SMS"/>
    <x v="1"/>
    <n v="0"/>
    <n v="3146"/>
    <s v="Medio"/>
    <s v="Bajo"/>
    <n v="4.3478260869565216E-2"/>
    <n v="1640"/>
    <n v="166"/>
    <n v="0.41566265060240964"/>
    <n v="0.41566265060240964"/>
    <s v="Primera compra"/>
    <n v="804"/>
    <n v="26.414784394250518"/>
    <n v="2.2012320328542097"/>
    <x v="0"/>
    <x v="0"/>
    <s v="ago"/>
  </r>
  <r>
    <x v="4380"/>
    <x v="0"/>
    <n v="50"/>
    <n v="2"/>
    <n v="4"/>
    <n v="0"/>
    <s v="No"/>
    <s v="No"/>
    <n v="0"/>
    <n v="0"/>
    <n v="17"/>
    <s v="Yes"/>
    <n v="0"/>
    <s v="LA"/>
    <x v="0"/>
    <n v="26"/>
    <s v="Yes"/>
    <s v="No"/>
    <s v="No"/>
    <s v="  Month-to-Month   "/>
    <s v="Direct Debit"/>
    <n v="18"/>
    <n v="18"/>
    <x v="0"/>
    <m/>
    <x v="1337"/>
    <x v="39"/>
    <n v="52"/>
    <x v="1"/>
    <n v="17.61"/>
    <x v="5"/>
    <s v="Email"/>
    <x v="1"/>
    <n v="0"/>
    <n v="786"/>
    <s v="Medio"/>
    <s v="Bajo"/>
    <n v="7.6923076923076927E-2"/>
    <n v="406"/>
    <n v="6"/>
    <n v="8.6666666666666661"/>
    <n v="8.6666666666666661"/>
    <s v="Primera compra"/>
    <n v="418"/>
    <n v="13.733059548254619"/>
    <n v="1.1444216290212184"/>
    <x v="0"/>
    <x v="1"/>
    <s v="ago"/>
  </r>
  <r>
    <x v="4381"/>
    <x v="0"/>
    <n v="66"/>
    <n v="69"/>
    <n v="203.1"/>
    <n v="0"/>
    <s v="No"/>
    <s v="No"/>
    <n v="0"/>
    <n v="0"/>
    <n v="6"/>
    <s v="Yes"/>
    <n v="0"/>
    <s v="WI"/>
    <x v="1"/>
    <n v="46"/>
    <s v="No"/>
    <s v="No"/>
    <s v="No"/>
    <s v="  Month-to-Month   "/>
    <s v="Direct Debit"/>
    <n v="21"/>
    <n v="619"/>
    <x v="0"/>
    <m/>
    <x v="1317"/>
    <x v="929"/>
    <n v="104"/>
    <x v="0"/>
    <n v="23.06"/>
    <x v="1"/>
    <s v="Email"/>
    <x v="0"/>
    <n v="0"/>
    <n v="2081"/>
    <s v="Medio"/>
    <s v="Bajo"/>
    <n v="0"/>
    <n v="1116"/>
    <n v="69"/>
    <n v="1.5072463768115942"/>
    <n v="1.5072463768115942"/>
    <s v="Primera compra"/>
    <n v="639"/>
    <n v="20.993839835728952"/>
    <n v="1.7494866529774127"/>
    <x v="0"/>
    <x v="1"/>
    <s v="ene"/>
  </r>
  <r>
    <x v="4382"/>
    <x v="0"/>
    <n v="53"/>
    <n v="203"/>
    <n v="485.9"/>
    <n v="207"/>
    <s v="Yes"/>
    <s v="No"/>
    <n v="227.7"/>
    <n v="0"/>
    <n v="2"/>
    <s v="Yes"/>
    <n v="0"/>
    <s v="WV"/>
    <x v="0"/>
    <n v="44"/>
    <s v="No"/>
    <s v="No"/>
    <s v="Yes"/>
    <s v="  Two Year   "/>
    <s v="Credit Card"/>
    <n v="35"/>
    <n v="2398"/>
    <x v="0"/>
    <m/>
    <x v="1072"/>
    <x v="625"/>
    <n v="120"/>
    <x v="2"/>
    <n v="33.25"/>
    <x v="2"/>
    <s v="Email"/>
    <x v="0"/>
    <n v="6.83"/>
    <n v="4391"/>
    <s v="Medio"/>
    <s v="Medio"/>
    <n v="4.1666666666666664E-2"/>
    <n v="1201"/>
    <n v="415"/>
    <n v="0.28915662650602408"/>
    <n v="0.28915662650602408"/>
    <s v="Primera compra"/>
    <n v="1597"/>
    <n v="52.468172484599592"/>
    <n v="4.3723477070499657"/>
    <x v="1"/>
    <x v="3"/>
    <s v="may"/>
  </r>
  <r>
    <x v="4383"/>
    <x v="0"/>
    <n v="62"/>
    <n v="153"/>
    <n v="375"/>
    <n v="0"/>
    <s v="No"/>
    <s v="No"/>
    <n v="0"/>
    <n v="0"/>
    <n v="1"/>
    <s v="Yes"/>
    <n v="0"/>
    <s v="OH"/>
    <x v="0"/>
    <n v="63"/>
    <s v="No"/>
    <s v="No"/>
    <s v="Yes"/>
    <s v="  Two Year   "/>
    <s v="Direct Debit"/>
    <n v="60"/>
    <n v="2811"/>
    <x v="0"/>
    <m/>
    <x v="409"/>
    <x v="488"/>
    <n v="76"/>
    <x v="1"/>
    <n v="51.37"/>
    <x v="2"/>
    <s v="Phone"/>
    <x v="1"/>
    <n v="0"/>
    <n v="1902"/>
    <s v="Alto"/>
    <s v="Medio"/>
    <n v="6.5789473684210523E-2"/>
    <n v="1239"/>
    <n v="158"/>
    <n v="0.48101265822784811"/>
    <n v="0.48101265822784811"/>
    <s v="Primera compra"/>
    <n v="858"/>
    <n v="28.188911704312119"/>
    <n v="2.3490759753593431"/>
    <x v="1"/>
    <x v="3"/>
    <s v="jun"/>
  </r>
  <r>
    <x v="4384"/>
    <x v="0"/>
    <n v="68"/>
    <n v="143"/>
    <n v="404.9"/>
    <n v="148"/>
    <s v="Yes"/>
    <s v="Yes"/>
    <n v="0"/>
    <n v="0"/>
    <n v="7"/>
    <s v="Yes"/>
    <n v="0"/>
    <s v="NY"/>
    <x v="0"/>
    <n v="27"/>
    <s v="Yes"/>
    <s v="No"/>
    <s v="No"/>
    <s v="  Month-to-Month   "/>
    <s v="Direct Debit"/>
    <n v="17"/>
    <n v="633"/>
    <x v="0"/>
    <m/>
    <x v="837"/>
    <x v="475"/>
    <n v="40"/>
    <x v="0"/>
    <n v="17.07"/>
    <x v="2"/>
    <s v="Phone"/>
    <x v="1"/>
    <n v="5.59"/>
    <n v="285"/>
    <s v="Medio"/>
    <s v="Medio"/>
    <n v="0.125"/>
    <n v="904"/>
    <n v="296"/>
    <n v="0.13513513513513514"/>
    <n v="0.13513513513513514"/>
    <s v="Primera compra"/>
    <n v="365"/>
    <n v="11.991786447638603"/>
    <n v="0.99931553730321687"/>
    <x v="1"/>
    <x v="1"/>
    <s v="oct"/>
  </r>
  <r>
    <x v="4385"/>
    <x v="0"/>
    <n v="72"/>
    <n v="379"/>
    <n v="662.9"/>
    <n v="0"/>
    <s v="No"/>
    <s v="No"/>
    <n v="0"/>
    <n v="1"/>
    <n v="0"/>
    <s v="No"/>
    <n v="0"/>
    <s v="CT"/>
    <x v="1"/>
    <n v="46"/>
    <s v="No"/>
    <s v="No"/>
    <s v="No"/>
    <s v="  Two Year   "/>
    <s v="Direct Debit"/>
    <n v="9"/>
    <n v="394"/>
    <x v="0"/>
    <m/>
    <x v="1352"/>
    <x v="834"/>
    <n v="76"/>
    <x v="0"/>
    <n v="10.43"/>
    <x v="3"/>
    <s v="Email"/>
    <x v="0"/>
    <n v="0"/>
    <n v="906"/>
    <s v="Medio"/>
    <s v="Bajo"/>
    <n v="1.3157894736842105E-2"/>
    <n v="1623"/>
    <n v="380"/>
    <n v="0.2"/>
    <n v="0.2"/>
    <s v="Primera compra"/>
    <n v="694"/>
    <n v="22.800821355236142"/>
    <n v="1.9000684462696784"/>
    <x v="0"/>
    <x v="1"/>
    <s v="nov"/>
  </r>
  <r>
    <x v="4386"/>
    <x v="0"/>
    <n v="54"/>
    <n v="443"/>
    <n v="944.7"/>
    <n v="292"/>
    <s v="Yes"/>
    <s v="No"/>
    <n v="438"/>
    <n v="2"/>
    <n v="15"/>
    <s v="No"/>
    <n v="79"/>
    <s v="NC"/>
    <x v="0"/>
    <n v="54"/>
    <s v="No"/>
    <s v="No"/>
    <s v="Yes"/>
    <s v="  Two Year   "/>
    <s v="Direct Debit"/>
    <n v="42"/>
    <n v="3026"/>
    <x v="0"/>
    <m/>
    <x v="1156"/>
    <x v="261"/>
    <n v="62"/>
    <x v="2"/>
    <n v="41.44"/>
    <x v="2"/>
    <s v="SMS"/>
    <x v="0"/>
    <n v="0.88"/>
    <n v="4888"/>
    <s v="Medio"/>
    <s v="Medio"/>
    <n v="8.0645161290322578E-2"/>
    <n v="1649"/>
    <n v="740"/>
    <n v="8.3783783783783788E-2"/>
    <n v="8.3783783783783788E-2"/>
    <s v="Primera compra"/>
    <n v="539"/>
    <n v="17.708418891170432"/>
    <n v="1.4757015742642026"/>
    <x v="1"/>
    <x v="3"/>
    <s v="abr"/>
  </r>
  <r>
    <x v="4387"/>
    <x v="0"/>
    <n v="67"/>
    <n v="43"/>
    <n v="100.3"/>
    <n v="72"/>
    <s v="Yes"/>
    <s v="Yes"/>
    <n v="0"/>
    <n v="0"/>
    <n v="0"/>
    <s v="No"/>
    <n v="0"/>
    <s v="IL"/>
    <x v="0"/>
    <n v="42"/>
    <s v="No"/>
    <s v="No"/>
    <s v="No"/>
    <s v="  One Year   "/>
    <s v="Paper Check"/>
    <n v="11"/>
    <n v="90"/>
    <x v="0"/>
    <m/>
    <x v="473"/>
    <x v="808"/>
    <n v="70"/>
    <x v="1"/>
    <n v="11.44"/>
    <x v="0"/>
    <s v="Email"/>
    <x v="1"/>
    <n v="0.11"/>
    <n v="2637"/>
    <s v="Medio"/>
    <s v="Bajo"/>
    <n v="2.8571428571428571E-2"/>
    <n v="537"/>
    <n v="117"/>
    <n v="0.59829059829059827"/>
    <n v="0.59829059829059827"/>
    <s v="Primera compra"/>
    <n v="701"/>
    <n v="23.030800821355236"/>
    <n v="1.9192334017796029"/>
    <x v="0"/>
    <x v="1"/>
    <s v="nov"/>
  </r>
  <r>
    <x v="4388"/>
    <x v="0"/>
    <n v="73"/>
    <n v="394"/>
    <n v="1092.2"/>
    <n v="476"/>
    <s v="Yes"/>
    <s v="No"/>
    <n v="241.4"/>
    <n v="0"/>
    <n v="11"/>
    <s v="Yes"/>
    <n v="0"/>
    <s v="LA"/>
    <x v="1"/>
    <n v="45"/>
    <s v="No"/>
    <s v="No"/>
    <s v="Yes"/>
    <s v="  Two Year   "/>
    <s v="Direct Debit"/>
    <n v="65"/>
    <n v="4468"/>
    <x v="0"/>
    <m/>
    <x v="100"/>
    <x v="340"/>
    <n v="77"/>
    <x v="0"/>
    <n v="61.18"/>
    <x v="1"/>
    <s v="Phone"/>
    <x v="0"/>
    <n v="4.83"/>
    <n v="2502"/>
    <s v="Alto"/>
    <s v="Bajo"/>
    <n v="0"/>
    <n v="992"/>
    <n v="870"/>
    <n v="8.8505747126436787E-2"/>
    <n v="8.8505747126436787E-2"/>
    <s v="Primera compra"/>
    <n v="690"/>
    <n v="22.669404517453799"/>
    <n v="1.8891170431211499"/>
    <x v="0"/>
    <x v="3"/>
    <s v="nov"/>
  </r>
  <r>
    <x v="4389"/>
    <x v="0"/>
    <n v="71"/>
    <n v="109"/>
    <n v="185.3"/>
    <n v="108"/>
    <s v="Yes"/>
    <s v="No"/>
    <n v="35.4"/>
    <n v="2"/>
    <n v="3"/>
    <s v="Yes"/>
    <n v="0"/>
    <s v="FL"/>
    <x v="1"/>
    <n v="58"/>
    <s v="No"/>
    <s v="No"/>
    <s v="No"/>
    <s v="  Month-to-Month   "/>
    <s v="Direct Debit"/>
    <n v="16"/>
    <n v="203"/>
    <x v="0"/>
    <m/>
    <x v="434"/>
    <x v="311"/>
    <n v="32"/>
    <x v="0"/>
    <n v="15.71"/>
    <x v="5"/>
    <s v="Email"/>
    <x v="0"/>
    <n v="1.42"/>
    <n v="990"/>
    <s v="Medio"/>
    <s v="Bajo"/>
    <n v="0.125"/>
    <n v="1196"/>
    <n v="221"/>
    <n v="0.14479638009049775"/>
    <n v="0.14479638009049775"/>
    <s v="Primera compra"/>
    <n v="320"/>
    <n v="10.513347022587268"/>
    <n v="0.87611225188227237"/>
    <x v="0"/>
    <x v="1"/>
    <s v="nov"/>
  </r>
  <r>
    <x v="4390"/>
    <x v="0"/>
    <n v="73"/>
    <n v="23"/>
    <n v="47.9"/>
    <n v="0"/>
    <s v="No"/>
    <s v="No"/>
    <n v="0"/>
    <n v="0"/>
    <n v="2"/>
    <s v="Yes"/>
    <n v="0"/>
    <s v="AK"/>
    <x v="0"/>
    <n v="75"/>
    <s v="No"/>
    <s v="Yes"/>
    <s v="No"/>
    <s v="  Two Year   "/>
    <s v="Direct Debit"/>
    <n v="46"/>
    <n v="182"/>
    <x v="0"/>
    <m/>
    <x v="783"/>
    <x v="708"/>
    <n v="27"/>
    <x v="2"/>
    <n v="41.48"/>
    <x v="5"/>
    <s v="SMS"/>
    <x v="1"/>
    <n v="0"/>
    <n v="2563"/>
    <s v="Medio"/>
    <s v="Bajo"/>
    <n v="0.14814814814814814"/>
    <n v="996"/>
    <n v="27"/>
    <n v="1"/>
    <n v="1"/>
    <s v="Primera compra"/>
    <n v="903"/>
    <n v="29.66735112936345"/>
    <n v="2.4722792607802875"/>
    <x v="0"/>
    <x v="1"/>
    <s v="abr"/>
  </r>
  <r>
    <x v="4391"/>
    <x v="0"/>
    <n v="82"/>
    <n v="99"/>
    <n v="259.10000000000002"/>
    <n v="0"/>
    <s v="No"/>
    <s v="No"/>
    <n v="0"/>
    <n v="2"/>
    <n v="0"/>
    <s v="No"/>
    <n v="0"/>
    <s v="CO"/>
    <x v="1"/>
    <n v="29"/>
    <s v="Yes"/>
    <s v="No"/>
    <s v="No"/>
    <s v="  Month-to-Month   "/>
    <s v="Credit Card"/>
    <n v="10"/>
    <n v="178"/>
    <x v="0"/>
    <m/>
    <x v="650"/>
    <x v="833"/>
    <n v="119"/>
    <x v="1"/>
    <n v="9.24"/>
    <x v="0"/>
    <s v="SMS"/>
    <x v="0"/>
    <n v="0"/>
    <n v="4109"/>
    <s v="Medio"/>
    <s v="Bajo"/>
    <n v="1.680672268907563E-2"/>
    <n v="1702"/>
    <n v="101"/>
    <n v="1.1782178217821782"/>
    <n v="1.1782178217821782"/>
    <s v="Primera compra"/>
    <n v="1210"/>
    <n v="39.753593429158109"/>
    <n v="3.3127994524298425"/>
    <x v="0"/>
    <x v="1"/>
    <s v="jun"/>
  </r>
  <r>
    <x v="4392"/>
    <x v="0"/>
    <n v="65"/>
    <n v="124"/>
    <n v="310.2"/>
    <n v="52"/>
    <s v="Yes"/>
    <s v="No"/>
    <n v="69.3"/>
    <n v="0"/>
    <n v="18"/>
    <s v="Yes"/>
    <n v="0"/>
    <s v="MD"/>
    <x v="0"/>
    <n v="32"/>
    <s v="No"/>
    <s v="No"/>
    <s v="Yes"/>
    <s v="  One Year   "/>
    <s v="Credit Card"/>
    <n v="16"/>
    <n v="414"/>
    <x v="0"/>
    <m/>
    <x v="499"/>
    <x v="271"/>
    <n v="85"/>
    <x v="0"/>
    <n v="14.47"/>
    <x v="4"/>
    <s v="Email"/>
    <x v="1"/>
    <n v="0.21"/>
    <n v="2182"/>
    <s v="Medio"/>
    <s v="Bajo"/>
    <n v="3.5294117647058823E-2"/>
    <n v="1548"/>
    <n v="179"/>
    <n v="0.47486033519553073"/>
    <n v="0.47486033519553073"/>
    <s v="Primera compra"/>
    <n v="1604"/>
    <n v="52.698151950718682"/>
    <n v="4.3915126625598901"/>
    <x v="0"/>
    <x v="1"/>
    <s v="may"/>
  </r>
  <r>
    <x v="4393"/>
    <x v="0"/>
    <n v="68"/>
    <n v="115"/>
    <n v="279.89999999999998"/>
    <n v="160"/>
    <s v="Yes"/>
    <s v="No"/>
    <n v="149.30000000000001"/>
    <n v="0"/>
    <n v="15"/>
    <s v="Yes"/>
    <n v="0"/>
    <s v="MO"/>
    <x v="1"/>
    <n v="26"/>
    <s v="Yes"/>
    <s v="No"/>
    <s v="Yes"/>
    <s v="  One Year   "/>
    <s v="Direct Debit"/>
    <n v="59"/>
    <n v="2364"/>
    <x v="0"/>
    <m/>
    <x v="1155"/>
    <x v="500"/>
    <n v="16"/>
    <x v="0"/>
    <n v="55"/>
    <x v="1"/>
    <s v="Email"/>
    <x v="1"/>
    <n v="0.45"/>
    <n v="4769"/>
    <s v="Alto"/>
    <s v="Bajo"/>
    <n v="0"/>
    <n v="1542"/>
    <n v="275"/>
    <n v="5.8181818181818182E-2"/>
    <n v="5.8181818181818182E-2"/>
    <s v="Primera compra"/>
    <n v="1118"/>
    <n v="36.73100616016427"/>
    <n v="3.0609171800136892"/>
    <x v="2"/>
    <x v="3"/>
    <s v="sept"/>
  </r>
  <r>
    <x v="4394"/>
    <x v="0"/>
    <n v="71"/>
    <n v="146"/>
    <n v="316.3"/>
    <n v="0"/>
    <s v="No"/>
    <s v="No"/>
    <n v="0"/>
    <n v="0"/>
    <n v="0"/>
    <s v="No"/>
    <n v="0"/>
    <s v="MS"/>
    <x v="0"/>
    <n v="66"/>
    <s v="No"/>
    <s v="Yes"/>
    <s v="No"/>
    <s v="  Two Year   "/>
    <s v="Direct Debit"/>
    <n v="7"/>
    <n v="372"/>
    <x v="0"/>
    <m/>
    <x v="956"/>
    <x v="919"/>
    <n v="72"/>
    <x v="0"/>
    <n v="8.24"/>
    <x v="1"/>
    <s v="Phone"/>
    <x v="0"/>
    <n v="0"/>
    <n v="2806"/>
    <s v="Medio"/>
    <s v="Bajo"/>
    <n v="0"/>
    <n v="429"/>
    <n v="146"/>
    <n v="0.49315068493150682"/>
    <n v="0.49315068493150682"/>
    <s v="Primera compra"/>
    <n v="1417"/>
    <n v="46.554414784394254"/>
    <n v="3.8795345653661877"/>
    <x v="2"/>
    <x v="1"/>
    <s v="nov"/>
  </r>
  <r>
    <x v="4395"/>
    <x v="0"/>
    <n v="61"/>
    <n v="148"/>
    <n v="443.2"/>
    <n v="0"/>
    <s v="No"/>
    <s v="No"/>
    <n v="0"/>
    <n v="0"/>
    <n v="8"/>
    <s v="Yes"/>
    <n v="0"/>
    <s v="VA"/>
    <x v="1"/>
    <n v="55"/>
    <s v="No"/>
    <s v="No"/>
    <s v="Yes"/>
    <s v="  Two Year   "/>
    <s v="Direct Debit"/>
    <n v="53"/>
    <n v="2332"/>
    <x v="0"/>
    <m/>
    <x v="464"/>
    <x v="79"/>
    <n v="55"/>
    <x v="2"/>
    <n v="56.71"/>
    <x v="0"/>
    <s v="Phone"/>
    <x v="1"/>
    <n v="0"/>
    <n v="2709"/>
    <s v="Alto"/>
    <s v="Bajo"/>
    <n v="3.6363636363636362E-2"/>
    <n v="1578"/>
    <n v="150"/>
    <n v="0.36666666666666664"/>
    <n v="0.36666666666666664"/>
    <s v="Primera compra"/>
    <n v="300"/>
    <n v="9.8562628336755651"/>
    <n v="0.82135523613963046"/>
    <x v="0"/>
    <x v="3"/>
    <s v="dic"/>
  </r>
  <r>
    <x v="4396"/>
    <x v="0"/>
    <n v="71"/>
    <n v="25"/>
    <n v="80.2"/>
    <n v="80"/>
    <s v="Yes"/>
    <s v="No"/>
    <n v="125.3"/>
    <n v="0"/>
    <n v="1"/>
    <s v="Yes"/>
    <n v="0"/>
    <s v="CA"/>
    <x v="0"/>
    <n v="37"/>
    <s v="No"/>
    <s v="No"/>
    <s v="No"/>
    <s v="  Month-to-Month   "/>
    <s v="Credit Card"/>
    <n v="19"/>
    <n v="390"/>
    <x v="0"/>
    <m/>
    <x v="442"/>
    <x v="652"/>
    <n v="42"/>
    <x v="0"/>
    <n v="17.66"/>
    <x v="2"/>
    <s v="Email"/>
    <x v="1"/>
    <n v="0.38"/>
    <n v="1594"/>
    <s v="Medio"/>
    <s v="Medio"/>
    <n v="0.11904761904761904"/>
    <n v="1713"/>
    <n v="110"/>
    <n v="0.38181818181818183"/>
    <n v="0.38181818181818183"/>
    <s v="Primera compra"/>
    <n v="1638"/>
    <n v="53.815195071868587"/>
    <n v="4.4845995893223822"/>
    <x v="1"/>
    <x v="1"/>
    <s v="abr"/>
  </r>
  <r>
    <x v="4397"/>
    <x v="0"/>
    <n v="53"/>
    <n v="148"/>
    <n v="290.3"/>
    <n v="0"/>
    <s v="No"/>
    <s v="No"/>
    <n v="0"/>
    <n v="0"/>
    <n v="3"/>
    <s v="No"/>
    <n v="7"/>
    <s v="ME"/>
    <x v="0"/>
    <n v="46"/>
    <s v="No"/>
    <s v="No"/>
    <s v="No"/>
    <s v="  Month-to-Month   "/>
    <s v="Direct Debit"/>
    <n v="24"/>
    <n v="709"/>
    <x v="0"/>
    <m/>
    <x v="926"/>
    <x v="757"/>
    <n v="108"/>
    <x v="2"/>
    <n v="24.08"/>
    <x v="5"/>
    <s v="Email"/>
    <x v="1"/>
    <n v="0"/>
    <n v="1212"/>
    <s v="Medio"/>
    <s v="Bajo"/>
    <n v="3.7037037037037035E-2"/>
    <n v="1545"/>
    <n v="152"/>
    <n v="0.71052631578947367"/>
    <n v="0.71052631578947367"/>
    <s v="Primera compra"/>
    <n v="1595"/>
    <n v="52.402464065708415"/>
    <n v="4.3668720054757015"/>
    <x v="0"/>
    <x v="2"/>
    <s v="jun"/>
  </r>
  <r>
    <x v="4398"/>
    <x v="0"/>
    <n v="55"/>
    <n v="20"/>
    <n v="62.4"/>
    <n v="7"/>
    <s v="Yes"/>
    <s v="No"/>
    <n v="18.7"/>
    <n v="0"/>
    <n v="29"/>
    <s v="Yes"/>
    <n v="0"/>
    <s v="CT"/>
    <x v="0"/>
    <n v="21"/>
    <s v="Yes"/>
    <s v="No"/>
    <s v="Yes"/>
    <s v="  Month-to-Month   "/>
    <s v="Direct Debit"/>
    <n v="37"/>
    <n v="256"/>
    <x v="0"/>
    <m/>
    <x v="64"/>
    <x v="1315"/>
    <n v="28"/>
    <x v="2"/>
    <n v="39.58"/>
    <x v="1"/>
    <s v="SMS"/>
    <x v="1"/>
    <n v="0.06"/>
    <n v="6653"/>
    <s v="Medio"/>
    <s v="Bajo"/>
    <n v="0"/>
    <n v="1249"/>
    <n v="27"/>
    <n v="1.037037037037037"/>
    <n v="1.037037037037037"/>
    <s v="Primera compra"/>
    <n v="552"/>
    <n v="18.135523613963038"/>
    <n v="1.5112936344969199"/>
    <x v="0"/>
    <x v="1"/>
    <s v="abr"/>
  </r>
  <r>
    <x v="4399"/>
    <x v="0"/>
    <n v="94"/>
    <n v="123"/>
    <n v="290.2"/>
    <n v="292"/>
    <s v="Yes"/>
    <s v="No"/>
    <n v="253.1"/>
    <n v="1"/>
    <n v="1"/>
    <s v="Yes"/>
    <n v="0"/>
    <s v="IN"/>
    <x v="0"/>
    <n v="84"/>
    <s v="No"/>
    <s v="Yes"/>
    <s v="Yes"/>
    <s v="  Two Year   "/>
    <s v="Credit Card"/>
    <n v="49"/>
    <n v="3533"/>
    <x v="0"/>
    <m/>
    <x v="1063"/>
    <x v="846"/>
    <n v="35"/>
    <x v="1"/>
    <n v="57.42"/>
    <x v="3"/>
    <s v="SMS"/>
    <x v="1"/>
    <n v="7.59"/>
    <n v="2235"/>
    <s v="Alto"/>
    <s v="Bajo"/>
    <n v="2.8571428571428571E-2"/>
    <n v="1074"/>
    <n v="416"/>
    <n v="8.4134615384615391E-2"/>
    <n v="8.4134615384615391E-2"/>
    <s v="Primera compra"/>
    <n v="1701"/>
    <n v="55.885010266940455"/>
    <n v="4.6570841889117043"/>
    <x v="2"/>
    <x v="3"/>
    <s v="feb"/>
  </r>
  <r>
    <x v="4400"/>
    <x v="0"/>
    <n v="82"/>
    <n v="84"/>
    <n v="202.6"/>
    <n v="0"/>
    <s v="No"/>
    <s v="No"/>
    <n v="0"/>
    <n v="0"/>
    <n v="5"/>
    <s v="No"/>
    <n v="6"/>
    <s v="TX"/>
    <x v="0"/>
    <n v="49"/>
    <s v="No"/>
    <s v="No"/>
    <s v="Yes"/>
    <s v="  One Year   "/>
    <s v="Credit Card"/>
    <n v="54"/>
    <n v="2733"/>
    <x v="0"/>
    <m/>
    <x v="298"/>
    <x v="950"/>
    <n v="90"/>
    <x v="1"/>
    <n v="53.85"/>
    <x v="5"/>
    <s v="SMS"/>
    <x v="1"/>
    <n v="0"/>
    <n v="3458"/>
    <s v="Alto"/>
    <s v="Bajo"/>
    <n v="4.4444444444444446E-2"/>
    <n v="1057"/>
    <n v="88"/>
    <n v="1.0227272727272727"/>
    <n v="1.0227272727272727"/>
    <s v="Primera compra"/>
    <n v="1277"/>
    <n v="41.954825462012323"/>
    <n v="3.4962354551676937"/>
    <x v="0"/>
    <x v="3"/>
    <s v="abr"/>
  </r>
  <r>
    <x v="4401"/>
    <x v="0"/>
    <n v="71"/>
    <n v="195"/>
    <n v="508.5"/>
    <n v="204"/>
    <s v="Yes"/>
    <s v="No"/>
    <n v="153"/>
    <n v="1"/>
    <n v="0"/>
    <s v="No"/>
    <n v="0"/>
    <s v="AK"/>
    <x v="1"/>
    <n v="54"/>
    <s v="No"/>
    <s v="No"/>
    <s v="No"/>
    <s v="  Two Year   "/>
    <s v="Credit Card"/>
    <n v="8"/>
    <n v="418"/>
    <x v="0"/>
    <m/>
    <x v="1376"/>
    <x v="201"/>
    <n v="98"/>
    <x v="0"/>
    <n v="8.08"/>
    <x v="5"/>
    <s v="Phone"/>
    <x v="0"/>
    <n v="0.61"/>
    <n v="1723"/>
    <s v="Medio"/>
    <s v="Bajo"/>
    <n v="4.0816326530612242E-2"/>
    <n v="634"/>
    <n v="403"/>
    <n v="0.24317617866004962"/>
    <n v="0.24317617866004962"/>
    <s v="Primera compra"/>
    <n v="386"/>
    <n v="12.681724845995893"/>
    <n v="1.0568104038329911"/>
    <x v="0"/>
    <x v="1"/>
    <s v="sept"/>
  </r>
  <r>
    <x v="4402"/>
    <x v="0"/>
    <n v="73"/>
    <n v="11"/>
    <n v="32.4"/>
    <n v="0"/>
    <s v="No"/>
    <s v="No"/>
    <n v="0"/>
    <n v="0"/>
    <n v="10"/>
    <s v="Yes"/>
    <n v="0"/>
    <s v="WI"/>
    <x v="0"/>
    <n v="36"/>
    <s v="No"/>
    <s v="No"/>
    <s v="No"/>
    <s v="  Month-to-Month   "/>
    <s v="Direct Debit"/>
    <n v="20"/>
    <n v="40"/>
    <x v="0"/>
    <m/>
    <x v="476"/>
    <x v="1041"/>
    <n v="26"/>
    <x v="2"/>
    <n v="20.38"/>
    <x v="5"/>
    <s v="Email"/>
    <x v="1"/>
    <n v="0"/>
    <n v="3386"/>
    <s v="Medio"/>
    <s v="Bajo"/>
    <n v="0.15384615384615385"/>
    <n v="1319"/>
    <n v="15"/>
    <n v="1.7333333333333334"/>
    <n v="1.7333333333333334"/>
    <s v="Primera compra"/>
    <n v="375"/>
    <n v="12.320328542094455"/>
    <n v="1.0266940451745379"/>
    <x v="0"/>
    <x v="1"/>
    <s v="oct"/>
  </r>
  <r>
    <x v="4402"/>
    <x v="0"/>
    <n v="68"/>
    <n v="11"/>
    <n v="32.4"/>
    <n v="0"/>
    <s v="No"/>
    <s v="No"/>
    <n v="0"/>
    <n v="0"/>
    <n v="10"/>
    <s v="Yes"/>
    <n v="0"/>
    <s v="WI"/>
    <x v="0"/>
    <n v="36"/>
    <s v="No"/>
    <s v="No"/>
    <s v="No"/>
    <s v="  Month-to-Month   "/>
    <s v="Direct Debit"/>
    <n v="20"/>
    <n v="40"/>
    <x v="0"/>
    <m/>
    <x v="476"/>
    <x v="1041"/>
    <n v="26"/>
    <x v="2"/>
    <n v="20.38"/>
    <x v="1"/>
    <s v="Email"/>
    <x v="1"/>
    <n v="0"/>
    <n v="984"/>
    <s v="Medio"/>
    <s v="Bajo"/>
    <n v="0"/>
    <n v="1319"/>
    <n v="11"/>
    <n v="2.3636363636363638"/>
    <n v="2.3636363636363638"/>
    <s v="Compra posterior"/>
    <n v="375"/>
    <n v="12.320328542094455"/>
    <n v="1.0266940451745379"/>
    <x v="0"/>
    <x v="1"/>
    <s v="oct"/>
  </r>
  <r>
    <x v="4403"/>
    <x v="0"/>
    <n v="72"/>
    <n v="257"/>
    <n v="499.3"/>
    <n v="0"/>
    <s v="No"/>
    <s v="No"/>
    <n v="0"/>
    <n v="0"/>
    <n v="6"/>
    <s v="Yes"/>
    <n v="0"/>
    <s v="AK"/>
    <x v="0"/>
    <n v="60"/>
    <s v="No"/>
    <s v="No"/>
    <s v="Yes"/>
    <s v="  One Year   "/>
    <s v="Credit Card"/>
    <n v="18"/>
    <n v="1021"/>
    <x v="0"/>
    <m/>
    <x v="308"/>
    <x v="966"/>
    <n v="96"/>
    <x v="0"/>
    <n v="20.21"/>
    <x v="1"/>
    <s v="SMS"/>
    <x v="1"/>
    <n v="0"/>
    <n v="116"/>
    <s v="Medio"/>
    <s v="Bajo"/>
    <n v="0"/>
    <n v="1244"/>
    <n v="257"/>
    <n v="0.37354085603112841"/>
    <n v="0.37354085603112841"/>
    <s v="Primera compra"/>
    <n v="1686"/>
    <n v="55.392197125256672"/>
    <n v="4.6160164271047224"/>
    <x v="2"/>
    <x v="2"/>
    <s v="mar"/>
  </r>
  <r>
    <x v="4404"/>
    <x v="0"/>
    <n v="52"/>
    <n v="160"/>
    <n v="334.8"/>
    <n v="0"/>
    <s v="No"/>
    <s v="No"/>
    <n v="0"/>
    <n v="0"/>
    <n v="1"/>
    <s v="Yes"/>
    <n v="0"/>
    <s v="WV"/>
    <x v="0"/>
    <n v="38"/>
    <s v="No"/>
    <s v="No"/>
    <s v="Yes"/>
    <s v="  One Year   "/>
    <s v="Direct Debit"/>
    <n v="20"/>
    <n v="605"/>
    <x v="0"/>
    <m/>
    <x v="555"/>
    <x v="127"/>
    <n v="67"/>
    <x v="2"/>
    <n v="20.92"/>
    <x v="0"/>
    <s v="Phone"/>
    <x v="0"/>
    <n v="0"/>
    <n v="2681"/>
    <s v="Medio"/>
    <s v="Bajo"/>
    <n v="2.9850746268656716E-2"/>
    <n v="1609"/>
    <n v="162"/>
    <n v="0.41358024691358025"/>
    <n v="0.41358024691358025"/>
    <s v="Primera compra"/>
    <n v="1531"/>
    <n v="50.299794661190973"/>
    <n v="4.1916495550992474"/>
    <x v="0"/>
    <x v="1"/>
    <s v="ago"/>
  </r>
  <r>
    <x v="4405"/>
    <x v="0"/>
    <n v="81"/>
    <n v="4"/>
    <n v="11"/>
    <n v="0"/>
    <s v="No"/>
    <s v="No"/>
    <n v="0"/>
    <n v="0"/>
    <n v="0"/>
    <s v="No"/>
    <n v="0"/>
    <s v="HI"/>
    <x v="1"/>
    <n v="63"/>
    <s v="No"/>
    <s v="No"/>
    <s v="No"/>
    <s v="  Month-to-Month   "/>
    <s v="Direct Debit"/>
    <n v="10"/>
    <n v="10"/>
    <x v="0"/>
    <m/>
    <x v="744"/>
    <x v="58"/>
    <n v="40"/>
    <x v="1"/>
    <n v="10.4"/>
    <x v="4"/>
    <s v="SMS"/>
    <x v="1"/>
    <n v="0"/>
    <n v="792"/>
    <s v="Medio"/>
    <s v="Bajo"/>
    <n v="7.4999999999999997E-2"/>
    <n v="867"/>
    <n v="7"/>
    <n v="5.7142857142857144"/>
    <n v="5.7142857142857144"/>
    <s v="Primera compra"/>
    <n v="1071"/>
    <n v="35.186858316221766"/>
    <n v="2.9322381930184807"/>
    <x v="0"/>
    <x v="1"/>
    <s v="nov"/>
  </r>
  <r>
    <x v="4406"/>
    <x v="0"/>
    <n v="62"/>
    <n v="722"/>
    <n v="1066.5"/>
    <n v="0"/>
    <s v="No"/>
    <s v="No"/>
    <n v="0"/>
    <n v="0"/>
    <n v="30"/>
    <s v="Yes"/>
    <n v="0"/>
    <s v="NY"/>
    <x v="1"/>
    <n v="29"/>
    <s v="Yes"/>
    <s v="No"/>
    <s v="Yes"/>
    <s v="  Two Year   "/>
    <s v="Credit Card"/>
    <n v="42"/>
    <n v="2951"/>
    <x v="0"/>
    <m/>
    <x v="66"/>
    <x v="46"/>
    <n v="47"/>
    <x v="1"/>
    <n v="35.4"/>
    <x v="4"/>
    <s v="Email"/>
    <x v="0"/>
    <n v="0"/>
    <n v="3179"/>
    <s v="Medio"/>
    <s v="Bajo"/>
    <n v="6.3829787234042548E-2"/>
    <n v="468"/>
    <n v="725"/>
    <n v="6.4827586206896548E-2"/>
    <n v="6.4827586206896548E-2"/>
    <s v="Primera compra"/>
    <n v="655"/>
    <n v="21.519507186858316"/>
    <n v="1.7932922655715264"/>
    <x v="0"/>
    <x v="3"/>
    <s v="dic"/>
  </r>
  <r>
    <x v="4407"/>
    <x v="0"/>
    <n v="67"/>
    <n v="48"/>
    <n v="127.8"/>
    <n v="0"/>
    <s v="No"/>
    <s v="No"/>
    <n v="0"/>
    <n v="0"/>
    <n v="1"/>
    <s v="Yes"/>
    <n v="0"/>
    <s v="MN"/>
    <x v="1"/>
    <n v="60"/>
    <s v="No"/>
    <s v="No"/>
    <s v="No"/>
    <s v="  Month-to-Month   "/>
    <s v="Credit Card"/>
    <n v="35"/>
    <n v="888"/>
    <x v="0"/>
    <m/>
    <x v="1209"/>
    <x v="1314"/>
    <n v="64"/>
    <x v="0"/>
    <n v="34.43"/>
    <x v="4"/>
    <s v="SMS"/>
    <x v="1"/>
    <n v="0"/>
    <n v="3217"/>
    <s v="Medio"/>
    <s v="Bajo"/>
    <n v="4.6875E-2"/>
    <n v="460"/>
    <n v="51"/>
    <n v="1.2549019607843137"/>
    <n v="1.2549019607843137"/>
    <s v="Primera compra"/>
    <n v="968"/>
    <n v="31.802874743326491"/>
    <n v="2.6502395619438741"/>
    <x v="0"/>
    <x v="2"/>
    <s v="feb"/>
  </r>
  <r>
    <x v="4408"/>
    <x v="0"/>
    <n v="67"/>
    <n v="86"/>
    <n v="233"/>
    <n v="188"/>
    <s v="Yes"/>
    <s v="No"/>
    <n v="136.30000000000001"/>
    <n v="0"/>
    <n v="23"/>
    <s v="Yes"/>
    <n v="0"/>
    <s v="DE"/>
    <x v="0"/>
    <n v="28"/>
    <s v="Yes"/>
    <s v="No"/>
    <s v="No"/>
    <s v="  Month-to-Month   "/>
    <s v="Direct Debit"/>
    <n v="42"/>
    <n v="1938"/>
    <x v="0"/>
    <m/>
    <x v="189"/>
    <x v="1388"/>
    <n v="21"/>
    <x v="0"/>
    <n v="36.880000000000003"/>
    <x v="5"/>
    <s v="Phone"/>
    <x v="1"/>
    <n v="5.45"/>
    <n v="5711"/>
    <s v="Medio"/>
    <s v="Bajo"/>
    <n v="0.19047619047619047"/>
    <n v="692"/>
    <n v="278"/>
    <n v="7.5539568345323743E-2"/>
    <n v="7.5539568345323743E-2"/>
    <s v="Primera compra"/>
    <n v="1408"/>
    <n v="46.258726899383987"/>
    <n v="3.8548939082819991"/>
    <x v="0"/>
    <x v="0"/>
    <s v="dic"/>
  </r>
  <r>
    <x v="4409"/>
    <x v="0"/>
    <n v="74"/>
    <n v="206"/>
    <n v="614.9"/>
    <n v="0"/>
    <s v="No"/>
    <s v="No"/>
    <n v="0"/>
    <n v="1"/>
    <n v="0"/>
    <s v="No"/>
    <n v="0"/>
    <s v="MO"/>
    <x v="0"/>
    <n v="48"/>
    <s v="No"/>
    <s v="No"/>
    <s v="No"/>
    <s v="  Two Year   "/>
    <s v="Credit Card"/>
    <n v="11"/>
    <n v="515"/>
    <x v="0"/>
    <m/>
    <x v="410"/>
    <x v="1315"/>
    <n v="107"/>
    <x v="0"/>
    <n v="12.98"/>
    <x v="5"/>
    <s v="Phone"/>
    <x v="0"/>
    <n v="0"/>
    <n v="6275"/>
    <s v="Medio"/>
    <s v="Bajo"/>
    <n v="3.7383177570093455E-2"/>
    <n v="1249"/>
    <n v="210"/>
    <n v="0.50952380952380949"/>
    <n v="0.50952380952380949"/>
    <s v="Primera compra"/>
    <n v="939"/>
    <n v="30.850102669404521"/>
    <n v="2.5708418891170433"/>
    <x v="0"/>
    <x v="1"/>
    <s v="mar"/>
  </r>
  <r>
    <x v="4410"/>
    <x v="0"/>
    <n v="69"/>
    <n v="33"/>
    <n v="88.4"/>
    <n v="42"/>
    <s v="Yes"/>
    <s v="No"/>
    <n v="18.899999999999999"/>
    <n v="0"/>
    <n v="11"/>
    <s v="Yes"/>
    <n v="0"/>
    <s v="MT"/>
    <x v="0"/>
    <n v="41"/>
    <s v="No"/>
    <s v="No"/>
    <s v="No"/>
    <s v="  Month-to-Month   "/>
    <s v="Direct Debit"/>
    <n v="23"/>
    <n v="172"/>
    <x v="0"/>
    <m/>
    <x v="752"/>
    <x v="1018"/>
    <n v="51"/>
    <x v="0"/>
    <n v="25.38"/>
    <x v="1"/>
    <s v="Email"/>
    <x v="0"/>
    <n v="0.76"/>
    <n v="1366"/>
    <s v="Medio"/>
    <s v="Bajo"/>
    <n v="0"/>
    <n v="488"/>
    <n v="75"/>
    <n v="0.68"/>
    <n v="0.68"/>
    <s v="Primera compra"/>
    <n v="1555"/>
    <n v="51.088295687885015"/>
    <n v="4.2573579739904179"/>
    <x v="2"/>
    <x v="1"/>
    <s v="jul"/>
  </r>
  <r>
    <x v="4411"/>
    <x v="0"/>
    <n v="73"/>
    <n v="15"/>
    <n v="35"/>
    <n v="14"/>
    <s v="Yes"/>
    <s v="No"/>
    <n v="7.3"/>
    <n v="0"/>
    <n v="3"/>
    <s v="Yes"/>
    <n v="0"/>
    <s v="UT"/>
    <x v="1"/>
    <n v="54"/>
    <s v="No"/>
    <s v="No"/>
    <s v="No"/>
    <s v="  Month-to-Month   "/>
    <s v="Credit Card"/>
    <n v="35"/>
    <n v="81"/>
    <x v="0"/>
    <m/>
    <x v="405"/>
    <x v="409"/>
    <n v="12"/>
    <x v="1"/>
    <n v="32.520000000000003"/>
    <x v="4"/>
    <s v="Email"/>
    <x v="0"/>
    <n v="0.22"/>
    <n v="6107"/>
    <s v="Medio"/>
    <s v="Bajo"/>
    <n v="0.25"/>
    <n v="1333"/>
    <n v="32"/>
    <n v="0.375"/>
    <n v="0.375"/>
    <s v="Primera compra"/>
    <n v="436"/>
    <n v="14.324435318275155"/>
    <n v="1.1937029431895962"/>
    <x v="0"/>
    <x v="1"/>
    <s v="ago"/>
  </r>
  <r>
    <x v="4412"/>
    <x v="0"/>
    <n v="75"/>
    <n v="142"/>
    <n v="358"/>
    <n v="0"/>
    <s v="No"/>
    <s v="No"/>
    <n v="0"/>
    <n v="2"/>
    <n v="1"/>
    <s v="Yes"/>
    <n v="0"/>
    <s v="ND"/>
    <x v="1"/>
    <n v="85"/>
    <s v="No"/>
    <s v="Yes"/>
    <s v="Yes"/>
    <s v="  Two Year   "/>
    <s v="Direct Debit"/>
    <n v="44"/>
    <n v="3167"/>
    <x v="0"/>
    <m/>
    <x v="1097"/>
    <x v="613"/>
    <n v="90"/>
    <x v="0"/>
    <n v="52.59"/>
    <x v="4"/>
    <s v="Phone"/>
    <x v="0"/>
    <n v="0"/>
    <n v="1561"/>
    <s v="Alto"/>
    <s v="Bajo"/>
    <n v="3.3333333333333333E-2"/>
    <n v="856"/>
    <n v="145"/>
    <n v="0.62068965517241381"/>
    <n v="0.62068965517241381"/>
    <s v="Primera compra"/>
    <n v="1191"/>
    <n v="39.129363449691994"/>
    <n v="3.2607802874743328"/>
    <x v="0"/>
    <x v="3"/>
    <s v="jul"/>
  </r>
  <r>
    <x v="4413"/>
    <x v="0"/>
    <n v="66"/>
    <n v="134"/>
    <n v="324.7"/>
    <n v="0"/>
    <s v="No"/>
    <s v="Yes"/>
    <n v="0"/>
    <n v="2"/>
    <n v="2"/>
    <s v="No"/>
    <n v="17"/>
    <s v="PA"/>
    <x v="0"/>
    <n v="54"/>
    <s v="No"/>
    <s v="No"/>
    <s v="No"/>
    <s v="  Month-to-Month   "/>
    <s v="Credit Card"/>
    <n v="27"/>
    <n v="547"/>
    <x v="0"/>
    <m/>
    <x v="170"/>
    <x v="1203"/>
    <n v="54"/>
    <x v="2"/>
    <n v="32.35"/>
    <x v="0"/>
    <s v="Phone"/>
    <x v="1"/>
    <n v="0"/>
    <n v="1753"/>
    <s v="Medio"/>
    <s v="Bajo"/>
    <n v="3.7037037037037035E-2"/>
    <n v="1113"/>
    <n v="136"/>
    <n v="0.39705882352941174"/>
    <n v="0.39705882352941174"/>
    <s v="Primera compra"/>
    <n v="744"/>
    <n v="24.4435318275154"/>
    <n v="2.0369609856262834"/>
    <x v="0"/>
    <x v="1"/>
    <s v="sept"/>
  </r>
  <r>
    <x v="4414"/>
    <x v="0"/>
    <n v="54"/>
    <n v="495"/>
    <n v="896.6"/>
    <n v="0"/>
    <s v="No"/>
    <s v="No"/>
    <n v="0"/>
    <n v="2"/>
    <n v="6"/>
    <s v="Yes"/>
    <n v="0"/>
    <s v="TN"/>
    <x v="1"/>
    <n v="37"/>
    <s v="No"/>
    <s v="No"/>
    <s v="No"/>
    <s v="  Month-to-Month   "/>
    <s v="Credit Card"/>
    <n v="32"/>
    <n v="1792"/>
    <x v="0"/>
    <m/>
    <x v="71"/>
    <x v="744"/>
    <n v="21"/>
    <x v="2"/>
    <n v="27.46"/>
    <x v="0"/>
    <s v="SMS"/>
    <x v="1"/>
    <n v="0"/>
    <n v="1706"/>
    <s v="Medio"/>
    <s v="Bajo"/>
    <n v="9.5238095238095233E-2"/>
    <n v="1573"/>
    <n v="497"/>
    <n v="4.2253521126760563E-2"/>
    <n v="4.2253521126760563E-2"/>
    <s v="Primera compra"/>
    <n v="703"/>
    <n v="23.096509240246405"/>
    <n v="1.924709103353867"/>
    <x v="0"/>
    <x v="0"/>
    <s v="nov"/>
  </r>
  <r>
    <x v="4415"/>
    <x v="0"/>
    <n v="60"/>
    <n v="6"/>
    <n v="16"/>
    <n v="4"/>
    <s v="Yes"/>
    <s v="No"/>
    <n v="3.8"/>
    <n v="0"/>
    <n v="2"/>
    <s v="No"/>
    <n v="0"/>
    <s v="OH"/>
    <x v="1"/>
    <n v="47"/>
    <s v="No"/>
    <s v="No"/>
    <s v="No"/>
    <s v="  Month-to-Month   "/>
    <s v="Direct Debit"/>
    <n v="53"/>
    <n v="53"/>
    <x v="0"/>
    <m/>
    <x v="1158"/>
    <x v="492"/>
    <n v="5"/>
    <x v="1"/>
    <n v="47.44"/>
    <x v="1"/>
    <s v="Email"/>
    <x v="0"/>
    <n v="0.08"/>
    <n v="2815"/>
    <s v="Alto"/>
    <s v="Bajo"/>
    <n v="0"/>
    <n v="1718"/>
    <n v="10"/>
    <n v="0.5"/>
    <n v="0.5"/>
    <s v="Primera compra"/>
    <n v="1259"/>
    <n v="41.363449691991789"/>
    <n v="3.4469541409993156"/>
    <x v="2"/>
    <x v="1"/>
    <s v="may"/>
  </r>
  <r>
    <x v="4416"/>
    <x v="0"/>
    <n v="57"/>
    <n v="58"/>
    <n v="139.1"/>
    <n v="0"/>
    <s v="No"/>
    <s v="No"/>
    <n v="0"/>
    <n v="1"/>
    <n v="0"/>
    <s v="No"/>
    <n v="0"/>
    <s v="MN"/>
    <x v="0"/>
    <n v="20"/>
    <s v="Yes"/>
    <s v="No"/>
    <s v="No"/>
    <s v="  One Year   "/>
    <s v="Credit Card"/>
    <n v="11"/>
    <n v="387"/>
    <x v="0"/>
    <m/>
    <x v="1120"/>
    <x v="515"/>
    <n v="70"/>
    <x v="2"/>
    <n v="10.36"/>
    <x v="5"/>
    <s v="Phone"/>
    <x v="0"/>
    <n v="0"/>
    <n v="4818"/>
    <s v="Medio"/>
    <s v="Bajo"/>
    <n v="5.7142857142857141E-2"/>
    <n v="1408"/>
    <n v="62"/>
    <n v="1.1290322580645162"/>
    <n v="1.1290322580645162"/>
    <s v="Primera compra"/>
    <n v="1429"/>
    <n v="46.948665297741272"/>
    <n v="3.9123887748117725"/>
    <x v="0"/>
    <x v="1"/>
    <s v="nov"/>
  </r>
  <r>
    <x v="4417"/>
    <x v="0"/>
    <n v="71"/>
    <n v="185"/>
    <n v="418.7"/>
    <n v="280"/>
    <s v="Yes"/>
    <s v="No"/>
    <n v="284.7"/>
    <n v="2"/>
    <n v="21"/>
    <s v="No"/>
    <n v="69"/>
    <s v="IN"/>
    <x v="1"/>
    <n v="26"/>
    <s v="Yes"/>
    <s v="No"/>
    <s v="Yes"/>
    <s v="  Two Year   "/>
    <s v="Direct Debit"/>
    <n v="33"/>
    <n v="2323"/>
    <x v="0"/>
    <m/>
    <x v="1159"/>
    <x v="1153"/>
    <n v="110"/>
    <x v="2"/>
    <n v="26.93"/>
    <x v="3"/>
    <s v="Phone"/>
    <x v="0"/>
    <n v="0.85"/>
    <n v="4320"/>
    <s v="Medio"/>
    <s v="Bajo"/>
    <n v="9.0909090909090905E-3"/>
    <n v="329"/>
    <n v="466"/>
    <n v="0.23605150214592274"/>
    <n v="0.23605150214592274"/>
    <s v="Primera compra"/>
    <n v="751"/>
    <n v="24.673511293634498"/>
    <n v="2.0561259411362083"/>
    <x v="2"/>
    <x v="3"/>
    <s v="sept"/>
  </r>
  <r>
    <x v="4418"/>
    <x v="0"/>
    <n v="73"/>
    <n v="345"/>
    <n v="700.2"/>
    <n v="0"/>
    <s v="No"/>
    <s v="No"/>
    <n v="0"/>
    <n v="0"/>
    <n v="1"/>
    <s v="Yes"/>
    <n v="0"/>
    <s v="AL"/>
    <x v="0"/>
    <n v="39"/>
    <s v="No"/>
    <s v="No"/>
    <s v="Yes"/>
    <s v="  Two Year   "/>
    <s v="Direct Debit"/>
    <n v="48"/>
    <n v="3385"/>
    <x v="0"/>
    <m/>
    <x v="508"/>
    <x v="1157"/>
    <n v="114"/>
    <x v="0"/>
    <n v="51.62"/>
    <x v="5"/>
    <s v="Email"/>
    <x v="0"/>
    <n v="0"/>
    <n v="6470"/>
    <s v="Alto"/>
    <s v="Bajo"/>
    <n v="3.5087719298245612E-2"/>
    <n v="1440"/>
    <n v="349"/>
    <n v="0.32664756446991405"/>
    <n v="0.32664756446991405"/>
    <s v="Primera compra"/>
    <n v="1037"/>
    <n v="34.069815195071868"/>
    <n v="2.839151266255989"/>
    <x v="0"/>
    <x v="3"/>
    <s v="dic"/>
  </r>
  <r>
    <x v="4419"/>
    <x v="0"/>
    <n v="73"/>
    <n v="27"/>
    <n v="86.1"/>
    <n v="0"/>
    <s v="No"/>
    <s v="No"/>
    <n v="0"/>
    <n v="0"/>
    <n v="5"/>
    <s v="No"/>
    <n v="47"/>
    <s v="IL"/>
    <x v="0"/>
    <n v="82"/>
    <s v="No"/>
    <s v="Yes"/>
    <s v="Yes"/>
    <s v="  Two Year   "/>
    <s v="Direct Debit"/>
    <n v="66"/>
    <n v="1132"/>
    <x v="0"/>
    <m/>
    <x v="401"/>
    <x v="726"/>
    <n v="60"/>
    <x v="0"/>
    <n v="58.66"/>
    <x v="0"/>
    <s v="Email"/>
    <x v="0"/>
    <n v="0"/>
    <n v="2546"/>
    <s v="Alto"/>
    <s v="Bajo"/>
    <n v="3.3333333333333333E-2"/>
    <n v="1599"/>
    <n v="29"/>
    <n v="2.0689655172413794"/>
    <n v="2.0689655172413794"/>
    <s v="Primera compra"/>
    <n v="1378"/>
    <n v="45.273100616016428"/>
    <n v="3.7727583846680357"/>
    <x v="0"/>
    <x v="0"/>
    <s v="ene"/>
  </r>
  <r>
    <x v="4420"/>
    <x v="0"/>
    <n v="69"/>
    <n v="310"/>
    <n v="786"/>
    <n v="0"/>
    <s v="No"/>
    <s v="No"/>
    <n v="0"/>
    <n v="0"/>
    <n v="5"/>
    <s v="Yes"/>
    <n v="0"/>
    <s v="RI"/>
    <x v="1"/>
    <n v="30"/>
    <s v="No"/>
    <s v="No"/>
    <s v="Yes"/>
    <s v="  One Year   "/>
    <s v="Credit Card"/>
    <n v="47"/>
    <n v="2487"/>
    <x v="0"/>
    <m/>
    <x v="1348"/>
    <x v="509"/>
    <n v="84"/>
    <x v="0"/>
    <n v="39.049999999999997"/>
    <x v="5"/>
    <s v="SMS"/>
    <x v="0"/>
    <n v="0"/>
    <n v="6015"/>
    <s v="Medio"/>
    <s v="Bajo"/>
    <n v="4.7619047619047616E-2"/>
    <n v="534"/>
    <n v="314"/>
    <n v="0.26751592356687898"/>
    <n v="0.26751592356687898"/>
    <s v="Primera compra"/>
    <n v="1439"/>
    <n v="47.277207392197127"/>
    <n v="3.9397672826830941"/>
    <x v="0"/>
    <x v="3"/>
    <s v="nov"/>
  </r>
  <r>
    <x v="4421"/>
    <x v="0"/>
    <n v="67"/>
    <n v="360"/>
    <n v="1040.0999999999999"/>
    <n v="0"/>
    <s v="No"/>
    <s v="No"/>
    <n v="0"/>
    <n v="0"/>
    <n v="10"/>
    <s v="Yes"/>
    <n v="0"/>
    <s v="UT"/>
    <x v="1"/>
    <n v="56"/>
    <s v="No"/>
    <s v="No"/>
    <s v="No"/>
    <s v="  Two Year   "/>
    <s v="Direct Debit"/>
    <n v="34"/>
    <n v="2327"/>
    <x v="0"/>
    <m/>
    <x v="878"/>
    <x v="283"/>
    <n v="54"/>
    <x v="0"/>
    <n v="30.76"/>
    <x v="1"/>
    <s v="Email"/>
    <x v="1"/>
    <n v="0"/>
    <n v="1217"/>
    <s v="Medio"/>
    <s v="Bajo"/>
    <n v="0"/>
    <n v="562"/>
    <n v="360"/>
    <n v="0.15"/>
    <n v="0.15"/>
    <s v="Primera compra"/>
    <n v="1249"/>
    <n v="41.034907597535934"/>
    <n v="3.4195756331279945"/>
    <x v="2"/>
    <x v="3"/>
    <s v="may"/>
  </r>
  <r>
    <x v="4422"/>
    <x v="0"/>
    <n v="65"/>
    <n v="67"/>
    <n v="156.5"/>
    <n v="0"/>
    <s v="No"/>
    <s v="No"/>
    <n v="0"/>
    <n v="0"/>
    <n v="3"/>
    <s v="Yes"/>
    <n v="0"/>
    <s v="NC"/>
    <x v="1"/>
    <n v="51"/>
    <s v="No"/>
    <s v="No"/>
    <s v="Yes"/>
    <s v="  One Year   "/>
    <s v="Direct Debit"/>
    <n v="38"/>
    <n v="1203"/>
    <x v="0"/>
    <m/>
    <x v="1035"/>
    <x v="1053"/>
    <n v="118"/>
    <x v="1"/>
    <n v="39.08"/>
    <x v="3"/>
    <s v="SMS"/>
    <x v="0"/>
    <n v="0"/>
    <n v="566"/>
    <s v="Medio"/>
    <s v="Bajo"/>
    <n v="8.4745762711864406E-3"/>
    <n v="554"/>
    <n v="68"/>
    <n v="1.7352941176470589"/>
    <n v="1.7352941176470589"/>
    <s v="Primera compra"/>
    <n v="853"/>
    <n v="28.024640657084188"/>
    <n v="2.3353867214236823"/>
    <x v="2"/>
    <x v="0"/>
    <s v="jun"/>
  </r>
  <r>
    <x v="4423"/>
    <x v="0"/>
    <n v="73"/>
    <n v="49"/>
    <n v="139"/>
    <n v="60"/>
    <s v="Yes"/>
    <s v="No"/>
    <n v="24.5"/>
    <n v="0"/>
    <n v="2"/>
    <s v="Yes"/>
    <n v="0"/>
    <s v="WY"/>
    <x v="1"/>
    <n v="47"/>
    <s v="No"/>
    <s v="No"/>
    <s v="Yes"/>
    <s v="  Month-to-Month   "/>
    <s v="Credit Card"/>
    <n v="34"/>
    <n v="523"/>
    <x v="0"/>
    <m/>
    <x v="36"/>
    <x v="1181"/>
    <n v="46"/>
    <x v="1"/>
    <n v="29.31"/>
    <x v="1"/>
    <s v="SMS"/>
    <x v="1"/>
    <n v="0.74"/>
    <n v="3963"/>
    <s v="Medio"/>
    <s v="Bajo"/>
    <n v="0"/>
    <n v="823"/>
    <n v="109"/>
    <n v="0.42201834862385323"/>
    <n v="0.42201834862385323"/>
    <s v="Primera compra"/>
    <n v="765"/>
    <n v="25.133470225872692"/>
    <n v="2.0944558521560577"/>
    <x v="2"/>
    <x v="1"/>
    <s v="sept"/>
  </r>
  <r>
    <x v="4424"/>
    <x v="0"/>
    <n v="73"/>
    <n v="26"/>
    <n v="59.6"/>
    <n v="0"/>
    <s v="No"/>
    <s v="No"/>
    <n v="0"/>
    <n v="1"/>
    <n v="9"/>
    <s v="Yes"/>
    <n v="0"/>
    <s v="MT"/>
    <x v="0"/>
    <n v="45"/>
    <s v="No"/>
    <s v="No"/>
    <s v="No"/>
    <s v="  Month-to-Month   "/>
    <s v="Direct Debit"/>
    <n v="16"/>
    <n v="121"/>
    <x v="0"/>
    <m/>
    <x v="1054"/>
    <x v="352"/>
    <n v="96"/>
    <x v="2"/>
    <n v="17.77"/>
    <x v="0"/>
    <s v="Email"/>
    <x v="0"/>
    <n v="0"/>
    <n v="4718"/>
    <s v="Medio"/>
    <s v="Bajo"/>
    <n v="2.0833333333333332E-2"/>
    <n v="1569"/>
    <n v="28"/>
    <n v="3.4285714285714284"/>
    <n v="3.4285714285714284"/>
    <s v="Primera compra"/>
    <n v="579"/>
    <n v="19.022587268993838"/>
    <n v="1.5852156057494866"/>
    <x v="0"/>
    <x v="1"/>
    <s v="mar"/>
  </r>
  <r>
    <x v="4425"/>
    <x v="0"/>
    <n v="55"/>
    <n v="71"/>
    <n v="135.9"/>
    <n v="36"/>
    <s v="Yes"/>
    <s v="No"/>
    <n v="22.7"/>
    <n v="0"/>
    <n v="7"/>
    <s v="Yes"/>
    <n v="0"/>
    <s v="NM"/>
    <x v="1"/>
    <n v="55"/>
    <s v="No"/>
    <s v="No"/>
    <s v="No"/>
    <s v="  Month-to-Month   "/>
    <s v="Credit Card"/>
    <n v="16"/>
    <n v="148"/>
    <x v="0"/>
    <m/>
    <x v="971"/>
    <x v="232"/>
    <n v="39"/>
    <x v="1"/>
    <n v="18.34"/>
    <x v="3"/>
    <s v="SMS"/>
    <x v="1"/>
    <n v="1.1299999999999999"/>
    <n v="4536"/>
    <s v="Medio"/>
    <s v="Bajo"/>
    <n v="2.564102564102564E-2"/>
    <n v="1125"/>
    <n v="108"/>
    <n v="0.3611111111111111"/>
    <n v="0.3611111111111111"/>
    <s v="Primera compra"/>
    <n v="868"/>
    <n v="28.517453798767967"/>
    <n v="2.3764544832306638"/>
    <x v="2"/>
    <x v="1"/>
    <s v="may"/>
  </r>
  <r>
    <x v="4426"/>
    <x v="0"/>
    <n v="69"/>
    <n v="204"/>
    <n v="397.9"/>
    <n v="0"/>
    <s v="No"/>
    <s v="No"/>
    <n v="0"/>
    <n v="0"/>
    <n v="3"/>
    <s v="No"/>
    <n v="16"/>
    <s v="WY"/>
    <x v="1"/>
    <n v="62"/>
    <s v="No"/>
    <s v="No"/>
    <s v="Yes"/>
    <s v="  Two Year   "/>
    <s v="Credit Card"/>
    <n v="35"/>
    <n v="2351"/>
    <x v="0"/>
    <m/>
    <x v="519"/>
    <x v="361"/>
    <n v="58"/>
    <x v="0"/>
    <n v="36.94"/>
    <x v="3"/>
    <s v="SMS"/>
    <x v="0"/>
    <n v="0"/>
    <n v="6091"/>
    <s v="Medio"/>
    <s v="Bajo"/>
    <n v="1.7241379310344827E-2"/>
    <n v="646"/>
    <n v="205"/>
    <n v="0.28292682926829266"/>
    <n v="0.28292682926829266"/>
    <s v="Primera compra"/>
    <n v="1213"/>
    <n v="39.852156057494867"/>
    <n v="3.3210130047912387"/>
    <x v="2"/>
    <x v="3"/>
    <s v="jun"/>
  </r>
  <r>
    <x v="4426"/>
    <x v="0"/>
    <n v="70"/>
    <n v="204"/>
    <n v="397.9"/>
    <n v="0"/>
    <s v="No"/>
    <s v="No"/>
    <n v="0"/>
    <n v="0"/>
    <n v="3"/>
    <s v="No"/>
    <n v="16"/>
    <s v="WY"/>
    <x v="1"/>
    <n v="62"/>
    <s v="No"/>
    <s v="No"/>
    <s v="Yes"/>
    <s v="  Two Year   "/>
    <s v="Credit Card"/>
    <n v="35"/>
    <n v="2351"/>
    <x v="0"/>
    <m/>
    <x v="519"/>
    <x v="361"/>
    <n v="58"/>
    <x v="0"/>
    <n v="36.94"/>
    <x v="3"/>
    <s v="SMS"/>
    <x v="0"/>
    <n v="0"/>
    <n v="6236"/>
    <s v="Medio"/>
    <s v="Bajo"/>
    <n v="1.7241379310344827E-2"/>
    <n v="646"/>
    <n v="205"/>
    <n v="0.28292682926829266"/>
    <n v="0.28292682926829266"/>
    <s v="Compra posterior"/>
    <n v="1213"/>
    <n v="39.852156057494867"/>
    <n v="3.3210130047912387"/>
    <x v="2"/>
    <x v="3"/>
    <s v="jun"/>
  </r>
  <r>
    <x v="4427"/>
    <x v="0"/>
    <n v="67"/>
    <n v="36"/>
    <n v="87.8"/>
    <n v="0"/>
    <s v="No"/>
    <s v="No"/>
    <n v="0"/>
    <n v="0"/>
    <n v="7"/>
    <s v="Yes"/>
    <n v="0"/>
    <s v="TN"/>
    <x v="1"/>
    <n v="45"/>
    <s v="No"/>
    <s v="No"/>
    <s v="No"/>
    <s v="  Month-to-Month   "/>
    <s v="Direct Debit"/>
    <n v="31"/>
    <n v="345"/>
    <x v="0"/>
    <m/>
    <x v="495"/>
    <x v="623"/>
    <n v="81"/>
    <x v="0"/>
    <n v="35.33"/>
    <x v="5"/>
    <s v="Email"/>
    <x v="0"/>
    <n v="0"/>
    <n v="6838"/>
    <s v="Medio"/>
    <s v="Bajo"/>
    <n v="4.9382716049382713E-2"/>
    <n v="1558"/>
    <n v="40"/>
    <n v="2.0249999999999999"/>
    <n v="2.0249999999999999"/>
    <s v="Primera compra"/>
    <n v="1160"/>
    <n v="38.110882956878847"/>
    <n v="3.1759069130732374"/>
    <x v="0"/>
    <x v="1"/>
    <s v="ago"/>
  </r>
  <r>
    <x v="4428"/>
    <x v="0"/>
    <n v="88"/>
    <n v="308"/>
    <n v="818.2"/>
    <n v="0"/>
    <s v="No"/>
    <s v="No"/>
    <n v="0"/>
    <n v="0"/>
    <n v="7"/>
    <s v="Yes"/>
    <n v="0"/>
    <s v="NE"/>
    <x v="0"/>
    <n v="43"/>
    <s v="No"/>
    <s v="No"/>
    <s v="Yes"/>
    <s v="  One Year   "/>
    <s v="Credit Card"/>
    <n v="45"/>
    <n v="3074"/>
    <x v="0"/>
    <m/>
    <x v="324"/>
    <x v="414"/>
    <n v="17"/>
    <x v="1"/>
    <n v="47.55"/>
    <x v="5"/>
    <s v="SMS"/>
    <x v="1"/>
    <n v="0"/>
    <n v="954"/>
    <s v="Alto"/>
    <s v="Bajo"/>
    <n v="0.23529411764705882"/>
    <n v="1341"/>
    <n v="312"/>
    <n v="5.4487179487179488E-2"/>
    <n v="5.4487179487179488E-2"/>
    <s v="Primera compra"/>
    <n v="1049"/>
    <n v="34.464065708418893"/>
    <n v="2.8720054757015743"/>
    <x v="0"/>
    <x v="3"/>
    <s v="nov"/>
  </r>
  <r>
    <x v="4429"/>
    <x v="0"/>
    <n v="71"/>
    <n v="133"/>
    <n v="285.5"/>
    <n v="0"/>
    <s v="No"/>
    <s v="No"/>
    <n v="0"/>
    <n v="1"/>
    <n v="3"/>
    <s v="Yes"/>
    <n v="0"/>
    <s v="NM"/>
    <x v="1"/>
    <n v="42"/>
    <s v="No"/>
    <s v="No"/>
    <s v="Yes"/>
    <s v="  One Year   "/>
    <s v="Credit Card"/>
    <n v="35"/>
    <n v="2001"/>
    <x v="0"/>
    <m/>
    <x v="458"/>
    <x v="1175"/>
    <n v="90"/>
    <x v="0"/>
    <n v="30.93"/>
    <x v="3"/>
    <s v="Phone"/>
    <x v="0"/>
    <n v="0"/>
    <n v="1369"/>
    <s v="Medio"/>
    <s v="Bajo"/>
    <n v="1.1111111111111112E-2"/>
    <n v="1682"/>
    <n v="134"/>
    <n v="0.67164179104477617"/>
    <n v="0.67164179104477617"/>
    <s v="Primera compra"/>
    <n v="1333"/>
    <n v="43.794661190965087"/>
    <n v="3.6495550992470904"/>
    <x v="2"/>
    <x v="0"/>
    <s v="feb"/>
  </r>
  <r>
    <x v="4430"/>
    <x v="0"/>
    <n v="70"/>
    <n v="34"/>
    <n v="77"/>
    <n v="25"/>
    <s v="Yes"/>
    <s v="No"/>
    <n v="9.6"/>
    <n v="0"/>
    <n v="0"/>
    <s v="No"/>
    <n v="0"/>
    <s v="UT"/>
    <x v="0"/>
    <n v="56"/>
    <s v="No"/>
    <s v="No"/>
    <s v="No"/>
    <s v="  Month-to-Month   "/>
    <s v="Paper Check"/>
    <n v="10"/>
    <n v="54"/>
    <x v="0"/>
    <m/>
    <x v="600"/>
    <x v="1280"/>
    <n v="12"/>
    <x v="0"/>
    <n v="8.07"/>
    <x v="0"/>
    <s v="Phone"/>
    <x v="0"/>
    <n v="0.05"/>
    <n v="6850"/>
    <s v="Medio"/>
    <s v="Bajo"/>
    <n v="0.16666666666666666"/>
    <n v="718"/>
    <n v="61"/>
    <n v="0.19672131147540983"/>
    <n v="0.19672131147540983"/>
    <s v="Primera compra"/>
    <n v="323"/>
    <n v="10.611909650924025"/>
    <n v="0.88432580424366869"/>
    <x v="0"/>
    <x v="1"/>
    <s v="nov"/>
  </r>
  <r>
    <x v="4431"/>
    <x v="0"/>
    <n v="72"/>
    <n v="186"/>
    <n v="421.4"/>
    <n v="350"/>
    <s v="Yes"/>
    <s v="No"/>
    <n v="392"/>
    <n v="0"/>
    <n v="5"/>
    <s v="Yes"/>
    <n v="0"/>
    <s v="IN"/>
    <x v="0"/>
    <n v="47"/>
    <s v="No"/>
    <s v="No"/>
    <s v="No"/>
    <s v="  One Year   "/>
    <s v="Credit Card"/>
    <n v="29"/>
    <n v="2023"/>
    <x v="0"/>
    <m/>
    <x v="767"/>
    <x v="277"/>
    <n v="42"/>
    <x v="0"/>
    <n v="32.340000000000003"/>
    <x v="3"/>
    <s v="SMS"/>
    <x v="1"/>
    <n v="0.78"/>
    <n v="4019"/>
    <s v="Medio"/>
    <s v="Bajo"/>
    <n v="2.3809523809523808E-2"/>
    <n v="1456"/>
    <n v="537"/>
    <n v="7.8212290502793297E-2"/>
    <n v="7.8212290502793297E-2"/>
    <s v="Primera compra"/>
    <n v="1654"/>
    <n v="54.340862422997944"/>
    <n v="4.5284052019164953"/>
    <x v="2"/>
    <x v="0"/>
    <s v="abr"/>
  </r>
  <r>
    <x v="4432"/>
    <x v="0"/>
    <n v="66"/>
    <n v="280"/>
    <n v="732"/>
    <n v="183"/>
    <s v="Yes"/>
    <s v="Yes"/>
    <n v="0"/>
    <n v="0"/>
    <n v="15"/>
    <s v="Yes"/>
    <n v="0"/>
    <s v="NM"/>
    <x v="0"/>
    <n v="21"/>
    <s v="Yes"/>
    <s v="No"/>
    <s v="No"/>
    <s v="  One Year   "/>
    <s v="Credit Card"/>
    <n v="38"/>
    <n v="2312"/>
    <x v="0"/>
    <m/>
    <x v="369"/>
    <x v="853"/>
    <n v="97"/>
    <x v="0"/>
    <n v="38.54"/>
    <x v="3"/>
    <s v="SMS"/>
    <x v="1"/>
    <n v="8.7799999999999994"/>
    <n v="4962"/>
    <s v="Medio"/>
    <s v="Bajo"/>
    <n v="1.0309278350515464E-2"/>
    <n v="695"/>
    <n v="464"/>
    <n v="0.20905172413793102"/>
    <n v="0.20905172413793102"/>
    <s v="Primera compra"/>
    <n v="1300"/>
    <n v="42.710472279260784"/>
    <n v="3.5592060232717322"/>
    <x v="2"/>
    <x v="3"/>
    <s v="mar"/>
  </r>
  <r>
    <x v="4433"/>
    <x v="0"/>
    <n v="87"/>
    <n v="84"/>
    <n v="169.7"/>
    <n v="0"/>
    <s v="No"/>
    <s v="No"/>
    <n v="0"/>
    <n v="0"/>
    <n v="8"/>
    <s v="Yes"/>
    <n v="0"/>
    <s v="MO"/>
    <x v="0"/>
    <n v="48"/>
    <s v="No"/>
    <s v="No"/>
    <s v="No"/>
    <s v="  One Year   "/>
    <s v="Credit Card"/>
    <n v="37"/>
    <n v="1590"/>
    <x v="0"/>
    <m/>
    <x v="1163"/>
    <x v="1394"/>
    <n v="33"/>
    <x v="1"/>
    <n v="36.82"/>
    <x v="5"/>
    <s v="Phone"/>
    <x v="0"/>
    <n v="0"/>
    <n v="608"/>
    <s v="Medio"/>
    <s v="Bajo"/>
    <n v="0.12121212121212122"/>
    <n v="1625"/>
    <n v="88"/>
    <n v="0.375"/>
    <n v="0.375"/>
    <s v="Primera compra"/>
    <n v="1262"/>
    <n v="41.46201232032854"/>
    <n v="3.4551676933607118"/>
    <x v="0"/>
    <x v="0"/>
    <s v="abr"/>
  </r>
  <r>
    <x v="4434"/>
    <x v="0"/>
    <n v="59"/>
    <n v="55"/>
    <n v="97"/>
    <n v="0"/>
    <s v="No"/>
    <s v="No"/>
    <n v="0"/>
    <n v="0"/>
    <n v="5"/>
    <s v="Yes"/>
    <n v="0"/>
    <s v="OR"/>
    <x v="0"/>
    <n v="53"/>
    <s v="No"/>
    <s v="No"/>
    <s v="Yes"/>
    <s v="  Two Year   "/>
    <s v="Credit Card"/>
    <n v="23"/>
    <n v="218"/>
    <x v="0"/>
    <m/>
    <x v="1377"/>
    <x v="1238"/>
    <n v="39"/>
    <x v="2"/>
    <n v="26.7"/>
    <x v="0"/>
    <s v="SMS"/>
    <x v="0"/>
    <n v="0"/>
    <n v="435"/>
    <s v="Medio"/>
    <s v="Bajo"/>
    <n v="5.128205128205128E-2"/>
    <n v="1091"/>
    <n v="57"/>
    <n v="0.68421052631578949"/>
    <n v="0.68421052631578949"/>
    <s v="Primera compra"/>
    <n v="570"/>
    <n v="18.726899383983572"/>
    <n v="1.5605749486652976"/>
    <x v="0"/>
    <x v="1"/>
    <s v="mar"/>
  </r>
  <r>
    <x v="4435"/>
    <x v="0"/>
    <n v="94"/>
    <n v="51"/>
    <n v="119.2"/>
    <n v="40"/>
    <s v="Yes"/>
    <s v="Yes"/>
    <n v="0"/>
    <n v="0"/>
    <n v="0"/>
    <s v="No"/>
    <n v="0"/>
    <s v="AL"/>
    <x v="0"/>
    <n v="49"/>
    <s v="No"/>
    <s v="No"/>
    <s v="No"/>
    <s v="  Month-to-Month   "/>
    <s v="Credit Card"/>
    <n v="7"/>
    <n v="68"/>
    <x v="0"/>
    <m/>
    <x v="1227"/>
    <x v="961"/>
    <n v="91"/>
    <x v="1"/>
    <n v="6.37"/>
    <x v="0"/>
    <s v="Email"/>
    <x v="1"/>
    <n v="0.15"/>
    <n v="3575"/>
    <s v="Medio"/>
    <s v="Bajo"/>
    <n v="2.197802197802198E-2"/>
    <n v="944"/>
    <n v="93"/>
    <n v="0.978494623655914"/>
    <n v="0.978494623655914"/>
    <s v="Primera compra"/>
    <n v="1343"/>
    <n v="44.123203285420942"/>
    <n v="3.676933607118412"/>
    <x v="0"/>
    <x v="1"/>
    <s v="feb"/>
  </r>
  <r>
    <x v="4436"/>
    <x v="0"/>
    <n v="66"/>
    <n v="102"/>
    <n v="302.2"/>
    <n v="0"/>
    <s v="No"/>
    <s v="No"/>
    <n v="0"/>
    <n v="0"/>
    <n v="4"/>
    <s v="Yes"/>
    <n v="0"/>
    <s v="MO"/>
    <x v="1"/>
    <n v="62"/>
    <s v="No"/>
    <s v="No"/>
    <s v="No"/>
    <s v="  One Year   "/>
    <s v="Direct Debit"/>
    <n v="37"/>
    <n v="1229"/>
    <x v="0"/>
    <m/>
    <x v="1378"/>
    <x v="716"/>
    <n v="30"/>
    <x v="2"/>
    <n v="39.229999999999997"/>
    <x v="5"/>
    <s v="Email"/>
    <x v="0"/>
    <n v="0"/>
    <n v="5629"/>
    <s v="Medio"/>
    <s v="Bajo"/>
    <n v="0.13333333333333333"/>
    <n v="1689"/>
    <n v="106"/>
    <n v="0.28301886792452829"/>
    <n v="0.28301886792452829"/>
    <s v="Primera compra"/>
    <n v="869"/>
    <n v="28.550308008213548"/>
    <n v="2.3791923340177958"/>
    <x v="0"/>
    <x v="0"/>
    <s v="may"/>
  </r>
  <r>
    <x v="4436"/>
    <x v="0"/>
    <n v="61"/>
    <n v="102"/>
    <n v="302.2"/>
    <n v="0"/>
    <s v="No"/>
    <s v="No"/>
    <n v="0"/>
    <n v="0"/>
    <n v="4"/>
    <s v="Yes"/>
    <n v="0"/>
    <s v="MO"/>
    <x v="1"/>
    <n v="62"/>
    <s v="No"/>
    <s v="No"/>
    <s v="No"/>
    <s v="  One Year   "/>
    <s v="Direct Debit"/>
    <n v="37"/>
    <n v="1229"/>
    <x v="0"/>
    <m/>
    <x v="1378"/>
    <x v="716"/>
    <n v="30"/>
    <x v="2"/>
    <n v="39.229999999999997"/>
    <x v="5"/>
    <s v="Email"/>
    <x v="0"/>
    <n v="0"/>
    <n v="1434"/>
    <s v="Medio"/>
    <s v="Bajo"/>
    <n v="0.13333333333333333"/>
    <n v="1689"/>
    <n v="106"/>
    <n v="0.28301886792452829"/>
    <n v="0.28301886792452829"/>
    <s v="Compra posterior"/>
    <n v="869"/>
    <n v="28.550308008213548"/>
    <n v="2.3791923340177958"/>
    <x v="0"/>
    <x v="0"/>
    <s v="may"/>
  </r>
  <r>
    <x v="4437"/>
    <x v="0"/>
    <n v="51"/>
    <n v="224"/>
    <n v="465.2"/>
    <n v="0"/>
    <s v="No"/>
    <s v="No"/>
    <n v="0"/>
    <n v="1"/>
    <n v="6"/>
    <s v="Yes"/>
    <n v="0"/>
    <s v="ID"/>
    <x v="0"/>
    <n v="48"/>
    <s v="No"/>
    <s v="No"/>
    <s v="Yes"/>
    <s v="  Two Year   "/>
    <s v="Direct Debit"/>
    <n v="20"/>
    <n v="1311"/>
    <x v="0"/>
    <m/>
    <x v="770"/>
    <x v="170"/>
    <n v="118"/>
    <x v="1"/>
    <n v="21.56"/>
    <x v="4"/>
    <s v="Email"/>
    <x v="0"/>
    <n v="0"/>
    <n v="1122"/>
    <s v="Medio"/>
    <s v="Bajo"/>
    <n v="2.5423728813559324E-2"/>
    <n v="595"/>
    <n v="227"/>
    <n v="0.51982378854625555"/>
    <n v="0.51982378854625555"/>
    <s v="Primera compra"/>
    <n v="1667"/>
    <n v="54.767967145790557"/>
    <n v="4.5639972621492131"/>
    <x v="0"/>
    <x v="0"/>
    <s v="mar"/>
  </r>
  <r>
    <x v="4438"/>
    <x v="0"/>
    <n v="63"/>
    <n v="180"/>
    <n v="414.3"/>
    <n v="152"/>
    <s v="Yes"/>
    <s v="No"/>
    <n v="248.9"/>
    <n v="0"/>
    <n v="0"/>
    <s v="No"/>
    <n v="0"/>
    <s v="IL"/>
    <x v="0"/>
    <n v="48"/>
    <s v="No"/>
    <s v="No"/>
    <s v="No"/>
    <s v="  One Year   "/>
    <s v="Direct Debit"/>
    <n v="13"/>
    <n v="481"/>
    <x v="0"/>
    <m/>
    <x v="1015"/>
    <x v="665"/>
    <n v="37"/>
    <x v="1"/>
    <n v="11.7"/>
    <x v="1"/>
    <s v="SMS"/>
    <x v="0"/>
    <n v="4.9800000000000004"/>
    <n v="2415"/>
    <s v="Medio"/>
    <s v="Bajo"/>
    <n v="0"/>
    <n v="1512"/>
    <n v="332"/>
    <n v="0.11144578313253012"/>
    <n v="0.11144578313253012"/>
    <s v="Primera compra"/>
    <n v="446"/>
    <n v="14.652977412731005"/>
    <n v="1.2210814510609171"/>
    <x v="0"/>
    <x v="1"/>
    <s v="jul"/>
  </r>
  <r>
    <x v="4439"/>
    <x v="0"/>
    <n v="66"/>
    <n v="251"/>
    <n v="536.1"/>
    <n v="164"/>
    <s v="Yes"/>
    <s v="Yes"/>
    <n v="0"/>
    <n v="0"/>
    <n v="17"/>
    <s v="Yes"/>
    <n v="0"/>
    <s v="NE"/>
    <x v="1"/>
    <n v="27"/>
    <s v="Yes"/>
    <s v="No"/>
    <s v="No"/>
    <s v="  One Year   "/>
    <s v="Direct Debit"/>
    <n v="42"/>
    <n v="1735"/>
    <x v="0"/>
    <m/>
    <x v="1379"/>
    <x v="1052"/>
    <n v="112"/>
    <x v="0"/>
    <n v="46.82"/>
    <x v="3"/>
    <s v="Phone"/>
    <x v="0"/>
    <n v="4.18"/>
    <n v="2280"/>
    <s v="Alto"/>
    <s v="Bajo"/>
    <n v="8.9285714285714281E-3"/>
    <n v="779"/>
    <n v="416"/>
    <n v="0.26923076923076922"/>
    <n v="0.26923076923076922"/>
    <s v="Primera compra"/>
    <n v="481"/>
    <n v="15.802874743326488"/>
    <n v="1.3169062286105406"/>
    <x v="0"/>
    <x v="0"/>
    <s v="jun"/>
  </r>
  <r>
    <x v="4440"/>
    <x v="0"/>
    <n v="74"/>
    <n v="48"/>
    <n v="110.7"/>
    <n v="44"/>
    <s v="Yes"/>
    <s v="No"/>
    <n v="31.4"/>
    <n v="1"/>
    <n v="4"/>
    <s v="Yes"/>
    <n v="0"/>
    <s v="OR"/>
    <x v="1"/>
    <n v="82"/>
    <s v="No"/>
    <s v="Yes"/>
    <s v="Yes"/>
    <s v="  Month-to-Month   "/>
    <s v="Credit Card"/>
    <n v="29"/>
    <n v="322"/>
    <x v="0"/>
    <m/>
    <x v="300"/>
    <x v="1373"/>
    <n v="90"/>
    <x v="0"/>
    <n v="27.52"/>
    <x v="2"/>
    <s v="SMS"/>
    <x v="1"/>
    <n v="1.25"/>
    <n v="4500"/>
    <s v="Medio"/>
    <s v="Medio"/>
    <n v="5.5555555555555552E-2"/>
    <n v="675"/>
    <n v="97"/>
    <n v="0.92783505154639179"/>
    <n v="0.92783505154639179"/>
    <s v="Primera compra"/>
    <n v="383"/>
    <n v="12.583162217659138"/>
    <n v="1.0485968514715949"/>
    <x v="1"/>
    <x v="1"/>
    <s v="sept"/>
  </r>
  <r>
    <x v="4441"/>
    <x v="0"/>
    <n v="70"/>
    <n v="271"/>
    <n v="585.6"/>
    <n v="365"/>
    <s v="Yes"/>
    <s v="No"/>
    <n v="159.1"/>
    <n v="2"/>
    <n v="8"/>
    <s v="Yes"/>
    <n v="0"/>
    <s v="WA"/>
    <x v="1"/>
    <n v="55"/>
    <s v="No"/>
    <s v="No"/>
    <s v="Yes"/>
    <s v="  Two Year   "/>
    <s v="Direct Debit"/>
    <n v="52"/>
    <n v="3828"/>
    <x v="0"/>
    <m/>
    <x v="556"/>
    <x v="732"/>
    <n v="70"/>
    <x v="0"/>
    <n v="44.3"/>
    <x v="3"/>
    <s v="Phone"/>
    <x v="1"/>
    <n v="7.96"/>
    <n v="3866"/>
    <s v="Medio"/>
    <s v="Bajo"/>
    <n v="1.4285714285714285E-2"/>
    <n v="576"/>
    <n v="637"/>
    <n v="0.10989010989010989"/>
    <n v="0.10989010989010989"/>
    <s v="Primera compra"/>
    <n v="1075"/>
    <n v="35.318275154004105"/>
    <n v="2.9431895961670089"/>
    <x v="2"/>
    <x v="3"/>
    <s v="nov"/>
  </r>
  <r>
    <x v="4442"/>
    <x v="0"/>
    <n v="65"/>
    <n v="81"/>
    <n v="254.6"/>
    <n v="0"/>
    <s v="No"/>
    <s v="No"/>
    <n v="0"/>
    <n v="2"/>
    <n v="15"/>
    <s v="Yes"/>
    <n v="0"/>
    <s v="FL"/>
    <x v="1"/>
    <n v="23"/>
    <s v="Yes"/>
    <s v="No"/>
    <s v="Yes"/>
    <s v="  Two Year   "/>
    <s v="Credit Card"/>
    <n v="43"/>
    <n v="1578"/>
    <x v="0"/>
    <m/>
    <x v="996"/>
    <x v="951"/>
    <n v="17"/>
    <x v="0"/>
    <n v="39.590000000000003"/>
    <x v="2"/>
    <s v="Email"/>
    <x v="1"/>
    <n v="0"/>
    <n v="4725"/>
    <s v="Medio"/>
    <s v="Medio"/>
    <n v="0.29411764705882354"/>
    <n v="960"/>
    <n v="86"/>
    <n v="0.19767441860465115"/>
    <n v="0.19767441860465115"/>
    <s v="Primera compra"/>
    <n v="515"/>
    <n v="16.919917864476389"/>
    <n v="1.4099931553730325"/>
    <x v="1"/>
    <x v="0"/>
    <s v="may"/>
  </r>
  <r>
    <x v="4443"/>
    <x v="0"/>
    <n v="70"/>
    <n v="6"/>
    <n v="13"/>
    <n v="0"/>
    <s v="No"/>
    <s v="No"/>
    <n v="0"/>
    <n v="0"/>
    <n v="4"/>
    <s v="Yes"/>
    <n v="0"/>
    <s v="NM"/>
    <x v="0"/>
    <n v="33"/>
    <s v="No"/>
    <s v="No"/>
    <s v="No"/>
    <s v="  Month-to-Month   "/>
    <s v="Credit Card"/>
    <n v="13"/>
    <n v="13"/>
    <x v="0"/>
    <m/>
    <x v="1380"/>
    <x v="1395"/>
    <n v="116"/>
    <x v="2"/>
    <n v="13.39"/>
    <x v="4"/>
    <s v="Phone"/>
    <x v="1"/>
    <n v="0"/>
    <n v="4425"/>
    <s v="Medio"/>
    <s v="Bajo"/>
    <n v="2.5862068965517241E-2"/>
    <n v="795"/>
    <n v="9"/>
    <n v="12.888888888888889"/>
    <n v="12.888888888888889"/>
    <s v="Primera compra"/>
    <n v="845"/>
    <n v="27.761806981519509"/>
    <n v="2.3134839151266258"/>
    <x v="0"/>
    <x v="1"/>
    <s v="jun"/>
  </r>
  <r>
    <x v="4444"/>
    <x v="0"/>
    <n v="70"/>
    <n v="42"/>
    <n v="98.6"/>
    <n v="0"/>
    <s v="No"/>
    <s v="No"/>
    <n v="0"/>
    <n v="0"/>
    <n v="0"/>
    <s v="No"/>
    <n v="0"/>
    <s v="NH"/>
    <x v="0"/>
    <n v="59"/>
    <s v="No"/>
    <s v="No"/>
    <s v="No"/>
    <s v="  Two Year   "/>
    <s v="Direct Debit"/>
    <n v="7"/>
    <n v="86"/>
    <x v="0"/>
    <m/>
    <x v="443"/>
    <x v="1204"/>
    <n v="54"/>
    <x v="0"/>
    <n v="6.52"/>
    <x v="0"/>
    <s v="Phone"/>
    <x v="1"/>
    <n v="0"/>
    <n v="643"/>
    <s v="Medio"/>
    <s v="Bajo"/>
    <n v="3.7037037037037035E-2"/>
    <n v="652"/>
    <n v="44"/>
    <n v="1.2272727272727273"/>
    <n v="1.2272727272727273"/>
    <s v="Primera compra"/>
    <n v="328"/>
    <n v="10.776180698151951"/>
    <n v="0.89801505817932925"/>
    <x v="0"/>
    <x v="1"/>
    <s v="nov"/>
  </r>
  <r>
    <x v="4445"/>
    <x v="0"/>
    <n v="74"/>
    <n v="19"/>
    <n v="48.7"/>
    <n v="0"/>
    <s v="No"/>
    <s v="No"/>
    <n v="0"/>
    <n v="0"/>
    <n v="3"/>
    <s v="Yes"/>
    <n v="0"/>
    <s v="MN"/>
    <x v="1"/>
    <n v="43"/>
    <s v="No"/>
    <s v="No"/>
    <s v="No"/>
    <s v="  Month-to-Month   "/>
    <s v="Direct Debit"/>
    <n v="30"/>
    <n v="295"/>
    <x v="0"/>
    <m/>
    <x v="30"/>
    <x v="24"/>
    <n v="108"/>
    <x v="0"/>
    <n v="26.62"/>
    <x v="3"/>
    <s v="SMS"/>
    <x v="0"/>
    <n v="0"/>
    <n v="272"/>
    <s v="Medio"/>
    <s v="Bajo"/>
    <n v="9.2592592592592587E-3"/>
    <n v="1199"/>
    <n v="20"/>
    <n v="5.4"/>
    <n v="5.4"/>
    <s v="Primera compra"/>
    <n v="1545"/>
    <n v="50.759753593429153"/>
    <n v="4.2299794661190964"/>
    <x v="2"/>
    <x v="1"/>
    <s v="jul"/>
  </r>
  <r>
    <x v="4446"/>
    <x v="0"/>
    <n v="61"/>
    <n v="8"/>
    <n v="20.9"/>
    <n v="0"/>
    <s v="No"/>
    <s v="No"/>
    <n v="0"/>
    <n v="0"/>
    <n v="4"/>
    <s v="No"/>
    <n v="7"/>
    <s v="NH"/>
    <x v="0"/>
    <n v="76"/>
    <s v="No"/>
    <s v="Yes"/>
    <s v="Yes"/>
    <s v="  One Year   "/>
    <s v="Credit Card"/>
    <n v="55"/>
    <n v="104"/>
    <x v="0"/>
    <m/>
    <x v="318"/>
    <x v="836"/>
    <n v="30"/>
    <x v="1"/>
    <n v="65.52"/>
    <x v="3"/>
    <s v="Phone"/>
    <x v="0"/>
    <n v="0"/>
    <n v="4672"/>
    <s v="Alto"/>
    <s v="Bajo"/>
    <n v="3.3333333333333333E-2"/>
    <n v="538"/>
    <n v="9"/>
    <n v="3.3333333333333335"/>
    <n v="3.3333333333333335"/>
    <s v="Primera compra"/>
    <n v="1447"/>
    <n v="47.540041067761805"/>
    <n v="3.9616700889801506"/>
    <x v="2"/>
    <x v="1"/>
    <s v="oct"/>
  </r>
  <r>
    <x v="4446"/>
    <x v="0"/>
    <n v="86"/>
    <n v="8"/>
    <n v="20.9"/>
    <n v="0"/>
    <s v="No"/>
    <s v="No"/>
    <n v="0"/>
    <n v="0"/>
    <n v="4"/>
    <s v="No"/>
    <n v="7"/>
    <s v="NH"/>
    <x v="0"/>
    <n v="76"/>
    <s v="No"/>
    <s v="Yes"/>
    <s v="Yes"/>
    <s v="  One Year   "/>
    <s v="Credit Card"/>
    <n v="55"/>
    <n v="104"/>
    <x v="0"/>
    <m/>
    <x v="318"/>
    <x v="836"/>
    <n v="30"/>
    <x v="1"/>
    <n v="65.52"/>
    <x v="2"/>
    <s v="Phone"/>
    <x v="0"/>
    <n v="0"/>
    <n v="741"/>
    <s v="Alto"/>
    <s v="Medio"/>
    <n v="0.16666666666666666"/>
    <n v="538"/>
    <n v="13"/>
    <n v="2.3076923076923075"/>
    <n v="2.3076923076923075"/>
    <s v="Compra posterior"/>
    <n v="1447"/>
    <n v="47.540041067761805"/>
    <n v="3.9616700889801506"/>
    <x v="1"/>
    <x v="1"/>
    <s v="oct"/>
  </r>
  <r>
    <x v="4447"/>
    <x v="0"/>
    <n v="96"/>
    <n v="96"/>
    <n v="278.5"/>
    <n v="0"/>
    <s v="No"/>
    <s v="No"/>
    <n v="0"/>
    <n v="0"/>
    <n v="6"/>
    <s v="Yes"/>
    <n v="0"/>
    <s v="IN"/>
    <x v="0"/>
    <n v="40"/>
    <s v="No"/>
    <s v="No"/>
    <s v="No"/>
    <s v="  One Year   "/>
    <s v="Direct Debit"/>
    <n v="32"/>
    <n v="886"/>
    <x v="0"/>
    <m/>
    <x v="1045"/>
    <x v="1155"/>
    <n v="106"/>
    <x v="1"/>
    <n v="32.14"/>
    <x v="4"/>
    <s v="SMS"/>
    <x v="0"/>
    <n v="0"/>
    <n v="487"/>
    <s v="Medio"/>
    <s v="Bajo"/>
    <n v="2.8301886792452831E-2"/>
    <n v="725"/>
    <n v="99"/>
    <n v="1.0707070707070707"/>
    <n v="1.0707070707070707"/>
    <s v="Primera compra"/>
    <n v="820"/>
    <n v="26.940451745379878"/>
    <n v="2.2450376454483232"/>
    <x v="0"/>
    <x v="2"/>
    <s v="jul"/>
  </r>
  <r>
    <x v="4448"/>
    <x v="0"/>
    <n v="75"/>
    <n v="133"/>
    <n v="263.2"/>
    <n v="0"/>
    <s v="No"/>
    <s v="No"/>
    <n v="0"/>
    <n v="1"/>
    <n v="4"/>
    <s v="Yes"/>
    <n v="0"/>
    <s v="KY"/>
    <x v="0"/>
    <n v="49"/>
    <s v="No"/>
    <s v="No"/>
    <s v="No"/>
    <s v="  Two Year   "/>
    <s v="Direct Debit"/>
    <n v="21"/>
    <n v="1115"/>
    <x v="0"/>
    <m/>
    <x v="193"/>
    <x v="14"/>
    <n v="85"/>
    <x v="2"/>
    <n v="23.12"/>
    <x v="3"/>
    <s v="SMS"/>
    <x v="0"/>
    <n v="0"/>
    <n v="4408"/>
    <s v="Medio"/>
    <s v="Bajo"/>
    <n v="1.1764705882352941E-2"/>
    <n v="1222"/>
    <n v="134"/>
    <n v="0.63432835820895528"/>
    <n v="0.63432835820895528"/>
    <s v="Primera compra"/>
    <n v="1514"/>
    <n v="49.741273100616013"/>
    <n v="4.1451060917180014"/>
    <x v="2"/>
    <x v="0"/>
    <s v="ago"/>
  </r>
  <r>
    <x v="4449"/>
    <x v="0"/>
    <n v="65"/>
    <n v="169"/>
    <n v="447.1"/>
    <n v="180"/>
    <s v="Yes"/>
    <s v="No"/>
    <n v="118.1"/>
    <n v="2"/>
    <n v="3"/>
    <s v="Yes"/>
    <n v="0"/>
    <s v="OR"/>
    <x v="1"/>
    <n v="47"/>
    <s v="No"/>
    <s v="No"/>
    <s v="No"/>
    <s v="  One Year   "/>
    <s v="Credit Card"/>
    <n v="34"/>
    <n v="1514"/>
    <x v="0"/>
    <m/>
    <x v="234"/>
    <x v="299"/>
    <n v="107"/>
    <x v="2"/>
    <n v="32.200000000000003"/>
    <x v="2"/>
    <s v="Email"/>
    <x v="0"/>
    <n v="4.72"/>
    <n v="535"/>
    <s v="Medio"/>
    <s v="Medio"/>
    <n v="4.6728971962616821E-2"/>
    <n v="1615"/>
    <n v="354"/>
    <n v="0.30225988700564971"/>
    <n v="0.30225988700564971"/>
    <s v="Primera compra"/>
    <n v="1352"/>
    <n v="44.418891170431209"/>
    <n v="3.7015742642026006"/>
    <x v="1"/>
    <x v="0"/>
    <s v="ene"/>
  </r>
  <r>
    <x v="4450"/>
    <x v="0"/>
    <n v="66"/>
    <n v="401"/>
    <n v="883"/>
    <n v="0"/>
    <s v="No"/>
    <s v="No"/>
    <n v="0"/>
    <n v="0"/>
    <n v="0"/>
    <s v="No"/>
    <n v="0"/>
    <s v="NJ"/>
    <x v="0"/>
    <n v="34"/>
    <s v="No"/>
    <s v="No"/>
    <s v="No"/>
    <s v="  Two Year   "/>
    <s v="Credit Card"/>
    <n v="8"/>
    <n v="448"/>
    <x v="0"/>
    <m/>
    <x v="1035"/>
    <x v="537"/>
    <n v="86"/>
    <x v="2"/>
    <n v="9.56"/>
    <x v="0"/>
    <s v="Phone"/>
    <x v="0"/>
    <n v="0"/>
    <n v="288"/>
    <s v="Medio"/>
    <s v="Bajo"/>
    <n v="2.3255813953488372E-2"/>
    <n v="1413"/>
    <n v="403"/>
    <n v="0.21339950372208435"/>
    <n v="0.21339950372208435"/>
    <s v="Primera compra"/>
    <n v="853"/>
    <n v="28.024640657084188"/>
    <n v="2.3353867214236823"/>
    <x v="0"/>
    <x v="1"/>
    <s v="jun"/>
  </r>
  <r>
    <x v="4451"/>
    <x v="0"/>
    <n v="72"/>
    <n v="82"/>
    <n v="247.2"/>
    <n v="140"/>
    <s v="Yes"/>
    <s v="Yes"/>
    <n v="0"/>
    <n v="0"/>
    <n v="16"/>
    <s v="Yes"/>
    <n v="0"/>
    <s v="MD"/>
    <x v="1"/>
    <n v="28"/>
    <s v="Yes"/>
    <s v="No"/>
    <s v="No"/>
    <s v="  Month-to-Month   "/>
    <s v="Credit Card"/>
    <n v="63"/>
    <n v="2237"/>
    <x v="0"/>
    <m/>
    <x v="446"/>
    <x v="742"/>
    <n v="85"/>
    <x v="0"/>
    <n v="59.17"/>
    <x v="1"/>
    <s v="Email"/>
    <x v="0"/>
    <n v="2.76"/>
    <n v="6022"/>
    <s v="Alto"/>
    <s v="Bajo"/>
    <n v="0"/>
    <n v="1504"/>
    <n v="222"/>
    <n v="0.38288288288288286"/>
    <n v="0.38288288288288286"/>
    <s v="Primera compra"/>
    <n v="1702"/>
    <n v="55.917864476386036"/>
    <n v="4.6598220396988363"/>
    <x v="2"/>
    <x v="3"/>
    <s v="feb"/>
  </r>
  <r>
    <x v="4452"/>
    <x v="0"/>
    <n v="66"/>
    <n v="26"/>
    <n v="83"/>
    <n v="48"/>
    <s v="Yes"/>
    <s v="No"/>
    <n v="40.799999999999997"/>
    <n v="0"/>
    <n v="0"/>
    <s v="No"/>
    <n v="0"/>
    <s v="NV"/>
    <x v="1"/>
    <n v="56"/>
    <s v="No"/>
    <s v="No"/>
    <s v="No"/>
    <s v="  One Year   "/>
    <s v="Credit Card"/>
    <n v="12"/>
    <n v="138"/>
    <x v="0"/>
    <m/>
    <x v="1381"/>
    <x v="205"/>
    <n v="2"/>
    <x v="2"/>
    <n v="11.03"/>
    <x v="2"/>
    <s v="Phone"/>
    <x v="1"/>
    <n v="0.82"/>
    <n v="626"/>
    <s v="Medio"/>
    <s v="Medio"/>
    <n v="2.5"/>
    <n v="1387"/>
    <n v="79"/>
    <n v="2.5316455696202531E-2"/>
    <n v="2.5316455696202531E-2"/>
    <s v="Primera compra"/>
    <n v="1576"/>
    <n v="51.778234086242293"/>
    <n v="4.3148528405201914"/>
    <x v="1"/>
    <x v="1"/>
    <s v="jun"/>
  </r>
  <r>
    <x v="4453"/>
    <x v="0"/>
    <n v="75"/>
    <n v="119"/>
    <n v="375.6"/>
    <n v="0"/>
    <s v="No"/>
    <s v="No"/>
    <n v="0"/>
    <n v="1"/>
    <n v="0"/>
    <s v="No"/>
    <n v="0"/>
    <s v="CO"/>
    <x v="0"/>
    <n v="58"/>
    <s v="No"/>
    <s v="No"/>
    <s v="No"/>
    <s v="  Two Year   "/>
    <s v="Credit Card"/>
    <n v="13"/>
    <n v="952"/>
    <x v="0"/>
    <m/>
    <x v="1152"/>
    <x v="365"/>
    <n v="57"/>
    <x v="1"/>
    <n v="13.32"/>
    <x v="5"/>
    <s v="Phone"/>
    <x v="0"/>
    <n v="0"/>
    <n v="2101"/>
    <s v="Medio"/>
    <s v="Bajo"/>
    <n v="7.0175438596491224E-2"/>
    <n v="1194"/>
    <n v="123"/>
    <n v="0.46341463414634149"/>
    <n v="0.46341463414634149"/>
    <s v="Primera compra"/>
    <n v="1126"/>
    <n v="36.993839835728956"/>
    <n v="3.0828199863107462"/>
    <x v="0"/>
    <x v="2"/>
    <s v="sept"/>
  </r>
  <r>
    <x v="4454"/>
    <x v="0"/>
    <n v="67"/>
    <n v="117"/>
    <n v="326.10000000000002"/>
    <n v="0"/>
    <s v="No"/>
    <s v="No"/>
    <n v="0"/>
    <n v="0"/>
    <n v="5"/>
    <s v="Yes"/>
    <n v="0"/>
    <s v="MO"/>
    <x v="1"/>
    <n v="66"/>
    <s v="No"/>
    <s v="Yes"/>
    <s v="Yes"/>
    <s v="  Two Year   "/>
    <s v="Credit Card"/>
    <n v="37"/>
    <n v="2421"/>
    <x v="0"/>
    <m/>
    <x v="766"/>
    <x v="738"/>
    <n v="41"/>
    <x v="2"/>
    <n v="29.81"/>
    <x v="5"/>
    <s v="SMS"/>
    <x v="1"/>
    <n v="0"/>
    <n v="2629"/>
    <s v="Medio"/>
    <s v="Bajo"/>
    <n v="9.7560975609756101E-2"/>
    <n v="755"/>
    <n v="121"/>
    <n v="0.33884297520661155"/>
    <n v="0.33884297520661155"/>
    <s v="Primera compra"/>
    <n v="1432"/>
    <n v="47.04722792607803"/>
    <n v="3.9206023271731691"/>
    <x v="0"/>
    <x v="3"/>
    <s v="nov"/>
  </r>
  <r>
    <x v="4455"/>
    <x v="0"/>
    <n v="68"/>
    <n v="53"/>
    <n v="153.6"/>
    <n v="93"/>
    <s v="Yes"/>
    <s v="No"/>
    <n v="249.6"/>
    <n v="0"/>
    <n v="19"/>
    <s v="Yes"/>
    <n v="0"/>
    <s v="AR"/>
    <x v="1"/>
    <n v="25"/>
    <s v="Yes"/>
    <s v="No"/>
    <s v="No"/>
    <s v="  Month-to-Month   "/>
    <s v="Direct Debit"/>
    <n v="62"/>
    <n v="1895"/>
    <x v="0"/>
    <m/>
    <x v="388"/>
    <x v="140"/>
    <n v="15"/>
    <x v="0"/>
    <n v="49.95"/>
    <x v="1"/>
    <s v="Email"/>
    <x v="1"/>
    <n v="4.99"/>
    <n v="211"/>
    <s v="Alto"/>
    <s v="Bajo"/>
    <n v="0"/>
    <n v="1065"/>
    <n v="146"/>
    <n v="0.10273972602739725"/>
    <n v="0.10273972602739725"/>
    <s v="Primera compra"/>
    <n v="1494"/>
    <n v="49.08418891170431"/>
    <n v="4.0903490759753591"/>
    <x v="2"/>
    <x v="0"/>
    <s v="sept"/>
  </r>
  <r>
    <x v="4456"/>
    <x v="0"/>
    <n v="74"/>
    <n v="74"/>
    <n v="155"/>
    <n v="130"/>
    <s v="Yes"/>
    <s v="No"/>
    <n v="132.6"/>
    <n v="0"/>
    <n v="4"/>
    <s v="Yes"/>
    <n v="0"/>
    <s v="NV"/>
    <x v="0"/>
    <n v="35"/>
    <s v="No"/>
    <s v="No"/>
    <s v="No"/>
    <s v="  Month-to-Month   "/>
    <s v="Direct Debit"/>
    <n v="32"/>
    <n v="824"/>
    <x v="0"/>
    <m/>
    <x v="979"/>
    <x v="135"/>
    <n v="95"/>
    <x v="2"/>
    <n v="32.36"/>
    <x v="4"/>
    <s v="Email"/>
    <x v="0"/>
    <n v="2.65"/>
    <n v="1741"/>
    <s v="Medio"/>
    <s v="Bajo"/>
    <n v="3.1578947368421054E-2"/>
    <n v="1642"/>
    <n v="207"/>
    <n v="0.45893719806763283"/>
    <n v="0.45893719806763283"/>
    <s v="Primera compra"/>
    <n v="430"/>
    <n v="14.127310061601644"/>
    <n v="1.1772758384668036"/>
    <x v="0"/>
    <x v="2"/>
    <s v="ago"/>
  </r>
  <r>
    <x v="4457"/>
    <x v="0"/>
    <n v="97"/>
    <n v="151"/>
    <n v="334.1"/>
    <n v="0"/>
    <s v="No"/>
    <s v="No"/>
    <n v="0"/>
    <n v="0"/>
    <n v="1"/>
    <s v="Yes"/>
    <n v="0"/>
    <s v="NJ"/>
    <x v="0"/>
    <n v="60"/>
    <s v="No"/>
    <s v="No"/>
    <s v="Yes"/>
    <s v="  Two Year   "/>
    <s v="Direct Debit"/>
    <n v="39"/>
    <n v="2614"/>
    <x v="0"/>
    <m/>
    <x v="1279"/>
    <x v="974"/>
    <n v="42"/>
    <x v="1"/>
    <n v="46.42"/>
    <x v="1"/>
    <s v="Phone"/>
    <x v="0"/>
    <n v="0"/>
    <n v="871"/>
    <s v="Alto"/>
    <s v="Bajo"/>
    <n v="0"/>
    <n v="1496"/>
    <n v="151"/>
    <n v="0.27814569536423839"/>
    <n v="0.27814569536423839"/>
    <s v="Primera compra"/>
    <n v="898"/>
    <n v="29.503080082135526"/>
    <n v="2.4585900068446271"/>
    <x v="2"/>
    <x v="3"/>
    <s v="abr"/>
  </r>
  <r>
    <x v="4458"/>
    <x v="0"/>
    <n v="68"/>
    <n v="219"/>
    <n v="580.5"/>
    <n v="219"/>
    <s v="Yes"/>
    <s v="No"/>
    <n v="304.2"/>
    <n v="0"/>
    <n v="4"/>
    <s v="No"/>
    <n v="52"/>
    <s v="MI"/>
    <x v="0"/>
    <n v="74"/>
    <s v="No"/>
    <s v="Yes"/>
    <s v="Yes"/>
    <s v="  Two Year   "/>
    <s v="Credit Card"/>
    <n v="61"/>
    <n v="4392"/>
    <x v="0"/>
    <m/>
    <x v="264"/>
    <x v="870"/>
    <n v="57"/>
    <x v="0"/>
    <n v="52.27"/>
    <x v="4"/>
    <s v="SMS"/>
    <x v="0"/>
    <n v="9.1199999999999992"/>
    <n v="2060"/>
    <s v="Alto"/>
    <s v="Bajo"/>
    <n v="5.2631578947368418E-2"/>
    <n v="642"/>
    <n v="441"/>
    <n v="0.12925170068027211"/>
    <n v="0.12925170068027211"/>
    <s v="Primera compra"/>
    <n v="1235"/>
    <n v="40.57494866529774"/>
    <n v="3.3812457221081451"/>
    <x v="0"/>
    <x v="3"/>
    <s v="may"/>
  </r>
  <r>
    <x v="4459"/>
    <x v="0"/>
    <n v="97"/>
    <n v="248"/>
    <n v="626.1"/>
    <n v="0"/>
    <s v="No"/>
    <s v="No"/>
    <n v="0"/>
    <n v="1"/>
    <n v="6"/>
    <s v="Yes"/>
    <n v="0"/>
    <s v="ID"/>
    <x v="0"/>
    <n v="37"/>
    <s v="No"/>
    <s v="No"/>
    <s v="Yes"/>
    <s v="  Two Year   "/>
    <s v="Direct Debit"/>
    <n v="43"/>
    <n v="2464"/>
    <x v="0"/>
    <m/>
    <x v="1190"/>
    <x v="1238"/>
    <n v="89"/>
    <x v="1"/>
    <n v="40.270000000000003"/>
    <x v="0"/>
    <s v="Email"/>
    <x v="0"/>
    <n v="0"/>
    <n v="4872"/>
    <s v="Medio"/>
    <s v="Bajo"/>
    <n v="2.247191011235955E-2"/>
    <n v="1091"/>
    <n v="250"/>
    <n v="0.35599999999999998"/>
    <n v="0.35599999999999998"/>
    <s v="Primera compra"/>
    <n v="1351"/>
    <n v="44.386036960985628"/>
    <n v="3.698836413415469"/>
    <x v="0"/>
    <x v="3"/>
    <s v="ene"/>
  </r>
  <r>
    <x v="4460"/>
    <x v="0"/>
    <n v="74"/>
    <n v="118"/>
    <n v="272.10000000000002"/>
    <n v="204"/>
    <s v="Yes"/>
    <s v="No"/>
    <n v="445.4"/>
    <n v="0"/>
    <n v="10"/>
    <s v="Yes"/>
    <n v="0"/>
    <s v="MN"/>
    <x v="0"/>
    <n v="29"/>
    <s v="Yes"/>
    <s v="No"/>
    <s v="No"/>
    <s v="  Two Year   "/>
    <s v="Credit Card"/>
    <n v="32"/>
    <n v="2161"/>
    <x v="0"/>
    <m/>
    <x v="1340"/>
    <x v="384"/>
    <n v="50"/>
    <x v="0"/>
    <n v="36.659999999999997"/>
    <x v="0"/>
    <s v="SMS"/>
    <x v="1"/>
    <n v="8.91"/>
    <n v="6910"/>
    <s v="Medio"/>
    <s v="Bajo"/>
    <n v="0.04"/>
    <n v="1279"/>
    <n v="324"/>
    <n v="0.15432098765432098"/>
    <n v="0.15432098765432098"/>
    <s v="Primera compra"/>
    <n v="634"/>
    <n v="20.829568788501025"/>
    <n v="1.7357973990417521"/>
    <x v="0"/>
    <x v="0"/>
    <s v="ene"/>
  </r>
  <r>
    <x v="4461"/>
    <x v="0"/>
    <n v="73"/>
    <n v="379"/>
    <n v="941"/>
    <n v="0"/>
    <s v="No"/>
    <s v="No"/>
    <n v="0"/>
    <n v="0"/>
    <n v="19"/>
    <s v="Yes"/>
    <n v="0"/>
    <s v="DE"/>
    <x v="1"/>
    <n v="27"/>
    <s v="Yes"/>
    <s v="No"/>
    <s v="Yes"/>
    <s v="  Two Year   "/>
    <s v="Direct Debit"/>
    <n v="48"/>
    <n v="3474"/>
    <x v="0"/>
    <m/>
    <x v="892"/>
    <x v="308"/>
    <n v="71"/>
    <x v="2"/>
    <n v="42.54"/>
    <x v="5"/>
    <s v="Phone"/>
    <x v="0"/>
    <n v="0"/>
    <n v="1420"/>
    <s v="Medio"/>
    <s v="Bajo"/>
    <n v="5.6338028169014086E-2"/>
    <n v="939"/>
    <n v="383"/>
    <n v="0.18537859007832899"/>
    <n v="0.18537859007832899"/>
    <s v="Primera compra"/>
    <n v="1327"/>
    <n v="43.597535934291585"/>
    <n v="3.6331279945242989"/>
    <x v="0"/>
    <x v="3"/>
    <s v="feb"/>
  </r>
  <r>
    <x v="4462"/>
    <x v="0"/>
    <n v="83"/>
    <n v="132"/>
    <n v="343.9"/>
    <n v="0"/>
    <s v="No"/>
    <s v="No"/>
    <n v="0"/>
    <n v="0"/>
    <n v="5"/>
    <s v="Yes"/>
    <n v="0"/>
    <s v="CT"/>
    <x v="0"/>
    <n v="46"/>
    <s v="No"/>
    <s v="No"/>
    <s v="Yes"/>
    <s v="  Two Year   "/>
    <s v="Credit Card"/>
    <n v="18"/>
    <n v="1234"/>
    <x v="0"/>
    <m/>
    <x v="768"/>
    <x v="79"/>
    <n v="5"/>
    <x v="1"/>
    <n v="14.59"/>
    <x v="2"/>
    <s v="Email"/>
    <x v="0"/>
    <n v="0"/>
    <n v="5220"/>
    <s v="Medio"/>
    <s v="Medio"/>
    <n v="1"/>
    <n v="1578"/>
    <n v="137"/>
    <n v="3.6496350364963501E-2"/>
    <n v="3.6496350364963501E-2"/>
    <s v="Primera compra"/>
    <n v="965"/>
    <n v="31.704312114989733"/>
    <n v="2.6420260095824779"/>
    <x v="1"/>
    <x v="0"/>
    <s v="feb"/>
  </r>
  <r>
    <x v="4463"/>
    <x v="0"/>
    <n v="66"/>
    <n v="4"/>
    <n v="9.9"/>
    <n v="0"/>
    <s v="No"/>
    <s v="No"/>
    <n v="0"/>
    <n v="0"/>
    <n v="3"/>
    <s v="No"/>
    <n v="6"/>
    <s v="NH"/>
    <x v="0"/>
    <n v="48"/>
    <s v="No"/>
    <s v="No"/>
    <s v="No"/>
    <s v="  Month-to-Month   "/>
    <s v="Direct Debit"/>
    <n v="57"/>
    <n v="113"/>
    <x v="0"/>
    <m/>
    <x v="617"/>
    <x v="1042"/>
    <n v="41"/>
    <x v="0"/>
    <n v="56.59"/>
    <x v="2"/>
    <s v="SMS"/>
    <x v="0"/>
    <n v="0"/>
    <n v="2676"/>
    <s v="Alto"/>
    <s v="Medio"/>
    <n v="0.12195121951219512"/>
    <n v="1336"/>
    <n v="9"/>
    <n v="4.5555555555555554"/>
    <n v="4.5555555555555554"/>
    <s v="Primera compra"/>
    <n v="1227"/>
    <n v="40.312114989733061"/>
    <n v="3.3593429158110886"/>
    <x v="1"/>
    <x v="1"/>
    <s v="jun"/>
  </r>
  <r>
    <x v="4464"/>
    <x v="0"/>
    <n v="60"/>
    <n v="89"/>
    <n v="218.4"/>
    <n v="0"/>
    <s v="No"/>
    <s v="No"/>
    <n v="0"/>
    <n v="0"/>
    <n v="5"/>
    <s v="Yes"/>
    <n v="0"/>
    <s v="UT"/>
    <x v="1"/>
    <n v="67"/>
    <s v="No"/>
    <s v="Yes"/>
    <s v="Yes"/>
    <s v="  One Year   "/>
    <s v="Direct Debit"/>
    <n v="25"/>
    <n v="672"/>
    <x v="0"/>
    <m/>
    <x v="1382"/>
    <x v="514"/>
    <n v="106"/>
    <x v="2"/>
    <n v="21.47"/>
    <x v="5"/>
    <s v="Email"/>
    <x v="0"/>
    <n v="0"/>
    <n v="4792"/>
    <s v="Medio"/>
    <s v="Bajo"/>
    <n v="3.7735849056603772E-2"/>
    <n v="643"/>
    <n v="93"/>
    <n v="1.1397849462365592"/>
    <n v="1.1397849462365592"/>
    <s v="Primera compra"/>
    <n v="989"/>
    <n v="32.492813141683776"/>
    <n v="2.707734428473648"/>
    <x v="0"/>
    <x v="2"/>
    <s v="ene"/>
  </r>
  <r>
    <x v="4465"/>
    <x v="0"/>
    <n v="73"/>
    <n v="155"/>
    <n v="430.4"/>
    <n v="288"/>
    <s v="Yes"/>
    <s v="No"/>
    <n v="199.8"/>
    <n v="1"/>
    <n v="2"/>
    <s v="Yes"/>
    <n v="0"/>
    <s v="WI"/>
    <x v="0"/>
    <n v="42"/>
    <s v="No"/>
    <s v="No"/>
    <s v="Yes"/>
    <s v="  Two Year   "/>
    <s v="Credit Card"/>
    <n v="39"/>
    <n v="2812"/>
    <x v="0"/>
    <m/>
    <x v="308"/>
    <x v="1018"/>
    <n v="70"/>
    <x v="2"/>
    <n v="32.89"/>
    <x v="3"/>
    <s v="Phone"/>
    <x v="1"/>
    <n v="7.99"/>
    <n v="1873"/>
    <s v="Medio"/>
    <s v="Bajo"/>
    <n v="1.4285714285714285E-2"/>
    <n v="488"/>
    <n v="444"/>
    <n v="0.15765765765765766"/>
    <n v="0.15765765765765766"/>
    <s v="Primera compra"/>
    <n v="1686"/>
    <n v="55.392197125256672"/>
    <n v="4.6160164271047224"/>
    <x v="2"/>
    <x v="3"/>
    <s v="mar"/>
  </r>
  <r>
    <x v="4466"/>
    <x v="0"/>
    <n v="67"/>
    <n v="208"/>
    <n v="432"/>
    <n v="0"/>
    <s v="No"/>
    <s v="No"/>
    <n v="0"/>
    <n v="0"/>
    <n v="4"/>
    <s v="Yes"/>
    <n v="0"/>
    <s v="NV"/>
    <x v="1"/>
    <n v="77"/>
    <s v="No"/>
    <s v="Yes"/>
    <s v="No"/>
    <s v="  One Year   "/>
    <s v="Direct Debit"/>
    <n v="19"/>
    <n v="1344"/>
    <x v="0"/>
    <m/>
    <x v="322"/>
    <x v="1396"/>
    <n v="58"/>
    <x v="0"/>
    <n v="16.68"/>
    <x v="2"/>
    <s v="Email"/>
    <x v="1"/>
    <n v="0"/>
    <n v="5600"/>
    <s v="Medio"/>
    <s v="Medio"/>
    <n v="8.6206896551724144E-2"/>
    <n v="1706"/>
    <n v="213"/>
    <n v="0.27230046948356806"/>
    <n v="0.27230046948356806"/>
    <s v="Primera compra"/>
    <n v="1397"/>
    <n v="45.897330595482543"/>
    <n v="3.8247775496235454"/>
    <x v="1"/>
    <x v="0"/>
    <s v="dic"/>
  </r>
  <r>
    <x v="4467"/>
    <x v="0"/>
    <n v="75"/>
    <n v="154"/>
    <n v="270.7"/>
    <n v="0"/>
    <s v="No"/>
    <s v="No"/>
    <n v="0"/>
    <n v="0"/>
    <n v="8"/>
    <s v="Yes"/>
    <n v="0"/>
    <s v="PA"/>
    <x v="1"/>
    <n v="73"/>
    <s v="No"/>
    <s v="Yes"/>
    <s v="No"/>
    <s v="  Two Year   "/>
    <s v="Direct Debit"/>
    <n v="53"/>
    <n v="2405"/>
    <x v="0"/>
    <m/>
    <x v="425"/>
    <x v="709"/>
    <n v="116"/>
    <x v="2"/>
    <n v="43.05"/>
    <x v="1"/>
    <s v="SMS"/>
    <x v="1"/>
    <n v="0"/>
    <n v="4073"/>
    <s v="Medio"/>
    <s v="Bajo"/>
    <n v="0"/>
    <n v="711"/>
    <n v="154"/>
    <n v="0.75324675324675328"/>
    <n v="0.75324675324675328"/>
    <s v="Primera compra"/>
    <n v="404"/>
    <n v="13.273100616016428"/>
    <n v="1.106091718001369"/>
    <x v="0"/>
    <x v="3"/>
    <s v="sept"/>
  </r>
  <r>
    <x v="4468"/>
    <x v="0"/>
    <n v="68"/>
    <n v="122"/>
    <n v="475.5"/>
    <n v="0"/>
    <s v="No"/>
    <s v="No"/>
    <n v="0"/>
    <n v="2"/>
    <n v="0"/>
    <s v="No"/>
    <n v="0"/>
    <s v="NM"/>
    <x v="0"/>
    <n v="39"/>
    <s v="No"/>
    <s v="No"/>
    <s v="No"/>
    <s v="  Two Year   "/>
    <s v="Credit Card"/>
    <n v="10"/>
    <n v="429"/>
    <x v="0"/>
    <m/>
    <x v="1383"/>
    <x v="401"/>
    <n v="62"/>
    <x v="0"/>
    <n v="8.5399999999999991"/>
    <x v="0"/>
    <s v="Email"/>
    <x v="0"/>
    <n v="0"/>
    <n v="3634"/>
    <s v="Medio"/>
    <s v="Bajo"/>
    <n v="3.2258064516129031E-2"/>
    <n v="1063"/>
    <n v="124"/>
    <n v="0.5"/>
    <n v="0.5"/>
    <s v="Primera compra"/>
    <n v="801"/>
    <n v="26.316221765913756"/>
    <n v="2.193018480492813"/>
    <x v="0"/>
    <x v="1"/>
    <s v="ago"/>
  </r>
  <r>
    <x v="4469"/>
    <x v="0"/>
    <n v="73"/>
    <n v="16"/>
    <n v="46.2"/>
    <n v="32"/>
    <s v="Yes"/>
    <s v="No"/>
    <n v="40.4"/>
    <n v="0"/>
    <n v="3"/>
    <s v="No"/>
    <n v="41"/>
    <s v="WY"/>
    <x v="0"/>
    <n v="60"/>
    <s v="No"/>
    <s v="No"/>
    <s v="No"/>
    <s v="  Month-to-Month   "/>
    <s v="Direct Debit"/>
    <n v="38"/>
    <n v="291"/>
    <x v="0"/>
    <m/>
    <x v="26"/>
    <x v="813"/>
    <n v="99"/>
    <x v="2"/>
    <n v="32.299999999999997"/>
    <x v="1"/>
    <s v="SMS"/>
    <x v="1"/>
    <n v="0.81"/>
    <n v="5522"/>
    <s v="Medio"/>
    <s v="Bajo"/>
    <n v="0"/>
    <n v="570"/>
    <n v="48"/>
    <n v="2.0625"/>
    <n v="2.0625"/>
    <s v="Primera compra"/>
    <n v="946"/>
    <n v="31.080082135523611"/>
    <n v="2.5900068446269677"/>
    <x v="2"/>
    <x v="1"/>
    <s v="mar"/>
  </r>
  <r>
    <x v="4469"/>
    <x v="0"/>
    <n v="59"/>
    <n v="16"/>
    <n v="46.2"/>
    <n v="32"/>
    <s v="Yes"/>
    <s v="No"/>
    <n v="40.4"/>
    <n v="0"/>
    <n v="3"/>
    <s v="No"/>
    <n v="41"/>
    <s v="WY"/>
    <x v="0"/>
    <n v="60"/>
    <s v="No"/>
    <s v="No"/>
    <s v="No"/>
    <s v="  Month-to-Month   "/>
    <s v="Direct Debit"/>
    <n v="38"/>
    <n v="291"/>
    <x v="0"/>
    <m/>
    <x v="26"/>
    <x v="813"/>
    <n v="99"/>
    <x v="2"/>
    <n v="32.299999999999997"/>
    <x v="2"/>
    <s v="SMS"/>
    <x v="1"/>
    <n v="0.81"/>
    <n v="6128"/>
    <s v="Medio"/>
    <s v="Medio"/>
    <n v="5.0505050505050504E-2"/>
    <n v="570"/>
    <n v="53"/>
    <n v="1.8679245283018868"/>
    <n v="1.8679245283018868"/>
    <s v="Compra posterior"/>
    <n v="946"/>
    <n v="31.080082135523611"/>
    <n v="2.5900068446269677"/>
    <x v="1"/>
    <x v="1"/>
    <s v="mar"/>
  </r>
  <r>
    <x v="4470"/>
    <x v="0"/>
    <n v="51"/>
    <n v="5"/>
    <n v="12"/>
    <n v="0"/>
    <s v="No"/>
    <s v="No"/>
    <n v="0"/>
    <n v="0"/>
    <n v="5"/>
    <s v="Yes"/>
    <n v="0"/>
    <s v="NE"/>
    <x v="1"/>
    <n v="54"/>
    <s v="No"/>
    <s v="No"/>
    <s v="No"/>
    <s v="  Month-to-Month   "/>
    <s v="Direct Debit"/>
    <n v="58"/>
    <n v="58"/>
    <x v="0"/>
    <m/>
    <x v="871"/>
    <x v="188"/>
    <n v="57"/>
    <x v="1"/>
    <n v="56.1"/>
    <x v="2"/>
    <s v="Phone"/>
    <x v="1"/>
    <n v="0"/>
    <n v="3187"/>
    <s v="Alto"/>
    <s v="Medio"/>
    <n v="8.771929824561403E-2"/>
    <n v="555"/>
    <n v="10"/>
    <n v="5.7"/>
    <n v="5.7"/>
    <s v="Primera compra"/>
    <n v="896"/>
    <n v="29.437371663244349"/>
    <n v="2.4531143052703626"/>
    <x v="1"/>
    <x v="1"/>
    <s v="may"/>
  </r>
  <r>
    <x v="4471"/>
    <x v="0"/>
    <n v="66"/>
    <n v="201"/>
    <n v="358.8"/>
    <n v="0"/>
    <s v="No"/>
    <s v="No"/>
    <n v="0"/>
    <n v="0"/>
    <n v="2"/>
    <s v="Yes"/>
    <n v="0"/>
    <s v="MN"/>
    <x v="0"/>
    <n v="55"/>
    <s v="No"/>
    <s v="No"/>
    <s v="Yes"/>
    <s v="  One Year   "/>
    <s v="Credit Card"/>
    <n v="75"/>
    <n v="3342"/>
    <x v="0"/>
    <m/>
    <x v="282"/>
    <x v="1337"/>
    <n v="52"/>
    <x v="0"/>
    <n v="83.23"/>
    <x v="2"/>
    <s v="Phone"/>
    <x v="0"/>
    <n v="0"/>
    <n v="3502"/>
    <s v="Alto"/>
    <s v="Medio"/>
    <n v="9.6153846153846159E-2"/>
    <n v="524"/>
    <n v="206"/>
    <n v="0.25242718446601942"/>
    <n v="0.25242718446601942"/>
    <s v="Primera compra"/>
    <n v="1211"/>
    <n v="39.786447638603697"/>
    <n v="3.3155373032169746"/>
    <x v="1"/>
    <x v="3"/>
    <s v="jun"/>
  </r>
  <r>
    <x v="4472"/>
    <x v="0"/>
    <n v="54"/>
    <n v="328"/>
    <n v="911.6"/>
    <n v="490"/>
    <s v="Yes"/>
    <s v="No"/>
    <n v="145.6"/>
    <n v="0"/>
    <n v="0"/>
    <s v="No"/>
    <n v="0"/>
    <s v="MN"/>
    <x v="1"/>
    <n v="59"/>
    <s v="No"/>
    <s v="No"/>
    <s v="No"/>
    <s v="  Two Year   "/>
    <s v="Direct Debit"/>
    <n v="9"/>
    <n v="636"/>
    <x v="0"/>
    <m/>
    <x v="812"/>
    <x v="1114"/>
    <n v="44"/>
    <x v="2"/>
    <n v="7.72"/>
    <x v="2"/>
    <s v="Phone"/>
    <x v="0"/>
    <n v="0.73"/>
    <n v="6965"/>
    <s v="Medio"/>
    <s v="Medio"/>
    <n v="0.11363636363636363"/>
    <n v="376"/>
    <n v="823"/>
    <n v="5.3462940461725394E-2"/>
    <n v="5.3462940461725394E-2"/>
    <s v="Primera compra"/>
    <n v="1623"/>
    <n v="53.322381930184804"/>
    <n v="4.4435318275154003"/>
    <x v="1"/>
    <x v="1"/>
    <s v="may"/>
  </r>
  <r>
    <x v="4473"/>
    <x v="0"/>
    <n v="68"/>
    <n v="51"/>
    <n v="129.30000000000001"/>
    <n v="0"/>
    <s v="No"/>
    <s v="No"/>
    <n v="0"/>
    <n v="0"/>
    <n v="5"/>
    <s v="Yes"/>
    <n v="0"/>
    <s v="FL"/>
    <x v="0"/>
    <n v="47"/>
    <s v="No"/>
    <s v="No"/>
    <s v="No"/>
    <s v="  Month-to-Month   "/>
    <s v="Credit Card"/>
    <n v="34"/>
    <n v="401"/>
    <x v="0"/>
    <m/>
    <x v="513"/>
    <x v="773"/>
    <n v="85"/>
    <x v="0"/>
    <n v="33"/>
    <x v="5"/>
    <s v="Email"/>
    <x v="0"/>
    <n v="0"/>
    <n v="4522"/>
    <s v="Medio"/>
    <s v="Bajo"/>
    <n v="4.7058823529411764E-2"/>
    <n v="571"/>
    <n v="55"/>
    <n v="1.5454545454545454"/>
    <n v="1.5454545454545454"/>
    <s v="Primera compra"/>
    <n v="1598"/>
    <n v="52.501026694045173"/>
    <n v="4.3750855578370977"/>
    <x v="0"/>
    <x v="1"/>
    <s v="may"/>
  </r>
  <r>
    <x v="4474"/>
    <x v="0"/>
    <n v="61"/>
    <n v="44"/>
    <n v="86.6"/>
    <n v="36"/>
    <s v="Yes"/>
    <s v="No"/>
    <n v="70.2"/>
    <n v="1"/>
    <n v="0"/>
    <s v="No"/>
    <n v="0"/>
    <s v="NJ"/>
    <x v="0"/>
    <n v="43"/>
    <s v="No"/>
    <s v="No"/>
    <s v="No"/>
    <s v="  One Year   "/>
    <s v="Credit Card"/>
    <n v="13"/>
    <n v="113"/>
    <x v="0"/>
    <m/>
    <x v="167"/>
    <x v="894"/>
    <n v="14"/>
    <x v="1"/>
    <n v="14.64"/>
    <x v="2"/>
    <s v="SMS"/>
    <x v="0"/>
    <n v="1.4"/>
    <n v="6560"/>
    <s v="Medio"/>
    <s v="Medio"/>
    <n v="0.35714285714285715"/>
    <n v="1453"/>
    <n v="85"/>
    <n v="0.16470588235294117"/>
    <n v="0.16470588235294117"/>
    <s v="Primera compra"/>
    <n v="1589"/>
    <n v="52.205338809034913"/>
    <n v="4.3504449007529091"/>
    <x v="1"/>
    <x v="1"/>
    <s v="jun"/>
  </r>
  <r>
    <x v="4475"/>
    <x v="0"/>
    <n v="58"/>
    <n v="18"/>
    <n v="41.1"/>
    <n v="30"/>
    <s v="Yes"/>
    <s v="Yes"/>
    <n v="0"/>
    <n v="0"/>
    <n v="0"/>
    <s v="No"/>
    <n v="0"/>
    <s v="MS"/>
    <x v="0"/>
    <n v="45"/>
    <s v="No"/>
    <s v="No"/>
    <s v="No"/>
    <s v="  Month-to-Month   "/>
    <s v="Credit Card"/>
    <n v="10"/>
    <n v="99"/>
    <x v="0"/>
    <m/>
    <x v="1066"/>
    <x v="8"/>
    <n v="61"/>
    <x v="1"/>
    <n v="10.58"/>
    <x v="0"/>
    <s v="SMS"/>
    <x v="0"/>
    <n v="0.11"/>
    <n v="3003"/>
    <s v="Medio"/>
    <s v="Bajo"/>
    <n v="3.2786885245901641E-2"/>
    <n v="1580"/>
    <n v="50"/>
    <n v="1.22"/>
    <n v="1.22"/>
    <s v="Primera compra"/>
    <n v="1136"/>
    <n v="37.322381930184804"/>
    <n v="3.1101984941820668"/>
    <x v="0"/>
    <x v="1"/>
    <s v="sept"/>
  </r>
  <r>
    <x v="4476"/>
    <x v="0"/>
    <n v="84"/>
    <n v="9"/>
    <n v="28.8"/>
    <n v="0"/>
    <s v="No"/>
    <s v="No"/>
    <n v="0"/>
    <n v="0"/>
    <n v="7"/>
    <s v="Yes"/>
    <n v="0"/>
    <s v="MT"/>
    <x v="1"/>
    <n v="67"/>
    <s v="No"/>
    <s v="Yes"/>
    <s v="No"/>
    <s v="  Two Year   "/>
    <s v="Direct Debit"/>
    <n v="55"/>
    <n v="121"/>
    <x v="0"/>
    <m/>
    <x v="1323"/>
    <x v="997"/>
    <n v="53"/>
    <x v="1"/>
    <n v="59.18"/>
    <x v="5"/>
    <s v="Phone"/>
    <x v="0"/>
    <n v="0"/>
    <n v="5732"/>
    <s v="Alto"/>
    <s v="Bajo"/>
    <n v="7.5471698113207544E-2"/>
    <n v="1586"/>
    <n v="13"/>
    <n v="4.0769230769230766"/>
    <n v="4.0769230769230766"/>
    <s v="Primera compra"/>
    <n v="1108"/>
    <n v="36.402464065708415"/>
    <n v="3.0335386721423681"/>
    <x v="0"/>
    <x v="1"/>
    <s v="oct"/>
  </r>
  <r>
    <x v="4477"/>
    <x v="0"/>
    <n v="73"/>
    <n v="174"/>
    <n v="440.1"/>
    <n v="0"/>
    <s v="No"/>
    <s v="No"/>
    <n v="0"/>
    <n v="3"/>
    <n v="0"/>
    <s v="No"/>
    <n v="0"/>
    <s v="HI"/>
    <x v="0"/>
    <n v="26"/>
    <s v="Yes"/>
    <s v="No"/>
    <s v="No"/>
    <s v="  Two Year   "/>
    <s v="Direct Debit"/>
    <n v="6"/>
    <n v="215"/>
    <x v="0"/>
    <m/>
    <x v="491"/>
    <x v="523"/>
    <n v="49"/>
    <x v="0"/>
    <n v="6.12"/>
    <x v="0"/>
    <s v="Phone"/>
    <x v="0"/>
    <n v="0"/>
    <n v="602"/>
    <s v="Medio"/>
    <s v="Bajo"/>
    <n v="4.0816326530612242E-2"/>
    <n v="861"/>
    <n v="176"/>
    <n v="0.27840909090909088"/>
    <n v="0.27840909090909088"/>
    <s v="Primera compra"/>
    <n v="1274"/>
    <n v="41.856262833675565"/>
    <n v="3.4880219028062971"/>
    <x v="0"/>
    <x v="1"/>
    <s v="abr"/>
  </r>
  <r>
    <x v="4478"/>
    <x v="0"/>
    <n v="68"/>
    <n v="270"/>
    <n v="717.2"/>
    <n v="130"/>
    <s v="Yes"/>
    <s v="No"/>
    <n v="96.2"/>
    <n v="0"/>
    <n v="3"/>
    <s v="Yes"/>
    <n v="0"/>
    <s v="DE"/>
    <x v="1"/>
    <n v="79"/>
    <s v="No"/>
    <s v="Yes"/>
    <s v="Yes"/>
    <s v="  One Year   "/>
    <s v="Credit Card"/>
    <n v="46"/>
    <n v="3013"/>
    <x v="0"/>
    <m/>
    <x v="1194"/>
    <x v="87"/>
    <n v="110"/>
    <x v="1"/>
    <n v="46.21"/>
    <x v="5"/>
    <s v="Email"/>
    <x v="1"/>
    <n v="0.48"/>
    <n v="2329"/>
    <s v="Alto"/>
    <s v="Bajo"/>
    <n v="3.6363636363636362E-2"/>
    <n v="517"/>
    <n v="404"/>
    <n v="0.2722772277227723"/>
    <n v="0.2722772277227723"/>
    <s v="Primera compra"/>
    <n v="615"/>
    <n v="20.20533880903491"/>
    <n v="1.6837782340862424"/>
    <x v="0"/>
    <x v="3"/>
    <s v="feb"/>
  </r>
  <r>
    <x v="4479"/>
    <x v="0"/>
    <n v="72"/>
    <n v="141"/>
    <n v="369.6"/>
    <n v="0"/>
    <s v="No"/>
    <s v="No"/>
    <n v="0"/>
    <n v="0"/>
    <n v="1"/>
    <s v="Yes"/>
    <n v="0"/>
    <s v="MN"/>
    <x v="0"/>
    <n v="47"/>
    <s v="No"/>
    <s v="No"/>
    <s v="Yes"/>
    <s v="  Month-to-Month   "/>
    <s v="Direct Debit"/>
    <n v="57"/>
    <n v="3533"/>
    <x v="0"/>
    <m/>
    <x v="23"/>
    <x v="158"/>
    <n v="95"/>
    <x v="2"/>
    <n v="53.32"/>
    <x v="1"/>
    <s v="SMS"/>
    <x v="1"/>
    <n v="0"/>
    <n v="939"/>
    <s v="Alto"/>
    <s v="Bajo"/>
    <n v="0"/>
    <n v="1037"/>
    <n v="141"/>
    <n v="0.67375886524822692"/>
    <n v="0.67375886524822692"/>
    <s v="Primera compra"/>
    <n v="1215"/>
    <n v="39.917864476386036"/>
    <n v="3.3264887063655029"/>
    <x v="2"/>
    <x v="3"/>
    <s v="jun"/>
  </r>
  <r>
    <x v="4479"/>
    <x v="0"/>
    <n v="63"/>
    <n v="141"/>
    <n v="369.6"/>
    <n v="0"/>
    <s v="No"/>
    <s v="No"/>
    <n v="0"/>
    <n v="0"/>
    <n v="1"/>
    <s v="Yes"/>
    <n v="0"/>
    <s v="MN"/>
    <x v="0"/>
    <n v="47"/>
    <s v="No"/>
    <s v="No"/>
    <s v="Yes"/>
    <s v="  Month-to-Month   "/>
    <s v="Direct Debit"/>
    <n v="57"/>
    <n v="3533"/>
    <x v="0"/>
    <m/>
    <x v="23"/>
    <x v="158"/>
    <n v="95"/>
    <x v="2"/>
    <n v="53.32"/>
    <x v="0"/>
    <s v="SMS"/>
    <x v="1"/>
    <n v="0"/>
    <n v="2811"/>
    <s v="Alto"/>
    <s v="Bajo"/>
    <n v="2.1052631578947368E-2"/>
    <n v="1037"/>
    <n v="143"/>
    <n v="0.66433566433566438"/>
    <n v="0.66433566433566438"/>
    <s v="Compra posterior"/>
    <n v="1215"/>
    <n v="39.917864476386036"/>
    <n v="3.3264887063655029"/>
    <x v="0"/>
    <x v="3"/>
    <s v="jun"/>
  </r>
  <r>
    <x v="4480"/>
    <x v="0"/>
    <n v="87"/>
    <n v="176"/>
    <n v="331.7"/>
    <n v="112"/>
    <s v="Yes"/>
    <s v="No"/>
    <n v="201.6"/>
    <n v="0"/>
    <n v="26"/>
    <s v="Yes"/>
    <n v="0"/>
    <s v="OK"/>
    <x v="1"/>
    <n v="26"/>
    <s v="Yes"/>
    <s v="No"/>
    <s v="Yes"/>
    <s v="  One Year   "/>
    <s v="Credit Card"/>
    <n v="13"/>
    <n v="356"/>
    <x v="0"/>
    <m/>
    <x v="462"/>
    <x v="355"/>
    <n v="52"/>
    <x v="1"/>
    <n v="11.24"/>
    <x v="2"/>
    <s v="SMS"/>
    <x v="1"/>
    <n v="4.03"/>
    <n v="6997"/>
    <s v="Medio"/>
    <s v="Medio"/>
    <n v="9.6153846153846159E-2"/>
    <n v="833"/>
    <n v="293"/>
    <n v="0.17747440273037543"/>
    <n v="0.17747440273037543"/>
    <s v="Primera compra"/>
    <n v="685"/>
    <n v="22.505133470225871"/>
    <n v="1.8754277891854894"/>
    <x v="1"/>
    <x v="1"/>
    <s v="nov"/>
  </r>
  <r>
    <x v="4481"/>
    <x v="0"/>
    <n v="62"/>
    <n v="154"/>
    <n v="427.5"/>
    <n v="0"/>
    <s v="No"/>
    <s v="No"/>
    <n v="0"/>
    <n v="0"/>
    <n v="8"/>
    <s v="Yes"/>
    <n v="0"/>
    <s v="FL"/>
    <x v="1"/>
    <n v="72"/>
    <s v="No"/>
    <s v="Yes"/>
    <s v="Yes"/>
    <s v="  Two Year   "/>
    <s v="Direct Debit"/>
    <n v="44"/>
    <n v="3159"/>
    <x v="0"/>
    <m/>
    <x v="1253"/>
    <x v="946"/>
    <n v="70"/>
    <x v="2"/>
    <n v="44.52"/>
    <x v="1"/>
    <s v="Email"/>
    <x v="1"/>
    <n v="0"/>
    <n v="235"/>
    <s v="Medio"/>
    <s v="Bajo"/>
    <n v="0"/>
    <n v="1193"/>
    <n v="154"/>
    <n v="0.45454545454545453"/>
    <n v="0.45454545454545453"/>
    <s v="Primera compra"/>
    <n v="1614"/>
    <n v="53.026694045174537"/>
    <n v="4.4188911704312117"/>
    <x v="2"/>
    <x v="3"/>
    <s v="may"/>
  </r>
  <r>
    <x v="4482"/>
    <x v="0"/>
    <n v="74"/>
    <n v="6"/>
    <n v="13"/>
    <n v="0"/>
    <s v="No"/>
    <s v="No"/>
    <n v="0"/>
    <n v="1"/>
    <n v="8"/>
    <s v="Yes"/>
    <n v="0"/>
    <s v="NC"/>
    <x v="0"/>
    <n v="33"/>
    <s v="No"/>
    <s v="No"/>
    <s v="No"/>
    <s v="  Month-to-Month   "/>
    <s v="Direct Debit"/>
    <n v="26"/>
    <n v="26"/>
    <x v="0"/>
    <m/>
    <x v="1373"/>
    <x v="1315"/>
    <n v="74"/>
    <x v="1"/>
    <n v="21.53"/>
    <x v="3"/>
    <s v="Email"/>
    <x v="0"/>
    <n v="0"/>
    <n v="5317"/>
    <s v="Medio"/>
    <s v="Bajo"/>
    <n v="1.3513513513513514E-2"/>
    <n v="1249"/>
    <n v="7"/>
    <n v="10.571428571428571"/>
    <n v="10.571428571428571"/>
    <s v="Primera compra"/>
    <n v="484"/>
    <n v="15.901437371663246"/>
    <n v="1.3251197809719371"/>
    <x v="0"/>
    <x v="1"/>
    <s v="jun"/>
  </r>
  <r>
    <x v="4483"/>
    <x v="0"/>
    <n v="75"/>
    <n v="141"/>
    <n v="345.8"/>
    <n v="135"/>
    <s v="Yes"/>
    <s v="No"/>
    <n v="160.69999999999999"/>
    <n v="0"/>
    <n v="37"/>
    <s v="No"/>
    <n v="40"/>
    <s v="IA"/>
    <x v="0"/>
    <n v="25"/>
    <s v="Yes"/>
    <s v="No"/>
    <s v="Yes"/>
    <s v="  One Year   "/>
    <s v="Direct Debit"/>
    <n v="49"/>
    <n v="1291"/>
    <x v="0"/>
    <m/>
    <x v="1200"/>
    <x v="1319"/>
    <n v="95"/>
    <x v="1"/>
    <n v="57.41"/>
    <x v="2"/>
    <s v="Email"/>
    <x v="0"/>
    <n v="3.21"/>
    <n v="1144"/>
    <s v="Alto"/>
    <s v="Medio"/>
    <n v="5.2631578947368418E-2"/>
    <n v="1054"/>
    <n v="281"/>
    <n v="0.33807829181494664"/>
    <n v="0.33807829181494664"/>
    <s v="Primera compra"/>
    <n v="1170"/>
    <n v="38.439425051334702"/>
    <n v="3.2032854209445585"/>
    <x v="1"/>
    <x v="0"/>
    <s v="jul"/>
  </r>
  <r>
    <x v="4484"/>
    <x v="0"/>
    <n v="69"/>
    <n v="50"/>
    <n v="95.4"/>
    <n v="0"/>
    <s v="No"/>
    <s v="No"/>
    <n v="0"/>
    <n v="0"/>
    <n v="0"/>
    <s v="No"/>
    <n v="0"/>
    <s v="CT"/>
    <x v="0"/>
    <n v="52"/>
    <s v="No"/>
    <s v="No"/>
    <s v="No"/>
    <s v="  One Year   "/>
    <s v="Paper Check"/>
    <n v="11"/>
    <n v="130"/>
    <x v="0"/>
    <m/>
    <x v="1082"/>
    <x v="758"/>
    <n v="101"/>
    <x v="0"/>
    <n v="8.9600000000000009"/>
    <x v="5"/>
    <s v="SMS"/>
    <x v="1"/>
    <n v="0"/>
    <n v="5433"/>
    <s v="Medio"/>
    <s v="Bajo"/>
    <n v="3.9603960396039604E-2"/>
    <n v="1283"/>
    <n v="54"/>
    <n v="1.8703703703703705"/>
    <n v="1.8703703703703705"/>
    <s v="Primera compra"/>
    <n v="1475"/>
    <n v="48.459958932238195"/>
    <n v="4.0383299110198498"/>
    <x v="0"/>
    <x v="1"/>
    <s v="sept"/>
  </r>
  <r>
    <x v="4485"/>
    <x v="0"/>
    <n v="75"/>
    <n v="301"/>
    <n v="685.5"/>
    <n v="0"/>
    <s v="No"/>
    <s v="No"/>
    <n v="0"/>
    <n v="0"/>
    <n v="15"/>
    <s v="Yes"/>
    <n v="0"/>
    <s v="NM"/>
    <x v="1"/>
    <n v="56"/>
    <s v="No"/>
    <s v="No"/>
    <s v="Yes"/>
    <s v="  Two Year   "/>
    <s v="Credit Card"/>
    <n v="26"/>
    <n v="1598"/>
    <x v="0"/>
    <m/>
    <x v="379"/>
    <x v="934"/>
    <n v="17"/>
    <x v="2"/>
    <n v="29.36"/>
    <x v="0"/>
    <s v="SMS"/>
    <x v="0"/>
    <n v="0"/>
    <n v="5713"/>
    <s v="Medio"/>
    <s v="Bajo"/>
    <n v="0.11764705882352941"/>
    <n v="308"/>
    <n v="303"/>
    <n v="5.6105610561056105E-2"/>
    <n v="5.6105610561056105E-2"/>
    <s v="Primera compra"/>
    <n v="763"/>
    <n v="25.067761806981515"/>
    <n v="2.0889801505817931"/>
    <x v="0"/>
    <x v="0"/>
    <s v="sept"/>
  </r>
  <r>
    <x v="4486"/>
    <x v="0"/>
    <n v="70"/>
    <n v="71"/>
    <n v="226.8"/>
    <n v="0"/>
    <s v="No"/>
    <s v="No"/>
    <n v="0"/>
    <n v="0"/>
    <n v="15"/>
    <s v="Yes"/>
    <n v="0"/>
    <s v="VT"/>
    <x v="1"/>
    <n v="61"/>
    <s v="No"/>
    <s v="No"/>
    <s v="Yes"/>
    <s v="  Month-to-Month   "/>
    <s v="Direct Debit"/>
    <n v="38"/>
    <n v="582"/>
    <x v="0"/>
    <m/>
    <x v="369"/>
    <x v="446"/>
    <n v="18"/>
    <x v="2"/>
    <n v="36.24"/>
    <x v="5"/>
    <s v="Phone"/>
    <x v="1"/>
    <n v="0"/>
    <n v="3784"/>
    <s v="Medio"/>
    <s v="Bajo"/>
    <n v="0.22222222222222221"/>
    <n v="298"/>
    <n v="75"/>
    <n v="0.24"/>
    <n v="0.24"/>
    <s v="Primera compra"/>
    <n v="1300"/>
    <n v="42.710472279260784"/>
    <n v="3.5592060232717322"/>
    <x v="0"/>
    <x v="1"/>
    <s v="mar"/>
  </r>
  <r>
    <x v="4487"/>
    <x v="0"/>
    <n v="72"/>
    <n v="268"/>
    <n v="728.1"/>
    <n v="511"/>
    <s v="Yes"/>
    <s v="No"/>
    <n v="138.69999999999999"/>
    <n v="0"/>
    <n v="1"/>
    <s v="Yes"/>
    <n v="0"/>
    <s v="WY"/>
    <x v="1"/>
    <n v="42"/>
    <s v="No"/>
    <s v="No"/>
    <s v="Yes"/>
    <s v="  Two Year   "/>
    <s v="Credit Card"/>
    <n v="62"/>
    <n v="4489"/>
    <x v="0"/>
    <m/>
    <x v="734"/>
    <x v="572"/>
    <n v="86"/>
    <x v="2"/>
    <n v="72.94"/>
    <x v="0"/>
    <s v="Email"/>
    <x v="0"/>
    <n v="5.55"/>
    <n v="4252"/>
    <s v="Alto"/>
    <s v="Bajo"/>
    <n v="2.3255813953488372E-2"/>
    <n v="1417"/>
    <n v="781"/>
    <n v="0.11011523687580026"/>
    <n v="0.11011523687580026"/>
    <s v="Primera compra"/>
    <n v="1011"/>
    <n v="33.215605749486656"/>
    <n v="2.7679671457905548"/>
    <x v="0"/>
    <x v="3"/>
    <s v="ene"/>
  </r>
  <r>
    <x v="4488"/>
    <x v="0"/>
    <n v="50"/>
    <n v="197"/>
    <n v="465"/>
    <n v="208"/>
    <s v="Yes"/>
    <s v="Yes"/>
    <n v="0"/>
    <n v="1"/>
    <n v="0"/>
    <s v="No"/>
    <n v="0"/>
    <s v="FL"/>
    <x v="0"/>
    <n v="43"/>
    <s v="No"/>
    <s v="No"/>
    <s v="No"/>
    <s v="  Two Year   "/>
    <s v="Credit Card"/>
    <n v="10"/>
    <n v="493"/>
    <x v="0"/>
    <m/>
    <x v="460"/>
    <x v="861"/>
    <n v="96"/>
    <x v="2"/>
    <n v="9.1300000000000008"/>
    <x v="0"/>
    <s v="Email"/>
    <x v="1"/>
    <n v="5.77"/>
    <n v="1606"/>
    <s v="Medio"/>
    <s v="Bajo"/>
    <n v="2.0833333333333332E-2"/>
    <n v="840"/>
    <n v="407"/>
    <n v="0.23587223587223588"/>
    <n v="0.23587223587223588"/>
    <s v="Primera compra"/>
    <n v="977"/>
    <n v="32.098562628336758"/>
    <n v="2.6748802190280632"/>
    <x v="0"/>
    <x v="1"/>
    <s v="feb"/>
  </r>
  <r>
    <x v="4489"/>
    <x v="0"/>
    <n v="53"/>
    <n v="250"/>
    <n v="694.9"/>
    <n v="0"/>
    <s v="No"/>
    <s v="No"/>
    <n v="0"/>
    <n v="0"/>
    <n v="16"/>
    <s v="Yes"/>
    <n v="0"/>
    <s v="KY"/>
    <x v="1"/>
    <n v="25"/>
    <s v="Yes"/>
    <s v="No"/>
    <s v="No"/>
    <s v="  Month-to-Month   "/>
    <s v="Direct Debit"/>
    <n v="27"/>
    <n v="1271"/>
    <x v="0"/>
    <m/>
    <x v="1150"/>
    <x v="1240"/>
    <n v="35"/>
    <x v="2"/>
    <n v="29.17"/>
    <x v="1"/>
    <s v="Phone"/>
    <x v="0"/>
    <n v="0"/>
    <n v="2543"/>
    <s v="Medio"/>
    <s v="Bajo"/>
    <n v="0"/>
    <n v="1146"/>
    <n v="250"/>
    <n v="0.14000000000000001"/>
    <n v="0.14000000000000001"/>
    <s v="Primera compra"/>
    <n v="1617"/>
    <n v="53.125256673511295"/>
    <n v="4.4271047227926079"/>
    <x v="2"/>
    <x v="0"/>
    <s v="may"/>
  </r>
  <r>
    <x v="4490"/>
    <x v="0"/>
    <n v="66"/>
    <n v="3"/>
    <n v="8"/>
    <n v="4"/>
    <s v="Yes"/>
    <s v="No"/>
    <n v="3.7"/>
    <n v="1"/>
    <n v="0"/>
    <s v="No"/>
    <n v="0"/>
    <s v="OH"/>
    <x v="0"/>
    <n v="43"/>
    <s v="No"/>
    <s v="No"/>
    <s v="No"/>
    <s v="  Month-to-Month   "/>
    <s v="Credit Card"/>
    <n v="13"/>
    <n v="13"/>
    <x v="0"/>
    <m/>
    <x v="346"/>
    <x v="1267"/>
    <n v="36"/>
    <x v="1"/>
    <n v="12.94"/>
    <x v="2"/>
    <s v="Phone"/>
    <x v="0"/>
    <n v="0.11"/>
    <n v="1786"/>
    <s v="Medio"/>
    <s v="Medio"/>
    <n v="0.1388888888888889"/>
    <n v="1275"/>
    <n v="12"/>
    <n v="3"/>
    <n v="3"/>
    <s v="Primera compra"/>
    <n v="1336"/>
    <n v="43.893223819301852"/>
    <n v="3.6577686516084875"/>
    <x v="1"/>
    <x v="1"/>
    <s v="feb"/>
  </r>
  <r>
    <x v="4491"/>
    <x v="0"/>
    <n v="59"/>
    <n v="489"/>
    <n v="983.4"/>
    <n v="0"/>
    <s v="No"/>
    <s v="No"/>
    <n v="0"/>
    <n v="0"/>
    <n v="0"/>
    <s v="No"/>
    <n v="0"/>
    <s v="NM"/>
    <x v="0"/>
    <n v="57"/>
    <s v="No"/>
    <s v="No"/>
    <s v="No"/>
    <s v="  Two Year   "/>
    <s v="Paper Check"/>
    <n v="9"/>
    <n v="575"/>
    <x v="0"/>
    <m/>
    <x v="451"/>
    <x v="1258"/>
    <n v="37"/>
    <x v="2"/>
    <n v="9.17"/>
    <x v="4"/>
    <s v="Phone"/>
    <x v="0"/>
    <n v="0"/>
    <n v="3647"/>
    <s v="Medio"/>
    <s v="Bajo"/>
    <n v="8.1081081081081086E-2"/>
    <n v="947"/>
    <n v="492"/>
    <n v="7.5203252032520332E-2"/>
    <n v="7.5203252032520332E-2"/>
    <s v="Primera compra"/>
    <n v="1679"/>
    <n v="55.162217659137575"/>
    <n v="4.5968514715947979"/>
    <x v="0"/>
    <x v="1"/>
    <s v="mar"/>
  </r>
  <r>
    <x v="4491"/>
    <x v="0"/>
    <n v="67"/>
    <n v="489"/>
    <n v="983.4"/>
    <n v="0"/>
    <s v="No"/>
    <s v="No"/>
    <n v="0"/>
    <n v="0"/>
    <n v="0"/>
    <s v="No"/>
    <n v="0"/>
    <s v="NM"/>
    <x v="0"/>
    <n v="57"/>
    <s v="No"/>
    <s v="No"/>
    <s v="No"/>
    <s v="  Two Year   "/>
    <s v="Paper Check"/>
    <n v="9"/>
    <n v="575"/>
    <x v="0"/>
    <m/>
    <x v="451"/>
    <x v="1258"/>
    <n v="37"/>
    <x v="2"/>
    <n v="9.17"/>
    <x v="2"/>
    <s v="Phone"/>
    <x v="0"/>
    <n v="0"/>
    <n v="5074"/>
    <s v="Medio"/>
    <s v="Medio"/>
    <n v="0.13513513513513514"/>
    <n v="947"/>
    <n v="494"/>
    <n v="7.4898785425101214E-2"/>
    <n v="7.4898785425101214E-2"/>
    <s v="Compra posterior"/>
    <n v="1679"/>
    <n v="55.162217659137575"/>
    <n v="4.5968514715947979"/>
    <x v="1"/>
    <x v="1"/>
    <s v="mar"/>
  </r>
  <r>
    <x v="4492"/>
    <x v="0"/>
    <n v="69"/>
    <n v="484"/>
    <n v="1032.7"/>
    <n v="148"/>
    <s v="Yes"/>
    <s v="No"/>
    <n v="159.1"/>
    <n v="0"/>
    <n v="17"/>
    <s v="Yes"/>
    <n v="0"/>
    <s v="WI"/>
    <x v="0"/>
    <n v="25"/>
    <s v="Yes"/>
    <s v="No"/>
    <s v="Yes"/>
    <s v="  Two Year   "/>
    <s v="Direct Debit"/>
    <n v="32"/>
    <n v="2344"/>
    <x v="0"/>
    <m/>
    <x v="752"/>
    <x v="99"/>
    <n v="101"/>
    <x v="0"/>
    <n v="30.38"/>
    <x v="0"/>
    <s v="Email"/>
    <x v="0"/>
    <n v="6.36"/>
    <n v="5511"/>
    <s v="Medio"/>
    <s v="Bajo"/>
    <n v="1.9801980198019802E-2"/>
    <n v="398"/>
    <n v="634"/>
    <n v="0.15930599369085174"/>
    <n v="0.15930599369085174"/>
    <s v="Primera compra"/>
    <n v="1555"/>
    <n v="51.088295687885015"/>
    <n v="4.2573579739904179"/>
    <x v="0"/>
    <x v="3"/>
    <s v="jul"/>
  </r>
  <r>
    <x v="4493"/>
    <x v="0"/>
    <n v="62"/>
    <n v="188"/>
    <n v="445.8"/>
    <n v="0"/>
    <s v="No"/>
    <s v="No"/>
    <n v="0"/>
    <n v="0"/>
    <n v="0"/>
    <s v="No"/>
    <n v="0"/>
    <s v="AL"/>
    <x v="0"/>
    <n v="34"/>
    <s v="No"/>
    <s v="No"/>
    <s v="No"/>
    <s v="  Month-to-Month   "/>
    <s v="Credit Card"/>
    <n v="8"/>
    <n v="262"/>
    <x v="0"/>
    <m/>
    <x v="737"/>
    <x v="65"/>
    <n v="72"/>
    <x v="2"/>
    <n v="6.84"/>
    <x v="2"/>
    <s v="SMS"/>
    <x v="0"/>
    <n v="0"/>
    <n v="2498"/>
    <s v="Medio"/>
    <s v="Medio"/>
    <n v="6.9444444444444448E-2"/>
    <n v="399"/>
    <n v="193"/>
    <n v="0.37305699481865284"/>
    <n v="0.37305699481865284"/>
    <s v="Primera compra"/>
    <n v="808"/>
    <n v="26.546201232032857"/>
    <n v="2.2121834360027379"/>
    <x v="1"/>
    <x v="1"/>
    <s v="jul"/>
  </r>
  <r>
    <x v="4494"/>
    <x v="0"/>
    <n v="58"/>
    <n v="28"/>
    <n v="111"/>
    <n v="21"/>
    <s v="Yes"/>
    <s v="No"/>
    <n v="46.6"/>
    <n v="1"/>
    <n v="3"/>
    <s v="Yes"/>
    <n v="0"/>
    <s v="AR"/>
    <x v="0"/>
    <n v="77"/>
    <s v="No"/>
    <s v="Yes"/>
    <s v="No"/>
    <s v="  One Year   "/>
    <s v="Direct Debit"/>
    <n v="16"/>
    <n v="116"/>
    <x v="0"/>
    <m/>
    <x v="808"/>
    <x v="431"/>
    <n v="33"/>
    <x v="2"/>
    <n v="16.23"/>
    <x v="5"/>
    <s v="SMS"/>
    <x v="1"/>
    <n v="0.93"/>
    <n v="5810"/>
    <s v="Medio"/>
    <s v="Bajo"/>
    <n v="0.12121212121212122"/>
    <n v="1502"/>
    <n v="53"/>
    <n v="0.62264150943396224"/>
    <n v="0.62264150943396224"/>
    <s v="Primera compra"/>
    <n v="1187"/>
    <n v="38.997946611909647"/>
    <n v="3.2498288843258041"/>
    <x v="0"/>
    <x v="1"/>
    <s v="jul"/>
  </r>
  <r>
    <x v="4495"/>
    <x v="0"/>
    <n v="92"/>
    <n v="68"/>
    <n v="120.7"/>
    <n v="0"/>
    <s v="No"/>
    <s v="No"/>
    <n v="0"/>
    <n v="0"/>
    <n v="0"/>
    <s v="No"/>
    <n v="0"/>
    <s v="RI"/>
    <x v="0"/>
    <n v="23"/>
    <s v="Yes"/>
    <s v="No"/>
    <s v="No"/>
    <s v="  Two Year   "/>
    <s v="Credit Card"/>
    <n v="9"/>
    <n v="156"/>
    <x v="0"/>
    <m/>
    <x v="108"/>
    <x v="286"/>
    <n v="38"/>
    <x v="1"/>
    <n v="7.8"/>
    <x v="4"/>
    <s v="Email"/>
    <x v="1"/>
    <n v="0"/>
    <n v="4948"/>
    <s v="Medio"/>
    <s v="Bajo"/>
    <n v="7.8947368421052627E-2"/>
    <n v="485"/>
    <n v="71"/>
    <n v="0.53521126760563376"/>
    <n v="0.53521126760563376"/>
    <s v="Primera compra"/>
    <n v="1180"/>
    <n v="38.767967145790557"/>
    <n v="3.2306639288158796"/>
    <x v="0"/>
    <x v="1"/>
    <s v="jul"/>
  </r>
  <r>
    <x v="4496"/>
    <x v="0"/>
    <n v="71"/>
    <n v="13"/>
    <n v="25.2"/>
    <n v="16"/>
    <s v="Yes"/>
    <s v="Yes"/>
    <n v="0"/>
    <n v="1"/>
    <n v="0"/>
    <s v="No"/>
    <n v="0"/>
    <s v="NC"/>
    <x v="1"/>
    <n v="34"/>
    <s v="No"/>
    <s v="No"/>
    <s v="No"/>
    <s v="  Month-to-Month   "/>
    <s v="Credit Card"/>
    <n v="11"/>
    <n v="47"/>
    <x v="0"/>
    <m/>
    <x v="784"/>
    <x v="148"/>
    <n v="11"/>
    <x v="0"/>
    <n v="10.74"/>
    <x v="0"/>
    <s v="SMS"/>
    <x v="1"/>
    <n v="0.35"/>
    <n v="5665"/>
    <s v="Medio"/>
    <s v="Bajo"/>
    <n v="0.18181818181818182"/>
    <n v="1473"/>
    <n v="31"/>
    <n v="0.35483870967741937"/>
    <n v="0.35483870967741937"/>
    <s v="Primera compra"/>
    <n v="1055"/>
    <n v="34.661190965092402"/>
    <n v="2.8884325804243667"/>
    <x v="0"/>
    <x v="1"/>
    <s v="nov"/>
  </r>
  <r>
    <x v="4497"/>
    <x v="0"/>
    <n v="66"/>
    <n v="179"/>
    <n v="847.6"/>
    <n v="130"/>
    <s v="Yes"/>
    <s v="No"/>
    <n v="335.8"/>
    <n v="0"/>
    <n v="5"/>
    <s v="Yes"/>
    <n v="0"/>
    <s v="AR"/>
    <x v="1"/>
    <n v="74"/>
    <s v="No"/>
    <s v="Yes"/>
    <s v="Yes"/>
    <s v="  Two Year   "/>
    <s v="Direct Debit"/>
    <n v="58"/>
    <n v="3803"/>
    <x v="0"/>
    <m/>
    <x v="1384"/>
    <x v="1005"/>
    <n v="120"/>
    <x v="0"/>
    <n v="46.68"/>
    <x v="3"/>
    <s v="SMS"/>
    <x v="0"/>
    <n v="10.08"/>
    <n v="2075"/>
    <s v="Alto"/>
    <s v="Bajo"/>
    <n v="8.3333333333333332E-3"/>
    <n v="448"/>
    <n v="310"/>
    <n v="0.38709677419354838"/>
    <n v="0.38709677419354838"/>
    <s v="Primera compra"/>
    <n v="871"/>
    <n v="28.616016427104725"/>
    <n v="2.3846680355920604"/>
    <x v="2"/>
    <x v="3"/>
    <s v="may"/>
  </r>
  <r>
    <x v="4498"/>
    <x v="0"/>
    <n v="62"/>
    <n v="278"/>
    <n v="706.2"/>
    <n v="0"/>
    <s v="No"/>
    <s v="No"/>
    <n v="0"/>
    <n v="0"/>
    <n v="7"/>
    <s v="Yes"/>
    <n v="0"/>
    <s v="TX"/>
    <x v="1"/>
    <n v="39"/>
    <s v="No"/>
    <s v="No"/>
    <s v="Yes"/>
    <s v="  Two Year   "/>
    <s v="Direct Debit"/>
    <n v="32"/>
    <n v="2285"/>
    <x v="0"/>
    <m/>
    <x v="874"/>
    <x v="69"/>
    <n v="45"/>
    <x v="2"/>
    <n v="27.66"/>
    <x v="3"/>
    <s v="SMS"/>
    <x v="1"/>
    <n v="0"/>
    <n v="2209"/>
    <s v="Medio"/>
    <s v="Bajo"/>
    <n v="2.2222222222222223E-2"/>
    <n v="1221"/>
    <n v="279"/>
    <n v="0.16129032258064516"/>
    <n v="0.16129032258064516"/>
    <s v="Primera compra"/>
    <n v="1137"/>
    <n v="37.355236139630392"/>
    <n v="3.1129363449691994"/>
    <x v="2"/>
    <x v="3"/>
    <s v="sept"/>
  </r>
  <r>
    <x v="4499"/>
    <x v="0"/>
    <n v="68"/>
    <n v="47"/>
    <n v="135.1"/>
    <n v="0"/>
    <s v="No"/>
    <s v="No"/>
    <n v="0"/>
    <n v="0"/>
    <n v="0"/>
    <s v="No"/>
    <n v="0"/>
    <s v="AZ"/>
    <x v="0"/>
    <n v="60"/>
    <s v="No"/>
    <s v="No"/>
    <s v="No"/>
    <s v="  Month-to-Month   "/>
    <s v="Credit Card"/>
    <n v="13"/>
    <n v="116"/>
    <x v="0"/>
    <m/>
    <x v="1034"/>
    <x v="902"/>
    <n v="96"/>
    <x v="0"/>
    <n v="12.31"/>
    <x v="2"/>
    <s v="Phone"/>
    <x v="1"/>
    <n v="0"/>
    <n v="2639"/>
    <s v="Medio"/>
    <s v="Medio"/>
    <n v="5.2083333333333336E-2"/>
    <n v="1047"/>
    <n v="52"/>
    <n v="1.8461538461538463"/>
    <n v="1.8461538461538463"/>
    <s v="Primera compra"/>
    <n v="1392"/>
    <n v="45.733059548254623"/>
    <n v="3.8110882956878851"/>
    <x v="1"/>
    <x v="1"/>
    <s v="dic"/>
  </r>
  <r>
    <x v="4500"/>
    <x v="0"/>
    <n v="66"/>
    <n v="379"/>
    <n v="648.79999999999995"/>
    <n v="0"/>
    <s v="No"/>
    <s v="No"/>
    <n v="0"/>
    <n v="0"/>
    <n v="5"/>
    <s v="No"/>
    <n v="11"/>
    <s v="MS"/>
    <x v="0"/>
    <n v="48"/>
    <s v="No"/>
    <s v="No"/>
    <s v="No"/>
    <s v="  One Year   "/>
    <s v="Direct Debit"/>
    <n v="61"/>
    <n v="3981"/>
    <x v="0"/>
    <m/>
    <x v="759"/>
    <x v="862"/>
    <n v="58"/>
    <x v="0"/>
    <n v="58.23"/>
    <x v="4"/>
    <s v="Email"/>
    <x v="0"/>
    <n v="0"/>
    <n v="3453"/>
    <s v="Alto"/>
    <s v="Bajo"/>
    <n v="5.1724137931034482E-2"/>
    <n v="1215"/>
    <n v="382"/>
    <n v="0.15183246073298429"/>
    <n v="0.15183246073298429"/>
    <s v="Primera compra"/>
    <n v="872"/>
    <n v="28.64887063655031"/>
    <n v="2.3874058863791925"/>
    <x v="0"/>
    <x v="3"/>
    <s v="may"/>
  </r>
  <r>
    <x v="4501"/>
    <x v="0"/>
    <n v="75"/>
    <n v="5"/>
    <n v="10.7"/>
    <n v="0"/>
    <s v="No"/>
    <s v="No"/>
    <n v="0"/>
    <n v="0"/>
    <n v="2"/>
    <s v="Yes"/>
    <n v="0"/>
    <s v="SD"/>
    <x v="0"/>
    <n v="35"/>
    <s v="No"/>
    <s v="No"/>
    <s v="Yes"/>
    <s v="  Month-to-Month   "/>
    <s v="Direct Debit"/>
    <n v="40"/>
    <n v="107"/>
    <x v="0"/>
    <m/>
    <x v="632"/>
    <x v="548"/>
    <n v="37"/>
    <x v="0"/>
    <n v="45.01"/>
    <x v="3"/>
    <s v="Email"/>
    <x v="0"/>
    <n v="0"/>
    <n v="1669"/>
    <s v="Alto"/>
    <s v="Bajo"/>
    <n v="2.7027027027027029E-2"/>
    <n v="472"/>
    <n v="6"/>
    <n v="6.166666666666667"/>
    <n v="6.166666666666667"/>
    <s v="Primera compra"/>
    <n v="857"/>
    <n v="28.156057494866531"/>
    <n v="2.346338124572211"/>
    <x v="2"/>
    <x v="1"/>
    <s v="jun"/>
  </r>
  <r>
    <x v="4502"/>
    <x v="0"/>
    <n v="67"/>
    <n v="57"/>
    <n v="170.1"/>
    <n v="0"/>
    <s v="No"/>
    <s v="No"/>
    <n v="0"/>
    <n v="0"/>
    <n v="4"/>
    <s v="Yes"/>
    <n v="0"/>
    <s v="TX"/>
    <x v="0"/>
    <n v="56"/>
    <s v="No"/>
    <s v="No"/>
    <s v="Yes"/>
    <s v="  Month-to-Month   "/>
    <s v="Direct Debit"/>
    <n v="61"/>
    <n v="2573"/>
    <x v="0"/>
    <m/>
    <x v="654"/>
    <x v="150"/>
    <n v="76"/>
    <x v="2"/>
    <n v="71.040000000000006"/>
    <x v="2"/>
    <s v="Phone"/>
    <x v="1"/>
    <n v="0"/>
    <n v="6849"/>
    <s v="Alto"/>
    <s v="Medio"/>
    <n v="6.5789473684210523E-2"/>
    <n v="357"/>
    <n v="62"/>
    <n v="1.2258064516129032"/>
    <n v="1.2258064516129032"/>
    <s v="Primera compra"/>
    <n v="397"/>
    <n v="13.043121149897331"/>
    <n v="1.0869267624914443"/>
    <x v="1"/>
    <x v="3"/>
    <s v="sept"/>
  </r>
  <r>
    <x v="4503"/>
    <x v="0"/>
    <n v="70"/>
    <n v="356"/>
    <n v="713.3"/>
    <n v="426"/>
    <s v="Yes"/>
    <s v="No"/>
    <n v="136.69999999999999"/>
    <n v="0"/>
    <n v="9"/>
    <s v="Yes"/>
    <n v="0"/>
    <s v="IA"/>
    <x v="1"/>
    <n v="46"/>
    <s v="No"/>
    <s v="No"/>
    <s v="Yes"/>
    <s v="  Two Year   "/>
    <s v="Credit Card"/>
    <n v="50"/>
    <n v="3558"/>
    <x v="0"/>
    <m/>
    <x v="509"/>
    <x v="617"/>
    <n v="31"/>
    <x v="0"/>
    <n v="52.93"/>
    <x v="3"/>
    <s v="Phone"/>
    <x v="1"/>
    <n v="5.47"/>
    <n v="2821"/>
    <s v="Alto"/>
    <s v="Bajo"/>
    <n v="3.2258064516129031E-2"/>
    <n v="1698"/>
    <n v="783"/>
    <n v="3.9591315453384422E-2"/>
    <n v="3.9591315453384422E-2"/>
    <s v="Primera compra"/>
    <n v="520"/>
    <n v="17.08418891170431"/>
    <n v="1.4236824093086924"/>
    <x v="0"/>
    <x v="3"/>
    <s v="may"/>
  </r>
  <r>
    <x v="4504"/>
    <x v="0"/>
    <n v="97"/>
    <n v="47"/>
    <n v="135.9"/>
    <n v="0"/>
    <s v="No"/>
    <s v="No"/>
    <n v="0"/>
    <n v="0"/>
    <n v="0"/>
    <s v="Yes"/>
    <n v="0"/>
    <s v="NY"/>
    <x v="0"/>
    <n v="62"/>
    <s v="No"/>
    <s v="No"/>
    <s v="Yes"/>
    <s v="  Month-to-Month   "/>
    <s v="Direct Debit"/>
    <n v="57"/>
    <n v="969"/>
    <x v="0"/>
    <m/>
    <x v="494"/>
    <x v="1397"/>
    <n v="5"/>
    <x v="1"/>
    <n v="62"/>
    <x v="3"/>
    <s v="Email"/>
    <x v="0"/>
    <n v="0"/>
    <n v="2771"/>
    <s v="Alto"/>
    <s v="Bajo"/>
    <n v="0.2"/>
    <n v="1675"/>
    <n v="48"/>
    <n v="0.10416666666666667"/>
    <n v="0.10416666666666667"/>
    <s v="Primera compra"/>
    <n v="1026"/>
    <n v="33.708418891170432"/>
    <n v="2.8090349075975358"/>
    <x v="2"/>
    <x v="2"/>
    <s v="dic"/>
  </r>
  <r>
    <x v="4505"/>
    <x v="0"/>
    <n v="71"/>
    <n v="150"/>
    <n v="349.4"/>
    <n v="420"/>
    <s v="Yes"/>
    <s v="No"/>
    <n v="235.7"/>
    <n v="0"/>
    <n v="9"/>
    <s v="Yes"/>
    <n v="0"/>
    <s v="MO"/>
    <x v="0"/>
    <n v="30"/>
    <s v="No"/>
    <s v="No"/>
    <s v="Yes"/>
    <s v="  Two Year   "/>
    <s v="Credit Card"/>
    <n v="38"/>
    <n v="2667"/>
    <x v="0"/>
    <m/>
    <x v="1128"/>
    <x v="766"/>
    <n v="93"/>
    <x v="2"/>
    <n v="40.51"/>
    <x v="2"/>
    <s v="Email"/>
    <x v="1"/>
    <n v="0.71"/>
    <n v="3234"/>
    <s v="Medio"/>
    <s v="Medio"/>
    <n v="5.3763440860215055E-2"/>
    <n v="334"/>
    <n v="575"/>
    <n v="0.16173913043478261"/>
    <n v="0.16173913043478261"/>
    <s v="Primera compra"/>
    <n v="1331"/>
    <n v="43.728952772073924"/>
    <n v="3.6440793976728272"/>
    <x v="1"/>
    <x v="3"/>
    <s v="feb"/>
  </r>
  <r>
    <x v="4506"/>
    <x v="0"/>
    <n v="71"/>
    <n v="203"/>
    <n v="443.6"/>
    <n v="0"/>
    <s v="No"/>
    <s v="No"/>
    <n v="0"/>
    <n v="0"/>
    <n v="0"/>
    <s v="No"/>
    <n v="0"/>
    <s v="GA"/>
    <x v="0"/>
    <n v="39"/>
    <s v="No"/>
    <s v="No"/>
    <s v="No"/>
    <s v="  One Year   "/>
    <s v="Credit Card"/>
    <n v="8"/>
    <n v="229"/>
    <x v="0"/>
    <m/>
    <x v="734"/>
    <x v="341"/>
    <n v="54"/>
    <x v="0"/>
    <n v="6.99"/>
    <x v="1"/>
    <s v="Email"/>
    <x v="1"/>
    <n v="0"/>
    <n v="6963"/>
    <s v="Medio"/>
    <s v="Bajo"/>
    <n v="0"/>
    <n v="1538"/>
    <n v="203"/>
    <n v="0.26600985221674878"/>
    <n v="0.26600985221674878"/>
    <s v="Primera compra"/>
    <n v="1011"/>
    <n v="33.215605749486656"/>
    <n v="2.7679671457905548"/>
    <x v="2"/>
    <x v="1"/>
    <s v="ene"/>
  </r>
  <r>
    <x v="4507"/>
    <x v="0"/>
    <n v="73"/>
    <n v="23"/>
    <n v="62"/>
    <n v="0"/>
    <s v="No"/>
    <s v="No"/>
    <n v="0"/>
    <n v="0"/>
    <n v="24"/>
    <s v="Yes"/>
    <n v="0"/>
    <s v="CO"/>
    <x v="0"/>
    <n v="23"/>
    <s v="Yes"/>
    <s v="No"/>
    <s v="No"/>
    <s v="  One Year   "/>
    <s v="Credit Card"/>
    <n v="15"/>
    <n v="91"/>
    <x v="0"/>
    <m/>
    <x v="95"/>
    <x v="1398"/>
    <n v="11"/>
    <x v="0"/>
    <n v="17.059999999999999"/>
    <x v="1"/>
    <s v="SMS"/>
    <x v="1"/>
    <n v="0"/>
    <n v="5896"/>
    <s v="Medio"/>
    <s v="Bajo"/>
    <n v="0"/>
    <n v="997"/>
    <n v="23"/>
    <n v="0.47826086956521741"/>
    <n v="0.47826086956521741"/>
    <s v="Primera compra"/>
    <n v="1726"/>
    <n v="56.706365503080079"/>
    <n v="4.7255304585900069"/>
    <x v="2"/>
    <x v="1"/>
    <s v="ene"/>
  </r>
  <r>
    <x v="4508"/>
    <x v="0"/>
    <n v="67"/>
    <n v="56"/>
    <n v="117.1"/>
    <n v="14"/>
    <s v="Yes"/>
    <s v="No"/>
    <n v="26.6"/>
    <n v="0"/>
    <n v="18"/>
    <s v="Yes"/>
    <n v="0"/>
    <s v="GA"/>
    <x v="1"/>
    <n v="46"/>
    <s v="No"/>
    <s v="No"/>
    <s v="Yes"/>
    <s v="  Month-to-Month   "/>
    <s v="Direct Debit"/>
    <n v="23"/>
    <n v="166"/>
    <x v="0"/>
    <m/>
    <x v="1085"/>
    <x v="361"/>
    <n v="77"/>
    <x v="0"/>
    <n v="21.1"/>
    <x v="1"/>
    <s v="Phone"/>
    <x v="1"/>
    <n v="0.53"/>
    <n v="127"/>
    <s v="Medio"/>
    <s v="Bajo"/>
    <n v="0"/>
    <n v="646"/>
    <n v="70"/>
    <n v="1.1000000000000001"/>
    <n v="1.1000000000000001"/>
    <s v="Primera compra"/>
    <n v="804"/>
    <n v="26.414784394250518"/>
    <n v="2.2012320328542097"/>
    <x v="2"/>
    <x v="1"/>
    <s v="ago"/>
  </r>
  <r>
    <x v="4509"/>
    <x v="0"/>
    <n v="51"/>
    <n v="161"/>
    <n v="435.4"/>
    <n v="0"/>
    <s v="No"/>
    <s v="No"/>
    <n v="0"/>
    <n v="0"/>
    <n v="0"/>
    <s v="No"/>
    <n v="0"/>
    <s v="OR"/>
    <x v="1"/>
    <n v="32"/>
    <s v="No"/>
    <s v="No"/>
    <s v="No"/>
    <s v="  Two Year   "/>
    <s v="Credit Card"/>
    <n v="6"/>
    <n v="470"/>
    <x v="0"/>
    <m/>
    <x v="1385"/>
    <x v="1303"/>
    <n v="119"/>
    <x v="2"/>
    <n v="5.99"/>
    <x v="1"/>
    <s v="Email"/>
    <x v="0"/>
    <n v="0"/>
    <n v="3154"/>
    <s v="Medio"/>
    <s v="Bajo"/>
    <n v="0"/>
    <n v="1317"/>
    <n v="161"/>
    <n v="0.73913043478260865"/>
    <n v="0.73913043478260865"/>
    <s v="Primera compra"/>
    <n v="632"/>
    <n v="20.763860369609855"/>
    <n v="1.730321697467488"/>
    <x v="0"/>
    <x v="1"/>
    <s v="ene"/>
  </r>
  <r>
    <x v="4509"/>
    <x v="0"/>
    <n v="63"/>
    <n v="161"/>
    <n v="435.4"/>
    <n v="0"/>
    <s v="No"/>
    <s v="No"/>
    <n v="0"/>
    <n v="0"/>
    <n v="0"/>
    <s v="No"/>
    <n v="0"/>
    <s v="OR"/>
    <x v="1"/>
    <n v="32"/>
    <s v="No"/>
    <s v="No"/>
    <s v="No"/>
    <s v="  Two Year   "/>
    <s v="Credit Card"/>
    <n v="6"/>
    <n v="470"/>
    <x v="0"/>
    <m/>
    <x v="1385"/>
    <x v="1303"/>
    <n v="119"/>
    <x v="2"/>
    <n v="5.99"/>
    <x v="4"/>
    <s v="Email"/>
    <x v="0"/>
    <n v="0"/>
    <n v="2350"/>
    <s v="Medio"/>
    <s v="Bajo"/>
    <n v="2.5210084033613446E-2"/>
    <n v="1317"/>
    <n v="164"/>
    <n v="0.72560975609756095"/>
    <n v="0.72560975609756095"/>
    <s v="Compra posterior"/>
    <n v="632"/>
    <n v="20.763860369609855"/>
    <n v="1.730321697467488"/>
    <x v="0"/>
    <x v="1"/>
    <s v="ene"/>
  </r>
  <r>
    <x v="4510"/>
    <x v="0"/>
    <n v="65"/>
    <n v="161"/>
    <n v="478.5"/>
    <n v="420"/>
    <s v="Yes"/>
    <s v="No"/>
    <n v="190"/>
    <n v="1"/>
    <n v="6"/>
    <s v="Yes"/>
    <n v="0"/>
    <s v="OR"/>
    <x v="1"/>
    <n v="39"/>
    <s v="No"/>
    <s v="No"/>
    <s v="No"/>
    <s v="  Two Year   "/>
    <s v="Credit Card"/>
    <n v="41"/>
    <n v="2474"/>
    <x v="0"/>
    <m/>
    <x v="635"/>
    <x v="579"/>
    <n v="114"/>
    <x v="2"/>
    <n v="34.93"/>
    <x v="3"/>
    <s v="Email"/>
    <x v="1"/>
    <n v="0.56999999999999995"/>
    <n v="2831"/>
    <s v="Medio"/>
    <s v="Bajo"/>
    <n v="8.771929824561403E-3"/>
    <n v="449"/>
    <n v="582"/>
    <n v="0.19587628865979381"/>
    <n v="0.19587628865979381"/>
    <s v="Primera compra"/>
    <n v="449"/>
    <n v="14.751540041067763"/>
    <n v="1.2292950034223136"/>
    <x v="0"/>
    <x v="3"/>
    <s v="jul"/>
  </r>
  <r>
    <x v="4511"/>
    <x v="0"/>
    <n v="74"/>
    <n v="58"/>
    <n v="135.6"/>
    <n v="0"/>
    <s v="No"/>
    <s v="No"/>
    <n v="0"/>
    <n v="0"/>
    <n v="0"/>
    <s v="No"/>
    <n v="0"/>
    <s v="AZ"/>
    <x v="1"/>
    <n v="60"/>
    <s v="No"/>
    <s v="No"/>
    <s v="No"/>
    <s v="  One Year   "/>
    <s v="Paper Check"/>
    <n v="8"/>
    <n v="121"/>
    <x v="0"/>
    <m/>
    <x v="507"/>
    <x v="1167"/>
    <n v="82"/>
    <x v="1"/>
    <n v="7.65"/>
    <x v="4"/>
    <s v="SMS"/>
    <x v="1"/>
    <n v="0"/>
    <n v="6759"/>
    <s v="Medio"/>
    <s v="Bajo"/>
    <n v="3.6585365853658534E-2"/>
    <n v="1443"/>
    <n v="61"/>
    <n v="1.3442622950819672"/>
    <n v="1.3442622950819672"/>
    <s v="Primera compra"/>
    <n v="1030"/>
    <n v="33.839835728952778"/>
    <n v="2.819986310746065"/>
    <x v="0"/>
    <x v="1"/>
    <s v="dic"/>
  </r>
  <r>
    <x v="4512"/>
    <x v="0"/>
    <n v="67"/>
    <n v="146"/>
    <n v="375.5"/>
    <n v="0"/>
    <s v="No"/>
    <s v="No"/>
    <n v="0"/>
    <n v="0"/>
    <n v="3"/>
    <s v="Yes"/>
    <n v="0"/>
    <s v="SD"/>
    <x v="1"/>
    <n v="68"/>
    <s v="No"/>
    <s v="Yes"/>
    <s v="No"/>
    <s v="  One Year   "/>
    <s v="Credit Card"/>
    <m/>
    <n v="994"/>
    <x v="0"/>
    <m/>
    <x v="253"/>
    <x v="43"/>
    <n v="47"/>
    <x v="2"/>
    <n v="41.97"/>
    <x v="1"/>
    <s v="Phone"/>
    <x v="0"/>
    <n v="0"/>
    <n v="52"/>
    <s v="Medio"/>
    <s v="Bajo"/>
    <n v="0"/>
    <n v="758"/>
    <n v="146"/>
    <n v="0.32191780821917809"/>
    <n v="0.32191780821917809"/>
    <s v="Primera compra"/>
    <n v="1551"/>
    <n v="50.956878850102669"/>
    <n v="4.2464065708418888"/>
    <x v="2"/>
    <x v="2"/>
    <s v="jul"/>
  </r>
  <r>
    <x v="4513"/>
    <x v="0"/>
    <n v="66"/>
    <n v="117"/>
    <n v="264.8"/>
    <n v="0"/>
    <s v="No"/>
    <s v="No"/>
    <n v="0"/>
    <n v="0"/>
    <n v="3"/>
    <s v="Yes"/>
    <n v="0"/>
    <s v="MN"/>
    <x v="0"/>
    <n v="78"/>
    <s v="No"/>
    <s v="Yes"/>
    <s v="No"/>
    <s v="  Month-to-Month   "/>
    <s v="Direct Debit"/>
    <n v="43"/>
    <n v="2291"/>
    <x v="0"/>
    <m/>
    <x v="1037"/>
    <x v="1258"/>
    <n v="56"/>
    <x v="2"/>
    <n v="42.83"/>
    <x v="1"/>
    <s v="Phone"/>
    <x v="0"/>
    <n v="0"/>
    <n v="2913"/>
    <s v="Medio"/>
    <s v="Bajo"/>
    <n v="0"/>
    <n v="947"/>
    <n v="117"/>
    <n v="0.47863247863247865"/>
    <n v="0.47863247863247865"/>
    <s v="Primera compra"/>
    <n v="327"/>
    <n v="10.743326488706366"/>
    <n v="0.89527720739219718"/>
    <x v="0"/>
    <x v="3"/>
    <s v="nov"/>
  </r>
  <r>
    <x v="4513"/>
    <x v="0"/>
    <n v="57"/>
    <n v="117"/>
    <n v="264.8"/>
    <n v="0"/>
    <s v="No"/>
    <s v="No"/>
    <n v="0"/>
    <n v="0"/>
    <n v="3"/>
    <s v="Yes"/>
    <n v="0"/>
    <s v="MN"/>
    <x v="0"/>
    <n v="78"/>
    <s v="No"/>
    <s v="Yes"/>
    <s v="No"/>
    <s v="  Month-to-Month   "/>
    <s v="Direct Debit"/>
    <n v="43"/>
    <n v="2291"/>
    <x v="0"/>
    <m/>
    <x v="1037"/>
    <x v="1258"/>
    <n v="56"/>
    <x v="2"/>
    <n v="42.83"/>
    <x v="5"/>
    <s v="Phone"/>
    <x v="0"/>
    <n v="0"/>
    <n v="6395"/>
    <s v="Medio"/>
    <s v="Bajo"/>
    <n v="7.1428571428571425E-2"/>
    <n v="947"/>
    <n v="121"/>
    <n v="0.46280991735537191"/>
    <n v="0.46280991735537191"/>
    <s v="Compra posterior"/>
    <n v="327"/>
    <n v="10.743326488706366"/>
    <n v="0.89527720739219718"/>
    <x v="0"/>
    <x v="3"/>
    <s v="nov"/>
  </r>
  <r>
    <x v="4514"/>
    <x v="0"/>
    <n v="70"/>
    <n v="3"/>
    <n v="10"/>
    <n v="0"/>
    <s v="No"/>
    <s v="Yes"/>
    <n v="0"/>
    <n v="2"/>
    <n v="0"/>
    <s v="No"/>
    <n v="0"/>
    <s v="KS"/>
    <x v="0"/>
    <n v="47"/>
    <s v="No"/>
    <s v="No"/>
    <s v="No"/>
    <s v="  Month-to-Month   "/>
    <s v="Direct Debit"/>
    <n v="8"/>
    <n v="8"/>
    <x v="0"/>
    <m/>
    <x v="328"/>
    <x v="1361"/>
    <n v="72"/>
    <x v="0"/>
    <n v="9.1"/>
    <x v="4"/>
    <s v="Email"/>
    <x v="0"/>
    <n v="0"/>
    <n v="5348"/>
    <s v="Medio"/>
    <s v="Bajo"/>
    <n v="4.1666666666666664E-2"/>
    <n v="1634"/>
    <n v="6"/>
    <n v="12"/>
    <n v="12"/>
    <s v="Primera compra"/>
    <n v="501"/>
    <n v="16.459958932238191"/>
    <n v="1.3716632443531827"/>
    <x v="0"/>
    <x v="1"/>
    <s v="may"/>
  </r>
  <r>
    <x v="4515"/>
    <x v="0"/>
    <n v="100"/>
    <n v="502"/>
    <n v="1012.8"/>
    <n v="816"/>
    <s v="Yes"/>
    <s v="No"/>
    <n v="108.8"/>
    <n v="2"/>
    <n v="6"/>
    <s v="Yes"/>
    <n v="0"/>
    <s v="WY"/>
    <x v="1"/>
    <n v="38"/>
    <s v="No"/>
    <s v="No"/>
    <s v="Yes"/>
    <s v="  One Year   "/>
    <s v="Direct Debit"/>
    <n v="67"/>
    <n v="4524"/>
    <x v="0"/>
    <m/>
    <x v="306"/>
    <x v="1103"/>
    <n v="112"/>
    <x v="1"/>
    <n v="68.25"/>
    <x v="3"/>
    <s v="Email"/>
    <x v="1"/>
    <n v="0.54"/>
    <n v="7007"/>
    <s v="Alto"/>
    <s v="Bajo"/>
    <n v="8.9285714285714281E-3"/>
    <n v="1280"/>
    <n v="1319"/>
    <n v="8.4912812736921917E-2"/>
    <n v="8.4912812736921917E-2"/>
    <s v="Primera compra"/>
    <n v="1379"/>
    <n v="45.30595482546201"/>
    <n v="3.7754962354551673"/>
    <x v="2"/>
    <x v="3"/>
    <s v="ene"/>
  </r>
  <r>
    <x v="4516"/>
    <x v="0"/>
    <n v="75"/>
    <n v="12"/>
    <n v="26.1"/>
    <n v="12"/>
    <s v="Yes"/>
    <s v="No"/>
    <n v="5.3"/>
    <n v="1"/>
    <n v="6"/>
    <s v="Yes"/>
    <n v="0"/>
    <s v="NY"/>
    <x v="0"/>
    <n v="55"/>
    <s v="No"/>
    <s v="No"/>
    <s v="Yes"/>
    <s v="  Month-to-Month   "/>
    <s v="Paper Check"/>
    <n v="38"/>
    <n v="109"/>
    <x v="0"/>
    <m/>
    <x v="1182"/>
    <x v="1399"/>
    <n v="74"/>
    <x v="0"/>
    <n v="44.66"/>
    <x v="5"/>
    <s v="SMS"/>
    <x v="1"/>
    <n v="0.27"/>
    <n v="280"/>
    <s v="Medio"/>
    <s v="Bajo"/>
    <n v="5.4054054054054057E-2"/>
    <n v="1041"/>
    <n v="28"/>
    <n v="2.6428571428571428"/>
    <n v="2.6428571428571428"/>
    <s v="Primera compra"/>
    <n v="1267"/>
    <n v="41.626283367556468"/>
    <n v="3.4688569472963722"/>
    <x v="0"/>
    <x v="1"/>
    <s v="abr"/>
  </r>
  <r>
    <x v="4517"/>
    <x v="0"/>
    <n v="70"/>
    <n v="46"/>
    <n v="93.3"/>
    <n v="32"/>
    <s v="Yes"/>
    <s v="No"/>
    <n v="18.7"/>
    <n v="0"/>
    <n v="10"/>
    <s v="Yes"/>
    <n v="0"/>
    <s v="OR"/>
    <x v="0"/>
    <n v="29"/>
    <s v="Yes"/>
    <s v="No"/>
    <s v="No"/>
    <s v="  Month-to-Month   "/>
    <s v="Direct Debit"/>
    <n v="38"/>
    <n v="324"/>
    <x v="0"/>
    <m/>
    <x v="606"/>
    <x v="184"/>
    <n v="66"/>
    <x v="0"/>
    <n v="43.35"/>
    <x v="3"/>
    <s v="Email"/>
    <x v="0"/>
    <n v="0.94"/>
    <n v="4461"/>
    <s v="Medio"/>
    <s v="Bajo"/>
    <n v="1.5151515151515152E-2"/>
    <n v="522"/>
    <n v="79"/>
    <n v="0.83544303797468356"/>
    <n v="0.83544303797468356"/>
    <s v="Primera compra"/>
    <n v="1554"/>
    <n v="51.055441478439434"/>
    <n v="4.2546201232032859"/>
    <x v="2"/>
    <x v="1"/>
    <s v="jul"/>
  </r>
  <r>
    <x v="4518"/>
    <x v="0"/>
    <n v="84"/>
    <n v="105"/>
    <n v="282.8"/>
    <n v="38"/>
    <s v="Yes"/>
    <s v="No"/>
    <n v="64.2"/>
    <n v="1"/>
    <n v="2"/>
    <s v="No"/>
    <n v="31"/>
    <s v="UT"/>
    <x v="0"/>
    <n v="65"/>
    <s v="No"/>
    <s v="Yes"/>
    <s v="No"/>
    <s v="  One Year   "/>
    <s v="Direct Debit"/>
    <n v="24"/>
    <n v="446"/>
    <x v="0"/>
    <m/>
    <x v="890"/>
    <x v="36"/>
    <n v="12"/>
    <x v="1"/>
    <n v="25.16"/>
    <x v="0"/>
    <s v="Email"/>
    <x v="0"/>
    <n v="3.21"/>
    <n v="714"/>
    <s v="Medio"/>
    <s v="Bajo"/>
    <n v="0.16666666666666666"/>
    <n v="792"/>
    <n v="145"/>
    <n v="8.2758620689655171E-2"/>
    <n v="8.2758620689655171E-2"/>
    <s v="Primera compra"/>
    <n v="346"/>
    <n v="11.367556468172484"/>
    <n v="0.94729637234770703"/>
    <x v="0"/>
    <x v="1"/>
    <s v="nov"/>
  </r>
  <r>
    <x v="4519"/>
    <x v="0"/>
    <n v="74"/>
    <n v="229"/>
    <n v="572"/>
    <n v="0"/>
    <s v="No"/>
    <s v="No"/>
    <n v="0"/>
    <n v="0"/>
    <n v="10"/>
    <s v="Yes"/>
    <n v="0"/>
    <s v="MD"/>
    <x v="0"/>
    <n v="26"/>
    <s v="Yes"/>
    <s v="No"/>
    <s v="Yes"/>
    <s v="  Two Year   "/>
    <s v="Direct Debit"/>
    <n v="50"/>
    <n v="3551"/>
    <x v="0"/>
    <m/>
    <x v="1108"/>
    <x v="1400"/>
    <n v="78"/>
    <x v="0"/>
    <n v="44.13"/>
    <x v="5"/>
    <s v="Email"/>
    <x v="0"/>
    <n v="0"/>
    <n v="6796"/>
    <s v="Medio"/>
    <s v="Bajo"/>
    <n v="5.128205128205128E-2"/>
    <n v="1567"/>
    <n v="233"/>
    <n v="0.33476394849785407"/>
    <n v="0.33476394849785407"/>
    <s v="Primera compra"/>
    <n v="1334"/>
    <n v="43.827515400410675"/>
    <n v="3.6522929500342229"/>
    <x v="0"/>
    <x v="3"/>
    <s v="feb"/>
  </r>
  <r>
    <x v="4520"/>
    <x v="0"/>
    <n v="71"/>
    <n v="400"/>
    <n v="939"/>
    <n v="0"/>
    <s v="No"/>
    <s v="Yes"/>
    <n v="0"/>
    <n v="0"/>
    <n v="0"/>
    <s v="No"/>
    <n v="0"/>
    <s v="UT"/>
    <x v="0"/>
    <n v="33"/>
    <s v="No"/>
    <s v="No"/>
    <s v="No"/>
    <s v="  Two Year   "/>
    <s v="Credit Card"/>
    <n v="10"/>
    <n v="724"/>
    <x v="0"/>
    <m/>
    <x v="1386"/>
    <x v="491"/>
    <n v="109"/>
    <x v="2"/>
    <n v="8.68"/>
    <x v="4"/>
    <s v="Phone"/>
    <x v="1"/>
    <n v="0"/>
    <n v="1527"/>
    <s v="Medio"/>
    <s v="Bajo"/>
    <n v="2.7522935779816515E-2"/>
    <n v="998"/>
    <n v="403"/>
    <n v="0.27047146401985112"/>
    <n v="0.27047146401985112"/>
    <s v="Primera compra"/>
    <n v="460"/>
    <n v="15.112936344969199"/>
    <n v="1.2594113620807665"/>
    <x v="0"/>
    <x v="2"/>
    <s v="jul"/>
  </r>
  <r>
    <x v="4521"/>
    <x v="0"/>
    <n v="70"/>
    <n v="327"/>
    <n v="913.5"/>
    <n v="0"/>
    <s v="No"/>
    <s v="Yes"/>
    <n v="0"/>
    <n v="0"/>
    <n v="20"/>
    <s v="Yes"/>
    <n v="0"/>
    <s v="MS"/>
    <x v="0"/>
    <n v="29"/>
    <s v="Yes"/>
    <s v="No"/>
    <s v="No"/>
    <s v="  Two Year   "/>
    <s v="Credit Card"/>
    <n v="44"/>
    <n v="3098"/>
    <x v="0"/>
    <m/>
    <x v="441"/>
    <x v="402"/>
    <n v="90"/>
    <x v="2"/>
    <n v="44.79"/>
    <x v="4"/>
    <s v="SMS"/>
    <x v="1"/>
    <n v="0"/>
    <n v="4049"/>
    <s v="Medio"/>
    <s v="Bajo"/>
    <n v="3.3333333333333333E-2"/>
    <n v="771"/>
    <n v="330"/>
    <n v="0.27272727272727271"/>
    <n v="0.27272727272727271"/>
    <s v="Primera compra"/>
    <n v="605"/>
    <n v="19.876796714579054"/>
    <n v="1.6563997262149213"/>
    <x v="0"/>
    <x v="3"/>
    <s v="feb"/>
  </r>
  <r>
    <x v="4522"/>
    <x v="0"/>
    <n v="75"/>
    <n v="116"/>
    <n v="288.8"/>
    <n v="96"/>
    <s v="Yes"/>
    <s v="No"/>
    <n v="248"/>
    <n v="0"/>
    <n v="0"/>
    <s v="No"/>
    <n v="0"/>
    <s v="MS"/>
    <x v="1"/>
    <n v="34"/>
    <s v="No"/>
    <s v="No"/>
    <s v="No"/>
    <s v="  Month-to-Month   "/>
    <s v="Direct Debit"/>
    <n v="11"/>
    <n v="349"/>
    <x v="0"/>
    <m/>
    <x v="628"/>
    <x v="246"/>
    <n v="7"/>
    <x v="1"/>
    <n v="11.18"/>
    <x v="4"/>
    <s v="Phone"/>
    <x v="1"/>
    <n v="0.5"/>
    <n v="4296"/>
    <s v="Medio"/>
    <s v="Bajo"/>
    <n v="0.42857142857142855"/>
    <n v="303"/>
    <n v="215"/>
    <n v="3.255813953488372E-2"/>
    <n v="3.255813953488372E-2"/>
    <s v="Primera compra"/>
    <n v="589"/>
    <n v="19.351129363449694"/>
    <n v="1.6125941136208077"/>
    <x v="0"/>
    <x v="1"/>
    <s v="mar"/>
  </r>
  <r>
    <x v="4523"/>
    <x v="0"/>
    <n v="57"/>
    <n v="17"/>
    <n v="37.9"/>
    <n v="0"/>
    <s v="No"/>
    <s v="No"/>
    <n v="0"/>
    <n v="0"/>
    <n v="6"/>
    <s v="Yes"/>
    <n v="0"/>
    <s v="UT"/>
    <x v="0"/>
    <n v="64"/>
    <s v="No"/>
    <s v="No"/>
    <s v="No"/>
    <s v="  Month-to-Month   "/>
    <s v="Credit Card"/>
    <n v="17"/>
    <n v="108"/>
    <x v="0"/>
    <m/>
    <x v="613"/>
    <x v="816"/>
    <n v="89"/>
    <x v="2"/>
    <n v="14.22"/>
    <x v="1"/>
    <s v="Email"/>
    <x v="1"/>
    <n v="0"/>
    <n v="266"/>
    <s v="Medio"/>
    <s v="Bajo"/>
    <n v="0"/>
    <n v="777"/>
    <n v="17"/>
    <n v="5.2352941176470589"/>
    <n v="5.2352941176470589"/>
    <s v="Primera compra"/>
    <n v="414"/>
    <n v="13.601642710472278"/>
    <n v="1.1334702258726899"/>
    <x v="0"/>
    <x v="1"/>
    <s v="ago"/>
  </r>
  <r>
    <x v="4524"/>
    <x v="0"/>
    <n v="59"/>
    <n v="67"/>
    <n v="185.7"/>
    <n v="68"/>
    <s v="Yes"/>
    <s v="No"/>
    <n v="43.5"/>
    <n v="0"/>
    <n v="8"/>
    <s v="Yes"/>
    <n v="0"/>
    <s v="AR"/>
    <x v="0"/>
    <n v="62"/>
    <s v="No"/>
    <s v="No"/>
    <s v="No"/>
    <s v="  One Year   "/>
    <s v="Credit Card"/>
    <n v="23"/>
    <n v="390"/>
    <x v="0"/>
    <m/>
    <x v="1093"/>
    <x v="311"/>
    <n v="21"/>
    <x v="1"/>
    <n v="20.47"/>
    <x v="4"/>
    <s v="Email"/>
    <x v="0"/>
    <n v="2.1800000000000002"/>
    <n v="1213"/>
    <s v="Medio"/>
    <s v="Bajo"/>
    <n v="0.14285714285714285"/>
    <n v="1196"/>
    <n v="138"/>
    <n v="0.15217391304347827"/>
    <n v="0.15217391304347827"/>
    <s v="Primera compra"/>
    <n v="1012"/>
    <n v="33.248459958932237"/>
    <n v="2.7707049965776864"/>
    <x v="0"/>
    <x v="1"/>
    <s v="ene"/>
  </r>
  <r>
    <x v="4525"/>
    <x v="0"/>
    <n v="73"/>
    <n v="247"/>
    <n v="538.70000000000005"/>
    <n v="0"/>
    <s v="No"/>
    <s v="No"/>
    <n v="0"/>
    <n v="1"/>
    <n v="9"/>
    <s v="Yes"/>
    <n v="0"/>
    <s v="MN"/>
    <x v="1"/>
    <n v="34"/>
    <s v="No"/>
    <s v="No"/>
    <s v="Yes"/>
    <s v="  Month-to-Month   "/>
    <s v="Direct Debit"/>
    <n v="31"/>
    <n v="1501"/>
    <x v="0"/>
    <m/>
    <x v="1373"/>
    <x v="1037"/>
    <n v="54"/>
    <x v="1"/>
    <n v="36.85"/>
    <x v="1"/>
    <s v="Phone"/>
    <x v="0"/>
    <n v="0"/>
    <n v="2615"/>
    <s v="Medio"/>
    <s v="Bajo"/>
    <n v="0"/>
    <n v="641"/>
    <n v="247"/>
    <n v="0.21862348178137653"/>
    <n v="0.21862348178137653"/>
    <s v="Primera compra"/>
    <n v="484"/>
    <n v="15.901437371663246"/>
    <n v="1.3251197809719371"/>
    <x v="0"/>
    <x v="0"/>
    <s v="jun"/>
  </r>
  <r>
    <x v="4526"/>
    <x v="0"/>
    <n v="57"/>
    <n v="85"/>
    <n v="245.3"/>
    <n v="0"/>
    <s v="No"/>
    <s v="No"/>
    <n v="0"/>
    <n v="1"/>
    <n v="9"/>
    <s v="Yes"/>
    <n v="0"/>
    <s v="ME"/>
    <x v="0"/>
    <n v="42"/>
    <s v="No"/>
    <s v="No"/>
    <s v="No"/>
    <s v="  Month-to-Month   "/>
    <s v="Paper Check"/>
    <n v="29"/>
    <n v="442"/>
    <x v="0"/>
    <m/>
    <x v="1387"/>
    <x v="257"/>
    <n v="4"/>
    <x v="1"/>
    <n v="25.94"/>
    <x v="2"/>
    <s v="SMS"/>
    <x v="0"/>
    <n v="0"/>
    <n v="257"/>
    <s v="Medio"/>
    <s v="Medio"/>
    <n v="1.25"/>
    <n v="1003"/>
    <n v="90"/>
    <n v="4.4444444444444446E-2"/>
    <n v="4.4444444444444446E-2"/>
    <s v="Primera compra"/>
    <n v="910"/>
    <n v="29.897330595482551"/>
    <n v="2.4914442162902124"/>
    <x v="1"/>
    <x v="1"/>
    <s v="abr"/>
  </r>
  <r>
    <x v="4527"/>
    <x v="0"/>
    <n v="56"/>
    <n v="137"/>
    <n v="347.5"/>
    <n v="0"/>
    <s v="No"/>
    <s v="No"/>
    <n v="0"/>
    <n v="0"/>
    <n v="10"/>
    <s v="Yes"/>
    <n v="0"/>
    <s v="NV"/>
    <x v="0"/>
    <n v="57"/>
    <s v="No"/>
    <s v="No"/>
    <s v="No"/>
    <s v="  One Year   "/>
    <s v="Direct Debit"/>
    <n v="32"/>
    <n v="846"/>
    <x v="0"/>
    <m/>
    <x v="1334"/>
    <x v="1058"/>
    <n v="71"/>
    <x v="2"/>
    <n v="30.57"/>
    <x v="5"/>
    <s v="Phone"/>
    <x v="1"/>
    <n v="0"/>
    <n v="2117"/>
    <s v="Medio"/>
    <s v="Bajo"/>
    <n v="5.6338028169014086E-2"/>
    <n v="1331"/>
    <n v="141"/>
    <n v="0.50354609929078009"/>
    <n v="0.50354609929078009"/>
    <s v="Primera compra"/>
    <n v="650"/>
    <n v="21.355236139630392"/>
    <n v="1.7796030116358661"/>
    <x v="0"/>
    <x v="2"/>
    <s v="ene"/>
  </r>
  <r>
    <x v="4528"/>
    <x v="0"/>
    <n v="74"/>
    <n v="120"/>
    <n v="345.7"/>
    <n v="0"/>
    <s v="No"/>
    <s v="No"/>
    <n v="0"/>
    <n v="2"/>
    <n v="0"/>
    <s v="No"/>
    <n v="0"/>
    <s v="RI"/>
    <x v="1"/>
    <n v="70"/>
    <s v="No"/>
    <s v="Yes"/>
    <s v="No"/>
    <s v="  Two Year   "/>
    <s v="Credit Card"/>
    <n v="13"/>
    <n v="618"/>
    <x v="0"/>
    <m/>
    <x v="504"/>
    <x v="494"/>
    <n v="69"/>
    <x v="2"/>
    <n v="10.45"/>
    <x v="3"/>
    <s v="Phone"/>
    <x v="0"/>
    <n v="0"/>
    <n v="3373"/>
    <s v="Medio"/>
    <s v="Bajo"/>
    <n v="1.4492753623188406E-2"/>
    <n v="785"/>
    <n v="121"/>
    <n v="0.57024793388429751"/>
    <n v="0.57024793388429751"/>
    <s v="Primera compra"/>
    <n v="876"/>
    <n v="28.780287474332649"/>
    <n v="2.3983572895277208"/>
    <x v="2"/>
    <x v="1"/>
    <s v="may"/>
  </r>
  <r>
    <x v="4529"/>
    <x v="0"/>
    <n v="62"/>
    <n v="98"/>
    <n v="256.2"/>
    <n v="68"/>
    <s v="Yes"/>
    <s v="No"/>
    <n v="60.1"/>
    <n v="0"/>
    <n v="25"/>
    <s v="Yes"/>
    <n v="0"/>
    <s v="NH"/>
    <x v="0"/>
    <n v="35"/>
    <s v="No"/>
    <s v="No"/>
    <s v="Yes"/>
    <s v="  One Year   "/>
    <s v="Direct Debit"/>
    <n v="25"/>
    <n v="419"/>
    <x v="0"/>
    <m/>
    <x v="295"/>
    <x v="337"/>
    <n v="43"/>
    <x v="2"/>
    <n v="25.69"/>
    <x v="5"/>
    <s v="Email"/>
    <x v="1"/>
    <n v="1.8"/>
    <n v="6429"/>
    <s v="Medio"/>
    <s v="Bajo"/>
    <n v="9.3023255813953487E-2"/>
    <n v="1296"/>
    <n v="170"/>
    <n v="0.25294117647058822"/>
    <n v="0.25294117647058822"/>
    <s v="Primera compra"/>
    <n v="569"/>
    <n v="18.69404517453799"/>
    <n v="1.5578370978781659"/>
    <x v="0"/>
    <x v="1"/>
    <s v="mar"/>
  </r>
  <r>
    <x v="4530"/>
    <x v="0"/>
    <n v="67"/>
    <n v="28"/>
    <n v="70.7"/>
    <n v="0"/>
    <s v="No"/>
    <s v="No"/>
    <n v="0"/>
    <n v="1"/>
    <n v="4"/>
    <s v="Yes"/>
    <n v="0"/>
    <s v="NV"/>
    <x v="0"/>
    <n v="52"/>
    <s v="No"/>
    <s v="No"/>
    <s v="No"/>
    <s v="  Month-to-Month   "/>
    <s v="Direct Debit"/>
    <n v="43"/>
    <n v="304"/>
    <x v="0"/>
    <m/>
    <x v="1301"/>
    <x v="504"/>
    <n v="106"/>
    <x v="0"/>
    <n v="42.39"/>
    <x v="3"/>
    <s v="Phone"/>
    <x v="0"/>
    <n v="0"/>
    <n v="6060"/>
    <s v="Medio"/>
    <s v="Bajo"/>
    <n v="9.433962264150943E-3"/>
    <n v="349"/>
    <n v="29"/>
    <n v="3.6551724137931036"/>
    <n v="3.6551724137931036"/>
    <s v="Primera compra"/>
    <n v="1657"/>
    <n v="54.439425051334695"/>
    <n v="4.5366187542778915"/>
    <x v="2"/>
    <x v="1"/>
    <s v="mar"/>
  </r>
  <r>
    <x v="4531"/>
    <x v="0"/>
    <n v="71"/>
    <n v="17"/>
    <n v="35.4"/>
    <n v="0"/>
    <s v="No"/>
    <s v="No"/>
    <n v="0"/>
    <n v="0"/>
    <n v="1"/>
    <s v="Yes"/>
    <n v="0"/>
    <s v="VT"/>
    <x v="0"/>
    <n v="57"/>
    <s v="No"/>
    <s v="No"/>
    <s v="No"/>
    <s v="  Month-to-Month   "/>
    <s v="Credit Card"/>
    <n v="41"/>
    <n v="90"/>
    <x v="0"/>
    <m/>
    <x v="740"/>
    <x v="261"/>
    <n v="52"/>
    <x v="1"/>
    <n v="45.95"/>
    <x v="1"/>
    <s v="Phone"/>
    <x v="1"/>
    <n v="0"/>
    <n v="357"/>
    <s v="Alto"/>
    <s v="Bajo"/>
    <n v="0"/>
    <n v="1649"/>
    <n v="17"/>
    <n v="3.0588235294117645"/>
    <n v="3.0588235294117645"/>
    <s v="Primera compra"/>
    <n v="557"/>
    <n v="18.299794661190965"/>
    <n v="1.5249828884325805"/>
    <x v="0"/>
    <x v="1"/>
    <s v="abr"/>
  </r>
  <r>
    <x v="4532"/>
    <x v="0"/>
    <n v="58"/>
    <n v="144"/>
    <n v="289.3"/>
    <n v="0"/>
    <s v="No"/>
    <s v="No"/>
    <n v="0"/>
    <n v="1"/>
    <n v="5"/>
    <s v="Yes"/>
    <n v="0"/>
    <s v="NC"/>
    <x v="1"/>
    <n v="75"/>
    <s v="No"/>
    <s v="Yes"/>
    <s v="Yes"/>
    <s v="  Two Year   "/>
    <s v="Credit Card"/>
    <n v="40"/>
    <n v="1944"/>
    <x v="0"/>
    <m/>
    <x v="1233"/>
    <x v="1401"/>
    <n v="79"/>
    <x v="2"/>
    <n v="43.81"/>
    <x v="3"/>
    <s v="SMS"/>
    <x v="1"/>
    <n v="0"/>
    <n v="417"/>
    <s v="Medio"/>
    <s v="Bajo"/>
    <n v="1.2658227848101266E-2"/>
    <n v="614"/>
    <n v="145"/>
    <n v="0.54482758620689653"/>
    <n v="0.54482758620689653"/>
    <s v="Primera compra"/>
    <n v="1713"/>
    <n v="56.279260780287473"/>
    <n v="4.6899383983572891"/>
    <x v="2"/>
    <x v="0"/>
    <s v="feb"/>
  </r>
  <r>
    <x v="4533"/>
    <x v="0"/>
    <n v="65"/>
    <n v="9"/>
    <n v="18.2"/>
    <n v="0"/>
    <s v="No"/>
    <s v="No"/>
    <n v="0"/>
    <n v="0"/>
    <n v="8"/>
    <s v="Yes"/>
    <n v="0"/>
    <s v="AL"/>
    <x v="0"/>
    <n v="75"/>
    <s v="No"/>
    <s v="Yes"/>
    <s v="No"/>
    <s v="  Month-to-Month   "/>
    <s v="Direct Debit"/>
    <n v="30"/>
    <n v="60"/>
    <x v="0"/>
    <m/>
    <x v="464"/>
    <x v="1128"/>
    <n v="112"/>
    <x v="0"/>
    <n v="32.590000000000003"/>
    <x v="3"/>
    <s v="Phone"/>
    <x v="1"/>
    <n v="0"/>
    <n v="1393"/>
    <s v="Medio"/>
    <s v="Bajo"/>
    <n v="8.9285714285714281E-3"/>
    <n v="1643"/>
    <n v="10"/>
    <n v="11.2"/>
    <n v="11.2"/>
    <s v="Primera compra"/>
    <n v="300"/>
    <n v="9.8562628336755651"/>
    <n v="0.82135523613963046"/>
    <x v="0"/>
    <x v="1"/>
    <s v="dic"/>
  </r>
  <r>
    <x v="4534"/>
    <x v="0"/>
    <n v="64"/>
    <n v="85"/>
    <n v="131.9"/>
    <n v="132"/>
    <s v="Yes"/>
    <s v="No"/>
    <n v="134.5"/>
    <n v="0"/>
    <n v="43"/>
    <s v="Yes"/>
    <n v="0"/>
    <s v="OK"/>
    <x v="1"/>
    <n v="26"/>
    <s v="Yes"/>
    <s v="No"/>
    <s v="No"/>
    <s v="  Month-to-Month   "/>
    <s v="Direct Debit"/>
    <n v="46"/>
    <n v="1510"/>
    <x v="0"/>
    <m/>
    <x v="1011"/>
    <x v="1197"/>
    <n v="89"/>
    <x v="2"/>
    <n v="48.08"/>
    <x v="2"/>
    <s v="SMS"/>
    <x v="0"/>
    <n v="5.38"/>
    <n v="191"/>
    <s v="Alto"/>
    <s v="Medio"/>
    <n v="5.6179775280898875E-2"/>
    <n v="1476"/>
    <n v="222"/>
    <n v="0.40090090090090091"/>
    <n v="0.40090090090090091"/>
    <s v="Primera compra"/>
    <n v="879"/>
    <n v="28.878850102669404"/>
    <n v="2.406570841889117"/>
    <x v="1"/>
    <x v="0"/>
    <s v="may"/>
  </r>
  <r>
    <x v="4535"/>
    <x v="0"/>
    <n v="72"/>
    <n v="99"/>
    <n v="302.8"/>
    <n v="136"/>
    <s v="Yes"/>
    <s v="No"/>
    <n v="89.1"/>
    <n v="0"/>
    <n v="11"/>
    <s v="Yes"/>
    <n v="0"/>
    <s v="MD"/>
    <x v="0"/>
    <n v="52"/>
    <s v="No"/>
    <s v="No"/>
    <s v="Yes"/>
    <s v="  Month-to-Month   "/>
    <s v="Direct Debit"/>
    <n v="47"/>
    <n v="1574"/>
    <x v="0"/>
    <m/>
    <x v="1286"/>
    <x v="800"/>
    <n v="102"/>
    <x v="2"/>
    <n v="39.57"/>
    <x v="4"/>
    <s v="Phone"/>
    <x v="1"/>
    <n v="4.45"/>
    <n v="3074"/>
    <s v="Medio"/>
    <s v="Bajo"/>
    <n v="2.9411764705882353E-2"/>
    <n v="1659"/>
    <n v="238"/>
    <n v="0.42857142857142855"/>
    <n v="0.42857142857142855"/>
    <s v="Primera compra"/>
    <n v="416"/>
    <n v="13.66735112936345"/>
    <n v="1.1389459274469542"/>
    <x v="0"/>
    <x v="0"/>
    <s v="ago"/>
  </r>
  <r>
    <x v="4536"/>
    <x v="0"/>
    <n v="88"/>
    <n v="219"/>
    <n v="362.8"/>
    <n v="146"/>
    <s v="Yes"/>
    <s v="No"/>
    <n v="97.8"/>
    <n v="0"/>
    <n v="7"/>
    <s v="Yes"/>
    <n v="0"/>
    <s v="UT"/>
    <x v="0"/>
    <n v="60"/>
    <s v="No"/>
    <s v="No"/>
    <s v="No"/>
    <s v="  Two Year   "/>
    <s v="Credit Card"/>
    <n v="35"/>
    <n v="2546"/>
    <x v="0"/>
    <m/>
    <x v="142"/>
    <x v="789"/>
    <n v="23"/>
    <x v="1"/>
    <n v="33.979999999999997"/>
    <x v="4"/>
    <s v="SMS"/>
    <x v="1"/>
    <n v="4.8899999999999997"/>
    <n v="1793"/>
    <s v="Medio"/>
    <s v="Bajo"/>
    <n v="0.13043478260869565"/>
    <n v="1724"/>
    <n v="368"/>
    <n v="6.25E-2"/>
    <n v="6.25E-2"/>
    <s v="Primera compra"/>
    <n v="1387"/>
    <n v="45.568788501026688"/>
    <n v="3.7973990417522239"/>
    <x v="0"/>
    <x v="3"/>
    <s v="dic"/>
  </r>
  <r>
    <x v="4537"/>
    <x v="0"/>
    <n v="76"/>
    <n v="19"/>
    <n v="60.2"/>
    <n v="10"/>
    <s v="Yes"/>
    <s v="Yes"/>
    <n v="0"/>
    <n v="0"/>
    <n v="0"/>
    <s v="No"/>
    <n v="0"/>
    <s v="NC"/>
    <x v="1"/>
    <n v="49"/>
    <s v="No"/>
    <s v="No"/>
    <s v="No"/>
    <s v="  Month-to-Month   "/>
    <s v="Credit Card"/>
    <n v="9"/>
    <n v="41"/>
    <x v="0"/>
    <m/>
    <x v="86"/>
    <x v="306"/>
    <n v="89"/>
    <x v="1"/>
    <n v="7.93"/>
    <x v="1"/>
    <s v="SMS"/>
    <x v="0"/>
    <n v="0.84"/>
    <n v="2990"/>
    <s v="Medio"/>
    <s v="Bajo"/>
    <n v="0"/>
    <n v="1685"/>
    <n v="29"/>
    <n v="3.0689655172413794"/>
    <n v="3.0689655172413794"/>
    <s v="Primera compra"/>
    <n v="1517"/>
    <n v="49.839835728952771"/>
    <n v="4.1533196440793976"/>
    <x v="2"/>
    <x v="1"/>
    <s v="ago"/>
  </r>
  <r>
    <x v="4538"/>
    <x v="0"/>
    <n v="74"/>
    <n v="8"/>
    <n v="24.9"/>
    <n v="16"/>
    <s v="Yes"/>
    <s v="No"/>
    <n v="7.8"/>
    <n v="0"/>
    <n v="0"/>
    <s v="No"/>
    <n v="0"/>
    <s v="SD"/>
    <x v="1"/>
    <n v="50"/>
    <s v="No"/>
    <s v="No"/>
    <s v="No"/>
    <s v="  One Year   "/>
    <s v="Credit Card"/>
    <n v="9"/>
    <n v="39"/>
    <x v="0"/>
    <m/>
    <x v="304"/>
    <x v="1377"/>
    <n v="13"/>
    <x v="0"/>
    <n v="7.91"/>
    <x v="5"/>
    <s v="SMS"/>
    <x v="1"/>
    <n v="0.39"/>
    <n v="427"/>
    <s v="Medio"/>
    <s v="Bajo"/>
    <n v="0.30769230769230771"/>
    <n v="1528"/>
    <n v="28"/>
    <n v="0.4642857142857143"/>
    <n v="0.4642857142857143"/>
    <s v="Primera compra"/>
    <n v="1050"/>
    <n v="34.496919917864474"/>
    <n v="2.8747433264887063"/>
    <x v="0"/>
    <x v="1"/>
    <s v="nov"/>
  </r>
  <r>
    <x v="4539"/>
    <x v="0"/>
    <n v="65"/>
    <n v="348"/>
    <n v="865.8"/>
    <n v="0"/>
    <s v="No"/>
    <s v="No"/>
    <n v="0"/>
    <n v="0"/>
    <n v="9"/>
    <s v="Yes"/>
    <n v="0"/>
    <s v="ME"/>
    <x v="1"/>
    <n v="70"/>
    <s v="No"/>
    <s v="Yes"/>
    <s v="Yes"/>
    <s v="  Two Year   "/>
    <s v="Direct Debit"/>
    <n v="67"/>
    <n v="4819"/>
    <x v="0"/>
    <m/>
    <x v="813"/>
    <x v="886"/>
    <n v="3"/>
    <x v="2"/>
    <n v="78.400000000000006"/>
    <x v="3"/>
    <s v="Phone"/>
    <x v="0"/>
    <n v="0"/>
    <n v="3482"/>
    <s v="Alto"/>
    <s v="Bajo"/>
    <n v="0.33333333333333331"/>
    <n v="1479"/>
    <n v="349"/>
    <n v="8.5959885386819486E-3"/>
    <n v="8.5959885386819486E-3"/>
    <s v="Primera compra"/>
    <n v="895"/>
    <n v="29.404517453798768"/>
    <n v="2.4503764544832305"/>
    <x v="2"/>
    <x v="3"/>
    <s v="may"/>
  </r>
  <r>
    <x v="4540"/>
    <x v="0"/>
    <n v="54"/>
    <n v="35"/>
    <n v="89.5"/>
    <n v="0"/>
    <s v="No"/>
    <s v="No"/>
    <n v="0"/>
    <n v="0"/>
    <n v="0"/>
    <s v="No"/>
    <n v="0"/>
    <s v="ID"/>
    <x v="0"/>
    <n v="27"/>
    <s v="Yes"/>
    <s v="No"/>
    <s v="No"/>
    <s v="  One Year   "/>
    <s v="Direct Debit"/>
    <n v="12"/>
    <n v="218"/>
    <x v="0"/>
    <m/>
    <x v="79"/>
    <x v="587"/>
    <n v="94"/>
    <x v="2"/>
    <n v="14.2"/>
    <x v="1"/>
    <s v="Phone"/>
    <x v="1"/>
    <n v="0"/>
    <n v="6617"/>
    <s v="Medio"/>
    <s v="Bajo"/>
    <n v="0"/>
    <n v="1219"/>
    <n v="35"/>
    <n v="2.6857142857142855"/>
    <n v="2.6857142857142855"/>
    <s v="Primera compra"/>
    <n v="1353"/>
    <n v="44.451745379876797"/>
    <n v="3.7043121149897331"/>
    <x v="2"/>
    <x v="1"/>
    <s v="ene"/>
  </r>
  <r>
    <x v="4540"/>
    <x v="0"/>
    <n v="50"/>
    <n v="35"/>
    <n v="89.5"/>
    <n v="0"/>
    <s v="No"/>
    <s v="No"/>
    <n v="0"/>
    <n v="0"/>
    <n v="0"/>
    <s v="No"/>
    <n v="0"/>
    <s v="ID"/>
    <x v="0"/>
    <n v="27"/>
    <s v="Yes"/>
    <s v="No"/>
    <s v="No"/>
    <s v="  One Year   "/>
    <s v="Direct Debit"/>
    <n v="12"/>
    <n v="218"/>
    <x v="0"/>
    <m/>
    <x v="79"/>
    <x v="587"/>
    <n v="94"/>
    <x v="2"/>
    <n v="14.2"/>
    <x v="0"/>
    <s v="Phone"/>
    <x v="1"/>
    <n v="0"/>
    <n v="2989"/>
    <s v="Medio"/>
    <s v="Bajo"/>
    <n v="2.1276595744680851E-2"/>
    <n v="1219"/>
    <n v="37"/>
    <n v="2.5405405405405403"/>
    <n v="2.5405405405405403"/>
    <s v="Compra posterior"/>
    <n v="1353"/>
    <n v="44.451745379876797"/>
    <n v="3.7043121149897331"/>
    <x v="0"/>
    <x v="1"/>
    <s v="ene"/>
  </r>
  <r>
    <x v="4541"/>
    <x v="0"/>
    <n v="65"/>
    <n v="138"/>
    <n v="339.8"/>
    <n v="0"/>
    <s v="No"/>
    <s v="No"/>
    <n v="0"/>
    <n v="0"/>
    <n v="3"/>
    <s v="Yes"/>
    <n v="0"/>
    <s v="DE"/>
    <x v="0"/>
    <n v="62"/>
    <s v="No"/>
    <s v="No"/>
    <s v="No"/>
    <s v="  Two Year   "/>
    <s v="Direct Debit"/>
    <n v="35"/>
    <n v="1481"/>
    <x v="0"/>
    <m/>
    <x v="945"/>
    <x v="1332"/>
    <n v="120"/>
    <x v="2"/>
    <n v="35.020000000000003"/>
    <x v="0"/>
    <s v="Email"/>
    <x v="1"/>
    <n v="0"/>
    <n v="2760"/>
    <s v="Medio"/>
    <s v="Bajo"/>
    <n v="1.6666666666666666E-2"/>
    <n v="1734"/>
    <n v="140"/>
    <n v="0.8571428571428571"/>
    <n v="0.8571428571428571"/>
    <s v="Primera compra"/>
    <n v="1478"/>
    <n v="48.558521560574953"/>
    <n v="4.046543463381246"/>
    <x v="0"/>
    <x v="0"/>
    <s v="sept"/>
  </r>
  <r>
    <x v="4542"/>
    <x v="0"/>
    <n v="81"/>
    <n v="157"/>
    <n v="398.5"/>
    <n v="0"/>
    <s v="No"/>
    <s v="No"/>
    <n v="0"/>
    <n v="0"/>
    <n v="16"/>
    <s v="Yes"/>
    <n v="0"/>
    <s v="RI"/>
    <x v="1"/>
    <n v="29"/>
    <s v="Yes"/>
    <s v="No"/>
    <s v="Yes"/>
    <s v="  Two Year   "/>
    <s v="Direct Debit"/>
    <n v="55"/>
    <n v="3668"/>
    <x v="0"/>
    <m/>
    <x v="1006"/>
    <x v="429"/>
    <n v="103"/>
    <x v="1"/>
    <n v="52.09"/>
    <x v="3"/>
    <s v="SMS"/>
    <x v="1"/>
    <n v="0"/>
    <n v="270"/>
    <s v="Alto"/>
    <s v="Bajo"/>
    <n v="9.7087378640776691E-3"/>
    <n v="791"/>
    <n v="158"/>
    <n v="0.65189873417721522"/>
    <n v="0.65189873417721522"/>
    <s v="Primera compra"/>
    <n v="1240"/>
    <n v="40.739219712525667"/>
    <n v="3.3949349760438055"/>
    <x v="2"/>
    <x v="3"/>
    <s v="may"/>
  </r>
  <r>
    <x v="4543"/>
    <x v="0"/>
    <n v="76"/>
    <n v="2"/>
    <n v="5"/>
    <n v="4"/>
    <s v="Yes"/>
    <s v="Yes"/>
    <n v="0"/>
    <n v="1"/>
    <n v="5"/>
    <s v="Yes"/>
    <n v="0"/>
    <s v="NC"/>
    <x v="1"/>
    <n v="45"/>
    <s v="No"/>
    <s v="No"/>
    <s v="No"/>
    <s v="  Month-to-Month   "/>
    <s v="Credit Card"/>
    <n v="18"/>
    <n v="18"/>
    <x v="0"/>
    <m/>
    <x v="907"/>
    <x v="1034"/>
    <n v="94"/>
    <x v="1"/>
    <n v="20.04"/>
    <x v="5"/>
    <s v="SMS"/>
    <x v="1"/>
    <n v="0.16"/>
    <n v="2220"/>
    <s v="Medio"/>
    <s v="Bajo"/>
    <n v="4.2553191489361701E-2"/>
    <n v="574"/>
    <n v="10"/>
    <n v="9.4"/>
    <n v="9.4"/>
    <s v="Primera compra"/>
    <n v="1411"/>
    <n v="46.357289527720738"/>
    <n v="3.8631074606433948"/>
    <x v="0"/>
    <x v="1"/>
    <s v="dic"/>
  </r>
  <r>
    <x v="4544"/>
    <x v="0"/>
    <n v="69"/>
    <n v="338"/>
    <n v="720.8"/>
    <n v="240"/>
    <s v="Yes"/>
    <s v="No"/>
    <n v="226"/>
    <n v="0"/>
    <n v="0"/>
    <s v="No"/>
    <n v="0"/>
    <s v="VA"/>
    <x v="0"/>
    <n v="72"/>
    <s v="No"/>
    <s v="Yes"/>
    <s v="No"/>
    <s v="  Two Year   "/>
    <s v="Direct Debit"/>
    <n v="15"/>
    <n v="899"/>
    <x v="0"/>
    <m/>
    <x v="624"/>
    <x v="773"/>
    <n v="51"/>
    <x v="0"/>
    <n v="12"/>
    <x v="5"/>
    <s v="SMS"/>
    <x v="0"/>
    <n v="0.68"/>
    <n v="2661"/>
    <s v="Medio"/>
    <s v="Bajo"/>
    <n v="7.8431372549019607E-2"/>
    <n v="571"/>
    <n v="582"/>
    <n v="8.7628865979381437E-2"/>
    <n v="8.7628865979381437E-2"/>
    <s v="Primera compra"/>
    <n v="627"/>
    <n v="20.599589322381931"/>
    <n v="1.7166324435318276"/>
    <x v="0"/>
    <x v="2"/>
    <s v="ene"/>
  </r>
  <r>
    <x v="4545"/>
    <x v="0"/>
    <n v="71"/>
    <n v="180"/>
    <n v="361.6"/>
    <n v="0"/>
    <s v="No"/>
    <s v="No"/>
    <n v="0"/>
    <n v="0"/>
    <n v="0"/>
    <s v="No"/>
    <n v="0"/>
    <s v="NJ"/>
    <x v="1"/>
    <n v="27"/>
    <s v="Yes"/>
    <s v="No"/>
    <s v="No"/>
    <s v="  Month-to-Month   "/>
    <s v="Direct Debit"/>
    <n v="5"/>
    <n v="150"/>
    <x v="0"/>
    <m/>
    <x v="492"/>
    <x v="417"/>
    <n v="78"/>
    <x v="0"/>
    <n v="4.41"/>
    <x v="2"/>
    <s v="Email"/>
    <x v="1"/>
    <n v="0"/>
    <n v="4946"/>
    <s v="Medio"/>
    <s v="Medio"/>
    <n v="6.4102564102564097E-2"/>
    <n v="385"/>
    <n v="185"/>
    <n v="0.42162162162162165"/>
    <n v="0.42162162162162165"/>
    <s v="Primera compra"/>
    <n v="1111"/>
    <n v="36.50102669404518"/>
    <n v="3.0417522245037651"/>
    <x v="1"/>
    <x v="1"/>
    <s v="sept"/>
  </r>
  <r>
    <x v="4546"/>
    <x v="0"/>
    <n v="65"/>
    <n v="458"/>
    <n v="996.9"/>
    <n v="284"/>
    <s v="Yes"/>
    <s v="No"/>
    <n v="160.9"/>
    <n v="2"/>
    <n v="2"/>
    <s v="No"/>
    <n v="34"/>
    <s v="AL"/>
    <x v="1"/>
    <n v="44"/>
    <s v="No"/>
    <s v="No"/>
    <s v="Yes"/>
    <s v="  Two Year   "/>
    <s v="Direct Debit"/>
    <n v="30"/>
    <n v="2107"/>
    <x v="0"/>
    <m/>
    <x v="856"/>
    <x v="1105"/>
    <n v="77"/>
    <x v="0"/>
    <n v="29.72"/>
    <x v="4"/>
    <s v="SMS"/>
    <x v="0"/>
    <n v="4.83"/>
    <n v="3750"/>
    <s v="Medio"/>
    <s v="Bajo"/>
    <n v="3.896103896103896E-2"/>
    <n v="487"/>
    <n v="745"/>
    <n v="0.10335570469798658"/>
    <n v="0.10335570469798658"/>
    <s v="Primera compra"/>
    <n v="395"/>
    <n v="12.977412731006158"/>
    <n v="1.0814510609171799"/>
    <x v="0"/>
    <x v="0"/>
    <s v="sept"/>
  </r>
  <r>
    <x v="4547"/>
    <x v="0"/>
    <n v="72"/>
    <n v="106"/>
    <n v="281.39999999999998"/>
    <n v="0"/>
    <s v="No"/>
    <s v="No"/>
    <n v="0"/>
    <n v="0"/>
    <n v="5"/>
    <s v="Yes"/>
    <n v="0"/>
    <s v="OK"/>
    <x v="1"/>
    <n v="74"/>
    <s v="No"/>
    <s v="Yes"/>
    <s v="No"/>
    <s v="  Two Year   "/>
    <s v="Direct Debit"/>
    <n v="65"/>
    <n v="4606"/>
    <x v="0"/>
    <m/>
    <x v="1071"/>
    <x v="379"/>
    <n v="44"/>
    <x v="0"/>
    <n v="69.86"/>
    <x v="2"/>
    <s v="SMS"/>
    <x v="1"/>
    <n v="0"/>
    <n v="4170"/>
    <s v="Alto"/>
    <s v="Medio"/>
    <n v="0.11363636363636363"/>
    <n v="1442"/>
    <n v="111"/>
    <n v="0.3963963963963964"/>
    <n v="0.3963963963963964"/>
    <s v="Primera compra"/>
    <n v="1720"/>
    <n v="56.509240246406577"/>
    <n v="4.7091033538672145"/>
    <x v="1"/>
    <x v="3"/>
    <s v="ene"/>
  </r>
  <r>
    <x v="4548"/>
    <x v="0"/>
    <n v="53"/>
    <n v="188"/>
    <n v="568.4"/>
    <n v="0"/>
    <s v="No"/>
    <s v="No"/>
    <n v="0"/>
    <n v="0"/>
    <n v="0"/>
    <s v="No"/>
    <n v="0"/>
    <s v="MN"/>
    <x v="1"/>
    <n v="27"/>
    <s v="Yes"/>
    <s v="No"/>
    <s v="No"/>
    <s v="  One Year   "/>
    <s v="Credit Card"/>
    <n v="7"/>
    <n v="330"/>
    <x v="0"/>
    <m/>
    <x v="583"/>
    <x v="1317"/>
    <n v="47"/>
    <x v="1"/>
    <n v="7.19"/>
    <x v="3"/>
    <s v="SMS"/>
    <x v="1"/>
    <n v="0"/>
    <n v="1834"/>
    <s v="Medio"/>
    <s v="Bajo"/>
    <n v="2.1276595744680851E-2"/>
    <n v="512"/>
    <n v="189"/>
    <n v="0.24867724867724866"/>
    <n v="0.24867724867724866"/>
    <s v="Primera compra"/>
    <n v="781"/>
    <n v="25.659137577002056"/>
    <n v="2.1382614647501712"/>
    <x v="2"/>
    <x v="1"/>
    <s v="ago"/>
  </r>
  <r>
    <x v="4549"/>
    <x v="0"/>
    <n v="92"/>
    <n v="349"/>
    <n v="888.9"/>
    <n v="0"/>
    <s v="No"/>
    <s v="No"/>
    <n v="0"/>
    <n v="0"/>
    <n v="3"/>
    <s v="Yes"/>
    <n v="0"/>
    <s v="MO"/>
    <x v="0"/>
    <n v="45"/>
    <s v="No"/>
    <s v="No"/>
    <s v="Yes"/>
    <s v="  Two Year   "/>
    <s v="Credit Card"/>
    <n v="60"/>
    <n v="3825"/>
    <x v="0"/>
    <m/>
    <x v="336"/>
    <x v="893"/>
    <n v="45"/>
    <x v="1"/>
    <n v="59.57"/>
    <x v="2"/>
    <s v="Phone"/>
    <x v="1"/>
    <n v="0"/>
    <n v="4684"/>
    <s v="Alto"/>
    <s v="Medio"/>
    <n v="0.1111111111111111"/>
    <n v="1418"/>
    <n v="354"/>
    <n v="0.1271186440677966"/>
    <n v="0.1271186440677966"/>
    <s v="Primera compra"/>
    <n v="1498"/>
    <n v="49.215605749486649"/>
    <n v="4.1013004791238874"/>
    <x v="1"/>
    <x v="3"/>
    <s v="sept"/>
  </r>
  <r>
    <x v="4550"/>
    <x v="0"/>
    <n v="67"/>
    <n v="145"/>
    <n v="475.1"/>
    <n v="0"/>
    <s v="No"/>
    <s v="No"/>
    <n v="0"/>
    <n v="0"/>
    <n v="0"/>
    <s v="No"/>
    <n v="0"/>
    <s v="MO"/>
    <x v="0"/>
    <n v="81"/>
    <s v="No"/>
    <s v="Yes"/>
    <s v="No"/>
    <s v="  Two Year   "/>
    <s v="Credit Card"/>
    <n v="14"/>
    <n v="942"/>
    <x v="0"/>
    <m/>
    <x v="547"/>
    <x v="391"/>
    <n v="100"/>
    <x v="1"/>
    <n v="11.84"/>
    <x v="0"/>
    <s v="SMS"/>
    <x v="0"/>
    <n v="0"/>
    <n v="2411"/>
    <s v="Medio"/>
    <s v="Bajo"/>
    <n v="0.02"/>
    <n v="1657"/>
    <n v="147"/>
    <n v="0.68027210884353739"/>
    <n v="0.68027210884353739"/>
    <s v="Primera compra"/>
    <n v="1335"/>
    <n v="43.860369609856264"/>
    <n v="3.6550308008213555"/>
    <x v="0"/>
    <x v="2"/>
    <s v="feb"/>
  </r>
  <r>
    <x v="4551"/>
    <x v="0"/>
    <n v="68"/>
    <n v="332"/>
    <n v="626.5"/>
    <n v="0"/>
    <s v="No"/>
    <s v="No"/>
    <n v="0"/>
    <n v="0"/>
    <n v="5"/>
    <s v="Yes"/>
    <n v="0"/>
    <s v="GA"/>
    <x v="0"/>
    <n v="39"/>
    <s v="No"/>
    <s v="No"/>
    <s v="Yes"/>
    <s v="  Two Year   "/>
    <s v="Direct Debit"/>
    <n v="26"/>
    <n v="1839"/>
    <x v="0"/>
    <m/>
    <x v="531"/>
    <x v="610"/>
    <n v="112"/>
    <x v="0"/>
    <n v="23.46"/>
    <x v="5"/>
    <s v="Phone"/>
    <x v="1"/>
    <n v="0"/>
    <n v="2970"/>
    <s v="Medio"/>
    <s v="Bajo"/>
    <n v="3.5714285714285712E-2"/>
    <n v="501"/>
    <n v="336"/>
    <n v="0.33333333333333331"/>
    <n v="0.33333333333333331"/>
    <s v="Primera compra"/>
    <n v="308"/>
    <n v="10.119096509240247"/>
    <n v="0.84325804243668723"/>
    <x v="0"/>
    <x v="0"/>
    <s v="dic"/>
  </r>
  <r>
    <x v="4552"/>
    <x v="0"/>
    <n v="66"/>
    <n v="71"/>
    <n v="131.69999999999999"/>
    <n v="0"/>
    <s v="No"/>
    <s v="No"/>
    <n v="0"/>
    <n v="0"/>
    <n v="1"/>
    <s v="Yes"/>
    <n v="0"/>
    <s v="NV"/>
    <x v="1"/>
    <n v="78"/>
    <s v="No"/>
    <s v="Yes"/>
    <s v="Yes"/>
    <s v="  Two Year   "/>
    <s v="Direct Debit"/>
    <n v="32"/>
    <n v="420"/>
    <x v="0"/>
    <m/>
    <x v="216"/>
    <x v="925"/>
    <n v="103"/>
    <x v="0"/>
    <n v="34.79"/>
    <x v="2"/>
    <s v="Email"/>
    <x v="1"/>
    <n v="0"/>
    <n v="2541"/>
    <s v="Medio"/>
    <s v="Medio"/>
    <n v="4.8543689320388349E-2"/>
    <n v="1381"/>
    <n v="76"/>
    <n v="1.3552631578947369"/>
    <n v="1.3552631578947369"/>
    <s v="Primera compra"/>
    <n v="708"/>
    <n v="23.260780287474333"/>
    <n v="1.9383983572895278"/>
    <x v="1"/>
    <x v="1"/>
    <s v="nov"/>
  </r>
  <r>
    <x v="4552"/>
    <x v="0"/>
    <n v="66"/>
    <n v="71"/>
    <n v="131.69999999999999"/>
    <n v="0"/>
    <s v="No"/>
    <s v="No"/>
    <n v="0"/>
    <n v="0"/>
    <n v="1"/>
    <s v="Yes"/>
    <n v="0"/>
    <s v="NV"/>
    <x v="1"/>
    <n v="78"/>
    <s v="No"/>
    <s v="Yes"/>
    <s v="Yes"/>
    <s v="  Two Year   "/>
    <s v="Direct Debit"/>
    <n v="32"/>
    <n v="420"/>
    <x v="0"/>
    <m/>
    <x v="216"/>
    <x v="925"/>
    <n v="103"/>
    <x v="0"/>
    <n v="34.79"/>
    <x v="4"/>
    <s v="Email"/>
    <x v="1"/>
    <n v="0"/>
    <n v="5375"/>
    <s v="Medio"/>
    <s v="Bajo"/>
    <n v="2.9126213592233011E-2"/>
    <n v="1381"/>
    <n v="74"/>
    <n v="1.3918918918918919"/>
    <n v="1.3918918918918919"/>
    <s v="Compra posterior"/>
    <n v="708"/>
    <n v="23.260780287474333"/>
    <n v="1.9383983572895278"/>
    <x v="0"/>
    <x v="1"/>
    <s v="nov"/>
  </r>
  <r>
    <x v="4553"/>
    <x v="0"/>
    <n v="55"/>
    <n v="88"/>
    <n v="177.6"/>
    <n v="75"/>
    <s v="Yes"/>
    <s v="No"/>
    <n v="116.3"/>
    <n v="2"/>
    <n v="4"/>
    <s v="Yes"/>
    <n v="0"/>
    <s v="AK"/>
    <x v="1"/>
    <n v="46"/>
    <s v="No"/>
    <s v="No"/>
    <s v="Yes"/>
    <s v="  Month-to-Month   "/>
    <s v="Credit Card"/>
    <n v="21"/>
    <n v="541"/>
    <x v="0"/>
    <m/>
    <x v="991"/>
    <x v="1398"/>
    <n v="9"/>
    <x v="2"/>
    <n v="22.94"/>
    <x v="3"/>
    <s v="SMS"/>
    <x v="1"/>
    <n v="2.3199999999999998"/>
    <n v="1934"/>
    <s v="Medio"/>
    <s v="Bajo"/>
    <n v="0.1111111111111111"/>
    <n v="997"/>
    <n v="164"/>
    <n v="5.4878048780487805E-2"/>
    <n v="5.4878048780487805E-2"/>
    <s v="Primera compra"/>
    <n v="1316"/>
    <n v="43.236139630390142"/>
    <n v="3.6030116358658453"/>
    <x v="2"/>
    <x v="1"/>
    <s v="mar"/>
  </r>
  <r>
    <x v="4554"/>
    <x v="0"/>
    <n v="66"/>
    <n v="475"/>
    <n v="1083.7"/>
    <n v="0"/>
    <s v="No"/>
    <s v="No"/>
    <n v="0"/>
    <n v="1"/>
    <n v="14"/>
    <s v="Yes"/>
    <n v="0"/>
    <s v="NV"/>
    <x v="1"/>
    <n v="69"/>
    <s v="No"/>
    <s v="Yes"/>
    <s v="Yes"/>
    <s v="  Two Year   "/>
    <s v="Credit Card"/>
    <n v="47"/>
    <n v="3185"/>
    <x v="0"/>
    <m/>
    <x v="612"/>
    <x v="1305"/>
    <n v="85"/>
    <x v="0"/>
    <n v="41.13"/>
    <x v="1"/>
    <s v="Phone"/>
    <x v="0"/>
    <n v="0"/>
    <n v="1901"/>
    <s v="Medio"/>
    <s v="Bajo"/>
    <n v="0"/>
    <n v="588"/>
    <n v="475"/>
    <n v="0.17894736842105263"/>
    <n v="0.17894736842105263"/>
    <s v="Primera compra"/>
    <n v="344"/>
    <n v="11.301848049281315"/>
    <n v="0.94182067077344289"/>
    <x v="0"/>
    <x v="3"/>
    <s v="nov"/>
  </r>
  <r>
    <x v="4555"/>
    <x v="0"/>
    <n v="67"/>
    <n v="27"/>
    <n v="73.599999999999994"/>
    <n v="0"/>
    <s v="No"/>
    <s v="No"/>
    <n v="0"/>
    <n v="2"/>
    <n v="6"/>
    <s v="Yes"/>
    <n v="0"/>
    <s v="VT"/>
    <x v="1"/>
    <n v="70"/>
    <s v="No"/>
    <s v="Yes"/>
    <s v="No"/>
    <s v="  Two Year   "/>
    <s v="Credit Card"/>
    <n v="27"/>
    <n v="220"/>
    <x v="0"/>
    <m/>
    <x v="346"/>
    <x v="312"/>
    <n v="100"/>
    <x v="0"/>
    <n v="31.51"/>
    <x v="3"/>
    <s v="SMS"/>
    <x v="1"/>
    <n v="0"/>
    <n v="718"/>
    <s v="Medio"/>
    <s v="Bajo"/>
    <n v="0.01"/>
    <n v="1185"/>
    <n v="28"/>
    <n v="3.5714285714285716"/>
    <n v="3.5714285714285716"/>
    <s v="Primera compra"/>
    <n v="1336"/>
    <n v="43.893223819301852"/>
    <n v="3.6577686516084875"/>
    <x v="2"/>
    <x v="1"/>
    <s v="feb"/>
  </r>
  <r>
    <x v="4556"/>
    <x v="0"/>
    <n v="73"/>
    <n v="165"/>
    <n v="461.2"/>
    <n v="308"/>
    <s v="Yes"/>
    <s v="No"/>
    <n v="454.3"/>
    <n v="0"/>
    <n v="0"/>
    <s v="No"/>
    <n v="0"/>
    <s v="VA"/>
    <x v="0"/>
    <n v="24"/>
    <s v="Yes"/>
    <s v="No"/>
    <s v="No"/>
    <s v="  Two Year   "/>
    <s v="Credit Card"/>
    <n v="9"/>
    <n v="692"/>
    <x v="0"/>
    <m/>
    <x v="1371"/>
    <x v="1041"/>
    <n v="105"/>
    <x v="1"/>
    <n v="9.4600000000000009"/>
    <x v="3"/>
    <s v="Email"/>
    <x v="1"/>
    <n v="9.09"/>
    <n v="1222"/>
    <s v="Medio"/>
    <s v="Bajo"/>
    <n v="9.5238095238095247E-3"/>
    <n v="1319"/>
    <n v="474"/>
    <n v="0.22151898734177214"/>
    <n v="0.22151898734177214"/>
    <s v="Primera compra"/>
    <n v="1487"/>
    <n v="48.854209445585212"/>
    <n v="4.0711841204654347"/>
    <x v="2"/>
    <x v="2"/>
    <s v="sept"/>
  </r>
  <r>
    <x v="4557"/>
    <x v="0"/>
    <n v="53"/>
    <n v="10"/>
    <n v="15"/>
    <n v="4"/>
    <s v="Yes"/>
    <s v="Yes"/>
    <n v="0"/>
    <n v="0"/>
    <n v="0"/>
    <s v="No"/>
    <n v="0"/>
    <s v="KS"/>
    <x v="0"/>
    <n v="61"/>
    <s v="No"/>
    <s v="No"/>
    <s v="No"/>
    <s v="  Month-to-Month   "/>
    <s v="Credit Card"/>
    <n v="9"/>
    <n v="9"/>
    <x v="0"/>
    <m/>
    <x v="746"/>
    <x v="141"/>
    <n v="16"/>
    <x v="2"/>
    <n v="7.57"/>
    <x v="4"/>
    <s v="Phone"/>
    <x v="0"/>
    <n v="0.14000000000000001"/>
    <n v="2659"/>
    <s v="Medio"/>
    <s v="Bajo"/>
    <n v="0.1875"/>
    <n v="360"/>
    <n v="17"/>
    <n v="0.94117647058823528"/>
    <n v="0.94117647058823528"/>
    <s v="Primera compra"/>
    <n v="873"/>
    <n v="28.681724845995895"/>
    <n v="2.3901437371663246"/>
    <x v="0"/>
    <x v="1"/>
    <s v="may"/>
  </r>
  <r>
    <x v="4558"/>
    <x v="0"/>
    <n v="61"/>
    <n v="189"/>
    <n v="613.29999999999995"/>
    <n v="0"/>
    <s v="No"/>
    <s v="No"/>
    <n v="0"/>
    <n v="0"/>
    <n v="0"/>
    <s v="No"/>
    <n v="0"/>
    <s v="NY"/>
    <x v="0"/>
    <n v="32"/>
    <s v="No"/>
    <s v="No"/>
    <s v="No"/>
    <s v="  Two Year   "/>
    <s v="Direct Debit"/>
    <n v="8"/>
    <n v="578"/>
    <x v="0"/>
    <m/>
    <x v="63"/>
    <x v="1307"/>
    <n v="120"/>
    <x v="2"/>
    <n v="6.82"/>
    <x v="5"/>
    <s v="Email"/>
    <x v="0"/>
    <n v="0"/>
    <n v="3657"/>
    <s v="Medio"/>
    <s v="Bajo"/>
    <n v="3.3333333333333333E-2"/>
    <n v="446"/>
    <n v="193"/>
    <n v="0.62176165803108807"/>
    <n v="0.62176165803108807"/>
    <s v="Primera compra"/>
    <n v="533"/>
    <n v="17.511293634496919"/>
    <n v="1.4592744695414099"/>
    <x v="0"/>
    <x v="1"/>
    <s v="abr"/>
  </r>
  <r>
    <x v="4559"/>
    <x v="0"/>
    <n v="60"/>
    <n v="477"/>
    <n v="1166.0999999999999"/>
    <n v="0"/>
    <s v="No"/>
    <s v="No"/>
    <n v="0"/>
    <n v="0"/>
    <n v="0"/>
    <s v="No"/>
    <n v="0"/>
    <s v="GA"/>
    <x v="0"/>
    <n v="23"/>
    <s v="Yes"/>
    <s v="No"/>
    <s v="No"/>
    <s v="  Two Year   "/>
    <s v="Credit Card"/>
    <n v="11"/>
    <n v="770"/>
    <x v="0"/>
    <m/>
    <x v="588"/>
    <x v="1002"/>
    <n v="114"/>
    <x v="2"/>
    <n v="8.91"/>
    <x v="4"/>
    <s v="Phone"/>
    <x v="1"/>
    <n v="0"/>
    <n v="6676"/>
    <s v="Medio"/>
    <s v="Bajo"/>
    <n v="2.6315789473684209E-2"/>
    <n v="523"/>
    <n v="480"/>
    <n v="0.23749999999999999"/>
    <n v="0.23749999999999999"/>
    <s v="Primera compra"/>
    <n v="1630"/>
    <n v="53.552361396303894"/>
    <n v="4.4626967830253248"/>
    <x v="0"/>
    <x v="2"/>
    <s v="abr"/>
  </r>
  <r>
    <x v="4560"/>
    <x v="0"/>
    <n v="97"/>
    <n v="211"/>
    <n v="446.1"/>
    <n v="0"/>
    <s v="No"/>
    <s v="No"/>
    <n v="0"/>
    <n v="1"/>
    <n v="10"/>
    <s v="Yes"/>
    <n v="0"/>
    <s v="MT"/>
    <x v="0"/>
    <n v="65"/>
    <s v="No"/>
    <s v="Yes"/>
    <s v="Yes"/>
    <s v="  Month-to-Month   "/>
    <s v="Credit Card"/>
    <n v="34"/>
    <n v="1393"/>
    <x v="0"/>
    <m/>
    <x v="369"/>
    <x v="844"/>
    <n v="51"/>
    <x v="1"/>
    <n v="34.06"/>
    <x v="4"/>
    <s v="Email"/>
    <x v="1"/>
    <n v="0"/>
    <n v="3569"/>
    <s v="Medio"/>
    <s v="Bajo"/>
    <n v="5.8823529411764705E-2"/>
    <n v="1123"/>
    <n v="214"/>
    <n v="0.23831775700934579"/>
    <n v="0.23831775700934579"/>
    <s v="Primera compra"/>
    <n v="1300"/>
    <n v="42.710472279260784"/>
    <n v="3.5592060232717322"/>
    <x v="0"/>
    <x v="0"/>
    <s v="mar"/>
  </r>
  <r>
    <x v="4560"/>
    <x v="0"/>
    <n v="91"/>
    <n v="211"/>
    <n v="446.1"/>
    <n v="0"/>
    <s v="No"/>
    <s v="No"/>
    <n v="0"/>
    <n v="1"/>
    <n v="10"/>
    <s v="Yes"/>
    <n v="0"/>
    <s v="MT"/>
    <x v="0"/>
    <n v="65"/>
    <s v="No"/>
    <s v="Yes"/>
    <s v="Yes"/>
    <s v="  Month-to-Month   "/>
    <s v="Credit Card"/>
    <n v="34"/>
    <n v="1393"/>
    <x v="0"/>
    <m/>
    <x v="369"/>
    <x v="844"/>
    <n v="51"/>
    <x v="1"/>
    <n v="34.06"/>
    <x v="4"/>
    <s v="Email"/>
    <x v="1"/>
    <n v="0"/>
    <n v="361"/>
    <s v="Medio"/>
    <s v="Bajo"/>
    <n v="5.8823529411764705E-2"/>
    <n v="1123"/>
    <n v="214"/>
    <n v="0.23831775700934579"/>
    <n v="0.23831775700934579"/>
    <s v="Compra posterior"/>
    <n v="1300"/>
    <n v="42.710472279260784"/>
    <n v="3.5592060232717322"/>
    <x v="0"/>
    <x v="0"/>
    <s v="mar"/>
  </r>
  <r>
    <x v="4561"/>
    <x v="0"/>
    <n v="71"/>
    <n v="40"/>
    <n v="97.5"/>
    <n v="0"/>
    <s v="No"/>
    <s v="No"/>
    <n v="0"/>
    <n v="0"/>
    <n v="1"/>
    <s v="Yes"/>
    <n v="0"/>
    <s v="KS"/>
    <x v="0"/>
    <n v="40"/>
    <s v="No"/>
    <s v="No"/>
    <s v="Yes"/>
    <s v="  One Year   "/>
    <s v="Direct Debit"/>
    <n v="44"/>
    <n v="720"/>
    <x v="0"/>
    <m/>
    <x v="1047"/>
    <x v="704"/>
    <n v="91"/>
    <x v="0"/>
    <n v="50.52"/>
    <x v="2"/>
    <s v="SMS"/>
    <x v="1"/>
    <n v="0"/>
    <n v="3321"/>
    <s v="Alto"/>
    <s v="Medio"/>
    <n v="5.4945054945054944E-2"/>
    <n v="655"/>
    <n v="45"/>
    <n v="2.0222222222222221"/>
    <n v="2.0222222222222221"/>
    <s v="Primera compra"/>
    <n v="1482"/>
    <n v="48.689938398357292"/>
    <n v="4.0574948665297743"/>
    <x v="1"/>
    <x v="2"/>
    <s v="sept"/>
  </r>
  <r>
    <x v="4562"/>
    <x v="0"/>
    <n v="77"/>
    <n v="123"/>
    <n v="239.7"/>
    <n v="0"/>
    <s v="No"/>
    <s v="No"/>
    <n v="0"/>
    <n v="0"/>
    <n v="5"/>
    <s v="Yes"/>
    <n v="0"/>
    <s v="GA"/>
    <x v="0"/>
    <n v="64"/>
    <s v="No"/>
    <s v="No"/>
    <s v="No"/>
    <s v="  Two Year   "/>
    <s v="Direct Debit"/>
    <n v="26"/>
    <n v="392"/>
    <x v="0"/>
    <m/>
    <x v="784"/>
    <x v="929"/>
    <n v="99"/>
    <x v="1"/>
    <n v="26.98"/>
    <x v="0"/>
    <s v="Phone"/>
    <x v="1"/>
    <n v="0"/>
    <n v="4192"/>
    <s v="Medio"/>
    <s v="Bajo"/>
    <n v="2.0202020202020204E-2"/>
    <n v="1116"/>
    <n v="125"/>
    <n v="0.79200000000000004"/>
    <n v="0.79200000000000004"/>
    <s v="Primera compra"/>
    <n v="1055"/>
    <n v="34.661190965092402"/>
    <n v="2.8884325804243667"/>
    <x v="0"/>
    <x v="1"/>
    <s v="nov"/>
  </r>
  <r>
    <x v="4563"/>
    <x v="0"/>
    <n v="52"/>
    <n v="191"/>
    <n v="380.8"/>
    <n v="162"/>
    <s v="Yes"/>
    <s v="No"/>
    <n v="121"/>
    <n v="0"/>
    <n v="30"/>
    <s v="Yes"/>
    <n v="0"/>
    <s v="OR"/>
    <x v="1"/>
    <n v="29"/>
    <s v="Yes"/>
    <s v="No"/>
    <s v="Yes"/>
    <s v="  One Year   "/>
    <s v="Credit Card"/>
    <n v="24"/>
    <n v="1289"/>
    <x v="0"/>
    <m/>
    <x v="1388"/>
    <x v="106"/>
    <n v="107"/>
    <x v="1"/>
    <n v="22"/>
    <x v="1"/>
    <s v="Email"/>
    <x v="1"/>
    <n v="6.05"/>
    <n v="1960"/>
    <s v="Medio"/>
    <s v="Bajo"/>
    <n v="0"/>
    <n v="309"/>
    <n v="353"/>
    <n v="0.30311614730878189"/>
    <n v="0.30311614730878189"/>
    <s v="Primera compra"/>
    <n v="1672"/>
    <n v="54.932238193018478"/>
    <n v="4.5776865160848734"/>
    <x v="2"/>
    <x v="0"/>
    <s v="mar"/>
  </r>
  <r>
    <x v="4564"/>
    <x v="0"/>
    <n v="79"/>
    <n v="291"/>
    <n v="863.4"/>
    <n v="0"/>
    <s v="No"/>
    <s v="No"/>
    <n v="0"/>
    <n v="0"/>
    <n v="7"/>
    <s v="Yes"/>
    <n v="0"/>
    <s v="MO"/>
    <x v="0"/>
    <n v="22"/>
    <s v="Yes"/>
    <s v="No"/>
    <s v="Yes"/>
    <s v="  Two Year   "/>
    <s v="Credit Card"/>
    <n v="51"/>
    <n v="3694"/>
    <x v="0"/>
    <m/>
    <x v="1092"/>
    <x v="199"/>
    <n v="17"/>
    <x v="1"/>
    <n v="51.32"/>
    <x v="2"/>
    <s v="SMS"/>
    <x v="0"/>
    <n v="0"/>
    <n v="2631"/>
    <s v="Alto"/>
    <s v="Medio"/>
    <n v="0.29411764705882354"/>
    <n v="464"/>
    <n v="296"/>
    <n v="5.7432432432432436E-2"/>
    <n v="5.7432432432432436E-2"/>
    <s v="Primera compra"/>
    <n v="722"/>
    <n v="23.720739219712527"/>
    <n v="1.9767282683093772"/>
    <x v="1"/>
    <x v="3"/>
    <s v="oct"/>
  </r>
  <r>
    <x v="4565"/>
    <x v="0"/>
    <n v="56"/>
    <n v="188"/>
    <n v="560.20000000000005"/>
    <n v="0"/>
    <s v="No"/>
    <s v="No"/>
    <n v="0"/>
    <n v="2"/>
    <n v="12"/>
    <s v="Yes"/>
    <n v="0"/>
    <s v="FL"/>
    <x v="0"/>
    <n v="34"/>
    <s v="No"/>
    <s v="No"/>
    <s v="No"/>
    <s v="  Month-to-Month   "/>
    <s v="Credit Card"/>
    <n v="27"/>
    <n v="1671"/>
    <x v="0"/>
    <m/>
    <x v="115"/>
    <x v="1079"/>
    <n v="52"/>
    <x v="2"/>
    <n v="32.21"/>
    <x v="2"/>
    <s v="SMS"/>
    <x v="1"/>
    <n v="0"/>
    <n v="6308"/>
    <s v="Medio"/>
    <s v="Medio"/>
    <n v="9.6153846153846159E-2"/>
    <n v="369"/>
    <n v="193"/>
    <n v="0.26943005181347152"/>
    <n v="0.26943005181347152"/>
    <s v="Primera compra"/>
    <n v="1737"/>
    <n v="57.067761806981515"/>
    <n v="4.7556468172484596"/>
    <x v="1"/>
    <x v="0"/>
    <s v="ene"/>
  </r>
  <r>
    <x v="4566"/>
    <x v="0"/>
    <n v="71"/>
    <n v="299"/>
    <n v="846.4"/>
    <n v="0"/>
    <s v="No"/>
    <s v="No"/>
    <n v="0"/>
    <n v="0"/>
    <n v="11"/>
    <s v="Yes"/>
    <n v="0"/>
    <s v="AZ"/>
    <x v="1"/>
    <n v="53"/>
    <s v="No"/>
    <s v="No"/>
    <s v="No"/>
    <s v="  Two Year   "/>
    <s v="Credit Card"/>
    <n v="20"/>
    <n v="1380"/>
    <x v="0"/>
    <m/>
    <x v="706"/>
    <x v="694"/>
    <n v="83"/>
    <x v="2"/>
    <n v="23.53"/>
    <x v="2"/>
    <s v="SMS"/>
    <x v="1"/>
    <n v="0"/>
    <n v="3010"/>
    <s v="Medio"/>
    <s v="Medio"/>
    <n v="6.0240963855421686E-2"/>
    <n v="411"/>
    <n v="304"/>
    <n v="0.27302631578947367"/>
    <n v="0.27302631578947367"/>
    <s v="Primera compra"/>
    <n v="1141"/>
    <n v="37.486652977412732"/>
    <n v="3.1238877481177276"/>
    <x v="1"/>
    <x v="0"/>
    <s v="ago"/>
  </r>
  <r>
    <x v="4567"/>
    <x v="0"/>
    <n v="84"/>
    <n v="334"/>
    <n v="831.9"/>
    <n v="236"/>
    <s v="Yes"/>
    <s v="Yes"/>
    <n v="0"/>
    <n v="1"/>
    <n v="3"/>
    <s v="Yes"/>
    <n v="0"/>
    <s v="NJ"/>
    <x v="0"/>
    <n v="49"/>
    <s v="No"/>
    <s v="No"/>
    <s v="Yes"/>
    <s v="  One Year   "/>
    <s v="Direct Debit"/>
    <n v="24"/>
    <n v="1406"/>
    <x v="0"/>
    <m/>
    <x v="1174"/>
    <x v="592"/>
    <n v="116"/>
    <x v="1"/>
    <n v="19.440000000000001"/>
    <x v="0"/>
    <s v="Email"/>
    <x v="1"/>
    <n v="3.01"/>
    <n v="6249"/>
    <s v="Medio"/>
    <s v="Bajo"/>
    <n v="1.7241379310344827E-2"/>
    <n v="1422"/>
    <n v="572"/>
    <n v="0.20279720279720279"/>
    <n v="0.20279720279720279"/>
    <s v="Primera compra"/>
    <n v="1229"/>
    <n v="40.377823408624231"/>
    <n v="3.3648186173853527"/>
    <x v="0"/>
    <x v="0"/>
    <s v="jun"/>
  </r>
  <r>
    <x v="4568"/>
    <x v="0"/>
    <n v="69"/>
    <n v="390"/>
    <n v="948.4"/>
    <n v="0"/>
    <s v="No"/>
    <s v="No"/>
    <n v="0"/>
    <n v="0"/>
    <n v="9"/>
    <s v="Yes"/>
    <n v="0"/>
    <s v="GA"/>
    <x v="1"/>
    <n v="36"/>
    <s v="No"/>
    <s v="No"/>
    <s v="No"/>
    <s v="  Two Year   "/>
    <s v="Direct Debit"/>
    <n v="31"/>
    <n v="2087"/>
    <x v="0"/>
    <m/>
    <x v="790"/>
    <x v="1195"/>
    <n v="14"/>
    <x v="0"/>
    <n v="29.35"/>
    <x v="1"/>
    <s v="Email"/>
    <x v="0"/>
    <n v="0"/>
    <n v="118"/>
    <s v="Medio"/>
    <s v="Bajo"/>
    <n v="0"/>
    <n v="793"/>
    <n v="390"/>
    <n v="3.5897435897435895E-2"/>
    <n v="3.5897435897435895E-2"/>
    <s v="Primera compra"/>
    <n v="526"/>
    <n v="17.281314168377822"/>
    <n v="1.4401095140314852"/>
    <x v="0"/>
    <x v="0"/>
    <s v="may"/>
  </r>
  <r>
    <x v="4569"/>
    <x v="0"/>
    <n v="55"/>
    <n v="419"/>
    <n v="778.8"/>
    <n v="0"/>
    <s v="No"/>
    <s v="No"/>
    <n v="0"/>
    <n v="2"/>
    <n v="0"/>
    <s v="No"/>
    <n v="0"/>
    <s v="WV"/>
    <x v="1"/>
    <n v="23"/>
    <s v="Yes"/>
    <s v="No"/>
    <s v="No"/>
    <s v="  One Year   "/>
    <s v="Direct Debit"/>
    <n v="11"/>
    <n v="584"/>
    <x v="0"/>
    <m/>
    <x v="1059"/>
    <x v="399"/>
    <n v="87"/>
    <x v="2"/>
    <n v="13.17"/>
    <x v="3"/>
    <s v="Email"/>
    <x v="0"/>
    <n v="0"/>
    <n v="1660"/>
    <s v="Medio"/>
    <s v="Bajo"/>
    <n v="1.1494252873563218E-2"/>
    <n v="751"/>
    <n v="420"/>
    <n v="0.20714285714285716"/>
    <n v="0.20714285714285716"/>
    <s v="Primera compra"/>
    <n v="1400"/>
    <n v="45.995893223819301"/>
    <n v="3.8329911019849416"/>
    <x v="2"/>
    <x v="1"/>
    <s v="dic"/>
  </r>
  <r>
    <x v="4570"/>
    <x v="0"/>
    <n v="73"/>
    <n v="382"/>
    <n v="805.6"/>
    <n v="116"/>
    <s v="Yes"/>
    <s v="No"/>
    <n v="292.89999999999998"/>
    <n v="0"/>
    <n v="10"/>
    <s v="Yes"/>
    <n v="0"/>
    <s v="NJ"/>
    <x v="0"/>
    <n v="55"/>
    <s v="No"/>
    <s v="No"/>
    <s v="No"/>
    <s v="  Month-to-Month   "/>
    <s v="Direct Debit"/>
    <n v="47"/>
    <n v="2723"/>
    <x v="0"/>
    <m/>
    <x v="826"/>
    <x v="831"/>
    <n v="32"/>
    <x v="0"/>
    <n v="45.01"/>
    <x v="5"/>
    <s v="Email"/>
    <x v="0"/>
    <n v="5.86"/>
    <n v="2944"/>
    <s v="Alto"/>
    <s v="Bajo"/>
    <n v="0.125"/>
    <n v="1253"/>
    <n v="502"/>
    <n v="6.3745019920318724E-2"/>
    <n v="6.3745019920318724E-2"/>
    <s v="Primera compra"/>
    <n v="1087"/>
    <n v="35.71252566735113"/>
    <n v="2.9760438056125942"/>
    <x v="0"/>
    <x v="3"/>
    <s v="oct"/>
  </r>
  <r>
    <x v="4571"/>
    <x v="0"/>
    <n v="73"/>
    <n v="34"/>
    <n v="88.4"/>
    <n v="0"/>
    <s v="No"/>
    <s v="No"/>
    <n v="0"/>
    <n v="0"/>
    <n v="0"/>
    <s v="No"/>
    <n v="0"/>
    <s v="KS"/>
    <x v="1"/>
    <n v="50"/>
    <s v="No"/>
    <s v="No"/>
    <s v="No"/>
    <s v="  Two Year   "/>
    <s v="Direct Debit"/>
    <n v="15"/>
    <n v="225"/>
    <x v="0"/>
    <m/>
    <x v="528"/>
    <x v="770"/>
    <n v="52"/>
    <x v="1"/>
    <n v="12.39"/>
    <x v="5"/>
    <s v="Email"/>
    <x v="0"/>
    <n v="0"/>
    <n v="3455"/>
    <s v="Medio"/>
    <s v="Bajo"/>
    <n v="7.6923076923076927E-2"/>
    <n v="326"/>
    <n v="38"/>
    <n v="1.368421052631579"/>
    <n v="1.368421052631579"/>
    <s v="Primera compra"/>
    <n v="733"/>
    <n v="24.082135523613964"/>
    <n v="2.0068446269678302"/>
    <x v="0"/>
    <x v="1"/>
    <s v="oct"/>
  </r>
  <r>
    <x v="4572"/>
    <x v="0"/>
    <n v="56"/>
    <n v="67"/>
    <n v="151.5"/>
    <n v="100"/>
    <s v="Yes"/>
    <s v="No"/>
    <n v="96.9"/>
    <n v="0"/>
    <n v="0"/>
    <s v="No"/>
    <n v="0"/>
    <s v="DE"/>
    <x v="1"/>
    <n v="53"/>
    <s v="No"/>
    <s v="No"/>
    <s v="No"/>
    <s v="  One Year   "/>
    <s v="Direct Debit"/>
    <n v="8"/>
    <n v="202"/>
    <x v="0"/>
    <m/>
    <x v="723"/>
    <x v="750"/>
    <n v="89"/>
    <x v="2"/>
    <n v="7.3"/>
    <x v="0"/>
    <s v="SMS"/>
    <x v="0"/>
    <n v="3.88"/>
    <n v="6563"/>
    <s v="Medio"/>
    <s v="Bajo"/>
    <n v="2.247191011235955E-2"/>
    <n v="1292"/>
    <n v="169"/>
    <n v="0.52662721893491127"/>
    <n v="0.52662721893491127"/>
    <s v="Primera compra"/>
    <n v="788"/>
    <n v="25.889117043121146"/>
    <n v="2.1574264202600957"/>
    <x v="0"/>
    <x v="1"/>
    <s v="ago"/>
  </r>
  <r>
    <x v="4573"/>
    <x v="0"/>
    <n v="91"/>
    <n v="24"/>
    <n v="70"/>
    <n v="68"/>
    <s v="Yes"/>
    <s v="No"/>
    <n v="44.8"/>
    <n v="0"/>
    <n v="21"/>
    <s v="Yes"/>
    <n v="0"/>
    <s v="MI"/>
    <x v="1"/>
    <n v="23"/>
    <s v="Yes"/>
    <s v="No"/>
    <s v="No"/>
    <s v="  Month-to-Month   "/>
    <s v="Credit Card"/>
    <n v="10"/>
    <n v="182"/>
    <x v="0"/>
    <m/>
    <x v="549"/>
    <x v="39"/>
    <n v="74"/>
    <x v="1"/>
    <n v="11.13"/>
    <x v="0"/>
    <s v="Email"/>
    <x v="0"/>
    <n v="1.34"/>
    <n v="2247"/>
    <s v="Medio"/>
    <s v="Bajo"/>
    <n v="2.7027027027027029E-2"/>
    <n v="406"/>
    <n v="94"/>
    <n v="0.78723404255319152"/>
    <n v="0.78723404255319152"/>
    <s v="Primera compra"/>
    <n v="461"/>
    <n v="15.145790554414784"/>
    <n v="1.2621492128678986"/>
    <x v="0"/>
    <x v="1"/>
    <s v="jul"/>
  </r>
  <r>
    <x v="4574"/>
    <x v="0"/>
    <n v="71"/>
    <n v="200"/>
    <n v="422.2"/>
    <n v="294"/>
    <s v="Yes"/>
    <s v="No"/>
    <n v="245.7"/>
    <n v="1"/>
    <n v="0"/>
    <s v="No"/>
    <n v="0"/>
    <s v="IN"/>
    <x v="0"/>
    <n v="55"/>
    <s v="No"/>
    <s v="No"/>
    <s v="No"/>
    <s v="  One Year   "/>
    <s v="Credit Card"/>
    <n v="7"/>
    <n v="313"/>
    <x v="0"/>
    <m/>
    <x v="1246"/>
    <x v="165"/>
    <n v="1"/>
    <x v="0"/>
    <n v="7.63"/>
    <x v="2"/>
    <s v="Phone"/>
    <x v="1"/>
    <n v="4.91"/>
    <n v="913"/>
    <s v="Medio"/>
    <s v="Medio"/>
    <n v="5"/>
    <n v="475"/>
    <n v="499"/>
    <n v="2.004008016032064E-3"/>
    <n v="2.004008016032064E-3"/>
    <s v="Primera compra"/>
    <n v="890"/>
    <n v="29.24024640657084"/>
    <n v="2.4366872005475702"/>
    <x v="1"/>
    <x v="1"/>
    <s v="may"/>
  </r>
  <r>
    <x v="4575"/>
    <x v="0"/>
    <n v="75"/>
    <n v="21"/>
    <n v="56.2"/>
    <n v="0"/>
    <s v="No"/>
    <s v="No"/>
    <n v="0"/>
    <n v="2"/>
    <n v="15"/>
    <s v="Yes"/>
    <n v="0"/>
    <s v="MT"/>
    <x v="1"/>
    <n v="76"/>
    <s v="No"/>
    <s v="Yes"/>
    <s v="No"/>
    <s v="  Two Year   "/>
    <s v="Direct Debit"/>
    <n v="49"/>
    <n v="682"/>
    <x v="0"/>
    <m/>
    <x v="1389"/>
    <x v="964"/>
    <n v="109"/>
    <x v="2"/>
    <n v="43.83"/>
    <x v="1"/>
    <s v="Phone"/>
    <x v="1"/>
    <n v="0"/>
    <n v="1826"/>
    <s v="Medio"/>
    <s v="Bajo"/>
    <n v="0"/>
    <n v="1374"/>
    <n v="21"/>
    <n v="5.1904761904761907"/>
    <n v="5.1904761904761907"/>
    <s v="Primera compra"/>
    <n v="616"/>
    <n v="20.238193018480494"/>
    <n v="1.6865160848733745"/>
    <x v="0"/>
    <x v="2"/>
    <s v="feb"/>
  </r>
  <r>
    <x v="4576"/>
    <x v="0"/>
    <n v="52"/>
    <n v="309"/>
    <n v="528.4"/>
    <n v="0"/>
    <s v="No"/>
    <s v="No"/>
    <n v="0"/>
    <n v="0"/>
    <n v="21"/>
    <s v="Yes"/>
    <n v="0"/>
    <s v="NE"/>
    <x v="0"/>
    <n v="26"/>
    <s v="Yes"/>
    <s v="No"/>
    <s v="Yes"/>
    <s v="  One Year   "/>
    <s v="Paper Check"/>
    <n v="38"/>
    <n v="1257"/>
    <x v="0"/>
    <m/>
    <x v="454"/>
    <x v="955"/>
    <n v="39"/>
    <x v="2"/>
    <n v="45.03"/>
    <x v="5"/>
    <s v="Email"/>
    <x v="0"/>
    <n v="0"/>
    <n v="1666"/>
    <s v="Alto"/>
    <s v="Bajo"/>
    <n v="0.10256410256410256"/>
    <n v="1316"/>
    <n v="313"/>
    <n v="0.12460063897763578"/>
    <n v="0.12460063897763578"/>
    <s v="Primera compra"/>
    <n v="1197"/>
    <n v="39.326488706365502"/>
    <n v="3.2772073921971252"/>
    <x v="0"/>
    <x v="0"/>
    <s v="jul"/>
  </r>
  <r>
    <x v="4577"/>
    <x v="0"/>
    <n v="77"/>
    <n v="36"/>
    <n v="123.2"/>
    <n v="0"/>
    <s v="No"/>
    <s v="No"/>
    <n v="0"/>
    <n v="0"/>
    <n v="1"/>
    <s v="Yes"/>
    <n v="0"/>
    <s v="SD"/>
    <x v="1"/>
    <n v="46"/>
    <s v="No"/>
    <s v="No"/>
    <s v="Yes"/>
    <s v="  One Year   "/>
    <s v="Credit Card"/>
    <n v="19"/>
    <n v="342"/>
    <x v="0"/>
    <m/>
    <x v="1159"/>
    <x v="651"/>
    <n v="99"/>
    <x v="1"/>
    <n v="18.809999999999999"/>
    <x v="4"/>
    <s v="Email"/>
    <x v="1"/>
    <n v="0"/>
    <n v="4749"/>
    <s v="Medio"/>
    <s v="Bajo"/>
    <n v="3.0303030303030304E-2"/>
    <n v="745"/>
    <n v="39"/>
    <n v="2.5384615384615383"/>
    <n v="2.5384615384615383"/>
    <s v="Primera compra"/>
    <n v="751"/>
    <n v="24.673511293634498"/>
    <n v="2.0561259411362083"/>
    <x v="0"/>
    <x v="1"/>
    <s v="sept"/>
  </r>
  <r>
    <x v="4578"/>
    <x v="0"/>
    <n v="70"/>
    <n v="151"/>
    <n v="372.9"/>
    <n v="0"/>
    <s v="No"/>
    <s v="No"/>
    <n v="0"/>
    <n v="0"/>
    <n v="15"/>
    <s v="Yes"/>
    <n v="0"/>
    <s v="MT"/>
    <x v="1"/>
    <n v="49"/>
    <s v="No"/>
    <s v="No"/>
    <s v="Yes"/>
    <s v="  Month-to-Month   "/>
    <s v="Credit Card"/>
    <n v="18"/>
    <n v="475"/>
    <x v="0"/>
    <m/>
    <x v="1075"/>
    <x v="434"/>
    <n v="107"/>
    <x v="0"/>
    <n v="16.5"/>
    <x v="3"/>
    <s v="Email"/>
    <x v="1"/>
    <n v="0"/>
    <n v="2338"/>
    <s v="Medio"/>
    <s v="Bajo"/>
    <n v="9.3457943925233638E-3"/>
    <n v="1349"/>
    <n v="152"/>
    <n v="0.70394736842105265"/>
    <n v="0.70394736842105265"/>
    <s v="Primera compra"/>
    <n v="495"/>
    <n v="16.262833675564682"/>
    <n v="1.3552361396303902"/>
    <x v="0"/>
    <x v="1"/>
    <s v="jun"/>
  </r>
  <r>
    <x v="4579"/>
    <x v="0"/>
    <n v="59"/>
    <n v="33"/>
    <n v="100.7"/>
    <n v="0"/>
    <s v="No"/>
    <s v="No"/>
    <n v="0"/>
    <n v="0"/>
    <n v="0"/>
    <s v="No"/>
    <n v="0"/>
    <s v="WA"/>
    <x v="1"/>
    <n v="43"/>
    <s v="No"/>
    <s v="No"/>
    <s v="No"/>
    <s v="  Two Year   "/>
    <s v="Credit Card"/>
    <n v="8"/>
    <n v="192"/>
    <x v="0"/>
    <m/>
    <x v="936"/>
    <x v="207"/>
    <n v="76"/>
    <x v="2"/>
    <n v="6.93"/>
    <x v="2"/>
    <s v="SMS"/>
    <x v="0"/>
    <n v="0"/>
    <n v="2557"/>
    <s v="Medio"/>
    <s v="Medio"/>
    <n v="6.5789473684210523E-2"/>
    <n v="1602"/>
    <n v="38"/>
    <n v="2"/>
    <n v="2"/>
    <s v="Primera compra"/>
    <n v="1341"/>
    <n v="44.057494866529773"/>
    <n v="3.6714579055441479"/>
    <x v="1"/>
    <x v="1"/>
    <s v="feb"/>
  </r>
  <r>
    <x v="4580"/>
    <x v="0"/>
    <n v="68"/>
    <n v="217"/>
    <n v="564.5"/>
    <n v="172"/>
    <s v="Yes"/>
    <s v="No"/>
    <n v="76.5"/>
    <n v="0"/>
    <n v="4"/>
    <s v="Yes"/>
    <n v="0"/>
    <s v="MO"/>
    <x v="1"/>
    <n v="58"/>
    <s v="No"/>
    <s v="No"/>
    <s v="Yes"/>
    <s v="  Month-to-Month   "/>
    <s v="Credit Card"/>
    <n v="45"/>
    <n v="1933"/>
    <x v="0"/>
    <m/>
    <x v="909"/>
    <x v="435"/>
    <n v="16"/>
    <x v="0"/>
    <n v="40.31"/>
    <x v="1"/>
    <s v="SMS"/>
    <x v="1"/>
    <n v="3.83"/>
    <n v="3347"/>
    <s v="Medio"/>
    <s v="Bajo"/>
    <n v="0"/>
    <n v="1407"/>
    <n v="389"/>
    <n v="4.1131105398457581E-2"/>
    <n v="4.1131105398457581E-2"/>
    <s v="Primera compra"/>
    <n v="357"/>
    <n v="11.728952772073923"/>
    <n v="0.97741273100616022"/>
    <x v="0"/>
    <x v="0"/>
    <s v="oct"/>
  </r>
  <r>
    <x v="4581"/>
    <x v="0"/>
    <n v="73"/>
    <n v="2"/>
    <n v="4"/>
    <n v="4"/>
    <s v="Yes"/>
    <s v="No"/>
    <n v="3.7"/>
    <n v="0"/>
    <n v="0"/>
    <s v="No"/>
    <n v="0"/>
    <s v="NJ"/>
    <x v="1"/>
    <n v="61"/>
    <s v="No"/>
    <s v="No"/>
    <s v="No"/>
    <s v="  Month-to-Month   "/>
    <s v="Direct Debit"/>
    <n v="8"/>
    <n v="8"/>
    <x v="0"/>
    <m/>
    <x v="951"/>
    <x v="321"/>
    <n v="50"/>
    <x v="0"/>
    <n v="8.1"/>
    <x v="5"/>
    <s v="Phone"/>
    <x v="0"/>
    <n v="0.15"/>
    <n v="2755"/>
    <s v="Medio"/>
    <s v="Bajo"/>
    <n v="0.08"/>
    <n v="540"/>
    <n v="10"/>
    <n v="5"/>
    <n v="5"/>
    <s v="Primera compra"/>
    <n v="1350"/>
    <n v="44.353182751540047"/>
    <n v="3.6960985626283374"/>
    <x v="0"/>
    <x v="1"/>
    <s v="feb"/>
  </r>
  <r>
    <x v="4582"/>
    <x v="0"/>
    <n v="92"/>
    <n v="25"/>
    <n v="72.099999999999994"/>
    <n v="0"/>
    <s v="No"/>
    <s v="No"/>
    <n v="0"/>
    <n v="0"/>
    <n v="8"/>
    <s v="Yes"/>
    <n v="0"/>
    <s v="NM"/>
    <x v="0"/>
    <n v="51"/>
    <s v="No"/>
    <s v="No"/>
    <s v="Yes"/>
    <s v="  Two Year   "/>
    <s v="Credit Card"/>
    <n v="54"/>
    <n v="780"/>
    <x v="0"/>
    <m/>
    <x v="519"/>
    <x v="944"/>
    <n v="116"/>
    <x v="1"/>
    <n v="44.45"/>
    <x v="4"/>
    <s v="Email"/>
    <x v="1"/>
    <n v="0"/>
    <n v="1520"/>
    <s v="Medio"/>
    <s v="Bajo"/>
    <n v="2.5862068965517241E-2"/>
    <n v="453"/>
    <n v="28"/>
    <n v="4.1428571428571432"/>
    <n v="4.1428571428571432"/>
    <s v="Primera compra"/>
    <n v="1213"/>
    <n v="39.852156057494867"/>
    <n v="3.3210130047912387"/>
    <x v="0"/>
    <x v="2"/>
    <s v="jun"/>
  </r>
  <r>
    <x v="4583"/>
    <x v="0"/>
    <n v="69"/>
    <n v="545"/>
    <n v="1134.5"/>
    <n v="0"/>
    <s v="No"/>
    <s v="No"/>
    <n v="0"/>
    <n v="0"/>
    <n v="0"/>
    <s v="No"/>
    <n v="0"/>
    <s v="VA"/>
    <x v="1"/>
    <n v="50"/>
    <s v="No"/>
    <s v="No"/>
    <s v="No"/>
    <s v="  Two Year   "/>
    <s v="Direct Debit"/>
    <n v="6"/>
    <n v="437"/>
    <x v="0"/>
    <m/>
    <x v="64"/>
    <x v="558"/>
    <n v="7"/>
    <x v="0"/>
    <n v="6.21"/>
    <x v="4"/>
    <s v="Email"/>
    <x v="1"/>
    <n v="0"/>
    <n v="6113"/>
    <s v="Medio"/>
    <s v="Bajo"/>
    <n v="0.42857142857142855"/>
    <n v="1172"/>
    <n v="548"/>
    <n v="1.2773722627737226E-2"/>
    <n v="1.2773722627737226E-2"/>
    <s v="Primera compra"/>
    <n v="552"/>
    <n v="18.135523613963038"/>
    <n v="1.5112936344969199"/>
    <x v="0"/>
    <x v="1"/>
    <s v="abr"/>
  </r>
  <r>
    <x v="4584"/>
    <x v="0"/>
    <n v="53"/>
    <n v="9"/>
    <n v="18.8"/>
    <n v="0"/>
    <s v="No"/>
    <s v="No"/>
    <n v="0"/>
    <n v="0"/>
    <n v="2"/>
    <s v="No"/>
    <n v="4"/>
    <s v="IN"/>
    <x v="1"/>
    <n v="46"/>
    <s v="No"/>
    <s v="No"/>
    <s v="No"/>
    <s v="  Month-to-Month   "/>
    <s v="Credit Card"/>
    <n v="18"/>
    <n v="35"/>
    <x v="0"/>
    <m/>
    <x v="6"/>
    <x v="232"/>
    <n v="2"/>
    <x v="2"/>
    <n v="21.11"/>
    <x v="3"/>
    <s v="Email"/>
    <x v="1"/>
    <n v="0"/>
    <n v="4189"/>
    <s v="Medio"/>
    <s v="Bajo"/>
    <n v="0.5"/>
    <n v="1125"/>
    <n v="10"/>
    <n v="0.2"/>
    <n v="0.2"/>
    <s v="Primera compra"/>
    <n v="555"/>
    <n v="18.234086242299796"/>
    <n v="1.5195071868583163"/>
    <x v="0"/>
    <x v="1"/>
    <s v="abr"/>
  </r>
  <r>
    <x v="4585"/>
    <x v="0"/>
    <n v="64"/>
    <n v="130"/>
    <n v="387.4"/>
    <n v="275"/>
    <s v="Yes"/>
    <s v="No"/>
    <n v="297"/>
    <n v="3"/>
    <n v="2"/>
    <s v="Yes"/>
    <n v="0"/>
    <s v="MO"/>
    <x v="1"/>
    <n v="85"/>
    <s v="No"/>
    <s v="Yes"/>
    <s v="Yes"/>
    <s v="  Two Year   "/>
    <s v="Direct Debit"/>
    <n v="39"/>
    <n v="2186"/>
    <x v="0"/>
    <m/>
    <x v="516"/>
    <x v="184"/>
    <n v="73"/>
    <x v="2"/>
    <n v="38.26"/>
    <x v="5"/>
    <s v="SMS"/>
    <x v="0"/>
    <n v="0.59"/>
    <n v="5504"/>
    <s v="Medio"/>
    <s v="Bajo"/>
    <n v="5.4794520547945202E-2"/>
    <n v="522"/>
    <n v="409"/>
    <n v="0.17848410757946209"/>
    <n v="0.17848410757946209"/>
    <s v="Primera compra"/>
    <n v="1028"/>
    <n v="33.774127310061601"/>
    <n v="2.8145106091718"/>
    <x v="0"/>
    <x v="0"/>
    <s v="dic"/>
  </r>
  <r>
    <x v="4586"/>
    <x v="0"/>
    <n v="73"/>
    <n v="140"/>
    <n v="402.5"/>
    <n v="285"/>
    <s v="Yes"/>
    <s v="No"/>
    <n v="193.8"/>
    <n v="1"/>
    <n v="24"/>
    <s v="No"/>
    <n v="0"/>
    <s v="LA"/>
    <x v="1"/>
    <n v="22"/>
    <s v="Yes"/>
    <s v="No"/>
    <s v="Yes"/>
    <s v="  One Year   "/>
    <s v="Credit Card"/>
    <n v="63"/>
    <n v="3608"/>
    <x v="0"/>
    <m/>
    <x v="361"/>
    <x v="656"/>
    <n v="79"/>
    <x v="0"/>
    <n v="61.1"/>
    <x v="0"/>
    <s v="SMS"/>
    <x v="1"/>
    <n v="7.75"/>
    <n v="5381"/>
    <s v="Alto"/>
    <s v="Bajo"/>
    <n v="2.5316455696202531E-2"/>
    <n v="1610"/>
    <n v="427"/>
    <n v="0.18501170960187355"/>
    <n v="0.18501170960187355"/>
    <s v="Primera compra"/>
    <n v="1018"/>
    <n v="33.445585215605753"/>
    <n v="2.7871321013004793"/>
    <x v="0"/>
    <x v="3"/>
    <s v="dic"/>
  </r>
  <r>
    <x v="4587"/>
    <x v="0"/>
    <n v="73"/>
    <n v="13"/>
    <n v="24.9"/>
    <n v="24"/>
    <s v="Yes"/>
    <s v="No"/>
    <n v="8.6999999999999993"/>
    <n v="0"/>
    <n v="0"/>
    <s v="No"/>
    <n v="0"/>
    <s v="KS"/>
    <x v="0"/>
    <n v="32"/>
    <s v="No"/>
    <s v="No"/>
    <s v="No"/>
    <s v="  One Year   "/>
    <s v="Credit Card"/>
    <n v="7"/>
    <n v="26"/>
    <x v="0"/>
    <m/>
    <x v="1389"/>
    <x v="445"/>
    <n v="73"/>
    <x v="1"/>
    <n v="5.73"/>
    <x v="4"/>
    <s v="SMS"/>
    <x v="0"/>
    <n v="0.35"/>
    <n v="3830"/>
    <s v="Medio"/>
    <s v="Bajo"/>
    <n v="4.1095890410958902E-2"/>
    <n v="1717"/>
    <n v="40"/>
    <n v="1.825"/>
    <n v="1.825"/>
    <s v="Primera compra"/>
    <n v="616"/>
    <n v="20.238193018480494"/>
    <n v="1.6865160848733745"/>
    <x v="0"/>
    <x v="1"/>
    <s v="feb"/>
  </r>
  <r>
    <x v="4588"/>
    <x v="0"/>
    <n v="69"/>
    <n v="46"/>
    <n v="121.4"/>
    <n v="0"/>
    <s v="No"/>
    <s v="No"/>
    <n v="0"/>
    <n v="1"/>
    <n v="5"/>
    <s v="Yes"/>
    <n v="0"/>
    <s v="SD"/>
    <x v="0"/>
    <n v="33"/>
    <s v="No"/>
    <s v="No"/>
    <s v="No"/>
    <s v="  Month-to-Month   "/>
    <s v="Credit Card"/>
    <n v="31"/>
    <n v="759"/>
    <x v="0"/>
    <m/>
    <x v="416"/>
    <x v="139"/>
    <n v="112"/>
    <x v="1"/>
    <n v="33.71"/>
    <x v="0"/>
    <s v="Phone"/>
    <x v="0"/>
    <n v="0"/>
    <n v="5568"/>
    <s v="Medio"/>
    <s v="Bajo"/>
    <n v="1.7857142857142856E-2"/>
    <n v="1111"/>
    <n v="48"/>
    <n v="2.3333333333333335"/>
    <n v="2.3333333333333335"/>
    <s v="Primera compra"/>
    <n v="373"/>
    <n v="12.254620123203285"/>
    <n v="1.0212183436002737"/>
    <x v="0"/>
    <x v="2"/>
    <s v="oct"/>
  </r>
  <r>
    <x v="4589"/>
    <x v="0"/>
    <n v="70"/>
    <n v="198"/>
    <n v="458.2"/>
    <n v="0"/>
    <s v="No"/>
    <s v="No"/>
    <n v="0"/>
    <n v="0"/>
    <n v="3"/>
    <s v="No"/>
    <n v="22"/>
    <s v="ID"/>
    <x v="0"/>
    <n v="58"/>
    <s v="No"/>
    <s v="No"/>
    <s v="Yes"/>
    <s v="  Two Year   "/>
    <s v="Direct Debit"/>
    <n v="25"/>
    <n v="1629"/>
    <x v="0"/>
    <m/>
    <x v="567"/>
    <x v="807"/>
    <n v="11"/>
    <x v="2"/>
    <n v="22.7"/>
    <x v="4"/>
    <s v="Phone"/>
    <x v="1"/>
    <n v="0"/>
    <n v="5941"/>
    <s v="Medio"/>
    <s v="Bajo"/>
    <n v="0.27272727272727271"/>
    <n v="1536"/>
    <n v="201"/>
    <n v="5.4726368159203981E-2"/>
    <n v="5.4726368159203981E-2"/>
    <s v="Primera compra"/>
    <n v="1694"/>
    <n v="55.655030800821358"/>
    <n v="4.6379192334017798"/>
    <x v="0"/>
    <x v="0"/>
    <s v="feb"/>
  </r>
  <r>
    <x v="4590"/>
    <x v="0"/>
    <n v="68"/>
    <n v="477"/>
    <n v="1035.5999999999999"/>
    <n v="222"/>
    <s v="Yes"/>
    <s v="No"/>
    <n v="392.2"/>
    <n v="0"/>
    <n v="7"/>
    <s v="Yes"/>
    <n v="0"/>
    <s v="IA"/>
    <x v="0"/>
    <n v="43"/>
    <s v="No"/>
    <s v="No"/>
    <s v="Yes"/>
    <s v="  One Year   "/>
    <s v="Direct Debit"/>
    <n v="49"/>
    <n v="3591"/>
    <x v="0"/>
    <m/>
    <x v="254"/>
    <x v="332"/>
    <n v="62"/>
    <x v="1"/>
    <n v="40.07"/>
    <x v="1"/>
    <s v="SMS"/>
    <x v="1"/>
    <n v="7.84"/>
    <n v="1276"/>
    <s v="Medio"/>
    <s v="Bajo"/>
    <n v="0"/>
    <n v="1030"/>
    <n v="699"/>
    <n v="8.869814020028613E-2"/>
    <n v="8.869814020028613E-2"/>
    <s v="Primera compra"/>
    <n v="388"/>
    <n v="12.747433264887063"/>
    <n v="1.0622861054072552"/>
    <x v="0"/>
    <x v="3"/>
    <s v="sept"/>
  </r>
  <r>
    <x v="4591"/>
    <x v="0"/>
    <n v="70"/>
    <n v="249"/>
    <n v="675.1"/>
    <n v="0"/>
    <s v="No"/>
    <s v="No"/>
    <n v="0"/>
    <n v="0"/>
    <n v="3"/>
    <s v="Yes"/>
    <n v="0"/>
    <s v="NM"/>
    <x v="1"/>
    <n v="30"/>
    <s v="No"/>
    <s v="No"/>
    <s v="No"/>
    <s v="  Month-to-Month   "/>
    <s v="Direct Debit"/>
    <n v="42"/>
    <n v="2590"/>
    <x v="0"/>
    <m/>
    <x v="286"/>
    <x v="150"/>
    <n v="76"/>
    <x v="1"/>
    <n v="47.49"/>
    <x v="0"/>
    <s v="Email"/>
    <x v="0"/>
    <n v="0"/>
    <n v="1809"/>
    <s v="Alto"/>
    <s v="Bajo"/>
    <n v="2.6315789473684209E-2"/>
    <n v="357"/>
    <n v="251"/>
    <n v="0.30278884462151395"/>
    <n v="0.30278884462151395"/>
    <s v="Primera compra"/>
    <n v="880"/>
    <n v="28.911704312114988"/>
    <n v="2.409308692676249"/>
    <x v="0"/>
    <x v="3"/>
    <s v="may"/>
  </r>
  <r>
    <x v="4592"/>
    <x v="0"/>
    <n v="73"/>
    <n v="23"/>
    <n v="49.3"/>
    <n v="0"/>
    <s v="No"/>
    <s v="No"/>
    <n v="0"/>
    <n v="0"/>
    <n v="3"/>
    <s v="Yes"/>
    <n v="0"/>
    <s v="MA"/>
    <x v="1"/>
    <n v="65"/>
    <s v="No"/>
    <s v="No"/>
    <s v="No"/>
    <s v="  One Year   "/>
    <s v="Direct Debit"/>
    <n v="38"/>
    <n v="188"/>
    <x v="0"/>
    <m/>
    <x v="1156"/>
    <x v="607"/>
    <n v="89"/>
    <x v="2"/>
    <n v="35.46"/>
    <x v="5"/>
    <s v="SMS"/>
    <x v="0"/>
    <n v="0"/>
    <n v="3910"/>
    <s v="Medio"/>
    <s v="Bajo"/>
    <n v="4.49438202247191E-2"/>
    <n v="1175"/>
    <n v="27"/>
    <n v="3.2962962962962963"/>
    <n v="3.2962962962962963"/>
    <s v="Primera compra"/>
    <n v="539"/>
    <n v="17.708418891170432"/>
    <n v="1.4757015742642026"/>
    <x v="0"/>
    <x v="1"/>
    <s v="abr"/>
  </r>
  <r>
    <x v="4593"/>
    <x v="0"/>
    <n v="67"/>
    <n v="103"/>
    <n v="242.4"/>
    <n v="105"/>
    <s v="Yes"/>
    <s v="No"/>
    <n v="95.2"/>
    <n v="0"/>
    <n v="0"/>
    <s v="No"/>
    <n v="0"/>
    <s v="NV"/>
    <x v="0"/>
    <n v="51"/>
    <s v="No"/>
    <s v="No"/>
    <s v="No"/>
    <s v="  One Year   "/>
    <s v="Credit Card"/>
    <n v="10"/>
    <n v="341"/>
    <x v="0"/>
    <m/>
    <x v="169"/>
    <x v="760"/>
    <n v="107"/>
    <x v="0"/>
    <n v="8.9"/>
    <x v="3"/>
    <s v="Phone"/>
    <x v="1"/>
    <n v="0.48"/>
    <n v="4233"/>
    <s v="Medio"/>
    <s v="Bajo"/>
    <n v="9.3457943925233638E-3"/>
    <n v="869"/>
    <n v="209"/>
    <n v="0.51196172248803828"/>
    <n v="0.51196172248803828"/>
    <s v="Primera compra"/>
    <n v="1564"/>
    <n v="51.383983572895275"/>
    <n v="4.2819986310746065"/>
    <x v="2"/>
    <x v="1"/>
    <s v="jul"/>
  </r>
  <r>
    <x v="4594"/>
    <x v="0"/>
    <n v="56"/>
    <n v="292"/>
    <n v="767.8"/>
    <n v="0"/>
    <s v="No"/>
    <s v="No"/>
    <n v="0"/>
    <n v="0"/>
    <n v="0"/>
    <s v="No"/>
    <n v="0"/>
    <s v="WV"/>
    <x v="1"/>
    <n v="24"/>
    <s v="Yes"/>
    <s v="No"/>
    <s v="No"/>
    <s v="  Two Year   "/>
    <s v="Direct Debit"/>
    <n v="12"/>
    <n v="638"/>
    <x v="0"/>
    <m/>
    <x v="485"/>
    <x v="155"/>
    <n v="87"/>
    <x v="2"/>
    <n v="9.86"/>
    <x v="0"/>
    <s v="Phone"/>
    <x v="0"/>
    <n v="0"/>
    <n v="5270"/>
    <s v="Medio"/>
    <s v="Bajo"/>
    <n v="2.2988505747126436E-2"/>
    <n v="714"/>
    <n v="294"/>
    <n v="0.29591836734693877"/>
    <n v="0.29591836734693877"/>
    <s v="Primera compra"/>
    <n v="381"/>
    <n v="12.517453798767967"/>
    <n v="1.0431211498973305"/>
    <x v="0"/>
    <x v="1"/>
    <s v="sept"/>
  </r>
  <r>
    <x v="4595"/>
    <x v="0"/>
    <n v="70"/>
    <n v="1"/>
    <n v="4"/>
    <n v="0"/>
    <s v="No"/>
    <s v="No"/>
    <n v="0"/>
    <n v="0"/>
    <n v="1"/>
    <s v="Yes"/>
    <n v="0"/>
    <s v="NY"/>
    <x v="1"/>
    <n v="42"/>
    <s v="No"/>
    <s v="No"/>
    <s v="No"/>
    <s v="  Month-to-Month   "/>
    <s v="Direct Debit"/>
    <n v="29"/>
    <n v="29"/>
    <x v="0"/>
    <m/>
    <x v="1299"/>
    <x v="721"/>
    <n v="95"/>
    <x v="2"/>
    <n v="27.39"/>
    <x v="3"/>
    <s v="SMS"/>
    <x v="0"/>
    <n v="0"/>
    <n v="1269"/>
    <s v="Medio"/>
    <s v="Bajo"/>
    <n v="1.0526315789473684E-2"/>
    <n v="356"/>
    <n v="2"/>
    <n v="47.5"/>
    <n v="47.5"/>
    <s v="Primera compra"/>
    <n v="1740"/>
    <n v="57.16632443531828"/>
    <n v="4.7638603696098567"/>
    <x v="2"/>
    <x v="1"/>
    <s v="ene"/>
  </r>
  <r>
    <x v="4596"/>
    <x v="0"/>
    <n v="54"/>
    <n v="556"/>
    <n v="1125"/>
    <n v="0"/>
    <s v="No"/>
    <s v="No"/>
    <n v="0"/>
    <n v="2"/>
    <n v="12"/>
    <s v="Yes"/>
    <n v="0"/>
    <s v="AK"/>
    <x v="1"/>
    <n v="28"/>
    <s v="Yes"/>
    <s v="No"/>
    <s v="No"/>
    <s v="  Two Year   "/>
    <s v="Credit Card"/>
    <n v="49"/>
    <n v="3427"/>
    <x v="0"/>
    <m/>
    <x v="427"/>
    <x v="703"/>
    <n v="21"/>
    <x v="2"/>
    <n v="46.41"/>
    <x v="5"/>
    <s v="Email"/>
    <x v="0"/>
    <n v="0"/>
    <n v="6116"/>
    <s v="Alto"/>
    <s v="Bajo"/>
    <n v="0.19047619047619047"/>
    <n v="1284"/>
    <n v="560"/>
    <n v="3.7499999999999999E-2"/>
    <n v="3.7499999999999999E-2"/>
    <s v="Primera compra"/>
    <n v="602"/>
    <n v="19.7782340862423"/>
    <n v="1.6481861738535251"/>
    <x v="0"/>
    <x v="3"/>
    <s v="feb"/>
  </r>
  <r>
    <x v="4597"/>
    <x v="0"/>
    <n v="98"/>
    <n v="4"/>
    <n v="9.4"/>
    <n v="10"/>
    <s v="Yes"/>
    <s v="No"/>
    <n v="4.2"/>
    <n v="0"/>
    <n v="10"/>
    <s v="No"/>
    <n v="6"/>
    <s v="MO"/>
    <x v="0"/>
    <n v="42"/>
    <s v="No"/>
    <s v="No"/>
    <s v="Yes"/>
    <s v="  Month-to-Month   "/>
    <s v="Direct Debit"/>
    <n v="52"/>
    <n v="98"/>
    <x v="0"/>
    <m/>
    <x v="375"/>
    <x v="1312"/>
    <n v="37"/>
    <x v="1"/>
    <n v="60.49"/>
    <x v="2"/>
    <s v="SMS"/>
    <x v="0"/>
    <n v="0.17"/>
    <n v="3190"/>
    <s v="Alto"/>
    <s v="Medio"/>
    <n v="0.13513513513513514"/>
    <n v="1661"/>
    <n v="19"/>
    <n v="1.9473684210526316"/>
    <n v="1.9473684210526316"/>
    <s v="Primera compra"/>
    <n v="1276"/>
    <n v="41.921971252566735"/>
    <n v="3.4934976043805612"/>
    <x v="1"/>
    <x v="1"/>
    <s v="abr"/>
  </r>
  <r>
    <x v="4598"/>
    <x v="0"/>
    <n v="68"/>
    <n v="234"/>
    <n v="842.1"/>
    <n v="0"/>
    <s v="No"/>
    <s v="No"/>
    <n v="0"/>
    <n v="0"/>
    <n v="0"/>
    <s v="No"/>
    <n v="0"/>
    <s v="IA"/>
    <x v="0"/>
    <n v="42"/>
    <s v="No"/>
    <s v="No"/>
    <s v="No"/>
    <s v="  One Year   "/>
    <s v="Credit Card"/>
    <n v="10"/>
    <n v="531"/>
    <x v="0"/>
    <m/>
    <x v="1390"/>
    <x v="924"/>
    <n v="87"/>
    <x v="2"/>
    <n v="11.98"/>
    <x v="1"/>
    <s v="Phone"/>
    <x v="1"/>
    <n v="0"/>
    <n v="3648"/>
    <s v="Medio"/>
    <s v="Bajo"/>
    <n v="0"/>
    <n v="1127"/>
    <n v="234"/>
    <n v="0.37179487179487181"/>
    <n v="0.37179487179487181"/>
    <s v="Primera compra"/>
    <n v="1247"/>
    <n v="40.969199178644764"/>
    <n v="3.4140999315537304"/>
    <x v="2"/>
    <x v="1"/>
    <s v="may"/>
  </r>
  <r>
    <x v="4599"/>
    <x v="0"/>
    <n v="71"/>
    <n v="60"/>
    <n v="178.6"/>
    <n v="0"/>
    <s v="No"/>
    <s v="No"/>
    <n v="0"/>
    <n v="1"/>
    <n v="0"/>
    <s v="No"/>
    <n v="0"/>
    <s v="MT"/>
    <x v="1"/>
    <n v="32"/>
    <s v="No"/>
    <s v="No"/>
    <s v="No"/>
    <s v="  Month-to-Month   "/>
    <s v="Credit Card"/>
    <n v="6"/>
    <n v="113"/>
    <x v="0"/>
    <m/>
    <x v="418"/>
    <x v="640"/>
    <n v="82"/>
    <x v="2"/>
    <n v="5.01"/>
    <x v="2"/>
    <s v="SMS"/>
    <x v="1"/>
    <n v="0"/>
    <n v="6830"/>
    <s v="Medio"/>
    <s v="Medio"/>
    <n v="6.097560975609756E-2"/>
    <n v="1575"/>
    <n v="65"/>
    <n v="1.2615384615384615"/>
    <n v="1.2615384615384615"/>
    <s v="Primera compra"/>
    <n v="1104"/>
    <n v="36.271047227926076"/>
    <n v="3.0225872689938398"/>
    <x v="1"/>
    <x v="1"/>
    <s v="oct"/>
  </r>
  <r>
    <x v="4600"/>
    <x v="0"/>
    <n v="63"/>
    <n v="258"/>
    <n v="608.79999999999995"/>
    <n v="244"/>
    <s v="Yes"/>
    <s v="No"/>
    <n v="227.7"/>
    <n v="2"/>
    <n v="1"/>
    <s v="Yes"/>
    <n v="0"/>
    <s v="SC"/>
    <x v="0"/>
    <n v="67"/>
    <s v="No"/>
    <s v="Yes"/>
    <s v="Yes"/>
    <s v="  Month-to-Month   "/>
    <s v="Credit Card"/>
    <n v="33"/>
    <n v="2006"/>
    <x v="0"/>
    <m/>
    <x v="1254"/>
    <x v="357"/>
    <n v="26"/>
    <x v="1"/>
    <n v="37.270000000000003"/>
    <x v="0"/>
    <s v="SMS"/>
    <x v="1"/>
    <n v="6.83"/>
    <n v="4385"/>
    <s v="Medio"/>
    <s v="Bajo"/>
    <n v="7.6923076923076927E-2"/>
    <n v="1278"/>
    <n v="504"/>
    <n v="5.1587301587301584E-2"/>
    <n v="5.1587301587301584E-2"/>
    <s v="Primera compra"/>
    <n v="1143"/>
    <n v="37.552361396303901"/>
    <n v="3.1293634496919918"/>
    <x v="0"/>
    <x v="0"/>
    <s v="ago"/>
  </r>
  <r>
    <x v="4601"/>
    <x v="0"/>
    <n v="56"/>
    <n v="3"/>
    <n v="7"/>
    <n v="0"/>
    <s v="No"/>
    <s v="No"/>
    <n v="0"/>
    <n v="2"/>
    <n v="26"/>
    <s v="No"/>
    <n v="4"/>
    <s v="DC"/>
    <x v="1"/>
    <n v="27"/>
    <s v="Yes"/>
    <s v="No"/>
    <s v="No"/>
    <s v="  Month-to-Month   "/>
    <s v="Direct Debit"/>
    <n v="22"/>
    <n v="22"/>
    <x v="0"/>
    <m/>
    <x v="1198"/>
    <x v="1203"/>
    <n v="27"/>
    <x v="2"/>
    <n v="25.3"/>
    <x v="2"/>
    <s v="Phone"/>
    <x v="0"/>
    <n v="0"/>
    <n v="3139"/>
    <s v="Medio"/>
    <s v="Medio"/>
    <n v="0.18518518518518517"/>
    <n v="1113"/>
    <n v="8"/>
    <n v="3.375"/>
    <n v="3.375"/>
    <s v="Primera compra"/>
    <n v="307"/>
    <n v="10.086242299794661"/>
    <n v="0.84052019164955505"/>
    <x v="1"/>
    <x v="1"/>
    <s v="dic"/>
  </r>
  <r>
    <x v="4602"/>
    <x v="0"/>
    <n v="75"/>
    <n v="102"/>
    <n v="249.1"/>
    <n v="0"/>
    <s v="No"/>
    <s v="No"/>
    <n v="0"/>
    <n v="0"/>
    <n v="0"/>
    <s v="No"/>
    <n v="0"/>
    <s v="IN"/>
    <x v="0"/>
    <n v="38"/>
    <s v="No"/>
    <s v="No"/>
    <s v="No"/>
    <s v="  Two Year   "/>
    <s v="Credit Card"/>
    <n v="10"/>
    <n v="517"/>
    <x v="0"/>
    <m/>
    <x v="409"/>
    <x v="364"/>
    <n v="85"/>
    <x v="0"/>
    <n v="10.25"/>
    <x v="1"/>
    <s v="SMS"/>
    <x v="0"/>
    <n v="0"/>
    <n v="4986"/>
    <s v="Medio"/>
    <s v="Bajo"/>
    <n v="0"/>
    <n v="738"/>
    <n v="102"/>
    <n v="0.83333333333333337"/>
    <n v="0.83333333333333337"/>
    <s v="Primera compra"/>
    <n v="858"/>
    <n v="28.188911704312119"/>
    <n v="2.3490759753593431"/>
    <x v="2"/>
    <x v="1"/>
    <s v="jun"/>
  </r>
  <r>
    <x v="4603"/>
    <x v="0"/>
    <n v="68"/>
    <n v="20"/>
    <n v="37.799999999999997"/>
    <n v="16"/>
    <s v="Yes"/>
    <s v="Yes"/>
    <n v="0"/>
    <n v="0"/>
    <n v="1"/>
    <s v="No"/>
    <n v="5"/>
    <s v="MI"/>
    <x v="1"/>
    <n v="57"/>
    <s v="No"/>
    <s v="No"/>
    <s v="No"/>
    <s v="  Month-to-Month   "/>
    <s v="Credit Card"/>
    <n v="15"/>
    <n v="58"/>
    <x v="0"/>
    <m/>
    <x v="1163"/>
    <x v="254"/>
    <n v="22"/>
    <x v="0"/>
    <n v="17.600000000000001"/>
    <x v="4"/>
    <s v="Email"/>
    <x v="0"/>
    <n v="0.48"/>
    <n v="3209"/>
    <s v="Medio"/>
    <s v="Bajo"/>
    <n v="0.13636363636363635"/>
    <n v="1305"/>
    <n v="39"/>
    <n v="0.5641025641025641"/>
    <n v="0.5641025641025641"/>
    <s v="Primera compra"/>
    <n v="1262"/>
    <n v="41.46201232032854"/>
    <n v="3.4551676933607118"/>
    <x v="0"/>
    <x v="1"/>
    <s v="abr"/>
  </r>
  <r>
    <x v="4604"/>
    <x v="0"/>
    <n v="71"/>
    <n v="169"/>
    <n v="431.3"/>
    <n v="0"/>
    <s v="No"/>
    <s v="No"/>
    <n v="0"/>
    <n v="0"/>
    <n v="0"/>
    <s v="No"/>
    <n v="0"/>
    <s v="IN"/>
    <x v="0"/>
    <n v="36"/>
    <s v="No"/>
    <s v="No"/>
    <s v="No"/>
    <s v="  Two Year   "/>
    <s v="Credit Card"/>
    <n v="11"/>
    <n v="612"/>
    <x v="0"/>
    <m/>
    <x v="1391"/>
    <x v="897"/>
    <n v="30"/>
    <x v="0"/>
    <n v="11.76"/>
    <x v="5"/>
    <s v="Phone"/>
    <x v="0"/>
    <n v="0"/>
    <n v="1784"/>
    <s v="Medio"/>
    <s v="Bajo"/>
    <n v="0.13333333333333333"/>
    <n v="585"/>
    <n v="173"/>
    <n v="0.17341040462427745"/>
    <n v="0.17341040462427745"/>
    <s v="Primera compra"/>
    <n v="952"/>
    <n v="31.277207392197127"/>
    <n v="2.6064339493497606"/>
    <x v="0"/>
    <x v="1"/>
    <s v="mar"/>
  </r>
  <r>
    <x v="4605"/>
    <x v="0"/>
    <n v="78"/>
    <n v="89"/>
    <n v="255.9"/>
    <n v="0"/>
    <s v="No"/>
    <s v="No"/>
    <n v="0"/>
    <n v="0"/>
    <n v="5"/>
    <s v="Yes"/>
    <n v="0"/>
    <s v="KS"/>
    <x v="1"/>
    <n v="32"/>
    <s v="No"/>
    <s v="No"/>
    <s v="Yes"/>
    <s v="  Month-to-Month   "/>
    <s v="Direct Debit"/>
    <n v="52"/>
    <n v="3321"/>
    <x v="0"/>
    <m/>
    <x v="460"/>
    <x v="1015"/>
    <n v="88"/>
    <x v="1"/>
    <n v="44.13"/>
    <x v="2"/>
    <s v="SMS"/>
    <x v="0"/>
    <n v="0"/>
    <n v="2838"/>
    <s v="Medio"/>
    <s v="Medio"/>
    <n v="5.6818181818181816E-2"/>
    <n v="1720"/>
    <n v="94"/>
    <n v="0.93617021276595747"/>
    <n v="0.93617021276595747"/>
    <s v="Primera compra"/>
    <n v="977"/>
    <n v="32.098562628336758"/>
    <n v="2.6748802190280632"/>
    <x v="1"/>
    <x v="3"/>
    <s v="feb"/>
  </r>
  <r>
    <x v="4606"/>
    <x v="0"/>
    <n v="97"/>
    <n v="44"/>
    <n v="108"/>
    <n v="0"/>
    <s v="No"/>
    <s v="No"/>
    <n v="0"/>
    <n v="2"/>
    <n v="8"/>
    <s v="Yes"/>
    <n v="0"/>
    <s v="LA"/>
    <x v="1"/>
    <n v="56"/>
    <s v="No"/>
    <s v="No"/>
    <s v="Yes"/>
    <s v="  Month-to-Month   "/>
    <s v="Direct Debit"/>
    <n v="38"/>
    <n v="693"/>
    <x v="0"/>
    <m/>
    <x v="704"/>
    <x v="184"/>
    <n v="92"/>
    <x v="1"/>
    <n v="36.83"/>
    <x v="1"/>
    <s v="SMS"/>
    <x v="1"/>
    <n v="0"/>
    <n v="1705"/>
    <s v="Medio"/>
    <s v="Bajo"/>
    <n v="0"/>
    <n v="522"/>
    <n v="44"/>
    <n v="2.0909090909090908"/>
    <n v="2.0909090909090908"/>
    <s v="Primera compra"/>
    <n v="1721"/>
    <n v="56.542094455852158"/>
    <n v="4.7118412046543465"/>
    <x v="2"/>
    <x v="2"/>
    <s v="ene"/>
  </r>
  <r>
    <x v="4607"/>
    <x v="0"/>
    <n v="94"/>
    <n v="161"/>
    <n v="361.6"/>
    <n v="0"/>
    <s v="No"/>
    <s v="No"/>
    <n v="0"/>
    <n v="2"/>
    <n v="1"/>
    <s v="Yes"/>
    <n v="0"/>
    <s v="TX"/>
    <x v="0"/>
    <n v="60"/>
    <s v="No"/>
    <s v="No"/>
    <s v="Yes"/>
    <s v="  Two Year   "/>
    <s v="Direct Debit"/>
    <n v="32"/>
    <n v="2332"/>
    <x v="0"/>
    <m/>
    <x v="101"/>
    <x v="484"/>
    <n v="92"/>
    <x v="1"/>
    <n v="35.86"/>
    <x v="5"/>
    <s v="Email"/>
    <x v="1"/>
    <n v="0"/>
    <n v="5106"/>
    <s v="Medio"/>
    <s v="Bajo"/>
    <n v="4.3478260869565216E-2"/>
    <n v="1147"/>
    <n v="165"/>
    <n v="0.55757575757575761"/>
    <n v="0.55757575757575761"/>
    <s v="Primera compra"/>
    <n v="805"/>
    <n v="26.447638603696099"/>
    <n v="2.2039698836413417"/>
    <x v="0"/>
    <x v="3"/>
    <s v="jul"/>
  </r>
  <r>
    <x v="4608"/>
    <x v="0"/>
    <n v="73"/>
    <n v="95"/>
    <n v="168"/>
    <n v="0"/>
    <s v="No"/>
    <s v="No"/>
    <n v="0"/>
    <n v="0"/>
    <n v="8"/>
    <s v="Yes"/>
    <n v="0"/>
    <s v="OH"/>
    <x v="0"/>
    <n v="35"/>
    <s v="No"/>
    <s v="No"/>
    <s v="No"/>
    <s v="  Month-to-Month   "/>
    <s v="Direct Debit"/>
    <n v="51"/>
    <n v="574"/>
    <x v="0"/>
    <m/>
    <x v="133"/>
    <x v="1139"/>
    <n v="93"/>
    <x v="2"/>
    <n v="53.64"/>
    <x v="0"/>
    <s v="Phone"/>
    <x v="1"/>
    <n v="0"/>
    <n v="4671"/>
    <s v="Alto"/>
    <s v="Bajo"/>
    <n v="2.1505376344086023E-2"/>
    <n v="1040"/>
    <n v="97"/>
    <n v="0.95876288659793818"/>
    <n v="0.95876288659793818"/>
    <s v="Primera compra"/>
    <n v="1162"/>
    <n v="38.176591375770016"/>
    <n v="3.1813826146475015"/>
    <x v="0"/>
    <x v="1"/>
    <s v="ago"/>
  </r>
  <r>
    <x v="4609"/>
    <x v="0"/>
    <n v="87"/>
    <n v="360"/>
    <n v="694.2"/>
    <n v="567"/>
    <s v="Yes"/>
    <s v="No"/>
    <n v="136.1"/>
    <n v="0"/>
    <n v="12"/>
    <s v="Yes"/>
    <n v="0"/>
    <s v="WY"/>
    <x v="1"/>
    <n v="38"/>
    <s v="No"/>
    <s v="No"/>
    <s v="No"/>
    <s v="  One Year   "/>
    <s v="Direct Debit"/>
    <n v="66"/>
    <n v="4144"/>
    <x v="0"/>
    <m/>
    <x v="83"/>
    <x v="400"/>
    <n v="81"/>
    <x v="1"/>
    <n v="56.83"/>
    <x v="0"/>
    <s v="Email"/>
    <x v="1"/>
    <n v="6.8"/>
    <n v="6603"/>
    <s v="Alto"/>
    <s v="Bajo"/>
    <n v="2.4691358024691357E-2"/>
    <n v="1266"/>
    <n v="929"/>
    <n v="8.7190527448869751E-2"/>
    <n v="8.7190527448869751E-2"/>
    <s v="Primera compra"/>
    <n v="1372"/>
    <n v="45.075975359342912"/>
    <n v="3.7563312799452429"/>
    <x v="0"/>
    <x v="3"/>
    <s v="ene"/>
  </r>
  <r>
    <x v="4610"/>
    <x v="0"/>
    <n v="56"/>
    <n v="276"/>
    <n v="921.6"/>
    <n v="264"/>
    <s v="Yes"/>
    <s v="No"/>
    <n v="475.2"/>
    <n v="1"/>
    <n v="6"/>
    <s v="No"/>
    <n v="40"/>
    <s v="IL"/>
    <x v="1"/>
    <n v="38"/>
    <s v="No"/>
    <s v="No"/>
    <s v="Yes"/>
    <s v="  Month-to-Month   "/>
    <s v="Direct Debit"/>
    <n v="56"/>
    <n v="3686"/>
    <x v="0"/>
    <m/>
    <x v="3"/>
    <x v="300"/>
    <n v="113"/>
    <x v="2"/>
    <n v="53.84"/>
    <x v="4"/>
    <s v="Email"/>
    <x v="0"/>
    <n v="9.5"/>
    <n v="4251"/>
    <s v="Alto"/>
    <s v="Bajo"/>
    <n v="2.6548672566371681E-2"/>
    <n v="918"/>
    <n v="543"/>
    <n v="0.20810313075506445"/>
    <n v="0.20810313075506445"/>
    <s v="Primera compra"/>
    <n v="891"/>
    <n v="29.273100616016428"/>
    <n v="2.4394250513347022"/>
    <x v="0"/>
    <x v="3"/>
    <s v="may"/>
  </r>
  <r>
    <x v="4611"/>
    <x v="0"/>
    <n v="53"/>
    <n v="126"/>
    <n v="352.2"/>
    <n v="0"/>
    <s v="No"/>
    <s v="No"/>
    <n v="0"/>
    <n v="0"/>
    <n v="4"/>
    <s v="Yes"/>
    <n v="0"/>
    <s v="NH"/>
    <x v="1"/>
    <n v="82"/>
    <s v="No"/>
    <s v="Yes"/>
    <s v="No"/>
    <s v="  One Year   "/>
    <s v="Paper Check"/>
    <n v="34"/>
    <n v="1317"/>
    <x v="0"/>
    <m/>
    <x v="800"/>
    <x v="458"/>
    <n v="34"/>
    <x v="2"/>
    <n v="31.74"/>
    <x v="4"/>
    <s v="Email"/>
    <x v="1"/>
    <n v="0"/>
    <n v="660"/>
    <s v="Medio"/>
    <s v="Bajo"/>
    <n v="8.8235294117647065E-2"/>
    <n v="880"/>
    <n v="129"/>
    <n v="0.26356589147286824"/>
    <n v="0.26356589147286824"/>
    <s v="Primera compra"/>
    <n v="1728"/>
    <n v="56.772073921971256"/>
    <n v="4.731006160164271"/>
    <x v="0"/>
    <x v="0"/>
    <s v="ene"/>
  </r>
  <r>
    <x v="4612"/>
    <x v="0"/>
    <n v="74"/>
    <n v="8"/>
    <n v="24.7"/>
    <n v="0"/>
    <s v="No"/>
    <s v="No"/>
    <n v="0"/>
    <n v="0"/>
    <n v="4"/>
    <s v="Yes"/>
    <n v="0"/>
    <s v="HI"/>
    <x v="0"/>
    <n v="67"/>
    <s v="No"/>
    <s v="Yes"/>
    <s v="No"/>
    <s v="  Month-to-Month   "/>
    <s v="Credit Card"/>
    <n v="27"/>
    <n v="165"/>
    <x v="0"/>
    <m/>
    <x v="533"/>
    <x v="1402"/>
    <n v="96"/>
    <x v="0"/>
    <n v="22.44"/>
    <x v="1"/>
    <s v="Phone"/>
    <x v="1"/>
    <n v="0"/>
    <n v="2367"/>
    <s v="Medio"/>
    <s v="Bajo"/>
    <n v="0"/>
    <n v="1665"/>
    <n v="8"/>
    <n v="12"/>
    <n v="12"/>
    <s v="Primera compra"/>
    <n v="851"/>
    <n v="27.958932238193018"/>
    <n v="2.3299110198494182"/>
    <x v="2"/>
    <x v="1"/>
    <s v="jun"/>
  </r>
  <r>
    <x v="4613"/>
    <x v="0"/>
    <n v="60"/>
    <n v="7"/>
    <n v="18.8"/>
    <n v="0"/>
    <s v="No"/>
    <s v="No"/>
    <n v="0"/>
    <n v="0"/>
    <n v="4"/>
    <s v="No"/>
    <n v="9"/>
    <s v="AR"/>
    <x v="1"/>
    <n v="48"/>
    <s v="No"/>
    <s v="No"/>
    <s v="No"/>
    <s v="  Month-to-Month   "/>
    <s v="Direct Debit"/>
    <n v="26"/>
    <n v="44"/>
    <x v="0"/>
    <m/>
    <x v="408"/>
    <x v="857"/>
    <n v="30"/>
    <x v="1"/>
    <n v="25.65"/>
    <x v="2"/>
    <s v="Email"/>
    <x v="0"/>
    <n v="0"/>
    <n v="1503"/>
    <s v="Medio"/>
    <s v="Medio"/>
    <n v="0.16666666666666666"/>
    <n v="1087"/>
    <n v="12"/>
    <n v="2.5"/>
    <n v="2.5"/>
    <s v="Primera compra"/>
    <n v="984"/>
    <n v="32.328542094455855"/>
    <n v="2.6940451745379881"/>
    <x v="1"/>
    <x v="1"/>
    <s v="feb"/>
  </r>
  <r>
    <x v="4614"/>
    <x v="0"/>
    <n v="78"/>
    <n v="14"/>
    <n v="50.8"/>
    <n v="0"/>
    <s v="No"/>
    <s v="No"/>
    <n v="0"/>
    <n v="0"/>
    <n v="0"/>
    <s v="No"/>
    <n v="0"/>
    <s v="WY"/>
    <x v="0"/>
    <n v="38"/>
    <s v="No"/>
    <s v="No"/>
    <s v="No"/>
    <s v="  Month-to-Month   "/>
    <s v="Credit Card"/>
    <n v="5"/>
    <n v="68"/>
    <x v="0"/>
    <m/>
    <x v="1122"/>
    <x v="218"/>
    <n v="82"/>
    <x v="1"/>
    <n v="4.1100000000000003"/>
    <x v="2"/>
    <s v="SMS"/>
    <x v="0"/>
    <n v="0"/>
    <n v="1671"/>
    <s v="Medio"/>
    <s v="Medio"/>
    <n v="6.097560975609756E-2"/>
    <n v="1403"/>
    <n v="19"/>
    <n v="4.3157894736842106"/>
    <n v="4.3157894736842106"/>
    <s v="Primera compra"/>
    <n v="521"/>
    <n v="17.117043121149898"/>
    <n v="1.4264202600958249"/>
    <x v="1"/>
    <x v="1"/>
    <s v="may"/>
  </r>
  <r>
    <x v="4615"/>
    <x v="0"/>
    <n v="65"/>
    <n v="220"/>
    <n v="433.6"/>
    <n v="99"/>
    <s v="Yes"/>
    <s v="Yes"/>
    <n v="0"/>
    <n v="1"/>
    <n v="0"/>
    <s v="No"/>
    <n v="0"/>
    <s v="NY"/>
    <x v="1"/>
    <n v="65"/>
    <s v="No"/>
    <s v="Yes"/>
    <s v="No"/>
    <s v="  Two Year   "/>
    <s v="Credit Card"/>
    <n v="8"/>
    <n v="259"/>
    <x v="0"/>
    <m/>
    <x v="579"/>
    <x v="61"/>
    <n v="51"/>
    <x v="0"/>
    <n v="8.68"/>
    <x v="1"/>
    <s v="SMS"/>
    <x v="1"/>
    <n v="4.5199999999999996"/>
    <n v="1087"/>
    <s v="Medio"/>
    <s v="Bajo"/>
    <n v="0"/>
    <n v="1258"/>
    <n v="319"/>
    <n v="0.15987460815047022"/>
    <n v="0.15987460815047022"/>
    <s v="Primera compra"/>
    <n v="840"/>
    <n v="27.597535934291578"/>
    <n v="2.299794661190965"/>
    <x v="2"/>
    <x v="1"/>
    <s v="jun"/>
  </r>
  <r>
    <x v="4616"/>
    <x v="0"/>
    <n v="90"/>
    <n v="7"/>
    <n v="14"/>
    <n v="0"/>
    <s v="No"/>
    <s v="No"/>
    <n v="0"/>
    <n v="0"/>
    <n v="5"/>
    <s v="Yes"/>
    <n v="0"/>
    <s v="MD"/>
    <x v="1"/>
    <n v="41"/>
    <s v="No"/>
    <s v="No"/>
    <s v="No"/>
    <s v="  Month-to-Month   "/>
    <s v="Credit Card"/>
    <n v="14"/>
    <n v="14"/>
    <x v="0"/>
    <m/>
    <x v="939"/>
    <x v="791"/>
    <n v="85"/>
    <x v="1"/>
    <n v="16.170000000000002"/>
    <x v="0"/>
    <s v="Email"/>
    <x v="1"/>
    <n v="0"/>
    <n v="2997"/>
    <s v="Medio"/>
    <s v="Bajo"/>
    <n v="2.3529411764705882E-2"/>
    <n v="950"/>
    <n v="9"/>
    <n v="9.4444444444444446"/>
    <n v="9.4444444444444446"/>
    <s v="Primera compra"/>
    <n v="800"/>
    <n v="26.283367556468171"/>
    <n v="2.1902806297056809"/>
    <x v="0"/>
    <x v="1"/>
    <s v="ago"/>
  </r>
  <r>
    <x v="4617"/>
    <x v="0"/>
    <n v="57"/>
    <n v="279"/>
    <n v="926.7"/>
    <n v="0"/>
    <s v="No"/>
    <s v="No"/>
    <n v="0"/>
    <n v="0"/>
    <n v="0"/>
    <s v="No"/>
    <n v="0"/>
    <s v="UT"/>
    <x v="0"/>
    <n v="47"/>
    <s v="No"/>
    <s v="No"/>
    <s v="No"/>
    <s v="  Two Year   "/>
    <s v="Credit Card"/>
    <n v="6"/>
    <n v="376"/>
    <x v="0"/>
    <m/>
    <x v="1192"/>
    <x v="74"/>
    <n v="113"/>
    <x v="2"/>
    <n v="5.23"/>
    <x v="1"/>
    <s v="Email"/>
    <x v="0"/>
    <n v="0"/>
    <n v="6506"/>
    <s v="Medio"/>
    <s v="Bajo"/>
    <n v="0"/>
    <n v="1348"/>
    <n v="279"/>
    <n v="0.4050179211469534"/>
    <n v="0.4050179211469534"/>
    <s v="Primera compra"/>
    <n v="1468"/>
    <n v="48.22997946611909"/>
    <n v="4.0191649555099245"/>
    <x v="2"/>
    <x v="1"/>
    <s v="oct"/>
  </r>
  <r>
    <x v="4618"/>
    <x v="0"/>
    <n v="81"/>
    <n v="121"/>
    <n v="309"/>
    <n v="156"/>
    <s v="Yes"/>
    <s v="No"/>
    <n v="215.8"/>
    <n v="1"/>
    <n v="0"/>
    <s v="No"/>
    <n v="0"/>
    <s v="MI"/>
    <x v="0"/>
    <n v="42"/>
    <s v="No"/>
    <s v="No"/>
    <s v="No"/>
    <s v="  Two Year   "/>
    <s v="Direct Debit"/>
    <n v="12"/>
    <n v="477"/>
    <x v="0"/>
    <m/>
    <x v="1158"/>
    <x v="179"/>
    <n v="36"/>
    <x v="1"/>
    <n v="10.35"/>
    <x v="2"/>
    <s v="SMS"/>
    <x v="1"/>
    <n v="6.47"/>
    <n v="2178"/>
    <s v="Medio"/>
    <s v="Medio"/>
    <n v="0.1388888888888889"/>
    <n v="1454"/>
    <n v="282"/>
    <n v="0.1276595744680851"/>
    <n v="0.1276595744680851"/>
    <s v="Primera compra"/>
    <n v="1259"/>
    <n v="41.363449691991789"/>
    <n v="3.4469541409993156"/>
    <x v="1"/>
    <x v="1"/>
    <s v="may"/>
  </r>
  <r>
    <x v="4619"/>
    <x v="0"/>
    <n v="86"/>
    <n v="33"/>
    <n v="86.6"/>
    <n v="0"/>
    <s v="No"/>
    <s v="No"/>
    <n v="0"/>
    <n v="0"/>
    <n v="10"/>
    <s v="Yes"/>
    <n v="0"/>
    <s v="PA"/>
    <x v="0"/>
    <n v="47"/>
    <s v="No"/>
    <s v="No"/>
    <s v="No"/>
    <s v="  Month-to-Month   "/>
    <s v="Direct Debit"/>
    <n v="24"/>
    <n v="131"/>
    <x v="0"/>
    <m/>
    <x v="267"/>
    <x v="757"/>
    <n v="58"/>
    <x v="1"/>
    <n v="26.83"/>
    <x v="5"/>
    <s v="Phone"/>
    <x v="0"/>
    <n v="0"/>
    <n v="5506"/>
    <s v="Medio"/>
    <s v="Bajo"/>
    <n v="6.8965517241379309E-2"/>
    <n v="1545"/>
    <n v="37"/>
    <n v="1.5675675675675675"/>
    <n v="1.5675675675675675"/>
    <s v="Primera compra"/>
    <n v="1670"/>
    <n v="54.866529774127315"/>
    <n v="4.5722108145106093"/>
    <x v="0"/>
    <x v="1"/>
    <s v="mar"/>
  </r>
  <r>
    <x v="4620"/>
    <x v="0"/>
    <n v="65"/>
    <n v="25"/>
    <n v="60.3"/>
    <n v="0"/>
    <s v="No"/>
    <s v="No"/>
    <n v="0"/>
    <n v="0"/>
    <n v="20"/>
    <s v="Yes"/>
    <n v="0"/>
    <s v="NM"/>
    <x v="1"/>
    <n v="22"/>
    <s v="Yes"/>
    <s v="No"/>
    <s v="No"/>
    <s v="  Month-to-Month   "/>
    <s v="Direct Debit"/>
    <n v="8"/>
    <n v="46"/>
    <x v="0"/>
    <m/>
    <x v="1073"/>
    <x v="159"/>
    <n v="49"/>
    <x v="0"/>
    <n v="9.1199999999999992"/>
    <x v="5"/>
    <s v="Email"/>
    <x v="1"/>
    <n v="0"/>
    <n v="6209"/>
    <s v="Medio"/>
    <s v="Bajo"/>
    <n v="8.1632653061224483E-2"/>
    <n v="583"/>
    <n v="29"/>
    <n v="1.6896551724137931"/>
    <n v="1.6896551724137931"/>
    <s v="Primera compra"/>
    <n v="1189"/>
    <n v="39.063655030800824"/>
    <n v="3.2553045859000687"/>
    <x v="0"/>
    <x v="1"/>
    <s v="jul"/>
  </r>
  <r>
    <x v="4621"/>
    <x v="0"/>
    <n v="50"/>
    <n v="349"/>
    <n v="864"/>
    <n v="0"/>
    <s v="No"/>
    <s v="No"/>
    <n v="0"/>
    <n v="0"/>
    <n v="3"/>
    <s v="Yes"/>
    <n v="0"/>
    <s v="KY"/>
    <x v="1"/>
    <n v="69"/>
    <s v="No"/>
    <s v="Yes"/>
    <s v="Yes"/>
    <s v="  One Year   "/>
    <s v="Direct Debit"/>
    <n v="26"/>
    <n v="1739"/>
    <x v="0"/>
    <m/>
    <x v="695"/>
    <x v="1109"/>
    <n v="93"/>
    <x v="2"/>
    <n v="24.53"/>
    <x v="0"/>
    <s v="Email"/>
    <x v="1"/>
    <n v="0"/>
    <n v="5045"/>
    <s v="Medio"/>
    <s v="Bajo"/>
    <n v="2.1505376344086023E-2"/>
    <n v="391"/>
    <n v="351"/>
    <n v="0.26495726495726496"/>
    <n v="0.26495726495726496"/>
    <s v="Primera compra"/>
    <n v="850"/>
    <n v="27.926078028747433"/>
    <n v="2.3271731690622861"/>
    <x v="0"/>
    <x v="0"/>
    <s v="jun"/>
  </r>
  <r>
    <x v="4622"/>
    <x v="0"/>
    <n v="62"/>
    <n v="55"/>
    <n v="169.5"/>
    <n v="0"/>
    <s v="No"/>
    <s v="No"/>
    <n v="0"/>
    <n v="0"/>
    <n v="16"/>
    <s v="Yes"/>
    <n v="0"/>
    <s v="MN"/>
    <x v="1"/>
    <n v="26"/>
    <s v="Yes"/>
    <s v="No"/>
    <s v="Yes"/>
    <s v="  Month-to-Month   "/>
    <s v="Credit Card"/>
    <n v="40"/>
    <n v="964"/>
    <x v="0"/>
    <m/>
    <x v="367"/>
    <x v="508"/>
    <n v="120"/>
    <x v="2"/>
    <n v="46.92"/>
    <x v="0"/>
    <s v="Phone"/>
    <x v="0"/>
    <n v="0"/>
    <n v="5308"/>
    <s v="Alto"/>
    <s v="Bajo"/>
    <n v="1.6666666666666666E-2"/>
    <n v="1557"/>
    <n v="57"/>
    <n v="2.1052631578947367"/>
    <n v="2.1052631578947367"/>
    <s v="Primera compra"/>
    <n v="1477"/>
    <n v="48.525667351129371"/>
    <n v="4.043805612594114"/>
    <x v="0"/>
    <x v="2"/>
    <s v="sept"/>
  </r>
  <r>
    <x v="4623"/>
    <x v="0"/>
    <n v="68"/>
    <n v="142"/>
    <n v="384.7"/>
    <n v="0"/>
    <s v="No"/>
    <s v="No"/>
    <n v="0"/>
    <n v="0"/>
    <n v="14"/>
    <s v="Yes"/>
    <n v="0"/>
    <s v="OR"/>
    <x v="0"/>
    <n v="21"/>
    <s v="Yes"/>
    <s v="No"/>
    <s v="Yes"/>
    <s v="  Month-to-Month   "/>
    <s v="Direct Debit"/>
    <n v="56"/>
    <n v="1967"/>
    <x v="0"/>
    <m/>
    <x v="1299"/>
    <x v="1185"/>
    <n v="105"/>
    <x v="1"/>
    <n v="52.47"/>
    <x v="5"/>
    <s v="SMS"/>
    <x v="1"/>
    <n v="0"/>
    <n v="1271"/>
    <s v="Alto"/>
    <s v="Bajo"/>
    <n v="3.8095238095238099E-2"/>
    <n v="1312"/>
    <n v="146"/>
    <n v="0.71917808219178081"/>
    <n v="0.71917808219178081"/>
    <s v="Primera compra"/>
    <n v="1740"/>
    <n v="57.16632443531828"/>
    <n v="4.7638603696098567"/>
    <x v="0"/>
    <x v="0"/>
    <s v="ene"/>
  </r>
  <r>
    <x v="4624"/>
    <x v="0"/>
    <n v="74"/>
    <n v="281"/>
    <n v="804.5"/>
    <n v="0"/>
    <s v="No"/>
    <s v="No"/>
    <n v="0"/>
    <n v="0"/>
    <n v="0"/>
    <s v="No"/>
    <n v="0"/>
    <s v="OK"/>
    <x v="0"/>
    <n v="55"/>
    <s v="No"/>
    <s v="No"/>
    <s v="No"/>
    <s v="  Two Year   "/>
    <s v="Credit Card"/>
    <n v="6"/>
    <n v="346"/>
    <x v="0"/>
    <m/>
    <x v="447"/>
    <x v="703"/>
    <n v="34"/>
    <x v="0"/>
    <n v="5.43"/>
    <x v="2"/>
    <s v="SMS"/>
    <x v="0"/>
    <n v="0"/>
    <n v="3421"/>
    <s v="Medio"/>
    <s v="Medio"/>
    <n v="0.14705882352941177"/>
    <n v="1284"/>
    <n v="286"/>
    <n v="0.11888111888111888"/>
    <n v="0.11888111888111888"/>
    <s v="Primera compra"/>
    <n v="1518"/>
    <n v="49.872689938398352"/>
    <n v="4.1560574948665296"/>
    <x v="1"/>
    <x v="1"/>
    <s v="ago"/>
  </r>
  <r>
    <x v="4625"/>
    <x v="0"/>
    <n v="68"/>
    <n v="9"/>
    <n v="18.600000000000001"/>
    <n v="0"/>
    <s v="No"/>
    <s v="No"/>
    <n v="0"/>
    <n v="0"/>
    <n v="0"/>
    <s v="No"/>
    <n v="0"/>
    <s v="AR"/>
    <x v="1"/>
    <n v="41"/>
    <s v="No"/>
    <s v="No"/>
    <s v="No"/>
    <s v="  Month-to-Month   "/>
    <s v="Credit Card"/>
    <n v="11"/>
    <n v="34"/>
    <x v="0"/>
    <m/>
    <x v="80"/>
    <x v="152"/>
    <n v="106"/>
    <x v="0"/>
    <n v="12.29"/>
    <x v="4"/>
    <s v="SMS"/>
    <x v="0"/>
    <n v="0"/>
    <n v="2149"/>
    <s v="Medio"/>
    <s v="Bajo"/>
    <n v="2.8301886792452831E-2"/>
    <n v="372"/>
    <n v="12"/>
    <n v="8.8333333333333339"/>
    <n v="8.8333333333333339"/>
    <s v="Primera compra"/>
    <n v="348"/>
    <n v="11.433264887063656"/>
    <n v="0.95277207392197127"/>
    <x v="0"/>
    <x v="1"/>
    <s v="oct"/>
  </r>
  <r>
    <x v="4626"/>
    <x v="0"/>
    <n v="62"/>
    <n v="39"/>
    <n v="107.2"/>
    <n v="28"/>
    <s v="Yes"/>
    <s v="No"/>
    <n v="14.5"/>
    <n v="0"/>
    <n v="5"/>
    <s v="Yes"/>
    <n v="0"/>
    <s v="CA"/>
    <x v="1"/>
    <n v="37"/>
    <s v="No"/>
    <s v="No"/>
    <s v="Yes"/>
    <s v="  Month-to-Month   "/>
    <s v="Direct Debit"/>
    <n v="40"/>
    <n v="287"/>
    <x v="0"/>
    <m/>
    <x v="920"/>
    <x v="1403"/>
    <n v="39"/>
    <x v="1"/>
    <n v="39.43"/>
    <x v="3"/>
    <s v="SMS"/>
    <x v="1"/>
    <n v="0.57999999999999996"/>
    <n v="6072"/>
    <s v="Medio"/>
    <s v="Bajo"/>
    <n v="2.564102564102564E-2"/>
    <n v="1715"/>
    <n v="68"/>
    <n v="0.57352941176470584"/>
    <n v="0.57352941176470584"/>
    <s v="Primera compra"/>
    <n v="1685"/>
    <n v="55.359342915811084"/>
    <n v="4.6132785763175903"/>
    <x v="2"/>
    <x v="1"/>
    <s v="mar"/>
  </r>
  <r>
    <x v="4627"/>
    <x v="0"/>
    <n v="73"/>
    <n v="225"/>
    <n v="581.79999999999995"/>
    <n v="0"/>
    <s v="No"/>
    <s v="No"/>
    <n v="0"/>
    <n v="0"/>
    <n v="1"/>
    <s v="Yes"/>
    <n v="0"/>
    <s v="IN"/>
    <x v="1"/>
    <n v="40"/>
    <s v="No"/>
    <s v="No"/>
    <s v="No"/>
    <s v="  Month-to-Month   "/>
    <s v="Direct Debit"/>
    <n v="20"/>
    <n v="730"/>
    <x v="0"/>
    <m/>
    <x v="378"/>
    <x v="942"/>
    <n v="5"/>
    <x v="2"/>
    <n v="23.96"/>
    <x v="4"/>
    <s v="Phone"/>
    <x v="0"/>
    <n v="0"/>
    <n v="4312"/>
    <s v="Medio"/>
    <s v="Bajo"/>
    <n v="0.6"/>
    <n v="1401"/>
    <n v="228"/>
    <n v="2.1929824561403508E-2"/>
    <n v="2.1929824561403508E-2"/>
    <s v="Primera compra"/>
    <n v="361"/>
    <n v="11.860369609856264"/>
    <n v="0.9883641341546886"/>
    <x v="0"/>
    <x v="2"/>
    <s v="oct"/>
  </r>
  <r>
    <x v="4628"/>
    <x v="0"/>
    <n v="73"/>
    <n v="161"/>
    <n v="350.5"/>
    <n v="0"/>
    <s v="No"/>
    <s v="No"/>
    <n v="0"/>
    <n v="0"/>
    <n v="3"/>
    <s v="Yes"/>
    <n v="0"/>
    <s v="KS"/>
    <x v="0"/>
    <n v="33"/>
    <s v="No"/>
    <s v="No"/>
    <s v="Yes"/>
    <s v="  Two Year   "/>
    <s v="Direct Debit"/>
    <n v="44"/>
    <n v="2574"/>
    <x v="0"/>
    <m/>
    <x v="689"/>
    <x v="457"/>
    <n v="56"/>
    <x v="0"/>
    <n v="49.43"/>
    <x v="3"/>
    <s v="SMS"/>
    <x v="1"/>
    <n v="0"/>
    <n v="6536"/>
    <s v="Alto"/>
    <s v="Bajo"/>
    <n v="1.7857142857142856E-2"/>
    <n v="1588"/>
    <n v="162"/>
    <n v="0.34567901234567899"/>
    <n v="0.34567901234567899"/>
    <s v="Primera compra"/>
    <n v="382"/>
    <n v="12.550308008213554"/>
    <n v="1.0458590006844628"/>
    <x v="0"/>
    <x v="3"/>
    <s v="sept"/>
  </r>
  <r>
    <x v="4629"/>
    <x v="0"/>
    <n v="66"/>
    <n v="264"/>
    <n v="808.4"/>
    <n v="0"/>
    <s v="No"/>
    <s v="No"/>
    <n v="0"/>
    <n v="0"/>
    <n v="4"/>
    <s v="Yes"/>
    <n v="0"/>
    <s v="OR"/>
    <x v="1"/>
    <n v="40"/>
    <s v="No"/>
    <s v="No"/>
    <s v="Yes"/>
    <s v="  Two Year   "/>
    <s v="Credit Card"/>
    <n v="34"/>
    <n v="2475"/>
    <x v="0"/>
    <m/>
    <x v="221"/>
    <x v="925"/>
    <n v="114"/>
    <x v="1"/>
    <n v="36.86"/>
    <x v="1"/>
    <s v="Phone"/>
    <x v="1"/>
    <n v="0"/>
    <n v="277"/>
    <s v="Medio"/>
    <s v="Bajo"/>
    <n v="0"/>
    <n v="1381"/>
    <n v="264"/>
    <n v="0.43181818181818182"/>
    <n v="0.43181818181818182"/>
    <s v="Primera compra"/>
    <n v="489"/>
    <n v="16.06570841889117"/>
    <n v="1.3388090349075974"/>
    <x v="0"/>
    <x v="3"/>
    <s v="jun"/>
  </r>
  <r>
    <x v="4630"/>
    <x v="0"/>
    <n v="100"/>
    <n v="152"/>
    <n v="372.8"/>
    <n v="92"/>
    <s v="Yes"/>
    <s v="No"/>
    <n v="44.3"/>
    <n v="0"/>
    <n v="5"/>
    <s v="Yes"/>
    <n v="0"/>
    <s v="WA"/>
    <x v="1"/>
    <n v="61"/>
    <s v="No"/>
    <s v="No"/>
    <s v="Yes"/>
    <s v="  Month-to-Month   "/>
    <s v="Credit Card"/>
    <n v="45"/>
    <n v="1057"/>
    <x v="0"/>
    <m/>
    <x v="398"/>
    <x v="14"/>
    <n v="91"/>
    <x v="1"/>
    <n v="51.36"/>
    <x v="1"/>
    <s v="Email"/>
    <x v="0"/>
    <n v="1.77"/>
    <n v="4176"/>
    <s v="Alto"/>
    <s v="Bajo"/>
    <n v="0"/>
    <n v="1222"/>
    <n v="244"/>
    <n v="0.37295081967213117"/>
    <n v="0.37295081967213117"/>
    <s v="Primera compra"/>
    <n v="662"/>
    <n v="21.749486652977414"/>
    <n v="1.8124572210814511"/>
    <x v="0"/>
    <x v="2"/>
    <s v="dic"/>
  </r>
  <r>
    <x v="4630"/>
    <x v="0"/>
    <n v="55"/>
    <n v="152"/>
    <n v="372.8"/>
    <n v="92"/>
    <s v="Yes"/>
    <s v="No"/>
    <n v="44.3"/>
    <n v="0"/>
    <n v="5"/>
    <s v="Yes"/>
    <n v="0"/>
    <s v="WA"/>
    <x v="1"/>
    <n v="61"/>
    <s v="No"/>
    <s v="No"/>
    <s v="Yes"/>
    <s v="  Month-to-Month   "/>
    <s v="Credit Card"/>
    <n v="45"/>
    <n v="1057"/>
    <x v="0"/>
    <m/>
    <x v="398"/>
    <x v="14"/>
    <n v="91"/>
    <x v="1"/>
    <n v="51.36"/>
    <x v="5"/>
    <s v="Email"/>
    <x v="0"/>
    <n v="1.77"/>
    <n v="3089"/>
    <s v="Alto"/>
    <s v="Bajo"/>
    <n v="4.3956043956043959E-2"/>
    <n v="1222"/>
    <n v="248"/>
    <n v="0.36693548387096775"/>
    <n v="0.36693548387096775"/>
    <s v="Compra posterior"/>
    <n v="662"/>
    <n v="21.749486652977414"/>
    <n v="1.8124572210814511"/>
    <x v="0"/>
    <x v="2"/>
    <s v="dic"/>
  </r>
  <r>
    <x v="4631"/>
    <x v="0"/>
    <n v="74"/>
    <n v="297"/>
    <n v="618.6"/>
    <n v="0"/>
    <s v="No"/>
    <s v="No"/>
    <n v="0"/>
    <n v="0"/>
    <n v="2"/>
    <s v="No"/>
    <n v="27"/>
    <s v="RI"/>
    <x v="1"/>
    <n v="55"/>
    <s v="No"/>
    <s v="No"/>
    <s v="Yes"/>
    <s v="  Two Year   "/>
    <s v="Direct Debit"/>
    <n v="48"/>
    <n v="3303"/>
    <x v="0"/>
    <m/>
    <x v="449"/>
    <x v="890"/>
    <n v="16"/>
    <x v="0"/>
    <n v="49.37"/>
    <x v="2"/>
    <s v="SMS"/>
    <x v="0"/>
    <n v="0"/>
    <n v="4394"/>
    <s v="Alto"/>
    <s v="Medio"/>
    <n v="0.3125"/>
    <n v="994"/>
    <n v="302"/>
    <n v="5.2980132450331126E-2"/>
    <n v="5.2980132450331126E-2"/>
    <s v="Primera compra"/>
    <n v="1059"/>
    <n v="34.792607802874741"/>
    <n v="2.899383983572895"/>
    <x v="1"/>
    <x v="3"/>
    <s v="nov"/>
  </r>
  <r>
    <x v="4632"/>
    <x v="0"/>
    <n v="74"/>
    <n v="65"/>
    <n v="196.1"/>
    <n v="0"/>
    <s v="No"/>
    <s v="No"/>
    <n v="0"/>
    <n v="0"/>
    <n v="0"/>
    <s v="No"/>
    <n v="0"/>
    <s v="WI"/>
    <x v="0"/>
    <n v="57"/>
    <s v="No"/>
    <s v="No"/>
    <s v="No"/>
    <s v="  Month-to-Month   "/>
    <s v="Direct Debit"/>
    <n v="13"/>
    <n v="166"/>
    <x v="0"/>
    <m/>
    <x v="378"/>
    <x v="185"/>
    <n v="71"/>
    <x v="2"/>
    <n v="14.88"/>
    <x v="3"/>
    <s v="Phone"/>
    <x v="1"/>
    <n v="0"/>
    <n v="1570"/>
    <s v="Medio"/>
    <s v="Bajo"/>
    <n v="1.4084507042253521E-2"/>
    <n v="644"/>
    <n v="66"/>
    <n v="1.0757575757575757"/>
    <n v="1.0757575757575757"/>
    <s v="Primera compra"/>
    <n v="361"/>
    <n v="11.860369609856264"/>
    <n v="0.9883641341546886"/>
    <x v="0"/>
    <x v="1"/>
    <s v="oct"/>
  </r>
  <r>
    <x v="4633"/>
    <x v="0"/>
    <n v="81"/>
    <n v="112"/>
    <n v="370.3"/>
    <n v="0"/>
    <s v="No"/>
    <s v="No"/>
    <n v="0"/>
    <n v="2"/>
    <n v="8"/>
    <s v="Yes"/>
    <n v="0"/>
    <s v="PA"/>
    <x v="1"/>
    <n v="48"/>
    <s v="No"/>
    <s v="No"/>
    <s v="Yes"/>
    <s v="  Two Year   "/>
    <s v="Direct Debit"/>
    <n v="30"/>
    <n v="2194"/>
    <x v="0"/>
    <m/>
    <x v="928"/>
    <x v="1373"/>
    <n v="71"/>
    <x v="1"/>
    <n v="30.55"/>
    <x v="0"/>
    <s v="Email"/>
    <x v="0"/>
    <n v="0"/>
    <n v="3220"/>
    <s v="Medio"/>
    <s v="Bajo"/>
    <n v="2.8169014084507043E-2"/>
    <n v="675"/>
    <n v="114"/>
    <n v="0.6228070175438597"/>
    <n v="0.6228070175438597"/>
    <s v="Primera compra"/>
    <n v="930"/>
    <n v="30.55441478439425"/>
    <n v="2.5462012320328542"/>
    <x v="0"/>
    <x v="0"/>
    <s v="mar"/>
  </r>
  <r>
    <x v="4634"/>
    <x v="0"/>
    <n v="65"/>
    <n v="94"/>
    <n v="214"/>
    <n v="216"/>
    <s v="Yes"/>
    <s v="No"/>
    <n v="170.4"/>
    <n v="0"/>
    <n v="10"/>
    <s v="Yes"/>
    <n v="0"/>
    <s v="AL"/>
    <x v="0"/>
    <n v="25"/>
    <s v="Yes"/>
    <s v="No"/>
    <s v="Yes"/>
    <s v="  One Year   "/>
    <s v="Direct Debit"/>
    <n v="37"/>
    <n v="1325"/>
    <x v="0"/>
    <m/>
    <x v="218"/>
    <x v="496"/>
    <n v="103"/>
    <x v="1"/>
    <n v="30.25"/>
    <x v="5"/>
    <s v="Phone"/>
    <x v="1"/>
    <n v="5.1100000000000003"/>
    <n v="6670"/>
    <s v="Medio"/>
    <s v="Bajo"/>
    <n v="3.8834951456310676E-2"/>
    <n v="855"/>
    <n v="314"/>
    <n v="0.32802547770700635"/>
    <n v="0.32802547770700635"/>
    <s v="Primera compra"/>
    <n v="642"/>
    <n v="21.09240246406571"/>
    <n v="1.7577002053388091"/>
    <x v="0"/>
    <x v="0"/>
    <s v="ene"/>
  </r>
  <r>
    <x v="4635"/>
    <x v="0"/>
    <n v="72"/>
    <n v="21"/>
    <n v="70.099999999999994"/>
    <n v="0"/>
    <s v="No"/>
    <s v="No"/>
    <n v="0"/>
    <n v="0"/>
    <n v="0"/>
    <s v="No"/>
    <n v="0"/>
    <s v="MO"/>
    <x v="0"/>
    <n v="28"/>
    <s v="Yes"/>
    <s v="No"/>
    <s v="No"/>
    <s v="  Month-to-Month   "/>
    <s v="Credit Card"/>
    <n v="7"/>
    <n v="126"/>
    <x v="0"/>
    <m/>
    <x v="831"/>
    <x v="100"/>
    <n v="33"/>
    <x v="2"/>
    <n v="8.1300000000000008"/>
    <x v="2"/>
    <s v="Phone"/>
    <x v="0"/>
    <n v="0"/>
    <n v="1659"/>
    <s v="Medio"/>
    <s v="Medio"/>
    <n v="0.15151515151515152"/>
    <n v="496"/>
    <n v="26"/>
    <n v="1.2692307692307692"/>
    <n v="1.2692307692307692"/>
    <s v="Primera compra"/>
    <n v="1322"/>
    <n v="43.433264887063658"/>
    <n v="3.6194387405886381"/>
    <x v="1"/>
    <x v="1"/>
    <s v="mar"/>
  </r>
  <r>
    <x v="4636"/>
    <x v="0"/>
    <n v="64"/>
    <n v="5"/>
    <n v="12"/>
    <n v="0"/>
    <s v="No"/>
    <s v="No"/>
    <n v="0"/>
    <n v="0"/>
    <n v="3"/>
    <s v="Yes"/>
    <n v="0"/>
    <s v="WY"/>
    <x v="0"/>
    <n v="43"/>
    <s v="No"/>
    <s v="No"/>
    <s v="No"/>
    <s v="  Month-to-Month   "/>
    <s v="Direct Debit"/>
    <n v="11"/>
    <n v="11"/>
    <x v="0"/>
    <m/>
    <x v="205"/>
    <x v="634"/>
    <n v="68"/>
    <x v="1"/>
    <n v="13.12"/>
    <x v="2"/>
    <s v="SMS"/>
    <x v="0"/>
    <n v="0"/>
    <n v="2539"/>
    <s v="Medio"/>
    <s v="Medio"/>
    <n v="7.3529411764705885E-2"/>
    <n v="1029"/>
    <n v="10"/>
    <n v="6.8"/>
    <n v="6.8"/>
    <s v="Primera compra"/>
    <n v="791"/>
    <n v="25.987679671457908"/>
    <n v="2.1656399726214923"/>
    <x v="1"/>
    <x v="1"/>
    <s v="ago"/>
  </r>
  <r>
    <x v="4637"/>
    <x v="0"/>
    <n v="77"/>
    <n v="121"/>
    <n v="326.5"/>
    <n v="0"/>
    <s v="No"/>
    <s v="No"/>
    <n v="0"/>
    <n v="0"/>
    <n v="30"/>
    <s v="Yes"/>
    <n v="0"/>
    <s v="UT"/>
    <x v="1"/>
    <n v="29"/>
    <s v="Yes"/>
    <s v="No"/>
    <s v="No"/>
    <s v="  Month-to-Month   "/>
    <s v="Direct Debit"/>
    <n v="11"/>
    <n v="341"/>
    <x v="0"/>
    <m/>
    <x v="122"/>
    <x v="1128"/>
    <n v="21"/>
    <x v="1"/>
    <n v="9.17"/>
    <x v="1"/>
    <s v="Email"/>
    <x v="0"/>
    <n v="0"/>
    <n v="6780"/>
    <s v="Medio"/>
    <s v="Bajo"/>
    <n v="0"/>
    <n v="1643"/>
    <n v="121"/>
    <n v="0.17355371900826447"/>
    <n v="0.17355371900826447"/>
    <s v="Primera compra"/>
    <n v="1179"/>
    <n v="38.735112936344969"/>
    <n v="3.2279260780287475"/>
    <x v="2"/>
    <x v="1"/>
    <s v="jul"/>
  </r>
  <r>
    <x v="4638"/>
    <x v="0"/>
    <n v="65"/>
    <n v="132"/>
    <n v="293.60000000000002"/>
    <n v="0"/>
    <s v="No"/>
    <s v="No"/>
    <n v="0"/>
    <n v="0"/>
    <n v="6"/>
    <s v="Yes"/>
    <n v="0"/>
    <s v="NH"/>
    <x v="1"/>
    <n v="35"/>
    <s v="No"/>
    <s v="No"/>
    <s v="Yes"/>
    <s v="  One Year   "/>
    <s v="Direct Debit"/>
    <n v="31"/>
    <n v="1293"/>
    <x v="0"/>
    <m/>
    <x v="540"/>
    <x v="261"/>
    <n v="61"/>
    <x v="0"/>
    <n v="32.24"/>
    <x v="0"/>
    <s v="Email"/>
    <x v="1"/>
    <n v="0"/>
    <n v="839"/>
    <s v="Medio"/>
    <s v="Bajo"/>
    <n v="3.2786885245901641E-2"/>
    <n v="1649"/>
    <n v="134"/>
    <n v="0.45522388059701491"/>
    <n v="0.45522388059701491"/>
    <s v="Primera compra"/>
    <n v="813"/>
    <n v="26.710472279260777"/>
    <n v="2.2258726899383983"/>
    <x v="0"/>
    <x v="0"/>
    <s v="jul"/>
  </r>
  <r>
    <x v="4639"/>
    <x v="0"/>
    <n v="72"/>
    <n v="180"/>
    <n v="409.6"/>
    <n v="270"/>
    <s v="Yes"/>
    <s v="Yes"/>
    <n v="0"/>
    <n v="0"/>
    <n v="0"/>
    <s v="No"/>
    <n v="0"/>
    <s v="VA"/>
    <x v="0"/>
    <n v="28"/>
    <s v="Yes"/>
    <s v="No"/>
    <s v="No"/>
    <s v="  Month-to-Month   "/>
    <s v="Direct Debit"/>
    <n v="12"/>
    <n v="339"/>
    <x v="0"/>
    <m/>
    <x v="1365"/>
    <x v="411"/>
    <n v="31"/>
    <x v="2"/>
    <n v="9.92"/>
    <x v="4"/>
    <s v="Email"/>
    <x v="0"/>
    <n v="3.32"/>
    <n v="2711"/>
    <s v="Medio"/>
    <s v="Bajo"/>
    <n v="9.6774193548387094E-2"/>
    <n v="1076"/>
    <n v="453"/>
    <n v="6.8432671081677707E-2"/>
    <n v="6.8432671081677707E-2"/>
    <s v="Primera compra"/>
    <n v="1548"/>
    <n v="50.858316221765911"/>
    <n v="4.2381930184804926"/>
    <x v="0"/>
    <x v="1"/>
    <s v="jul"/>
  </r>
  <r>
    <x v="4640"/>
    <x v="0"/>
    <n v="65"/>
    <n v="314"/>
    <n v="703.4"/>
    <n v="0"/>
    <s v="No"/>
    <s v="No"/>
    <n v="0"/>
    <n v="0"/>
    <n v="24"/>
    <s v="Yes"/>
    <n v="0"/>
    <s v="ND"/>
    <x v="0"/>
    <n v="24"/>
    <s v="Yes"/>
    <s v="No"/>
    <s v="No"/>
    <s v="  Month-to-Month   "/>
    <s v="Direct Debit"/>
    <n v="13"/>
    <n v="594"/>
    <x v="0"/>
    <m/>
    <x v="1087"/>
    <x v="134"/>
    <n v="55"/>
    <x v="0"/>
    <n v="12.89"/>
    <x v="3"/>
    <s v="SMS"/>
    <x v="1"/>
    <n v="0"/>
    <n v="6444"/>
    <s v="Medio"/>
    <s v="Bajo"/>
    <n v="1.8181818181818181E-2"/>
    <n v="912"/>
    <n v="315"/>
    <n v="0.17460317460317459"/>
    <n v="0.17460317460317459"/>
    <s v="Primera compra"/>
    <n v="1048"/>
    <n v="34.431211498973305"/>
    <n v="2.8692676249144422"/>
    <x v="2"/>
    <x v="1"/>
    <s v="nov"/>
  </r>
  <r>
    <x v="4641"/>
    <x v="0"/>
    <n v="66"/>
    <n v="5"/>
    <n v="13"/>
    <n v="4"/>
    <s v="Yes"/>
    <s v="No"/>
    <n v="5"/>
    <n v="1"/>
    <n v="0"/>
    <s v="Yes"/>
    <n v="0"/>
    <s v="IA"/>
    <x v="0"/>
    <n v="41"/>
    <s v="No"/>
    <s v="No"/>
    <s v="No"/>
    <s v="  Month-to-Month   "/>
    <s v="Direct Debit"/>
    <n v="19"/>
    <n v="19"/>
    <x v="0"/>
    <m/>
    <x v="144"/>
    <x v="1083"/>
    <n v="10"/>
    <x v="0"/>
    <n v="17.8"/>
    <x v="5"/>
    <s v="Email"/>
    <x v="0"/>
    <n v="0.01"/>
    <n v="1962"/>
    <s v="Medio"/>
    <s v="Bajo"/>
    <n v="0.4"/>
    <n v="296"/>
    <n v="13"/>
    <n v="0.76923076923076927"/>
    <n v="0.76923076923076927"/>
    <s v="Primera compra"/>
    <n v="457"/>
    <n v="15.014373716632445"/>
    <n v="1.2511978097193703"/>
    <x v="0"/>
    <x v="1"/>
    <s v="jul"/>
  </r>
  <r>
    <x v="4642"/>
    <x v="0"/>
    <n v="74"/>
    <n v="192"/>
    <n v="425.3"/>
    <n v="0"/>
    <s v="No"/>
    <s v="No"/>
    <n v="0"/>
    <n v="2"/>
    <n v="8"/>
    <s v="Yes"/>
    <n v="0"/>
    <s v="AZ"/>
    <x v="0"/>
    <n v="25"/>
    <s v="Yes"/>
    <s v="No"/>
    <s v="Yes"/>
    <s v="  One Year   "/>
    <s v="Direct Debit"/>
    <n v="48"/>
    <n v="2061"/>
    <x v="0"/>
    <m/>
    <x v="1392"/>
    <x v="1081"/>
    <n v="92"/>
    <x v="2"/>
    <n v="50.17"/>
    <x v="3"/>
    <s v="SMS"/>
    <x v="1"/>
    <n v="0"/>
    <n v="4242"/>
    <s v="Alto"/>
    <s v="Bajo"/>
    <n v="1.0869565217391304E-2"/>
    <n v="1272"/>
    <n v="193"/>
    <n v="0.47668393782383417"/>
    <n v="0.47668393782383417"/>
    <s v="Primera compra"/>
    <n v="332"/>
    <n v="10.907597535934292"/>
    <n v="0.90896646132785763"/>
    <x v="0"/>
    <x v="0"/>
    <s v="nov"/>
  </r>
  <r>
    <x v="4643"/>
    <x v="0"/>
    <n v="70"/>
    <n v="71"/>
    <n v="194.8"/>
    <n v="196"/>
    <s v="Yes"/>
    <s v="Yes"/>
    <n v="0"/>
    <n v="2"/>
    <n v="9"/>
    <s v="Yes"/>
    <n v="0"/>
    <s v="DE"/>
    <x v="0"/>
    <n v="48"/>
    <s v="No"/>
    <s v="No"/>
    <s v="Yes"/>
    <s v="  Two Year   "/>
    <s v="Credit Card"/>
    <n v="36"/>
    <n v="1740"/>
    <x v="0"/>
    <m/>
    <x v="277"/>
    <x v="558"/>
    <n v="54"/>
    <x v="0"/>
    <n v="39.32"/>
    <x v="0"/>
    <s v="Phone"/>
    <x v="0"/>
    <n v="5.54"/>
    <n v="6312"/>
    <s v="Medio"/>
    <s v="Bajo"/>
    <n v="3.7037037037037035E-2"/>
    <n v="1172"/>
    <n v="269"/>
    <n v="0.20074349442379183"/>
    <n v="0.20074349442379183"/>
    <s v="Primera compra"/>
    <n v="784"/>
    <n v="25.757700205338807"/>
    <n v="2.1464750171115674"/>
    <x v="0"/>
    <x v="0"/>
    <s v="ago"/>
  </r>
  <r>
    <x v="4644"/>
    <x v="0"/>
    <n v="77"/>
    <n v="11"/>
    <n v="31.2"/>
    <n v="12"/>
    <s v="Yes"/>
    <s v="No"/>
    <n v="7.4"/>
    <n v="0"/>
    <n v="0"/>
    <s v="No"/>
    <n v="0"/>
    <s v="MA"/>
    <x v="0"/>
    <n v="29"/>
    <s v="Yes"/>
    <s v="No"/>
    <s v="No"/>
    <s v="  Month-to-Month   "/>
    <s v="Credit Card"/>
    <n v="10"/>
    <n v="26"/>
    <x v="0"/>
    <m/>
    <x v="898"/>
    <x v="423"/>
    <n v="30"/>
    <x v="1"/>
    <n v="11.41"/>
    <x v="1"/>
    <s v="SMS"/>
    <x v="1"/>
    <n v="0.37"/>
    <n v="4719"/>
    <s v="Medio"/>
    <s v="Bajo"/>
    <n v="0"/>
    <n v="942"/>
    <n v="23"/>
    <n v="1.3043478260869565"/>
    <n v="1.3043478260869565"/>
    <s v="Primera compra"/>
    <n v="951"/>
    <n v="31.244353182751542"/>
    <n v="2.6036960985626285"/>
    <x v="2"/>
    <x v="1"/>
    <s v="mar"/>
  </r>
  <r>
    <x v="4645"/>
    <x v="0"/>
    <n v="57"/>
    <n v="115"/>
    <n v="281.5"/>
    <n v="0"/>
    <s v="No"/>
    <s v="No"/>
    <n v="0"/>
    <n v="0"/>
    <n v="8"/>
    <s v="No"/>
    <n v="34"/>
    <s v="OH"/>
    <x v="1"/>
    <n v="25"/>
    <s v="Yes"/>
    <s v="No"/>
    <s v="No"/>
    <s v="  Month-to-Month   "/>
    <s v="Direct Debit"/>
    <n v="43"/>
    <n v="924"/>
    <x v="0"/>
    <m/>
    <x v="1246"/>
    <x v="312"/>
    <n v="89"/>
    <x v="2"/>
    <n v="47.27"/>
    <x v="1"/>
    <s v="SMS"/>
    <x v="0"/>
    <n v="0"/>
    <n v="5444"/>
    <s v="Alto"/>
    <s v="Bajo"/>
    <n v="0"/>
    <n v="1185"/>
    <n v="115"/>
    <n v="0.77391304347826084"/>
    <n v="0.77391304347826084"/>
    <s v="Primera compra"/>
    <n v="890"/>
    <n v="29.24024640657084"/>
    <n v="2.4366872005475702"/>
    <x v="2"/>
    <x v="2"/>
    <s v="may"/>
  </r>
  <r>
    <x v="4646"/>
    <x v="0"/>
    <n v="62"/>
    <n v="485"/>
    <n v="966.2"/>
    <n v="0"/>
    <s v="No"/>
    <s v="No"/>
    <n v="0"/>
    <n v="1"/>
    <n v="12"/>
    <s v="Yes"/>
    <n v="0"/>
    <s v="DE"/>
    <x v="0"/>
    <n v="36"/>
    <s v="No"/>
    <s v="No"/>
    <s v="Yes"/>
    <s v="  Two Year   "/>
    <s v="Credit Card"/>
    <n v="40"/>
    <n v="2781"/>
    <x v="0"/>
    <m/>
    <x v="1124"/>
    <x v="1329"/>
    <n v="75"/>
    <x v="2"/>
    <n v="45.39"/>
    <x v="1"/>
    <s v="Phone"/>
    <x v="1"/>
    <n v="0"/>
    <n v="5607"/>
    <s v="Alto"/>
    <s v="Bajo"/>
    <n v="0"/>
    <n v="813"/>
    <n v="485"/>
    <n v="0.15463917525773196"/>
    <n v="0.15463917525773196"/>
    <s v="Primera compra"/>
    <n v="538"/>
    <n v="17.675564681724847"/>
    <n v="1.4729637234770705"/>
    <x v="0"/>
    <x v="3"/>
    <s v="abr"/>
  </r>
  <r>
    <x v="4647"/>
    <x v="0"/>
    <n v="80"/>
    <n v="72"/>
    <n v="146.30000000000001"/>
    <n v="0"/>
    <s v="No"/>
    <s v="No"/>
    <n v="0"/>
    <n v="0"/>
    <n v="4"/>
    <s v="Yes"/>
    <n v="0"/>
    <s v="MI"/>
    <x v="1"/>
    <n v="34"/>
    <s v="No"/>
    <s v="No"/>
    <s v="No"/>
    <s v="  Month-to-Month   "/>
    <s v="Direct Debit"/>
    <n v="29"/>
    <n v="610"/>
    <x v="0"/>
    <m/>
    <x v="1393"/>
    <x v="1141"/>
    <n v="32"/>
    <x v="1"/>
    <n v="25.41"/>
    <x v="0"/>
    <s v="Phone"/>
    <x v="0"/>
    <n v="0"/>
    <n v="3923"/>
    <s v="Medio"/>
    <s v="Bajo"/>
    <n v="6.25E-2"/>
    <n v="1171"/>
    <n v="74"/>
    <n v="0.43243243243243246"/>
    <n v="0.43243243243243246"/>
    <s v="Primera compra"/>
    <n v="1309"/>
    <n v="43.006160164271051"/>
    <n v="3.5838466803559208"/>
    <x v="0"/>
    <x v="1"/>
    <s v="mar"/>
  </r>
  <r>
    <x v="4648"/>
    <x v="0"/>
    <n v="64"/>
    <n v="315"/>
    <n v="796"/>
    <n v="198"/>
    <s v="Yes"/>
    <s v="No"/>
    <n v="349.8"/>
    <n v="0"/>
    <n v="1"/>
    <s v="Yes"/>
    <n v="0"/>
    <s v="RI"/>
    <x v="1"/>
    <n v="34"/>
    <s v="No"/>
    <s v="No"/>
    <s v="No"/>
    <s v="  One Year   "/>
    <s v="Direct Debit"/>
    <n v="61"/>
    <n v="4072"/>
    <x v="0"/>
    <m/>
    <x v="622"/>
    <x v="578"/>
    <n v="11"/>
    <x v="2"/>
    <n v="54.77"/>
    <x v="0"/>
    <s v="Phone"/>
    <x v="0"/>
    <n v="7"/>
    <n v="1516"/>
    <s v="Alto"/>
    <s v="Bajo"/>
    <n v="0.18181818181818182"/>
    <n v="772"/>
    <n v="515"/>
    <n v="2.1359223300970873E-2"/>
    <n v="2.1359223300970873E-2"/>
    <s v="Primera compra"/>
    <n v="595"/>
    <n v="19.548254620123203"/>
    <n v="1.6290212183436001"/>
    <x v="0"/>
    <x v="3"/>
    <s v="feb"/>
  </r>
  <r>
    <x v="4649"/>
    <x v="0"/>
    <n v="66"/>
    <n v="6"/>
    <n v="11"/>
    <n v="9"/>
    <s v="Yes"/>
    <s v="No"/>
    <n v="2.9"/>
    <n v="1"/>
    <n v="0"/>
    <s v="No"/>
    <n v="0"/>
    <s v="MT"/>
    <x v="1"/>
    <n v="62"/>
    <s v="No"/>
    <s v="No"/>
    <s v="No"/>
    <s v="  Month-to-Month   "/>
    <s v="Credit Card"/>
    <n v="12"/>
    <n v="12"/>
    <x v="0"/>
    <m/>
    <x v="1263"/>
    <x v="98"/>
    <n v="24"/>
    <x v="2"/>
    <n v="11.24"/>
    <x v="1"/>
    <s v="Email"/>
    <x v="1"/>
    <n v="0.12"/>
    <n v="1077"/>
    <s v="Medio"/>
    <s v="Bajo"/>
    <n v="0"/>
    <n v="1117"/>
    <n v="15"/>
    <n v="1.6"/>
    <n v="1.6"/>
    <s v="Primera compra"/>
    <n v="1661"/>
    <n v="54.570841889117048"/>
    <n v="4.5475701574264207"/>
    <x v="2"/>
    <x v="1"/>
    <s v="mar"/>
  </r>
  <r>
    <x v="4650"/>
    <x v="0"/>
    <n v="66"/>
    <n v="257"/>
    <n v="803.3"/>
    <n v="0"/>
    <s v="No"/>
    <s v="No"/>
    <n v="0"/>
    <n v="1"/>
    <n v="6"/>
    <s v="Yes"/>
    <n v="0"/>
    <s v="ND"/>
    <x v="1"/>
    <n v="44"/>
    <s v="No"/>
    <s v="No"/>
    <s v="No"/>
    <s v="  Two Year   "/>
    <s v="Direct Debit"/>
    <n v="50"/>
    <n v="3647"/>
    <x v="0"/>
    <m/>
    <x v="360"/>
    <x v="1404"/>
    <n v="85"/>
    <x v="0"/>
    <n v="53.25"/>
    <x v="1"/>
    <s v="Email"/>
    <x v="0"/>
    <n v="0"/>
    <n v="6723"/>
    <s v="Alto"/>
    <s v="Bajo"/>
    <n v="0"/>
    <n v="1309"/>
    <n v="257"/>
    <n v="0.33073929961089493"/>
    <n v="0.33073929961089493"/>
    <s v="Primera compra"/>
    <n v="1462"/>
    <n v="48.032854209445588"/>
    <n v="4.0027378507871321"/>
    <x v="2"/>
    <x v="3"/>
    <s v="oct"/>
  </r>
  <r>
    <x v="4651"/>
    <x v="0"/>
    <n v="73"/>
    <n v="19"/>
    <n v="48.8"/>
    <n v="0"/>
    <s v="No"/>
    <s v="No"/>
    <n v="0"/>
    <n v="2"/>
    <n v="0"/>
    <s v="No"/>
    <n v="0"/>
    <s v="NY"/>
    <x v="0"/>
    <n v="30"/>
    <s v="No"/>
    <s v="No"/>
    <s v="No"/>
    <s v="  Month-to-Month   "/>
    <s v="Direct Debit"/>
    <n v="11"/>
    <n v="42"/>
    <x v="0"/>
    <m/>
    <x v="1394"/>
    <x v="37"/>
    <n v="71"/>
    <x v="2"/>
    <n v="11.91"/>
    <x v="5"/>
    <s v="Email"/>
    <x v="0"/>
    <n v="0"/>
    <n v="5227"/>
    <s v="Medio"/>
    <s v="Bajo"/>
    <n v="5.6338028169014086E-2"/>
    <n v="705"/>
    <n v="23"/>
    <n v="3.0869565217391304"/>
    <n v="3.0869565217391304"/>
    <s v="Primera compra"/>
    <n v="336"/>
    <n v="11.039014373716633"/>
    <n v="0.91991786447638602"/>
    <x v="0"/>
    <x v="1"/>
    <s v="nov"/>
  </r>
  <r>
    <x v="4652"/>
    <x v="0"/>
    <n v="67"/>
    <n v="466"/>
    <n v="1097.4000000000001"/>
    <n v="0"/>
    <s v="No"/>
    <s v="No"/>
    <n v="0"/>
    <n v="0"/>
    <n v="14"/>
    <s v="Yes"/>
    <n v="0"/>
    <s v="WA"/>
    <x v="0"/>
    <n v="28"/>
    <s v="Yes"/>
    <s v="No"/>
    <s v="Yes"/>
    <s v="  One Year   "/>
    <s v="Direct Debit"/>
    <n v="76"/>
    <n v="5202"/>
    <x v="0"/>
    <m/>
    <x v="163"/>
    <x v="180"/>
    <n v="64"/>
    <x v="2"/>
    <n v="64.94"/>
    <x v="0"/>
    <s v="Phone"/>
    <x v="1"/>
    <n v="0"/>
    <n v="6844"/>
    <s v="Alto"/>
    <s v="Bajo"/>
    <n v="3.125E-2"/>
    <n v="1130"/>
    <n v="468"/>
    <n v="0.13675213675213677"/>
    <n v="0.13675213675213677"/>
    <s v="Primera compra"/>
    <n v="1081"/>
    <n v="35.515400410677614"/>
    <n v="2.9596167008898013"/>
    <x v="0"/>
    <x v="3"/>
    <s v="oct"/>
  </r>
  <r>
    <x v="4653"/>
    <x v="0"/>
    <n v="67"/>
    <n v="45"/>
    <n v="148"/>
    <n v="0"/>
    <s v="No"/>
    <s v="No"/>
    <n v="0"/>
    <n v="0"/>
    <n v="14"/>
    <s v="Yes"/>
    <n v="0"/>
    <s v="VT"/>
    <x v="0"/>
    <n v="29"/>
    <s v="Yes"/>
    <s v="No"/>
    <s v="No"/>
    <s v="  Month-to-Month   "/>
    <s v="Credit Card"/>
    <n v="47"/>
    <n v="439"/>
    <x v="0"/>
    <m/>
    <x v="779"/>
    <x v="444"/>
    <n v="78"/>
    <x v="1"/>
    <n v="43.75"/>
    <x v="5"/>
    <s v="Email"/>
    <x v="0"/>
    <n v="0"/>
    <n v="5608"/>
    <s v="Medio"/>
    <s v="Bajo"/>
    <n v="5.128205128205128E-2"/>
    <n v="710"/>
    <n v="49"/>
    <n v="1.5918367346938775"/>
    <n v="1.5918367346938775"/>
    <s v="Primera compra"/>
    <n v="715"/>
    <n v="23.49075975359343"/>
    <n v="1.9575633127994525"/>
    <x v="0"/>
    <x v="1"/>
    <s v="oct"/>
  </r>
  <r>
    <x v="4654"/>
    <x v="0"/>
    <n v="87"/>
    <n v="11"/>
    <n v="21.1"/>
    <n v="0"/>
    <s v="No"/>
    <s v="No"/>
    <n v="0"/>
    <n v="2"/>
    <n v="2"/>
    <s v="Yes"/>
    <n v="0"/>
    <s v="ID"/>
    <x v="1"/>
    <n v="47"/>
    <s v="No"/>
    <s v="No"/>
    <s v="No"/>
    <s v="  Month-to-Month   "/>
    <s v="Credit Card"/>
    <n v="19"/>
    <n v="41"/>
    <x v="0"/>
    <m/>
    <x v="278"/>
    <x v="1135"/>
    <n v="92"/>
    <x v="1"/>
    <n v="16.13"/>
    <x v="4"/>
    <s v="Email"/>
    <x v="0"/>
    <n v="0"/>
    <n v="4868"/>
    <s v="Medio"/>
    <s v="Bajo"/>
    <n v="3.2608695652173912E-2"/>
    <n v="967"/>
    <n v="14"/>
    <n v="6.5714285714285712"/>
    <n v="6.5714285714285712"/>
    <s v="Primera compra"/>
    <n v="553"/>
    <n v="18.168377823408623"/>
    <n v="1.514031485284052"/>
    <x v="0"/>
    <x v="1"/>
    <s v="abr"/>
  </r>
  <r>
    <x v="4655"/>
    <x v="0"/>
    <n v="74"/>
    <n v="29"/>
    <n v="77.099999999999994"/>
    <n v="0"/>
    <s v="No"/>
    <s v="No"/>
    <n v="0"/>
    <n v="0"/>
    <n v="1"/>
    <s v="Yes"/>
    <n v="0"/>
    <s v="MS"/>
    <x v="0"/>
    <n v="45"/>
    <s v="No"/>
    <s v="No"/>
    <s v="No"/>
    <s v="  Two Year   "/>
    <s v="Paper Check"/>
    <n v="19"/>
    <n v="146"/>
    <x v="0"/>
    <m/>
    <x v="859"/>
    <x v="406"/>
    <n v="26"/>
    <x v="0"/>
    <n v="20.86"/>
    <x v="3"/>
    <s v="Email"/>
    <x v="0"/>
    <n v="0"/>
    <n v="4713"/>
    <s v="Medio"/>
    <s v="Bajo"/>
    <n v="3.8461538461538464E-2"/>
    <n v="466"/>
    <n v="30"/>
    <n v="0.8666666666666667"/>
    <n v="0.8666666666666667"/>
    <s v="Primera compra"/>
    <n v="591"/>
    <n v="19.416837782340863"/>
    <n v="1.6180698151950719"/>
    <x v="0"/>
    <x v="1"/>
    <s v="mar"/>
  </r>
  <r>
    <x v="4656"/>
    <x v="0"/>
    <n v="71"/>
    <n v="35"/>
    <n v="83.8"/>
    <n v="24"/>
    <s v="Yes"/>
    <s v="No"/>
    <n v="21.8"/>
    <n v="2"/>
    <n v="10"/>
    <s v="Yes"/>
    <n v="0"/>
    <s v="WV"/>
    <x v="1"/>
    <n v="28"/>
    <s v="Yes"/>
    <s v="No"/>
    <s v="No"/>
    <s v="  Month-to-Month   "/>
    <s v="Credit Card"/>
    <n v="47"/>
    <n v="280"/>
    <x v="0"/>
    <m/>
    <x v="924"/>
    <x v="140"/>
    <n v="3"/>
    <x v="2"/>
    <n v="50.54"/>
    <x v="4"/>
    <s v="SMS"/>
    <x v="0"/>
    <n v="0.65"/>
    <n v="3567"/>
    <s v="Alto"/>
    <s v="Bajo"/>
    <n v="1"/>
    <n v="1065"/>
    <n v="62"/>
    <n v="4.8387096774193547E-2"/>
    <n v="4.8387096774193547E-2"/>
    <s v="Primera compra"/>
    <n v="1484"/>
    <n v="48.755646817248461"/>
    <n v="4.0629705681040384"/>
    <x v="0"/>
    <x v="1"/>
    <s v="sept"/>
  </r>
  <r>
    <x v="4657"/>
    <x v="0"/>
    <n v="72"/>
    <n v="400"/>
    <n v="898.6"/>
    <n v="0"/>
    <s v="No"/>
    <s v="No"/>
    <n v="0"/>
    <n v="0"/>
    <n v="0"/>
    <s v="No"/>
    <n v="0"/>
    <s v="CT"/>
    <x v="1"/>
    <n v="48"/>
    <s v="No"/>
    <s v="No"/>
    <s v="No"/>
    <s v="  Two Year   "/>
    <s v="Direct Debit"/>
    <n v="15"/>
    <n v="875"/>
    <x v="0"/>
    <m/>
    <x v="843"/>
    <x v="225"/>
    <n v="21"/>
    <x v="2"/>
    <n v="13.55"/>
    <x v="1"/>
    <s v="Phone"/>
    <x v="1"/>
    <n v="0"/>
    <n v="3719"/>
    <s v="Medio"/>
    <s v="Bajo"/>
    <n v="0"/>
    <n v="312"/>
    <n v="400"/>
    <n v="5.2499999999999998E-2"/>
    <n v="5.2499999999999998E-2"/>
    <s v="Primera compra"/>
    <n v="1375"/>
    <n v="45.17453798767967"/>
    <n v="3.7645448323066391"/>
    <x v="2"/>
    <x v="2"/>
    <s v="ene"/>
  </r>
  <r>
    <x v="4658"/>
    <x v="0"/>
    <n v="96"/>
    <n v="218"/>
    <n v="459.7"/>
    <n v="255"/>
    <s v="Yes"/>
    <s v="No"/>
    <n v="125.5"/>
    <n v="1"/>
    <n v="6"/>
    <s v="Yes"/>
    <n v="0"/>
    <s v="AZ"/>
    <x v="0"/>
    <n v="51"/>
    <s v="No"/>
    <s v="No"/>
    <s v="No"/>
    <s v="  One Year   "/>
    <s v="Credit Card"/>
    <n v="49"/>
    <n v="2480"/>
    <x v="0"/>
    <m/>
    <x v="1346"/>
    <x v="679"/>
    <n v="45"/>
    <x v="1"/>
    <n v="58.4"/>
    <x v="2"/>
    <s v="Phone"/>
    <x v="1"/>
    <n v="6.27"/>
    <n v="3492"/>
    <s v="Alto"/>
    <s v="Medio"/>
    <n v="0.1111111111111111"/>
    <n v="377"/>
    <n v="478"/>
    <n v="9.4142259414225937E-2"/>
    <n v="9.4142259414225937E-2"/>
    <s v="Primera compra"/>
    <n v="1005"/>
    <n v="33.01848049281314"/>
    <n v="2.7515400410677615"/>
    <x v="1"/>
    <x v="3"/>
    <s v="ene"/>
  </r>
  <r>
    <x v="4659"/>
    <x v="0"/>
    <n v="88"/>
    <n v="371"/>
    <n v="921.9"/>
    <n v="0"/>
    <s v="No"/>
    <s v="No"/>
    <n v="0"/>
    <n v="0"/>
    <n v="6"/>
    <s v="Yes"/>
    <n v="0"/>
    <s v="VT"/>
    <x v="1"/>
    <n v="58"/>
    <s v="No"/>
    <s v="No"/>
    <s v="Yes"/>
    <s v="  Two Year   "/>
    <s v="Direct Debit"/>
    <n v="38"/>
    <n v="2313"/>
    <x v="0"/>
    <m/>
    <x v="1015"/>
    <x v="971"/>
    <n v="22"/>
    <x v="1"/>
    <n v="32.07"/>
    <x v="1"/>
    <s v="SMS"/>
    <x v="0"/>
    <n v="0"/>
    <n v="2166"/>
    <s v="Medio"/>
    <s v="Bajo"/>
    <n v="0"/>
    <n v="363"/>
    <n v="371"/>
    <n v="5.9299191374663072E-2"/>
    <n v="5.9299191374663072E-2"/>
    <s v="Primera compra"/>
    <n v="446"/>
    <n v="14.652977412731005"/>
    <n v="1.2210814510609171"/>
    <x v="0"/>
    <x v="3"/>
    <s v="jul"/>
  </r>
  <r>
    <x v="4660"/>
    <x v="0"/>
    <n v="75"/>
    <n v="251"/>
    <n v="560.6"/>
    <n v="0"/>
    <s v="No"/>
    <s v="No"/>
    <n v="0"/>
    <n v="0"/>
    <n v="2"/>
    <s v="Yes"/>
    <n v="0"/>
    <s v="MD"/>
    <x v="1"/>
    <n v="32"/>
    <s v="No"/>
    <s v="No"/>
    <s v="No"/>
    <s v="  Month-to-Month   "/>
    <s v="Direct Debit"/>
    <n v="19"/>
    <n v="961"/>
    <x v="0"/>
    <m/>
    <x v="979"/>
    <x v="1381"/>
    <n v="42"/>
    <x v="0"/>
    <n v="18.88"/>
    <x v="2"/>
    <s v="Email"/>
    <x v="0"/>
    <n v="0"/>
    <n v="640"/>
    <s v="Medio"/>
    <s v="Medio"/>
    <n v="0.11904761904761904"/>
    <n v="1078"/>
    <n v="256"/>
    <n v="0.1640625"/>
    <n v="0.1640625"/>
    <s v="Primera compra"/>
    <n v="430"/>
    <n v="14.127310061601644"/>
    <n v="1.1772758384668036"/>
    <x v="1"/>
    <x v="2"/>
    <s v="ago"/>
  </r>
  <r>
    <x v="4661"/>
    <x v="0"/>
    <n v="97"/>
    <n v="383"/>
    <n v="942.6"/>
    <n v="292"/>
    <s v="Yes"/>
    <s v="Yes"/>
    <n v="0"/>
    <n v="0"/>
    <n v="15"/>
    <s v="Yes"/>
    <n v="0"/>
    <s v="NC"/>
    <x v="0"/>
    <n v="29"/>
    <s v="Yes"/>
    <s v="No"/>
    <s v="Yes"/>
    <s v="  Two Year   "/>
    <s v="Direct Debit"/>
    <n v="70"/>
    <n v="5101"/>
    <x v="0"/>
    <m/>
    <x v="461"/>
    <x v="354"/>
    <n v="14"/>
    <x v="1"/>
    <n v="62.89"/>
    <x v="4"/>
    <s v="SMS"/>
    <x v="1"/>
    <n v="6.64"/>
    <n v="3538"/>
    <s v="Alto"/>
    <s v="Bajo"/>
    <n v="0.21428571428571427"/>
    <n v="888"/>
    <n v="678"/>
    <n v="2.0648967551622419E-2"/>
    <n v="2.0648967551622419E-2"/>
    <s v="Primera compra"/>
    <n v="1736"/>
    <n v="57.034907597535934"/>
    <n v="4.7529089664613275"/>
    <x v="0"/>
    <x v="3"/>
    <s v="ene"/>
  </r>
  <r>
    <x v="4662"/>
    <x v="0"/>
    <n v="74"/>
    <n v="255"/>
    <n v="498"/>
    <n v="355"/>
    <s v="Yes"/>
    <s v="No"/>
    <n v="153.80000000000001"/>
    <n v="2"/>
    <n v="5"/>
    <s v="Yes"/>
    <n v="0"/>
    <s v="VT"/>
    <x v="1"/>
    <n v="69"/>
    <s v="No"/>
    <s v="Yes"/>
    <s v="Yes"/>
    <s v="  Two Year   "/>
    <s v="Direct Debit"/>
    <n v="47"/>
    <n v="3357"/>
    <x v="0"/>
    <m/>
    <x v="144"/>
    <x v="697"/>
    <n v="53"/>
    <x v="1"/>
    <n v="46.85"/>
    <x v="4"/>
    <s v="SMS"/>
    <x v="1"/>
    <n v="4.62"/>
    <n v="2193"/>
    <s v="Alto"/>
    <s v="Bajo"/>
    <n v="5.6603773584905662E-2"/>
    <n v="620"/>
    <n v="613"/>
    <n v="8.6460032626427402E-2"/>
    <n v="8.6460032626427402E-2"/>
    <s v="Primera compra"/>
    <n v="457"/>
    <n v="15.014373716632445"/>
    <n v="1.2511978097193703"/>
    <x v="0"/>
    <x v="3"/>
    <s v="jul"/>
  </r>
  <r>
    <x v="4663"/>
    <x v="0"/>
    <n v="67"/>
    <n v="273"/>
    <n v="612.4"/>
    <n v="0"/>
    <s v="No"/>
    <s v="No"/>
    <n v="0"/>
    <n v="1"/>
    <n v="30"/>
    <s v="Yes"/>
    <n v="0"/>
    <s v="AK"/>
    <x v="1"/>
    <n v="30"/>
    <s v="No"/>
    <s v="No"/>
    <s v="Yes"/>
    <s v="  One Year   "/>
    <s v="Direct Debit"/>
    <n v="47"/>
    <n v="1918"/>
    <x v="0"/>
    <m/>
    <x v="884"/>
    <x v="1108"/>
    <n v="31"/>
    <x v="2"/>
    <n v="42.52"/>
    <x v="1"/>
    <s v="Phone"/>
    <x v="1"/>
    <n v="0"/>
    <n v="1914"/>
    <s v="Medio"/>
    <s v="Bajo"/>
    <n v="0"/>
    <n v="1446"/>
    <n v="273"/>
    <n v="0.11355311355311355"/>
    <n v="0.11355311355311355"/>
    <s v="Primera compra"/>
    <n v="1427"/>
    <n v="46.882956878850102"/>
    <n v="3.9069130732375084"/>
    <x v="2"/>
    <x v="0"/>
    <s v="nov"/>
  </r>
  <r>
    <x v="4664"/>
    <x v="0"/>
    <n v="54"/>
    <n v="112"/>
    <n v="385"/>
    <n v="78"/>
    <s v="Yes"/>
    <s v="Yes"/>
    <n v="0"/>
    <n v="0"/>
    <n v="0"/>
    <s v="No"/>
    <n v="0"/>
    <s v="VT"/>
    <x v="0"/>
    <n v="40"/>
    <s v="No"/>
    <s v="No"/>
    <s v="No"/>
    <s v="  One Year   "/>
    <s v="Credit Card"/>
    <n v="9"/>
    <n v="224"/>
    <x v="0"/>
    <m/>
    <x v="871"/>
    <x v="1134"/>
    <n v="18"/>
    <x v="2"/>
    <n v="7.35"/>
    <x v="2"/>
    <s v="SMS"/>
    <x v="1"/>
    <n v="0.21"/>
    <n v="921"/>
    <s v="Medio"/>
    <s v="Medio"/>
    <n v="0.27777777777777779"/>
    <n v="776"/>
    <n v="195"/>
    <n v="9.2307692307692313E-2"/>
    <n v="9.2307692307692313E-2"/>
    <s v="Primera compra"/>
    <n v="896"/>
    <n v="29.437371663244349"/>
    <n v="2.4531143052703626"/>
    <x v="1"/>
    <x v="1"/>
    <s v="may"/>
  </r>
  <r>
    <x v="4664"/>
    <x v="0"/>
    <n v="50"/>
    <n v="112"/>
    <n v="385"/>
    <n v="78"/>
    <s v="Yes"/>
    <s v="Yes"/>
    <n v="0"/>
    <n v="0"/>
    <n v="0"/>
    <s v="No"/>
    <n v="0"/>
    <s v="VT"/>
    <x v="0"/>
    <n v="40"/>
    <s v="No"/>
    <s v="No"/>
    <s v="No"/>
    <s v="  One Year   "/>
    <s v="Credit Card"/>
    <n v="9"/>
    <n v="224"/>
    <x v="0"/>
    <m/>
    <x v="871"/>
    <x v="1134"/>
    <n v="18"/>
    <x v="2"/>
    <n v="7.35"/>
    <x v="0"/>
    <s v="SMS"/>
    <x v="1"/>
    <n v="0.21"/>
    <n v="2876"/>
    <s v="Medio"/>
    <s v="Bajo"/>
    <n v="0.1111111111111111"/>
    <n v="776"/>
    <n v="192"/>
    <n v="9.375E-2"/>
    <n v="9.375E-2"/>
    <s v="Compra posterior"/>
    <n v="896"/>
    <n v="29.437371663244349"/>
    <n v="2.4531143052703626"/>
    <x v="0"/>
    <x v="1"/>
    <s v="may"/>
  </r>
  <r>
    <x v="4665"/>
    <x v="0"/>
    <n v="66"/>
    <n v="92"/>
    <n v="255.5"/>
    <n v="0"/>
    <s v="No"/>
    <s v="No"/>
    <n v="0"/>
    <n v="0"/>
    <n v="0"/>
    <s v="No"/>
    <n v="0"/>
    <s v="OH"/>
    <x v="0"/>
    <n v="66"/>
    <s v="No"/>
    <s v="Yes"/>
    <s v="No"/>
    <s v="  Two Year   "/>
    <s v="Credit Card"/>
    <n v="12"/>
    <n v="247"/>
    <x v="0"/>
    <m/>
    <x v="1380"/>
    <x v="89"/>
    <n v="83"/>
    <x v="2"/>
    <n v="14.39"/>
    <x v="0"/>
    <s v="Phone"/>
    <x v="0"/>
    <n v="0"/>
    <n v="3697"/>
    <s v="Medio"/>
    <s v="Bajo"/>
    <n v="2.4096385542168676E-2"/>
    <n v="848"/>
    <n v="94"/>
    <n v="0.88297872340425532"/>
    <n v="0.88297872340425532"/>
    <s v="Primera compra"/>
    <n v="845"/>
    <n v="27.761806981519509"/>
    <n v="2.3134839151266258"/>
    <x v="0"/>
    <x v="1"/>
    <s v="jun"/>
  </r>
  <r>
    <x v="4665"/>
    <x v="0"/>
    <n v="57"/>
    <n v="92"/>
    <n v="255.5"/>
    <n v="0"/>
    <s v="No"/>
    <s v="No"/>
    <n v="0"/>
    <n v="0"/>
    <n v="0"/>
    <s v="No"/>
    <n v="0"/>
    <s v="OH"/>
    <x v="0"/>
    <n v="66"/>
    <s v="No"/>
    <s v="Yes"/>
    <s v="No"/>
    <s v="  Two Year   "/>
    <s v="Credit Card"/>
    <n v="12"/>
    <n v="247"/>
    <x v="0"/>
    <m/>
    <x v="1380"/>
    <x v="89"/>
    <n v="83"/>
    <x v="2"/>
    <n v="14.39"/>
    <x v="4"/>
    <s v="Phone"/>
    <x v="0"/>
    <n v="0"/>
    <n v="3119"/>
    <s v="Medio"/>
    <s v="Bajo"/>
    <n v="3.614457831325301E-2"/>
    <n v="848"/>
    <n v="95"/>
    <n v="0.87368421052631584"/>
    <n v="0.87368421052631584"/>
    <s v="Compra posterior"/>
    <n v="845"/>
    <n v="27.761806981519509"/>
    <n v="2.3134839151266258"/>
    <x v="0"/>
    <x v="1"/>
    <s v="jun"/>
  </r>
  <r>
    <x v="4666"/>
    <x v="0"/>
    <n v="71"/>
    <n v="147"/>
    <n v="401.4"/>
    <n v="0"/>
    <s v="No"/>
    <s v="No"/>
    <n v="0"/>
    <n v="0"/>
    <n v="9"/>
    <s v="Yes"/>
    <n v="0"/>
    <s v="NE"/>
    <x v="1"/>
    <n v="60"/>
    <s v="No"/>
    <s v="No"/>
    <s v="No"/>
    <s v="  Month-to-Month   "/>
    <s v="Direct Debit"/>
    <n v="45"/>
    <n v="1281"/>
    <x v="0"/>
    <m/>
    <x v="593"/>
    <x v="1035"/>
    <n v="80"/>
    <x v="2"/>
    <n v="49.4"/>
    <x v="1"/>
    <s v="Email"/>
    <x v="0"/>
    <n v="0"/>
    <n v="3013"/>
    <s v="Alto"/>
    <s v="Bajo"/>
    <n v="0"/>
    <n v="1060"/>
    <n v="147"/>
    <n v="0.54421768707482998"/>
    <n v="0.54421768707482998"/>
    <s v="Primera compra"/>
    <n v="368"/>
    <n v="12.090349075975357"/>
    <n v="1.0075290896646132"/>
    <x v="0"/>
    <x v="0"/>
    <s v="oct"/>
  </r>
  <r>
    <x v="4667"/>
    <x v="0"/>
    <n v="68"/>
    <n v="111"/>
    <n v="288.89999999999998"/>
    <n v="128"/>
    <s v="Yes"/>
    <s v="Yes"/>
    <n v="0"/>
    <n v="2"/>
    <n v="5"/>
    <s v="Yes"/>
    <n v="0"/>
    <s v="WV"/>
    <x v="0"/>
    <n v="64"/>
    <s v="No"/>
    <s v="No"/>
    <s v="No"/>
    <s v="  Month-to-Month   "/>
    <s v="Direct Debit"/>
    <n v="33"/>
    <n v="1072"/>
    <x v="0"/>
    <m/>
    <x v="558"/>
    <x v="1315"/>
    <n v="39"/>
    <x v="0"/>
    <n v="39.32"/>
    <x v="3"/>
    <s v="Email"/>
    <x v="1"/>
    <n v="1.7"/>
    <n v="1742"/>
    <s v="Medio"/>
    <s v="Bajo"/>
    <n v="2.564102564102564E-2"/>
    <n v="1249"/>
    <n v="240"/>
    <n v="0.16250000000000001"/>
    <n v="0.16250000000000001"/>
    <s v="Primera compra"/>
    <n v="885"/>
    <n v="29.07597535934292"/>
    <n v="2.4229979466119098"/>
    <x v="2"/>
    <x v="2"/>
    <s v="may"/>
  </r>
  <r>
    <x v="4668"/>
    <x v="0"/>
    <n v="71"/>
    <n v="282"/>
    <n v="776.1"/>
    <n v="142"/>
    <s v="Yes"/>
    <s v="No"/>
    <n v="102.2"/>
    <n v="0"/>
    <n v="8"/>
    <s v="Yes"/>
    <n v="0"/>
    <s v="MN"/>
    <x v="0"/>
    <n v="21"/>
    <s v="Yes"/>
    <s v="No"/>
    <s v="No"/>
    <s v="  One Year   "/>
    <s v="Credit Card"/>
    <n v="33"/>
    <n v="2305"/>
    <x v="0"/>
    <m/>
    <x v="1235"/>
    <x v="1179"/>
    <n v="72"/>
    <x v="2"/>
    <n v="30.35"/>
    <x v="4"/>
    <s v="Email"/>
    <x v="1"/>
    <n v="5.1100000000000003"/>
    <n v="4658"/>
    <s v="Medio"/>
    <s v="Bajo"/>
    <n v="4.1666666666666664E-2"/>
    <n v="1441"/>
    <n v="427"/>
    <n v="0.16861826697892271"/>
    <n v="0.16861826697892271"/>
    <s v="Primera compra"/>
    <n v="749"/>
    <n v="24.607802874743324"/>
    <n v="2.0506502395619437"/>
    <x v="0"/>
    <x v="3"/>
    <s v="sept"/>
  </r>
  <r>
    <x v="4669"/>
    <x v="0"/>
    <n v="53"/>
    <n v="108"/>
    <n v="282.39999999999998"/>
    <n v="0"/>
    <s v="No"/>
    <s v="No"/>
    <n v="0"/>
    <n v="0"/>
    <n v="1"/>
    <s v="Yes"/>
    <n v="0"/>
    <s v="MN"/>
    <x v="0"/>
    <n v="85"/>
    <s v="No"/>
    <s v="Yes"/>
    <s v="No"/>
    <s v="  One Year   "/>
    <s v="Direct Debit"/>
    <n v="28"/>
    <n v="796"/>
    <x v="0"/>
    <m/>
    <x v="627"/>
    <x v="166"/>
    <n v="80"/>
    <x v="2"/>
    <n v="27.32"/>
    <x v="1"/>
    <s v="Email"/>
    <x v="1"/>
    <n v="0"/>
    <n v="1874"/>
    <s v="Medio"/>
    <s v="Bajo"/>
    <n v="0"/>
    <n v="742"/>
    <n v="108"/>
    <n v="0.7407407407407407"/>
    <n v="0.7407407407407407"/>
    <s v="Primera compra"/>
    <n v="759"/>
    <n v="24.936344969199176"/>
    <n v="2.0780287474332648"/>
    <x v="2"/>
    <x v="2"/>
    <s v="sept"/>
  </r>
  <r>
    <x v="4670"/>
    <x v="0"/>
    <n v="67"/>
    <n v="150"/>
    <n v="493"/>
    <n v="0"/>
    <s v="No"/>
    <s v="No"/>
    <n v="0"/>
    <n v="0"/>
    <n v="15"/>
    <s v="Yes"/>
    <n v="0"/>
    <s v="NY"/>
    <x v="1"/>
    <n v="54"/>
    <s v="No"/>
    <s v="No"/>
    <s v="No"/>
    <s v="  Month-to-Month   "/>
    <s v="Credit Card"/>
    <n v="26"/>
    <n v="1078"/>
    <x v="0"/>
    <m/>
    <x v="423"/>
    <x v="1361"/>
    <n v="113"/>
    <x v="0"/>
    <n v="28.47"/>
    <x v="1"/>
    <s v="SMS"/>
    <x v="0"/>
    <n v="0"/>
    <n v="1947"/>
    <s v="Medio"/>
    <s v="Bajo"/>
    <n v="0"/>
    <n v="1634"/>
    <n v="150"/>
    <n v="0.7533333333333333"/>
    <n v="0.7533333333333333"/>
    <s v="Primera compra"/>
    <n v="1329"/>
    <n v="43.663244353182748"/>
    <n v="3.6386036960985622"/>
    <x v="2"/>
    <x v="2"/>
    <s v="feb"/>
  </r>
  <r>
    <x v="4671"/>
    <x v="0"/>
    <n v="71"/>
    <n v="37"/>
    <n v="103.4"/>
    <n v="0"/>
    <s v="No"/>
    <s v="Yes"/>
    <n v="0"/>
    <n v="1"/>
    <n v="0"/>
    <s v="No"/>
    <n v="0"/>
    <s v="NV"/>
    <x v="1"/>
    <n v="43"/>
    <s v="No"/>
    <s v="No"/>
    <s v="No"/>
    <s v="  Two Year   "/>
    <s v="Credit Card"/>
    <n v="11"/>
    <n v="80"/>
    <x v="0"/>
    <m/>
    <x v="698"/>
    <x v="913"/>
    <n v="71"/>
    <x v="2"/>
    <n v="10"/>
    <x v="5"/>
    <s v="Email"/>
    <x v="1"/>
    <n v="0"/>
    <n v="4575"/>
    <s v="Medio"/>
    <s v="Bajo"/>
    <n v="5.6338028169014086E-2"/>
    <n v="1482"/>
    <n v="41"/>
    <n v="1.7317073170731707"/>
    <n v="1.7317073170731707"/>
    <s v="Primera compra"/>
    <n v="742"/>
    <n v="24.377823408624231"/>
    <n v="2.0314852840520192"/>
    <x v="0"/>
    <x v="1"/>
    <s v="oct"/>
  </r>
  <r>
    <x v="4672"/>
    <x v="0"/>
    <n v="75"/>
    <n v="439"/>
    <n v="1115.9000000000001"/>
    <n v="0"/>
    <s v="No"/>
    <s v="No"/>
    <n v="0"/>
    <n v="0"/>
    <n v="11"/>
    <s v="Yes"/>
    <n v="0"/>
    <s v="MN"/>
    <x v="0"/>
    <n v="41"/>
    <s v="No"/>
    <s v="No"/>
    <s v="Yes"/>
    <s v="  Two Year   "/>
    <s v="Credit Card"/>
    <n v="51"/>
    <n v="3544"/>
    <x v="0"/>
    <m/>
    <x v="1261"/>
    <x v="907"/>
    <n v="108"/>
    <x v="0"/>
    <n v="42.06"/>
    <x v="0"/>
    <s v="Phone"/>
    <x v="0"/>
    <n v="0"/>
    <n v="3133"/>
    <s v="Medio"/>
    <s v="Bajo"/>
    <n v="1.8518518518518517E-2"/>
    <n v="1370"/>
    <n v="441"/>
    <n v="0.24489795918367346"/>
    <n v="0.24489795918367346"/>
    <s v="Primera compra"/>
    <n v="301"/>
    <n v="9.8891170431211499"/>
    <n v="0.82409308692676253"/>
    <x v="0"/>
    <x v="3"/>
    <s v="dic"/>
  </r>
  <r>
    <x v="4673"/>
    <x v="0"/>
    <n v="88"/>
    <n v="59"/>
    <n v="175.9"/>
    <n v="0"/>
    <s v="No"/>
    <s v="No"/>
    <n v="0"/>
    <n v="0"/>
    <n v="26"/>
    <s v="No"/>
    <n v="9"/>
    <s v="WY"/>
    <x v="0"/>
    <n v="29"/>
    <s v="Yes"/>
    <s v="No"/>
    <s v="No"/>
    <s v="  Month-to-Month   "/>
    <s v="Direct Debit"/>
    <n v="39"/>
    <n v="1383"/>
    <x v="0"/>
    <m/>
    <x v="980"/>
    <x v="85"/>
    <n v="101"/>
    <x v="1"/>
    <n v="37.58"/>
    <x v="5"/>
    <s v="SMS"/>
    <x v="0"/>
    <n v="0"/>
    <n v="2009"/>
    <s v="Medio"/>
    <s v="Bajo"/>
    <n v="3.9603960396039604E-2"/>
    <n v="1491"/>
    <n v="63"/>
    <n v="1.6031746031746033"/>
    <n v="1.6031746031746033"/>
    <s v="Primera compra"/>
    <n v="618"/>
    <n v="20.303901437371664"/>
    <n v="1.6919917864476386"/>
    <x v="0"/>
    <x v="0"/>
    <s v="feb"/>
  </r>
  <r>
    <x v="4674"/>
    <x v="0"/>
    <n v="75"/>
    <n v="170"/>
    <n v="487.3"/>
    <n v="0"/>
    <s v="No"/>
    <s v="No"/>
    <n v="0"/>
    <n v="0"/>
    <n v="0"/>
    <s v="No"/>
    <n v="0"/>
    <s v="ME"/>
    <x v="0"/>
    <n v="26"/>
    <s v="Yes"/>
    <s v="No"/>
    <s v="No"/>
    <s v="  One Year   "/>
    <s v="Credit Card"/>
    <n v="12"/>
    <n v="703"/>
    <x v="0"/>
    <m/>
    <x v="744"/>
    <x v="995"/>
    <n v="95"/>
    <x v="0"/>
    <n v="13.21"/>
    <x v="1"/>
    <s v="Email"/>
    <x v="1"/>
    <n v="0"/>
    <n v="6096"/>
    <s v="Medio"/>
    <s v="Bajo"/>
    <n v="0"/>
    <n v="875"/>
    <n v="170"/>
    <n v="0.55882352941176472"/>
    <n v="0.55882352941176472"/>
    <s v="Primera compra"/>
    <n v="1071"/>
    <n v="35.186858316221766"/>
    <n v="2.9322381930184807"/>
    <x v="2"/>
    <x v="2"/>
    <s v="nov"/>
  </r>
  <r>
    <x v="4675"/>
    <x v="0"/>
    <n v="73"/>
    <n v="136"/>
    <n v="356"/>
    <n v="0"/>
    <s v="No"/>
    <s v="No"/>
    <n v="0"/>
    <n v="0"/>
    <n v="0"/>
    <s v="No"/>
    <n v="0"/>
    <s v="SD"/>
    <x v="1"/>
    <n v="64"/>
    <s v="No"/>
    <s v="No"/>
    <s v="No"/>
    <s v="  Two Year   "/>
    <s v="Direct Debit"/>
    <n v="6"/>
    <n v="285"/>
    <x v="0"/>
    <m/>
    <x v="758"/>
    <x v="1291"/>
    <n v="15"/>
    <x v="0"/>
    <n v="6.13"/>
    <x v="0"/>
    <s v="Phone"/>
    <x v="1"/>
    <n v="0"/>
    <n v="2569"/>
    <s v="Medio"/>
    <s v="Bajo"/>
    <n v="0.13333333333333333"/>
    <n v="1484"/>
    <n v="138"/>
    <n v="0.10869565217391304"/>
    <n v="0.10869565217391304"/>
    <s v="Primera compra"/>
    <n v="1148"/>
    <n v="37.716632443531822"/>
    <n v="3.1430527036276517"/>
    <x v="0"/>
    <x v="1"/>
    <s v="ago"/>
  </r>
  <r>
    <x v="4676"/>
    <x v="0"/>
    <n v="89"/>
    <n v="164"/>
    <n v="543.79999999999995"/>
    <n v="0"/>
    <s v="No"/>
    <s v="No"/>
    <n v="0"/>
    <n v="0"/>
    <n v="16"/>
    <s v="Yes"/>
    <n v="0"/>
    <s v="TN"/>
    <x v="0"/>
    <n v="25"/>
    <s v="Yes"/>
    <s v="No"/>
    <s v="No"/>
    <s v="  Month-to-Month   "/>
    <s v="Direct Debit"/>
    <n v="43"/>
    <n v="2947"/>
    <x v="0"/>
    <m/>
    <x v="1179"/>
    <x v="60"/>
    <n v="79"/>
    <x v="1"/>
    <n v="43.04"/>
    <x v="3"/>
    <s v="Email"/>
    <x v="1"/>
    <n v="0"/>
    <n v="4216"/>
    <s v="Medio"/>
    <s v="Bajo"/>
    <n v="1.2658227848101266E-2"/>
    <n v="1226"/>
    <n v="165"/>
    <n v="0.47878787878787876"/>
    <n v="0.47878787878787876"/>
    <s v="Primera compra"/>
    <n v="1492"/>
    <n v="49.01848049281314"/>
    <n v="4.084873374401095"/>
    <x v="2"/>
    <x v="3"/>
    <s v="sept"/>
  </r>
  <r>
    <x v="4677"/>
    <x v="0"/>
    <n v="98"/>
    <n v="253"/>
    <n v="523.4"/>
    <n v="0"/>
    <s v="No"/>
    <s v="No"/>
    <n v="0"/>
    <n v="0"/>
    <n v="1"/>
    <s v="No"/>
    <n v="62"/>
    <s v="WI"/>
    <x v="0"/>
    <n v="50"/>
    <s v="No"/>
    <s v="No"/>
    <s v="No"/>
    <s v="  Month-to-Month   "/>
    <s v="Direct Debit"/>
    <n v="40"/>
    <n v="2646"/>
    <x v="0"/>
    <m/>
    <x v="336"/>
    <x v="449"/>
    <n v="106"/>
    <x v="1"/>
    <n v="39.840000000000003"/>
    <x v="1"/>
    <s v="Phone"/>
    <x v="0"/>
    <n v="0"/>
    <n v="2586"/>
    <s v="Medio"/>
    <s v="Bajo"/>
    <n v="0"/>
    <n v="437"/>
    <n v="253"/>
    <n v="0.4189723320158103"/>
    <n v="0.4189723320158103"/>
    <s v="Primera compra"/>
    <n v="1498"/>
    <n v="49.215605749486649"/>
    <n v="4.1013004791238874"/>
    <x v="2"/>
    <x v="3"/>
    <s v="sept"/>
  </r>
  <r>
    <x v="4678"/>
    <x v="0"/>
    <n v="65"/>
    <n v="228"/>
    <n v="473.5"/>
    <n v="0"/>
    <s v="No"/>
    <s v="No"/>
    <n v="0"/>
    <n v="0"/>
    <n v="0"/>
    <s v="No"/>
    <n v="0"/>
    <s v="VA"/>
    <x v="0"/>
    <n v="23"/>
    <s v="Yes"/>
    <s v="No"/>
    <s v="No"/>
    <s v="  One Year   "/>
    <s v="Direct Debit"/>
    <n v="7"/>
    <n v="310"/>
    <x v="0"/>
    <m/>
    <x v="25"/>
    <x v="366"/>
    <n v="109"/>
    <x v="0"/>
    <n v="6.31"/>
    <x v="3"/>
    <s v="Email"/>
    <x v="1"/>
    <n v="0"/>
    <n v="6434"/>
    <s v="Medio"/>
    <s v="Bajo"/>
    <n v="9.1743119266055051E-3"/>
    <n v="1687"/>
    <n v="229"/>
    <n v="0.4759825327510917"/>
    <n v="0.4759825327510917"/>
    <s v="Primera compra"/>
    <n v="1631"/>
    <n v="53.585215605749482"/>
    <n v="4.4654346338124569"/>
    <x v="2"/>
    <x v="1"/>
    <s v="abr"/>
  </r>
  <r>
    <x v="4679"/>
    <x v="0"/>
    <n v="100"/>
    <n v="5"/>
    <n v="13"/>
    <n v="0"/>
    <s v="No"/>
    <s v="No"/>
    <n v="0"/>
    <n v="2"/>
    <n v="5"/>
    <s v="Yes"/>
    <n v="0"/>
    <s v="NC"/>
    <x v="0"/>
    <n v="36"/>
    <s v="No"/>
    <s v="No"/>
    <s v="No"/>
    <s v="  Month-to-Month   "/>
    <s v="Paper Check"/>
    <n v="47"/>
    <n v="47"/>
    <x v="0"/>
    <m/>
    <x v="538"/>
    <x v="672"/>
    <n v="26"/>
    <x v="1"/>
    <n v="46.93"/>
    <x v="2"/>
    <s v="SMS"/>
    <x v="1"/>
    <n v="0"/>
    <n v="865"/>
    <s v="Alto"/>
    <s v="Medio"/>
    <n v="0.19230769230769232"/>
    <n v="1380"/>
    <n v="10"/>
    <n v="2.6"/>
    <n v="2.6"/>
    <s v="Primera compra"/>
    <n v="1121"/>
    <n v="36.829568788501021"/>
    <n v="3.0691307323750849"/>
    <x v="1"/>
    <x v="1"/>
    <s v="sept"/>
  </r>
  <r>
    <x v="4680"/>
    <x v="0"/>
    <n v="94"/>
    <n v="146"/>
    <n v="344.6"/>
    <n v="0"/>
    <s v="No"/>
    <s v="No"/>
    <n v="0"/>
    <n v="0"/>
    <n v="4"/>
    <s v="No"/>
    <n v="60"/>
    <s v="DC"/>
    <x v="0"/>
    <n v="35"/>
    <s v="No"/>
    <s v="No"/>
    <s v="Yes"/>
    <s v="  Month-to-Month   "/>
    <s v="Direct Debit"/>
    <n v="39"/>
    <n v="1220"/>
    <x v="0"/>
    <m/>
    <x v="316"/>
    <x v="1277"/>
    <n v="99"/>
    <x v="1"/>
    <n v="31.37"/>
    <x v="5"/>
    <s v="Phone"/>
    <x v="0"/>
    <n v="0"/>
    <n v="1685"/>
    <s v="Medio"/>
    <s v="Bajo"/>
    <n v="4.0404040404040407E-2"/>
    <n v="590"/>
    <n v="150"/>
    <n v="0.66"/>
    <n v="0.66"/>
    <s v="Primera compra"/>
    <n v="1248"/>
    <n v="41.002053388090346"/>
    <n v="3.416837782340862"/>
    <x v="0"/>
    <x v="0"/>
    <s v="may"/>
  </r>
  <r>
    <x v="4681"/>
    <x v="0"/>
    <n v="68"/>
    <n v="184"/>
    <n v="543.20000000000005"/>
    <n v="0"/>
    <s v="No"/>
    <s v="No"/>
    <n v="0"/>
    <n v="1"/>
    <n v="2"/>
    <s v="Yes"/>
    <n v="0"/>
    <s v="MI"/>
    <x v="0"/>
    <n v="48"/>
    <s v="No"/>
    <s v="No"/>
    <s v="No"/>
    <s v="  Month-to-Month   "/>
    <s v="Direct Debit"/>
    <n v="47"/>
    <n v="1706"/>
    <x v="0"/>
    <m/>
    <x v="1080"/>
    <x v="543"/>
    <n v="69"/>
    <x v="2"/>
    <n v="42.14"/>
    <x v="2"/>
    <s v="Phone"/>
    <x v="1"/>
    <n v="0"/>
    <n v="5302"/>
    <s v="Medio"/>
    <s v="Medio"/>
    <n v="7.2463768115942032E-2"/>
    <n v="931"/>
    <n v="189"/>
    <n v="0.36507936507936506"/>
    <n v="0.36507936507936506"/>
    <s v="Primera compra"/>
    <n v="1733"/>
    <n v="56.936344969199176"/>
    <n v="4.7446954140999313"/>
    <x v="1"/>
    <x v="0"/>
    <s v="ene"/>
  </r>
  <r>
    <x v="4682"/>
    <x v="0"/>
    <n v="83"/>
    <n v="80"/>
    <n v="196.2"/>
    <n v="0"/>
    <s v="No"/>
    <s v="No"/>
    <n v="0"/>
    <n v="0"/>
    <n v="0"/>
    <s v="No"/>
    <n v="0"/>
    <s v="LA"/>
    <x v="0"/>
    <n v="46"/>
    <s v="No"/>
    <s v="No"/>
    <s v="No"/>
    <s v="  Month-to-Month   "/>
    <s v="Direct Debit"/>
    <n v="8"/>
    <n v="99"/>
    <x v="0"/>
    <m/>
    <x v="1006"/>
    <x v="1331"/>
    <n v="71"/>
    <x v="1"/>
    <n v="7.87"/>
    <x v="5"/>
    <s v="Email"/>
    <x v="0"/>
    <n v="0"/>
    <n v="4166"/>
    <s v="Medio"/>
    <s v="Bajo"/>
    <n v="5.6338028169014086E-2"/>
    <n v="1314"/>
    <n v="84"/>
    <n v="0.84523809523809523"/>
    <n v="0.84523809523809523"/>
    <s v="Primera compra"/>
    <n v="1240"/>
    <n v="40.739219712525667"/>
    <n v="3.3949349760438055"/>
    <x v="0"/>
    <x v="1"/>
    <s v="may"/>
  </r>
  <r>
    <x v="4683"/>
    <x v="0"/>
    <n v="69"/>
    <n v="105"/>
    <n v="284.10000000000002"/>
    <n v="0"/>
    <s v="No"/>
    <s v="No"/>
    <n v="0"/>
    <n v="0"/>
    <n v="1"/>
    <s v="Yes"/>
    <n v="0"/>
    <s v="WY"/>
    <x v="0"/>
    <n v="72"/>
    <s v="No"/>
    <s v="Yes"/>
    <s v="No"/>
    <s v="  One Year   "/>
    <s v="Direct Debit"/>
    <n v="69"/>
    <n v="1404"/>
    <x v="0"/>
    <m/>
    <x v="362"/>
    <x v="1094"/>
    <n v="77"/>
    <x v="2"/>
    <n v="78.959999999999994"/>
    <x v="4"/>
    <s v="Email"/>
    <x v="0"/>
    <n v="0"/>
    <n v="1175"/>
    <s v="Alto"/>
    <s v="Bajo"/>
    <n v="3.896103896103896E-2"/>
    <n v="891"/>
    <n v="108"/>
    <n v="0.71296296296296291"/>
    <n v="0.71296296296296291"/>
    <s v="Primera compra"/>
    <n v="1325"/>
    <n v="43.531827515400408"/>
    <n v="3.6276522929500339"/>
    <x v="0"/>
    <x v="0"/>
    <s v="feb"/>
  </r>
  <r>
    <x v="4683"/>
    <x v="0"/>
    <n v="63"/>
    <n v="105"/>
    <n v="284.10000000000002"/>
    <n v="0"/>
    <s v="No"/>
    <s v="No"/>
    <n v="0"/>
    <n v="0"/>
    <n v="1"/>
    <s v="Yes"/>
    <n v="0"/>
    <s v="WY"/>
    <x v="0"/>
    <n v="72"/>
    <s v="No"/>
    <s v="Yes"/>
    <s v="No"/>
    <s v="  One Year   "/>
    <s v="Direct Debit"/>
    <n v="69"/>
    <n v="1404"/>
    <x v="0"/>
    <m/>
    <x v="362"/>
    <x v="1094"/>
    <n v="77"/>
    <x v="2"/>
    <n v="78.959999999999994"/>
    <x v="1"/>
    <s v="Email"/>
    <x v="0"/>
    <n v="0"/>
    <n v="6054"/>
    <s v="Alto"/>
    <s v="Bajo"/>
    <n v="0"/>
    <n v="891"/>
    <n v="105"/>
    <n v="0.73333333333333328"/>
    <n v="0.73333333333333328"/>
    <s v="Compra posterior"/>
    <n v="1325"/>
    <n v="43.531827515400408"/>
    <n v="3.6276522929500339"/>
    <x v="2"/>
    <x v="0"/>
    <s v="feb"/>
  </r>
  <r>
    <x v="4684"/>
    <x v="0"/>
    <n v="86"/>
    <n v="231"/>
    <n v="341.3"/>
    <n v="0"/>
    <s v="No"/>
    <s v="No"/>
    <n v="0"/>
    <n v="0"/>
    <n v="6"/>
    <s v="Yes"/>
    <n v="0"/>
    <s v="SC"/>
    <x v="1"/>
    <n v="36"/>
    <s v="No"/>
    <s v="No"/>
    <s v="Yes"/>
    <s v="  One Year   "/>
    <s v="Direct Debit"/>
    <n v="22"/>
    <n v="580"/>
    <x v="0"/>
    <m/>
    <x v="882"/>
    <x v="384"/>
    <n v="62"/>
    <x v="1"/>
    <n v="25.51"/>
    <x v="1"/>
    <s v="Phone"/>
    <x v="0"/>
    <n v="0"/>
    <n v="1515"/>
    <s v="Medio"/>
    <s v="Bajo"/>
    <n v="0"/>
    <n v="1279"/>
    <n v="231"/>
    <n v="0.26839826839826841"/>
    <n v="0.26839826839826841"/>
    <s v="Primera compra"/>
    <n v="467"/>
    <n v="15.342915811088295"/>
    <n v="1.2785763175906912"/>
    <x v="0"/>
    <x v="1"/>
    <s v="jul"/>
  </r>
  <r>
    <x v="4685"/>
    <x v="0"/>
    <n v="68"/>
    <n v="198"/>
    <n v="434.3"/>
    <n v="0"/>
    <s v="No"/>
    <s v="No"/>
    <n v="0"/>
    <n v="0"/>
    <n v="11"/>
    <s v="Yes"/>
    <n v="0"/>
    <s v="IN"/>
    <x v="1"/>
    <n v="65"/>
    <s v="No"/>
    <s v="Yes"/>
    <s v="Yes"/>
    <s v="  Two Year   "/>
    <s v="Direct Debit"/>
    <n v="16"/>
    <n v="875"/>
    <x v="0"/>
    <m/>
    <x v="1186"/>
    <x v="1075"/>
    <n v="54"/>
    <x v="2"/>
    <n v="18.13"/>
    <x v="4"/>
    <s v="SMS"/>
    <x v="1"/>
    <n v="0"/>
    <n v="2406"/>
    <s v="Medio"/>
    <s v="Bajo"/>
    <n v="5.5555555555555552E-2"/>
    <n v="474"/>
    <n v="201"/>
    <n v="0.26865671641791045"/>
    <n v="0.26865671641791045"/>
    <s v="Primera compra"/>
    <n v="1045"/>
    <n v="34.332648870636554"/>
    <n v="2.861054072553046"/>
    <x v="0"/>
    <x v="2"/>
    <s v="dic"/>
  </r>
  <r>
    <x v="4686"/>
    <x v="0"/>
    <n v="57"/>
    <n v="303"/>
    <n v="682.1"/>
    <n v="0"/>
    <s v="No"/>
    <s v="No"/>
    <n v="0"/>
    <n v="0"/>
    <n v="0"/>
    <s v="No"/>
    <n v="0"/>
    <s v="WY"/>
    <x v="1"/>
    <n v="24"/>
    <s v="Yes"/>
    <s v="No"/>
    <s v="No"/>
    <s v="  Two Year   "/>
    <s v="Credit Card"/>
    <n v="14"/>
    <n v="964"/>
    <x v="0"/>
    <m/>
    <x v="69"/>
    <x v="146"/>
    <n v="3"/>
    <x v="2"/>
    <n v="14.93"/>
    <x v="3"/>
    <s v="SMS"/>
    <x v="1"/>
    <n v="0"/>
    <n v="2490"/>
    <s v="Medio"/>
    <s v="Bajo"/>
    <n v="0.33333333333333331"/>
    <n v="1328"/>
    <n v="304"/>
    <n v="9.8684210526315784E-3"/>
    <n v="9.8684210526315784E-3"/>
    <s v="Primera compra"/>
    <n v="384"/>
    <n v="12.616016427104723"/>
    <n v="1.0513347022587269"/>
    <x v="0"/>
    <x v="2"/>
    <s v="sept"/>
  </r>
  <r>
    <x v="4687"/>
    <x v="0"/>
    <n v="80"/>
    <n v="365"/>
    <n v="670.1"/>
    <n v="0"/>
    <s v="No"/>
    <s v="No"/>
    <n v="0"/>
    <n v="0"/>
    <n v="7"/>
    <s v="Yes"/>
    <n v="0"/>
    <s v="ND"/>
    <x v="0"/>
    <n v="53"/>
    <s v="No"/>
    <s v="No"/>
    <s v="Yes"/>
    <s v="  Two Year   "/>
    <s v="Direct Debit"/>
    <n v="40"/>
    <n v="1896"/>
    <x v="0"/>
    <m/>
    <x v="1354"/>
    <x v="1192"/>
    <n v="32"/>
    <x v="1"/>
    <n v="37.76"/>
    <x v="1"/>
    <s v="Email"/>
    <x v="1"/>
    <n v="0"/>
    <n v="545"/>
    <s v="Medio"/>
    <s v="Bajo"/>
    <n v="0"/>
    <n v="1327"/>
    <n v="365"/>
    <n v="8.7671232876712329E-2"/>
    <n v="8.7671232876712329E-2"/>
    <s v="Primera compra"/>
    <n v="812"/>
    <n v="26.677618069815196"/>
    <n v="2.2231348391512662"/>
    <x v="2"/>
    <x v="0"/>
    <s v="jul"/>
  </r>
  <r>
    <x v="4688"/>
    <x v="0"/>
    <n v="55"/>
    <n v="254"/>
    <n v="725.3"/>
    <n v="0"/>
    <s v="No"/>
    <s v="No"/>
    <n v="0"/>
    <n v="0"/>
    <n v="20"/>
    <s v="Yes"/>
    <n v="0"/>
    <s v="NC"/>
    <x v="1"/>
    <n v="29"/>
    <s v="Yes"/>
    <s v="No"/>
    <s v="Yes"/>
    <s v="  One Year   "/>
    <s v="Direct Debit"/>
    <n v="36"/>
    <n v="1751"/>
    <x v="0"/>
    <m/>
    <x v="452"/>
    <x v="136"/>
    <n v="94"/>
    <x v="2"/>
    <n v="35.119999999999997"/>
    <x v="5"/>
    <s v="Email"/>
    <x v="0"/>
    <n v="0"/>
    <n v="2690"/>
    <s v="Medio"/>
    <s v="Bajo"/>
    <n v="4.2553191489361701E-2"/>
    <n v="1654"/>
    <n v="258"/>
    <n v="0.36434108527131781"/>
    <n v="0.36434108527131781"/>
    <s v="Primera compra"/>
    <n v="385"/>
    <n v="12.648870636550308"/>
    <n v="1.054072553045859"/>
    <x v="0"/>
    <x v="0"/>
    <s v="sept"/>
  </r>
  <r>
    <x v="4689"/>
    <x v="0"/>
    <n v="69"/>
    <n v="388"/>
    <n v="1015.3"/>
    <n v="0"/>
    <s v="No"/>
    <s v="No"/>
    <n v="0"/>
    <n v="0"/>
    <n v="11"/>
    <s v="Yes"/>
    <n v="0"/>
    <s v="ID"/>
    <x v="1"/>
    <n v="53"/>
    <s v="No"/>
    <s v="No"/>
    <s v="Yes"/>
    <s v="  Two Year   "/>
    <s v="Credit Card"/>
    <n v="47"/>
    <n v="2988"/>
    <x v="0"/>
    <m/>
    <x v="771"/>
    <x v="911"/>
    <n v="56"/>
    <x v="2"/>
    <n v="40.22"/>
    <x v="4"/>
    <s v="Phone"/>
    <x v="0"/>
    <n v="0"/>
    <n v="3857"/>
    <s v="Medio"/>
    <s v="Bajo"/>
    <n v="5.3571428571428568E-2"/>
    <n v="1712"/>
    <n v="391"/>
    <n v="0.14322250639386189"/>
    <n v="0.14322250639386189"/>
    <s v="Primera compra"/>
    <n v="721"/>
    <n v="23.687885010266942"/>
    <n v="1.9739904175222451"/>
    <x v="0"/>
    <x v="3"/>
    <s v="oct"/>
  </r>
  <r>
    <x v="4690"/>
    <x v="0"/>
    <n v="70"/>
    <n v="21"/>
    <n v="64.2"/>
    <n v="0"/>
    <s v="No"/>
    <s v="No"/>
    <n v="0"/>
    <n v="0"/>
    <n v="30"/>
    <s v="No"/>
    <n v="10"/>
    <s v="TX"/>
    <x v="1"/>
    <n v="24"/>
    <s v="Yes"/>
    <s v="No"/>
    <s v="No"/>
    <s v="  Month-to-Month   "/>
    <s v="Direct Debit"/>
    <n v="29"/>
    <n v="203"/>
    <x v="0"/>
    <m/>
    <x v="586"/>
    <x v="208"/>
    <n v="95"/>
    <x v="2"/>
    <n v="28.89"/>
    <x v="2"/>
    <s v="SMS"/>
    <x v="0"/>
    <n v="0"/>
    <n v="6930"/>
    <s v="Medio"/>
    <s v="Medio"/>
    <n v="5.2631578947368418E-2"/>
    <n v="631"/>
    <n v="26"/>
    <n v="3.6538461538461537"/>
    <n v="3.6538461538461537"/>
    <s v="Primera compra"/>
    <n v="904"/>
    <n v="29.700205338809035"/>
    <n v="2.4750171115674195"/>
    <x v="1"/>
    <x v="1"/>
    <s v="abr"/>
  </r>
  <r>
    <x v="4691"/>
    <x v="0"/>
    <n v="52"/>
    <n v="21"/>
    <n v="67.2"/>
    <n v="0"/>
    <s v="No"/>
    <s v="No"/>
    <n v="0"/>
    <n v="0"/>
    <n v="0"/>
    <s v="No"/>
    <n v="0"/>
    <s v="IN"/>
    <x v="0"/>
    <n v="19"/>
    <s v="Yes"/>
    <s v="No"/>
    <s v="No"/>
    <s v="  Month-to-Month   "/>
    <s v="Credit Card"/>
    <n v="9"/>
    <n v="100"/>
    <x v="0"/>
    <m/>
    <x v="788"/>
    <x v="1020"/>
    <n v="70"/>
    <x v="2"/>
    <n v="8.17"/>
    <x v="2"/>
    <s v="Email"/>
    <x v="0"/>
    <n v="0"/>
    <n v="3084"/>
    <s v="Medio"/>
    <s v="Medio"/>
    <n v="7.1428571428571425E-2"/>
    <n v="295"/>
    <n v="26"/>
    <n v="2.6923076923076925"/>
    <n v="2.6923076923076925"/>
    <s v="Primera compra"/>
    <n v="1076"/>
    <n v="35.351129363449694"/>
    <n v="2.945927446954141"/>
    <x v="1"/>
    <x v="1"/>
    <s v="nov"/>
  </r>
  <r>
    <x v="4692"/>
    <x v="0"/>
    <n v="72"/>
    <n v="94"/>
    <n v="204.1"/>
    <n v="69"/>
    <s v="Yes"/>
    <s v="Yes"/>
    <n v="0"/>
    <n v="1"/>
    <n v="0"/>
    <s v="No"/>
    <n v="0"/>
    <s v="IL"/>
    <x v="1"/>
    <n v="36"/>
    <s v="No"/>
    <s v="No"/>
    <s v="No"/>
    <s v="  One Year   "/>
    <s v="Credit Card"/>
    <n v="13"/>
    <n v="290"/>
    <x v="0"/>
    <m/>
    <x v="470"/>
    <x v="64"/>
    <n v="105"/>
    <x v="0"/>
    <n v="12.82"/>
    <x v="1"/>
    <s v="Phone"/>
    <x v="1"/>
    <n v="2.48"/>
    <n v="4533"/>
    <s v="Medio"/>
    <s v="Bajo"/>
    <n v="0"/>
    <n v="863"/>
    <n v="163"/>
    <n v="0.64417177914110424"/>
    <n v="0.64417177914110424"/>
    <s v="Primera compra"/>
    <n v="864"/>
    <n v="28.386036960985628"/>
    <n v="2.3655030800821355"/>
    <x v="2"/>
    <x v="1"/>
    <s v="jun"/>
  </r>
  <r>
    <x v="4693"/>
    <x v="0"/>
    <n v="62"/>
    <n v="158"/>
    <n v="311.7"/>
    <n v="0"/>
    <s v="No"/>
    <s v="No"/>
    <n v="0"/>
    <n v="0"/>
    <n v="4"/>
    <s v="Yes"/>
    <n v="0"/>
    <s v="LA"/>
    <x v="1"/>
    <n v="49"/>
    <s v="No"/>
    <s v="No"/>
    <s v="Yes"/>
    <s v="  One Year   "/>
    <s v="Credit Card"/>
    <n v="40"/>
    <n v="1122"/>
    <x v="0"/>
    <m/>
    <x v="688"/>
    <x v="1378"/>
    <n v="33"/>
    <x v="2"/>
    <n v="38.619999999999997"/>
    <x v="4"/>
    <s v="SMS"/>
    <x v="0"/>
    <n v="0"/>
    <n v="4640"/>
    <s v="Medio"/>
    <s v="Bajo"/>
    <n v="9.0909090909090912E-2"/>
    <n v="914"/>
    <n v="161"/>
    <n v="0.20496894409937888"/>
    <n v="0.20496894409937888"/>
    <s v="Primera compra"/>
    <n v="1188"/>
    <n v="39.030800821355236"/>
    <n v="3.2525667351129361"/>
    <x v="0"/>
    <x v="0"/>
    <s v="jul"/>
  </r>
  <r>
    <x v="4694"/>
    <x v="0"/>
    <n v="100"/>
    <n v="168"/>
    <n v="513.4"/>
    <n v="0"/>
    <s v="No"/>
    <s v="No"/>
    <n v="0"/>
    <n v="2"/>
    <n v="0"/>
    <s v="No"/>
    <n v="0"/>
    <s v="KS"/>
    <x v="1"/>
    <n v="38"/>
    <s v="No"/>
    <s v="No"/>
    <s v="No"/>
    <s v="  Two Year   "/>
    <s v="Credit Card"/>
    <n v="9"/>
    <n v="673"/>
    <x v="0"/>
    <m/>
    <x v="503"/>
    <x v="462"/>
    <n v="49"/>
    <x v="1"/>
    <n v="8.56"/>
    <x v="5"/>
    <s v="SMS"/>
    <x v="0"/>
    <n v="0"/>
    <n v="5520"/>
    <s v="Medio"/>
    <s v="Bajo"/>
    <n v="8.1632653061224483E-2"/>
    <n v="1165"/>
    <n v="172"/>
    <n v="0.28488372093023256"/>
    <n v="0.28488372093023256"/>
    <s v="Primera compra"/>
    <n v="302"/>
    <n v="9.9219712525667347"/>
    <n v="0.8268309377138946"/>
    <x v="0"/>
    <x v="2"/>
    <s v="dic"/>
  </r>
  <r>
    <x v="4695"/>
    <x v="0"/>
    <n v="66"/>
    <n v="36"/>
    <n v="71.3"/>
    <n v="0"/>
    <s v="No"/>
    <s v="No"/>
    <n v="0"/>
    <n v="0"/>
    <n v="0"/>
    <s v="No"/>
    <n v="0"/>
    <s v="ME"/>
    <x v="1"/>
    <n v="39"/>
    <s v="No"/>
    <s v="No"/>
    <s v="No"/>
    <s v="  Month-to-Month   "/>
    <s v="Credit Card"/>
    <n v="7"/>
    <n v="95"/>
    <x v="0"/>
    <m/>
    <x v="450"/>
    <x v="202"/>
    <n v="85"/>
    <x v="0"/>
    <n v="8.25"/>
    <x v="0"/>
    <s v="Phone"/>
    <x v="1"/>
    <n v="0"/>
    <n v="4666"/>
    <s v="Medio"/>
    <s v="Bajo"/>
    <n v="2.3529411764705882E-2"/>
    <n v="1435"/>
    <n v="38"/>
    <n v="2.236842105263158"/>
    <n v="2.236842105263158"/>
    <s v="Primera compra"/>
    <n v="1134"/>
    <n v="37.256673511293634"/>
    <n v="3.1047227926078027"/>
    <x v="0"/>
    <x v="1"/>
    <s v="sept"/>
  </r>
  <r>
    <x v="4695"/>
    <x v="0"/>
    <n v="65"/>
    <n v="36"/>
    <n v="71.3"/>
    <n v="0"/>
    <s v="No"/>
    <s v="No"/>
    <n v="0"/>
    <n v="0"/>
    <n v="0"/>
    <s v="No"/>
    <n v="0"/>
    <s v="ME"/>
    <x v="1"/>
    <n v="39"/>
    <s v="No"/>
    <s v="No"/>
    <s v="No"/>
    <s v="  Month-to-Month   "/>
    <s v="Credit Card"/>
    <n v="7"/>
    <n v="95"/>
    <x v="0"/>
    <m/>
    <x v="450"/>
    <x v="202"/>
    <n v="85"/>
    <x v="0"/>
    <n v="8.25"/>
    <x v="5"/>
    <s v="Phone"/>
    <x v="1"/>
    <n v="0"/>
    <n v="6126"/>
    <s v="Medio"/>
    <s v="Bajo"/>
    <n v="4.7058823529411764E-2"/>
    <n v="1435"/>
    <n v="40"/>
    <n v="2.125"/>
    <n v="2.125"/>
    <s v="Compra posterior"/>
    <n v="1134"/>
    <n v="37.256673511293634"/>
    <n v="3.1047227926078027"/>
    <x v="0"/>
    <x v="1"/>
    <s v="sept"/>
  </r>
  <r>
    <x v="4696"/>
    <x v="0"/>
    <n v="75"/>
    <n v="52"/>
    <n v="107.8"/>
    <n v="36"/>
    <s v="Yes"/>
    <s v="No"/>
    <n v="26.1"/>
    <n v="0"/>
    <n v="2"/>
    <s v="Yes"/>
    <n v="0"/>
    <s v="WI"/>
    <x v="0"/>
    <n v="47"/>
    <s v="No"/>
    <s v="No"/>
    <s v="No"/>
    <s v="  Month-to-Month   "/>
    <s v="Direct Debit"/>
    <n v="26"/>
    <n v="235"/>
    <x v="0"/>
    <m/>
    <x v="729"/>
    <x v="147"/>
    <n v="50"/>
    <x v="0"/>
    <n v="25.49"/>
    <x v="1"/>
    <s v="SMS"/>
    <x v="1"/>
    <n v="0.78"/>
    <n v="6052"/>
    <s v="Medio"/>
    <s v="Bajo"/>
    <n v="0"/>
    <n v="313"/>
    <n v="88"/>
    <n v="0.56818181818181823"/>
    <n v="0.56818181818181823"/>
    <s v="Primera compra"/>
    <n v="1298"/>
    <n v="42.644763860369608"/>
    <n v="3.5537303216974672"/>
    <x v="2"/>
    <x v="1"/>
    <s v="mar"/>
  </r>
  <r>
    <x v="4697"/>
    <x v="0"/>
    <n v="70"/>
    <n v="118"/>
    <n v="369.6"/>
    <n v="0"/>
    <s v="No"/>
    <s v="No"/>
    <n v="0"/>
    <n v="0"/>
    <n v="0"/>
    <s v="No"/>
    <n v="0"/>
    <s v="UT"/>
    <x v="1"/>
    <n v="40"/>
    <s v="No"/>
    <s v="No"/>
    <s v="No"/>
    <s v="  Two Year   "/>
    <s v="Direct Debit"/>
    <n v="12"/>
    <n v="543"/>
    <x v="0"/>
    <m/>
    <x v="103"/>
    <x v="639"/>
    <n v="72"/>
    <x v="1"/>
    <n v="12.27"/>
    <x v="2"/>
    <s v="Email"/>
    <x v="0"/>
    <n v="0"/>
    <n v="6601"/>
    <s v="Medio"/>
    <s v="Medio"/>
    <n v="6.9444444444444448E-2"/>
    <n v="770"/>
    <n v="123"/>
    <n v="0.58536585365853655"/>
    <n v="0.58536585365853655"/>
    <s v="Primera compra"/>
    <n v="1471"/>
    <n v="48.328542094455848"/>
    <n v="4.0273785078713207"/>
    <x v="1"/>
    <x v="1"/>
    <s v="oct"/>
  </r>
  <r>
    <x v="4698"/>
    <x v="0"/>
    <n v="66"/>
    <n v="132"/>
    <n v="421.4"/>
    <n v="120"/>
    <s v="Yes"/>
    <s v="No"/>
    <n v="110"/>
    <n v="2"/>
    <n v="6"/>
    <s v="Yes"/>
    <n v="0"/>
    <s v="MA"/>
    <x v="0"/>
    <n v="80"/>
    <s v="No"/>
    <s v="Yes"/>
    <s v="Yes"/>
    <s v="  Month-to-Month   "/>
    <s v="Direct Debit"/>
    <n v="67"/>
    <n v="2010"/>
    <x v="0"/>
    <m/>
    <x v="440"/>
    <x v="116"/>
    <n v="70"/>
    <x v="0"/>
    <n v="59.65"/>
    <x v="1"/>
    <s v="SMS"/>
    <x v="0"/>
    <n v="0.33"/>
    <n v="6344"/>
    <s v="Alto"/>
    <s v="Bajo"/>
    <n v="0"/>
    <n v="1493"/>
    <n v="252"/>
    <n v="0.27777777777777779"/>
    <n v="0.27777777777777779"/>
    <s v="Primera compra"/>
    <n v="530"/>
    <n v="17.412731006160165"/>
    <n v="1.4510609171800137"/>
    <x v="0"/>
    <x v="0"/>
    <s v="may"/>
  </r>
  <r>
    <x v="4699"/>
    <x v="0"/>
    <n v="68"/>
    <n v="97"/>
    <n v="196.5"/>
    <n v="196"/>
    <s v="Yes"/>
    <s v="No"/>
    <n v="189.9"/>
    <n v="0"/>
    <n v="36"/>
    <s v="Yes"/>
    <n v="0"/>
    <s v="KS"/>
    <x v="1"/>
    <n v="25"/>
    <s v="Yes"/>
    <s v="No"/>
    <s v="Yes"/>
    <s v="  One Year   "/>
    <s v="Credit Card"/>
    <n v="30"/>
    <n v="1476"/>
    <x v="0"/>
    <m/>
    <x v="842"/>
    <x v="277"/>
    <n v="55"/>
    <x v="0"/>
    <n v="25.91"/>
    <x v="2"/>
    <s v="Phone"/>
    <x v="0"/>
    <n v="7.6"/>
    <n v="5258"/>
    <s v="Medio"/>
    <s v="Medio"/>
    <n v="9.0909090909090912E-2"/>
    <n v="1456"/>
    <n v="298"/>
    <n v="0.18456375838926176"/>
    <n v="0.18456375838926176"/>
    <s v="Primera compra"/>
    <n v="1591"/>
    <n v="52.271047227926076"/>
    <n v="4.3559206023271733"/>
    <x v="1"/>
    <x v="0"/>
    <s v="jun"/>
  </r>
  <r>
    <x v="4700"/>
    <x v="0"/>
    <n v="87"/>
    <n v="43"/>
    <n v="157.4"/>
    <n v="104"/>
    <s v="Yes"/>
    <s v="Yes"/>
    <n v="0"/>
    <n v="0"/>
    <n v="0"/>
    <s v="No"/>
    <n v="0"/>
    <s v="RI"/>
    <x v="1"/>
    <n v="65"/>
    <s v="No"/>
    <s v="Yes"/>
    <s v="No"/>
    <s v="  Two Year   "/>
    <s v="Credit Card"/>
    <n v="12"/>
    <n v="316"/>
    <x v="0"/>
    <m/>
    <x v="235"/>
    <x v="382"/>
    <n v="43"/>
    <x v="1"/>
    <n v="11.4"/>
    <x v="5"/>
    <s v="SMS"/>
    <x v="0"/>
    <n v="0.31"/>
    <n v="4512"/>
    <s v="Medio"/>
    <s v="Bajo"/>
    <n v="9.3023255813953487E-2"/>
    <n v="767"/>
    <n v="151"/>
    <n v="0.28476821192052981"/>
    <n v="0.28476821192052981"/>
    <s v="Primera compra"/>
    <n v="1559"/>
    <n v="51.219712525667354"/>
    <n v="4.2683093771389462"/>
    <x v="0"/>
    <x v="1"/>
    <s v="jul"/>
  </r>
  <r>
    <x v="4701"/>
    <x v="0"/>
    <n v="56"/>
    <n v="36"/>
    <n v="97.4"/>
    <n v="128"/>
    <s v="Yes"/>
    <s v="Yes"/>
    <n v="0"/>
    <n v="1"/>
    <n v="0"/>
    <s v="No"/>
    <n v="0"/>
    <s v="AZ"/>
    <x v="1"/>
    <n v="41"/>
    <s v="No"/>
    <s v="No"/>
    <s v="No"/>
    <s v="  One Year   "/>
    <s v="Direct Debit"/>
    <n v="10"/>
    <n v="157"/>
    <x v="0"/>
    <m/>
    <x v="329"/>
    <x v="28"/>
    <n v="64"/>
    <x v="2"/>
    <n v="9.65"/>
    <x v="1"/>
    <s v="Email"/>
    <x v="0"/>
    <n v="1.55"/>
    <n v="5889"/>
    <s v="Medio"/>
    <s v="Bajo"/>
    <n v="0"/>
    <n v="987"/>
    <n v="164"/>
    <n v="0.3902439024390244"/>
    <n v="0.3902439024390244"/>
    <s v="Primera compra"/>
    <n v="1727"/>
    <n v="56.739219712525667"/>
    <n v="4.7282683093771389"/>
    <x v="2"/>
    <x v="1"/>
    <s v="ene"/>
  </r>
  <r>
    <x v="4702"/>
    <x v="0"/>
    <n v="69"/>
    <n v="303"/>
    <n v="780.6"/>
    <n v="260"/>
    <s v="Yes"/>
    <s v="No"/>
    <n v="113.1"/>
    <n v="0"/>
    <n v="1"/>
    <s v="Yes"/>
    <n v="0"/>
    <s v="TN"/>
    <x v="1"/>
    <n v="50"/>
    <s v="No"/>
    <s v="No"/>
    <s v="No"/>
    <s v="  One Year   "/>
    <s v="Direct Debit"/>
    <n v="34"/>
    <n v="2230"/>
    <x v="0"/>
    <m/>
    <x v="165"/>
    <x v="277"/>
    <n v="21"/>
    <x v="0"/>
    <n v="31.25"/>
    <x v="3"/>
    <s v="Phone"/>
    <x v="1"/>
    <n v="5.66"/>
    <n v="1232"/>
    <s v="Medio"/>
    <s v="Bajo"/>
    <n v="4.7619047619047616E-2"/>
    <n v="1456"/>
    <n v="564"/>
    <n v="3.7234042553191488E-2"/>
    <n v="3.7234042553191488E-2"/>
    <s v="Primera compra"/>
    <n v="947"/>
    <n v="31.112936344969199"/>
    <n v="2.5927446954140998"/>
    <x v="2"/>
    <x v="3"/>
    <s v="mar"/>
  </r>
  <r>
    <x v="4703"/>
    <x v="0"/>
    <n v="66"/>
    <n v="234"/>
    <n v="579.9"/>
    <n v="0"/>
    <s v="No"/>
    <s v="No"/>
    <n v="0"/>
    <n v="2"/>
    <n v="2"/>
    <s v="No"/>
    <n v="47"/>
    <s v="IL"/>
    <x v="1"/>
    <n v="63"/>
    <s v="No"/>
    <s v="No"/>
    <s v="Yes"/>
    <s v="  One Year   "/>
    <s v="Direct Debit"/>
    <n v="45"/>
    <n v="2932"/>
    <x v="0"/>
    <m/>
    <x v="649"/>
    <x v="274"/>
    <n v="109"/>
    <x v="2"/>
    <n v="38.130000000000003"/>
    <x v="2"/>
    <s v="Email"/>
    <x v="0"/>
    <n v="0"/>
    <n v="3462"/>
    <s v="Medio"/>
    <s v="Medio"/>
    <n v="4.5871559633027525E-2"/>
    <n v="1425"/>
    <n v="239"/>
    <n v="0.45606694560669458"/>
    <n v="0.45606694560669458"/>
    <s v="Primera compra"/>
    <n v="1034"/>
    <n v="33.971252566735117"/>
    <n v="2.8309377138945933"/>
    <x v="1"/>
    <x v="3"/>
    <s v="dic"/>
  </r>
  <r>
    <x v="4704"/>
    <x v="0"/>
    <n v="67"/>
    <n v="353"/>
    <n v="987.6"/>
    <n v="0"/>
    <s v="No"/>
    <s v="No"/>
    <n v="0"/>
    <n v="2"/>
    <n v="7"/>
    <s v="Yes"/>
    <n v="0"/>
    <s v="IN"/>
    <x v="1"/>
    <n v="53"/>
    <s v="No"/>
    <s v="No"/>
    <s v="Yes"/>
    <s v="  Two Year   "/>
    <s v="Direct Debit"/>
    <n v="65"/>
    <n v="4599"/>
    <x v="0"/>
    <m/>
    <x v="1308"/>
    <x v="858"/>
    <n v="105"/>
    <x v="2"/>
    <n v="65.42"/>
    <x v="0"/>
    <s v="Email"/>
    <x v="0"/>
    <n v="0"/>
    <n v="4552"/>
    <s v="Alto"/>
    <s v="Bajo"/>
    <n v="1.9047619047619049E-2"/>
    <n v="1080"/>
    <n v="355"/>
    <n v="0.29577464788732394"/>
    <n v="0.29577464788732394"/>
    <s v="Primera compra"/>
    <n v="671"/>
    <n v="22.04517453798768"/>
    <n v="1.83709787816564"/>
    <x v="0"/>
    <x v="3"/>
    <s v="dic"/>
  </r>
  <r>
    <x v="4705"/>
    <x v="0"/>
    <n v="65"/>
    <n v="210"/>
    <n v="514.70000000000005"/>
    <n v="0"/>
    <s v="No"/>
    <s v="No"/>
    <n v="0"/>
    <n v="0"/>
    <n v="6"/>
    <s v="Yes"/>
    <n v="0"/>
    <s v="MN"/>
    <x v="1"/>
    <n v="56"/>
    <s v="No"/>
    <s v="No"/>
    <s v="No"/>
    <s v="  Month-to-Month   "/>
    <s v="Credit Card"/>
    <n v="20"/>
    <n v="1170"/>
    <x v="0"/>
    <m/>
    <x v="1171"/>
    <x v="676"/>
    <n v="82"/>
    <x v="1"/>
    <n v="17.53"/>
    <x v="1"/>
    <s v="SMS"/>
    <x v="0"/>
    <n v="0"/>
    <n v="4919"/>
    <s v="Medio"/>
    <s v="Bajo"/>
    <n v="0"/>
    <n v="324"/>
    <n v="210"/>
    <n v="0.39047619047619048"/>
    <n v="0.39047619047619048"/>
    <s v="Primera compra"/>
    <n v="1102"/>
    <n v="36.205338809034906"/>
    <n v="3.0171115674195756"/>
    <x v="2"/>
    <x v="0"/>
    <s v="oct"/>
  </r>
  <r>
    <x v="4706"/>
    <x v="0"/>
    <n v="75"/>
    <n v="361"/>
    <n v="663.6"/>
    <n v="0"/>
    <s v="No"/>
    <s v="No"/>
    <n v="0"/>
    <n v="0"/>
    <n v="1"/>
    <s v="Yes"/>
    <n v="0"/>
    <s v="CT"/>
    <x v="1"/>
    <n v="42"/>
    <s v="No"/>
    <s v="No"/>
    <s v="Yes"/>
    <s v="  Month-to-Month   "/>
    <s v="Direct Debit"/>
    <n v="37"/>
    <n v="2048"/>
    <x v="0"/>
    <m/>
    <x v="982"/>
    <x v="1075"/>
    <n v="37"/>
    <x v="0"/>
    <n v="42.21"/>
    <x v="1"/>
    <s v="Phone"/>
    <x v="0"/>
    <n v="0"/>
    <n v="2872"/>
    <s v="Medio"/>
    <s v="Bajo"/>
    <n v="0"/>
    <n v="474"/>
    <n v="361"/>
    <n v="0.10249307479224377"/>
    <n v="0.10249307479224377"/>
    <s v="Primera compra"/>
    <n v="1125"/>
    <n v="36.960985626283367"/>
    <n v="3.0800821355236141"/>
    <x v="2"/>
    <x v="0"/>
    <s v="sept"/>
  </r>
  <r>
    <x v="4707"/>
    <x v="0"/>
    <n v="55"/>
    <n v="9"/>
    <n v="26.6"/>
    <n v="10"/>
    <s v="Yes"/>
    <s v="No"/>
    <n v="11.6"/>
    <n v="0"/>
    <n v="12"/>
    <s v="Yes"/>
    <n v="0"/>
    <s v="SD"/>
    <x v="0"/>
    <n v="43"/>
    <s v="No"/>
    <s v="No"/>
    <s v="No"/>
    <s v="  Month-to-Month   "/>
    <s v="Direct Debit"/>
    <n v="34"/>
    <n v="64"/>
    <x v="0"/>
    <m/>
    <x v="1183"/>
    <x v="1405"/>
    <n v="113"/>
    <x v="2"/>
    <n v="36.72"/>
    <x v="1"/>
    <s v="SMS"/>
    <x v="0"/>
    <n v="0.23"/>
    <n v="4084"/>
    <s v="Medio"/>
    <s v="Bajo"/>
    <n v="0"/>
    <n v="1468"/>
    <n v="19"/>
    <n v="5.9473684210526319"/>
    <n v="5.9473684210526319"/>
    <s v="Primera compra"/>
    <n v="464"/>
    <n v="15.24435318275154"/>
    <n v="1.270362765229295"/>
    <x v="0"/>
    <x v="1"/>
    <s v="jul"/>
  </r>
  <r>
    <x v="4708"/>
    <x v="0"/>
    <n v="59"/>
    <n v="25"/>
    <n v="74"/>
    <n v="0"/>
    <s v="No"/>
    <s v="No"/>
    <n v="0"/>
    <n v="2"/>
    <n v="1"/>
    <s v="Yes"/>
    <n v="0"/>
    <s v="NJ"/>
    <x v="0"/>
    <n v="58"/>
    <s v="No"/>
    <s v="No"/>
    <s v="No"/>
    <s v="  Month-to-Month   "/>
    <s v="Direct Debit"/>
    <n v="39"/>
    <n v="224"/>
    <x v="0"/>
    <m/>
    <x v="904"/>
    <x v="257"/>
    <n v="58"/>
    <x v="1"/>
    <n v="32.78"/>
    <x v="0"/>
    <s v="Email"/>
    <x v="0"/>
    <n v="0"/>
    <n v="3739"/>
    <s v="Medio"/>
    <s v="Bajo"/>
    <n v="3.4482758620689655E-2"/>
    <n v="1003"/>
    <n v="27"/>
    <n v="2.1481481481481484"/>
    <n v="2.1481481481481484"/>
    <s v="Primera compra"/>
    <n v="1035"/>
    <n v="34.004106776180699"/>
    <n v="2.8336755646817249"/>
    <x v="0"/>
    <x v="1"/>
    <s v="dic"/>
  </r>
  <r>
    <x v="4709"/>
    <x v="0"/>
    <n v="62"/>
    <n v="8"/>
    <n v="20.2"/>
    <n v="8"/>
    <s v="Yes"/>
    <s v="Yes"/>
    <n v="0"/>
    <n v="0"/>
    <n v="0"/>
    <s v="No"/>
    <n v="0"/>
    <s v="IL"/>
    <x v="0"/>
    <n v="32"/>
    <s v="No"/>
    <s v="No"/>
    <s v="No"/>
    <s v="  Month-to-Month   "/>
    <s v="Credit Card"/>
    <n v="9"/>
    <n v="16"/>
    <x v="0"/>
    <m/>
    <x v="816"/>
    <x v="1126"/>
    <n v="61"/>
    <x v="1"/>
    <n v="7.45"/>
    <x v="5"/>
    <s v="SMS"/>
    <x v="1"/>
    <n v="0.17"/>
    <n v="2199"/>
    <s v="Medio"/>
    <s v="Bajo"/>
    <n v="6.5573770491803282E-2"/>
    <n v="319"/>
    <n v="20"/>
    <n v="3.05"/>
    <n v="3.05"/>
    <s v="Primera compra"/>
    <n v="1421"/>
    <n v="46.685831622176593"/>
    <n v="3.890485968514716"/>
    <x v="0"/>
    <x v="1"/>
    <s v="nov"/>
  </r>
  <r>
    <x v="4710"/>
    <x v="0"/>
    <n v="73"/>
    <n v="9"/>
    <n v="26.8"/>
    <n v="0"/>
    <s v="No"/>
    <s v="No"/>
    <n v="0"/>
    <n v="0"/>
    <n v="5"/>
    <s v="Yes"/>
    <n v="0"/>
    <s v="WV"/>
    <x v="1"/>
    <n v="21"/>
    <s v="Yes"/>
    <s v="No"/>
    <s v="No"/>
    <s v="  Month-to-Month   "/>
    <s v="Credit Card"/>
    <n v="17"/>
    <n v="35"/>
    <x v="0"/>
    <m/>
    <x v="1093"/>
    <x v="487"/>
    <n v="119"/>
    <x v="1"/>
    <n v="16.97"/>
    <x v="0"/>
    <s v="SMS"/>
    <x v="0"/>
    <n v="0"/>
    <n v="3779"/>
    <s v="Medio"/>
    <s v="Bajo"/>
    <n v="1.680672268907563E-2"/>
    <n v="910"/>
    <n v="11"/>
    <n v="10.818181818181818"/>
    <n v="10.818181818181818"/>
    <s v="Primera compra"/>
    <n v="1012"/>
    <n v="33.248459958932237"/>
    <n v="2.7707049965776864"/>
    <x v="0"/>
    <x v="1"/>
    <s v="ene"/>
  </r>
  <r>
    <x v="4711"/>
    <x v="0"/>
    <n v="74"/>
    <n v="393"/>
    <n v="685.9"/>
    <n v="0"/>
    <s v="No"/>
    <s v="No"/>
    <n v="0"/>
    <n v="0"/>
    <n v="2"/>
    <s v="Yes"/>
    <n v="0"/>
    <s v="WI"/>
    <x v="0"/>
    <n v="36"/>
    <s v="No"/>
    <s v="No"/>
    <s v="Yes"/>
    <s v="  One Year   "/>
    <s v="Direct Debit"/>
    <n v="55"/>
    <n v="3117"/>
    <x v="0"/>
    <m/>
    <x v="687"/>
    <x v="680"/>
    <n v="25"/>
    <x v="0"/>
    <n v="50.61"/>
    <x v="3"/>
    <s v="SMS"/>
    <x v="1"/>
    <n v="0"/>
    <n v="443"/>
    <s v="Alto"/>
    <s v="Bajo"/>
    <n v="0.04"/>
    <n v="551"/>
    <n v="394"/>
    <n v="6.3451776649746189E-2"/>
    <n v="6.3451776649746189E-2"/>
    <s v="Primera compra"/>
    <n v="1234"/>
    <n v="40.542094455852158"/>
    <n v="3.378507871321013"/>
    <x v="2"/>
    <x v="3"/>
    <s v="may"/>
  </r>
  <r>
    <x v="4712"/>
    <x v="0"/>
    <n v="72"/>
    <n v="11"/>
    <n v="26"/>
    <n v="0"/>
    <s v="No"/>
    <s v="No"/>
    <n v="0"/>
    <n v="0"/>
    <n v="2"/>
    <s v="No"/>
    <n v="0"/>
    <s v="NM"/>
    <x v="1"/>
    <n v="51"/>
    <s v="No"/>
    <s v="No"/>
    <s v="No"/>
    <s v="  Month-to-Month   "/>
    <s v="Direct Debit"/>
    <n v="46"/>
    <n v="133"/>
    <x v="0"/>
    <m/>
    <x v="1080"/>
    <x v="886"/>
    <n v="120"/>
    <x v="2"/>
    <n v="52.23"/>
    <x v="3"/>
    <s v="SMS"/>
    <x v="1"/>
    <n v="0"/>
    <n v="3250"/>
    <s v="Alto"/>
    <s v="Bajo"/>
    <n v="8.3333333333333332E-3"/>
    <n v="1479"/>
    <n v="12"/>
    <n v="10"/>
    <n v="10"/>
    <s v="Primera compra"/>
    <n v="1733"/>
    <n v="56.936344969199176"/>
    <n v="4.7446954140999313"/>
    <x v="2"/>
    <x v="1"/>
    <s v="ene"/>
  </r>
  <r>
    <x v="4713"/>
    <x v="0"/>
    <n v="61"/>
    <n v="60"/>
    <n v="113.1"/>
    <n v="0"/>
    <s v="No"/>
    <s v="No"/>
    <n v="0"/>
    <n v="0"/>
    <n v="3"/>
    <s v="No"/>
    <n v="57"/>
    <s v="LA"/>
    <x v="0"/>
    <n v="58"/>
    <s v="No"/>
    <s v="No"/>
    <s v="No"/>
    <s v="  Month-to-Month   "/>
    <s v="Direct Debit"/>
    <n v="40"/>
    <n v="649"/>
    <x v="0"/>
    <m/>
    <x v="1057"/>
    <x v="312"/>
    <n v="113"/>
    <x v="2"/>
    <n v="44.48"/>
    <x v="0"/>
    <s v="Email"/>
    <x v="1"/>
    <n v="0"/>
    <n v="4489"/>
    <s v="Medio"/>
    <s v="Bajo"/>
    <n v="1.7699115044247787E-2"/>
    <n v="1185"/>
    <n v="62"/>
    <n v="1.8225806451612903"/>
    <n v="1.8225806451612903"/>
    <s v="Primera compra"/>
    <n v="448"/>
    <n v="14.718685831622174"/>
    <n v="1.2265571526351813"/>
    <x v="0"/>
    <x v="2"/>
    <s v="jul"/>
  </r>
  <r>
    <x v="4714"/>
    <x v="0"/>
    <n v="72"/>
    <n v="102"/>
    <n v="295.8"/>
    <n v="370"/>
    <s v="Yes"/>
    <s v="No"/>
    <n v="157.9"/>
    <n v="0"/>
    <n v="1"/>
    <s v="Yes"/>
    <n v="0"/>
    <s v="MS"/>
    <x v="1"/>
    <n v="54"/>
    <s v="No"/>
    <s v="No"/>
    <s v="Yes"/>
    <s v="  Two Year   "/>
    <s v="Direct Debit"/>
    <n v="66"/>
    <n v="4866"/>
    <x v="0"/>
    <m/>
    <x v="115"/>
    <x v="509"/>
    <n v="49"/>
    <x v="1"/>
    <n v="61.83"/>
    <x v="3"/>
    <s v="Phone"/>
    <x v="1"/>
    <n v="4.74"/>
    <n v="5844"/>
    <s v="Alto"/>
    <s v="Bajo"/>
    <n v="2.0408163265306121E-2"/>
    <n v="534"/>
    <n v="473"/>
    <n v="0.10359408033826638"/>
    <n v="0.10359408033826638"/>
    <s v="Primera compra"/>
    <n v="1737"/>
    <n v="57.067761806981515"/>
    <n v="4.7556468172484596"/>
    <x v="2"/>
    <x v="3"/>
    <s v="ene"/>
  </r>
  <r>
    <x v="4715"/>
    <x v="0"/>
    <n v="93"/>
    <n v="4"/>
    <n v="12"/>
    <n v="0"/>
    <s v="No"/>
    <s v="No"/>
    <n v="0"/>
    <n v="0"/>
    <n v="0"/>
    <s v="No"/>
    <n v="0"/>
    <s v="OK"/>
    <x v="0"/>
    <n v="38"/>
    <s v="No"/>
    <s v="No"/>
    <s v="No"/>
    <s v="  Month-to-Month   "/>
    <s v="Credit Card"/>
    <n v="12"/>
    <n v="12"/>
    <x v="0"/>
    <m/>
    <x v="1393"/>
    <x v="1306"/>
    <n v="33"/>
    <x v="1"/>
    <n v="13.04"/>
    <x v="2"/>
    <s v="Email"/>
    <x v="1"/>
    <n v="0"/>
    <n v="3193"/>
    <s v="Medio"/>
    <s v="Medio"/>
    <n v="0.15151515151515152"/>
    <n v="1492"/>
    <n v="9"/>
    <n v="3.6666666666666665"/>
    <n v="3.6666666666666665"/>
    <s v="Primera compra"/>
    <n v="1309"/>
    <n v="43.006160164271051"/>
    <n v="3.5838466803559208"/>
    <x v="1"/>
    <x v="1"/>
    <s v="mar"/>
  </r>
  <r>
    <x v="4716"/>
    <x v="0"/>
    <n v="51"/>
    <n v="152"/>
    <n v="508.8"/>
    <n v="0"/>
    <s v="No"/>
    <s v="No"/>
    <n v="0"/>
    <n v="0"/>
    <n v="0"/>
    <s v="No"/>
    <n v="0"/>
    <s v="MN"/>
    <x v="0"/>
    <n v="37"/>
    <s v="No"/>
    <s v="No"/>
    <s v="No"/>
    <s v="  Two Year   "/>
    <s v="Direct Debit"/>
    <n v="14"/>
    <n v="430"/>
    <x v="0"/>
    <m/>
    <x v="1395"/>
    <x v="41"/>
    <n v="80"/>
    <x v="2"/>
    <n v="13.99"/>
    <x v="1"/>
    <s v="Phone"/>
    <x v="1"/>
    <n v="0"/>
    <n v="4737"/>
    <s v="Medio"/>
    <s v="Bajo"/>
    <n v="0"/>
    <n v="341"/>
    <n v="152"/>
    <n v="0.52631578947368418"/>
    <n v="0.52631578947368418"/>
    <s v="Primera compra"/>
    <n v="1014"/>
    <n v="33.314168377823407"/>
    <n v="2.7761806981519506"/>
    <x v="2"/>
    <x v="1"/>
    <s v="ene"/>
  </r>
  <r>
    <x v="4716"/>
    <x v="0"/>
    <n v="70"/>
    <n v="152"/>
    <n v="508.8"/>
    <n v="0"/>
    <s v="No"/>
    <s v="No"/>
    <n v="0"/>
    <n v="0"/>
    <n v="0"/>
    <s v="No"/>
    <n v="0"/>
    <s v="MN"/>
    <x v="0"/>
    <n v="37"/>
    <s v="No"/>
    <s v="No"/>
    <s v="No"/>
    <s v="  Two Year   "/>
    <s v="Direct Debit"/>
    <n v="14"/>
    <n v="430"/>
    <x v="0"/>
    <m/>
    <x v="1395"/>
    <x v="41"/>
    <n v="80"/>
    <x v="2"/>
    <n v="13.99"/>
    <x v="3"/>
    <s v="Phone"/>
    <x v="1"/>
    <n v="0"/>
    <n v="1738"/>
    <s v="Medio"/>
    <s v="Bajo"/>
    <n v="1.2500000000000001E-2"/>
    <n v="341"/>
    <n v="153"/>
    <n v="0.52287581699346408"/>
    <n v="0.52287581699346408"/>
    <s v="Compra posterior"/>
    <n v="1014"/>
    <n v="33.314168377823407"/>
    <n v="2.7761806981519506"/>
    <x v="2"/>
    <x v="1"/>
    <s v="ene"/>
  </r>
  <r>
    <x v="4717"/>
    <x v="0"/>
    <n v="65"/>
    <n v="104"/>
    <n v="268"/>
    <n v="0"/>
    <s v="No"/>
    <s v="No"/>
    <n v="0"/>
    <n v="2"/>
    <n v="0"/>
    <s v="No"/>
    <n v="0"/>
    <s v="NC"/>
    <x v="0"/>
    <n v="62"/>
    <s v="No"/>
    <s v="No"/>
    <s v="No"/>
    <s v="  Two Year   "/>
    <s v="Credit Card"/>
    <n v="8"/>
    <n v="258"/>
    <x v="0"/>
    <m/>
    <x v="234"/>
    <x v="415"/>
    <n v="64"/>
    <x v="1"/>
    <n v="7.95"/>
    <x v="5"/>
    <s v="SMS"/>
    <x v="1"/>
    <n v="0"/>
    <n v="2094"/>
    <s v="Medio"/>
    <s v="Bajo"/>
    <n v="6.25E-2"/>
    <n v="1178"/>
    <n v="108"/>
    <n v="0.59259259259259256"/>
    <n v="0.59259259259259256"/>
    <s v="Primera compra"/>
    <n v="1352"/>
    <n v="44.418891170431209"/>
    <n v="3.7015742642026006"/>
    <x v="0"/>
    <x v="1"/>
    <s v="ene"/>
  </r>
  <r>
    <x v="4718"/>
    <x v="0"/>
    <n v="89"/>
    <n v="415"/>
    <n v="903.8"/>
    <n v="280"/>
    <s v="Yes"/>
    <s v="No"/>
    <n v="179.2"/>
    <n v="0"/>
    <n v="24"/>
    <s v="Yes"/>
    <n v="0"/>
    <s v="NJ"/>
    <x v="0"/>
    <n v="22"/>
    <s v="Yes"/>
    <s v="No"/>
    <s v="Yes"/>
    <s v="  Two Year   "/>
    <s v="Credit Card"/>
    <n v="24"/>
    <n v="1701"/>
    <x v="0"/>
    <m/>
    <x v="334"/>
    <x v="88"/>
    <n v="16"/>
    <x v="1"/>
    <n v="19.61"/>
    <x v="3"/>
    <s v="SMS"/>
    <x v="0"/>
    <n v="0.9"/>
    <n v="3149"/>
    <s v="Medio"/>
    <s v="Bajo"/>
    <n v="6.25E-2"/>
    <n v="701"/>
    <n v="696"/>
    <n v="2.2988505747126436E-2"/>
    <n v="2.2988505747126436E-2"/>
    <s v="Primera compra"/>
    <n v="1459"/>
    <n v="47.93429158110883"/>
    <n v="3.9945242984257359"/>
    <x v="2"/>
    <x v="0"/>
    <s v="oct"/>
  </r>
  <r>
    <x v="4719"/>
    <x v="0"/>
    <n v="74"/>
    <n v="157"/>
    <n v="411.2"/>
    <n v="0"/>
    <s v="No"/>
    <s v="No"/>
    <n v="0"/>
    <n v="1"/>
    <n v="0"/>
    <s v="No"/>
    <n v="0"/>
    <s v="OH"/>
    <x v="0"/>
    <n v="46"/>
    <s v="No"/>
    <s v="No"/>
    <s v="No"/>
    <s v="  One Year   "/>
    <s v="Credit Card"/>
    <n v="8"/>
    <n v="418"/>
    <x v="0"/>
    <m/>
    <x v="1005"/>
    <x v="695"/>
    <n v="35"/>
    <x v="2"/>
    <n v="7.45"/>
    <x v="0"/>
    <s v="SMS"/>
    <x v="1"/>
    <n v="0"/>
    <n v="2310"/>
    <s v="Medio"/>
    <s v="Bajo"/>
    <n v="5.7142857142857141E-2"/>
    <n v="1124"/>
    <n v="159"/>
    <n v="0.22012578616352202"/>
    <n v="0.22012578616352202"/>
    <s v="Primera compra"/>
    <n v="1682"/>
    <n v="55.260780287474333"/>
    <n v="4.6050650239561941"/>
    <x v="0"/>
    <x v="1"/>
    <s v="mar"/>
  </r>
  <r>
    <x v="4720"/>
    <x v="0"/>
    <n v="73"/>
    <n v="342"/>
    <n v="763.4"/>
    <n v="0"/>
    <s v="No"/>
    <s v="No"/>
    <n v="0"/>
    <n v="0"/>
    <n v="0"/>
    <s v="Yes"/>
    <n v="0"/>
    <s v="NM"/>
    <x v="0"/>
    <n v="33"/>
    <s v="No"/>
    <s v="No"/>
    <s v="Yes"/>
    <s v="  Month-to-Month   "/>
    <s v="Direct Debit"/>
    <n v="44"/>
    <n v="2241"/>
    <x v="0"/>
    <m/>
    <x v="96"/>
    <x v="517"/>
    <n v="48"/>
    <x v="0"/>
    <n v="49.55"/>
    <x v="1"/>
    <s v="SMS"/>
    <x v="0"/>
    <n v="0"/>
    <n v="6496"/>
    <s v="Alto"/>
    <s v="Bajo"/>
    <n v="0"/>
    <n v="803"/>
    <n v="342"/>
    <n v="0.14035087719298245"/>
    <n v="0.14035087719298245"/>
    <s v="Primera compra"/>
    <n v="1109"/>
    <n v="36.435318275154003"/>
    <n v="3.0362765229295001"/>
    <x v="2"/>
    <x v="3"/>
    <s v="sept"/>
  </r>
  <r>
    <x v="4721"/>
    <x v="0"/>
    <n v="88"/>
    <n v="50"/>
    <n v="120.4"/>
    <n v="0"/>
    <s v="No"/>
    <s v="No"/>
    <n v="0"/>
    <n v="0"/>
    <n v="5"/>
    <s v="Yes"/>
    <n v="0"/>
    <s v="FL"/>
    <x v="0"/>
    <n v="50"/>
    <s v="No"/>
    <s v="No"/>
    <s v="No"/>
    <s v="  Month-to-Month   "/>
    <s v="Credit Card"/>
    <n v="14"/>
    <n v="113"/>
    <x v="0"/>
    <m/>
    <x v="16"/>
    <x v="344"/>
    <n v="85"/>
    <x v="1"/>
    <n v="13.42"/>
    <x v="3"/>
    <s v="SMS"/>
    <x v="0"/>
    <n v="0"/>
    <n v="4353"/>
    <s v="Medio"/>
    <s v="Bajo"/>
    <n v="1.1764705882352941E-2"/>
    <n v="427"/>
    <n v="51"/>
    <n v="1.6666666666666667"/>
    <n v="1.6666666666666667"/>
    <s v="Primera compra"/>
    <n v="1651"/>
    <n v="54.242299794661193"/>
    <n v="4.5201916495550991"/>
    <x v="2"/>
    <x v="1"/>
    <s v="abr"/>
  </r>
  <r>
    <x v="4722"/>
    <x v="0"/>
    <n v="71"/>
    <n v="176"/>
    <n v="359.3"/>
    <n v="0"/>
    <s v="No"/>
    <s v="No"/>
    <n v="0"/>
    <n v="0"/>
    <n v="11"/>
    <s v="Yes"/>
    <n v="0"/>
    <s v="MI"/>
    <x v="1"/>
    <n v="49"/>
    <s v="No"/>
    <s v="No"/>
    <s v="Yes"/>
    <s v="  Two Year   "/>
    <s v="Direct Debit"/>
    <n v="33"/>
    <n v="2404"/>
    <x v="0"/>
    <m/>
    <x v="954"/>
    <x v="666"/>
    <n v="6"/>
    <x v="2"/>
    <n v="27.49"/>
    <x v="2"/>
    <s v="Phone"/>
    <x v="1"/>
    <n v="0"/>
    <n v="2864"/>
    <s v="Medio"/>
    <s v="Medio"/>
    <n v="0.83333333333333337"/>
    <n v="826"/>
    <n v="181"/>
    <n v="3.3149171270718231E-2"/>
    <n v="3.3149171270718231E-2"/>
    <s v="Primera compra"/>
    <n v="1207"/>
    <n v="39.655030800821358"/>
    <n v="3.3045859000684463"/>
    <x v="1"/>
    <x v="3"/>
    <s v="jun"/>
  </r>
  <r>
    <x v="4722"/>
    <x v="0"/>
    <n v="51"/>
    <n v="176"/>
    <n v="359.3"/>
    <n v="0"/>
    <s v="No"/>
    <s v="No"/>
    <n v="0"/>
    <n v="0"/>
    <n v="11"/>
    <s v="Yes"/>
    <n v="0"/>
    <s v="MI"/>
    <x v="1"/>
    <n v="49"/>
    <s v="No"/>
    <s v="No"/>
    <s v="Yes"/>
    <s v="  Two Year   "/>
    <s v="Direct Debit"/>
    <n v="33"/>
    <n v="2404"/>
    <x v="0"/>
    <m/>
    <x v="954"/>
    <x v="666"/>
    <n v="6"/>
    <x v="2"/>
    <n v="27.49"/>
    <x v="2"/>
    <s v="Phone"/>
    <x v="1"/>
    <n v="0"/>
    <n v="6879"/>
    <s v="Medio"/>
    <s v="Medio"/>
    <n v="0.83333333333333337"/>
    <n v="826"/>
    <n v="181"/>
    <n v="3.3149171270718231E-2"/>
    <n v="3.3149171270718231E-2"/>
    <s v="Compra posterior"/>
    <n v="1207"/>
    <n v="39.655030800821358"/>
    <n v="3.3045859000684463"/>
    <x v="1"/>
    <x v="3"/>
    <s v="jun"/>
  </r>
  <r>
    <x v="4723"/>
    <x v="0"/>
    <n v="71"/>
    <n v="387"/>
    <n v="734.2"/>
    <n v="0"/>
    <s v="No"/>
    <s v="No"/>
    <n v="0"/>
    <n v="0"/>
    <n v="0"/>
    <s v="No"/>
    <n v="0"/>
    <s v="CO"/>
    <x v="0"/>
    <n v="29"/>
    <s v="Yes"/>
    <s v="No"/>
    <s v="No"/>
    <s v="  One Year   "/>
    <s v="Credit Card"/>
    <n v="12"/>
    <n v="703"/>
    <x v="0"/>
    <m/>
    <x v="1331"/>
    <x v="162"/>
    <n v="59"/>
    <x v="0"/>
    <n v="11.81"/>
    <x v="1"/>
    <s v="Phone"/>
    <x v="0"/>
    <n v="0"/>
    <n v="3160"/>
    <s v="Medio"/>
    <s v="Bajo"/>
    <n v="0"/>
    <n v="1606"/>
    <n v="387"/>
    <n v="0.15245478036175711"/>
    <n v="0.15245478036175711"/>
    <s v="Primera compra"/>
    <n v="1602"/>
    <n v="52.632443531827512"/>
    <n v="4.386036960985626"/>
    <x v="2"/>
    <x v="2"/>
    <s v="may"/>
  </r>
  <r>
    <x v="4724"/>
    <x v="0"/>
    <n v="66"/>
    <n v="113"/>
    <n v="342.3"/>
    <n v="116"/>
    <s v="Yes"/>
    <s v="No"/>
    <n v="190"/>
    <n v="0"/>
    <n v="10"/>
    <s v="Yes"/>
    <n v="0"/>
    <s v="NM"/>
    <x v="0"/>
    <n v="67"/>
    <s v="No"/>
    <s v="Yes"/>
    <s v="Yes"/>
    <s v="  Month-to-Month   "/>
    <s v="Direct Debit"/>
    <n v="51"/>
    <n v="1462"/>
    <x v="0"/>
    <m/>
    <x v="838"/>
    <x v="693"/>
    <n v="2"/>
    <x v="0"/>
    <n v="42.29"/>
    <x v="5"/>
    <s v="Phone"/>
    <x v="0"/>
    <n v="3.8"/>
    <n v="5048"/>
    <s v="Medio"/>
    <s v="Bajo"/>
    <n v="2"/>
    <n v="1371"/>
    <n v="233"/>
    <n v="8.5836909871244635E-3"/>
    <n v="8.5836909871244635E-3"/>
    <s v="Primera compra"/>
    <n v="1503"/>
    <n v="49.379876796714584"/>
    <n v="4.1149897330595486"/>
    <x v="0"/>
    <x v="0"/>
    <s v="sept"/>
  </r>
  <r>
    <x v="4725"/>
    <x v="0"/>
    <n v="77"/>
    <n v="3"/>
    <n v="11"/>
    <n v="0"/>
    <s v="No"/>
    <s v="No"/>
    <n v="0"/>
    <n v="0"/>
    <n v="0"/>
    <s v="No"/>
    <n v="0"/>
    <s v="NC"/>
    <x v="1"/>
    <n v="53"/>
    <s v="No"/>
    <s v="No"/>
    <s v="No"/>
    <s v="  Month-to-Month   "/>
    <s v="Credit Card"/>
    <n v="13"/>
    <n v="13"/>
    <x v="0"/>
    <m/>
    <x v="1321"/>
    <x v="595"/>
    <n v="103"/>
    <x v="1"/>
    <n v="11.34"/>
    <x v="3"/>
    <s v="SMS"/>
    <x v="1"/>
    <n v="0"/>
    <n v="4775"/>
    <s v="Medio"/>
    <s v="Bajo"/>
    <n v="9.7087378640776691E-3"/>
    <n v="805"/>
    <n v="4"/>
    <n v="25.75"/>
    <n v="25.75"/>
    <s v="Primera compra"/>
    <n v="340"/>
    <n v="11.170431211498972"/>
    <n v="0.93086926762491429"/>
    <x v="0"/>
    <x v="1"/>
    <s v="nov"/>
  </r>
  <r>
    <x v="4726"/>
    <x v="0"/>
    <n v="60"/>
    <n v="6"/>
    <n v="15.4"/>
    <n v="12"/>
    <s v="Yes"/>
    <s v="No"/>
    <n v="6.8"/>
    <n v="0"/>
    <n v="0"/>
    <s v="No"/>
    <n v="0"/>
    <s v="ID"/>
    <x v="1"/>
    <n v="47"/>
    <s v="No"/>
    <s v="No"/>
    <s v="No"/>
    <s v="  Month-to-Month   "/>
    <s v="Credit Card"/>
    <n v="9"/>
    <n v="29"/>
    <x v="0"/>
    <m/>
    <x v="545"/>
    <x v="451"/>
    <n v="91"/>
    <x v="2"/>
    <n v="10.43"/>
    <x v="5"/>
    <s v="Phone"/>
    <x v="1"/>
    <n v="0.34"/>
    <n v="1514"/>
    <s v="Medio"/>
    <s v="Bajo"/>
    <n v="4.3956043956043959E-2"/>
    <n v="1240"/>
    <n v="22"/>
    <n v="4.1363636363636367"/>
    <n v="4.1363636363636367"/>
    <s v="Primera compra"/>
    <n v="814"/>
    <n v="26.743326488706366"/>
    <n v="2.2286105407255303"/>
    <x v="0"/>
    <x v="1"/>
    <s v="jul"/>
  </r>
  <r>
    <x v="4726"/>
    <x v="0"/>
    <n v="73"/>
    <n v="6"/>
    <n v="15.4"/>
    <n v="12"/>
    <s v="Yes"/>
    <s v="No"/>
    <n v="6.8"/>
    <n v="0"/>
    <n v="0"/>
    <s v="No"/>
    <n v="0"/>
    <s v="ID"/>
    <x v="1"/>
    <n v="47"/>
    <s v="No"/>
    <s v="No"/>
    <s v="No"/>
    <s v="  Month-to-Month   "/>
    <s v="Credit Card"/>
    <n v="9"/>
    <n v="29"/>
    <x v="0"/>
    <m/>
    <x v="545"/>
    <x v="451"/>
    <n v="91"/>
    <x v="2"/>
    <n v="10.43"/>
    <x v="4"/>
    <s v="Phone"/>
    <x v="1"/>
    <n v="0.34"/>
    <n v="2401"/>
    <s v="Medio"/>
    <s v="Bajo"/>
    <n v="3.2967032967032968E-2"/>
    <n v="1240"/>
    <n v="21"/>
    <n v="4.333333333333333"/>
    <n v="4.333333333333333"/>
    <s v="Compra posterior"/>
    <n v="814"/>
    <n v="26.743326488706366"/>
    <n v="2.2286105407255303"/>
    <x v="0"/>
    <x v="1"/>
    <s v="jul"/>
  </r>
  <r>
    <x v="4727"/>
    <x v="0"/>
    <n v="72"/>
    <n v="74"/>
    <n v="259.39999999999998"/>
    <n v="0"/>
    <s v="No"/>
    <s v="No"/>
    <n v="0"/>
    <n v="0"/>
    <n v="8"/>
    <s v="Yes"/>
    <n v="0"/>
    <s v="KS"/>
    <x v="1"/>
    <n v="36"/>
    <s v="No"/>
    <s v="No"/>
    <s v="No"/>
    <s v="  Two Year   "/>
    <s v="Credit Card"/>
    <n v="21"/>
    <n v="1353"/>
    <x v="0"/>
    <m/>
    <x v="588"/>
    <x v="683"/>
    <n v="2"/>
    <x v="0"/>
    <n v="18.77"/>
    <x v="2"/>
    <s v="SMS"/>
    <x v="0"/>
    <n v="0"/>
    <n v="5323"/>
    <s v="Medio"/>
    <s v="Medio"/>
    <n v="2.5"/>
    <n v="1187"/>
    <n v="79"/>
    <n v="2.5316455696202531E-2"/>
    <n v="2.5316455696202531E-2"/>
    <s v="Primera compra"/>
    <n v="1630"/>
    <n v="53.552361396303894"/>
    <n v="4.4626967830253248"/>
    <x v="1"/>
    <x v="0"/>
    <s v="abr"/>
  </r>
  <r>
    <x v="4728"/>
    <x v="0"/>
    <n v="67"/>
    <n v="48"/>
    <n v="125.1"/>
    <n v="64"/>
    <s v="Yes"/>
    <s v="No"/>
    <n v="74.7"/>
    <n v="0"/>
    <n v="0"/>
    <s v="No"/>
    <n v="0"/>
    <s v="CO"/>
    <x v="1"/>
    <n v="23"/>
    <s v="Yes"/>
    <s v="No"/>
    <s v="No"/>
    <s v="  Month-to-Month   "/>
    <s v="Direct Debit"/>
    <n v="13"/>
    <n v="202"/>
    <x v="0"/>
    <m/>
    <x v="811"/>
    <x v="1263"/>
    <n v="96"/>
    <x v="1"/>
    <n v="10.77"/>
    <x v="4"/>
    <s v="SMS"/>
    <x v="1"/>
    <n v="0.22"/>
    <n v="107"/>
    <s v="Medio"/>
    <s v="Bajo"/>
    <n v="3.125E-2"/>
    <n v="617"/>
    <n v="115"/>
    <n v="0.83478260869565213"/>
    <n v="0.83478260869565213"/>
    <s v="Primera compra"/>
    <n v="1399"/>
    <n v="45.963039014373713"/>
    <n v="3.8302532511978096"/>
    <x v="0"/>
    <x v="1"/>
    <s v="dic"/>
  </r>
  <r>
    <x v="4729"/>
    <x v="0"/>
    <n v="69"/>
    <n v="5"/>
    <n v="13"/>
    <n v="0"/>
    <s v="No"/>
    <s v="No"/>
    <n v="0"/>
    <n v="2"/>
    <n v="1"/>
    <s v="Yes"/>
    <n v="0"/>
    <s v="MN"/>
    <x v="0"/>
    <n v="58"/>
    <s v="No"/>
    <s v="No"/>
    <s v="No"/>
    <s v="  Month-to-Month   "/>
    <s v="Direct Debit"/>
    <n v="41"/>
    <n v="41"/>
    <x v="0"/>
    <m/>
    <x v="993"/>
    <x v="1262"/>
    <n v="19"/>
    <x v="1"/>
    <n v="45.57"/>
    <x v="4"/>
    <s v="Email"/>
    <x v="0"/>
    <n v="0"/>
    <n v="1763"/>
    <s v="Alto"/>
    <s v="Bajo"/>
    <n v="0.15789473684210525"/>
    <n v="1686"/>
    <n v="8"/>
    <n v="2.375"/>
    <n v="2.375"/>
    <s v="Primera compra"/>
    <n v="860"/>
    <n v="28.254620123203289"/>
    <n v="2.3545516769336072"/>
    <x v="0"/>
    <x v="1"/>
    <s v="jun"/>
  </r>
  <r>
    <x v="4730"/>
    <x v="0"/>
    <n v="72"/>
    <n v="238"/>
    <n v="758.9"/>
    <n v="0"/>
    <s v="No"/>
    <s v="No"/>
    <n v="0"/>
    <n v="1"/>
    <n v="0"/>
    <s v="No"/>
    <n v="0"/>
    <s v="MA"/>
    <x v="1"/>
    <n v="51"/>
    <s v="No"/>
    <s v="No"/>
    <s v="No"/>
    <s v="  Two Year   "/>
    <s v="Credit Card"/>
    <n v="6"/>
    <n v="324"/>
    <x v="0"/>
    <m/>
    <x v="1391"/>
    <x v="785"/>
    <n v="65"/>
    <x v="0"/>
    <n v="5.35"/>
    <x v="0"/>
    <s v="Phone"/>
    <x v="0"/>
    <n v="0"/>
    <n v="4455"/>
    <s v="Medio"/>
    <s v="Bajo"/>
    <n v="3.0769230769230771E-2"/>
    <n v="1537"/>
    <n v="240"/>
    <n v="0.27083333333333331"/>
    <n v="0.27083333333333331"/>
    <s v="Primera compra"/>
    <n v="952"/>
    <n v="31.277207392197127"/>
    <n v="2.6064339493497606"/>
    <x v="0"/>
    <x v="1"/>
    <s v="mar"/>
  </r>
  <r>
    <x v="4731"/>
    <x v="0"/>
    <n v="76"/>
    <n v="327"/>
    <n v="732.4"/>
    <n v="0"/>
    <s v="No"/>
    <s v="No"/>
    <n v="0"/>
    <n v="0"/>
    <n v="14"/>
    <s v="Yes"/>
    <n v="0"/>
    <s v="KY"/>
    <x v="1"/>
    <n v="27"/>
    <s v="Yes"/>
    <s v="No"/>
    <s v="Yes"/>
    <s v="  Two Year   "/>
    <s v="Direct Debit"/>
    <n v="52"/>
    <n v="3810"/>
    <x v="0"/>
    <m/>
    <x v="1176"/>
    <x v="1311"/>
    <n v="21"/>
    <x v="1"/>
    <n v="42.57"/>
    <x v="2"/>
    <s v="Email"/>
    <x v="1"/>
    <n v="0"/>
    <n v="5901"/>
    <s v="Medio"/>
    <s v="Medio"/>
    <n v="0.23809523809523808"/>
    <n v="1231"/>
    <n v="332"/>
    <n v="6.3253012048192767E-2"/>
    <n v="6.3253012048192767E-2"/>
    <s v="Primera compra"/>
    <n v="504"/>
    <n v="16.558521560574949"/>
    <n v="1.3798767967145791"/>
    <x v="1"/>
    <x v="3"/>
    <s v="may"/>
  </r>
  <r>
    <x v="4732"/>
    <x v="0"/>
    <n v="55"/>
    <n v="141"/>
    <n v="287.39999999999998"/>
    <n v="0"/>
    <s v="No"/>
    <s v="No"/>
    <n v="0"/>
    <n v="0"/>
    <n v="10"/>
    <s v="No"/>
    <n v="39"/>
    <s v="SD"/>
    <x v="0"/>
    <n v="77"/>
    <s v="No"/>
    <s v="Yes"/>
    <s v="Yes"/>
    <s v="  Two Year   "/>
    <s v="Direct Debit"/>
    <n v="44"/>
    <n v="3142"/>
    <x v="0"/>
    <m/>
    <x v="1392"/>
    <x v="152"/>
    <n v="84"/>
    <x v="1"/>
    <n v="36.97"/>
    <x v="0"/>
    <s v="Phone"/>
    <x v="1"/>
    <n v="0"/>
    <n v="4795"/>
    <s v="Medio"/>
    <s v="Bajo"/>
    <n v="2.3809523809523808E-2"/>
    <n v="372"/>
    <n v="143"/>
    <n v="0.58741258741258739"/>
    <n v="0.58741258741258739"/>
    <s v="Primera compra"/>
    <n v="332"/>
    <n v="10.907597535934292"/>
    <n v="0.90896646132785763"/>
    <x v="0"/>
    <x v="3"/>
    <s v="nov"/>
  </r>
  <r>
    <x v="4733"/>
    <x v="0"/>
    <n v="66"/>
    <n v="125"/>
    <n v="296.5"/>
    <n v="168"/>
    <s v="Yes"/>
    <s v="No"/>
    <n v="121.8"/>
    <n v="1"/>
    <n v="0"/>
    <s v="No"/>
    <n v="0"/>
    <s v="TX"/>
    <x v="1"/>
    <n v="25"/>
    <s v="Yes"/>
    <s v="No"/>
    <s v="No"/>
    <s v="  Month-to-Month   "/>
    <s v="Direct Debit"/>
    <n v="10"/>
    <n v="216"/>
    <x v="0"/>
    <m/>
    <x v="864"/>
    <x v="658"/>
    <n v="99"/>
    <x v="1"/>
    <n v="10.73"/>
    <x v="4"/>
    <s v="Email"/>
    <x v="1"/>
    <n v="2.44"/>
    <n v="96"/>
    <s v="Medio"/>
    <s v="Bajo"/>
    <n v="3.0303030303030304E-2"/>
    <n v="1644"/>
    <n v="296"/>
    <n v="0.33445945945945948"/>
    <n v="0.33445945945945948"/>
    <s v="Primera compra"/>
    <n v="1419"/>
    <n v="46.620123203285424"/>
    <n v="3.8850102669404518"/>
    <x v="0"/>
    <x v="1"/>
    <s v="nov"/>
  </r>
  <r>
    <x v="4734"/>
    <x v="0"/>
    <n v="55"/>
    <n v="415"/>
    <n v="750.9"/>
    <n v="450"/>
    <s v="Yes"/>
    <s v="No"/>
    <n v="140"/>
    <n v="0"/>
    <n v="14"/>
    <s v="Yes"/>
    <n v="0"/>
    <s v="TN"/>
    <x v="0"/>
    <n v="46"/>
    <s v="No"/>
    <s v="No"/>
    <s v="Yes"/>
    <s v="  One Year   "/>
    <s v="Credit Card"/>
    <n v="27"/>
    <n v="1337"/>
    <x v="0"/>
    <m/>
    <x v="1343"/>
    <x v="1205"/>
    <n v="18"/>
    <x v="2"/>
    <n v="24.14"/>
    <x v="0"/>
    <s v="Phone"/>
    <x v="1"/>
    <n v="0.42"/>
    <n v="1428"/>
    <s v="Medio"/>
    <s v="Bajo"/>
    <n v="0.1111111111111111"/>
    <n v="696"/>
    <n v="867"/>
    <n v="2.0761245674740483E-2"/>
    <n v="2.0761245674740483E-2"/>
    <s v="Primera compra"/>
    <n v="360"/>
    <n v="11.827515400410677"/>
    <n v="0.98562628336755642"/>
    <x v="0"/>
    <x v="0"/>
    <s v="oct"/>
  </r>
  <r>
    <x v="4735"/>
    <x v="0"/>
    <n v="91"/>
    <n v="36"/>
    <n v="72"/>
    <n v="0"/>
    <s v="No"/>
    <s v="No"/>
    <n v="0"/>
    <n v="0"/>
    <n v="5"/>
    <s v="Yes"/>
    <n v="0"/>
    <s v="IN"/>
    <x v="1"/>
    <n v="45"/>
    <s v="No"/>
    <s v="No"/>
    <s v="No"/>
    <s v="  Month-to-Month   "/>
    <s v="Credit Card"/>
    <n v="25"/>
    <n v="111"/>
    <x v="0"/>
    <m/>
    <x v="400"/>
    <x v="1155"/>
    <n v="46"/>
    <x v="1"/>
    <n v="28"/>
    <x v="2"/>
    <s v="Email"/>
    <x v="0"/>
    <n v="0"/>
    <n v="4515"/>
    <s v="Medio"/>
    <s v="Medio"/>
    <n v="0.10869565217391304"/>
    <n v="725"/>
    <n v="41"/>
    <n v="1.1219512195121952"/>
    <n v="1.1219512195121952"/>
    <s v="Primera compra"/>
    <n v="1646"/>
    <n v="54.078028747433265"/>
    <n v="4.5065023956194388"/>
    <x v="1"/>
    <x v="1"/>
    <s v="abr"/>
  </r>
  <r>
    <x v="4736"/>
    <x v="0"/>
    <n v="51"/>
    <n v="288"/>
    <n v="806.7"/>
    <n v="216"/>
    <s v="Yes"/>
    <s v="No"/>
    <n v="130.69999999999999"/>
    <n v="0"/>
    <n v="6"/>
    <s v="Yes"/>
    <n v="0"/>
    <s v="VT"/>
    <x v="1"/>
    <n v="36"/>
    <s v="No"/>
    <s v="No"/>
    <s v="No"/>
    <s v="  One Year   "/>
    <s v="Direct Debit"/>
    <n v="56"/>
    <n v="2988"/>
    <x v="0"/>
    <m/>
    <x v="282"/>
    <x v="10"/>
    <n v="68"/>
    <x v="1"/>
    <n v="58.94"/>
    <x v="5"/>
    <s v="Phone"/>
    <x v="0"/>
    <n v="6.53"/>
    <n v="3865"/>
    <s v="Alto"/>
    <s v="Bajo"/>
    <n v="5.8823529411764705E-2"/>
    <n v="911"/>
    <n v="508"/>
    <n v="0.13385826771653545"/>
    <n v="0.13385826771653545"/>
    <s v="Primera compra"/>
    <n v="1211"/>
    <n v="39.786447638603697"/>
    <n v="3.3155373032169746"/>
    <x v="0"/>
    <x v="3"/>
    <s v="jun"/>
  </r>
  <r>
    <x v="4737"/>
    <x v="0"/>
    <n v="67"/>
    <n v="256"/>
    <n v="654.5"/>
    <n v="146"/>
    <s v="Yes"/>
    <s v="Yes"/>
    <n v="0"/>
    <n v="0"/>
    <n v="14"/>
    <s v="Yes"/>
    <n v="0"/>
    <s v="AR"/>
    <x v="1"/>
    <n v="75"/>
    <s v="No"/>
    <s v="Yes"/>
    <s v="Yes"/>
    <s v="  Two Year   "/>
    <s v="Direct Debit"/>
    <n v="37"/>
    <n v="2715"/>
    <x v="0"/>
    <m/>
    <x v="478"/>
    <x v="576"/>
    <n v="108"/>
    <x v="0"/>
    <n v="32.14"/>
    <x v="0"/>
    <s v="SMS"/>
    <x v="0"/>
    <n v="9.42"/>
    <n v="3868"/>
    <s v="Medio"/>
    <s v="Bajo"/>
    <n v="1.8518518518518517E-2"/>
    <n v="988"/>
    <n v="404"/>
    <n v="0.26732673267326734"/>
    <n v="0.26732673267326734"/>
    <s v="Primera compra"/>
    <n v="379"/>
    <n v="12.451745379876797"/>
    <n v="1.0376454483230664"/>
    <x v="0"/>
    <x v="3"/>
    <s v="sept"/>
  </r>
  <r>
    <x v="4738"/>
    <x v="0"/>
    <n v="67"/>
    <n v="144"/>
    <n v="387.9"/>
    <n v="0"/>
    <s v="No"/>
    <s v="No"/>
    <n v="0"/>
    <n v="0"/>
    <n v="13"/>
    <s v="Yes"/>
    <n v="0"/>
    <s v="KS"/>
    <x v="1"/>
    <n v="38"/>
    <s v="No"/>
    <s v="No"/>
    <s v="Yes"/>
    <s v="  Month-to-Month   "/>
    <s v="Credit Card"/>
    <n v="45"/>
    <n v="1578"/>
    <x v="0"/>
    <m/>
    <x v="510"/>
    <x v="1068"/>
    <n v="37"/>
    <x v="0"/>
    <n v="46.07"/>
    <x v="5"/>
    <s v="Email"/>
    <x v="0"/>
    <n v="0"/>
    <n v="5474"/>
    <s v="Alto"/>
    <s v="Bajo"/>
    <n v="0.10810810810810811"/>
    <n v="970"/>
    <n v="148"/>
    <n v="0.25"/>
    <n v="0.25"/>
    <s v="Primera compra"/>
    <n v="1089"/>
    <n v="35.7782340862423"/>
    <n v="2.9815195071868583"/>
    <x v="0"/>
    <x v="0"/>
    <s v="oct"/>
  </r>
  <r>
    <x v="4739"/>
    <x v="0"/>
    <n v="67"/>
    <n v="6"/>
    <n v="14.9"/>
    <n v="0"/>
    <s v="No"/>
    <s v="No"/>
    <n v="0"/>
    <n v="0"/>
    <n v="0"/>
    <s v="No"/>
    <n v="0"/>
    <s v="SD"/>
    <x v="1"/>
    <n v="47"/>
    <s v="No"/>
    <s v="No"/>
    <s v="No"/>
    <s v="  One Year   "/>
    <s v="Direct Debit"/>
    <n v="8"/>
    <n v="16"/>
    <x v="0"/>
    <m/>
    <x v="844"/>
    <x v="1020"/>
    <n v="103"/>
    <x v="0"/>
    <n v="8.93"/>
    <x v="1"/>
    <s v="SMS"/>
    <x v="0"/>
    <n v="0"/>
    <n v="1571"/>
    <s v="Medio"/>
    <s v="Bajo"/>
    <n v="0"/>
    <n v="295"/>
    <n v="6"/>
    <n v="17.166666666666668"/>
    <n v="17.166666666666668"/>
    <s v="Primera compra"/>
    <n v="1313"/>
    <n v="43.137577002053391"/>
    <n v="3.5947980835044491"/>
    <x v="2"/>
    <x v="1"/>
    <s v="mar"/>
  </r>
  <r>
    <x v="4740"/>
    <x v="0"/>
    <n v="69"/>
    <n v="46"/>
    <n v="84.4"/>
    <n v="60"/>
    <s v="Yes"/>
    <s v="Yes"/>
    <n v="0"/>
    <n v="2"/>
    <n v="5"/>
    <s v="No"/>
    <n v="80"/>
    <s v="MO"/>
    <x v="1"/>
    <n v="63"/>
    <s v="No"/>
    <s v="No"/>
    <s v="No"/>
    <s v="  Month-to-Month   "/>
    <s v="Direct Debit"/>
    <n v="27"/>
    <n v="329"/>
    <x v="0"/>
    <m/>
    <x v="778"/>
    <x v="950"/>
    <n v="68"/>
    <x v="2"/>
    <n v="27.02"/>
    <x v="4"/>
    <s v="Phone"/>
    <x v="0"/>
    <n v="1.43"/>
    <n v="5821"/>
    <s v="Medio"/>
    <s v="Bajo"/>
    <n v="4.4117647058823532E-2"/>
    <n v="1057"/>
    <n v="109"/>
    <n v="0.62385321100917435"/>
    <n v="0.62385321100917435"/>
    <s v="Primera compra"/>
    <n v="931"/>
    <n v="30.587268993839835"/>
    <n v="2.5489390828199863"/>
    <x v="0"/>
    <x v="1"/>
    <s v="mar"/>
  </r>
  <r>
    <x v="4741"/>
    <x v="0"/>
    <n v="65"/>
    <n v="22"/>
    <n v="44.3"/>
    <n v="0"/>
    <s v="No"/>
    <s v="No"/>
    <n v="0"/>
    <n v="0"/>
    <n v="1"/>
    <s v="Yes"/>
    <n v="0"/>
    <s v="MN"/>
    <x v="1"/>
    <n v="65"/>
    <s v="No"/>
    <s v="Yes"/>
    <s v="No"/>
    <s v="  Month-to-Month   "/>
    <s v="Direct Debit"/>
    <n v="39"/>
    <n v="285"/>
    <x v="0"/>
    <m/>
    <x v="66"/>
    <x v="962"/>
    <n v="37"/>
    <x v="0"/>
    <n v="31.45"/>
    <x v="5"/>
    <s v="SMS"/>
    <x v="0"/>
    <n v="0"/>
    <n v="365"/>
    <s v="Medio"/>
    <s v="Bajo"/>
    <n v="0.10810810810810811"/>
    <n v="330"/>
    <n v="26"/>
    <n v="1.4230769230769231"/>
    <n v="1.4230769230769231"/>
    <s v="Primera compra"/>
    <n v="655"/>
    <n v="21.519507186858316"/>
    <n v="1.7932922655715264"/>
    <x v="0"/>
    <x v="1"/>
    <s v="dic"/>
  </r>
  <r>
    <x v="4742"/>
    <x v="0"/>
    <n v="68"/>
    <n v="4"/>
    <n v="12.5"/>
    <n v="0"/>
    <s v="No"/>
    <s v="No"/>
    <n v="0"/>
    <n v="0"/>
    <n v="0"/>
    <s v="No"/>
    <n v="0"/>
    <s v="WA"/>
    <x v="0"/>
    <n v="45"/>
    <s v="No"/>
    <s v="No"/>
    <s v="No"/>
    <s v="  One Year   "/>
    <s v="Credit Card"/>
    <n v="9"/>
    <n v="27"/>
    <x v="0"/>
    <m/>
    <x v="757"/>
    <x v="406"/>
    <n v="90"/>
    <x v="0"/>
    <n v="8.8800000000000008"/>
    <x v="1"/>
    <s v="SMS"/>
    <x v="0"/>
    <n v="0"/>
    <n v="3103"/>
    <s v="Medio"/>
    <s v="Bajo"/>
    <n v="0"/>
    <n v="466"/>
    <n v="4"/>
    <n v="22.5"/>
    <n v="22.5"/>
    <s v="Primera compra"/>
    <n v="967"/>
    <n v="31.770020533880903"/>
    <n v="2.647501711156742"/>
    <x v="2"/>
    <x v="1"/>
    <s v="feb"/>
  </r>
  <r>
    <x v="4743"/>
    <x v="0"/>
    <n v="70"/>
    <n v="70"/>
    <n v="203.9"/>
    <n v="0"/>
    <s v="No"/>
    <s v="No"/>
    <n v="0"/>
    <n v="0"/>
    <n v="8"/>
    <s v="No"/>
    <n v="35"/>
    <s v="VT"/>
    <x v="1"/>
    <n v="75"/>
    <s v="No"/>
    <s v="Yes"/>
    <s v="Yes"/>
    <s v="  Two Year   "/>
    <s v="Direct Debit"/>
    <n v="43"/>
    <n v="735"/>
    <x v="0"/>
    <m/>
    <x v="475"/>
    <x v="632"/>
    <n v="11"/>
    <x v="0"/>
    <n v="50.26"/>
    <x v="0"/>
    <s v="Phone"/>
    <x v="1"/>
    <n v="0"/>
    <n v="4441"/>
    <s v="Alto"/>
    <s v="Bajo"/>
    <n v="0.18181818181818182"/>
    <n v="1086"/>
    <n v="72"/>
    <n v="0.15277777777777779"/>
    <n v="0.15277777777777779"/>
    <s v="Primera compra"/>
    <n v="1024"/>
    <n v="33.642710472279262"/>
    <n v="2.8035592060232717"/>
    <x v="0"/>
    <x v="2"/>
    <s v="dic"/>
  </r>
  <r>
    <x v="4744"/>
    <x v="0"/>
    <n v="98"/>
    <n v="2"/>
    <n v="6"/>
    <n v="4"/>
    <s v="Yes"/>
    <s v="No"/>
    <n v="2.7"/>
    <n v="0"/>
    <n v="11"/>
    <s v="Yes"/>
    <n v="0"/>
    <s v="NE"/>
    <x v="1"/>
    <n v="41"/>
    <s v="No"/>
    <s v="No"/>
    <s v="No"/>
    <s v="  Month-to-Month   "/>
    <s v="Credit Card"/>
    <n v="17"/>
    <n v="17"/>
    <x v="0"/>
    <m/>
    <x v="478"/>
    <x v="188"/>
    <n v="59"/>
    <x v="1"/>
    <n v="19.829999999999998"/>
    <x v="4"/>
    <s v="SMS"/>
    <x v="0"/>
    <n v="0.14000000000000001"/>
    <n v="2449"/>
    <s v="Medio"/>
    <s v="Bajo"/>
    <n v="5.0847457627118647E-2"/>
    <n v="555"/>
    <n v="9"/>
    <n v="6.5555555555555554"/>
    <n v="6.5555555555555554"/>
    <s v="Primera compra"/>
    <n v="379"/>
    <n v="12.451745379876797"/>
    <n v="1.0376454483230664"/>
    <x v="0"/>
    <x v="1"/>
    <s v="sept"/>
  </r>
  <r>
    <x v="4744"/>
    <x v="0"/>
    <n v="87"/>
    <n v="2"/>
    <n v="6"/>
    <n v="4"/>
    <s v="Yes"/>
    <s v="No"/>
    <n v="2.7"/>
    <n v="0"/>
    <n v="11"/>
    <s v="Yes"/>
    <n v="0"/>
    <s v="NE"/>
    <x v="1"/>
    <n v="41"/>
    <s v="No"/>
    <s v="No"/>
    <s v="No"/>
    <s v="  Month-to-Month   "/>
    <s v="Credit Card"/>
    <n v="17"/>
    <n v="17"/>
    <x v="0"/>
    <m/>
    <x v="478"/>
    <x v="188"/>
    <n v="59"/>
    <x v="1"/>
    <n v="19.829999999999998"/>
    <x v="3"/>
    <s v="SMS"/>
    <x v="0"/>
    <n v="0.14000000000000001"/>
    <n v="157"/>
    <s v="Medio"/>
    <s v="Bajo"/>
    <n v="1.6949152542372881E-2"/>
    <n v="555"/>
    <n v="7"/>
    <n v="8.4285714285714288"/>
    <n v="8.4285714285714288"/>
    <s v="Compra posterior"/>
    <n v="379"/>
    <n v="12.451745379876797"/>
    <n v="1.0376454483230664"/>
    <x v="0"/>
    <x v="1"/>
    <s v="sept"/>
  </r>
  <r>
    <x v="4745"/>
    <x v="0"/>
    <n v="54"/>
    <n v="147"/>
    <n v="338.5"/>
    <n v="0"/>
    <s v="No"/>
    <s v="No"/>
    <n v="0"/>
    <n v="2"/>
    <n v="9"/>
    <s v="Yes"/>
    <n v="0"/>
    <s v="DE"/>
    <x v="0"/>
    <n v="72"/>
    <s v="No"/>
    <s v="Yes"/>
    <s v="Yes"/>
    <s v="  Two Year   "/>
    <s v="Credit Card"/>
    <n v="15"/>
    <n v="369"/>
    <x v="0"/>
    <m/>
    <x v="419"/>
    <x v="123"/>
    <n v="106"/>
    <x v="2"/>
    <n v="13.91"/>
    <x v="0"/>
    <s v="Email"/>
    <x v="0"/>
    <n v="0"/>
    <n v="3166"/>
    <s v="Medio"/>
    <s v="Bajo"/>
    <n v="1.8867924528301886E-2"/>
    <n v="870"/>
    <n v="149"/>
    <n v="0.71140939597315433"/>
    <n v="0.71140939597315433"/>
    <s v="Primera compra"/>
    <n v="1330"/>
    <n v="43.696098562628336"/>
    <n v="3.6413415468856947"/>
    <x v="0"/>
    <x v="1"/>
    <s v="feb"/>
  </r>
  <r>
    <x v="4746"/>
    <x v="0"/>
    <n v="65"/>
    <n v="103"/>
    <n v="261"/>
    <n v="176"/>
    <s v="Yes"/>
    <s v="No"/>
    <n v="104.1"/>
    <n v="0"/>
    <n v="6"/>
    <s v="Yes"/>
    <n v="0"/>
    <s v="MS"/>
    <x v="0"/>
    <n v="38"/>
    <s v="No"/>
    <s v="No"/>
    <s v="No"/>
    <s v="  One Year   "/>
    <s v="Direct Debit"/>
    <n v="32"/>
    <n v="1384"/>
    <x v="0"/>
    <m/>
    <x v="254"/>
    <x v="1251"/>
    <n v="55"/>
    <x v="2"/>
    <n v="29.97"/>
    <x v="1"/>
    <s v="Phone"/>
    <x v="1"/>
    <n v="3.12"/>
    <n v="3723"/>
    <s v="Medio"/>
    <s v="Bajo"/>
    <n v="0"/>
    <n v="757"/>
    <n v="279"/>
    <n v="0.1971326164874552"/>
    <n v="0.1971326164874552"/>
    <s v="Primera compra"/>
    <n v="388"/>
    <n v="12.747433264887063"/>
    <n v="1.0622861054072552"/>
    <x v="0"/>
    <x v="0"/>
    <s v="sept"/>
  </r>
  <r>
    <x v="4747"/>
    <x v="0"/>
    <n v="73"/>
    <n v="284"/>
    <n v="707.6"/>
    <n v="0"/>
    <s v="No"/>
    <s v="No"/>
    <n v="0"/>
    <n v="0"/>
    <n v="4"/>
    <s v="Yes"/>
    <n v="0"/>
    <s v="NC"/>
    <x v="1"/>
    <n v="54"/>
    <s v="No"/>
    <s v="No"/>
    <s v="Yes"/>
    <s v="  Two Year   "/>
    <s v="Credit Card"/>
    <n v="36"/>
    <n v="2518"/>
    <x v="0"/>
    <m/>
    <x v="864"/>
    <x v="1054"/>
    <n v="29"/>
    <x v="1"/>
    <n v="34.770000000000003"/>
    <x v="4"/>
    <s v="Phone"/>
    <x v="1"/>
    <n v="0"/>
    <n v="2961"/>
    <s v="Medio"/>
    <s v="Bajo"/>
    <n v="0.10344827586206896"/>
    <n v="1495"/>
    <n v="287"/>
    <n v="0.10104529616724739"/>
    <n v="0.10104529616724739"/>
    <s v="Primera compra"/>
    <n v="1419"/>
    <n v="46.620123203285424"/>
    <n v="3.8850102669404518"/>
    <x v="0"/>
    <x v="3"/>
    <s v="nov"/>
  </r>
  <r>
    <x v="4747"/>
    <x v="0"/>
    <n v="89"/>
    <n v="284"/>
    <n v="707.6"/>
    <n v="0"/>
    <s v="No"/>
    <s v="No"/>
    <n v="0"/>
    <n v="0"/>
    <n v="4"/>
    <s v="Yes"/>
    <n v="0"/>
    <s v="NC"/>
    <x v="1"/>
    <n v="54"/>
    <s v="No"/>
    <s v="No"/>
    <s v="Yes"/>
    <s v="  Two Year   "/>
    <s v="Credit Card"/>
    <n v="36"/>
    <n v="2518"/>
    <x v="0"/>
    <m/>
    <x v="864"/>
    <x v="1054"/>
    <n v="29"/>
    <x v="1"/>
    <n v="34.770000000000003"/>
    <x v="5"/>
    <s v="Phone"/>
    <x v="1"/>
    <n v="0"/>
    <n v="862"/>
    <s v="Medio"/>
    <s v="Bajo"/>
    <n v="0.13793103448275862"/>
    <n v="1495"/>
    <n v="288"/>
    <n v="0.10069444444444445"/>
    <n v="0.10069444444444445"/>
    <s v="Compra posterior"/>
    <n v="1419"/>
    <n v="46.620123203285424"/>
    <n v="3.8850102669404518"/>
    <x v="0"/>
    <x v="3"/>
    <s v="nov"/>
  </r>
  <r>
    <x v="4748"/>
    <x v="0"/>
    <n v="77"/>
    <n v="42"/>
    <n v="100.2"/>
    <n v="40"/>
    <s v="Yes"/>
    <s v="No"/>
    <n v="62.5"/>
    <n v="1"/>
    <n v="0"/>
    <s v="No"/>
    <n v="0"/>
    <s v="OK"/>
    <x v="1"/>
    <n v="60"/>
    <s v="No"/>
    <s v="No"/>
    <s v="No"/>
    <s v="  Month-to-Month   "/>
    <s v="Credit Card"/>
    <n v="8"/>
    <n v="77"/>
    <x v="0"/>
    <m/>
    <x v="3"/>
    <x v="449"/>
    <n v="68"/>
    <x v="1"/>
    <n v="9.19"/>
    <x v="0"/>
    <s v="Phone"/>
    <x v="1"/>
    <n v="0.12"/>
    <n v="5534"/>
    <s v="Medio"/>
    <s v="Bajo"/>
    <n v="2.9411764705882353E-2"/>
    <n v="437"/>
    <n v="84"/>
    <n v="0.80952380952380953"/>
    <n v="0.80952380952380953"/>
    <s v="Primera compra"/>
    <n v="891"/>
    <n v="29.273100616016428"/>
    <n v="2.4394250513347022"/>
    <x v="0"/>
    <x v="1"/>
    <s v="may"/>
  </r>
  <r>
    <x v="4749"/>
    <x v="0"/>
    <n v="69"/>
    <n v="9"/>
    <n v="23.3"/>
    <n v="4"/>
    <s v="Yes"/>
    <s v="No"/>
    <n v="5"/>
    <n v="0"/>
    <n v="0"/>
    <s v="No"/>
    <n v="0"/>
    <s v="VT"/>
    <x v="0"/>
    <n v="77"/>
    <s v="No"/>
    <s v="Yes"/>
    <s v="No"/>
    <s v="  Two Year   "/>
    <s v="Direct Debit"/>
    <n v="6"/>
    <n v="12"/>
    <x v="0"/>
    <m/>
    <x v="412"/>
    <x v="529"/>
    <n v="89"/>
    <x v="0"/>
    <n v="4.84"/>
    <x v="5"/>
    <s v="SMS"/>
    <x v="0"/>
    <n v="0.02"/>
    <n v="4620"/>
    <s v="Medio"/>
    <s v="Bajo"/>
    <n v="4.49438202247191E-2"/>
    <n v="342"/>
    <n v="17"/>
    <n v="5.2352941176470589"/>
    <n v="5.2352941176470589"/>
    <s v="Primera compra"/>
    <n v="599"/>
    <n v="19.679671457905542"/>
    <n v="1.6399726214921284"/>
    <x v="0"/>
    <x v="1"/>
    <s v="feb"/>
  </r>
  <r>
    <x v="4750"/>
    <x v="0"/>
    <n v="50"/>
    <n v="181"/>
    <n v="444.5"/>
    <n v="0"/>
    <s v="No"/>
    <s v="No"/>
    <n v="0"/>
    <n v="0"/>
    <n v="0"/>
    <s v="No"/>
    <n v="0"/>
    <s v="AR"/>
    <x v="1"/>
    <n v="40"/>
    <s v="No"/>
    <s v="No"/>
    <s v="No"/>
    <s v="  Two Year   "/>
    <s v="Credit Card"/>
    <n v="12"/>
    <n v="881"/>
    <x v="0"/>
    <m/>
    <x v="1167"/>
    <x v="909"/>
    <n v="5"/>
    <x v="2"/>
    <n v="10.92"/>
    <x v="5"/>
    <s v="Email"/>
    <x v="0"/>
    <n v="0"/>
    <n v="3412"/>
    <s v="Medio"/>
    <s v="Bajo"/>
    <n v="0.8"/>
    <n v="636"/>
    <n v="185"/>
    <n v="2.7027027027027029E-2"/>
    <n v="2.7027027027027029E-2"/>
    <s v="Primera compra"/>
    <n v="1042"/>
    <n v="34.234086242299796"/>
    <n v="2.8528405201916498"/>
    <x v="0"/>
    <x v="2"/>
    <s v="dic"/>
  </r>
  <r>
    <x v="4751"/>
    <x v="0"/>
    <n v="53"/>
    <n v="80"/>
    <n v="166.2"/>
    <n v="0"/>
    <s v="No"/>
    <s v="No"/>
    <n v="0"/>
    <n v="0"/>
    <n v="8"/>
    <s v="Yes"/>
    <n v="0"/>
    <s v="ID"/>
    <x v="1"/>
    <n v="64"/>
    <s v="No"/>
    <s v="No"/>
    <s v="Yes"/>
    <s v="  One Year   "/>
    <s v="Credit Card"/>
    <n v="25"/>
    <n v="383"/>
    <x v="0"/>
    <m/>
    <x v="142"/>
    <x v="1001"/>
    <n v="116"/>
    <x v="1"/>
    <n v="27.53"/>
    <x v="5"/>
    <s v="SMS"/>
    <x v="0"/>
    <n v="0"/>
    <n v="2010"/>
    <s v="Medio"/>
    <s v="Bajo"/>
    <n v="3.4482758620689655E-2"/>
    <n v="1145"/>
    <n v="84"/>
    <n v="1.3809523809523809"/>
    <n v="1.3809523809523809"/>
    <s v="Primera compra"/>
    <n v="1387"/>
    <n v="45.568788501026688"/>
    <n v="3.7973990417522239"/>
    <x v="0"/>
    <x v="1"/>
    <s v="dic"/>
  </r>
  <r>
    <x v="4752"/>
    <x v="0"/>
    <n v="55"/>
    <n v="57"/>
    <n v="156.69999999999999"/>
    <n v="208"/>
    <s v="Yes"/>
    <s v="No"/>
    <n v="87.1"/>
    <n v="1"/>
    <n v="0"/>
    <s v="No"/>
    <n v="0"/>
    <s v="GA"/>
    <x v="0"/>
    <n v="69"/>
    <s v="No"/>
    <s v="Yes"/>
    <s v="No"/>
    <s v="  One Year   "/>
    <s v="Credit Card"/>
    <n v="9"/>
    <n v="242"/>
    <x v="0"/>
    <m/>
    <x v="761"/>
    <x v="79"/>
    <n v="73"/>
    <x v="2"/>
    <n v="9.08"/>
    <x v="4"/>
    <s v="Phone"/>
    <x v="1"/>
    <n v="1.74"/>
    <n v="5434"/>
    <s v="Medio"/>
    <s v="Bajo"/>
    <n v="4.1095890410958902E-2"/>
    <n v="1578"/>
    <n v="268"/>
    <n v="0.27238805970149255"/>
    <n v="0.27238805970149255"/>
    <s v="Primera compra"/>
    <n v="1151"/>
    <n v="37.815195071868587"/>
    <n v="3.1512662559890487"/>
    <x v="0"/>
    <x v="1"/>
    <s v="ago"/>
  </r>
  <r>
    <x v="4753"/>
    <x v="0"/>
    <n v="97"/>
    <n v="160"/>
    <n v="317.89999999999998"/>
    <n v="0"/>
    <s v="No"/>
    <s v="No"/>
    <n v="0"/>
    <n v="0"/>
    <n v="4"/>
    <s v="Yes"/>
    <n v="0"/>
    <s v="MO"/>
    <x v="0"/>
    <n v="44"/>
    <s v="No"/>
    <s v="No"/>
    <s v="Yes"/>
    <s v="  Month-to-Month   "/>
    <s v="Credit Card"/>
    <n v="24"/>
    <n v="505"/>
    <x v="0"/>
    <m/>
    <x v="1289"/>
    <x v="41"/>
    <n v="68"/>
    <x v="1"/>
    <n v="27.52"/>
    <x v="4"/>
    <s v="SMS"/>
    <x v="0"/>
    <n v="0"/>
    <n v="6829"/>
    <s v="Medio"/>
    <s v="Bajo"/>
    <n v="4.4117647058823532E-2"/>
    <n v="341"/>
    <n v="163"/>
    <n v="0.41717791411042943"/>
    <n v="0.41717791411042943"/>
    <s v="Primera compra"/>
    <n v="1488"/>
    <n v="48.887063655030801"/>
    <n v="4.0739219712525667"/>
    <x v="0"/>
    <x v="1"/>
    <s v="sept"/>
  </r>
  <r>
    <x v="4754"/>
    <x v="0"/>
    <n v="53"/>
    <n v="48"/>
    <n v="117.9"/>
    <n v="0"/>
    <s v="No"/>
    <s v="No"/>
    <n v="0"/>
    <n v="0"/>
    <n v="8"/>
    <s v="Yes"/>
    <n v="0"/>
    <s v="MS"/>
    <x v="1"/>
    <n v="71"/>
    <s v="No"/>
    <s v="Yes"/>
    <s v="No"/>
    <s v="  Two Year   "/>
    <s v="Credit Card"/>
    <n v="48"/>
    <n v="435"/>
    <x v="0"/>
    <m/>
    <x v="390"/>
    <x v="839"/>
    <n v="70"/>
    <x v="2"/>
    <n v="47.3"/>
    <x v="4"/>
    <s v="Email"/>
    <x v="0"/>
    <n v="0"/>
    <n v="314"/>
    <s v="Alto"/>
    <s v="Bajo"/>
    <n v="4.2857142857142858E-2"/>
    <n v="1097"/>
    <n v="51"/>
    <n v="1.3725490196078431"/>
    <n v="1.3725490196078431"/>
    <s v="Primera compra"/>
    <n v="666"/>
    <n v="21.880903490759753"/>
    <n v="1.8234086242299794"/>
    <x v="0"/>
    <x v="1"/>
    <s v="dic"/>
  </r>
  <r>
    <x v="4755"/>
    <x v="0"/>
    <n v="69"/>
    <n v="369"/>
    <n v="937.7"/>
    <n v="0"/>
    <s v="No"/>
    <s v="No"/>
    <n v="0"/>
    <n v="1"/>
    <n v="7"/>
    <s v="Yes"/>
    <n v="0"/>
    <s v="UT"/>
    <x v="0"/>
    <n v="37"/>
    <s v="No"/>
    <s v="No"/>
    <s v="No"/>
    <s v="  Two Year   "/>
    <s v="Direct Debit"/>
    <n v="49"/>
    <n v="3276"/>
    <x v="0"/>
    <m/>
    <x v="956"/>
    <x v="461"/>
    <n v="47"/>
    <x v="2"/>
    <n v="51.49"/>
    <x v="4"/>
    <s v="SMS"/>
    <x v="0"/>
    <n v="0"/>
    <n v="1235"/>
    <s v="Alto"/>
    <s v="Bajo"/>
    <n v="6.3829787234042548E-2"/>
    <n v="1463"/>
    <n v="372"/>
    <n v="0.12634408602150538"/>
    <n v="0.12634408602150538"/>
    <s v="Primera compra"/>
    <n v="1417"/>
    <n v="46.554414784394254"/>
    <n v="3.8795345653661877"/>
    <x v="0"/>
    <x v="3"/>
    <s v="nov"/>
  </r>
  <r>
    <x v="4756"/>
    <x v="0"/>
    <n v="86"/>
    <n v="150"/>
    <n v="350"/>
    <n v="0"/>
    <s v="No"/>
    <s v="No"/>
    <n v="0"/>
    <n v="1"/>
    <n v="1"/>
    <s v="No"/>
    <n v="15"/>
    <s v="SC"/>
    <x v="0"/>
    <n v="67"/>
    <s v="No"/>
    <s v="Yes"/>
    <s v="Yes"/>
    <s v="  Two Year   "/>
    <s v="Credit Card"/>
    <n v="33"/>
    <n v="2303"/>
    <x v="0"/>
    <m/>
    <x v="1278"/>
    <x v="1251"/>
    <n v="114"/>
    <x v="1"/>
    <n v="28.97"/>
    <x v="1"/>
    <s v="Email"/>
    <x v="1"/>
    <n v="0"/>
    <n v="80"/>
    <s v="Medio"/>
    <s v="Bajo"/>
    <n v="0"/>
    <n v="757"/>
    <n v="150"/>
    <n v="0.76"/>
    <n v="0.76"/>
    <s v="Primera compra"/>
    <n v="1485"/>
    <n v="48.78850102669405"/>
    <n v="4.0657084188911705"/>
    <x v="2"/>
    <x v="3"/>
    <s v="sept"/>
  </r>
  <r>
    <x v="4757"/>
    <x v="0"/>
    <n v="73"/>
    <n v="78"/>
    <n v="199.2"/>
    <n v="0"/>
    <s v="No"/>
    <s v="No"/>
    <n v="0"/>
    <n v="0"/>
    <n v="0"/>
    <s v="No"/>
    <n v="0"/>
    <s v="CA"/>
    <x v="0"/>
    <n v="62"/>
    <s v="No"/>
    <s v="No"/>
    <s v="No"/>
    <s v="  Month-to-Month   "/>
    <s v="Credit Card"/>
    <n v="8"/>
    <n v="122"/>
    <x v="0"/>
    <m/>
    <x v="1132"/>
    <x v="388"/>
    <n v="67"/>
    <x v="0"/>
    <n v="7.53"/>
    <x v="4"/>
    <s v="Email"/>
    <x v="1"/>
    <n v="0"/>
    <n v="2824"/>
    <s v="Medio"/>
    <s v="Bajo"/>
    <n v="4.4776119402985072E-2"/>
    <n v="868"/>
    <n v="81"/>
    <n v="0.8271604938271605"/>
    <n v="0.8271604938271605"/>
    <s v="Primera compra"/>
    <n v="1603"/>
    <n v="52.665297741273093"/>
    <n v="4.3887748117727581"/>
    <x v="0"/>
    <x v="1"/>
    <s v="may"/>
  </r>
  <r>
    <x v="4758"/>
    <x v="0"/>
    <n v="68"/>
    <n v="155"/>
    <n v="301.8"/>
    <n v="0"/>
    <s v="No"/>
    <s v="No"/>
    <n v="0"/>
    <n v="0"/>
    <n v="0"/>
    <s v="No"/>
    <n v="0"/>
    <s v="MD"/>
    <x v="0"/>
    <n v="66"/>
    <s v="No"/>
    <s v="Yes"/>
    <s v="No"/>
    <s v="  One Year   "/>
    <s v="Credit Card"/>
    <n v="12"/>
    <n v="267"/>
    <x v="0"/>
    <m/>
    <x v="893"/>
    <x v="1113"/>
    <n v="17"/>
    <x v="2"/>
    <n v="10.82"/>
    <x v="3"/>
    <s v="Phone"/>
    <x v="0"/>
    <n v="0"/>
    <n v="2916"/>
    <s v="Medio"/>
    <s v="Bajo"/>
    <n v="5.8823529411764705E-2"/>
    <n v="1020"/>
    <n v="156"/>
    <n v="0.10897435897435898"/>
    <n v="0.10897435897435898"/>
    <s v="Primera compra"/>
    <n v="940"/>
    <n v="30.882956878850102"/>
    <n v="2.5735797399041753"/>
    <x v="2"/>
    <x v="1"/>
    <s v="mar"/>
  </r>
  <r>
    <x v="4759"/>
    <x v="0"/>
    <n v="71"/>
    <n v="230"/>
    <n v="552.29999999999995"/>
    <n v="0"/>
    <s v="No"/>
    <s v="No"/>
    <n v="0"/>
    <n v="1"/>
    <n v="6"/>
    <s v="Yes"/>
    <n v="0"/>
    <s v="DC"/>
    <x v="0"/>
    <n v="34"/>
    <s v="No"/>
    <s v="No"/>
    <s v="Yes"/>
    <s v="  Two Year   "/>
    <s v="Direct Debit"/>
    <n v="52"/>
    <n v="3170"/>
    <x v="0"/>
    <m/>
    <x v="0"/>
    <x v="891"/>
    <n v="22"/>
    <x v="0"/>
    <n v="41.79"/>
    <x v="2"/>
    <s v="SMS"/>
    <x v="0"/>
    <n v="0"/>
    <n v="537"/>
    <s v="Medio"/>
    <s v="Medio"/>
    <n v="0.22727272727272727"/>
    <n v="1009"/>
    <n v="235"/>
    <n v="9.3617021276595741E-2"/>
    <n v="9.3617021276595741E-2"/>
    <s v="Primera compra"/>
    <n v="1699"/>
    <n v="55.819301848049278"/>
    <n v="4.6516084873374401"/>
    <x v="1"/>
    <x v="3"/>
    <s v="feb"/>
  </r>
  <r>
    <x v="4760"/>
    <x v="0"/>
    <n v="72"/>
    <n v="150"/>
    <n v="378"/>
    <n v="136"/>
    <s v="Yes"/>
    <s v="No"/>
    <n v="53.7"/>
    <n v="0"/>
    <n v="27"/>
    <s v="Yes"/>
    <n v="0"/>
    <s v="AK"/>
    <x v="0"/>
    <n v="53"/>
    <s v="No"/>
    <s v="No"/>
    <s v="Yes"/>
    <s v="  Month-to-Month   "/>
    <s v="Direct Debit"/>
    <n v="39"/>
    <n v="1355"/>
    <x v="0"/>
    <m/>
    <x v="63"/>
    <x v="449"/>
    <n v="67"/>
    <x v="2"/>
    <n v="43.35"/>
    <x v="3"/>
    <s v="SMS"/>
    <x v="1"/>
    <n v="2.69"/>
    <n v="2071"/>
    <s v="Medio"/>
    <s v="Bajo"/>
    <n v="1.4925373134328358E-2"/>
    <n v="437"/>
    <n v="287"/>
    <n v="0.23344947735191637"/>
    <n v="0.23344947735191637"/>
    <s v="Primera compra"/>
    <n v="533"/>
    <n v="17.511293634496919"/>
    <n v="1.4592744695414099"/>
    <x v="0"/>
    <x v="0"/>
    <s v="abr"/>
  </r>
  <r>
    <x v="4761"/>
    <x v="0"/>
    <n v="70"/>
    <n v="104"/>
    <n v="269.2"/>
    <n v="68"/>
    <s v="Yes"/>
    <s v="No"/>
    <n v="44.6"/>
    <n v="0"/>
    <n v="4"/>
    <s v="Yes"/>
    <n v="0"/>
    <s v="ID"/>
    <x v="0"/>
    <n v="70"/>
    <s v="No"/>
    <s v="Yes"/>
    <s v="Yes"/>
    <s v="  Month-to-Month   "/>
    <s v="Direct Debit"/>
    <n v="37"/>
    <n v="627"/>
    <x v="0"/>
    <m/>
    <x v="765"/>
    <x v="1379"/>
    <n v="95"/>
    <x v="0"/>
    <n v="39.159999999999997"/>
    <x v="1"/>
    <s v="Email"/>
    <x v="1"/>
    <n v="1.78"/>
    <n v="1710"/>
    <s v="Medio"/>
    <s v="Bajo"/>
    <n v="0"/>
    <n v="318"/>
    <n v="172"/>
    <n v="0.55232558139534882"/>
    <n v="0.55232558139534882"/>
    <s v="Primera compra"/>
    <n v="1220"/>
    <n v="40.082135523613964"/>
    <n v="3.3401779603011637"/>
    <x v="2"/>
    <x v="1"/>
    <s v="jun"/>
  </r>
  <r>
    <x v="4762"/>
    <x v="0"/>
    <n v="69"/>
    <n v="36"/>
    <n v="120.9"/>
    <n v="27"/>
    <s v="Yes"/>
    <s v="No"/>
    <n v="30.3"/>
    <n v="0"/>
    <n v="0"/>
    <s v="No"/>
    <n v="0"/>
    <s v="MN"/>
    <x v="0"/>
    <n v="62"/>
    <s v="No"/>
    <s v="No"/>
    <s v="No"/>
    <s v="  Month-to-Month   "/>
    <s v="Credit Card"/>
    <n v="10"/>
    <n v="90"/>
    <x v="0"/>
    <m/>
    <x v="341"/>
    <x v="1087"/>
    <n v="107"/>
    <x v="0"/>
    <n v="9.6"/>
    <x v="3"/>
    <s v="SMS"/>
    <x v="0"/>
    <n v="0.91"/>
    <n v="5704"/>
    <s v="Medio"/>
    <s v="Bajo"/>
    <n v="9.3457943925233638E-3"/>
    <n v="1110"/>
    <n v="64"/>
    <n v="1.671875"/>
    <n v="1.671875"/>
    <s v="Primera compra"/>
    <n v="1725"/>
    <n v="56.673511293634498"/>
    <n v="4.7227926078028748"/>
    <x v="2"/>
    <x v="1"/>
    <s v="ene"/>
  </r>
  <r>
    <x v="4763"/>
    <x v="0"/>
    <n v="85"/>
    <n v="347"/>
    <n v="906.2"/>
    <n v="0"/>
    <s v="No"/>
    <s v="No"/>
    <n v="0"/>
    <n v="0"/>
    <n v="0"/>
    <s v="No"/>
    <n v="0"/>
    <s v="TN"/>
    <x v="0"/>
    <n v="49"/>
    <s v="No"/>
    <s v="No"/>
    <s v="No"/>
    <s v="  Two Year   "/>
    <s v="Direct Debit"/>
    <n v="8"/>
    <n v="562"/>
    <x v="0"/>
    <m/>
    <x v="1349"/>
    <x v="1210"/>
    <n v="98"/>
    <x v="1"/>
    <n v="7.96"/>
    <x v="5"/>
    <s v="Phone"/>
    <x v="0"/>
    <n v="0"/>
    <n v="3661"/>
    <s v="Medio"/>
    <s v="Bajo"/>
    <n v="4.0816326530612242E-2"/>
    <n v="543"/>
    <n v="351"/>
    <n v="0.27920227920227919"/>
    <n v="0.27920227920227919"/>
    <s v="Primera compra"/>
    <n v="1574"/>
    <n v="51.71252566735113"/>
    <n v="4.3093771389459272"/>
    <x v="0"/>
    <x v="1"/>
    <s v="jun"/>
  </r>
  <r>
    <x v="4764"/>
    <x v="0"/>
    <n v="58"/>
    <n v="181"/>
    <n v="361.2"/>
    <n v="0"/>
    <s v="No"/>
    <s v="No"/>
    <n v="0"/>
    <n v="0"/>
    <n v="13"/>
    <s v="No"/>
    <n v="13"/>
    <s v="TN"/>
    <x v="0"/>
    <n v="21"/>
    <s v="Yes"/>
    <s v="No"/>
    <s v="No"/>
    <s v="  Month-to-Month   "/>
    <s v="Direct Debit"/>
    <n v="29"/>
    <n v="1752"/>
    <x v="0"/>
    <m/>
    <x v="148"/>
    <x v="1333"/>
    <n v="8"/>
    <x v="2"/>
    <n v="31.14"/>
    <x v="5"/>
    <s v="Email"/>
    <x v="1"/>
    <n v="0"/>
    <n v="778"/>
    <s v="Medio"/>
    <s v="Bajo"/>
    <n v="0.5"/>
    <n v="1210"/>
    <n v="185"/>
    <n v="4.3243243243243246E-2"/>
    <n v="4.3243243243243246E-2"/>
    <s v="Primera compra"/>
    <n v="1304"/>
    <n v="42.841889117043124"/>
    <n v="3.5701574264202605"/>
    <x v="0"/>
    <x v="0"/>
    <s v="mar"/>
  </r>
  <r>
    <x v="4765"/>
    <x v="0"/>
    <n v="61"/>
    <n v="312"/>
    <n v="642"/>
    <n v="0"/>
    <s v="No"/>
    <s v="No"/>
    <n v="0"/>
    <n v="0"/>
    <n v="10"/>
    <s v="Yes"/>
    <n v="0"/>
    <s v="MO"/>
    <x v="0"/>
    <n v="73"/>
    <s v="No"/>
    <s v="Yes"/>
    <s v="No"/>
    <s v="  One Year   "/>
    <s v="Direct Debit"/>
    <n v="46"/>
    <n v="2964"/>
    <x v="0"/>
    <m/>
    <x v="1394"/>
    <x v="655"/>
    <n v="90"/>
    <x v="2"/>
    <n v="53.8"/>
    <x v="3"/>
    <s v="Email"/>
    <x v="1"/>
    <n v="0"/>
    <n v="5940"/>
    <s v="Alto"/>
    <s v="Bajo"/>
    <n v="1.1111111111111112E-2"/>
    <n v="898"/>
    <n v="313"/>
    <n v="0.28753993610223644"/>
    <n v="0.28753993610223644"/>
    <s v="Primera compra"/>
    <n v="336"/>
    <n v="11.039014373716633"/>
    <n v="0.91991786447638602"/>
    <x v="0"/>
    <x v="3"/>
    <s v="nov"/>
  </r>
  <r>
    <x v="4766"/>
    <x v="0"/>
    <n v="66"/>
    <n v="65"/>
    <n v="155.9"/>
    <n v="0"/>
    <s v="No"/>
    <s v="No"/>
    <n v="0"/>
    <n v="0"/>
    <n v="21"/>
    <s v="Yes"/>
    <n v="0"/>
    <s v="OR"/>
    <x v="0"/>
    <n v="32"/>
    <s v="No"/>
    <s v="No"/>
    <s v="Yes"/>
    <s v="  Month-to-Month   "/>
    <s v="Direct Debit"/>
    <n v="33"/>
    <n v="642"/>
    <x v="0"/>
    <m/>
    <x v="369"/>
    <x v="951"/>
    <n v="56"/>
    <x v="0"/>
    <n v="28.73"/>
    <x v="3"/>
    <s v="Phone"/>
    <x v="1"/>
    <n v="0"/>
    <n v="6962"/>
    <s v="Medio"/>
    <s v="Bajo"/>
    <n v="1.7857142857142856E-2"/>
    <n v="960"/>
    <n v="66"/>
    <n v="0.84848484848484851"/>
    <n v="0.84848484848484851"/>
    <s v="Primera compra"/>
    <n v="1300"/>
    <n v="42.710472279260784"/>
    <n v="3.5592060232717322"/>
    <x v="2"/>
    <x v="1"/>
    <s v="mar"/>
  </r>
  <r>
    <x v="4767"/>
    <x v="0"/>
    <n v="69"/>
    <n v="137"/>
    <n v="370.8"/>
    <n v="0"/>
    <s v="No"/>
    <s v="No"/>
    <n v="0"/>
    <n v="0"/>
    <n v="0"/>
    <s v="No"/>
    <n v="0"/>
    <s v="OK"/>
    <x v="0"/>
    <n v="36"/>
    <s v="No"/>
    <s v="No"/>
    <s v="No"/>
    <s v="  Two Year   "/>
    <s v="Credit Card"/>
    <n v="7"/>
    <n v="427"/>
    <x v="0"/>
    <m/>
    <x v="1050"/>
    <x v="420"/>
    <n v="47"/>
    <x v="0"/>
    <n v="6.6"/>
    <x v="3"/>
    <s v="SMS"/>
    <x v="0"/>
    <n v="0"/>
    <n v="3933"/>
    <s v="Medio"/>
    <s v="Bajo"/>
    <n v="2.1276595744680851E-2"/>
    <n v="832"/>
    <n v="138"/>
    <n v="0.34057971014492755"/>
    <n v="0.34057971014492755"/>
    <s v="Primera compra"/>
    <n v="1452"/>
    <n v="47.704312114989733"/>
    <n v="3.9753593429158109"/>
    <x v="2"/>
    <x v="1"/>
    <s v="oct"/>
  </r>
  <r>
    <x v="4768"/>
    <x v="0"/>
    <n v="54"/>
    <n v="78"/>
    <n v="160.5"/>
    <n v="0"/>
    <s v="No"/>
    <s v="No"/>
    <n v="0"/>
    <n v="0"/>
    <n v="3"/>
    <s v="Yes"/>
    <n v="0"/>
    <s v="AZ"/>
    <x v="0"/>
    <n v="44"/>
    <s v="No"/>
    <s v="No"/>
    <s v="No"/>
    <s v="  Month-to-Month   "/>
    <s v="Credit Card"/>
    <n v="28"/>
    <n v="299"/>
    <x v="0"/>
    <m/>
    <x v="883"/>
    <x v="826"/>
    <n v="50"/>
    <x v="2"/>
    <n v="33.28"/>
    <x v="3"/>
    <s v="Email"/>
    <x v="1"/>
    <n v="0"/>
    <n v="4039"/>
    <s v="Medio"/>
    <s v="Bajo"/>
    <n v="0.02"/>
    <n v="1427"/>
    <n v="79"/>
    <n v="0.63291139240506333"/>
    <n v="0.63291139240506333"/>
    <s v="Primera compra"/>
    <n v="1359"/>
    <n v="44.648870636550306"/>
    <n v="3.7207392197125255"/>
    <x v="2"/>
    <x v="1"/>
    <s v="ene"/>
  </r>
  <r>
    <x v="4769"/>
    <x v="0"/>
    <n v="70"/>
    <n v="280"/>
    <n v="1040.2"/>
    <n v="276"/>
    <s v="Yes"/>
    <s v="Yes"/>
    <n v="0"/>
    <n v="0"/>
    <n v="0"/>
    <s v="No"/>
    <n v="0"/>
    <s v="IL"/>
    <x v="0"/>
    <n v="64"/>
    <s v="No"/>
    <s v="No"/>
    <s v="No"/>
    <s v="  Two Year   "/>
    <s v="Direct Debit"/>
    <n v="9"/>
    <n v="649"/>
    <x v="0"/>
    <m/>
    <x v="1001"/>
    <x v="1312"/>
    <n v="107"/>
    <x v="2"/>
    <n v="7.42"/>
    <x v="5"/>
    <s v="Email"/>
    <x v="0"/>
    <n v="1.45"/>
    <n v="5677"/>
    <s v="Medio"/>
    <s v="Bajo"/>
    <n v="3.7383177570093455E-2"/>
    <n v="1661"/>
    <n v="560"/>
    <n v="0.19107142857142856"/>
    <n v="0.19107142857142856"/>
    <s v="Primera compra"/>
    <n v="473"/>
    <n v="15.540041067761805"/>
    <n v="1.2950034223134839"/>
    <x v="0"/>
    <x v="2"/>
    <s v="jun"/>
  </r>
  <r>
    <x v="4770"/>
    <x v="0"/>
    <n v="61"/>
    <n v="4"/>
    <n v="9"/>
    <n v="6"/>
    <s v="Yes"/>
    <s v="Yes"/>
    <n v="0"/>
    <n v="1"/>
    <n v="0"/>
    <s v="No"/>
    <n v="0"/>
    <s v="MS"/>
    <x v="0"/>
    <n v="36"/>
    <s v="No"/>
    <s v="No"/>
    <s v="No"/>
    <s v="  Two Year   "/>
    <s v="Credit Card"/>
    <n v="9"/>
    <n v="9"/>
    <x v="0"/>
    <m/>
    <x v="589"/>
    <x v="1406"/>
    <n v="73"/>
    <x v="2"/>
    <n v="9.67"/>
    <x v="4"/>
    <s v="SMS"/>
    <x v="0"/>
    <n v="0.06"/>
    <n v="2110"/>
    <s v="Medio"/>
    <s v="Bajo"/>
    <n v="4.1095890410958902E-2"/>
    <n v="1107"/>
    <n v="13"/>
    <n v="5.615384615384615"/>
    <n v="5.615384615384615"/>
    <s v="Primera compra"/>
    <n v="709"/>
    <n v="23.293634496919918"/>
    <n v="1.9411362080766599"/>
    <x v="0"/>
    <x v="1"/>
    <s v="nov"/>
  </r>
  <r>
    <x v="4771"/>
    <x v="0"/>
    <n v="51"/>
    <n v="194"/>
    <n v="485.5"/>
    <n v="0"/>
    <s v="No"/>
    <s v="No"/>
    <n v="0"/>
    <n v="0"/>
    <n v="10"/>
    <s v="No"/>
    <n v="36"/>
    <s v="DE"/>
    <x v="0"/>
    <n v="54"/>
    <s v="No"/>
    <s v="No"/>
    <s v="No"/>
    <s v="  Month-to-Month   "/>
    <s v="Credit Card"/>
    <n v="32"/>
    <n v="1712"/>
    <x v="0"/>
    <m/>
    <x v="984"/>
    <x v="760"/>
    <n v="4"/>
    <x v="1"/>
    <n v="34.549999999999997"/>
    <x v="5"/>
    <s v="Email"/>
    <x v="1"/>
    <n v="0"/>
    <n v="291"/>
    <s v="Medio"/>
    <s v="Bajo"/>
    <n v="1"/>
    <n v="869"/>
    <n v="198"/>
    <n v="2.0202020202020204E-2"/>
    <n v="2.0202020202020204E-2"/>
    <s v="Primera compra"/>
    <n v="1536"/>
    <n v="50.464065708418893"/>
    <n v="4.2053388090349078"/>
    <x v="0"/>
    <x v="0"/>
    <s v="jul"/>
  </r>
  <r>
    <x v="4772"/>
    <x v="0"/>
    <n v="55"/>
    <n v="80"/>
    <n v="201.9"/>
    <n v="170"/>
    <s v="Yes"/>
    <s v="No"/>
    <n v="57.8"/>
    <n v="0"/>
    <n v="7"/>
    <s v="No"/>
    <n v="19"/>
    <s v="SC"/>
    <x v="1"/>
    <n v="58"/>
    <s v="No"/>
    <s v="No"/>
    <s v="No"/>
    <s v="  Month-to-Month   "/>
    <s v="Direct Debit"/>
    <n v="8"/>
    <n v="281"/>
    <x v="0"/>
    <m/>
    <x v="813"/>
    <x v="62"/>
    <n v="112"/>
    <x v="2"/>
    <n v="7.16"/>
    <x v="4"/>
    <s v="Phone"/>
    <x v="1"/>
    <n v="0.28999999999999998"/>
    <n v="855"/>
    <s v="Medio"/>
    <s v="Bajo"/>
    <n v="2.6785714285714284E-2"/>
    <n v="1166"/>
    <n v="253"/>
    <n v="0.44268774703557312"/>
    <n v="0.44268774703557312"/>
    <s v="Primera compra"/>
    <n v="895"/>
    <n v="29.404517453798768"/>
    <n v="2.4503764544832305"/>
    <x v="0"/>
    <x v="1"/>
    <s v="may"/>
  </r>
  <r>
    <x v="4773"/>
    <x v="0"/>
    <n v="89"/>
    <n v="380"/>
    <n v="1028.2"/>
    <n v="0"/>
    <s v="No"/>
    <s v="No"/>
    <n v="0"/>
    <n v="0"/>
    <n v="0"/>
    <s v="No"/>
    <n v="0"/>
    <s v="MA"/>
    <x v="0"/>
    <n v="54"/>
    <s v="No"/>
    <s v="No"/>
    <s v="No"/>
    <s v="  Two Year   "/>
    <s v="Credit Card"/>
    <n v="10"/>
    <n v="632"/>
    <x v="0"/>
    <m/>
    <x v="825"/>
    <x v="1147"/>
    <n v="92"/>
    <x v="1"/>
    <n v="10.7"/>
    <x v="4"/>
    <s v="Phone"/>
    <x v="0"/>
    <n v="0"/>
    <n v="6368"/>
    <s v="Medio"/>
    <s v="Bajo"/>
    <n v="3.2608695652173912E-2"/>
    <n v="463"/>
    <n v="383"/>
    <n v="0.24020887728459531"/>
    <n v="0.24020887728459531"/>
    <s v="Primera compra"/>
    <n v="1027"/>
    <n v="33.741273100616013"/>
    <n v="2.8117727583846679"/>
    <x v="0"/>
    <x v="1"/>
    <s v="dic"/>
  </r>
  <r>
    <x v="4774"/>
    <x v="0"/>
    <n v="62"/>
    <n v="41"/>
    <n v="102.8"/>
    <n v="36"/>
    <s v="Yes"/>
    <s v="No"/>
    <n v="67.5"/>
    <n v="1"/>
    <n v="0"/>
    <s v="No"/>
    <n v="0"/>
    <s v="CO"/>
    <x v="1"/>
    <n v="26"/>
    <s v="Yes"/>
    <s v="No"/>
    <s v="No"/>
    <s v="  Month-to-Month   "/>
    <s v="Paper Check"/>
    <n v="10"/>
    <n v="83"/>
    <x v="0"/>
    <m/>
    <x v="1396"/>
    <x v="120"/>
    <n v="116"/>
    <x v="2"/>
    <n v="9.09"/>
    <x v="5"/>
    <s v="SMS"/>
    <x v="1"/>
    <n v="0.14000000000000001"/>
    <n v="6656"/>
    <s v="Medio"/>
    <s v="Bajo"/>
    <n v="3.4482758620689655E-2"/>
    <n v="1526"/>
    <n v="81"/>
    <n v="1.4320987654320987"/>
    <n v="1.4320987654320987"/>
    <s v="Primera compra"/>
    <n v="1367"/>
    <n v="44.911704312114992"/>
    <n v="3.7426420260095825"/>
    <x v="0"/>
    <x v="1"/>
    <s v="ene"/>
  </r>
  <r>
    <x v="4775"/>
    <x v="0"/>
    <n v="72"/>
    <n v="369"/>
    <n v="922.5"/>
    <n v="0"/>
    <s v="No"/>
    <s v="No"/>
    <n v="0"/>
    <n v="0"/>
    <n v="3"/>
    <s v="Yes"/>
    <n v="0"/>
    <s v="MT"/>
    <x v="1"/>
    <n v="43"/>
    <s v="No"/>
    <s v="No"/>
    <s v="Yes"/>
    <s v="  Two Year   "/>
    <s v="Direct Debit"/>
    <n v="28"/>
    <n v="1998"/>
    <x v="0"/>
    <m/>
    <x v="1160"/>
    <x v="1407"/>
    <n v="103"/>
    <x v="0"/>
    <n v="29.38"/>
    <x v="5"/>
    <s v="Phone"/>
    <x v="0"/>
    <n v="0"/>
    <n v="2590"/>
    <s v="Medio"/>
    <s v="Bajo"/>
    <n v="3.8834951456310676E-2"/>
    <n v="1288"/>
    <n v="373"/>
    <n v="0.27613941018766758"/>
    <n v="0.27613941018766758"/>
    <s v="Primera compra"/>
    <n v="500"/>
    <n v="16.427104722792606"/>
    <n v="1.3689253935660506"/>
    <x v="0"/>
    <x v="0"/>
    <s v="jun"/>
  </r>
  <r>
    <x v="4776"/>
    <x v="0"/>
    <n v="69"/>
    <n v="260"/>
    <n v="452.7"/>
    <n v="140"/>
    <s v="Yes"/>
    <s v="No"/>
    <n v="70.900000000000006"/>
    <n v="1"/>
    <n v="4"/>
    <s v="Yes"/>
    <n v="0"/>
    <s v="KY"/>
    <x v="0"/>
    <n v="68"/>
    <s v="No"/>
    <s v="Yes"/>
    <s v="No"/>
    <s v="  Two Year   "/>
    <s v="Credit Card"/>
    <n v="19"/>
    <n v="649"/>
    <x v="0"/>
    <m/>
    <x v="824"/>
    <x v="553"/>
    <n v="97"/>
    <x v="2"/>
    <n v="22.75"/>
    <x v="2"/>
    <s v="SMS"/>
    <x v="1"/>
    <n v="2.84"/>
    <n v="677"/>
    <s v="Medio"/>
    <s v="Medio"/>
    <n v="5.1546391752577317E-2"/>
    <n v="346"/>
    <n v="405"/>
    <n v="0.23950617283950618"/>
    <n v="0.23950617283950618"/>
    <s v="Primera compra"/>
    <n v="511"/>
    <n v="16.788501026694046"/>
    <n v="1.3990417522245038"/>
    <x v="1"/>
    <x v="2"/>
    <s v="may"/>
  </r>
  <r>
    <x v="4777"/>
    <x v="0"/>
    <n v="51"/>
    <n v="164"/>
    <n v="329.4"/>
    <n v="0"/>
    <s v="No"/>
    <s v="No"/>
    <n v="0"/>
    <n v="2"/>
    <n v="0"/>
    <s v="No"/>
    <n v="0"/>
    <s v="NM"/>
    <x v="0"/>
    <n v="54"/>
    <s v="No"/>
    <s v="No"/>
    <s v="No"/>
    <s v="  One Year   "/>
    <s v="Credit Card"/>
    <n v="11"/>
    <n v="255"/>
    <x v="0"/>
    <m/>
    <x v="983"/>
    <x v="1088"/>
    <n v="110"/>
    <x v="1"/>
    <n v="9.86"/>
    <x v="2"/>
    <s v="Phone"/>
    <x v="0"/>
    <n v="0"/>
    <n v="5035"/>
    <s v="Medio"/>
    <s v="Medio"/>
    <n v="4.5454545454545456E-2"/>
    <n v="1323"/>
    <n v="169"/>
    <n v="0.65088757396449703"/>
    <n v="0.65088757396449703"/>
    <s v="Primera compra"/>
    <n v="1182"/>
    <n v="38.833675564681727"/>
    <n v="3.2361396303901437"/>
    <x v="1"/>
    <x v="1"/>
    <s v="jul"/>
  </r>
  <r>
    <x v="4778"/>
    <x v="0"/>
    <n v="63"/>
    <n v="66"/>
    <n v="172.5"/>
    <n v="0"/>
    <s v="No"/>
    <s v="No"/>
    <n v="0"/>
    <n v="0"/>
    <n v="5"/>
    <s v="Yes"/>
    <n v="0"/>
    <s v="WV"/>
    <x v="0"/>
    <n v="61"/>
    <s v="No"/>
    <s v="No"/>
    <s v="No"/>
    <s v="  One Year   "/>
    <s v="Direct Debit"/>
    <n v="20"/>
    <n v="284"/>
    <x v="0"/>
    <m/>
    <x v="224"/>
    <x v="584"/>
    <n v="115"/>
    <x v="1"/>
    <n v="20.010000000000002"/>
    <x v="5"/>
    <s v="Phone"/>
    <x v="0"/>
    <n v="0"/>
    <n v="5175"/>
    <s v="Medio"/>
    <s v="Bajo"/>
    <n v="3.4782608695652174E-2"/>
    <n v="905"/>
    <n v="70"/>
    <n v="1.6428571428571428"/>
    <n v="1.6428571428571428"/>
    <s v="Primera compra"/>
    <n v="780"/>
    <n v="25.626283367556468"/>
    <n v="2.1355236139630391"/>
    <x v="0"/>
    <x v="1"/>
    <s v="ago"/>
  </r>
  <r>
    <x v="4779"/>
    <x v="0"/>
    <n v="71"/>
    <n v="313"/>
    <n v="986"/>
    <n v="0"/>
    <s v="No"/>
    <s v="No"/>
    <n v="0"/>
    <n v="0"/>
    <n v="10"/>
    <s v="Yes"/>
    <n v="0"/>
    <s v="HI"/>
    <x v="1"/>
    <n v="50"/>
    <s v="No"/>
    <s v="No"/>
    <s v="Yes"/>
    <s v="  One Year   "/>
    <s v="Direct Debit"/>
    <n v="22"/>
    <n v="1580"/>
    <x v="0"/>
    <m/>
    <x v="1155"/>
    <x v="1408"/>
    <n v="20"/>
    <x v="0"/>
    <n v="24.33"/>
    <x v="0"/>
    <s v="Email"/>
    <x v="1"/>
    <n v="0"/>
    <n v="1967"/>
    <s v="Medio"/>
    <s v="Bajo"/>
    <n v="0.1"/>
    <n v="1058"/>
    <n v="315"/>
    <n v="6.3492063492063489E-2"/>
    <n v="6.3492063492063489E-2"/>
    <s v="Primera compra"/>
    <n v="1118"/>
    <n v="36.73100616016427"/>
    <n v="3.0609171800136892"/>
    <x v="0"/>
    <x v="0"/>
    <s v="sept"/>
  </r>
  <r>
    <x v="4780"/>
    <x v="0"/>
    <n v="73"/>
    <n v="235"/>
    <n v="666.6"/>
    <n v="0"/>
    <s v="No"/>
    <s v="No"/>
    <n v="0"/>
    <n v="2"/>
    <n v="3"/>
    <s v="Yes"/>
    <n v="0"/>
    <s v="WA"/>
    <x v="0"/>
    <n v="45"/>
    <s v="No"/>
    <s v="No"/>
    <s v="Yes"/>
    <s v="  One Year   "/>
    <s v="Direct Debit"/>
    <n v="31"/>
    <n v="1468"/>
    <x v="0"/>
    <m/>
    <x v="1227"/>
    <x v="1022"/>
    <n v="97"/>
    <x v="0"/>
    <n v="28.13"/>
    <x v="1"/>
    <s v="Email"/>
    <x v="0"/>
    <n v="0"/>
    <n v="5643"/>
    <s v="Medio"/>
    <s v="Bajo"/>
    <n v="0"/>
    <n v="1190"/>
    <n v="235"/>
    <n v="0.4127659574468085"/>
    <n v="0.4127659574468085"/>
    <s v="Primera compra"/>
    <n v="1343"/>
    <n v="44.123203285420942"/>
    <n v="3.676933607118412"/>
    <x v="2"/>
    <x v="0"/>
    <s v="feb"/>
  </r>
  <r>
    <x v="4781"/>
    <x v="0"/>
    <n v="66"/>
    <n v="319"/>
    <n v="789.3"/>
    <n v="216"/>
    <s v="Yes"/>
    <s v="No"/>
    <n v="194.4"/>
    <n v="2"/>
    <n v="14"/>
    <s v="Yes"/>
    <n v="0"/>
    <s v="NM"/>
    <x v="1"/>
    <n v="51"/>
    <s v="No"/>
    <s v="No"/>
    <s v="Yes"/>
    <s v="  Two Year   "/>
    <s v="Credit Card"/>
    <n v="26"/>
    <n v="1887"/>
    <x v="0"/>
    <m/>
    <x v="132"/>
    <x v="426"/>
    <n v="43"/>
    <x v="0"/>
    <n v="24.56"/>
    <x v="1"/>
    <s v="Email"/>
    <x v="1"/>
    <n v="0.97"/>
    <n v="3887"/>
    <s v="Medio"/>
    <s v="Bajo"/>
    <n v="0"/>
    <n v="798"/>
    <n v="535"/>
    <n v="8.0373831775700941E-2"/>
    <n v="8.0373831775700941E-2"/>
    <s v="Primera compra"/>
    <n v="378"/>
    <n v="12.418891170431213"/>
    <n v="1.0349075975359343"/>
    <x v="0"/>
    <x v="0"/>
    <s v="oct"/>
  </r>
  <r>
    <x v="4782"/>
    <x v="0"/>
    <n v="51"/>
    <n v="6"/>
    <n v="13.9"/>
    <n v="0"/>
    <s v="No"/>
    <s v="No"/>
    <n v="0"/>
    <n v="0"/>
    <n v="0"/>
    <s v="No"/>
    <n v="0"/>
    <s v="SC"/>
    <x v="1"/>
    <n v="58"/>
    <s v="No"/>
    <s v="No"/>
    <s v="No"/>
    <s v="  Month-to-Month   "/>
    <s v="Credit Card"/>
    <n v="9"/>
    <n v="17"/>
    <x v="0"/>
    <m/>
    <x v="155"/>
    <x v="418"/>
    <n v="79"/>
    <x v="1"/>
    <n v="7.49"/>
    <x v="2"/>
    <s v="Email"/>
    <x v="1"/>
    <n v="0"/>
    <n v="3667"/>
    <s v="Medio"/>
    <s v="Medio"/>
    <n v="6.3291139240506333E-2"/>
    <n v="1431"/>
    <n v="11"/>
    <n v="7.1818181818181817"/>
    <n v="7.1818181818181817"/>
    <s v="Primera compra"/>
    <n v="1004"/>
    <n v="32.985626283367559"/>
    <n v="2.7488021902806299"/>
    <x v="1"/>
    <x v="1"/>
    <s v="ene"/>
  </r>
  <r>
    <x v="4783"/>
    <x v="0"/>
    <n v="70"/>
    <n v="52"/>
    <n v="125.8"/>
    <n v="0"/>
    <s v="No"/>
    <s v="No"/>
    <n v="0"/>
    <n v="1"/>
    <n v="24"/>
    <s v="No"/>
    <n v="5"/>
    <s v="SC"/>
    <x v="1"/>
    <n v="21"/>
    <s v="Yes"/>
    <s v="No"/>
    <s v="Yes"/>
    <s v="  Month-to-Month   "/>
    <s v="Paper Check"/>
    <n v="37"/>
    <n v="293"/>
    <x v="0"/>
    <m/>
    <x v="1397"/>
    <x v="1136"/>
    <n v="16"/>
    <x v="0"/>
    <n v="40.380000000000003"/>
    <x v="4"/>
    <s v="Phone"/>
    <x v="1"/>
    <n v="0"/>
    <n v="2572"/>
    <s v="Medio"/>
    <s v="Bajo"/>
    <n v="0.1875"/>
    <n v="1246"/>
    <n v="55"/>
    <n v="0.29090909090909089"/>
    <n v="0.29090909090909089"/>
    <s v="Primera compra"/>
    <n v="1218"/>
    <n v="40.016427104722794"/>
    <n v="3.3347022587268995"/>
    <x v="0"/>
    <x v="1"/>
    <s v="jun"/>
  </r>
  <r>
    <x v="4784"/>
    <x v="0"/>
    <n v="60"/>
    <n v="202"/>
    <n v="402.3"/>
    <n v="268"/>
    <s v="Yes"/>
    <s v="No"/>
    <n v="258"/>
    <n v="0"/>
    <n v="0"/>
    <s v="No"/>
    <n v="0"/>
    <s v="OH"/>
    <x v="1"/>
    <n v="23"/>
    <s v="Yes"/>
    <s v="No"/>
    <s v="No"/>
    <s v="  One Year   "/>
    <s v="Direct Debit"/>
    <n v="10"/>
    <n v="655"/>
    <x v="0"/>
    <m/>
    <x v="747"/>
    <x v="26"/>
    <n v="26"/>
    <x v="2"/>
    <n v="8.61"/>
    <x v="1"/>
    <s v="Email"/>
    <x v="0"/>
    <n v="5.16"/>
    <n v="4421"/>
    <s v="Medio"/>
    <s v="Bajo"/>
    <n v="0"/>
    <n v="1433"/>
    <n v="470"/>
    <n v="5.5319148936170209E-2"/>
    <n v="5.5319148936170209E-2"/>
    <s v="Primera compra"/>
    <n v="1734"/>
    <n v="56.969199178644757"/>
    <n v="4.7474332648870634"/>
    <x v="2"/>
    <x v="2"/>
    <s v="ene"/>
  </r>
  <r>
    <x v="4784"/>
    <x v="0"/>
    <n v="50"/>
    <n v="202"/>
    <n v="402.3"/>
    <n v="268"/>
    <s v="Yes"/>
    <s v="No"/>
    <n v="258"/>
    <n v="0"/>
    <n v="0"/>
    <s v="No"/>
    <n v="0"/>
    <s v="OH"/>
    <x v="1"/>
    <n v="23"/>
    <s v="Yes"/>
    <s v="No"/>
    <s v="No"/>
    <s v="  One Year   "/>
    <s v="Direct Debit"/>
    <n v="10"/>
    <n v="655"/>
    <x v="0"/>
    <m/>
    <x v="747"/>
    <x v="26"/>
    <n v="26"/>
    <x v="2"/>
    <n v="8.61"/>
    <x v="1"/>
    <s v="Email"/>
    <x v="0"/>
    <n v="5.16"/>
    <n v="1946"/>
    <s v="Medio"/>
    <s v="Bajo"/>
    <n v="0"/>
    <n v="1433"/>
    <n v="470"/>
    <n v="5.5319148936170209E-2"/>
    <n v="5.5319148936170209E-2"/>
    <s v="Compra posterior"/>
    <n v="1734"/>
    <n v="56.969199178644757"/>
    <n v="4.7474332648870634"/>
    <x v="2"/>
    <x v="2"/>
    <s v="ene"/>
  </r>
  <r>
    <x v="4785"/>
    <x v="0"/>
    <n v="63"/>
    <n v="19"/>
    <n v="54.4"/>
    <n v="0"/>
    <s v="No"/>
    <s v="No"/>
    <n v="0"/>
    <n v="1"/>
    <n v="24"/>
    <s v="Yes"/>
    <n v="0"/>
    <s v="MN"/>
    <x v="0"/>
    <n v="32"/>
    <s v="No"/>
    <s v="No"/>
    <s v="Yes"/>
    <s v="  Month-to-Month   "/>
    <s v="Credit Card"/>
    <n v="37"/>
    <n v="254"/>
    <x v="0"/>
    <m/>
    <x v="644"/>
    <x v="700"/>
    <n v="20"/>
    <x v="1"/>
    <n v="30.72"/>
    <x v="3"/>
    <s v="Email"/>
    <x v="0"/>
    <n v="0"/>
    <n v="3316"/>
    <s v="Medio"/>
    <s v="Bajo"/>
    <n v="0.05"/>
    <n v="530"/>
    <n v="20"/>
    <n v="1"/>
    <n v="1"/>
    <s v="Primera compra"/>
    <n v="1658"/>
    <n v="54.472279260780283"/>
    <n v="4.5393566050650236"/>
    <x v="2"/>
    <x v="1"/>
    <s v="mar"/>
  </r>
  <r>
    <x v="4786"/>
    <x v="0"/>
    <n v="61"/>
    <n v="99"/>
    <n v="305.89999999999998"/>
    <n v="244"/>
    <s v="Yes"/>
    <s v="No"/>
    <n v="274.5"/>
    <n v="0"/>
    <n v="16"/>
    <s v="Yes"/>
    <n v="0"/>
    <s v="IL"/>
    <x v="0"/>
    <n v="24"/>
    <s v="Yes"/>
    <s v="No"/>
    <s v="Yes"/>
    <s v="  One Year   "/>
    <s v="Direct Debit"/>
    <n v="39"/>
    <n v="2379"/>
    <x v="0"/>
    <m/>
    <x v="175"/>
    <x v="598"/>
    <n v="20"/>
    <x v="2"/>
    <n v="35.159999999999997"/>
    <x v="1"/>
    <s v="Email"/>
    <x v="1"/>
    <n v="0.55000000000000004"/>
    <n v="3831"/>
    <s v="Medio"/>
    <s v="Bajo"/>
    <n v="0"/>
    <n v="694"/>
    <n v="343"/>
    <n v="5.8309037900874633E-2"/>
    <n v="5.8309037900874633E-2"/>
    <s v="Primera compra"/>
    <n v="466"/>
    <n v="15.31006160164271"/>
    <n v="1.2758384668035592"/>
    <x v="0"/>
    <x v="3"/>
    <s v="jul"/>
  </r>
  <r>
    <x v="4787"/>
    <x v="0"/>
    <n v="71"/>
    <n v="157"/>
    <n v="519.79999999999995"/>
    <n v="148"/>
    <s v="Yes"/>
    <s v="No"/>
    <n v="72.2"/>
    <n v="0"/>
    <n v="5"/>
    <s v="Yes"/>
    <n v="0"/>
    <s v="NV"/>
    <x v="1"/>
    <n v="43"/>
    <s v="No"/>
    <s v="No"/>
    <s v="Yes"/>
    <s v="  Month-to-Month   "/>
    <s v="Direct Debit"/>
    <n v="47"/>
    <n v="1741"/>
    <x v="0"/>
    <m/>
    <x v="1195"/>
    <x v="164"/>
    <n v="118"/>
    <x v="0"/>
    <n v="53.9"/>
    <x v="3"/>
    <s v="Email"/>
    <x v="1"/>
    <n v="2.89"/>
    <n v="3399"/>
    <s v="Alto"/>
    <s v="Bajo"/>
    <n v="8.4745762711864406E-3"/>
    <n v="473"/>
    <n v="306"/>
    <n v="0.38562091503267976"/>
    <n v="0.38562091503267976"/>
    <s v="Primera compra"/>
    <n v="1703"/>
    <n v="55.950718685831617"/>
    <n v="4.6625598904859684"/>
    <x v="2"/>
    <x v="0"/>
    <s v="feb"/>
  </r>
  <r>
    <x v="4788"/>
    <x v="0"/>
    <n v="65"/>
    <n v="263"/>
    <n v="616.4"/>
    <n v="0"/>
    <s v="No"/>
    <s v="No"/>
    <n v="0"/>
    <n v="0"/>
    <n v="20"/>
    <s v="No"/>
    <n v="45"/>
    <s v="WV"/>
    <x v="1"/>
    <n v="23"/>
    <s v="Yes"/>
    <s v="No"/>
    <s v="Yes"/>
    <s v="  Two Year   "/>
    <s v="Credit Card"/>
    <n v="47"/>
    <n v="3202"/>
    <x v="0"/>
    <m/>
    <x v="851"/>
    <x v="1159"/>
    <n v="107"/>
    <x v="0"/>
    <n v="42.83"/>
    <x v="4"/>
    <s v="Phone"/>
    <x v="0"/>
    <n v="0"/>
    <n v="7004"/>
    <s v="Medio"/>
    <s v="Bajo"/>
    <n v="2.8037383177570093E-2"/>
    <n v="790"/>
    <n v="266"/>
    <n v="0.40225563909774437"/>
    <n v="0.40225563909774437"/>
    <s v="Primera compra"/>
    <n v="1732"/>
    <n v="56.903490759753595"/>
    <n v="4.7419575633127993"/>
    <x v="0"/>
    <x v="3"/>
    <s v="ene"/>
  </r>
  <r>
    <x v="4789"/>
    <x v="0"/>
    <n v="56"/>
    <n v="503"/>
    <n v="891"/>
    <n v="0"/>
    <s v="No"/>
    <s v="No"/>
    <n v="0"/>
    <n v="0"/>
    <n v="16"/>
    <s v="Yes"/>
    <n v="0"/>
    <s v="MS"/>
    <x v="0"/>
    <n v="33"/>
    <s v="No"/>
    <s v="No"/>
    <s v="Yes"/>
    <s v="  One Year   "/>
    <s v="Direct Debit"/>
    <n v="41"/>
    <n v="2587"/>
    <x v="0"/>
    <m/>
    <x v="193"/>
    <x v="1228"/>
    <n v="118"/>
    <x v="2"/>
    <n v="46.17"/>
    <x v="3"/>
    <s v="Email"/>
    <x v="0"/>
    <n v="0"/>
    <n v="5399"/>
    <s v="Alto"/>
    <s v="Bajo"/>
    <n v="8.4745762711864406E-3"/>
    <n v="577"/>
    <n v="504"/>
    <n v="0.23412698412698413"/>
    <n v="0.23412698412698413"/>
    <s v="Primera compra"/>
    <n v="1514"/>
    <n v="49.741273100616013"/>
    <n v="4.1451060917180014"/>
    <x v="2"/>
    <x v="3"/>
    <s v="ago"/>
  </r>
  <r>
    <x v="4790"/>
    <x v="0"/>
    <n v="75"/>
    <n v="356"/>
    <n v="749.6"/>
    <n v="272"/>
    <s v="Yes"/>
    <s v="Yes"/>
    <n v="0"/>
    <n v="0"/>
    <n v="7"/>
    <s v="Yes"/>
    <n v="0"/>
    <s v="NY"/>
    <x v="0"/>
    <n v="82"/>
    <s v="No"/>
    <s v="Yes"/>
    <s v="No"/>
    <s v="  Month-to-Month   "/>
    <s v="Credit Card"/>
    <n v="45"/>
    <n v="3091"/>
    <x v="0"/>
    <m/>
    <x v="545"/>
    <x v="16"/>
    <n v="94"/>
    <x v="0"/>
    <n v="40.83"/>
    <x v="5"/>
    <s v="SMS"/>
    <x v="0"/>
    <n v="8.3000000000000007"/>
    <n v="3346"/>
    <s v="Medio"/>
    <s v="Bajo"/>
    <n v="4.2553191489361701E-2"/>
    <n v="1360"/>
    <n v="632"/>
    <n v="0.14873417721518986"/>
    <n v="0.14873417721518986"/>
    <s v="Primera compra"/>
    <n v="814"/>
    <n v="26.743326488706366"/>
    <n v="2.2286105407255303"/>
    <x v="0"/>
    <x v="3"/>
    <s v="jul"/>
  </r>
  <r>
    <x v="4791"/>
    <x v="0"/>
    <n v="62"/>
    <n v="204"/>
    <n v="600.29999999999995"/>
    <n v="0"/>
    <s v="No"/>
    <s v="No"/>
    <n v="0"/>
    <n v="0"/>
    <n v="4"/>
    <s v="Yes"/>
    <n v="0"/>
    <s v="KS"/>
    <x v="1"/>
    <n v="64"/>
    <s v="No"/>
    <s v="No"/>
    <s v="Yes"/>
    <s v="  Two Year   "/>
    <s v="Credit Card"/>
    <n v="52"/>
    <n v="3119"/>
    <x v="0"/>
    <m/>
    <x v="424"/>
    <x v="385"/>
    <n v="45"/>
    <x v="2"/>
    <n v="59.5"/>
    <x v="3"/>
    <s v="Phone"/>
    <x v="1"/>
    <n v="0"/>
    <n v="6491"/>
    <s v="Alto"/>
    <s v="Bajo"/>
    <n v="2.2222222222222223E-2"/>
    <n v="1276"/>
    <n v="205"/>
    <n v="0.21951219512195122"/>
    <n v="0.21951219512195122"/>
    <s v="Primera compra"/>
    <n v="298"/>
    <n v="9.7905544147843955"/>
    <n v="0.81587953456536633"/>
    <x v="0"/>
    <x v="3"/>
    <s v="dic"/>
  </r>
  <r>
    <x v="4792"/>
    <x v="0"/>
    <n v="74"/>
    <n v="241"/>
    <n v="456.7"/>
    <n v="0"/>
    <s v="No"/>
    <s v="No"/>
    <n v="0"/>
    <n v="0"/>
    <n v="2"/>
    <s v="Yes"/>
    <n v="0"/>
    <s v="CO"/>
    <x v="0"/>
    <n v="82"/>
    <s v="No"/>
    <s v="Yes"/>
    <s v="Yes"/>
    <s v="  One Year   "/>
    <s v="Direct Debit"/>
    <n v="64"/>
    <n v="4167"/>
    <x v="0"/>
    <m/>
    <x v="223"/>
    <x v="1273"/>
    <n v="19"/>
    <x v="0"/>
    <n v="65.099999999999994"/>
    <x v="3"/>
    <s v="SMS"/>
    <x v="0"/>
    <n v="0"/>
    <n v="1892"/>
    <s v="Alto"/>
    <s v="Bajo"/>
    <n v="5.2631578947368418E-2"/>
    <n v="679"/>
    <n v="242"/>
    <n v="7.8512396694214878E-2"/>
    <n v="7.8512396694214878E-2"/>
    <s v="Primera compra"/>
    <n v="1566"/>
    <n v="51.449691991786452"/>
    <n v="4.2874743326488707"/>
    <x v="2"/>
    <x v="3"/>
    <s v="jun"/>
  </r>
  <r>
    <x v="4793"/>
    <x v="0"/>
    <n v="55"/>
    <n v="96"/>
    <n v="252.6"/>
    <n v="0"/>
    <s v="No"/>
    <s v="No"/>
    <n v="0"/>
    <n v="1"/>
    <n v="2"/>
    <s v="Yes"/>
    <n v="0"/>
    <s v="AZ"/>
    <x v="1"/>
    <n v="43"/>
    <s v="No"/>
    <s v="No"/>
    <s v="No"/>
    <s v="  Month-to-Month   "/>
    <s v="Direct Debit"/>
    <n v="35"/>
    <n v="797"/>
    <x v="0"/>
    <m/>
    <x v="40"/>
    <x v="582"/>
    <n v="18"/>
    <x v="1"/>
    <n v="39.33"/>
    <x v="1"/>
    <s v="Email"/>
    <x v="0"/>
    <n v="0"/>
    <n v="6365"/>
    <s v="Medio"/>
    <s v="Bajo"/>
    <n v="0"/>
    <n v="1516"/>
    <n v="96"/>
    <n v="0.1875"/>
    <n v="0.1875"/>
    <s v="Primera compra"/>
    <n v="550"/>
    <n v="18.069815195071868"/>
    <n v="1.5058179329226558"/>
    <x v="0"/>
    <x v="2"/>
    <s v="abr"/>
  </r>
  <r>
    <x v="4794"/>
    <x v="0"/>
    <n v="62"/>
    <n v="152"/>
    <n v="347.1"/>
    <n v="0"/>
    <s v="No"/>
    <s v="No"/>
    <n v="0"/>
    <n v="0"/>
    <n v="0"/>
    <s v="Yes"/>
    <n v="0"/>
    <s v="OK"/>
    <x v="1"/>
    <n v="47"/>
    <s v="No"/>
    <s v="No"/>
    <s v="No"/>
    <s v="  Month-to-Month   "/>
    <s v="Credit Card"/>
    <n v="42"/>
    <n v="1135"/>
    <x v="0"/>
    <m/>
    <x v="628"/>
    <x v="1263"/>
    <n v="77"/>
    <x v="2"/>
    <n v="44.78"/>
    <x v="4"/>
    <s v="Phone"/>
    <x v="0"/>
    <n v="0"/>
    <n v="2051"/>
    <s v="Medio"/>
    <s v="Bajo"/>
    <n v="3.896103896103896E-2"/>
    <n v="617"/>
    <n v="155"/>
    <n v="0.49677419354838709"/>
    <n v="0.49677419354838709"/>
    <s v="Primera compra"/>
    <n v="589"/>
    <n v="19.351129363449694"/>
    <n v="1.6125941136208077"/>
    <x v="0"/>
    <x v="0"/>
    <s v="mar"/>
  </r>
  <r>
    <x v="4795"/>
    <x v="0"/>
    <n v="54"/>
    <n v="356"/>
    <n v="1141.2"/>
    <n v="284"/>
    <s v="Yes"/>
    <s v="Yes"/>
    <n v="0"/>
    <n v="2"/>
    <n v="10"/>
    <s v="Yes"/>
    <n v="0"/>
    <s v="NY"/>
    <x v="0"/>
    <n v="44"/>
    <s v="No"/>
    <s v="No"/>
    <s v="Yes"/>
    <s v="  Two Year   "/>
    <s v="Credit Card"/>
    <n v="24"/>
    <n v="1720"/>
    <x v="0"/>
    <m/>
    <x v="436"/>
    <x v="688"/>
    <n v="23"/>
    <x v="2"/>
    <n v="24.89"/>
    <x v="2"/>
    <s v="Email"/>
    <x v="1"/>
    <n v="8.8000000000000007"/>
    <n v="4735"/>
    <s v="Medio"/>
    <s v="Medio"/>
    <n v="0.21739130434782608"/>
    <n v="1225"/>
    <n v="645"/>
    <n v="3.565891472868217E-2"/>
    <n v="3.565891472868217E-2"/>
    <s v="Primera compra"/>
    <n v="1438"/>
    <n v="47.244353182751539"/>
    <n v="3.9370294318959616"/>
    <x v="1"/>
    <x v="0"/>
    <s v="nov"/>
  </r>
  <r>
    <x v="4796"/>
    <x v="0"/>
    <n v="69"/>
    <n v="70"/>
    <n v="164.4"/>
    <n v="0"/>
    <s v="No"/>
    <s v="No"/>
    <n v="0"/>
    <n v="1"/>
    <n v="2"/>
    <s v="Yes"/>
    <n v="0"/>
    <s v="LA"/>
    <x v="1"/>
    <n v="40"/>
    <s v="No"/>
    <s v="No"/>
    <s v="No"/>
    <s v="  One Year   "/>
    <s v="Direct Debit"/>
    <n v="26"/>
    <n v="846"/>
    <x v="0"/>
    <m/>
    <x v="465"/>
    <x v="13"/>
    <n v="103"/>
    <x v="2"/>
    <n v="29.16"/>
    <x v="3"/>
    <s v="Email"/>
    <x v="0"/>
    <n v="0"/>
    <n v="5446"/>
    <s v="Medio"/>
    <s v="Bajo"/>
    <n v="9.7087378640776691E-3"/>
    <n v="433"/>
    <n v="71"/>
    <n v="1.4507042253521127"/>
    <n v="1.4507042253521127"/>
    <s v="Primera compra"/>
    <n v="423"/>
    <n v="13.897330595482547"/>
    <n v="1.1581108829568789"/>
    <x v="0"/>
    <x v="2"/>
    <s v="ago"/>
  </r>
  <r>
    <x v="4797"/>
    <x v="0"/>
    <n v="67"/>
    <n v="112"/>
    <n v="368.3"/>
    <n v="0"/>
    <s v="No"/>
    <s v="No"/>
    <n v="0"/>
    <n v="0"/>
    <n v="15"/>
    <s v="Yes"/>
    <n v="0"/>
    <s v="NH"/>
    <x v="0"/>
    <n v="66"/>
    <s v="No"/>
    <s v="Yes"/>
    <s v="No"/>
    <s v="  One Year   "/>
    <s v="Direct Debit"/>
    <n v="24"/>
    <n v="803"/>
    <x v="0"/>
    <m/>
    <x v="1148"/>
    <x v="1409"/>
    <n v="109"/>
    <x v="2"/>
    <n v="27.58"/>
    <x v="1"/>
    <s v="SMS"/>
    <x v="0"/>
    <n v="0"/>
    <n v="5696"/>
    <s v="Medio"/>
    <s v="Bajo"/>
    <n v="0"/>
    <n v="320"/>
    <n v="112"/>
    <n v="0.9732142857142857"/>
    <n v="0.9732142857142857"/>
    <s v="Primera compra"/>
    <n v="1095"/>
    <n v="35.975359342915809"/>
    <n v="2.9979466119096507"/>
    <x v="2"/>
    <x v="2"/>
    <s v="oct"/>
  </r>
  <r>
    <x v="4798"/>
    <x v="0"/>
    <n v="70"/>
    <n v="10"/>
    <n v="31.2"/>
    <n v="0"/>
    <s v="No"/>
    <s v="No"/>
    <n v="0"/>
    <n v="0"/>
    <n v="0"/>
    <s v="No"/>
    <n v="0"/>
    <s v="AR"/>
    <x v="1"/>
    <n v="51"/>
    <s v="No"/>
    <s v="No"/>
    <s v="No"/>
    <s v="  Month-to-Month   "/>
    <s v="Credit Card"/>
    <n v="5"/>
    <n v="15"/>
    <x v="0"/>
    <m/>
    <x v="1056"/>
    <x v="353"/>
    <n v="59"/>
    <x v="2"/>
    <n v="4.29"/>
    <x v="3"/>
    <s v="SMS"/>
    <x v="1"/>
    <n v="0"/>
    <n v="3967"/>
    <s v="Medio"/>
    <s v="Bajo"/>
    <n v="1.6949152542372881E-2"/>
    <n v="1527"/>
    <n v="11"/>
    <n v="5.3636363636363633"/>
    <n v="5.3636363636363633"/>
    <s v="Primera compra"/>
    <n v="1473"/>
    <n v="48.394250513347018"/>
    <n v="4.0328542094455848"/>
    <x v="2"/>
    <x v="1"/>
    <s v="oct"/>
  </r>
  <r>
    <x v="4799"/>
    <x v="0"/>
    <n v="55"/>
    <n v="379"/>
    <n v="1084.2"/>
    <n v="0"/>
    <s v="No"/>
    <s v="No"/>
    <n v="0"/>
    <n v="0"/>
    <n v="27"/>
    <s v="Yes"/>
    <n v="0"/>
    <s v="MT"/>
    <x v="0"/>
    <n v="30"/>
    <s v="No"/>
    <s v="No"/>
    <s v="No"/>
    <s v="  Two Year   "/>
    <s v="Credit Card"/>
    <n v="67"/>
    <n v="4871"/>
    <x v="0"/>
    <m/>
    <x v="557"/>
    <x v="906"/>
    <n v="106"/>
    <x v="1"/>
    <n v="59.17"/>
    <x v="2"/>
    <s v="Phone"/>
    <x v="1"/>
    <n v="0"/>
    <n v="5676"/>
    <s v="Alto"/>
    <s v="Medio"/>
    <n v="4.716981132075472E-2"/>
    <n v="1247"/>
    <n v="384"/>
    <n v="0.27604166666666669"/>
    <n v="0.27604166666666669"/>
    <s v="Primera compra"/>
    <n v="462"/>
    <n v="15.178644763860371"/>
    <n v="1.2648870636550309"/>
    <x v="1"/>
    <x v="3"/>
    <s v="jul"/>
  </r>
  <r>
    <x v="4800"/>
    <x v="0"/>
    <n v="58"/>
    <n v="36"/>
    <n v="67.8"/>
    <n v="0"/>
    <s v="No"/>
    <s v="No"/>
    <n v="0"/>
    <n v="0"/>
    <n v="0"/>
    <s v="No"/>
    <n v="0"/>
    <s v="NH"/>
    <x v="1"/>
    <n v="31"/>
    <s v="No"/>
    <s v="No"/>
    <s v="No"/>
    <s v="  Two Year   "/>
    <s v="Credit Card"/>
    <n v="7"/>
    <n v="64"/>
    <x v="0"/>
    <m/>
    <x v="1078"/>
    <x v="1157"/>
    <n v="116"/>
    <x v="2"/>
    <n v="6.26"/>
    <x v="0"/>
    <s v="SMS"/>
    <x v="1"/>
    <n v="0"/>
    <n v="5746"/>
    <s v="Medio"/>
    <s v="Bajo"/>
    <n v="1.7241379310344827E-2"/>
    <n v="1440"/>
    <n v="38"/>
    <n v="3.0526315789473686"/>
    <n v="3.0526315789473686"/>
    <s v="Primera compra"/>
    <n v="1294"/>
    <n v="42.513347022587268"/>
    <n v="3.5427789185489389"/>
    <x v="0"/>
    <x v="1"/>
    <s v="mar"/>
  </r>
  <r>
    <x v="4801"/>
    <x v="0"/>
    <n v="62"/>
    <n v="97"/>
    <n v="206.5"/>
    <n v="105"/>
    <s v="Yes"/>
    <s v="No"/>
    <n v="40.6"/>
    <n v="0"/>
    <n v="8"/>
    <s v="Yes"/>
    <n v="0"/>
    <s v="DC"/>
    <x v="1"/>
    <n v="67"/>
    <s v="No"/>
    <s v="Yes"/>
    <s v="No"/>
    <s v="  One Year   "/>
    <s v="Credit Card"/>
    <m/>
    <n v="492"/>
    <x v="0"/>
    <m/>
    <x v="490"/>
    <x v="37"/>
    <n v="90"/>
    <x v="2"/>
    <n v="27.08"/>
    <x v="2"/>
    <s v="SMS"/>
    <x v="0"/>
    <n v="1.22"/>
    <n v="51"/>
    <s v="Medio"/>
    <s v="Medio"/>
    <n v="5.5555555555555552E-2"/>
    <n v="705"/>
    <n v="207"/>
    <n v="0.43478260869565216"/>
    <n v="0.43478260869565216"/>
    <s v="Primera compra"/>
    <n v="319"/>
    <n v="10.480492813141684"/>
    <n v="0.87337440109514031"/>
    <x v="1"/>
    <x v="1"/>
    <s v="nov"/>
  </r>
  <r>
    <x v="4802"/>
    <x v="0"/>
    <n v="65"/>
    <n v="116"/>
    <n v="217.9"/>
    <n v="270"/>
    <s v="Yes"/>
    <s v="Yes"/>
    <n v="0"/>
    <n v="1"/>
    <n v="4"/>
    <s v="Yes"/>
    <n v="0"/>
    <s v="MN"/>
    <x v="1"/>
    <n v="31"/>
    <s v="No"/>
    <s v="No"/>
    <s v="Yes"/>
    <s v="  One Year   "/>
    <s v="Credit Card"/>
    <n v="36"/>
    <n v="1963"/>
    <x v="0"/>
    <m/>
    <x v="920"/>
    <x v="1138"/>
    <n v="13"/>
    <x v="1"/>
    <n v="42.76"/>
    <x v="3"/>
    <s v="SMS"/>
    <x v="0"/>
    <n v="0.54"/>
    <n v="2777"/>
    <s v="Medio"/>
    <s v="Bajo"/>
    <n v="7.6923076923076927E-2"/>
    <n v="949"/>
    <n v="387"/>
    <n v="3.3591731266149873E-2"/>
    <n v="3.3591731266149873E-2"/>
    <s v="Primera compra"/>
    <n v="1685"/>
    <n v="55.359342915811084"/>
    <n v="4.6132785763175903"/>
    <x v="2"/>
    <x v="0"/>
    <s v="mar"/>
  </r>
  <r>
    <x v="4803"/>
    <x v="0"/>
    <n v="62"/>
    <n v="274"/>
    <n v="505.2"/>
    <n v="0"/>
    <s v="No"/>
    <s v="No"/>
    <n v="0"/>
    <n v="0"/>
    <n v="1"/>
    <s v="No"/>
    <n v="38"/>
    <s v="IA"/>
    <x v="0"/>
    <n v="59"/>
    <s v="No"/>
    <s v="No"/>
    <s v="Yes"/>
    <s v="  Two Year   "/>
    <s v="Credit Card"/>
    <n v="57"/>
    <n v="2858"/>
    <x v="0"/>
    <m/>
    <x v="1398"/>
    <x v="837"/>
    <n v="26"/>
    <x v="2"/>
    <n v="53.53"/>
    <x v="1"/>
    <s v="Email"/>
    <x v="1"/>
    <n v="0"/>
    <n v="4584"/>
    <s v="Alto"/>
    <s v="Bajo"/>
    <n v="0"/>
    <n v="1271"/>
    <n v="274"/>
    <n v="9.4890510948905105E-2"/>
    <n v="9.4890510948905105E-2"/>
    <s v="Primera compra"/>
    <n v="1632"/>
    <n v="53.618069815195071"/>
    <n v="4.4681724845995889"/>
    <x v="2"/>
    <x v="3"/>
    <s v="abr"/>
  </r>
  <r>
    <x v="4803"/>
    <x v="0"/>
    <n v="75"/>
    <n v="274"/>
    <n v="505.2"/>
    <n v="0"/>
    <s v="No"/>
    <s v="No"/>
    <n v="0"/>
    <n v="0"/>
    <n v="1"/>
    <s v="No"/>
    <n v="38"/>
    <s v="IA"/>
    <x v="0"/>
    <n v="59"/>
    <s v="No"/>
    <s v="No"/>
    <s v="Yes"/>
    <s v="  Two Year   "/>
    <s v="Credit Card"/>
    <n v="57"/>
    <n v="2858"/>
    <x v="0"/>
    <m/>
    <x v="1398"/>
    <x v="837"/>
    <n v="26"/>
    <x v="2"/>
    <n v="53.53"/>
    <x v="2"/>
    <s v="Email"/>
    <x v="1"/>
    <n v="0"/>
    <n v="5365"/>
    <s v="Alto"/>
    <s v="Medio"/>
    <n v="0.19230769230769232"/>
    <n v="1271"/>
    <n v="279"/>
    <n v="9.3189964157706098E-2"/>
    <n v="9.3189964157706098E-2"/>
    <s v="Compra posterior"/>
    <n v="1632"/>
    <n v="53.618069815195071"/>
    <n v="4.4681724845995889"/>
    <x v="1"/>
    <x v="3"/>
    <s v="abr"/>
  </r>
  <r>
    <x v="4804"/>
    <x v="0"/>
    <n v="65"/>
    <n v="152"/>
    <n v="367.9"/>
    <n v="0"/>
    <s v="No"/>
    <s v="No"/>
    <n v="0"/>
    <n v="0"/>
    <n v="5"/>
    <s v="Yes"/>
    <n v="0"/>
    <s v="AR"/>
    <x v="1"/>
    <n v="54"/>
    <s v="No"/>
    <s v="No"/>
    <s v="No"/>
    <s v="  One Year   "/>
    <s v="Direct Debit"/>
    <n v="33"/>
    <n v="939"/>
    <x v="0"/>
    <m/>
    <x v="97"/>
    <x v="1146"/>
    <n v="111"/>
    <x v="0"/>
    <n v="34.17"/>
    <x v="1"/>
    <s v="Phone"/>
    <x v="1"/>
    <n v="0"/>
    <n v="798"/>
    <s v="Medio"/>
    <s v="Bajo"/>
    <n v="0"/>
    <n v="520"/>
    <n v="152"/>
    <n v="0.73026315789473684"/>
    <n v="0.73026315789473684"/>
    <s v="Primera compra"/>
    <n v="363"/>
    <n v="11.926078028747433"/>
    <n v="0.99383983572895274"/>
    <x v="0"/>
    <x v="2"/>
    <s v="oct"/>
  </r>
  <r>
    <x v="4805"/>
    <x v="0"/>
    <n v="62"/>
    <n v="2"/>
    <n v="8"/>
    <n v="2"/>
    <s v="Yes"/>
    <s v="No"/>
    <n v="3.1"/>
    <n v="2"/>
    <n v="0"/>
    <s v="No"/>
    <n v="0"/>
    <s v="NE"/>
    <x v="0"/>
    <n v="25"/>
    <s v="Yes"/>
    <s v="No"/>
    <s v="No"/>
    <s v="  Month-to-Month   "/>
    <s v="Credit Card"/>
    <n v="11"/>
    <n v="11"/>
    <x v="0"/>
    <m/>
    <x v="485"/>
    <x v="980"/>
    <n v="108"/>
    <x v="2"/>
    <n v="11.48"/>
    <x v="0"/>
    <s v="SMS"/>
    <x v="0"/>
    <n v="0.12"/>
    <n v="1683"/>
    <s v="Medio"/>
    <s v="Bajo"/>
    <n v="1.8518518518518517E-2"/>
    <n v="1141"/>
    <n v="6"/>
    <n v="18"/>
    <n v="18"/>
    <s v="Primera compra"/>
    <n v="381"/>
    <n v="12.517453798767967"/>
    <n v="1.0431211498973305"/>
    <x v="0"/>
    <x v="1"/>
    <s v="sept"/>
  </r>
  <r>
    <x v="4806"/>
    <x v="0"/>
    <n v="73"/>
    <n v="233"/>
    <n v="684.4"/>
    <n v="0"/>
    <s v="No"/>
    <s v="No"/>
    <n v="0"/>
    <n v="0"/>
    <n v="0"/>
    <s v="No"/>
    <n v="0"/>
    <s v="MN"/>
    <x v="0"/>
    <n v="50"/>
    <s v="No"/>
    <s v="No"/>
    <s v="No"/>
    <s v="  Two Year   "/>
    <s v="Direct Debit"/>
    <n v="12"/>
    <n v="849"/>
    <x v="0"/>
    <m/>
    <x v="756"/>
    <x v="167"/>
    <n v="105"/>
    <x v="1"/>
    <n v="12.67"/>
    <x v="0"/>
    <s v="Phone"/>
    <x v="0"/>
    <n v="0"/>
    <n v="898"/>
    <s v="Medio"/>
    <s v="Bajo"/>
    <n v="1.9047619047619049E-2"/>
    <n v="511"/>
    <n v="235"/>
    <n v="0.44680851063829785"/>
    <n v="0.44680851063829785"/>
    <s v="Primera compra"/>
    <n v="1463"/>
    <n v="48.06570841889117"/>
    <n v="4.0054757015742641"/>
    <x v="0"/>
    <x v="2"/>
    <s v="oct"/>
  </r>
  <r>
    <x v="4807"/>
    <x v="0"/>
    <n v="61"/>
    <n v="146"/>
    <n v="329.1"/>
    <n v="0"/>
    <s v="No"/>
    <s v="No"/>
    <n v="0"/>
    <n v="0"/>
    <n v="1"/>
    <s v="No"/>
    <n v="0"/>
    <s v="LA"/>
    <x v="0"/>
    <n v="50"/>
    <s v="No"/>
    <s v="No"/>
    <s v="Yes"/>
    <s v="  One Year   "/>
    <s v="Credit Card"/>
    <n v="42"/>
    <n v="1259"/>
    <x v="0"/>
    <m/>
    <x v="71"/>
    <x v="289"/>
    <n v="6"/>
    <x v="2"/>
    <n v="48.46"/>
    <x v="5"/>
    <s v="Email"/>
    <x v="0"/>
    <n v="0"/>
    <n v="1003"/>
    <s v="Alto"/>
    <s v="Bajo"/>
    <n v="0.66666666666666663"/>
    <n v="503"/>
    <n v="150"/>
    <n v="0.04"/>
    <n v="0.04"/>
    <s v="Primera compra"/>
    <n v="703"/>
    <n v="23.096509240246405"/>
    <n v="1.924709103353867"/>
    <x v="0"/>
    <x v="0"/>
    <s v="nov"/>
  </r>
  <r>
    <x v="4808"/>
    <x v="0"/>
    <n v="54"/>
    <n v="144"/>
    <n v="274.10000000000002"/>
    <n v="0"/>
    <s v="No"/>
    <s v="No"/>
    <n v="0"/>
    <n v="0"/>
    <n v="8"/>
    <s v="Yes"/>
    <n v="0"/>
    <s v="DE"/>
    <x v="0"/>
    <n v="68"/>
    <s v="No"/>
    <s v="Yes"/>
    <s v="No"/>
    <s v="  One Year   "/>
    <s v="Paper Check"/>
    <n v="31"/>
    <n v="938"/>
    <x v="0"/>
    <m/>
    <x v="302"/>
    <x v="117"/>
    <n v="32"/>
    <x v="2"/>
    <n v="25.8"/>
    <x v="1"/>
    <s v="Phone"/>
    <x v="0"/>
    <n v="0"/>
    <n v="6215"/>
    <s v="Medio"/>
    <s v="Bajo"/>
    <n v="0"/>
    <n v="1132"/>
    <n v="144"/>
    <n v="0.22222222222222221"/>
    <n v="0.22222222222222221"/>
    <s v="Primera compra"/>
    <n v="663"/>
    <n v="21.782340862422998"/>
    <n v="1.8151950718685832"/>
    <x v="0"/>
    <x v="2"/>
    <s v="dic"/>
  </r>
  <r>
    <x v="4809"/>
    <x v="0"/>
    <n v="64"/>
    <n v="100"/>
    <n v="257.2"/>
    <n v="0"/>
    <s v="No"/>
    <s v="No"/>
    <n v="0"/>
    <n v="0"/>
    <n v="0"/>
    <s v="No"/>
    <n v="0"/>
    <s v="CT"/>
    <x v="1"/>
    <n v="60"/>
    <s v="No"/>
    <s v="No"/>
    <s v="No"/>
    <s v="  One Year   "/>
    <s v="Credit Card"/>
    <n v="9"/>
    <n v="155"/>
    <x v="0"/>
    <m/>
    <x v="810"/>
    <x v="119"/>
    <n v="3"/>
    <x v="2"/>
    <n v="8.2200000000000006"/>
    <x v="2"/>
    <s v="Email"/>
    <x v="0"/>
    <n v="0"/>
    <n v="3572"/>
    <s v="Medio"/>
    <s v="Medio"/>
    <n v="1.6666666666666667"/>
    <n v="1260"/>
    <n v="105"/>
    <n v="2.8571428571428571E-2"/>
    <n v="2.8571428571428571E-2"/>
    <s v="Primera compra"/>
    <n v="893"/>
    <n v="29.338809034907598"/>
    <n v="2.4449007529089664"/>
    <x v="1"/>
    <x v="1"/>
    <s v="may"/>
  </r>
  <r>
    <x v="4810"/>
    <x v="0"/>
    <n v="57"/>
    <n v="203"/>
    <n v="427.1"/>
    <n v="0"/>
    <s v="No"/>
    <s v="No"/>
    <n v="0"/>
    <n v="2"/>
    <n v="3"/>
    <s v="Yes"/>
    <n v="0"/>
    <s v="KY"/>
    <x v="1"/>
    <n v="57"/>
    <s v="No"/>
    <s v="No"/>
    <s v="Yes"/>
    <s v="  One Year   "/>
    <s v="Credit Card"/>
    <n v="59"/>
    <n v="3168"/>
    <x v="0"/>
    <m/>
    <x v="870"/>
    <x v="1168"/>
    <n v="42"/>
    <x v="1"/>
    <n v="53.86"/>
    <x v="0"/>
    <s v="Phone"/>
    <x v="0"/>
    <n v="0"/>
    <n v="1157"/>
    <s v="Alto"/>
    <s v="Bajo"/>
    <n v="4.7619047619047616E-2"/>
    <n v="899"/>
    <n v="205"/>
    <n v="0.20487804878048779"/>
    <n v="0.20487804878048779"/>
    <s v="Primera compra"/>
    <n v="1103"/>
    <n v="36.238193018480494"/>
    <n v="3.0198494182067077"/>
    <x v="0"/>
    <x v="3"/>
    <s v="oct"/>
  </r>
  <r>
    <x v="4811"/>
    <x v="0"/>
    <n v="72"/>
    <n v="82"/>
    <n v="236.8"/>
    <n v="0"/>
    <s v="No"/>
    <s v="No"/>
    <n v="0"/>
    <n v="0"/>
    <n v="30"/>
    <s v="Yes"/>
    <n v="0"/>
    <s v="AR"/>
    <x v="1"/>
    <n v="19"/>
    <s v="Yes"/>
    <s v="No"/>
    <s v="Yes"/>
    <s v="  Month-to-Month   "/>
    <s v="Direct Debit"/>
    <n v="31"/>
    <n v="457"/>
    <x v="0"/>
    <m/>
    <x v="735"/>
    <x v="77"/>
    <n v="39"/>
    <x v="0"/>
    <n v="35.04"/>
    <x v="4"/>
    <s v="Phone"/>
    <x v="1"/>
    <n v="0"/>
    <n v="4332"/>
    <s v="Medio"/>
    <s v="Bajo"/>
    <n v="7.6923076923076927E-2"/>
    <n v="853"/>
    <n v="85"/>
    <n v="0.45882352941176469"/>
    <n v="0.45882352941176469"/>
    <s v="Primera compra"/>
    <n v="1360"/>
    <n v="44.681724845995888"/>
    <n v="3.7234770704996571"/>
    <x v="0"/>
    <x v="1"/>
    <s v="ene"/>
  </r>
  <r>
    <x v="4812"/>
    <x v="0"/>
    <n v="70"/>
    <n v="165"/>
    <n v="418.6"/>
    <n v="0"/>
    <s v="No"/>
    <s v="No"/>
    <n v="0"/>
    <n v="1"/>
    <n v="5"/>
    <s v="Yes"/>
    <n v="0"/>
    <s v="ME"/>
    <x v="1"/>
    <n v="72"/>
    <s v="No"/>
    <s v="Yes"/>
    <s v="No"/>
    <s v="  Two Year   "/>
    <s v="Direct Debit"/>
    <n v="45"/>
    <n v="1173"/>
    <x v="0"/>
    <m/>
    <x v="1368"/>
    <x v="198"/>
    <n v="74"/>
    <x v="0"/>
    <n v="42.78"/>
    <x v="3"/>
    <s v="Email"/>
    <x v="0"/>
    <n v="0"/>
    <n v="155"/>
    <s v="Medio"/>
    <s v="Bajo"/>
    <n v="1.3513513513513514E-2"/>
    <n v="741"/>
    <n v="166"/>
    <n v="0.44578313253012047"/>
    <n v="0.44578313253012047"/>
    <s v="Primera compra"/>
    <n v="1181"/>
    <n v="38.800821355236138"/>
    <n v="3.2334017796030117"/>
    <x v="2"/>
    <x v="0"/>
    <s v="jul"/>
  </r>
  <r>
    <x v="4813"/>
    <x v="0"/>
    <n v="86"/>
    <n v="5"/>
    <n v="12"/>
    <n v="0"/>
    <s v="No"/>
    <s v="No"/>
    <n v="0"/>
    <n v="0"/>
    <n v="3"/>
    <s v="Yes"/>
    <n v="0"/>
    <s v="NE"/>
    <x v="1"/>
    <n v="40"/>
    <s v="No"/>
    <s v="No"/>
    <s v="No"/>
    <s v="  Month-to-Month   "/>
    <s v="Credit Card"/>
    <n v="15"/>
    <n v="15"/>
    <x v="0"/>
    <m/>
    <x v="78"/>
    <x v="1204"/>
    <n v="28"/>
    <x v="1"/>
    <n v="15.59"/>
    <x v="4"/>
    <s v="Email"/>
    <x v="1"/>
    <n v="0"/>
    <n v="666"/>
    <s v="Medio"/>
    <s v="Bajo"/>
    <n v="0.10714285714285714"/>
    <n v="652"/>
    <n v="8"/>
    <n v="3.5"/>
    <n v="3.5"/>
    <s v="Primera compra"/>
    <n v="582"/>
    <n v="19.121149897330596"/>
    <n v="1.593429158110883"/>
    <x v="0"/>
    <x v="1"/>
    <s v="mar"/>
  </r>
  <r>
    <x v="4814"/>
    <x v="0"/>
    <n v="66"/>
    <n v="198"/>
    <n v="442.6"/>
    <n v="0"/>
    <s v="No"/>
    <s v="No"/>
    <n v="0"/>
    <n v="2"/>
    <n v="4"/>
    <s v="No"/>
    <n v="75"/>
    <s v="OH"/>
    <x v="1"/>
    <n v="64"/>
    <s v="No"/>
    <s v="No"/>
    <s v="Yes"/>
    <s v="  One Year   "/>
    <s v="Credit Card"/>
    <n v="22"/>
    <n v="959"/>
    <x v="0"/>
    <m/>
    <x v="577"/>
    <x v="467"/>
    <n v="18"/>
    <x v="2"/>
    <n v="24.84"/>
    <x v="1"/>
    <s v="Phone"/>
    <x v="0"/>
    <n v="0"/>
    <n v="4221"/>
    <s v="Medio"/>
    <s v="Bajo"/>
    <n v="0"/>
    <n v="948"/>
    <n v="198"/>
    <n v="9.0909090909090912E-2"/>
    <n v="9.0909090909090912E-2"/>
    <s v="Primera compra"/>
    <n v="537"/>
    <n v="17.642710472279262"/>
    <n v="1.4702258726899384"/>
    <x v="0"/>
    <x v="2"/>
    <s v="abr"/>
  </r>
  <r>
    <x v="4815"/>
    <x v="0"/>
    <n v="67"/>
    <n v="403"/>
    <n v="967.9"/>
    <n v="0"/>
    <s v="No"/>
    <s v="No"/>
    <n v="0"/>
    <n v="0"/>
    <n v="6"/>
    <s v="Yes"/>
    <n v="0"/>
    <s v="WV"/>
    <x v="0"/>
    <n v="84"/>
    <s v="No"/>
    <s v="Yes"/>
    <s v="Yes"/>
    <s v="  Two Year   "/>
    <s v="Direct Debit"/>
    <n v="42"/>
    <n v="2720"/>
    <x v="0"/>
    <m/>
    <x v="983"/>
    <x v="736"/>
    <n v="95"/>
    <x v="2"/>
    <n v="33.630000000000003"/>
    <x v="0"/>
    <s v="SMS"/>
    <x v="1"/>
    <n v="0"/>
    <n v="998"/>
    <s v="Medio"/>
    <s v="Bajo"/>
    <n v="2.1052631578947368E-2"/>
    <n v="508"/>
    <n v="405"/>
    <n v="0.23456790123456789"/>
    <n v="0.23456790123456789"/>
    <s v="Primera compra"/>
    <n v="1182"/>
    <n v="38.833675564681727"/>
    <n v="3.2361396303901437"/>
    <x v="0"/>
    <x v="3"/>
    <s v="jul"/>
  </r>
  <r>
    <x v="4816"/>
    <x v="0"/>
    <n v="63"/>
    <n v="103"/>
    <n v="243.8"/>
    <n v="164"/>
    <s v="Yes"/>
    <s v="Yes"/>
    <n v="0"/>
    <n v="0"/>
    <n v="5"/>
    <s v="Yes"/>
    <n v="0"/>
    <s v="WV"/>
    <x v="1"/>
    <n v="55"/>
    <s v="No"/>
    <s v="No"/>
    <s v="Yes"/>
    <s v="  Month-to-Month   "/>
    <s v="Credit Card"/>
    <n v="32"/>
    <n v="1291"/>
    <x v="0"/>
    <m/>
    <x v="980"/>
    <x v="609"/>
    <n v="52"/>
    <x v="1"/>
    <n v="29.79"/>
    <x v="2"/>
    <s v="SMS"/>
    <x v="0"/>
    <n v="4.72"/>
    <n v="6909"/>
    <s v="Medio"/>
    <s v="Medio"/>
    <n v="9.6153846153846159E-2"/>
    <n v="600"/>
    <n v="272"/>
    <n v="0.19117647058823528"/>
    <n v="0.19117647058823528"/>
    <s v="Primera compra"/>
    <n v="618"/>
    <n v="20.303901437371664"/>
    <n v="1.6919917864476386"/>
    <x v="1"/>
    <x v="0"/>
    <s v="feb"/>
  </r>
  <r>
    <x v="4817"/>
    <x v="0"/>
    <n v="56"/>
    <n v="40"/>
    <n v="76.8"/>
    <n v="36"/>
    <s v="Yes"/>
    <s v="Yes"/>
    <n v="0"/>
    <n v="0"/>
    <n v="10"/>
    <s v="Yes"/>
    <n v="0"/>
    <s v="MO"/>
    <x v="1"/>
    <n v="38"/>
    <s v="No"/>
    <s v="No"/>
    <s v="No"/>
    <s v="  Month-to-Month   "/>
    <s v="Direct Debit"/>
    <n v="33"/>
    <n v="284"/>
    <x v="0"/>
    <m/>
    <x v="62"/>
    <x v="1261"/>
    <n v="14"/>
    <x v="2"/>
    <n v="32.24"/>
    <x v="4"/>
    <s v="Phone"/>
    <x v="1"/>
    <n v="0.75"/>
    <n v="3674"/>
    <s v="Medio"/>
    <s v="Bajo"/>
    <n v="0.21428571428571427"/>
    <n v="297"/>
    <n v="79"/>
    <n v="0.17721518987341772"/>
    <n v="0.17721518987341772"/>
    <s v="Primera compra"/>
    <n v="985"/>
    <n v="32.361396303901437"/>
    <n v="2.6967830253251197"/>
    <x v="0"/>
    <x v="1"/>
    <s v="feb"/>
  </r>
  <r>
    <x v="4818"/>
    <x v="0"/>
    <n v="68"/>
    <n v="53"/>
    <n v="165.6"/>
    <n v="0"/>
    <s v="No"/>
    <s v="No"/>
    <n v="0"/>
    <n v="0"/>
    <n v="0"/>
    <s v="No"/>
    <n v="0"/>
    <s v="DC"/>
    <x v="1"/>
    <n v="47"/>
    <s v="No"/>
    <s v="No"/>
    <s v="No"/>
    <s v="  One Year   "/>
    <s v="Credit Card"/>
    <n v="8"/>
    <n v="171"/>
    <x v="0"/>
    <m/>
    <x v="1376"/>
    <x v="1410"/>
    <n v="14"/>
    <x v="2"/>
    <n v="6.73"/>
    <x v="1"/>
    <s v="Email"/>
    <x v="0"/>
    <n v="0"/>
    <n v="6447"/>
    <s v="Medio"/>
    <s v="Bajo"/>
    <n v="0"/>
    <n v="1143"/>
    <n v="53"/>
    <n v="0.26415094339622641"/>
    <n v="0.26415094339622641"/>
    <s v="Primera compra"/>
    <n v="386"/>
    <n v="12.681724845995893"/>
    <n v="1.0568104038329911"/>
    <x v="0"/>
    <x v="1"/>
    <s v="sept"/>
  </r>
  <r>
    <x v="4819"/>
    <x v="0"/>
    <n v="91"/>
    <n v="16"/>
    <n v="30.4"/>
    <n v="8"/>
    <s v="Yes"/>
    <s v="Yes"/>
    <n v="0"/>
    <n v="0"/>
    <n v="0"/>
    <s v="No"/>
    <n v="0"/>
    <s v="AR"/>
    <x v="1"/>
    <n v="42"/>
    <s v="No"/>
    <s v="No"/>
    <s v="No"/>
    <s v="  Month-to-Month   "/>
    <s v="Credit Card"/>
    <n v="10"/>
    <n v="20"/>
    <x v="0"/>
    <m/>
    <x v="968"/>
    <x v="1306"/>
    <n v="27"/>
    <x v="1"/>
    <n v="11.86"/>
    <x v="2"/>
    <s v="Email"/>
    <x v="1"/>
    <n v="0.23"/>
    <n v="3851"/>
    <s v="Medio"/>
    <s v="Medio"/>
    <n v="0.18518518518518517"/>
    <n v="1492"/>
    <n v="29"/>
    <n v="0.93103448275862066"/>
    <n v="0.93103448275862066"/>
    <s v="Primera compra"/>
    <n v="887"/>
    <n v="29.141683778234089"/>
    <n v="2.4284736481861739"/>
    <x v="1"/>
    <x v="1"/>
    <s v="may"/>
  </r>
  <r>
    <x v="4820"/>
    <x v="0"/>
    <n v="51"/>
    <n v="261"/>
    <n v="1015.6"/>
    <n v="0"/>
    <s v="No"/>
    <s v="No"/>
    <n v="0"/>
    <n v="0"/>
    <n v="4"/>
    <s v="Yes"/>
    <n v="0"/>
    <s v="VA"/>
    <x v="1"/>
    <n v="42"/>
    <s v="No"/>
    <s v="No"/>
    <s v="Yes"/>
    <s v="  One Year   "/>
    <s v="Direct Debit"/>
    <n v="33"/>
    <n v="2249"/>
    <x v="0"/>
    <m/>
    <x v="1397"/>
    <x v="1122"/>
    <n v="22"/>
    <x v="2"/>
    <n v="33.89"/>
    <x v="4"/>
    <s v="Phone"/>
    <x v="1"/>
    <n v="0"/>
    <n v="1781"/>
    <s v="Medio"/>
    <s v="Bajo"/>
    <n v="0.13636363636363635"/>
    <n v="761"/>
    <n v="264"/>
    <n v="8.3333333333333329E-2"/>
    <n v="8.3333333333333329E-2"/>
    <s v="Primera compra"/>
    <n v="1218"/>
    <n v="40.016427104722794"/>
    <n v="3.3347022587268995"/>
    <x v="0"/>
    <x v="3"/>
    <s v="jun"/>
  </r>
  <r>
    <x v="4821"/>
    <x v="0"/>
    <n v="65"/>
    <n v="218"/>
    <n v="618.9"/>
    <n v="0"/>
    <s v="No"/>
    <s v="No"/>
    <n v="0"/>
    <n v="0"/>
    <n v="6"/>
    <s v="Yes"/>
    <n v="0"/>
    <s v="TX"/>
    <x v="1"/>
    <n v="41"/>
    <s v="No"/>
    <s v="No"/>
    <s v="Yes"/>
    <s v="  Month-to-Month   "/>
    <s v="Credit Card"/>
    <n v="21"/>
    <n v="950"/>
    <x v="0"/>
    <m/>
    <x v="14"/>
    <x v="1076"/>
    <n v="74"/>
    <x v="0"/>
    <n v="17.25"/>
    <x v="2"/>
    <s v="Email"/>
    <x v="0"/>
    <n v="0"/>
    <n v="1812"/>
    <s v="Medio"/>
    <s v="Medio"/>
    <n v="6.7567567567567571E-2"/>
    <n v="801"/>
    <n v="223"/>
    <n v="0.33183856502242154"/>
    <n v="0.33183856502242154"/>
    <s v="Primera compra"/>
    <n v="831"/>
    <n v="27.301848049281318"/>
    <n v="2.2751540041067764"/>
    <x v="1"/>
    <x v="2"/>
    <s v="jul"/>
  </r>
  <r>
    <x v="4822"/>
    <x v="0"/>
    <n v="67"/>
    <n v="80"/>
    <n v="232.2"/>
    <n v="0"/>
    <s v="No"/>
    <s v="No"/>
    <n v="0"/>
    <n v="0"/>
    <n v="10"/>
    <s v="No"/>
    <n v="81"/>
    <s v="CO"/>
    <x v="0"/>
    <n v="62"/>
    <s v="No"/>
    <s v="No"/>
    <s v="No"/>
    <s v="  Month-to-Month   "/>
    <s v="Direct Debit"/>
    <n v="18"/>
    <n v="834"/>
    <x v="0"/>
    <m/>
    <x v="668"/>
    <x v="680"/>
    <n v="25"/>
    <x v="0"/>
    <n v="14.94"/>
    <x v="5"/>
    <s v="SMS"/>
    <x v="0"/>
    <n v="0"/>
    <n v="6260"/>
    <s v="Medio"/>
    <s v="Bajo"/>
    <n v="0.16"/>
    <n v="551"/>
    <n v="84"/>
    <n v="0.29761904761904762"/>
    <n v="0.29761904761904762"/>
    <s v="Primera compra"/>
    <n v="419"/>
    <n v="13.765913757700204"/>
    <n v="1.1471594798083504"/>
    <x v="0"/>
    <x v="2"/>
    <s v="ago"/>
  </r>
  <r>
    <x v="4823"/>
    <x v="0"/>
    <n v="70"/>
    <n v="1"/>
    <n v="4"/>
    <n v="0"/>
    <s v="No"/>
    <s v="No"/>
    <n v="0"/>
    <n v="2"/>
    <n v="0"/>
    <s v="No"/>
    <n v="0"/>
    <s v="OR"/>
    <x v="1"/>
    <n v="44"/>
    <s v="No"/>
    <s v="No"/>
    <s v="No"/>
    <s v="  Month-to-Month   "/>
    <s v="Credit Card"/>
    <n v="7"/>
    <n v="7"/>
    <x v="0"/>
    <m/>
    <x v="1399"/>
    <x v="165"/>
    <n v="53"/>
    <x v="0"/>
    <n v="8.17"/>
    <x v="0"/>
    <s v="SMS"/>
    <x v="0"/>
    <n v="0"/>
    <n v="4205"/>
    <s v="Medio"/>
    <s v="Bajo"/>
    <n v="3.7735849056603772E-2"/>
    <n v="475"/>
    <n v="3"/>
    <n v="17.666666666666668"/>
    <n v="17.666666666666668"/>
    <s v="Primera compra"/>
    <n v="1236"/>
    <n v="40.607802874743328"/>
    <n v="3.3839835728952772"/>
    <x v="0"/>
    <x v="1"/>
    <s v="may"/>
  </r>
  <r>
    <x v="4824"/>
    <x v="0"/>
    <n v="68"/>
    <n v="111"/>
    <n v="263.8"/>
    <n v="0"/>
    <s v="No"/>
    <s v="No"/>
    <n v="0"/>
    <n v="0"/>
    <n v="15"/>
    <s v="Yes"/>
    <n v="0"/>
    <s v="AL"/>
    <x v="1"/>
    <n v="38"/>
    <s v="No"/>
    <s v="No"/>
    <s v="Yes"/>
    <s v="  Month-to-Month   "/>
    <s v="Direct Debit"/>
    <n v="43"/>
    <n v="2853"/>
    <x v="0"/>
    <m/>
    <x v="1002"/>
    <x v="1092"/>
    <n v="116"/>
    <x v="2"/>
    <n v="45.89"/>
    <x v="2"/>
    <s v="SMS"/>
    <x v="1"/>
    <n v="0"/>
    <n v="1932"/>
    <s v="Alto"/>
    <s v="Medio"/>
    <n v="4.3103448275862072E-2"/>
    <n v="1605"/>
    <n v="116"/>
    <n v="1"/>
    <n v="1"/>
    <s v="Primera compra"/>
    <n v="1303"/>
    <n v="42.809034907597535"/>
    <n v="3.5674195756331279"/>
    <x v="1"/>
    <x v="3"/>
    <s v="mar"/>
  </r>
  <r>
    <x v="4825"/>
    <x v="0"/>
    <n v="73"/>
    <n v="122"/>
    <n v="309.7"/>
    <n v="76"/>
    <s v="Yes"/>
    <s v="No"/>
    <n v="156.80000000000001"/>
    <n v="1"/>
    <n v="12"/>
    <s v="Yes"/>
    <n v="0"/>
    <s v="WA"/>
    <x v="0"/>
    <n v="32"/>
    <s v="No"/>
    <s v="No"/>
    <s v="Yes"/>
    <s v="  Month-to-Month   "/>
    <s v="Direct Debit"/>
    <n v="27"/>
    <n v="519"/>
    <x v="0"/>
    <m/>
    <x v="20"/>
    <x v="1287"/>
    <n v="113"/>
    <x v="2"/>
    <n v="30.49"/>
    <x v="4"/>
    <s v="Phone"/>
    <x v="0"/>
    <n v="3.14"/>
    <n v="5597"/>
    <s v="Medio"/>
    <s v="Bajo"/>
    <n v="2.6548672566371681E-2"/>
    <n v="419"/>
    <n v="201"/>
    <n v="0.56218905472636815"/>
    <n v="0.56218905472636815"/>
    <s v="Primera compra"/>
    <n v="377"/>
    <n v="12.386036960985628"/>
    <n v="1.0321697467488022"/>
    <x v="0"/>
    <x v="1"/>
    <s v="oct"/>
  </r>
  <r>
    <x v="4826"/>
    <x v="0"/>
    <n v="74"/>
    <n v="56"/>
    <n v="148.9"/>
    <n v="48"/>
    <s v="Yes"/>
    <s v="No"/>
    <n v="36"/>
    <n v="0"/>
    <n v="3"/>
    <s v="Yes"/>
    <n v="0"/>
    <s v="NM"/>
    <x v="0"/>
    <n v="37"/>
    <s v="No"/>
    <s v="No"/>
    <s v="No"/>
    <s v="  Month-to-Month   "/>
    <s v="Direct Debit"/>
    <n v="55"/>
    <n v="683"/>
    <x v="0"/>
    <m/>
    <x v="1069"/>
    <x v="1281"/>
    <n v="86"/>
    <x v="0"/>
    <n v="49.96"/>
    <x v="3"/>
    <s v="Email"/>
    <x v="0"/>
    <n v="0.14000000000000001"/>
    <n v="2026"/>
    <s v="Alto"/>
    <s v="Bajo"/>
    <n v="1.1627906976744186E-2"/>
    <n v="986"/>
    <n v="105"/>
    <n v="0.81904761904761902"/>
    <n v="0.81904761904761902"/>
    <s v="Primera compra"/>
    <n v="465"/>
    <n v="15.277207392197125"/>
    <n v="1.2731006160164271"/>
    <x v="0"/>
    <x v="2"/>
    <s v="jul"/>
  </r>
  <r>
    <x v="4827"/>
    <x v="0"/>
    <n v="70"/>
    <n v="221"/>
    <n v="532.29999999999995"/>
    <n v="0"/>
    <s v="No"/>
    <s v="No"/>
    <n v="0"/>
    <n v="0"/>
    <n v="5"/>
    <s v="Yes"/>
    <n v="0"/>
    <s v="MD"/>
    <x v="0"/>
    <n v="49"/>
    <s v="No"/>
    <s v="No"/>
    <s v="Yes"/>
    <s v="  Month-to-Month   "/>
    <s v="Direct Debit"/>
    <n v="40"/>
    <n v="1754"/>
    <x v="0"/>
    <m/>
    <x v="282"/>
    <x v="1280"/>
    <n v="56"/>
    <x v="0"/>
    <n v="32.340000000000003"/>
    <x v="5"/>
    <s v="SMS"/>
    <x v="0"/>
    <n v="0"/>
    <n v="3406"/>
    <s v="Medio"/>
    <s v="Bajo"/>
    <n v="7.1428571428571425E-2"/>
    <n v="718"/>
    <n v="225"/>
    <n v="0.24888888888888888"/>
    <n v="0.24888888888888888"/>
    <s v="Primera compra"/>
    <n v="1211"/>
    <n v="39.786447638603697"/>
    <n v="3.3155373032169746"/>
    <x v="0"/>
    <x v="0"/>
    <s v="jun"/>
  </r>
  <r>
    <x v="4828"/>
    <x v="0"/>
    <n v="70"/>
    <n v="253"/>
    <n v="543.79999999999995"/>
    <n v="0"/>
    <s v="No"/>
    <s v="No"/>
    <n v="0"/>
    <n v="1"/>
    <n v="0"/>
    <s v="No"/>
    <n v="0"/>
    <s v="CT"/>
    <x v="0"/>
    <n v="37"/>
    <s v="No"/>
    <s v="No"/>
    <s v="No"/>
    <s v="  Two Year   "/>
    <s v="Credit Card"/>
    <n v="8"/>
    <n v="287"/>
    <x v="0"/>
    <m/>
    <x v="1151"/>
    <x v="510"/>
    <n v="21"/>
    <x v="2"/>
    <n v="9.3699999999999992"/>
    <x v="2"/>
    <s v="Phone"/>
    <x v="1"/>
    <n v="0"/>
    <n v="294"/>
    <s v="Medio"/>
    <s v="Medio"/>
    <n v="0.23809523809523808"/>
    <n v="1711"/>
    <n v="258"/>
    <n v="8.1395348837209308E-2"/>
    <n v="8.1395348837209308E-2"/>
    <s v="Primera compra"/>
    <n v="313"/>
    <n v="10.283367556468171"/>
    <n v="0.85694729637234757"/>
    <x v="1"/>
    <x v="1"/>
    <s v="dic"/>
  </r>
  <r>
    <x v="4829"/>
    <x v="0"/>
    <n v="77"/>
    <n v="52"/>
    <n v="185.3"/>
    <n v="0"/>
    <s v="No"/>
    <s v="No"/>
    <n v="0"/>
    <n v="1"/>
    <n v="0"/>
    <s v="No"/>
    <n v="0"/>
    <s v="AL"/>
    <x v="0"/>
    <n v="62"/>
    <s v="No"/>
    <s v="No"/>
    <s v="No"/>
    <s v="  One Year   "/>
    <s v="Credit Card"/>
    <n v="7"/>
    <n v="77"/>
    <x v="0"/>
    <m/>
    <x v="191"/>
    <x v="1271"/>
    <n v="76"/>
    <x v="1"/>
    <n v="6.38"/>
    <x v="1"/>
    <s v="Email"/>
    <x v="1"/>
    <n v="0"/>
    <n v="3266"/>
    <s v="Medio"/>
    <s v="Bajo"/>
    <n v="0"/>
    <n v="510"/>
    <n v="52"/>
    <n v="1.4615384615384615"/>
    <n v="1.4615384615384615"/>
    <s v="Primera compra"/>
    <n v="1060"/>
    <n v="34.82546201232033"/>
    <n v="2.9021218343600275"/>
    <x v="2"/>
    <x v="1"/>
    <s v="nov"/>
  </r>
  <r>
    <x v="4830"/>
    <x v="0"/>
    <n v="57"/>
    <n v="123"/>
    <n v="269.2"/>
    <n v="0"/>
    <s v="No"/>
    <s v="No"/>
    <n v="0"/>
    <n v="2"/>
    <n v="12"/>
    <s v="Yes"/>
    <n v="0"/>
    <s v="NY"/>
    <x v="1"/>
    <n v="23"/>
    <s v="Yes"/>
    <s v="No"/>
    <s v="No"/>
    <s v="  Month-to-Month   "/>
    <s v="Direct Debit"/>
    <n v="52"/>
    <n v="925"/>
    <x v="0"/>
    <m/>
    <x v="1117"/>
    <x v="962"/>
    <n v="6"/>
    <x v="2"/>
    <n v="57.71"/>
    <x v="2"/>
    <s v="Email"/>
    <x v="0"/>
    <n v="0"/>
    <n v="404"/>
    <s v="Alto"/>
    <s v="Medio"/>
    <n v="0.83333333333333337"/>
    <n v="330"/>
    <n v="128"/>
    <n v="4.6875E-2"/>
    <n v="4.6875E-2"/>
    <s v="Primera compra"/>
    <n v="1677"/>
    <n v="55.096509240246405"/>
    <n v="4.5913757700205338"/>
    <x v="1"/>
    <x v="2"/>
    <s v="mar"/>
  </r>
  <r>
    <x v="4831"/>
    <x v="0"/>
    <n v="50"/>
    <n v="271"/>
    <n v="506.4"/>
    <n v="0"/>
    <s v="No"/>
    <s v="No"/>
    <n v="0"/>
    <n v="0"/>
    <n v="7"/>
    <s v="Yes"/>
    <n v="0"/>
    <s v="AL"/>
    <x v="0"/>
    <n v="41"/>
    <s v="No"/>
    <s v="No"/>
    <s v="Yes"/>
    <s v="  One Year   "/>
    <s v="Direct Debit"/>
    <n v="33"/>
    <n v="1651"/>
    <x v="0"/>
    <m/>
    <x v="234"/>
    <x v="1274"/>
    <n v="93"/>
    <x v="2"/>
    <n v="28.79"/>
    <x v="2"/>
    <s v="Email"/>
    <x v="0"/>
    <n v="0"/>
    <n v="6190"/>
    <s v="Medio"/>
    <s v="Medio"/>
    <n v="5.3763440860215055E-2"/>
    <n v="1626"/>
    <n v="276"/>
    <n v="0.33695652173913043"/>
    <n v="0.33695652173913043"/>
    <s v="Primera compra"/>
    <n v="1352"/>
    <n v="44.418891170431209"/>
    <n v="3.7015742642026006"/>
    <x v="1"/>
    <x v="0"/>
    <s v="ene"/>
  </r>
  <r>
    <x v="4832"/>
    <x v="0"/>
    <n v="64"/>
    <n v="326"/>
    <n v="943.5"/>
    <n v="0"/>
    <s v="No"/>
    <s v="No"/>
    <n v="0"/>
    <n v="0"/>
    <n v="4"/>
    <s v="Yes"/>
    <n v="0"/>
    <s v="MN"/>
    <x v="1"/>
    <n v="57"/>
    <s v="No"/>
    <s v="No"/>
    <s v="Yes"/>
    <s v="  Two Year   "/>
    <s v="Credit Card"/>
    <n v="56"/>
    <n v="4087"/>
    <x v="0"/>
    <m/>
    <x v="305"/>
    <x v="607"/>
    <n v="80"/>
    <x v="1"/>
    <n v="62.96"/>
    <x v="3"/>
    <s v="Phone"/>
    <x v="0"/>
    <n v="0"/>
    <n v="1136"/>
    <s v="Alto"/>
    <s v="Bajo"/>
    <n v="1.2500000000000001E-2"/>
    <n v="1175"/>
    <n v="327"/>
    <n v="0.24464831804281345"/>
    <n v="0.24464831804281345"/>
    <s v="Primera compra"/>
    <n v="1416"/>
    <n v="46.521560574948666"/>
    <n v="3.8767967145790556"/>
    <x v="2"/>
    <x v="3"/>
    <s v="nov"/>
  </r>
  <r>
    <x v="4833"/>
    <x v="0"/>
    <n v="75"/>
    <n v="13"/>
    <n v="35.700000000000003"/>
    <n v="0"/>
    <s v="No"/>
    <s v="No"/>
    <n v="0"/>
    <n v="0"/>
    <n v="5"/>
    <s v="Yes"/>
    <n v="0"/>
    <s v="FL"/>
    <x v="0"/>
    <n v="32"/>
    <s v="No"/>
    <s v="No"/>
    <s v="No"/>
    <s v="  Month-to-Month   "/>
    <s v="Direct Debit"/>
    <n v="52"/>
    <n v="462"/>
    <x v="0"/>
    <m/>
    <x v="830"/>
    <x v="1355"/>
    <n v="79"/>
    <x v="1"/>
    <n v="52.54"/>
    <x v="3"/>
    <s v="Email"/>
    <x v="0"/>
    <n v="0"/>
    <n v="587"/>
    <s v="Alto"/>
    <s v="Bajo"/>
    <n v="1.2658227848101266E-2"/>
    <n v="819"/>
    <n v="14"/>
    <n v="5.6428571428571432"/>
    <n v="5.6428571428571432"/>
    <s v="Primera compra"/>
    <n v="743"/>
    <n v="24.410677618069816"/>
    <n v="2.0342231348391513"/>
    <x v="2"/>
    <x v="1"/>
    <s v="oct"/>
  </r>
  <r>
    <x v="4834"/>
    <x v="0"/>
    <n v="73"/>
    <n v="147"/>
    <n v="250.5"/>
    <n v="0"/>
    <s v="No"/>
    <s v="No"/>
    <n v="0"/>
    <n v="0"/>
    <n v="2"/>
    <s v="No"/>
    <n v="92"/>
    <s v="NE"/>
    <x v="1"/>
    <n v="71"/>
    <s v="No"/>
    <s v="Yes"/>
    <s v="Yes"/>
    <s v="  Two Year   "/>
    <s v="Credit Card"/>
    <n v="33"/>
    <n v="2085"/>
    <x v="0"/>
    <m/>
    <x v="1378"/>
    <x v="4"/>
    <n v="56"/>
    <x v="0"/>
    <n v="36.21"/>
    <x v="3"/>
    <s v="SMS"/>
    <x v="0"/>
    <n v="0"/>
    <n v="5840"/>
    <s v="Medio"/>
    <s v="Bajo"/>
    <n v="1.7857142857142856E-2"/>
    <n v="1295"/>
    <n v="148"/>
    <n v="0.3783783783783784"/>
    <n v="0.3783783783783784"/>
    <s v="Primera compra"/>
    <n v="869"/>
    <n v="28.550308008213548"/>
    <n v="2.3791923340177958"/>
    <x v="2"/>
    <x v="0"/>
    <s v="may"/>
  </r>
  <r>
    <x v="4835"/>
    <x v="0"/>
    <n v="78"/>
    <n v="215"/>
    <n v="509.7"/>
    <n v="0"/>
    <s v="No"/>
    <s v="No"/>
    <n v="0"/>
    <n v="0"/>
    <n v="0"/>
    <s v="No"/>
    <n v="0"/>
    <s v="MA"/>
    <x v="0"/>
    <n v="51"/>
    <s v="No"/>
    <s v="No"/>
    <s v="No"/>
    <s v="  Two Year   "/>
    <s v="Paper Check"/>
    <n v="10"/>
    <n v="658"/>
    <x v="0"/>
    <m/>
    <x v="522"/>
    <x v="810"/>
    <n v="91"/>
    <x v="1"/>
    <n v="10.68"/>
    <x v="3"/>
    <s v="SMS"/>
    <x v="1"/>
    <n v="0"/>
    <n v="5964"/>
    <s v="Medio"/>
    <s v="Bajo"/>
    <n v="1.098901098901099E-2"/>
    <n v="1021"/>
    <n v="216"/>
    <n v="0.42129629629629628"/>
    <n v="0.42129629629629628"/>
    <s v="Primera compra"/>
    <n v="1642"/>
    <n v="53.946611909650926"/>
    <n v="4.4955509924709105"/>
    <x v="2"/>
    <x v="2"/>
    <s v="abr"/>
  </r>
  <r>
    <x v="4836"/>
    <x v="0"/>
    <n v="71"/>
    <n v="114"/>
    <n v="226.2"/>
    <n v="60"/>
    <s v="Yes"/>
    <s v="No"/>
    <n v="33.299999999999997"/>
    <n v="0"/>
    <n v="12"/>
    <s v="Yes"/>
    <n v="0"/>
    <s v="NC"/>
    <x v="1"/>
    <n v="33"/>
    <s v="No"/>
    <s v="No"/>
    <s v="No"/>
    <s v="  Month-to-Month   "/>
    <s v="Direct Debit"/>
    <n v="29"/>
    <n v="431"/>
    <x v="0"/>
    <m/>
    <x v="383"/>
    <x v="420"/>
    <n v="5"/>
    <x v="2"/>
    <n v="27.95"/>
    <x v="1"/>
    <s v="Phone"/>
    <x v="1"/>
    <n v="1.66"/>
    <n v="3354"/>
    <s v="Medio"/>
    <s v="Bajo"/>
    <n v="0"/>
    <n v="832"/>
    <n v="174"/>
    <n v="2.8735632183908046E-2"/>
    <n v="2.8735632183908046E-2"/>
    <s v="Primera compra"/>
    <n v="1406"/>
    <n v="46.19301848049281"/>
    <n v="3.849418206707734"/>
    <x v="2"/>
    <x v="1"/>
    <s v="dic"/>
  </r>
  <r>
    <x v="4837"/>
    <x v="0"/>
    <n v="66"/>
    <n v="58"/>
    <n v="161.5"/>
    <n v="32"/>
    <s v="Yes"/>
    <s v="No"/>
    <n v="92.8"/>
    <n v="0"/>
    <n v="11"/>
    <s v="Yes"/>
    <n v="0"/>
    <s v="MI"/>
    <x v="0"/>
    <n v="51"/>
    <s v="No"/>
    <s v="No"/>
    <s v="Yes"/>
    <s v="  Month-to-Month   "/>
    <s v="Paper Check"/>
    <n v="22"/>
    <n v="348"/>
    <x v="0"/>
    <m/>
    <x v="307"/>
    <x v="945"/>
    <n v="80"/>
    <x v="0"/>
    <n v="21.07"/>
    <x v="1"/>
    <s v="SMS"/>
    <x v="1"/>
    <n v="1.86"/>
    <n v="3911"/>
    <s v="Medio"/>
    <s v="Bajo"/>
    <n v="0"/>
    <n v="519"/>
    <n v="90"/>
    <n v="0.88888888888888884"/>
    <n v="0.88888888888888884"/>
    <s v="Primera compra"/>
    <n v="856"/>
    <n v="28.123203285420942"/>
    <n v="2.3436002737850785"/>
    <x v="2"/>
    <x v="1"/>
    <s v="jun"/>
  </r>
  <r>
    <x v="4838"/>
    <x v="0"/>
    <n v="72"/>
    <n v="213"/>
    <n v="627.5"/>
    <n v="0"/>
    <s v="No"/>
    <s v="No"/>
    <n v="0"/>
    <n v="0"/>
    <n v="18"/>
    <s v="Yes"/>
    <n v="0"/>
    <s v="AZ"/>
    <x v="0"/>
    <n v="22"/>
    <s v="Yes"/>
    <s v="No"/>
    <s v="Yes"/>
    <s v="  Two Year   "/>
    <s v="Credit Card"/>
    <n v="24"/>
    <n v="1528"/>
    <x v="0"/>
    <m/>
    <x v="1271"/>
    <x v="521"/>
    <n v="5"/>
    <x v="1"/>
    <n v="23.84"/>
    <x v="4"/>
    <s v="SMS"/>
    <x v="0"/>
    <n v="0"/>
    <n v="6418"/>
    <s v="Medio"/>
    <s v="Bajo"/>
    <n v="0.6"/>
    <n v="872"/>
    <n v="216"/>
    <n v="2.3148148148148147E-2"/>
    <n v="2.3148148148148147E-2"/>
    <s v="Primera compra"/>
    <n v="1323"/>
    <n v="43.466119096509246"/>
    <n v="3.6221765913757706"/>
    <x v="0"/>
    <x v="0"/>
    <s v="feb"/>
  </r>
  <r>
    <x v="4839"/>
    <x v="0"/>
    <n v="71"/>
    <n v="342"/>
    <n v="913.1"/>
    <n v="0"/>
    <s v="No"/>
    <s v="No"/>
    <n v="0"/>
    <n v="0"/>
    <n v="6"/>
    <s v="Yes"/>
    <n v="0"/>
    <s v="DC"/>
    <x v="0"/>
    <n v="38"/>
    <s v="No"/>
    <s v="No"/>
    <s v="Yes"/>
    <s v="  Two Year   "/>
    <s v="Direct Debit"/>
    <n v="52"/>
    <n v="3654"/>
    <x v="0"/>
    <m/>
    <x v="309"/>
    <x v="1411"/>
    <n v="99"/>
    <x v="0"/>
    <n v="42.25"/>
    <x v="4"/>
    <s v="Email"/>
    <x v="1"/>
    <n v="0"/>
    <n v="1375"/>
    <s v="Medio"/>
    <s v="Bajo"/>
    <n v="3.0303030303030304E-2"/>
    <n v="839"/>
    <n v="345"/>
    <n v="0.28695652173913044"/>
    <n v="0.28695652173913044"/>
    <s v="Primera compra"/>
    <n v="750"/>
    <n v="24.640657084188909"/>
    <n v="2.0533880903490758"/>
    <x v="0"/>
    <x v="3"/>
    <s v="sept"/>
  </r>
  <r>
    <x v="4840"/>
    <x v="0"/>
    <n v="81"/>
    <n v="323"/>
    <n v="865.8"/>
    <n v="0"/>
    <s v="No"/>
    <s v="No"/>
    <n v="0"/>
    <n v="0"/>
    <n v="1"/>
    <s v="Yes"/>
    <n v="0"/>
    <s v="MN"/>
    <x v="1"/>
    <n v="65"/>
    <s v="No"/>
    <s v="No"/>
    <s v="Yes"/>
    <s v="  Two Year   "/>
    <s v="Credit Card"/>
    <n v="55"/>
    <n v="2970"/>
    <x v="0"/>
    <m/>
    <x v="421"/>
    <x v="945"/>
    <n v="65"/>
    <x v="1"/>
    <n v="61.68"/>
    <x v="2"/>
    <s v="Phone"/>
    <x v="0"/>
    <n v="0"/>
    <n v="1347"/>
    <s v="Alto"/>
    <s v="Medio"/>
    <n v="7.6923076923076927E-2"/>
    <n v="519"/>
    <n v="328"/>
    <n v="0.19817073170731708"/>
    <n v="0.19817073170731708"/>
    <s v="Primera compra"/>
    <n v="496"/>
    <n v="16.295687885010267"/>
    <n v="1.3579739904175223"/>
    <x v="1"/>
    <x v="3"/>
    <s v="jun"/>
  </r>
  <r>
    <x v="4841"/>
    <x v="0"/>
    <n v="56"/>
    <n v="4"/>
    <n v="11.2"/>
    <n v="0"/>
    <s v="No"/>
    <s v="No"/>
    <n v="0"/>
    <n v="2"/>
    <n v="8"/>
    <s v="Yes"/>
    <n v="0"/>
    <s v="DE"/>
    <x v="1"/>
    <n v="21"/>
    <s v="Yes"/>
    <s v="No"/>
    <s v="Yes"/>
    <s v="  Month-to-Month   "/>
    <s v="Direct Debit"/>
    <n v="32"/>
    <n v="90"/>
    <x v="0"/>
    <m/>
    <x v="554"/>
    <x v="1384"/>
    <n v="51"/>
    <x v="2"/>
    <n v="37.21"/>
    <x v="2"/>
    <s v="Email"/>
    <x v="0"/>
    <n v="0"/>
    <n v="3758"/>
    <s v="Medio"/>
    <s v="Medio"/>
    <n v="9.8039215686274508E-2"/>
    <n v="972"/>
    <n v="9"/>
    <n v="5.666666666666667"/>
    <n v="5.666666666666667"/>
    <s v="Primera compra"/>
    <n v="1158"/>
    <n v="38.045174537987677"/>
    <n v="3.1704312114989732"/>
    <x v="1"/>
    <x v="1"/>
    <s v="ago"/>
  </r>
  <r>
    <x v="4842"/>
    <x v="0"/>
    <n v="100"/>
    <n v="197"/>
    <n v="354.6"/>
    <n v="0"/>
    <s v="No"/>
    <s v="No"/>
    <n v="0"/>
    <n v="1"/>
    <n v="10"/>
    <s v="Yes"/>
    <n v="0"/>
    <s v="ID"/>
    <x v="0"/>
    <n v="48"/>
    <s v="No"/>
    <s v="No"/>
    <s v="Yes"/>
    <s v="  One Year   "/>
    <s v="Direct Debit"/>
    <n v="33"/>
    <n v="1646"/>
    <x v="0"/>
    <m/>
    <x v="391"/>
    <x v="1349"/>
    <n v="92"/>
    <x v="1"/>
    <n v="29.58"/>
    <x v="2"/>
    <s v="Phone"/>
    <x v="1"/>
    <n v="0"/>
    <n v="4596"/>
    <s v="Medio"/>
    <s v="Medio"/>
    <n v="5.434782608695652E-2"/>
    <n v="1540"/>
    <n v="202"/>
    <n v="0.45544554455445546"/>
    <n v="0.45544554455445546"/>
    <s v="Primera compra"/>
    <n v="1404"/>
    <n v="46.127310061601648"/>
    <n v="3.8439425051334708"/>
    <x v="1"/>
    <x v="0"/>
    <s v="dic"/>
  </r>
  <r>
    <x v="4843"/>
    <x v="0"/>
    <n v="73"/>
    <n v="31"/>
    <n v="88.4"/>
    <n v="0"/>
    <s v="No"/>
    <s v="No"/>
    <n v="0"/>
    <n v="2"/>
    <n v="28"/>
    <s v="Yes"/>
    <n v="0"/>
    <s v="LA"/>
    <x v="1"/>
    <n v="22"/>
    <s v="Yes"/>
    <s v="No"/>
    <s v="Yes"/>
    <s v="  One Year   "/>
    <s v="Direct Debit"/>
    <n v="28"/>
    <n v="624"/>
    <x v="0"/>
    <m/>
    <x v="488"/>
    <x v="706"/>
    <n v="17"/>
    <x v="2"/>
    <n v="29"/>
    <x v="1"/>
    <s v="Phone"/>
    <x v="1"/>
    <n v="0"/>
    <n v="4964"/>
    <s v="Medio"/>
    <s v="Bajo"/>
    <n v="0"/>
    <n v="1068"/>
    <n v="31"/>
    <n v="0.54838709677419351"/>
    <n v="0.54838709677419351"/>
    <s v="Primera compra"/>
    <n v="1692"/>
    <n v="55.589322381930188"/>
    <n v="4.6324435318275157"/>
    <x v="2"/>
    <x v="1"/>
    <s v="feb"/>
  </r>
  <r>
    <x v="4844"/>
    <x v="0"/>
    <n v="59"/>
    <n v="80"/>
    <n v="204.2"/>
    <n v="0"/>
    <s v="No"/>
    <s v="No"/>
    <n v="0"/>
    <n v="0"/>
    <n v="5"/>
    <s v="Yes"/>
    <n v="0"/>
    <s v="DE"/>
    <x v="1"/>
    <n v="36"/>
    <s v="No"/>
    <s v="No"/>
    <s v="No"/>
    <s v="  Month-to-Month   "/>
    <s v="Direct Debit"/>
    <n v="33"/>
    <n v="846"/>
    <x v="0"/>
    <m/>
    <x v="560"/>
    <x v="1412"/>
    <n v="13"/>
    <x v="1"/>
    <n v="27.32"/>
    <x v="4"/>
    <s v="Phone"/>
    <x v="0"/>
    <n v="0"/>
    <n v="185"/>
    <s v="Medio"/>
    <s v="Bajo"/>
    <n v="0.23076923076923078"/>
    <n v="664"/>
    <n v="83"/>
    <n v="0.15662650602409639"/>
    <n v="0.15662650602409639"/>
    <s v="Primera compra"/>
    <n v="471"/>
    <n v="15.474332648870636"/>
    <n v="1.2895277207392197"/>
    <x v="0"/>
    <x v="2"/>
    <s v="jun"/>
  </r>
  <r>
    <x v="4845"/>
    <x v="0"/>
    <n v="67"/>
    <n v="140"/>
    <n v="243.9"/>
    <n v="0"/>
    <s v="No"/>
    <s v="No"/>
    <n v="0"/>
    <n v="0"/>
    <n v="7"/>
    <s v="No"/>
    <n v="26"/>
    <s v="AZ"/>
    <x v="1"/>
    <n v="46"/>
    <s v="No"/>
    <s v="No"/>
    <s v="No"/>
    <s v="  Month-to-Month   "/>
    <s v="Direct Debit"/>
    <n v="18"/>
    <n v="393"/>
    <x v="0"/>
    <m/>
    <x v="1310"/>
    <x v="207"/>
    <n v="73"/>
    <x v="1"/>
    <n v="15.78"/>
    <x v="4"/>
    <s v="SMS"/>
    <x v="0"/>
    <n v="0"/>
    <n v="6776"/>
    <s v="Medio"/>
    <s v="Bajo"/>
    <n v="4.1095890410958902E-2"/>
    <n v="1602"/>
    <n v="143"/>
    <n v="0.51048951048951052"/>
    <n v="0.51048951048951052"/>
    <s v="Primera compra"/>
    <n v="1280"/>
    <n v="42.053388090349074"/>
    <n v="3.5044490075290895"/>
    <x v="0"/>
    <x v="1"/>
    <s v="abr"/>
  </r>
  <r>
    <x v="4846"/>
    <x v="0"/>
    <n v="71"/>
    <n v="208"/>
    <n v="562.70000000000005"/>
    <n v="204"/>
    <s v="Yes"/>
    <s v="No"/>
    <n v="101"/>
    <n v="0"/>
    <n v="21"/>
    <s v="Yes"/>
    <n v="0"/>
    <s v="TX"/>
    <x v="1"/>
    <n v="21"/>
    <s v="Yes"/>
    <s v="No"/>
    <s v="Yes"/>
    <s v="  One Year   "/>
    <s v="Direct Debit"/>
    <n v="50"/>
    <n v="2567"/>
    <x v="0"/>
    <m/>
    <x v="599"/>
    <x v="53"/>
    <n v="25"/>
    <x v="1"/>
    <n v="44.97"/>
    <x v="4"/>
    <s v="SMS"/>
    <x v="0"/>
    <n v="5.05"/>
    <n v="99"/>
    <s v="Medio"/>
    <s v="Bajo"/>
    <n v="0.12"/>
    <n v="1144"/>
    <n v="415"/>
    <n v="6.0240963855421686E-2"/>
    <n v="6.0240963855421686E-2"/>
    <s v="Primera compra"/>
    <n v="573"/>
    <n v="18.82546201232033"/>
    <n v="1.5687885010266942"/>
    <x v="0"/>
    <x v="3"/>
    <s v="mar"/>
  </r>
  <r>
    <x v="4847"/>
    <x v="0"/>
    <n v="57"/>
    <n v="163"/>
    <n v="381.6"/>
    <n v="70"/>
    <s v="Yes"/>
    <s v="Yes"/>
    <n v="0"/>
    <n v="1"/>
    <n v="0"/>
    <s v="No"/>
    <n v="0"/>
    <s v="CT"/>
    <x v="1"/>
    <n v="38"/>
    <s v="No"/>
    <s v="No"/>
    <s v="No"/>
    <s v="  Month-to-Month   "/>
    <s v="Credit Card"/>
    <n v="8"/>
    <n v="261"/>
    <x v="0"/>
    <m/>
    <x v="375"/>
    <x v="472"/>
    <n v="77"/>
    <x v="2"/>
    <n v="7.98"/>
    <x v="5"/>
    <s v="SMS"/>
    <x v="0"/>
    <n v="0.34"/>
    <n v="2885"/>
    <s v="Medio"/>
    <s v="Bajo"/>
    <n v="5.1948051948051951E-2"/>
    <n v="821"/>
    <n v="237"/>
    <n v="0.32489451476793246"/>
    <n v="0.32489451476793246"/>
    <s v="Primera compra"/>
    <n v="1276"/>
    <n v="41.921971252566735"/>
    <n v="3.4934976043805612"/>
    <x v="0"/>
    <x v="1"/>
    <s v="abr"/>
  </r>
  <r>
    <x v="4848"/>
    <x v="0"/>
    <n v="75"/>
    <n v="7"/>
    <n v="16.899999999999999"/>
    <n v="0"/>
    <s v="No"/>
    <s v="No"/>
    <n v="0"/>
    <n v="0"/>
    <n v="7"/>
    <s v="Yes"/>
    <n v="0"/>
    <s v="ND"/>
    <x v="1"/>
    <n v="55"/>
    <s v="No"/>
    <s v="No"/>
    <s v="No"/>
    <s v="  Month-to-Month   "/>
    <s v="Direct Debit"/>
    <n v="9"/>
    <n v="14"/>
    <x v="0"/>
    <m/>
    <x v="1385"/>
    <x v="129"/>
    <n v="107"/>
    <x v="0"/>
    <n v="9.6199999999999992"/>
    <x v="2"/>
    <s v="Email"/>
    <x v="1"/>
    <n v="0"/>
    <n v="4931"/>
    <s v="Medio"/>
    <s v="Medio"/>
    <n v="4.6728971962616821E-2"/>
    <n v="1286"/>
    <n v="12"/>
    <n v="8.9166666666666661"/>
    <n v="8.9166666666666661"/>
    <s v="Primera compra"/>
    <n v="632"/>
    <n v="20.763860369609855"/>
    <n v="1.730321697467488"/>
    <x v="1"/>
    <x v="1"/>
    <s v="ene"/>
  </r>
  <r>
    <x v="4849"/>
    <x v="0"/>
    <n v="84"/>
    <n v="373"/>
    <n v="830.8"/>
    <n v="110"/>
    <s v="Yes"/>
    <s v="No"/>
    <n v="144.1"/>
    <n v="0"/>
    <n v="2"/>
    <s v="Yes"/>
    <n v="0"/>
    <s v="NE"/>
    <x v="1"/>
    <n v="56"/>
    <s v="No"/>
    <s v="No"/>
    <s v="Yes"/>
    <s v="  One Year   "/>
    <s v="Direct Debit"/>
    <n v="41"/>
    <n v="2286"/>
    <x v="0"/>
    <m/>
    <x v="437"/>
    <x v="825"/>
    <n v="40"/>
    <x v="1"/>
    <n v="38.14"/>
    <x v="0"/>
    <s v="Email"/>
    <x v="1"/>
    <n v="7.2"/>
    <n v="1729"/>
    <s v="Medio"/>
    <s v="Bajo"/>
    <n v="0.05"/>
    <n v="1338"/>
    <n v="485"/>
    <n v="8.247422680412371E-2"/>
    <n v="8.247422680412371E-2"/>
    <s v="Primera compra"/>
    <n v="1608"/>
    <n v="52.829568788501035"/>
    <n v="4.4024640657084193"/>
    <x v="0"/>
    <x v="3"/>
    <s v="may"/>
  </r>
  <r>
    <x v="4850"/>
    <x v="0"/>
    <n v="53"/>
    <n v="105"/>
    <n v="196.4"/>
    <n v="112"/>
    <s v="Yes"/>
    <s v="No"/>
    <n v="119"/>
    <n v="2"/>
    <n v="0"/>
    <s v="No"/>
    <n v="0"/>
    <s v="NV"/>
    <x v="0"/>
    <n v="22"/>
    <s v="Yes"/>
    <s v="No"/>
    <s v="No"/>
    <s v="  Month-to-Month   "/>
    <s v="Credit Card"/>
    <n v="9"/>
    <n v="248"/>
    <x v="0"/>
    <m/>
    <x v="126"/>
    <x v="22"/>
    <n v="117"/>
    <x v="2"/>
    <n v="10.49"/>
    <x v="0"/>
    <s v="Email"/>
    <x v="1"/>
    <n v="0.48"/>
    <n v="2706"/>
    <s v="Medio"/>
    <s v="Bajo"/>
    <n v="1.7094017094017096E-2"/>
    <n v="1121"/>
    <n v="219"/>
    <n v="0.53424657534246578"/>
    <n v="0.53424657534246578"/>
    <s v="Primera compra"/>
    <n v="1122"/>
    <n v="36.862422997946609"/>
    <n v="3.0718685831622174"/>
    <x v="0"/>
    <x v="1"/>
    <s v="sept"/>
  </r>
  <r>
    <x v="4851"/>
    <x v="0"/>
    <n v="69"/>
    <n v="176"/>
    <n v="526.6"/>
    <n v="0"/>
    <s v="No"/>
    <s v="No"/>
    <n v="0"/>
    <n v="0"/>
    <n v="18"/>
    <s v="Yes"/>
    <n v="0"/>
    <s v="OR"/>
    <x v="1"/>
    <n v="20"/>
    <s v="Yes"/>
    <s v="No"/>
    <s v="No"/>
    <s v="  Month-to-Month   "/>
    <s v="Credit Card"/>
    <n v="47"/>
    <n v="1762"/>
    <x v="0"/>
    <m/>
    <x v="1022"/>
    <x v="754"/>
    <n v="110"/>
    <x v="2"/>
    <n v="53.54"/>
    <x v="2"/>
    <s v="Phone"/>
    <x v="1"/>
    <n v="0"/>
    <n v="6297"/>
    <s v="Alto"/>
    <s v="Medio"/>
    <n v="4.5454545454545456E-2"/>
    <n v="768"/>
    <n v="181"/>
    <n v="0.60773480662983426"/>
    <n v="0.60773480662983426"/>
    <s v="Primera compra"/>
    <n v="1273"/>
    <n v="41.823408624229984"/>
    <n v="3.4852840520191655"/>
    <x v="1"/>
    <x v="0"/>
    <s v="abr"/>
  </r>
  <r>
    <x v="4852"/>
    <x v="0"/>
    <n v="100"/>
    <n v="378"/>
    <n v="1081.8"/>
    <n v="288"/>
    <s v="Yes"/>
    <s v="No"/>
    <n v="180"/>
    <n v="0"/>
    <n v="20"/>
    <s v="Yes"/>
    <n v="0"/>
    <s v="WY"/>
    <x v="0"/>
    <n v="30"/>
    <s v="No"/>
    <s v="No"/>
    <s v="Yes"/>
    <s v="  Two Year   "/>
    <s v="Direct Debit"/>
    <n v="31"/>
    <n v="2244"/>
    <x v="0"/>
    <m/>
    <x v="92"/>
    <x v="624"/>
    <n v="6"/>
    <x v="1"/>
    <n v="27.82"/>
    <x v="4"/>
    <s v="Phone"/>
    <x v="1"/>
    <n v="0.9"/>
    <n v="6092"/>
    <s v="Medio"/>
    <s v="Bajo"/>
    <n v="0.5"/>
    <n v="1183"/>
    <n v="669"/>
    <n v="8.9686098654708519E-3"/>
    <n v="8.9686098654708519E-3"/>
    <s v="Primera compra"/>
    <n v="442"/>
    <n v="14.521560574948666"/>
    <n v="1.2101300479123889"/>
    <x v="0"/>
    <x v="3"/>
    <s v="jul"/>
  </r>
  <r>
    <x v="4853"/>
    <x v="0"/>
    <n v="59"/>
    <n v="479"/>
    <n v="845.5"/>
    <n v="280"/>
    <s v="Yes"/>
    <s v="Yes"/>
    <n v="0"/>
    <n v="0"/>
    <n v="13"/>
    <s v="Yes"/>
    <n v="0"/>
    <s v="FL"/>
    <x v="0"/>
    <n v="68"/>
    <s v="No"/>
    <s v="Yes"/>
    <s v="Yes"/>
    <s v="  Two Year   "/>
    <s v="Credit Card"/>
    <n v="27"/>
    <n v="1890"/>
    <x v="0"/>
    <m/>
    <x v="976"/>
    <x v="457"/>
    <n v="89"/>
    <x v="2"/>
    <n v="24.11"/>
    <x v="1"/>
    <s v="Phone"/>
    <x v="0"/>
    <n v="0.67"/>
    <n v="1265"/>
    <s v="Medio"/>
    <s v="Bajo"/>
    <n v="0"/>
    <n v="1588"/>
    <n v="759"/>
    <n v="0.11725955204216074"/>
    <n v="0.11725955204216074"/>
    <s v="Primera compra"/>
    <n v="1624"/>
    <n v="53.355236139630392"/>
    <n v="4.4462696783025324"/>
    <x v="2"/>
    <x v="0"/>
    <s v="may"/>
  </r>
  <r>
    <x v="4854"/>
    <x v="0"/>
    <n v="74"/>
    <n v="324"/>
    <n v="949.8"/>
    <n v="0"/>
    <s v="No"/>
    <s v="No"/>
    <n v="0"/>
    <n v="0"/>
    <n v="10"/>
    <s v="Yes"/>
    <n v="0"/>
    <s v="IN"/>
    <x v="0"/>
    <n v="46"/>
    <s v="No"/>
    <s v="No"/>
    <s v="Yes"/>
    <s v="  Two Year   "/>
    <s v="Direct Debit"/>
    <n v="27"/>
    <n v="1729"/>
    <x v="0"/>
    <m/>
    <x v="929"/>
    <x v="617"/>
    <n v="17"/>
    <x v="0"/>
    <n v="21.76"/>
    <x v="2"/>
    <s v="SMS"/>
    <x v="1"/>
    <n v="0"/>
    <n v="742"/>
    <s v="Medio"/>
    <s v="Medio"/>
    <n v="0.29411764705882354"/>
    <n v="1698"/>
    <n v="329"/>
    <n v="5.1671732522796353E-2"/>
    <n v="5.1671732522796353E-2"/>
    <s v="Primera compra"/>
    <n v="1596"/>
    <n v="52.435318275154003"/>
    <n v="4.3696098562628336"/>
    <x v="1"/>
    <x v="0"/>
    <s v="may"/>
  </r>
  <r>
    <x v="4855"/>
    <x v="0"/>
    <n v="70"/>
    <n v="179"/>
    <n v="480.3"/>
    <n v="148"/>
    <s v="Yes"/>
    <s v="Yes"/>
    <n v="0"/>
    <n v="1"/>
    <n v="8"/>
    <s v="Yes"/>
    <n v="0"/>
    <s v="RI"/>
    <x v="0"/>
    <n v="45"/>
    <s v="No"/>
    <s v="No"/>
    <s v="Yes"/>
    <s v="  Two Year   "/>
    <s v="Direct Debit"/>
    <n v="38"/>
    <n v="1391"/>
    <x v="0"/>
    <m/>
    <x v="1221"/>
    <x v="106"/>
    <n v="22"/>
    <x v="2"/>
    <n v="41.52"/>
    <x v="4"/>
    <s v="SMS"/>
    <x v="0"/>
    <n v="4.8499999999999996"/>
    <n v="3652"/>
    <s v="Medio"/>
    <s v="Bajo"/>
    <n v="0.13636363636363635"/>
    <n v="309"/>
    <n v="330"/>
    <n v="6.6666666666666666E-2"/>
    <n v="6.6666666666666666E-2"/>
    <s v="Primera compra"/>
    <n v="1357"/>
    <n v="44.583162217659137"/>
    <n v="3.7152635181382614"/>
    <x v="0"/>
    <x v="0"/>
    <s v="ene"/>
  </r>
  <r>
    <x v="4856"/>
    <x v="0"/>
    <n v="84"/>
    <n v="367"/>
    <n v="1144.0999999999999"/>
    <n v="0"/>
    <s v="No"/>
    <s v="No"/>
    <n v="0"/>
    <n v="0"/>
    <n v="5"/>
    <s v="No"/>
    <n v="41"/>
    <s v="NE"/>
    <x v="1"/>
    <n v="21"/>
    <s v="Yes"/>
    <s v="No"/>
    <s v="Yes"/>
    <s v="  One Year   "/>
    <s v="Direct Debit"/>
    <n v="34"/>
    <n v="2416"/>
    <x v="0"/>
    <m/>
    <x v="321"/>
    <x v="488"/>
    <n v="69"/>
    <x v="1"/>
    <n v="35.74"/>
    <x v="2"/>
    <s v="Phone"/>
    <x v="0"/>
    <n v="0"/>
    <n v="6550"/>
    <s v="Medio"/>
    <s v="Medio"/>
    <n v="7.2463768115942032E-2"/>
    <n v="1239"/>
    <n v="372"/>
    <n v="0.18548387096774194"/>
    <n v="0.18548387096774194"/>
    <s v="Primera compra"/>
    <n v="610"/>
    <n v="20.041067761806982"/>
    <n v="1.6700889801505818"/>
    <x v="1"/>
    <x v="3"/>
    <s v="feb"/>
  </r>
  <r>
    <x v="4857"/>
    <x v="0"/>
    <n v="75"/>
    <n v="157"/>
    <n v="349.5"/>
    <n v="210"/>
    <s v="Yes"/>
    <s v="Yes"/>
    <n v="0"/>
    <n v="0"/>
    <n v="15"/>
    <s v="Yes"/>
    <n v="0"/>
    <s v="NV"/>
    <x v="0"/>
    <n v="25"/>
    <s v="Yes"/>
    <s v="No"/>
    <s v="No"/>
    <s v="  Two Year   "/>
    <s v="Paper Check"/>
    <n v="17"/>
    <n v="1192"/>
    <x v="0"/>
    <m/>
    <x v="182"/>
    <x v="712"/>
    <n v="57"/>
    <x v="1"/>
    <n v="14.24"/>
    <x v="2"/>
    <s v="Email"/>
    <x v="0"/>
    <n v="0.95"/>
    <n v="5276"/>
    <s v="Medio"/>
    <s v="Medio"/>
    <n v="8.771929824561403E-2"/>
    <n v="1693"/>
    <n v="372"/>
    <n v="0.15322580645161291"/>
    <n v="0.15322580645161291"/>
    <s v="Primera compra"/>
    <n v="1633"/>
    <n v="53.650924024640652"/>
    <n v="4.470910335386721"/>
    <x v="1"/>
    <x v="0"/>
    <s v="abr"/>
  </r>
  <r>
    <x v="4858"/>
    <x v="0"/>
    <n v="60"/>
    <n v="137"/>
    <n v="423.1"/>
    <n v="152"/>
    <s v="Yes"/>
    <s v="No"/>
    <n v="61.8"/>
    <n v="0"/>
    <n v="8"/>
    <s v="Yes"/>
    <n v="0"/>
    <s v="IN"/>
    <x v="0"/>
    <n v="67"/>
    <s v="No"/>
    <s v="Yes"/>
    <s v="No"/>
    <s v="  Month-to-Month   "/>
    <s v="Direct Debit"/>
    <n v="11"/>
    <n v="424"/>
    <x v="0"/>
    <m/>
    <x v="266"/>
    <x v="1117"/>
    <n v="19"/>
    <x v="2"/>
    <n v="10.29"/>
    <x v="0"/>
    <s v="SMS"/>
    <x v="0"/>
    <n v="0.25"/>
    <n v="1041"/>
    <s v="Medio"/>
    <s v="Bajo"/>
    <n v="0.10526315789473684"/>
    <n v="1352"/>
    <n v="291"/>
    <n v="6.5292096219931275E-2"/>
    <n v="6.5292096219931275E-2"/>
    <s v="Primera compra"/>
    <n v="825"/>
    <n v="27.104722792607802"/>
    <n v="2.2587268993839835"/>
    <x v="0"/>
    <x v="1"/>
    <s v="jul"/>
  </r>
  <r>
    <x v="4859"/>
    <x v="0"/>
    <n v="73"/>
    <n v="264"/>
    <n v="643.1"/>
    <n v="71"/>
    <s v="Yes"/>
    <s v="Yes"/>
    <n v="0"/>
    <n v="3"/>
    <n v="7"/>
    <s v="Yes"/>
    <n v="0"/>
    <s v="CA"/>
    <x v="1"/>
    <n v="62"/>
    <s v="No"/>
    <s v="No"/>
    <s v="Yes"/>
    <s v="  Two Year   "/>
    <s v="Direct Debit"/>
    <n v="78"/>
    <n v="5574"/>
    <x v="0"/>
    <m/>
    <x v="842"/>
    <x v="544"/>
    <n v="50"/>
    <x v="0"/>
    <n v="78.260000000000005"/>
    <x v="4"/>
    <s v="SMS"/>
    <x v="1"/>
    <n v="10.79"/>
    <n v="2890"/>
    <s v="Alto"/>
    <s v="Bajo"/>
    <n v="0.06"/>
    <n v="955"/>
    <n v="338"/>
    <n v="0.14792899408284024"/>
    <n v="0.14792899408284024"/>
    <s v="Primera compra"/>
    <n v="1591"/>
    <n v="52.271047227926076"/>
    <n v="4.3559206023271733"/>
    <x v="0"/>
    <x v="3"/>
    <s v="jun"/>
  </r>
  <r>
    <x v="4860"/>
    <x v="0"/>
    <n v="66"/>
    <n v="57"/>
    <n v="164.5"/>
    <n v="0"/>
    <s v="No"/>
    <s v="No"/>
    <n v="0"/>
    <n v="1"/>
    <n v="5"/>
    <s v="Yes"/>
    <n v="0"/>
    <s v="KS"/>
    <x v="1"/>
    <n v="78"/>
    <s v="No"/>
    <s v="Yes"/>
    <s v="Yes"/>
    <s v="  Two Year   "/>
    <s v="Direct Debit"/>
    <n v="52"/>
    <n v="1710"/>
    <x v="0"/>
    <m/>
    <x v="620"/>
    <x v="258"/>
    <n v="20"/>
    <x v="2"/>
    <n v="55.75"/>
    <x v="4"/>
    <s v="Email"/>
    <x v="1"/>
    <n v="0"/>
    <n v="1480"/>
    <s v="Alto"/>
    <s v="Bajo"/>
    <n v="0.15"/>
    <n v="1150"/>
    <n v="60"/>
    <n v="0.33333333333333331"/>
    <n v="0.33333333333333331"/>
    <s v="Primera compra"/>
    <n v="1068"/>
    <n v="35.088295687885008"/>
    <n v="2.924024640657084"/>
    <x v="0"/>
    <x v="0"/>
    <s v="nov"/>
  </r>
  <r>
    <x v="4861"/>
    <x v="0"/>
    <n v="67"/>
    <n v="151"/>
    <n v="502.6"/>
    <n v="138"/>
    <s v="Yes"/>
    <s v="No"/>
    <n v="53.4"/>
    <n v="0"/>
    <n v="3"/>
    <s v="Yes"/>
    <n v="0"/>
    <s v="FL"/>
    <x v="0"/>
    <n v="39"/>
    <s v="No"/>
    <s v="No"/>
    <s v="No"/>
    <s v="  Month-to-Month   "/>
    <s v="Credit Card"/>
    <n v="30"/>
    <n v="1362"/>
    <x v="0"/>
    <m/>
    <x v="130"/>
    <x v="340"/>
    <n v="13"/>
    <x v="0"/>
    <n v="25.77"/>
    <x v="5"/>
    <s v="SMS"/>
    <x v="1"/>
    <n v="2.67"/>
    <n v="2773"/>
    <s v="Medio"/>
    <s v="Bajo"/>
    <n v="0.30769230769230771"/>
    <n v="992"/>
    <n v="293"/>
    <n v="4.4368600682593858E-2"/>
    <n v="4.4368600682593858E-2"/>
    <s v="Primera compra"/>
    <n v="1319"/>
    <n v="43.3347022587269"/>
    <n v="3.6112251882272415"/>
    <x v="0"/>
    <x v="0"/>
    <s v="mar"/>
  </r>
  <r>
    <x v="4862"/>
    <x v="0"/>
    <n v="50"/>
    <n v="66"/>
    <n v="217.5"/>
    <n v="0"/>
    <s v="No"/>
    <s v="No"/>
    <n v="0"/>
    <n v="0"/>
    <n v="5"/>
    <s v="No"/>
    <n v="19"/>
    <s v="NV"/>
    <x v="0"/>
    <n v="25"/>
    <s v="Yes"/>
    <s v="No"/>
    <s v="Yes"/>
    <s v="  One Year   "/>
    <s v="Credit Card"/>
    <n v="22"/>
    <n v="591"/>
    <x v="0"/>
    <m/>
    <x v="921"/>
    <x v="326"/>
    <n v="107"/>
    <x v="2"/>
    <n v="24.87"/>
    <x v="0"/>
    <s v="Email"/>
    <x v="0"/>
    <n v="0"/>
    <n v="1130"/>
    <s v="Medio"/>
    <s v="Bajo"/>
    <n v="1.8691588785046728E-2"/>
    <n v="566"/>
    <n v="68"/>
    <n v="1.5735294117647058"/>
    <n v="1.5735294117647058"/>
    <s v="Primera compra"/>
    <n v="505"/>
    <n v="16.591375770020534"/>
    <n v="1.3826146475017111"/>
    <x v="0"/>
    <x v="1"/>
    <s v="may"/>
  </r>
  <r>
    <x v="4863"/>
    <x v="0"/>
    <n v="65"/>
    <n v="151"/>
    <n v="290.3"/>
    <n v="219"/>
    <s v="Yes"/>
    <s v="Yes"/>
    <n v="0"/>
    <n v="0"/>
    <n v="3"/>
    <s v="Yes"/>
    <n v="0"/>
    <s v="ME"/>
    <x v="1"/>
    <n v="54"/>
    <s v="No"/>
    <s v="No"/>
    <s v="No"/>
    <s v="  Two Year   "/>
    <s v="Direct Debit"/>
    <n v="45"/>
    <n v="3274"/>
    <x v="0"/>
    <m/>
    <x v="817"/>
    <x v="352"/>
    <n v="108"/>
    <x v="2"/>
    <n v="39.28"/>
    <x v="2"/>
    <s v="Email"/>
    <x v="0"/>
    <n v="8.1"/>
    <n v="3214"/>
    <s v="Medio"/>
    <s v="Medio"/>
    <n v="4.6296296296296294E-2"/>
    <n v="1569"/>
    <n v="375"/>
    <n v="0.28799999999999998"/>
    <n v="0.28799999999999998"/>
    <s v="Primera compra"/>
    <n v="1164"/>
    <n v="38.242299794661193"/>
    <n v="3.1868583162217661"/>
    <x v="1"/>
    <x v="3"/>
    <s v="ago"/>
  </r>
  <r>
    <x v="4864"/>
    <x v="0"/>
    <n v="67"/>
    <n v="11"/>
    <n v="19.3"/>
    <n v="0"/>
    <s v="No"/>
    <s v="No"/>
    <n v="0"/>
    <n v="0"/>
    <n v="0"/>
    <s v="No"/>
    <n v="0"/>
    <s v="MI"/>
    <x v="0"/>
    <n v="26"/>
    <s v="Yes"/>
    <s v="No"/>
    <s v="No"/>
    <s v="  Month-to-Month   "/>
    <s v="Credit Card"/>
    <n v="7"/>
    <n v="34"/>
    <x v="0"/>
    <m/>
    <x v="609"/>
    <x v="789"/>
    <n v="42"/>
    <x v="0"/>
    <n v="5.83"/>
    <x v="0"/>
    <s v="Email"/>
    <x v="0"/>
    <n v="0"/>
    <n v="3769"/>
    <s v="Medio"/>
    <s v="Bajo"/>
    <n v="4.7619047619047616E-2"/>
    <n v="1724"/>
    <n v="13"/>
    <n v="3.2307692307692308"/>
    <n v="3.2307692307692308"/>
    <s v="Primera compra"/>
    <n v="1616"/>
    <n v="53.092402464065714"/>
    <n v="4.4243668720054758"/>
    <x v="0"/>
    <x v="1"/>
    <s v="may"/>
  </r>
  <r>
    <x v="4865"/>
    <x v="0"/>
    <n v="68"/>
    <n v="289"/>
    <n v="648.79999999999995"/>
    <n v="0"/>
    <s v="No"/>
    <s v="No"/>
    <n v="0"/>
    <n v="1"/>
    <n v="4"/>
    <s v="Yes"/>
    <n v="0"/>
    <s v="NM"/>
    <x v="1"/>
    <n v="38"/>
    <s v="No"/>
    <s v="No"/>
    <s v="Yes"/>
    <s v="  One Year   "/>
    <s v="Credit Card"/>
    <n v="59"/>
    <n v="3485"/>
    <x v="0"/>
    <m/>
    <x v="1166"/>
    <x v="1413"/>
    <n v="23"/>
    <x v="0"/>
    <n v="60.49"/>
    <x v="1"/>
    <s v="Email"/>
    <x v="0"/>
    <n v="0"/>
    <n v="3289"/>
    <s v="Alto"/>
    <s v="Bajo"/>
    <n v="0"/>
    <n v="1539"/>
    <n v="289"/>
    <n v="7.9584775086505188E-2"/>
    <n v="7.9584775086505188E-2"/>
    <s v="Primera compra"/>
    <n v="597"/>
    <n v="19.613963039014372"/>
    <n v="1.6344969199178643"/>
    <x v="0"/>
    <x v="3"/>
    <s v="feb"/>
  </r>
  <r>
    <x v="4865"/>
    <x v="0"/>
    <n v="66"/>
    <n v="289"/>
    <n v="648.79999999999995"/>
    <n v="0"/>
    <s v="No"/>
    <s v="No"/>
    <n v="0"/>
    <n v="1"/>
    <n v="4"/>
    <s v="Yes"/>
    <n v="0"/>
    <s v="NM"/>
    <x v="1"/>
    <n v="38"/>
    <s v="No"/>
    <s v="No"/>
    <s v="Yes"/>
    <s v="  One Year   "/>
    <s v="Credit Card"/>
    <n v="59"/>
    <n v="3485"/>
    <x v="0"/>
    <m/>
    <x v="1166"/>
    <x v="1413"/>
    <n v="23"/>
    <x v="0"/>
    <n v="60.49"/>
    <x v="4"/>
    <s v="Email"/>
    <x v="0"/>
    <n v="0"/>
    <n v="4430"/>
    <s v="Alto"/>
    <s v="Bajo"/>
    <n v="0.13043478260869565"/>
    <n v="1539"/>
    <n v="292"/>
    <n v="7.8767123287671229E-2"/>
    <n v="7.8767123287671229E-2"/>
    <s v="Compra posterior"/>
    <n v="597"/>
    <n v="19.613963039014372"/>
    <n v="1.6344969199178643"/>
    <x v="0"/>
    <x v="3"/>
    <s v="feb"/>
  </r>
  <r>
    <x v="4866"/>
    <x v="0"/>
    <n v="66"/>
    <n v="363"/>
    <n v="1090.2"/>
    <n v="0"/>
    <s v="No"/>
    <s v="No"/>
    <n v="0"/>
    <n v="2"/>
    <n v="7"/>
    <s v="Yes"/>
    <n v="0"/>
    <s v="AL"/>
    <x v="0"/>
    <n v="54"/>
    <s v="No"/>
    <s v="No"/>
    <s v="Yes"/>
    <s v="  Two Year   "/>
    <s v="Credit Card"/>
    <n v="52"/>
    <n v="3783"/>
    <x v="0"/>
    <m/>
    <x v="929"/>
    <x v="995"/>
    <n v="102"/>
    <x v="0"/>
    <n v="57.91"/>
    <x v="2"/>
    <s v="Phone"/>
    <x v="1"/>
    <n v="0"/>
    <n v="4106"/>
    <s v="Alto"/>
    <s v="Medio"/>
    <n v="4.9019607843137254E-2"/>
    <n v="875"/>
    <n v="368"/>
    <n v="0.27717391304347827"/>
    <n v="0.27717391304347827"/>
    <s v="Primera compra"/>
    <n v="1596"/>
    <n v="52.435318275154003"/>
    <n v="4.3696098562628336"/>
    <x v="1"/>
    <x v="3"/>
    <s v="may"/>
  </r>
  <r>
    <x v="4867"/>
    <x v="0"/>
    <n v="55"/>
    <n v="24"/>
    <n v="85.2"/>
    <n v="68"/>
    <s v="Yes"/>
    <s v="No"/>
    <n v="33"/>
    <n v="0"/>
    <n v="10"/>
    <s v="Yes"/>
    <n v="0"/>
    <s v="ME"/>
    <x v="0"/>
    <n v="28"/>
    <s v="Yes"/>
    <s v="No"/>
    <s v="No"/>
    <s v="  Month-to-Month   "/>
    <s v="Direct Debit"/>
    <n v="27"/>
    <n v="460"/>
    <x v="0"/>
    <m/>
    <x v="395"/>
    <x v="1105"/>
    <n v="29"/>
    <x v="2"/>
    <n v="26.07"/>
    <x v="1"/>
    <s v="Phone"/>
    <x v="1"/>
    <n v="1.65"/>
    <n v="1768"/>
    <s v="Medio"/>
    <s v="Bajo"/>
    <n v="0"/>
    <n v="487"/>
    <n v="92"/>
    <n v="0.31521739130434784"/>
    <n v="0.31521739130434784"/>
    <s v="Primera compra"/>
    <n v="1185"/>
    <n v="38.932238193018478"/>
    <n v="3.2443531827515399"/>
    <x v="2"/>
    <x v="1"/>
    <s v="jul"/>
  </r>
  <r>
    <x v="4868"/>
    <x v="0"/>
    <n v="60"/>
    <n v="119"/>
    <n v="251.9"/>
    <n v="0"/>
    <s v="No"/>
    <s v="No"/>
    <n v="0"/>
    <n v="0"/>
    <n v="5"/>
    <s v="Yes"/>
    <n v="0"/>
    <s v="LA"/>
    <x v="1"/>
    <n v="40"/>
    <s v="No"/>
    <s v="No"/>
    <s v="Yes"/>
    <s v="  Month-to-Month   "/>
    <s v="Credit Card"/>
    <n v="49"/>
    <n v="815"/>
    <x v="0"/>
    <m/>
    <x v="996"/>
    <x v="310"/>
    <n v="58"/>
    <x v="1"/>
    <n v="50.36"/>
    <x v="4"/>
    <s v="Email"/>
    <x v="1"/>
    <n v="0"/>
    <n v="6727"/>
    <s v="Alto"/>
    <s v="Bajo"/>
    <n v="5.1724137931034482E-2"/>
    <n v="358"/>
    <n v="122"/>
    <n v="0.47540983606557374"/>
    <n v="0.47540983606557374"/>
    <s v="Primera compra"/>
    <n v="515"/>
    <n v="16.919917864476389"/>
    <n v="1.4099931553730325"/>
    <x v="0"/>
    <x v="2"/>
    <s v="may"/>
  </r>
  <r>
    <x v="4869"/>
    <x v="0"/>
    <n v="66"/>
    <n v="166"/>
    <n v="390.8"/>
    <n v="140"/>
    <s v="Yes"/>
    <s v="Yes"/>
    <n v="0"/>
    <n v="0"/>
    <n v="0"/>
    <s v="No"/>
    <n v="0"/>
    <s v="ID"/>
    <x v="1"/>
    <n v="46"/>
    <s v="No"/>
    <s v="No"/>
    <s v="No"/>
    <s v="  Month-to-Month   "/>
    <s v="Direct Debit"/>
    <n v="14"/>
    <n v="397"/>
    <x v="0"/>
    <m/>
    <x v="86"/>
    <x v="543"/>
    <n v="14"/>
    <x v="0"/>
    <n v="15.54"/>
    <x v="2"/>
    <s v="Phone"/>
    <x v="0"/>
    <n v="0.25"/>
    <n v="5428"/>
    <s v="Medio"/>
    <s v="Medio"/>
    <n v="0.35714285714285715"/>
    <n v="931"/>
    <n v="311"/>
    <n v="4.5016077170418008E-2"/>
    <n v="4.5016077170418008E-2"/>
    <s v="Primera compra"/>
    <n v="1517"/>
    <n v="49.839835728952771"/>
    <n v="4.1533196440793976"/>
    <x v="1"/>
    <x v="1"/>
    <s v="ago"/>
  </r>
  <r>
    <x v="4870"/>
    <x v="0"/>
    <n v="52"/>
    <n v="13"/>
    <n v="30.2"/>
    <n v="0"/>
    <s v="No"/>
    <s v="No"/>
    <n v="0"/>
    <n v="0"/>
    <n v="3"/>
    <s v="Yes"/>
    <n v="0"/>
    <s v="TN"/>
    <x v="0"/>
    <n v="74"/>
    <s v="No"/>
    <s v="Yes"/>
    <s v="Yes"/>
    <s v="  Two Year   "/>
    <s v="Direct Debit"/>
    <n v="31"/>
    <n v="58"/>
    <x v="0"/>
    <m/>
    <x v="1257"/>
    <x v="201"/>
    <n v="82"/>
    <x v="2"/>
    <n v="33.35"/>
    <x v="1"/>
    <s v="SMS"/>
    <x v="0"/>
    <n v="0"/>
    <n v="858"/>
    <s v="Medio"/>
    <s v="Bajo"/>
    <n v="0"/>
    <n v="634"/>
    <n v="13"/>
    <n v="6.3076923076923075"/>
    <n v="6.3076923076923075"/>
    <s v="Primera compra"/>
    <n v="1437"/>
    <n v="47.21149897330595"/>
    <n v="3.934291581108829"/>
    <x v="2"/>
    <x v="1"/>
    <s v="nov"/>
  </r>
  <r>
    <x v="4871"/>
    <x v="0"/>
    <n v="75"/>
    <n v="15"/>
    <n v="34.6"/>
    <n v="18"/>
    <s v="Yes"/>
    <s v="No"/>
    <n v="21.6"/>
    <n v="0"/>
    <n v="0"/>
    <s v="No"/>
    <n v="0"/>
    <s v="TN"/>
    <x v="1"/>
    <n v="27"/>
    <s v="Yes"/>
    <s v="No"/>
    <s v="No"/>
    <s v="  Two Year   "/>
    <s v="Credit Card"/>
    <n v="13"/>
    <n v="116"/>
    <x v="0"/>
    <m/>
    <x v="1091"/>
    <x v="691"/>
    <n v="45"/>
    <x v="0"/>
    <n v="13.43"/>
    <x v="5"/>
    <s v="Email"/>
    <x v="0"/>
    <n v="0.86"/>
    <n v="5208"/>
    <s v="Medio"/>
    <s v="Bajo"/>
    <n v="8.8888888888888892E-2"/>
    <n v="1674"/>
    <n v="37"/>
    <n v="1.2162162162162162"/>
    <n v="1.2162162162162162"/>
    <s v="Primera compra"/>
    <n v="1131"/>
    <n v="37.158110882956876"/>
    <n v="3.0965092402464065"/>
    <x v="0"/>
    <x v="1"/>
    <s v="sept"/>
  </r>
  <r>
    <x v="4872"/>
    <x v="0"/>
    <n v="71"/>
    <n v="76"/>
    <n v="239.4"/>
    <n v="0"/>
    <s v="No"/>
    <s v="No"/>
    <n v="0"/>
    <n v="0"/>
    <n v="0"/>
    <s v="No"/>
    <n v="0"/>
    <s v="OR"/>
    <x v="0"/>
    <n v="48"/>
    <s v="No"/>
    <s v="No"/>
    <s v="No"/>
    <s v="  Two Year   "/>
    <s v="Credit Card"/>
    <n v="8"/>
    <n v="476"/>
    <x v="0"/>
    <m/>
    <x v="1397"/>
    <x v="495"/>
    <n v="21"/>
    <x v="2"/>
    <n v="6.72"/>
    <x v="1"/>
    <s v="SMS"/>
    <x v="1"/>
    <n v="0"/>
    <n v="6569"/>
    <s v="Medio"/>
    <s v="Bajo"/>
    <n v="0"/>
    <n v="493"/>
    <n v="76"/>
    <n v="0.27631578947368424"/>
    <n v="0.27631578947368424"/>
    <s v="Primera compra"/>
    <n v="1218"/>
    <n v="40.016427104722794"/>
    <n v="3.3347022587268995"/>
    <x v="2"/>
    <x v="1"/>
    <s v="jun"/>
  </r>
  <r>
    <x v="4873"/>
    <x v="0"/>
    <n v="80"/>
    <n v="77"/>
    <n v="218"/>
    <n v="110"/>
    <s v="Yes"/>
    <s v="No"/>
    <n v="72.599999999999994"/>
    <n v="2"/>
    <n v="13"/>
    <s v="No"/>
    <n v="37"/>
    <s v="WY"/>
    <x v="1"/>
    <n v="65"/>
    <s v="No"/>
    <s v="No"/>
    <s v="No"/>
    <s v="  One Year   "/>
    <s v="Direct Debit"/>
    <n v="39"/>
    <n v="857"/>
    <x v="0"/>
    <m/>
    <x v="232"/>
    <x v="791"/>
    <n v="57"/>
    <x v="1"/>
    <n v="46.6"/>
    <x v="4"/>
    <s v="Email"/>
    <x v="0"/>
    <n v="2.9"/>
    <n v="1699"/>
    <s v="Alto"/>
    <s v="Bajo"/>
    <n v="5.2631578947368418E-2"/>
    <n v="950"/>
    <n v="190"/>
    <n v="0.3"/>
    <n v="0.3"/>
    <s v="Primera compra"/>
    <n v="540"/>
    <n v="17.741273100616016"/>
    <n v="1.4784394250513346"/>
    <x v="0"/>
    <x v="2"/>
    <s v="abr"/>
  </r>
  <r>
    <x v="4874"/>
    <x v="0"/>
    <n v="67"/>
    <n v="41"/>
    <n v="113.6"/>
    <n v="0"/>
    <s v="No"/>
    <s v="No"/>
    <n v="0"/>
    <n v="0"/>
    <n v="0"/>
    <s v="No"/>
    <n v="0"/>
    <s v="NC"/>
    <x v="0"/>
    <n v="58"/>
    <s v="No"/>
    <s v="No"/>
    <s v="No"/>
    <s v="  One Year   "/>
    <s v="Credit Card"/>
    <n v="7"/>
    <n v="63"/>
    <x v="0"/>
    <m/>
    <x v="1400"/>
    <x v="1409"/>
    <n v="71"/>
    <x v="2"/>
    <n v="8.2899999999999991"/>
    <x v="4"/>
    <s v="SMS"/>
    <x v="1"/>
    <n v="0"/>
    <n v="6718"/>
    <s v="Medio"/>
    <s v="Bajo"/>
    <n v="4.2253521126760563E-2"/>
    <n v="320"/>
    <n v="44"/>
    <n v="1.6136363636363635"/>
    <n v="1.6136363636363635"/>
    <s v="Primera compra"/>
    <n v="1010"/>
    <n v="33.182751540041068"/>
    <n v="2.7652292950034223"/>
    <x v="0"/>
    <x v="1"/>
    <s v="ene"/>
  </r>
  <r>
    <x v="4875"/>
    <x v="0"/>
    <n v="71"/>
    <n v="91"/>
    <n v="271.89999999999998"/>
    <n v="0"/>
    <s v="No"/>
    <s v="No"/>
    <n v="0"/>
    <n v="1"/>
    <n v="0"/>
    <s v="No"/>
    <n v="0"/>
    <s v="OH"/>
    <x v="1"/>
    <n v="75"/>
    <s v="No"/>
    <s v="Yes"/>
    <s v="No"/>
    <s v="  Two Year   "/>
    <s v="Credit Card"/>
    <n v="8"/>
    <n v="173"/>
    <x v="0"/>
    <m/>
    <x v="1091"/>
    <x v="1409"/>
    <n v="7"/>
    <x v="0"/>
    <n v="6.68"/>
    <x v="2"/>
    <s v="SMS"/>
    <x v="1"/>
    <n v="0"/>
    <n v="875"/>
    <s v="Medio"/>
    <s v="Medio"/>
    <n v="0.7142857142857143"/>
    <n v="320"/>
    <n v="96"/>
    <n v="7.2916666666666671E-2"/>
    <n v="7.2916666666666671E-2"/>
    <s v="Primera compra"/>
    <n v="1131"/>
    <n v="37.158110882956876"/>
    <n v="3.0965092402464065"/>
    <x v="1"/>
    <x v="1"/>
    <s v="sept"/>
  </r>
  <r>
    <x v="4876"/>
    <x v="0"/>
    <n v="73"/>
    <n v="192"/>
    <n v="682.5"/>
    <n v="0"/>
    <s v="No"/>
    <s v="No"/>
    <n v="0"/>
    <n v="2"/>
    <n v="5"/>
    <s v="No"/>
    <n v="18"/>
    <s v="CT"/>
    <x v="1"/>
    <n v="43"/>
    <s v="No"/>
    <s v="No"/>
    <s v="Yes"/>
    <s v="  One Year   "/>
    <s v="Direct Debit"/>
    <n v="27"/>
    <n v="1228"/>
    <x v="0"/>
    <m/>
    <x v="340"/>
    <x v="9"/>
    <n v="8"/>
    <x v="0"/>
    <n v="31.69"/>
    <x v="4"/>
    <s v="Phone"/>
    <x v="1"/>
    <n v="0"/>
    <n v="136"/>
    <s v="Medio"/>
    <s v="Bajo"/>
    <n v="0.375"/>
    <n v="610"/>
    <n v="195"/>
    <n v="4.1025641025641026E-2"/>
    <n v="4.1025641025641026E-2"/>
    <s v="Primera compra"/>
    <n v="1495"/>
    <n v="49.117043121149891"/>
    <n v="4.0930869267624912"/>
    <x v="0"/>
    <x v="0"/>
    <s v="sept"/>
  </r>
  <r>
    <x v="4877"/>
    <x v="0"/>
    <n v="70"/>
    <n v="59"/>
    <n v="157.9"/>
    <n v="72"/>
    <s v="Yes"/>
    <s v="Yes"/>
    <n v="0"/>
    <n v="0"/>
    <n v="17"/>
    <s v="Yes"/>
    <n v="0"/>
    <s v="UT"/>
    <x v="1"/>
    <n v="29"/>
    <s v="Yes"/>
    <s v="No"/>
    <s v="No"/>
    <s v="  Month-to-Month   "/>
    <s v="Direct Debit"/>
    <n v="28"/>
    <n v="492"/>
    <x v="0"/>
    <m/>
    <x v="654"/>
    <x v="794"/>
    <n v="91"/>
    <x v="0"/>
    <n v="29.06"/>
    <x v="4"/>
    <s v="Email"/>
    <x v="0"/>
    <n v="2.41"/>
    <n v="4667"/>
    <s v="Medio"/>
    <s v="Bajo"/>
    <n v="3.2967032967032968E-2"/>
    <n v="842"/>
    <n v="134"/>
    <n v="0.67910447761194026"/>
    <n v="0.67910447761194026"/>
    <s v="Primera compra"/>
    <n v="397"/>
    <n v="13.043121149897331"/>
    <n v="1.0869267624914443"/>
    <x v="0"/>
    <x v="1"/>
    <s v="sept"/>
  </r>
  <r>
    <x v="4878"/>
    <x v="0"/>
    <n v="86"/>
    <n v="193"/>
    <n v="518.5"/>
    <n v="0"/>
    <s v="No"/>
    <s v="No"/>
    <n v="0"/>
    <n v="0"/>
    <n v="0"/>
    <s v="No"/>
    <n v="0"/>
    <s v="IN"/>
    <x v="0"/>
    <n v="58"/>
    <s v="No"/>
    <s v="No"/>
    <s v="No"/>
    <s v="  One Year   "/>
    <s v="Credit Card"/>
    <n v="16"/>
    <n v="706"/>
    <x v="0"/>
    <m/>
    <x v="1327"/>
    <x v="1261"/>
    <n v="83"/>
    <x v="1"/>
    <n v="18.21"/>
    <x v="2"/>
    <s v="SMS"/>
    <x v="1"/>
    <n v="0"/>
    <n v="6958"/>
    <s v="Medio"/>
    <s v="Medio"/>
    <n v="6.0240963855421686E-2"/>
    <n v="297"/>
    <n v="198"/>
    <n v="0.41919191919191917"/>
    <n v="0.41919191919191917"/>
    <s v="Primera compra"/>
    <n v="1413"/>
    <n v="46.422997946611908"/>
    <n v="3.868583162217659"/>
    <x v="1"/>
    <x v="2"/>
    <s v="nov"/>
  </r>
  <r>
    <x v="4879"/>
    <x v="0"/>
    <n v="69"/>
    <n v="80"/>
    <n v="149.4"/>
    <n v="0"/>
    <s v="No"/>
    <s v="No"/>
    <n v="0"/>
    <n v="0"/>
    <n v="10"/>
    <s v="Yes"/>
    <n v="0"/>
    <s v="WV"/>
    <x v="1"/>
    <n v="28"/>
    <s v="Yes"/>
    <s v="No"/>
    <s v="No"/>
    <s v="  One Year   "/>
    <s v="Credit Card"/>
    <n v="25"/>
    <n v="408"/>
    <x v="0"/>
    <m/>
    <x v="842"/>
    <x v="404"/>
    <n v="114"/>
    <x v="0"/>
    <n v="26.69"/>
    <x v="0"/>
    <s v="Email"/>
    <x v="0"/>
    <n v="0"/>
    <n v="6345"/>
    <s v="Medio"/>
    <s v="Bajo"/>
    <n v="1.7543859649122806E-2"/>
    <n v="525"/>
    <n v="82"/>
    <n v="1.3902439024390243"/>
    <n v="1.3902439024390243"/>
    <s v="Primera compra"/>
    <n v="1591"/>
    <n v="52.271047227926076"/>
    <n v="4.3559206023271733"/>
    <x v="0"/>
    <x v="1"/>
    <s v="jun"/>
  </r>
  <r>
    <x v="4880"/>
    <x v="0"/>
    <n v="79"/>
    <n v="257"/>
    <n v="792.6"/>
    <n v="244"/>
    <s v="Yes"/>
    <s v="No"/>
    <n v="288.7"/>
    <n v="0"/>
    <n v="13"/>
    <s v="Yes"/>
    <n v="0"/>
    <s v="TN"/>
    <x v="0"/>
    <n v="32"/>
    <s v="No"/>
    <s v="No"/>
    <s v="Yes"/>
    <s v="  Two Year   "/>
    <s v="Direct Debit"/>
    <n v="40"/>
    <n v="2464"/>
    <x v="0"/>
    <m/>
    <x v="681"/>
    <x v="949"/>
    <n v="71"/>
    <x v="1"/>
    <n v="39.090000000000003"/>
    <x v="0"/>
    <s v="Email"/>
    <x v="0"/>
    <n v="8.66"/>
    <n v="2276"/>
    <s v="Medio"/>
    <s v="Bajo"/>
    <n v="2.8169014084507043E-2"/>
    <n v="1704"/>
    <n v="503"/>
    <n v="0.14115308151093439"/>
    <n v="0.14115308151093439"/>
    <s v="Primera compra"/>
    <n v="475"/>
    <n v="15.605749486652979"/>
    <n v="1.3004791238877482"/>
    <x v="0"/>
    <x v="3"/>
    <s v="jun"/>
  </r>
  <r>
    <x v="4881"/>
    <x v="0"/>
    <n v="75"/>
    <n v="3"/>
    <n v="7"/>
    <n v="4"/>
    <s v="Yes"/>
    <s v="No"/>
    <n v="3.2"/>
    <n v="0"/>
    <n v="5"/>
    <s v="Yes"/>
    <n v="0"/>
    <s v="DC"/>
    <x v="1"/>
    <n v="67"/>
    <s v="No"/>
    <s v="Yes"/>
    <s v="No"/>
    <s v="  Month-to-Month   "/>
    <s v="Direct Debit"/>
    <n v="17"/>
    <n v="17"/>
    <x v="0"/>
    <m/>
    <x v="651"/>
    <x v="141"/>
    <n v="30"/>
    <x v="2"/>
    <n v="18.23"/>
    <x v="2"/>
    <s v="SMS"/>
    <x v="1"/>
    <n v="0.02"/>
    <n v="6460"/>
    <s v="Medio"/>
    <s v="Medio"/>
    <n v="0.16666666666666666"/>
    <n v="360"/>
    <n v="12"/>
    <n v="2.5"/>
    <n v="2.5"/>
    <s v="Primera compra"/>
    <n v="1056"/>
    <n v="34.69404517453799"/>
    <n v="2.8911704312114992"/>
    <x v="1"/>
    <x v="1"/>
    <s v="nov"/>
  </r>
  <r>
    <x v="4882"/>
    <x v="0"/>
    <n v="59"/>
    <n v="69"/>
    <n v="178.8"/>
    <n v="0"/>
    <s v="No"/>
    <s v="No"/>
    <n v="0"/>
    <n v="0"/>
    <n v="0"/>
    <s v="No"/>
    <n v="0"/>
    <s v="MN"/>
    <x v="0"/>
    <n v="65"/>
    <s v="No"/>
    <s v="Yes"/>
    <s v="No"/>
    <s v="  Month-to-Month   "/>
    <s v="Credit Card"/>
    <n v="10"/>
    <n v="186"/>
    <x v="0"/>
    <m/>
    <x v="427"/>
    <x v="1285"/>
    <n v="75"/>
    <x v="2"/>
    <n v="11.37"/>
    <x v="4"/>
    <s v="Email"/>
    <x v="1"/>
    <n v="0"/>
    <n v="4932"/>
    <s v="Medio"/>
    <s v="Bajo"/>
    <n v="0.04"/>
    <n v="946"/>
    <n v="72"/>
    <n v="1.0416666666666667"/>
    <n v="1.0416666666666667"/>
    <s v="Primera compra"/>
    <n v="602"/>
    <n v="19.7782340862423"/>
    <n v="1.6481861738535251"/>
    <x v="0"/>
    <x v="1"/>
    <s v="feb"/>
  </r>
  <r>
    <x v="4883"/>
    <x v="0"/>
    <n v="54"/>
    <n v="51"/>
    <n v="163.6"/>
    <n v="0"/>
    <s v="No"/>
    <s v="No"/>
    <n v="0"/>
    <n v="2"/>
    <n v="6"/>
    <s v="Yes"/>
    <n v="0"/>
    <s v="NH"/>
    <x v="0"/>
    <n v="57"/>
    <s v="No"/>
    <s v="No"/>
    <s v="No"/>
    <s v="  Month-to-Month   "/>
    <s v="Direct Debit"/>
    <n v="38"/>
    <n v="619"/>
    <x v="0"/>
    <m/>
    <x v="1237"/>
    <x v="581"/>
    <n v="41"/>
    <x v="1"/>
    <n v="40.07"/>
    <x v="2"/>
    <s v="SMS"/>
    <x v="1"/>
    <n v="0"/>
    <n v="6809"/>
    <s v="Medio"/>
    <s v="Medio"/>
    <n v="0.12195121951219512"/>
    <n v="1088"/>
    <n v="56"/>
    <n v="0.7321428571428571"/>
    <n v="0.7321428571428571"/>
    <s v="Primera compra"/>
    <n v="993"/>
    <n v="32.624229979466122"/>
    <n v="2.7186858316221767"/>
    <x v="1"/>
    <x v="1"/>
    <s v="ene"/>
  </r>
  <r>
    <x v="4884"/>
    <x v="0"/>
    <n v="72"/>
    <n v="157"/>
    <n v="446.7"/>
    <n v="0"/>
    <s v="No"/>
    <s v="No"/>
    <n v="0"/>
    <n v="0"/>
    <n v="2"/>
    <s v="Yes"/>
    <n v="0"/>
    <s v="DC"/>
    <x v="1"/>
    <n v="59"/>
    <s v="No"/>
    <s v="No"/>
    <s v="No"/>
    <s v="  One Year   "/>
    <s v="Direct Debit"/>
    <n v="28"/>
    <n v="883"/>
    <x v="0"/>
    <m/>
    <x v="64"/>
    <x v="962"/>
    <n v="27"/>
    <x v="2"/>
    <n v="26.7"/>
    <x v="5"/>
    <s v="Phone"/>
    <x v="1"/>
    <n v="0"/>
    <n v="868"/>
    <s v="Medio"/>
    <s v="Bajo"/>
    <n v="0.14814814814814814"/>
    <n v="330"/>
    <n v="161"/>
    <n v="0.16770186335403728"/>
    <n v="0.16770186335403728"/>
    <s v="Primera compra"/>
    <n v="552"/>
    <n v="18.135523613963038"/>
    <n v="1.5112936344969199"/>
    <x v="0"/>
    <x v="2"/>
    <s v="abr"/>
  </r>
  <r>
    <x v="4885"/>
    <x v="0"/>
    <n v="81"/>
    <n v="134"/>
    <n v="226.7"/>
    <n v="0"/>
    <s v="No"/>
    <s v="No"/>
    <n v="0"/>
    <n v="0"/>
    <n v="2"/>
    <s v="Yes"/>
    <n v="0"/>
    <s v="UT"/>
    <x v="0"/>
    <n v="55"/>
    <s v="No"/>
    <s v="No"/>
    <s v="No"/>
    <s v="  Month-to-Month   "/>
    <s v="Direct Debit"/>
    <n v="24"/>
    <n v="493"/>
    <x v="0"/>
    <m/>
    <x v="1130"/>
    <x v="1188"/>
    <n v="101"/>
    <x v="1"/>
    <n v="23.91"/>
    <x v="0"/>
    <s v="SMS"/>
    <x v="1"/>
    <n v="0"/>
    <n v="387"/>
    <s v="Medio"/>
    <s v="Bajo"/>
    <n v="1.9801980198019802E-2"/>
    <n v="454"/>
    <n v="136"/>
    <n v="0.74264705882352944"/>
    <n v="0.74264705882352944"/>
    <s v="Primera compra"/>
    <n v="543"/>
    <n v="17.839835728952771"/>
    <n v="1.4866529774127308"/>
    <x v="0"/>
    <x v="1"/>
    <s v="abr"/>
  </r>
  <r>
    <x v="4886"/>
    <x v="0"/>
    <n v="55"/>
    <n v="269"/>
    <n v="568.5"/>
    <n v="0"/>
    <s v="No"/>
    <s v="No"/>
    <n v="0"/>
    <n v="0"/>
    <n v="5"/>
    <s v="Yes"/>
    <n v="0"/>
    <s v="CO"/>
    <x v="1"/>
    <n v="54"/>
    <s v="No"/>
    <s v="No"/>
    <s v="Yes"/>
    <s v="  Two Year   "/>
    <s v="Credit Card"/>
    <n v="68"/>
    <n v="4822"/>
    <x v="0"/>
    <m/>
    <x v="1082"/>
    <x v="201"/>
    <n v="37"/>
    <x v="2"/>
    <n v="80.69"/>
    <x v="0"/>
    <s v="SMS"/>
    <x v="0"/>
    <n v="0"/>
    <n v="5517"/>
    <s v="Alto"/>
    <s v="Bajo"/>
    <n v="5.4054054054054057E-2"/>
    <n v="634"/>
    <n v="271"/>
    <n v="0.13653136531365315"/>
    <n v="0.13653136531365315"/>
    <s v="Primera compra"/>
    <n v="1475"/>
    <n v="48.459958932238195"/>
    <n v="4.0383299110198498"/>
    <x v="0"/>
    <x v="3"/>
    <s v="sept"/>
  </r>
  <r>
    <x v="4887"/>
    <x v="0"/>
    <n v="68"/>
    <n v="302"/>
    <n v="836.6"/>
    <n v="210"/>
    <s v="Yes"/>
    <s v="Yes"/>
    <n v="0"/>
    <n v="1"/>
    <n v="6"/>
    <s v="No"/>
    <n v="53"/>
    <s v="NC"/>
    <x v="0"/>
    <n v="36"/>
    <s v="No"/>
    <s v="No"/>
    <s v="Yes"/>
    <s v="  One Year   "/>
    <s v="Direct Debit"/>
    <n v="21"/>
    <n v="1459"/>
    <x v="0"/>
    <m/>
    <x v="520"/>
    <x v="670"/>
    <n v="111"/>
    <x v="0"/>
    <n v="20.03"/>
    <x v="1"/>
    <s v="Email"/>
    <x v="1"/>
    <n v="0.97"/>
    <n v="5126"/>
    <s v="Medio"/>
    <s v="Bajo"/>
    <n v="0"/>
    <n v="594"/>
    <n v="512"/>
    <n v="0.216796875"/>
    <n v="0.216796875"/>
    <s v="Primera compra"/>
    <n v="976"/>
    <n v="32.06570841889117"/>
    <n v="2.6721423682409307"/>
    <x v="2"/>
    <x v="0"/>
    <s v="feb"/>
  </r>
  <r>
    <x v="4888"/>
    <x v="0"/>
    <n v="71"/>
    <n v="159"/>
    <n v="384.6"/>
    <n v="128"/>
    <s v="Yes"/>
    <s v="Yes"/>
    <n v="0"/>
    <n v="2"/>
    <n v="23"/>
    <s v="Yes"/>
    <n v="0"/>
    <s v="IL"/>
    <x v="0"/>
    <n v="26"/>
    <s v="Yes"/>
    <s v="No"/>
    <s v="No"/>
    <s v="  One Year   "/>
    <s v="Credit Card"/>
    <n v="40"/>
    <n v="1290"/>
    <x v="0"/>
    <m/>
    <x v="754"/>
    <x v="1306"/>
    <n v="69"/>
    <x v="0"/>
    <n v="39.07"/>
    <x v="3"/>
    <s v="Email"/>
    <x v="1"/>
    <n v="2.37"/>
    <n v="2097"/>
    <s v="Medio"/>
    <s v="Bajo"/>
    <n v="1.4492753623188406E-2"/>
    <n v="1492"/>
    <n v="288"/>
    <n v="0.23958333333333334"/>
    <n v="0.23958333333333334"/>
    <s v="Primera compra"/>
    <n v="926"/>
    <n v="30.422997946611911"/>
    <n v="2.5352498288843259"/>
    <x v="2"/>
    <x v="0"/>
    <s v="abr"/>
  </r>
  <r>
    <x v="4889"/>
    <x v="0"/>
    <n v="69"/>
    <n v="98"/>
    <n v="331.5"/>
    <n v="0"/>
    <s v="No"/>
    <s v="No"/>
    <n v="0"/>
    <n v="0"/>
    <n v="0"/>
    <s v="No"/>
    <n v="0"/>
    <s v="MO"/>
    <x v="0"/>
    <n v="27"/>
    <s v="Yes"/>
    <s v="No"/>
    <s v="No"/>
    <s v="  Two Year   "/>
    <s v="Credit Card"/>
    <n v="8"/>
    <n v="189"/>
    <x v="0"/>
    <m/>
    <x v="1005"/>
    <x v="712"/>
    <n v="69"/>
    <x v="0"/>
    <n v="9.0299999999999994"/>
    <x v="0"/>
    <s v="SMS"/>
    <x v="1"/>
    <n v="0"/>
    <n v="2240"/>
    <s v="Medio"/>
    <s v="Bajo"/>
    <n v="2.8985507246376812E-2"/>
    <n v="1693"/>
    <n v="100"/>
    <n v="0.69"/>
    <n v="0.69"/>
    <s v="Primera compra"/>
    <n v="1682"/>
    <n v="55.260780287474333"/>
    <n v="4.6050650239561941"/>
    <x v="0"/>
    <x v="1"/>
    <s v="mar"/>
  </r>
  <r>
    <x v="4890"/>
    <x v="0"/>
    <n v="68"/>
    <n v="263"/>
    <n v="644.9"/>
    <n v="0"/>
    <s v="No"/>
    <s v="No"/>
    <n v="0"/>
    <n v="0"/>
    <n v="3"/>
    <s v="Yes"/>
    <n v="0"/>
    <s v="NJ"/>
    <x v="0"/>
    <n v="64"/>
    <s v="No"/>
    <s v="No"/>
    <s v="No"/>
    <s v="  Two Year   "/>
    <s v="Direct Debit"/>
    <n v="32"/>
    <n v="2034"/>
    <x v="0"/>
    <m/>
    <x v="1034"/>
    <x v="1414"/>
    <n v="3"/>
    <x v="1"/>
    <n v="33.81"/>
    <x v="1"/>
    <s v="Email"/>
    <x v="1"/>
    <n v="0"/>
    <n v="2520"/>
    <s v="Medio"/>
    <s v="Bajo"/>
    <n v="0"/>
    <n v="1264"/>
    <n v="263"/>
    <n v="1.1406844106463879E-2"/>
    <n v="1.1406844106463879E-2"/>
    <s v="Primera compra"/>
    <n v="1392"/>
    <n v="45.733059548254623"/>
    <n v="3.8110882956878851"/>
    <x v="2"/>
    <x v="0"/>
    <s v="dic"/>
  </r>
  <r>
    <x v="4891"/>
    <x v="1"/>
    <n v="20"/>
    <n v="2"/>
    <n v="4"/>
    <n v="4"/>
    <s v="Yes"/>
    <s v="No"/>
    <n v="4"/>
    <n v="0"/>
    <n v="7"/>
    <s v="Yes"/>
    <n v="0"/>
    <s v="DC"/>
    <x v="0"/>
    <n v="50"/>
    <s v="No"/>
    <s v="No"/>
    <s v="No"/>
    <s v="  Month-to-Month   "/>
    <s v="Credit Card"/>
    <n v="16"/>
    <n v="16"/>
    <x v="1"/>
    <s v="Service dissatisfaction"/>
    <x v="370"/>
    <x v="638"/>
    <n v="3"/>
    <x v="2"/>
    <n v="15.15"/>
    <x v="6"/>
    <s v="SMS"/>
    <x v="1"/>
    <n v="0.12"/>
    <n v="6427"/>
    <s v="Medio"/>
    <s v="Medio"/>
    <n v="3.3333333333333335"/>
    <n v="423"/>
    <n v="16"/>
    <n v="0.1875"/>
    <n v="0.1875"/>
    <s v="Primera compra"/>
    <n v="1706"/>
    <n v="56.049281314168375"/>
    <n v="4.6707734428473646"/>
    <x v="1"/>
    <x v="1"/>
    <s v="feb"/>
  </r>
  <r>
    <x v="4892"/>
    <x v="1"/>
    <n v="9"/>
    <n v="215"/>
    <n v="562.70000000000005"/>
    <n v="114"/>
    <s v="Yes"/>
    <s v="No"/>
    <n v="82.1"/>
    <n v="2"/>
    <n v="1"/>
    <s v="Yes"/>
    <n v="0"/>
    <s v="WV"/>
    <x v="1"/>
    <n v="72"/>
    <s v="No"/>
    <s v="Yes"/>
    <s v="No"/>
    <s v="  Month-to-Month   "/>
    <s v="Direct Debit"/>
    <n v="64"/>
    <n v="2419"/>
    <x v="1"/>
    <s v="Service dissatisfaction"/>
    <x v="1401"/>
    <x v="1224"/>
    <n v="30"/>
    <x v="2"/>
    <n v="75.900000000000006"/>
    <x v="6"/>
    <s v="Phone"/>
    <x v="1"/>
    <n v="4.0999999999999996"/>
    <n v="2999"/>
    <s v="Alto"/>
    <s v="Medio"/>
    <n v="0.33333333333333331"/>
    <n v="1129"/>
    <n v="339"/>
    <n v="8.8495575221238937E-2"/>
    <n v="8.8495575221238937E-2"/>
    <s v="Primera compra"/>
    <n v="1186"/>
    <n v="38.965092402464066"/>
    <n v="3.247091033538672"/>
    <x v="1"/>
    <x v="3"/>
    <s v="jul"/>
  </r>
  <r>
    <x v="4893"/>
    <x v="1"/>
    <n v="27"/>
    <n v="25"/>
    <n v="63.2"/>
    <n v="0"/>
    <s v="No"/>
    <s v="No"/>
    <n v="0"/>
    <n v="4"/>
    <n v="2"/>
    <s v="Yes"/>
    <n v="0"/>
    <s v="TN"/>
    <x v="0"/>
    <n v="75"/>
    <s v="No"/>
    <s v="Yes"/>
    <s v="Yes"/>
    <s v="  Month-to-Month   "/>
    <s v="Direct Debit"/>
    <n v="51"/>
    <n v="646"/>
    <x v="1"/>
    <s v="Product dissatisfaction"/>
    <x v="781"/>
    <x v="1415"/>
    <n v="73"/>
    <x v="0"/>
    <n v="59.34"/>
    <x v="1"/>
    <s v="Email"/>
    <x v="0"/>
    <n v="0"/>
    <n v="5546"/>
    <s v="Alto"/>
    <s v="Bajo"/>
    <n v="0"/>
    <n v="1159"/>
    <n v="25"/>
    <n v="2.92"/>
    <n v="2.92"/>
    <s v="Primera compra"/>
    <n v="1575"/>
    <n v="51.745379876796711"/>
    <n v="4.3121149897330593"/>
    <x v="2"/>
    <x v="1"/>
    <s v="jun"/>
  </r>
  <r>
    <x v="4894"/>
    <x v="1"/>
    <n v="16"/>
    <n v="7"/>
    <n v="14"/>
    <n v="3"/>
    <s v="Yes"/>
    <s v="No"/>
    <n v="4.4000000000000004"/>
    <n v="5"/>
    <n v="9"/>
    <s v="Yes"/>
    <n v="0"/>
    <s v="LA"/>
    <x v="1"/>
    <n v="36"/>
    <s v="No"/>
    <s v="No"/>
    <s v="No"/>
    <s v="  Month-to-Month   "/>
    <s v="Direct Debit"/>
    <n v="17"/>
    <n v="17"/>
    <x v="2"/>
    <s v="Competitor had better devices"/>
    <x v="1229"/>
    <x v="325"/>
    <n v="75"/>
    <x v="2"/>
    <n v="16.190000000000001"/>
    <x v="1"/>
    <s v="SMS"/>
    <x v="1"/>
    <n v="0.13"/>
    <n v="2643"/>
    <s v="Medio"/>
    <s v="Bajo"/>
    <n v="0"/>
    <n v="1018"/>
    <n v="10"/>
    <n v="7.5"/>
    <n v="7.5"/>
    <s v="Primera compra"/>
    <n v="535"/>
    <n v="17.577002053388092"/>
    <n v="1.4647501711156743"/>
    <x v="0"/>
    <x v="1"/>
    <s v="abr"/>
  </r>
  <r>
    <x v="4895"/>
    <x v="1"/>
    <n v="29"/>
    <n v="18"/>
    <n v="56"/>
    <n v="0"/>
    <s v="No"/>
    <s v="No"/>
    <n v="4.9000000000000004"/>
    <n v="3"/>
    <n v="6"/>
    <s v="Yes"/>
    <n v="0"/>
    <s v="CT"/>
    <x v="0"/>
    <n v="71"/>
    <s v="No"/>
    <s v="Yes"/>
    <s v="No"/>
    <s v="  Month-to-Month   "/>
    <s v="Credit Card"/>
    <n v="39"/>
    <n v="549"/>
    <x v="2"/>
    <s v="Competitor offered more data"/>
    <x v="795"/>
    <x v="1242"/>
    <n v="31"/>
    <x v="1"/>
    <n v="31.95"/>
    <x v="5"/>
    <s v="SMS"/>
    <x v="1"/>
    <n v="0"/>
    <n v="4595"/>
    <s v="Medio"/>
    <s v="Bajo"/>
    <n v="0.12903225806451613"/>
    <n v="1560"/>
    <n v="22"/>
    <n v="1.4090909090909092"/>
    <n v="1.4090909090909092"/>
    <s v="Primera compra"/>
    <n v="1138"/>
    <n v="37.388090349075981"/>
    <n v="3.1156741957563319"/>
    <x v="0"/>
    <x v="1"/>
    <s v="sept"/>
  </r>
  <r>
    <x v="4896"/>
    <x v="1"/>
    <n v="13"/>
    <n v="32"/>
    <n v="103.9"/>
    <n v="0"/>
    <s v="No"/>
    <s v="No"/>
    <n v="0"/>
    <n v="0"/>
    <n v="18"/>
    <s v="Yes"/>
    <n v="0"/>
    <s v="SC"/>
    <x v="0"/>
    <n v="30"/>
    <s v="No"/>
    <s v="No"/>
    <s v="No"/>
    <s v="  Month-to-Month   "/>
    <s v="Direct Debit"/>
    <n v="26"/>
    <n v="340"/>
    <x v="1"/>
    <s v="Network reliability"/>
    <x v="534"/>
    <x v="1308"/>
    <n v="102"/>
    <x v="2"/>
    <n v="29.7"/>
    <x v="7"/>
    <s v="Email"/>
    <x v="1"/>
    <n v="0"/>
    <n v="6895"/>
    <s v="Medio"/>
    <s v="Medio"/>
    <n v="5.8823529411764705E-2"/>
    <n v="1739"/>
    <n v="38"/>
    <n v="2.6842105263157894"/>
    <n v="2.6842105263157894"/>
    <s v="Primera compra"/>
    <n v="1547"/>
    <n v="50.82546201232033"/>
    <n v="4.2354551676933605"/>
    <x v="1"/>
    <x v="1"/>
    <s v="jul"/>
  </r>
  <r>
    <x v="4897"/>
    <x v="1"/>
    <n v="5"/>
    <n v="61"/>
    <n v="182.1"/>
    <n v="0"/>
    <s v="No"/>
    <s v="No"/>
    <n v="0"/>
    <n v="3"/>
    <n v="3"/>
    <s v="Yes"/>
    <n v="0"/>
    <s v="TX"/>
    <x v="1"/>
    <n v="50"/>
    <s v="No"/>
    <s v="No"/>
    <s v="No"/>
    <s v="  Month-to-Month   "/>
    <s v="Direct Debit"/>
    <n v="56"/>
    <n v="1465"/>
    <x v="3"/>
    <s v="Don't know"/>
    <x v="26"/>
    <x v="361"/>
    <n v="33"/>
    <x v="0"/>
    <n v="61.32"/>
    <x v="4"/>
    <s v="SMS"/>
    <x v="1"/>
    <n v="0"/>
    <n v="3597"/>
    <s v="Alto"/>
    <s v="Bajo"/>
    <n v="9.0909090909090912E-2"/>
    <n v="646"/>
    <n v="64"/>
    <n v="0.515625"/>
    <n v="0.515625"/>
    <s v="Primera compra"/>
    <n v="946"/>
    <n v="31.080082135523611"/>
    <n v="2.5900068446269677"/>
    <x v="0"/>
    <x v="0"/>
    <s v="mar"/>
  </r>
  <r>
    <x v="4898"/>
    <x v="1"/>
    <n v="18"/>
    <n v="9"/>
    <n v="19.899999999999999"/>
    <n v="6"/>
    <s v="Yes"/>
    <s v="No"/>
    <n v="5.3"/>
    <n v="1"/>
    <n v="10"/>
    <s v="Yes"/>
    <n v="0"/>
    <s v="WV"/>
    <x v="0"/>
    <n v="19"/>
    <s v="Yes"/>
    <s v="No"/>
    <s v="Yes"/>
    <s v="  Month-to-Month   "/>
    <s v="Direct Debit"/>
    <n v="48"/>
    <n v="95"/>
    <x v="2"/>
    <s v="Competitor had better devices"/>
    <x v="272"/>
    <x v="512"/>
    <n v="116"/>
    <x v="0"/>
    <n v="49.28"/>
    <x v="2"/>
    <s v="Email"/>
    <x v="0"/>
    <n v="0.26"/>
    <n v="3877"/>
    <s v="Alto"/>
    <s v="Medio"/>
    <n v="4.3103448275862072E-2"/>
    <n v="1594"/>
    <n v="20"/>
    <n v="5.8"/>
    <n v="5.8"/>
    <s v="Primera compra"/>
    <n v="686"/>
    <n v="22.537987679671456"/>
    <n v="1.8781656399726214"/>
    <x v="1"/>
    <x v="1"/>
    <s v="nov"/>
  </r>
  <r>
    <x v="4899"/>
    <x v="1"/>
    <n v="18"/>
    <n v="310"/>
    <n v="620.5"/>
    <n v="260"/>
    <s v="Yes"/>
    <s v="No"/>
    <n v="179.4"/>
    <n v="2"/>
    <n v="7"/>
    <s v="Yes"/>
    <n v="0"/>
    <s v="LA"/>
    <x v="0"/>
    <n v="39"/>
    <s v="No"/>
    <s v="No"/>
    <s v="No"/>
    <s v="  Month-to-Month   "/>
    <s v="Direct Debit"/>
    <n v="55"/>
    <n v="2854"/>
    <x v="2"/>
    <s v="Competitor had better devices"/>
    <x v="446"/>
    <x v="179"/>
    <n v="48"/>
    <x v="1"/>
    <n v="58.11"/>
    <x v="0"/>
    <s v="Phone"/>
    <x v="0"/>
    <n v="7.18"/>
    <n v="6166"/>
    <s v="Alto"/>
    <s v="Bajo"/>
    <n v="4.1666666666666664E-2"/>
    <n v="1454"/>
    <n v="572"/>
    <n v="8.3916083916083919E-2"/>
    <n v="8.3916083916083919E-2"/>
    <s v="Primera compra"/>
    <n v="1702"/>
    <n v="55.917864476386036"/>
    <n v="4.6598220396988363"/>
    <x v="0"/>
    <x v="3"/>
    <s v="feb"/>
  </r>
  <r>
    <x v="4900"/>
    <x v="1"/>
    <n v="12"/>
    <n v="48"/>
    <n v="103.5"/>
    <n v="296"/>
    <s v="Yes"/>
    <s v="No"/>
    <n v="259"/>
    <n v="4"/>
    <n v="4"/>
    <s v="Yes"/>
    <n v="0"/>
    <s v="VA"/>
    <x v="0"/>
    <n v="73"/>
    <s v="No"/>
    <s v="Yes"/>
    <s v="No"/>
    <s v="  Month-to-Month   "/>
    <s v="Direct Debit"/>
    <n v="36"/>
    <n v="534"/>
    <x v="1"/>
    <s v="Network reliability"/>
    <x v="1402"/>
    <x v="287"/>
    <n v="61"/>
    <x v="0"/>
    <n v="42.03"/>
    <x v="6"/>
    <s v="SMS"/>
    <x v="1"/>
    <n v="0.78"/>
    <n v="6259"/>
    <s v="Medio"/>
    <s v="Medio"/>
    <n v="0.16393442622950818"/>
    <n v="1016"/>
    <n v="354"/>
    <n v="0.17231638418079095"/>
    <n v="0.17231638418079095"/>
    <s v="Primera compra"/>
    <n v="624"/>
    <n v="20.501026694045173"/>
    <n v="1.708418891170431"/>
    <x v="1"/>
    <x v="1"/>
    <s v="ene"/>
  </r>
  <r>
    <x v="4900"/>
    <x v="1"/>
    <n v="13"/>
    <n v="48"/>
    <n v="103.5"/>
    <n v="296"/>
    <s v="Yes"/>
    <s v="No"/>
    <n v="259"/>
    <n v="4"/>
    <n v="4"/>
    <s v="Yes"/>
    <n v="0"/>
    <s v="VA"/>
    <x v="0"/>
    <n v="73"/>
    <s v="No"/>
    <s v="Yes"/>
    <s v="No"/>
    <s v="  Month-to-Month   "/>
    <s v="Direct Debit"/>
    <n v="36"/>
    <n v="534"/>
    <x v="1"/>
    <s v="Network reliability"/>
    <x v="1402"/>
    <x v="287"/>
    <n v="61"/>
    <x v="0"/>
    <n v="42.03"/>
    <x v="6"/>
    <s v="SMS"/>
    <x v="1"/>
    <n v="0.78"/>
    <n v="5131"/>
    <s v="Medio"/>
    <s v="Medio"/>
    <n v="0.16393442622950818"/>
    <n v="1016"/>
    <n v="354"/>
    <n v="0.17231638418079095"/>
    <n v="0.17231638418079095"/>
    <s v="Compra posterior"/>
    <n v="624"/>
    <n v="20.501026694045173"/>
    <n v="1.708418891170431"/>
    <x v="1"/>
    <x v="1"/>
    <s v="ene"/>
  </r>
  <r>
    <x v="4901"/>
    <x v="1"/>
    <n v="12"/>
    <n v="91"/>
    <n v="302.3"/>
    <n v="0"/>
    <s v="No"/>
    <s v="No"/>
    <n v="0"/>
    <n v="3"/>
    <n v="3"/>
    <s v="Yes"/>
    <n v="0"/>
    <s v="LA"/>
    <x v="1"/>
    <n v="56"/>
    <s v="No"/>
    <s v="No"/>
    <s v="No"/>
    <s v="  Month-to-Month   "/>
    <s v="Direct Debit"/>
    <n v="29"/>
    <n v="798"/>
    <x v="2"/>
    <s v="Competitor had better devices"/>
    <x v="1354"/>
    <x v="861"/>
    <n v="53"/>
    <x v="2"/>
    <n v="31.23"/>
    <x v="4"/>
    <s v="Email"/>
    <x v="0"/>
    <n v="0"/>
    <n v="1687"/>
    <s v="Medio"/>
    <s v="Bajo"/>
    <n v="5.6603773584905662E-2"/>
    <n v="840"/>
    <n v="94"/>
    <n v="0.56382978723404253"/>
    <n v="0.56382978723404253"/>
    <s v="Primera compra"/>
    <n v="812"/>
    <n v="26.677618069815196"/>
    <n v="2.2231348391512662"/>
    <x v="0"/>
    <x v="2"/>
    <s v="jul"/>
  </r>
  <r>
    <x v="4902"/>
    <x v="1"/>
    <n v="7"/>
    <n v="47"/>
    <n v="118.8"/>
    <n v="45"/>
    <s v="Yes"/>
    <s v="No"/>
    <n v="77.3"/>
    <n v="3"/>
    <n v="13"/>
    <s v="No"/>
    <n v="12"/>
    <s v="MI"/>
    <x v="0"/>
    <n v="46"/>
    <s v="No"/>
    <s v="No"/>
    <s v="No"/>
    <s v="  Month-to-Month   "/>
    <s v="Direct Debit"/>
    <n v="20"/>
    <n v="297"/>
    <x v="4"/>
    <s v="Attitude of support person"/>
    <x v="844"/>
    <x v="732"/>
    <n v="112"/>
    <x v="1"/>
    <n v="23.98"/>
    <x v="1"/>
    <s v="Phone"/>
    <x v="1"/>
    <n v="1.54"/>
    <n v="133"/>
    <s v="Medio"/>
    <s v="Bajo"/>
    <n v="0"/>
    <n v="576"/>
    <n v="92"/>
    <n v="1.2173913043478262"/>
    <n v="1.2173913043478262"/>
    <s v="Primera compra"/>
    <n v="1313"/>
    <n v="43.137577002053391"/>
    <n v="3.5947980835044491"/>
    <x v="2"/>
    <x v="1"/>
    <s v="mar"/>
  </r>
  <r>
    <x v="4903"/>
    <x v="1"/>
    <n v="8"/>
    <n v="31"/>
    <n v="60.9"/>
    <n v="8"/>
    <s v="Yes"/>
    <s v="No"/>
    <n v="6.3"/>
    <n v="2"/>
    <n v="12"/>
    <s v="Yes"/>
    <n v="0"/>
    <s v="WV"/>
    <x v="1"/>
    <n v="49"/>
    <s v="No"/>
    <s v="No"/>
    <s v="No"/>
    <s v="  Month-to-Month   "/>
    <s v="Direct Debit"/>
    <n v="42"/>
    <n v="161"/>
    <x v="3"/>
    <s v="Poor expertise of online support"/>
    <x v="508"/>
    <x v="1238"/>
    <n v="33"/>
    <x v="1"/>
    <n v="49.41"/>
    <x v="5"/>
    <s v="Email"/>
    <x v="0"/>
    <n v="0.32"/>
    <n v="5463"/>
    <s v="Alto"/>
    <s v="Bajo"/>
    <n v="0.12121212121212122"/>
    <n v="1091"/>
    <n v="43"/>
    <n v="0.76744186046511631"/>
    <n v="0.76744186046511631"/>
    <s v="Primera compra"/>
    <n v="1037"/>
    <n v="34.069815195071868"/>
    <n v="2.839151266255989"/>
    <x v="0"/>
    <x v="1"/>
    <s v="dic"/>
  </r>
  <r>
    <x v="4904"/>
    <x v="1"/>
    <n v="4"/>
    <n v="37"/>
    <n v="146.6"/>
    <n v="0"/>
    <s v="No"/>
    <s v="No"/>
    <n v="0"/>
    <n v="4"/>
    <n v="6"/>
    <s v="Yes"/>
    <n v="0"/>
    <s v="MD"/>
    <x v="1"/>
    <n v="47"/>
    <s v="No"/>
    <s v="No"/>
    <s v="Yes"/>
    <s v="  Month-to-Month   "/>
    <s v="Direct Debit"/>
    <n v="52"/>
    <n v="696"/>
    <x v="2"/>
    <s v="Competitor had better devices"/>
    <x v="569"/>
    <x v="1072"/>
    <n v="67"/>
    <x v="0"/>
    <n v="56.82"/>
    <x v="1"/>
    <s v="Phone"/>
    <x v="1"/>
    <n v="0"/>
    <n v="1691"/>
    <s v="Alto"/>
    <s v="Bajo"/>
    <n v="0"/>
    <n v="412"/>
    <n v="37"/>
    <n v="1.8108108108108107"/>
    <n v="1.8108108108108107"/>
    <s v="Primera compra"/>
    <n v="1371"/>
    <n v="45.043121149897331"/>
    <n v="3.7535934291581108"/>
    <x v="2"/>
    <x v="2"/>
    <s v="ene"/>
  </r>
  <r>
    <x v="4905"/>
    <x v="1"/>
    <n v="18"/>
    <n v="2"/>
    <n v="7"/>
    <n v="0"/>
    <s v="No"/>
    <s v="Yes"/>
    <n v="0"/>
    <n v="1"/>
    <n v="2"/>
    <s v="No"/>
    <n v="43"/>
    <s v="MN"/>
    <x v="0"/>
    <n v="44"/>
    <s v="No"/>
    <s v="No"/>
    <s v="No"/>
    <s v="  Month-to-Month   "/>
    <s v="Paper Check"/>
    <n v="12"/>
    <n v="12"/>
    <x v="4"/>
    <s v="Attitude of service provider"/>
    <x v="573"/>
    <x v="781"/>
    <n v="13"/>
    <x v="2"/>
    <n v="9.67"/>
    <x v="5"/>
    <s v="Phone"/>
    <x v="0"/>
    <n v="0"/>
    <n v="1062"/>
    <s v="Medio"/>
    <s v="Bajo"/>
    <n v="0.30769230769230771"/>
    <n v="1293"/>
    <n v="6"/>
    <n v="2.1666666666666665"/>
    <n v="2.1666666666666665"/>
    <s v="Primera compra"/>
    <n v="1358"/>
    <n v="44.616016427104725"/>
    <n v="3.7180013689253939"/>
    <x v="0"/>
    <x v="1"/>
    <s v="ene"/>
  </r>
  <r>
    <x v="4906"/>
    <x v="1"/>
    <n v="33"/>
    <n v="292"/>
    <n v="952.2"/>
    <n v="360"/>
    <s v="Yes"/>
    <s v="No"/>
    <n v="128.4"/>
    <n v="1"/>
    <n v="12"/>
    <s v="Yes"/>
    <n v="0"/>
    <s v="UT"/>
    <x v="0"/>
    <n v="47"/>
    <s v="No"/>
    <s v="No"/>
    <s v="Yes"/>
    <s v="  Month-to-Month   "/>
    <s v="Direct Debit"/>
    <n v="50"/>
    <n v="2961"/>
    <x v="2"/>
    <s v="Competitor had better devices"/>
    <x v="556"/>
    <x v="1238"/>
    <n v="41"/>
    <x v="0"/>
    <n v="42.99"/>
    <x v="8"/>
    <s v="SMS"/>
    <x v="0"/>
    <n v="0.64"/>
    <n v="6890"/>
    <s v="Medio"/>
    <s v="Medio"/>
    <n v="0.21951219512195122"/>
    <n v="1091"/>
    <n v="661"/>
    <n v="6.2027231467473527E-2"/>
    <n v="6.2027231467473527E-2"/>
    <s v="Primera compra"/>
    <n v="1075"/>
    <n v="35.318275154004105"/>
    <n v="2.9431895961670089"/>
    <x v="1"/>
    <x v="3"/>
    <s v="nov"/>
  </r>
  <r>
    <x v="4907"/>
    <x v="1"/>
    <n v="19"/>
    <n v="37"/>
    <n v="99.8"/>
    <n v="125"/>
    <s v="Yes"/>
    <s v="No"/>
    <n v="34.5"/>
    <n v="0"/>
    <n v="4"/>
    <s v="Yes"/>
    <n v="0"/>
    <s v="NJ"/>
    <x v="0"/>
    <n v="40"/>
    <s v="No"/>
    <s v="No"/>
    <s v="No"/>
    <s v="  Month-to-Month   "/>
    <s v="Direct Debit"/>
    <n v="48"/>
    <n v="1201"/>
    <x v="2"/>
    <s v="Competitor had better devices"/>
    <x v="444"/>
    <x v="138"/>
    <n v="26"/>
    <x v="2"/>
    <n v="52.47"/>
    <x v="8"/>
    <s v="Phone"/>
    <x v="1"/>
    <n v="1.72"/>
    <n v="1613"/>
    <s v="Alto"/>
    <s v="Medio"/>
    <n v="0.34615384615384615"/>
    <n v="1735"/>
    <n v="171"/>
    <n v="0.15204678362573099"/>
    <n v="0.15204678362573099"/>
    <s v="Primera compra"/>
    <n v="367"/>
    <n v="12.057494866529773"/>
    <n v="1.0047912388774811"/>
    <x v="1"/>
    <x v="0"/>
    <s v="oct"/>
  </r>
  <r>
    <x v="4908"/>
    <x v="1"/>
    <n v="1"/>
    <n v="128"/>
    <n v="279.8"/>
    <n v="112"/>
    <s v="Yes"/>
    <s v="No"/>
    <n v="100.8"/>
    <n v="3"/>
    <n v="3"/>
    <s v="Yes"/>
    <n v="0"/>
    <s v="IA"/>
    <x v="1"/>
    <n v="84"/>
    <s v="No"/>
    <s v="Yes"/>
    <s v="Yes"/>
    <s v="  Month-to-Month   "/>
    <s v="Direct Debit"/>
    <n v="40"/>
    <n v="1107"/>
    <x v="2"/>
    <s v="Competitor made better offer"/>
    <x v="169"/>
    <x v="597"/>
    <n v="62"/>
    <x v="1"/>
    <n v="47.73"/>
    <x v="7"/>
    <s v="SMS"/>
    <x v="1"/>
    <n v="2.02"/>
    <n v="4955"/>
    <s v="Alto"/>
    <s v="Medio"/>
    <n v="9.6774193548387094E-2"/>
    <n v="1690"/>
    <n v="246"/>
    <n v="0.25203252032520324"/>
    <n v="0.25203252032520324"/>
    <s v="Primera compra"/>
    <n v="1564"/>
    <n v="51.383983572895275"/>
    <n v="4.2819986310746065"/>
    <x v="1"/>
    <x v="0"/>
    <s v="jul"/>
  </r>
  <r>
    <x v="4909"/>
    <x v="1"/>
    <n v="40"/>
    <n v="4"/>
    <n v="10"/>
    <n v="3"/>
    <s v="Yes"/>
    <s v="Yes"/>
    <n v="0"/>
    <n v="5"/>
    <n v="5"/>
    <s v="No"/>
    <n v="0"/>
    <s v="DE"/>
    <x v="0"/>
    <n v="64"/>
    <s v="No"/>
    <s v="No"/>
    <s v="No"/>
    <s v="  Month-to-Month   "/>
    <s v="Direct Debit"/>
    <n v="50"/>
    <n v="50"/>
    <x v="4"/>
    <s v="Attitude of service provider"/>
    <x v="779"/>
    <x v="464"/>
    <n v="70"/>
    <x v="1"/>
    <n v="47.18"/>
    <x v="2"/>
    <s v="Email"/>
    <x v="1"/>
    <n v="0.01"/>
    <n v="5364"/>
    <s v="Alto"/>
    <s v="Medio"/>
    <n v="7.1428571428571425E-2"/>
    <n v="630"/>
    <n v="12"/>
    <n v="5.833333333333333"/>
    <n v="5.833333333333333"/>
    <s v="Primera compra"/>
    <n v="715"/>
    <n v="23.49075975359343"/>
    <n v="1.9575633127994525"/>
    <x v="1"/>
    <x v="1"/>
    <s v="oct"/>
  </r>
  <r>
    <x v="4909"/>
    <x v="1"/>
    <n v="34"/>
    <n v="4"/>
    <n v="10"/>
    <n v="3"/>
    <s v="Yes"/>
    <s v="Yes"/>
    <n v="0"/>
    <n v="5"/>
    <n v="5"/>
    <s v="No"/>
    <n v="0"/>
    <s v="DE"/>
    <x v="0"/>
    <n v="64"/>
    <s v="No"/>
    <s v="No"/>
    <s v="No"/>
    <s v="  Month-to-Month   "/>
    <s v="Direct Debit"/>
    <n v="50"/>
    <m/>
    <x v="4"/>
    <s v="Attitude of service provider"/>
    <x v="779"/>
    <x v="464"/>
    <n v="70"/>
    <x v="1"/>
    <n v="47.18"/>
    <x v="2"/>
    <s v="Email"/>
    <x v="1"/>
    <n v="0.01"/>
    <n v="22"/>
    <s v="Alto"/>
    <s v="Medio"/>
    <n v="7.1428571428571425E-2"/>
    <n v="630"/>
    <n v="12"/>
    <n v="5.833333333333333"/>
    <n v="5.833333333333333"/>
    <s v="Compra posterior"/>
    <n v="715"/>
    <n v="23.49075975359343"/>
    <n v="1.9575633127994525"/>
    <x v="1"/>
    <x v="1"/>
    <s v="oct"/>
  </r>
  <r>
    <x v="4910"/>
    <x v="1"/>
    <n v="16"/>
    <n v="50"/>
    <n v="124.6"/>
    <n v="0"/>
    <s v="No"/>
    <s v="No"/>
    <n v="0"/>
    <n v="0"/>
    <n v="2"/>
    <s v="Yes"/>
    <n v="0"/>
    <s v="PA"/>
    <x v="1"/>
    <n v="56"/>
    <s v="No"/>
    <s v="No"/>
    <s v="No"/>
    <s v="  Month-to-Month   "/>
    <s v="Direct Debit"/>
    <n v="32"/>
    <n v="438"/>
    <x v="2"/>
    <s v="Competitor made better offer"/>
    <x v="934"/>
    <x v="589"/>
    <n v="109"/>
    <x v="0"/>
    <n v="26.17"/>
    <x v="9"/>
    <s v="Email"/>
    <x v="1"/>
    <n v="0"/>
    <n v="1982"/>
    <s v="Medio"/>
    <s v="Medio"/>
    <n v="7.3394495412844041E-2"/>
    <n v="1732"/>
    <n v="58"/>
    <n v="1.8793103448275863"/>
    <n v="1.8793103448275863"/>
    <s v="Primera compra"/>
    <n v="978"/>
    <n v="32.131416837782339"/>
    <n v="2.6776180698151948"/>
    <x v="1"/>
    <x v="1"/>
    <s v="feb"/>
  </r>
  <r>
    <x v="4911"/>
    <x v="1"/>
    <n v="8"/>
    <n v="182"/>
    <n v="400.7"/>
    <n v="225"/>
    <s v="Yes"/>
    <s v="No"/>
    <n v="138"/>
    <n v="5"/>
    <n v="3"/>
    <s v="Yes"/>
    <n v="0"/>
    <s v="WI"/>
    <x v="0"/>
    <n v="76"/>
    <s v="No"/>
    <s v="Yes"/>
    <s v="Yes"/>
    <s v="  One Year   "/>
    <s v="Credit Card"/>
    <n v="23"/>
    <n v="1026"/>
    <x v="1"/>
    <s v="Limited range of services"/>
    <x v="1201"/>
    <x v="297"/>
    <n v="8"/>
    <x v="1"/>
    <n v="27.49"/>
    <x v="5"/>
    <s v="Email"/>
    <x v="0"/>
    <n v="0.41"/>
    <n v="2118"/>
    <s v="Medio"/>
    <s v="Bajo"/>
    <n v="0.5"/>
    <n v="991"/>
    <n v="411"/>
    <n v="1.9464720194647202E-2"/>
    <n v="1.9464720194647202E-2"/>
    <s v="Primera compra"/>
    <n v="1395"/>
    <n v="45.831622176591374"/>
    <n v="3.8193018480492813"/>
    <x v="0"/>
    <x v="2"/>
    <s v="dic"/>
  </r>
  <r>
    <x v="4912"/>
    <x v="1"/>
    <n v="26"/>
    <n v="55"/>
    <n v="113.7"/>
    <n v="28"/>
    <s v="Yes"/>
    <s v="Yes"/>
    <n v="0"/>
    <n v="2"/>
    <n v="6"/>
    <s v="Yes"/>
    <n v="0"/>
    <s v="NJ"/>
    <x v="0"/>
    <n v="83"/>
    <s v="No"/>
    <s v="Yes"/>
    <s v="No"/>
    <s v="  Month-to-Month   "/>
    <s v="Credit Card"/>
    <n v="40"/>
    <n v="285"/>
    <x v="4"/>
    <s v="Attitude of service provider"/>
    <x v="376"/>
    <x v="799"/>
    <n v="43"/>
    <x v="1"/>
    <n v="43.21"/>
    <x v="6"/>
    <s v="Phone"/>
    <x v="1"/>
    <n v="0.09"/>
    <n v="2614"/>
    <s v="Medio"/>
    <s v="Medio"/>
    <n v="0.23255813953488372"/>
    <n v="1694"/>
    <n v="93"/>
    <n v="0.46236559139784944"/>
    <n v="0.46236559139784944"/>
    <s v="Primera compra"/>
    <n v="1609"/>
    <n v="52.862422997946616"/>
    <n v="4.4052019164955514"/>
    <x v="1"/>
    <x v="1"/>
    <s v="may"/>
  </r>
  <r>
    <x v="4913"/>
    <x v="1"/>
    <n v="10"/>
    <n v="4"/>
    <n v="11.7"/>
    <n v="12"/>
    <s v="Yes"/>
    <s v="No"/>
    <n v="22.2"/>
    <n v="1"/>
    <n v="0"/>
    <s v="No"/>
    <n v="0"/>
    <s v="OR"/>
    <x v="0"/>
    <n v="32"/>
    <s v="No"/>
    <s v="No"/>
    <s v="No"/>
    <s v="  Month-to-Month   "/>
    <s v="Paper Check"/>
    <n v="8"/>
    <n v="25"/>
    <x v="5"/>
    <s v="Long distance charges"/>
    <x v="1289"/>
    <x v="1155"/>
    <n v="25"/>
    <x v="2"/>
    <n v="7.02"/>
    <x v="4"/>
    <s v="Email"/>
    <x v="0"/>
    <n v="0.44"/>
    <n v="5157"/>
    <s v="Medio"/>
    <s v="Bajo"/>
    <n v="0.12"/>
    <n v="725"/>
    <n v="19"/>
    <n v="1.3157894736842106"/>
    <n v="1.3157894736842106"/>
    <s v="Primera compra"/>
    <n v="1488"/>
    <n v="48.887063655030801"/>
    <n v="4.0739219712525667"/>
    <x v="0"/>
    <x v="1"/>
    <s v="sept"/>
  </r>
  <r>
    <x v="4913"/>
    <x v="1"/>
    <n v="20"/>
    <n v="4"/>
    <n v="11.7"/>
    <n v="12"/>
    <s v="Yes"/>
    <s v="No"/>
    <n v="22.2"/>
    <n v="1"/>
    <n v="0"/>
    <s v="No"/>
    <n v="0"/>
    <s v="OR"/>
    <x v="0"/>
    <n v="32"/>
    <s v="No"/>
    <s v="No"/>
    <s v="No"/>
    <s v="  Month-to-Month   "/>
    <s v="Paper Check"/>
    <n v="8"/>
    <n v="25"/>
    <x v="5"/>
    <s v="Long distance charges"/>
    <x v="1289"/>
    <x v="1155"/>
    <n v="25"/>
    <x v="2"/>
    <n v="7.02"/>
    <x v="4"/>
    <s v="Email"/>
    <x v="0"/>
    <n v="0.44"/>
    <n v="4339"/>
    <s v="Medio"/>
    <s v="Bajo"/>
    <n v="0.12"/>
    <n v="725"/>
    <n v="19"/>
    <n v="1.3157894736842106"/>
    <n v="1.3157894736842106"/>
    <s v="Compra posterior"/>
    <n v="1488"/>
    <n v="48.887063655030801"/>
    <n v="4.0739219712525667"/>
    <x v="0"/>
    <x v="1"/>
    <s v="sept"/>
  </r>
  <r>
    <x v="4914"/>
    <x v="1"/>
    <n v="2"/>
    <n v="178"/>
    <n v="285.7"/>
    <n v="0"/>
    <s v="No"/>
    <s v="No"/>
    <n v="0"/>
    <n v="1"/>
    <n v="24"/>
    <s v="Yes"/>
    <n v="0"/>
    <s v="VA"/>
    <x v="0"/>
    <n v="24"/>
    <s v="Yes"/>
    <s v="No"/>
    <s v="No"/>
    <s v="  Month-to-Month   "/>
    <s v="Credit Card"/>
    <n v="44"/>
    <n v="1394"/>
    <x v="4"/>
    <s v="Attitude of service provider"/>
    <x v="1077"/>
    <x v="529"/>
    <n v="30"/>
    <x v="0"/>
    <n v="52.59"/>
    <x v="5"/>
    <s v="Email"/>
    <x v="1"/>
    <n v="0"/>
    <n v="1905"/>
    <s v="Alto"/>
    <s v="Bajo"/>
    <n v="0.13333333333333333"/>
    <n v="342"/>
    <n v="182"/>
    <n v="0.16483516483516483"/>
    <n v="0.16483516483516483"/>
    <s v="Primera compra"/>
    <n v="1174"/>
    <n v="38.570841889117041"/>
    <n v="3.2142368240930868"/>
    <x v="0"/>
    <x v="0"/>
    <s v="jul"/>
  </r>
  <r>
    <x v="4915"/>
    <x v="1"/>
    <n v="42"/>
    <n v="89"/>
    <n v="217.5"/>
    <n v="0"/>
    <s v="No"/>
    <s v="No"/>
    <n v="0"/>
    <n v="1"/>
    <n v="5"/>
    <s v="Yes"/>
    <n v="0"/>
    <s v="OH"/>
    <x v="1"/>
    <n v="37"/>
    <s v="No"/>
    <s v="No"/>
    <s v="Yes"/>
    <s v="  Month-to-Month   "/>
    <s v="Direct Debit"/>
    <n v="51"/>
    <n v="854"/>
    <x v="2"/>
    <s v="Competitor offered more data"/>
    <x v="1047"/>
    <x v="565"/>
    <n v="100"/>
    <x v="0"/>
    <n v="47.35"/>
    <x v="1"/>
    <s v="Phone"/>
    <x v="0"/>
    <n v="0"/>
    <n v="1328"/>
    <s v="Alto"/>
    <s v="Bajo"/>
    <n v="0"/>
    <n v="1652"/>
    <n v="89"/>
    <n v="1.1235955056179776"/>
    <n v="1.1235955056179776"/>
    <s v="Primera compra"/>
    <n v="1482"/>
    <n v="48.689938398357292"/>
    <n v="4.0574948665297743"/>
    <x v="2"/>
    <x v="2"/>
    <s v="sept"/>
  </r>
  <r>
    <x v="4916"/>
    <x v="1"/>
    <n v="33"/>
    <n v="33"/>
    <n v="75.2"/>
    <n v="0"/>
    <s v="No"/>
    <s v="No"/>
    <n v="5.8"/>
    <n v="4"/>
    <n v="15"/>
    <s v="No"/>
    <n v="49"/>
    <s v="ME"/>
    <x v="1"/>
    <n v="36"/>
    <s v="No"/>
    <s v="No"/>
    <s v="No"/>
    <s v="  Month-to-Month   "/>
    <s v="Direct Debit"/>
    <n v="43"/>
    <n v="465"/>
    <x v="2"/>
    <s v="Competitor had better devices"/>
    <x v="961"/>
    <x v="209"/>
    <n v="25"/>
    <x v="0"/>
    <n v="34.549999999999997"/>
    <x v="9"/>
    <s v="SMS"/>
    <x v="1"/>
    <n v="0"/>
    <n v="3842"/>
    <s v="Medio"/>
    <s v="Medio"/>
    <n v="0.32"/>
    <n v="1622"/>
    <n v="41"/>
    <n v="0.6097560975609756"/>
    <n v="0.6097560975609756"/>
    <s v="Primera compra"/>
    <n v="1747"/>
    <n v="57.396303901437378"/>
    <n v="4.7830253251197812"/>
    <x v="1"/>
    <x v="1"/>
    <s v="ene"/>
  </r>
  <r>
    <x v="4917"/>
    <x v="1"/>
    <n v="23"/>
    <n v="5"/>
    <n v="11"/>
    <n v="4"/>
    <s v="Yes"/>
    <s v="No"/>
    <n v="1.6"/>
    <n v="2"/>
    <n v="3"/>
    <s v="Yes"/>
    <n v="0"/>
    <s v="PA"/>
    <x v="1"/>
    <n v="55"/>
    <s v="No"/>
    <s v="No"/>
    <s v="No"/>
    <s v="  Month-to-Month   "/>
    <s v="Direct Debit"/>
    <n v="34"/>
    <n v="34"/>
    <x v="1"/>
    <s v="Service dissatisfaction"/>
    <x v="930"/>
    <x v="1173"/>
    <n v="69"/>
    <x v="0"/>
    <n v="33.76"/>
    <x v="1"/>
    <s v="SMS"/>
    <x v="1"/>
    <n v="0.01"/>
    <n v="220"/>
    <s v="Medio"/>
    <s v="Bajo"/>
    <n v="0"/>
    <n v="436"/>
    <n v="9"/>
    <n v="7.666666666666667"/>
    <n v="7.666666666666667"/>
    <s v="Primera compra"/>
    <n v="1568"/>
    <n v="51.515400410677614"/>
    <n v="4.2929500342231348"/>
    <x v="2"/>
    <x v="1"/>
    <s v="jun"/>
  </r>
  <r>
    <x v="4918"/>
    <x v="1"/>
    <n v="13"/>
    <n v="90"/>
    <n v="241.7"/>
    <n v="0"/>
    <s v="No"/>
    <s v="No"/>
    <n v="0"/>
    <n v="2"/>
    <n v="4"/>
    <s v="Yes"/>
    <n v="0"/>
    <s v="WV"/>
    <x v="1"/>
    <n v="40"/>
    <s v="No"/>
    <s v="No"/>
    <s v="No"/>
    <s v="  Month-to-Month   "/>
    <s v="Direct Debit"/>
    <n v="47"/>
    <n v="1435"/>
    <x v="5"/>
    <s v="Extra data charges"/>
    <x v="140"/>
    <x v="297"/>
    <n v="20"/>
    <x v="2"/>
    <n v="44.08"/>
    <x v="0"/>
    <s v="Email"/>
    <x v="1"/>
    <n v="0"/>
    <n v="2753"/>
    <s v="Medio"/>
    <s v="Bajo"/>
    <n v="0.1"/>
    <n v="991"/>
    <n v="92"/>
    <n v="0.21739130434782608"/>
    <n v="0.21739130434782608"/>
    <s v="Primera compra"/>
    <n v="1440"/>
    <n v="47.310061601642708"/>
    <n v="3.9425051334702257"/>
    <x v="0"/>
    <x v="0"/>
    <s v="nov"/>
  </r>
  <r>
    <x v="4919"/>
    <x v="1"/>
    <n v="18"/>
    <n v="17"/>
    <n v="34.700000000000003"/>
    <n v="7"/>
    <s v="Yes"/>
    <s v="No"/>
    <n v="8.6999999999999993"/>
    <n v="0"/>
    <n v="3"/>
    <s v="Yes"/>
    <n v="0"/>
    <s v="MI"/>
    <x v="1"/>
    <n v="45"/>
    <s v="No"/>
    <s v="No"/>
    <s v="Yes"/>
    <s v="  Month-to-Month   "/>
    <s v="Direct Debit"/>
    <n v="50"/>
    <n v="344"/>
    <x v="2"/>
    <s v="Competitor made better offer"/>
    <x v="1157"/>
    <x v="720"/>
    <n v="77"/>
    <x v="2"/>
    <n v="53.08"/>
    <x v="4"/>
    <s v="Email"/>
    <x v="0"/>
    <n v="17318.98"/>
    <n v="2080"/>
    <s v="Alto"/>
    <s v="Bajo"/>
    <n v="3.896103896103896E-2"/>
    <n v="452"/>
    <n v="27"/>
    <n v="2.8518518518518516"/>
    <n v="2.8518518518518516"/>
    <s v="Primera compra"/>
    <n v="1666"/>
    <n v="54.735112936344976"/>
    <n v="4.561259411362081"/>
    <x v="0"/>
    <x v="1"/>
    <s v="mar"/>
  </r>
  <r>
    <x v="4920"/>
    <x v="1"/>
    <n v="13"/>
    <n v="3"/>
    <n v="7"/>
    <n v="4"/>
    <s v="Yes"/>
    <s v="No"/>
    <n v="0.2"/>
    <n v="1"/>
    <n v="3"/>
    <s v="No"/>
    <n v="6"/>
    <s v="CA"/>
    <x v="0"/>
    <n v="71"/>
    <s v="No"/>
    <s v="Yes"/>
    <s v="No"/>
    <s v="  Month-to-Month   "/>
    <s v="Direct Debit"/>
    <n v="26"/>
    <n v="26"/>
    <x v="2"/>
    <s v="Competitor made better offer"/>
    <x v="952"/>
    <x v="808"/>
    <n v="109"/>
    <x v="2"/>
    <n v="30.37"/>
    <x v="2"/>
    <s v="Email"/>
    <x v="1"/>
    <n v="0"/>
    <n v="2726"/>
    <s v="Medio"/>
    <s v="Medio"/>
    <n v="4.5871559633027525E-2"/>
    <n v="537"/>
    <n v="12"/>
    <n v="9.0833333333333339"/>
    <n v="9.0833333333333339"/>
    <s v="Primera compra"/>
    <n v="290"/>
    <n v="9.5277207392197116"/>
    <n v="0.79397672826830934"/>
    <x v="1"/>
    <x v="1"/>
    <s v="dic"/>
  </r>
  <r>
    <x v="4921"/>
    <x v="1"/>
    <n v="20"/>
    <n v="13"/>
    <n v="27.1"/>
    <n v="35"/>
    <s v="Yes"/>
    <s v="No"/>
    <n v="18"/>
    <n v="0"/>
    <n v="5"/>
    <s v="Yes"/>
    <n v="0"/>
    <s v="WV"/>
    <x v="0"/>
    <n v="64"/>
    <s v="No"/>
    <s v="No"/>
    <s v="No"/>
    <s v="  Month-to-Month   "/>
    <s v="Direct Debit"/>
    <n v="38"/>
    <n v="257"/>
    <x v="2"/>
    <s v="Competitor had better devices"/>
    <x v="343"/>
    <x v="1133"/>
    <n v="44"/>
    <x v="2"/>
    <n v="32.9"/>
    <x v="10"/>
    <s v="Phone"/>
    <x v="0"/>
    <n v="0.72"/>
    <n v="6518"/>
    <s v="Medio"/>
    <s v="Medio"/>
    <n v="0.15909090909090909"/>
    <n v="857"/>
    <n v="55"/>
    <n v="0.8"/>
    <n v="0.8"/>
    <s v="Primera compra"/>
    <n v="798"/>
    <n v="26.217659137577002"/>
    <n v="2.1848049281314168"/>
    <x v="1"/>
    <x v="1"/>
    <s v="ago"/>
  </r>
  <r>
    <x v="4922"/>
    <x v="1"/>
    <n v="22"/>
    <n v="40"/>
    <n v="122.8"/>
    <n v="0"/>
    <s v="No"/>
    <s v="No"/>
    <n v="0"/>
    <n v="2"/>
    <n v="8"/>
    <s v="Yes"/>
    <n v="0"/>
    <s v="IN"/>
    <x v="1"/>
    <n v="67"/>
    <s v="No"/>
    <s v="Yes"/>
    <s v="Yes"/>
    <s v="  Month-to-Month   "/>
    <s v="Credit Card"/>
    <n v="46"/>
    <n v="468"/>
    <x v="4"/>
    <s v="Attitude of support person"/>
    <x v="857"/>
    <x v="427"/>
    <n v="20"/>
    <x v="1"/>
    <n v="42.61"/>
    <x v="9"/>
    <s v="SMS"/>
    <x v="0"/>
    <n v="0"/>
    <n v="2602"/>
    <s v="Medio"/>
    <s v="Medio"/>
    <n v="0.4"/>
    <n v="1547"/>
    <n v="48"/>
    <n v="0.41666666666666669"/>
    <n v="0.41666666666666669"/>
    <s v="Primera compra"/>
    <n v="669"/>
    <n v="21.979466119096511"/>
    <n v="1.8316221765913758"/>
    <x v="1"/>
    <x v="1"/>
    <s v="dic"/>
  </r>
  <r>
    <x v="4923"/>
    <x v="1"/>
    <n v="5"/>
    <n v="13"/>
    <n v="30.2"/>
    <n v="80"/>
    <s v="Yes"/>
    <s v="No"/>
    <n v="44.9"/>
    <n v="2"/>
    <n v="18"/>
    <s v="Yes"/>
    <n v="0"/>
    <s v="NH"/>
    <x v="1"/>
    <n v="26"/>
    <s v="Yes"/>
    <s v="No"/>
    <s v="Yes"/>
    <s v="  Month-to-Month   "/>
    <s v="Direct Debit"/>
    <n v="42"/>
    <n v="98"/>
    <x v="4"/>
    <s v="Attitude of support person"/>
    <x v="777"/>
    <x v="37"/>
    <n v="64"/>
    <x v="2"/>
    <n v="40.54"/>
    <x v="0"/>
    <s v="Phone"/>
    <x v="0"/>
    <n v="37.9"/>
    <n v="1411"/>
    <s v="Medio"/>
    <s v="Bajo"/>
    <n v="3.125E-2"/>
    <n v="705"/>
    <n v="95"/>
    <n v="0.67368421052631577"/>
    <n v="0.67368421052631577"/>
    <s v="Primera compra"/>
    <n v="1516"/>
    <n v="49.80698151950719"/>
    <n v="4.1505817932922655"/>
    <x v="0"/>
    <x v="1"/>
    <s v="ago"/>
  </r>
  <r>
    <x v="4924"/>
    <x v="1"/>
    <n v="28"/>
    <n v="323"/>
    <n v="902.6"/>
    <n v="0"/>
    <s v="No"/>
    <s v="No"/>
    <n v="0"/>
    <n v="3"/>
    <n v="6"/>
    <s v="Yes"/>
    <n v="0"/>
    <s v="CT"/>
    <x v="0"/>
    <n v="47"/>
    <s v="No"/>
    <s v="No"/>
    <s v="Yes"/>
    <s v="  Two Year   "/>
    <s v="Direct Debit"/>
    <n v="47"/>
    <n v="3287"/>
    <x v="5"/>
    <s v="Extra data charges"/>
    <x v="54"/>
    <x v="772"/>
    <n v="104"/>
    <x v="0"/>
    <n v="54.93"/>
    <x v="4"/>
    <s v="Email"/>
    <x v="1"/>
    <n v="0"/>
    <n v="1201"/>
    <s v="Alto"/>
    <s v="Bajo"/>
    <n v="2.8846153846153848E-2"/>
    <n v="528"/>
    <n v="326"/>
    <n v="0.31901840490797545"/>
    <n v="0.31901840490797545"/>
    <s v="Primera compra"/>
    <n v="1002"/>
    <n v="32.919917864476382"/>
    <n v="2.7433264887063653"/>
    <x v="0"/>
    <x v="3"/>
    <s v="ene"/>
  </r>
  <r>
    <x v="4925"/>
    <x v="1"/>
    <n v="17"/>
    <n v="172"/>
    <n v="533"/>
    <n v="8"/>
    <s v="Yes"/>
    <s v="No"/>
    <n v="9.9"/>
    <n v="0"/>
    <n v="9"/>
    <s v="Yes"/>
    <n v="0"/>
    <s v="ND"/>
    <x v="1"/>
    <n v="51"/>
    <s v="No"/>
    <s v="No"/>
    <s v="Yes"/>
    <s v="  One Year   "/>
    <s v="Direct Debit"/>
    <n v="48"/>
    <n v="1613"/>
    <x v="4"/>
    <s v="Attitude of support person"/>
    <x v="62"/>
    <x v="426"/>
    <n v="76"/>
    <x v="2"/>
    <n v="50.11"/>
    <x v="2"/>
    <s v="Email"/>
    <x v="0"/>
    <n v="0.2"/>
    <n v="5320"/>
    <s v="Alto"/>
    <s v="Medio"/>
    <n v="6.5789473684210523E-2"/>
    <n v="798"/>
    <n v="185"/>
    <n v="0.41081081081081083"/>
    <n v="0.41081081081081083"/>
    <s v="Primera compra"/>
    <n v="985"/>
    <n v="32.361396303901437"/>
    <n v="2.6967830253251197"/>
    <x v="1"/>
    <x v="0"/>
    <s v="feb"/>
  </r>
  <r>
    <x v="4926"/>
    <x v="1"/>
    <n v="17"/>
    <n v="13"/>
    <n v="22.9"/>
    <n v="0"/>
    <s v="No"/>
    <s v="No"/>
    <n v="3.5"/>
    <n v="4"/>
    <n v="10"/>
    <s v="Yes"/>
    <n v="0"/>
    <s v="OH"/>
    <x v="0"/>
    <n v="23"/>
    <s v="Yes"/>
    <s v="No"/>
    <s v="Yes"/>
    <s v="  Month-to-Month   "/>
    <s v="Direct Debit"/>
    <n v="37"/>
    <n v="141"/>
    <x v="2"/>
    <s v="Competitor had better devices"/>
    <x v="352"/>
    <x v="398"/>
    <n v="59"/>
    <x v="2"/>
    <n v="34.22"/>
    <x v="10"/>
    <s v="SMS"/>
    <x v="1"/>
    <n v="0"/>
    <n v="3203"/>
    <s v="Medio"/>
    <s v="Medio"/>
    <n v="0.11864406779661017"/>
    <n v="917"/>
    <n v="20"/>
    <n v="2.95"/>
    <n v="2.95"/>
    <s v="Primera compra"/>
    <n v="1246"/>
    <n v="40.936344969199183"/>
    <n v="3.4113620807665987"/>
    <x v="1"/>
    <x v="1"/>
    <s v="may"/>
  </r>
  <r>
    <x v="4927"/>
    <x v="1"/>
    <n v="12"/>
    <n v="5"/>
    <n v="14"/>
    <n v="4"/>
    <s v="Yes"/>
    <s v="No"/>
    <n v="3.6"/>
    <n v="1"/>
    <n v="12"/>
    <s v="No"/>
    <n v="6"/>
    <s v="NH"/>
    <x v="1"/>
    <n v="29"/>
    <s v="Yes"/>
    <s v="No"/>
    <s v="No"/>
    <s v="  Month-to-Month   "/>
    <s v="Direct Debit"/>
    <n v="37"/>
    <n v="37"/>
    <x v="2"/>
    <s v="Competitor offered more data"/>
    <x v="1181"/>
    <x v="615"/>
    <n v="57"/>
    <x v="1"/>
    <n v="29.64"/>
    <x v="8"/>
    <s v="SMS"/>
    <x v="1"/>
    <n v="0.11"/>
    <n v="1587"/>
    <s v="Medio"/>
    <s v="Medio"/>
    <n v="0.15789473684210525"/>
    <n v="1131"/>
    <n v="18"/>
    <n v="3.1666666666666665"/>
    <n v="3.1666666666666665"/>
    <s v="Primera compra"/>
    <n v="522"/>
    <n v="17.149897330595483"/>
    <n v="1.429158110882957"/>
    <x v="1"/>
    <x v="1"/>
    <s v="may"/>
  </r>
  <r>
    <x v="4928"/>
    <x v="1"/>
    <n v="18"/>
    <n v="65"/>
    <n v="139.9"/>
    <n v="0"/>
    <s v="No"/>
    <s v="No"/>
    <n v="0"/>
    <n v="1"/>
    <n v="1"/>
    <s v="Yes"/>
    <n v="0"/>
    <s v="FL"/>
    <x v="0"/>
    <n v="39"/>
    <s v="No"/>
    <s v="No"/>
    <s v="No"/>
    <s v="  Month-to-Month   "/>
    <s v="Paper Check"/>
    <n v="17"/>
    <n v="303"/>
    <x v="1"/>
    <s v="Lack of self-service on Website"/>
    <x v="171"/>
    <x v="279"/>
    <n v="49"/>
    <x v="1"/>
    <n v="15.57"/>
    <x v="3"/>
    <s v="SMS"/>
    <x v="0"/>
    <n v="0"/>
    <n v="6185"/>
    <s v="Medio"/>
    <s v="Bajo"/>
    <n v="2.0408163265306121E-2"/>
    <n v="1053"/>
    <n v="66"/>
    <n v="0.74242424242424243"/>
    <n v="0.74242424242424243"/>
    <s v="Primera compra"/>
    <n v="728"/>
    <n v="23.917864476386036"/>
    <n v="1.9931553730321696"/>
    <x v="0"/>
    <x v="1"/>
    <s v="oct"/>
  </r>
  <r>
    <x v="4929"/>
    <x v="1"/>
    <n v="16"/>
    <n v="6"/>
    <n v="12"/>
    <n v="0"/>
    <s v="No"/>
    <s v="No"/>
    <n v="0"/>
    <n v="1"/>
    <n v="1"/>
    <s v="Yes"/>
    <n v="0"/>
    <s v="WY"/>
    <x v="0"/>
    <n v="75"/>
    <s v="No"/>
    <s v="Yes"/>
    <s v="No"/>
    <s v="  Month-to-Month   "/>
    <s v="Direct Debit"/>
    <n v="42"/>
    <n v="42"/>
    <x v="3"/>
    <s v="Don't know"/>
    <x v="1031"/>
    <x v="1160"/>
    <n v="100"/>
    <x v="0"/>
    <n v="35.42"/>
    <x v="7"/>
    <s v="Email"/>
    <x v="1"/>
    <n v="0"/>
    <n v="2545"/>
    <s v="Medio"/>
    <s v="Medio"/>
    <n v="0.06"/>
    <n v="1214"/>
    <n v="12"/>
    <n v="8.3333333333333339"/>
    <n v="8.3333333333333339"/>
    <s v="Primera compra"/>
    <n v="649"/>
    <n v="21.322381930184804"/>
    <n v="1.7768651608487336"/>
    <x v="1"/>
    <x v="1"/>
    <s v="ene"/>
  </r>
  <r>
    <x v="4930"/>
    <x v="1"/>
    <n v="10"/>
    <n v="22"/>
    <n v="46.7"/>
    <n v="7"/>
    <s v="Yes"/>
    <s v="No"/>
    <n v="9.4"/>
    <n v="1"/>
    <n v="7"/>
    <s v="Yes"/>
    <n v="0"/>
    <s v="NH"/>
    <x v="1"/>
    <n v="36"/>
    <s v="No"/>
    <s v="No"/>
    <s v="No"/>
    <s v="  Month-to-Month   "/>
    <s v="Direct Debit"/>
    <n v="50"/>
    <n v="155"/>
    <x v="2"/>
    <s v="Competitor offered higher download speeds"/>
    <x v="1191"/>
    <x v="689"/>
    <n v="110"/>
    <x v="1"/>
    <n v="55.61"/>
    <x v="8"/>
    <s v="Phone"/>
    <x v="0"/>
    <n v="2830103.78"/>
    <n v="5806"/>
    <s v="Alto"/>
    <s v="Medio"/>
    <n v="8.1818181818181818E-2"/>
    <n v="1155"/>
    <n v="38"/>
    <n v="2.8947368421052633"/>
    <n v="2.8947368421052633"/>
    <s v="Primera compra"/>
    <n v="883"/>
    <n v="29.010266940451743"/>
    <n v="2.4175222450376452"/>
    <x v="1"/>
    <x v="1"/>
    <s v="may"/>
  </r>
  <r>
    <x v="4931"/>
    <x v="1"/>
    <n v="5"/>
    <n v="51"/>
    <n v="115.4"/>
    <n v="87"/>
    <s v="Yes"/>
    <s v="No"/>
    <n v="58"/>
    <n v="1"/>
    <n v="7"/>
    <s v="Yes"/>
    <n v="0"/>
    <s v="NE"/>
    <x v="1"/>
    <n v="40"/>
    <s v="No"/>
    <s v="No"/>
    <s v="No"/>
    <s v="  One Year   "/>
    <s v="Direct Debit"/>
    <n v="30"/>
    <n v="873"/>
    <x v="3"/>
    <s v="Poor expertise of online support"/>
    <x v="131"/>
    <x v="1062"/>
    <n v="46"/>
    <x v="1"/>
    <n v="30.37"/>
    <x v="9"/>
    <s v="Email"/>
    <x v="0"/>
    <n v="0.28999999999999998"/>
    <n v="3998"/>
    <s v="Medio"/>
    <s v="Medio"/>
    <n v="0.17391304347826086"/>
    <n v="1412"/>
    <n v="146"/>
    <n v="0.31506849315068491"/>
    <n v="0.31506849315068491"/>
    <s v="Primera compra"/>
    <n v="1450"/>
    <n v="47.638603696098563"/>
    <n v="3.9698836413415468"/>
    <x v="1"/>
    <x v="2"/>
    <s v="oct"/>
  </r>
  <r>
    <x v="4932"/>
    <x v="1"/>
    <n v="36"/>
    <n v="55"/>
    <n v="131.1"/>
    <n v="0"/>
    <s v="No"/>
    <s v="No"/>
    <n v="0"/>
    <n v="2"/>
    <n v="4"/>
    <s v="No"/>
    <n v="23"/>
    <s v="MO"/>
    <x v="0"/>
    <n v="65"/>
    <s v="No"/>
    <s v="Yes"/>
    <s v="No"/>
    <s v="  Month-to-Month   "/>
    <s v="Direct Debit"/>
    <n v="37"/>
    <n v="410"/>
    <x v="2"/>
    <s v="Competitor made better offer"/>
    <x v="127"/>
    <x v="829"/>
    <n v="38"/>
    <x v="0"/>
    <n v="32.83"/>
    <x v="6"/>
    <s v="Phone"/>
    <x v="1"/>
    <n v="0"/>
    <n v="1179"/>
    <s v="Medio"/>
    <s v="Medio"/>
    <n v="0.26315789473684209"/>
    <n v="486"/>
    <n v="65"/>
    <n v="0.58461538461538465"/>
    <n v="0.58461538461538465"/>
    <s v="Primera compra"/>
    <n v="1090"/>
    <n v="35.811088295687881"/>
    <n v="2.9842573579739899"/>
    <x v="1"/>
    <x v="1"/>
    <s v="oct"/>
  </r>
  <r>
    <x v="4933"/>
    <x v="1"/>
    <n v="10"/>
    <n v="3"/>
    <n v="7"/>
    <n v="4"/>
    <s v="Yes"/>
    <s v="No"/>
    <n v="5.7"/>
    <n v="2"/>
    <n v="1"/>
    <s v="Yes"/>
    <n v="0"/>
    <s v="IN"/>
    <x v="0"/>
    <n v="43"/>
    <s v="No"/>
    <s v="No"/>
    <s v="No"/>
    <s v="  Month-to-Month   "/>
    <s v="Paper Check"/>
    <n v="16"/>
    <n v="16"/>
    <x v="5"/>
    <s v="Extra data charges"/>
    <x v="939"/>
    <x v="440"/>
    <n v="38"/>
    <x v="2"/>
    <n v="14.43"/>
    <x v="1"/>
    <s v="Phone"/>
    <x v="1"/>
    <n v="0.11"/>
    <n v="4538"/>
    <s v="Medio"/>
    <s v="Bajo"/>
    <n v="0"/>
    <n v="1300"/>
    <n v="7"/>
    <n v="5.4285714285714288"/>
    <n v="5.4285714285714288"/>
    <s v="Primera compra"/>
    <n v="800"/>
    <n v="26.283367556468171"/>
    <n v="2.1902806297056809"/>
    <x v="2"/>
    <x v="1"/>
    <s v="ago"/>
  </r>
  <r>
    <x v="4934"/>
    <x v="1"/>
    <n v="20"/>
    <n v="19"/>
    <n v="48"/>
    <n v="0"/>
    <s v="No"/>
    <s v="No"/>
    <n v="0"/>
    <n v="4"/>
    <n v="20"/>
    <s v="Yes"/>
    <n v="0"/>
    <s v="TN"/>
    <x v="0"/>
    <n v="20"/>
    <s v="Yes"/>
    <s v="No"/>
    <s v="No"/>
    <s v="  Month-to-Month   "/>
    <s v="Paper Check"/>
    <n v="17"/>
    <n v="105"/>
    <x v="5"/>
    <s v="Long distance charges"/>
    <x v="1131"/>
    <x v="114"/>
    <n v="13"/>
    <x v="0"/>
    <n v="18.829999999999998"/>
    <x v="3"/>
    <s v="Phone"/>
    <x v="0"/>
    <n v="0"/>
    <n v="128"/>
    <s v="Medio"/>
    <s v="Bajo"/>
    <n v="7.6923076923076927E-2"/>
    <n v="890"/>
    <n v="20"/>
    <n v="0.65"/>
    <n v="0.65"/>
    <s v="Primera compra"/>
    <n v="434"/>
    <n v="14.258726899383984"/>
    <n v="1.1882272416153319"/>
    <x v="0"/>
    <x v="1"/>
    <s v="ago"/>
  </r>
  <r>
    <x v="4935"/>
    <x v="1"/>
    <n v="40"/>
    <n v="53"/>
    <n v="162.69999999999999"/>
    <n v="24"/>
    <s v="Yes"/>
    <s v="No"/>
    <n v="16.899999999999999"/>
    <n v="1"/>
    <n v="8"/>
    <s v="Yes"/>
    <n v="0"/>
    <s v="DE"/>
    <x v="1"/>
    <n v="42"/>
    <s v="No"/>
    <s v="No"/>
    <s v="Yes"/>
    <s v="  Month-to-Month   "/>
    <s v="Credit Card"/>
    <n v="48"/>
    <n v="779"/>
    <x v="4"/>
    <s v="Attitude of service provider"/>
    <x v="80"/>
    <x v="1215"/>
    <n v="21"/>
    <x v="0"/>
    <n v="43.92"/>
    <x v="9"/>
    <s v="Email"/>
    <x v="0"/>
    <n v="0.85"/>
    <n v="4040"/>
    <s v="Medio"/>
    <s v="Medio"/>
    <n v="0.38095238095238093"/>
    <n v="609"/>
    <n v="85"/>
    <n v="0.24705882352941178"/>
    <n v="0.24705882352941178"/>
    <s v="Primera compra"/>
    <n v="348"/>
    <n v="11.433264887063656"/>
    <n v="0.95277207392197127"/>
    <x v="1"/>
    <x v="2"/>
    <s v="oct"/>
  </r>
  <r>
    <x v="4936"/>
    <x v="1"/>
    <n v="5"/>
    <n v="38"/>
    <n v="105.1"/>
    <n v="0"/>
    <s v="No"/>
    <s v="No"/>
    <n v="0"/>
    <n v="1"/>
    <n v="4"/>
    <s v="Yes"/>
    <n v="0"/>
    <s v="ID"/>
    <x v="1"/>
    <n v="59"/>
    <s v="No"/>
    <s v="No"/>
    <s v="Yes"/>
    <s v="  One Year   "/>
    <s v="Paper Check"/>
    <n v="45"/>
    <n v="526"/>
    <x v="2"/>
    <s v="Competitor made better offer"/>
    <x v="786"/>
    <x v="616"/>
    <n v="112"/>
    <x v="0"/>
    <n v="44.14"/>
    <x v="1"/>
    <s v="Email"/>
    <x v="1"/>
    <n v="0"/>
    <n v="6175"/>
    <s v="Medio"/>
    <s v="Bajo"/>
    <n v="0"/>
    <n v="1563"/>
    <n v="38"/>
    <n v="2.9473684210526314"/>
    <n v="2.9473684210526314"/>
    <s v="Primera compra"/>
    <n v="1637"/>
    <n v="53.782340862422998"/>
    <n v="4.4818617385352502"/>
    <x v="2"/>
    <x v="1"/>
    <s v="abr"/>
  </r>
  <r>
    <x v="4937"/>
    <x v="1"/>
    <n v="45"/>
    <n v="35"/>
    <n v="95.7"/>
    <n v="0"/>
    <s v="No"/>
    <s v="No"/>
    <n v="0"/>
    <n v="4"/>
    <n v="10"/>
    <s v="Yes"/>
    <n v="0"/>
    <s v="IL"/>
    <x v="1"/>
    <n v="76"/>
    <s v="No"/>
    <s v="Yes"/>
    <s v="No"/>
    <s v="  Month-to-Month   "/>
    <s v="Direct Debit"/>
    <n v="45"/>
    <n v="619"/>
    <x v="1"/>
    <s v="Service dissatisfaction"/>
    <x v="1248"/>
    <x v="164"/>
    <n v="81"/>
    <x v="1"/>
    <n v="38.619999999999997"/>
    <x v="8"/>
    <s v="SMS"/>
    <x v="1"/>
    <n v="0"/>
    <n v="519"/>
    <s v="Medio"/>
    <s v="Medio"/>
    <n v="0.1111111111111111"/>
    <n v="473"/>
    <n v="44"/>
    <n v="1.8409090909090908"/>
    <n v="1.8409090909090908"/>
    <s v="Primera compra"/>
    <n v="1345"/>
    <n v="44.188911704312112"/>
    <n v="3.6824093086926761"/>
    <x v="1"/>
    <x v="1"/>
    <s v="feb"/>
  </r>
  <r>
    <x v="4938"/>
    <x v="1"/>
    <n v="37"/>
    <n v="44"/>
    <n v="127.5"/>
    <n v="360"/>
    <s v="Yes"/>
    <s v="No"/>
    <n v="160.5"/>
    <n v="4"/>
    <n v="1"/>
    <s v="Yes"/>
    <n v="0"/>
    <s v="TX"/>
    <x v="1"/>
    <n v="79"/>
    <s v="No"/>
    <s v="Yes"/>
    <s v="No"/>
    <s v="  Month-to-Month   "/>
    <s v="Direct Debit"/>
    <n v="53"/>
    <n v="1677"/>
    <x v="2"/>
    <s v="Competitor made better offer"/>
    <x v="1403"/>
    <x v="326"/>
    <n v="75"/>
    <x v="0"/>
    <n v="60.46"/>
    <x v="3"/>
    <s v="SMS"/>
    <x v="1"/>
    <n v="0.64"/>
    <n v="3177"/>
    <s v="Alto"/>
    <s v="Bajo"/>
    <n v="1.3333333333333334E-2"/>
    <n v="566"/>
    <n v="405"/>
    <n v="0.18518518518518517"/>
    <n v="0.18518518518518517"/>
    <s v="Primera compra"/>
    <n v="1145"/>
    <n v="37.618069815195071"/>
    <n v="3.1348391512662559"/>
    <x v="2"/>
    <x v="0"/>
    <s v="ago"/>
  </r>
  <r>
    <x v="4939"/>
    <x v="1"/>
    <n v="10"/>
    <n v="121"/>
    <n v="298.7"/>
    <n v="0"/>
    <s v="No"/>
    <s v="Yes"/>
    <n v="0"/>
    <n v="2"/>
    <n v="3"/>
    <s v="Yes"/>
    <n v="0"/>
    <s v="KY"/>
    <x v="0"/>
    <n v="75"/>
    <s v="No"/>
    <s v="Yes"/>
    <s v="Yes"/>
    <s v="  Month-to-Month   "/>
    <s v="Direct Debit"/>
    <n v="65"/>
    <n v="2790"/>
    <x v="1"/>
    <s v="Product dissatisfaction"/>
    <x v="125"/>
    <x v="1046"/>
    <n v="14"/>
    <x v="2"/>
    <n v="56.45"/>
    <x v="5"/>
    <s v="SMS"/>
    <x v="0"/>
    <n v="0"/>
    <n v="5705"/>
    <s v="Alto"/>
    <s v="Bajo"/>
    <n v="0.2857142857142857"/>
    <n v="1299"/>
    <n v="125"/>
    <n v="0.112"/>
    <n v="0.112"/>
    <s v="Primera compra"/>
    <n v="635"/>
    <n v="20.862422997946613"/>
    <n v="1.7385352498288844"/>
    <x v="0"/>
    <x v="3"/>
    <s v="ene"/>
  </r>
  <r>
    <x v="4939"/>
    <x v="1"/>
    <n v="8"/>
    <n v="121"/>
    <n v="298.7"/>
    <n v="0"/>
    <s v="No"/>
    <s v="Yes"/>
    <n v="0"/>
    <n v="2"/>
    <n v="3"/>
    <s v="Yes"/>
    <n v="0"/>
    <s v="KY"/>
    <x v="0"/>
    <n v="75"/>
    <s v="No"/>
    <s v="Yes"/>
    <s v="Yes"/>
    <s v="  Month-to-Month   "/>
    <s v="Direct Debit"/>
    <n v="65"/>
    <n v="2790"/>
    <x v="1"/>
    <s v="Product dissatisfaction"/>
    <x v="125"/>
    <x v="1046"/>
    <n v="14"/>
    <x v="2"/>
    <n v="56.45"/>
    <x v="5"/>
    <s v="SMS"/>
    <x v="0"/>
    <n v="0"/>
    <n v="3564"/>
    <s v="Alto"/>
    <s v="Bajo"/>
    <n v="0.2857142857142857"/>
    <n v="1299"/>
    <n v="125"/>
    <n v="0.112"/>
    <n v="0.112"/>
    <s v="Compra posterior"/>
    <n v="635"/>
    <n v="20.862422997946613"/>
    <n v="1.7385352498288844"/>
    <x v="0"/>
    <x v="3"/>
    <s v="ene"/>
  </r>
  <r>
    <x v="4940"/>
    <x v="1"/>
    <n v="15"/>
    <n v="218"/>
    <n v="621.6"/>
    <n v="228"/>
    <s v="Yes"/>
    <s v="No"/>
    <n v="226.6"/>
    <n v="4"/>
    <n v="15"/>
    <s v="No"/>
    <n v="70"/>
    <s v="ND"/>
    <x v="1"/>
    <n v="66"/>
    <s v="No"/>
    <s v="Yes"/>
    <s v="Yes"/>
    <s v="  Month-to-Month   "/>
    <s v="Direct Debit"/>
    <n v="62"/>
    <n v="3528"/>
    <x v="4"/>
    <s v="Attitude of support person"/>
    <x v="1242"/>
    <x v="930"/>
    <n v="10"/>
    <x v="2"/>
    <n v="66.069999999999993"/>
    <x v="7"/>
    <s v="Phone"/>
    <x v="1"/>
    <n v="9.06"/>
    <n v="5318"/>
    <s v="Alto"/>
    <s v="Medio"/>
    <n v="0.6"/>
    <n v="1268"/>
    <n v="452"/>
    <n v="2.2123893805309734E-2"/>
    <n v="2.2123893805309734E-2"/>
    <s v="Primera compra"/>
    <n v="1177"/>
    <n v="38.669404517453799"/>
    <n v="3.2224503764544834"/>
    <x v="1"/>
    <x v="3"/>
    <s v="jul"/>
  </r>
  <r>
    <x v="4941"/>
    <x v="1"/>
    <n v="27"/>
    <n v="274"/>
    <n v="675.1"/>
    <n v="0"/>
    <s v="No"/>
    <s v="No"/>
    <n v="0"/>
    <n v="1"/>
    <n v="1"/>
    <s v="Yes"/>
    <n v="0"/>
    <s v="UT"/>
    <x v="0"/>
    <n v="67"/>
    <s v="No"/>
    <s v="Yes"/>
    <s v="Yes"/>
    <s v="  Two Year   "/>
    <s v="Direct Debit"/>
    <n v="59"/>
    <n v="3971"/>
    <x v="4"/>
    <s v="Attitude of service provider"/>
    <x v="985"/>
    <x v="617"/>
    <n v="50"/>
    <x v="1"/>
    <n v="59.89"/>
    <x v="9"/>
    <s v="Email"/>
    <x v="1"/>
    <n v="0"/>
    <n v="4081"/>
    <s v="Alto"/>
    <s v="Medio"/>
    <n v="0.16"/>
    <n v="1698"/>
    <n v="282"/>
    <n v="0.1773049645390071"/>
    <n v="0.1773049645390071"/>
    <s v="Primera compra"/>
    <n v="542"/>
    <n v="17.80698151950719"/>
    <n v="1.4839151266255992"/>
    <x v="1"/>
    <x v="3"/>
    <s v="abr"/>
  </r>
  <r>
    <x v="4942"/>
    <x v="1"/>
    <n v="36"/>
    <n v="17"/>
    <n v="51.9"/>
    <n v="4"/>
    <s v="Yes"/>
    <s v="No"/>
    <n v="2.6"/>
    <n v="1"/>
    <n v="3"/>
    <s v="Yes"/>
    <n v="0"/>
    <s v="AR"/>
    <x v="1"/>
    <n v="53"/>
    <s v="No"/>
    <s v="No"/>
    <s v="No"/>
    <s v="  Month-to-Month   "/>
    <s v="Direct Debit"/>
    <n v="44"/>
    <n v="208"/>
    <x v="4"/>
    <s v="Attitude of service provider"/>
    <x v="1163"/>
    <x v="229"/>
    <n v="53"/>
    <x v="0"/>
    <n v="41"/>
    <x v="0"/>
    <s v="SMS"/>
    <x v="1"/>
    <n v="0.08"/>
    <n v="3100"/>
    <s v="Medio"/>
    <s v="Bajo"/>
    <n v="3.7735849056603772E-2"/>
    <n v="1351"/>
    <n v="23"/>
    <n v="2.3043478260869565"/>
    <n v="2.3043478260869565"/>
    <s v="Primera compra"/>
    <n v="1262"/>
    <n v="41.46201232032854"/>
    <n v="3.4551676933607118"/>
    <x v="0"/>
    <x v="1"/>
    <s v="abr"/>
  </r>
  <r>
    <x v="4943"/>
    <x v="1"/>
    <n v="21"/>
    <n v="46"/>
    <n v="140.69999999999999"/>
    <n v="0"/>
    <s v="No"/>
    <s v="No"/>
    <n v="6.8"/>
    <n v="5"/>
    <n v="2"/>
    <s v="Yes"/>
    <n v="0"/>
    <s v="OR"/>
    <x v="1"/>
    <n v="55"/>
    <s v="No"/>
    <s v="No"/>
    <s v="No"/>
    <s v="  Month-to-Month   "/>
    <s v="Direct Debit"/>
    <n v="33"/>
    <n v="381"/>
    <x v="4"/>
    <s v="Attitude of support person"/>
    <x v="772"/>
    <x v="1087"/>
    <n v="66"/>
    <x v="0"/>
    <n v="38.130000000000003"/>
    <x v="8"/>
    <s v="Email"/>
    <x v="1"/>
    <n v="0"/>
    <n v="900"/>
    <s v="Medio"/>
    <s v="Medio"/>
    <n v="0.13636363636363635"/>
    <n v="1110"/>
    <n v="55"/>
    <n v="1.2"/>
    <n v="1.2"/>
    <s v="Primera compra"/>
    <n v="1130"/>
    <n v="37.125256673511295"/>
    <n v="3.0937713894592744"/>
    <x v="1"/>
    <x v="1"/>
    <s v="sept"/>
  </r>
  <r>
    <x v="4944"/>
    <x v="1"/>
    <n v="31"/>
    <n v="10"/>
    <n v="32.6"/>
    <n v="20"/>
    <s v="Yes"/>
    <s v="No"/>
    <n v="13.3"/>
    <n v="3"/>
    <n v="7"/>
    <s v="Yes"/>
    <n v="0"/>
    <s v="NE"/>
    <x v="1"/>
    <n v="68"/>
    <s v="No"/>
    <s v="Yes"/>
    <s v="No"/>
    <s v="  Month-to-Month   "/>
    <s v="Credit Card"/>
    <n v="32"/>
    <n v="132"/>
    <x v="2"/>
    <s v="Competitor had better devices"/>
    <x v="248"/>
    <x v="881"/>
    <n v="103"/>
    <x v="1"/>
    <n v="28.4"/>
    <x v="1"/>
    <s v="Email"/>
    <x v="1"/>
    <n v="0.04"/>
    <n v="6195"/>
    <s v="Medio"/>
    <s v="Bajo"/>
    <n v="0"/>
    <n v="936"/>
    <n v="30"/>
    <n v="3.4333333333333331"/>
    <n v="3.4333333333333331"/>
    <s v="Primera compra"/>
    <n v="1152"/>
    <n v="37.848049281314168"/>
    <n v="3.1540041067761808"/>
    <x v="2"/>
    <x v="1"/>
    <s v="ago"/>
  </r>
  <r>
    <x v="4945"/>
    <x v="1"/>
    <n v="40"/>
    <n v="50"/>
    <n v="153.4"/>
    <n v="0"/>
    <s v="No"/>
    <s v="No"/>
    <n v="0"/>
    <n v="2"/>
    <n v="1"/>
    <s v="Yes"/>
    <n v="0"/>
    <s v="IN"/>
    <x v="1"/>
    <n v="58"/>
    <s v="No"/>
    <s v="No"/>
    <s v="Yes"/>
    <s v="  Month-to-Month   "/>
    <s v="Direct Debit"/>
    <n v="56"/>
    <n v="2155"/>
    <x v="3"/>
    <s v="Don't know"/>
    <x v="1080"/>
    <x v="1416"/>
    <n v="46"/>
    <x v="0"/>
    <n v="54.77"/>
    <x v="5"/>
    <s v="SMS"/>
    <x v="0"/>
    <n v="0"/>
    <n v="352"/>
    <s v="Alto"/>
    <s v="Bajo"/>
    <n v="8.6956521739130432E-2"/>
    <n v="1696"/>
    <n v="54"/>
    <n v="0.85185185185185186"/>
    <n v="0.85185185185185186"/>
    <s v="Primera compra"/>
    <n v="1733"/>
    <n v="56.936344969199176"/>
    <n v="4.7446954140999313"/>
    <x v="0"/>
    <x v="0"/>
    <s v="ene"/>
  </r>
  <r>
    <x v="4946"/>
    <x v="1"/>
    <n v="35"/>
    <n v="6"/>
    <n v="14"/>
    <n v="4"/>
    <s v="Yes"/>
    <s v="No"/>
    <n v="1.9"/>
    <n v="2"/>
    <n v="0"/>
    <s v="No"/>
    <n v="0"/>
    <s v="CA"/>
    <x v="0"/>
    <n v="37"/>
    <s v="No"/>
    <s v="No"/>
    <s v="No"/>
    <s v="  Month-to-Month   "/>
    <s v="Credit Card"/>
    <n v="8"/>
    <n v="8"/>
    <x v="2"/>
    <s v="Competitor made better offer"/>
    <x v="565"/>
    <x v="382"/>
    <n v="66"/>
    <x v="1"/>
    <n v="6.85"/>
    <x v="9"/>
    <s v="Phone"/>
    <x v="1"/>
    <n v="0.1"/>
    <n v="820"/>
    <s v="Medio"/>
    <s v="Medio"/>
    <n v="0.12121212121212122"/>
    <n v="767"/>
    <n v="18"/>
    <n v="3.6666666666666665"/>
    <n v="3.6666666666666665"/>
    <s v="Primera compra"/>
    <n v="498"/>
    <n v="16.361396303901437"/>
    <n v="1.3634496919917864"/>
    <x v="1"/>
    <x v="1"/>
    <s v="jun"/>
  </r>
  <r>
    <x v="4947"/>
    <x v="1"/>
    <n v="46"/>
    <n v="4"/>
    <n v="13"/>
    <n v="4"/>
    <s v="Yes"/>
    <s v="No"/>
    <n v="2.8"/>
    <n v="1"/>
    <n v="8"/>
    <s v="Yes"/>
    <n v="0"/>
    <s v="VA"/>
    <x v="1"/>
    <n v="43"/>
    <s v="No"/>
    <s v="No"/>
    <s v="Yes"/>
    <s v="  Month-to-Month   "/>
    <s v="Direct Debit"/>
    <n v="19"/>
    <n v="19"/>
    <x v="1"/>
    <s v="Service dissatisfaction"/>
    <x v="1201"/>
    <x v="921"/>
    <n v="58"/>
    <x v="0"/>
    <n v="18.93"/>
    <x v="2"/>
    <s v="Phone"/>
    <x v="0"/>
    <n v="0.11"/>
    <n v="5385"/>
    <s v="Medio"/>
    <s v="Medio"/>
    <n v="8.6206896551724144E-2"/>
    <n v="858"/>
    <n v="13"/>
    <n v="4.4615384615384617"/>
    <n v="4.4615384615384617"/>
    <s v="Primera compra"/>
    <n v="1395"/>
    <n v="45.831622176591374"/>
    <n v="3.8193018480492813"/>
    <x v="1"/>
    <x v="1"/>
    <s v="dic"/>
  </r>
  <r>
    <x v="4948"/>
    <x v="1"/>
    <n v="41"/>
    <n v="183"/>
    <n v="471"/>
    <n v="0"/>
    <s v="No"/>
    <s v="No"/>
    <n v="0"/>
    <n v="3"/>
    <n v="5"/>
    <s v="Yes"/>
    <n v="0"/>
    <s v="OH"/>
    <x v="1"/>
    <n v="44"/>
    <s v="No"/>
    <s v="No"/>
    <s v="No"/>
    <s v="  Month-to-Month   "/>
    <s v="Credit Card"/>
    <n v="43"/>
    <n v="2250"/>
    <x v="5"/>
    <s v="Extra data charges"/>
    <x v="171"/>
    <x v="391"/>
    <n v="41"/>
    <x v="0"/>
    <n v="48.38"/>
    <x v="3"/>
    <s v="Phone"/>
    <x v="1"/>
    <n v="0"/>
    <n v="986"/>
    <s v="Alto"/>
    <s v="Bajo"/>
    <n v="2.4390243902439025E-2"/>
    <n v="1657"/>
    <n v="184"/>
    <n v="0.22282608695652173"/>
    <n v="0.22282608695652173"/>
    <s v="Primera compra"/>
    <n v="728"/>
    <n v="23.917864476386036"/>
    <n v="1.9931553730321696"/>
    <x v="0"/>
    <x v="3"/>
    <s v="oct"/>
  </r>
  <r>
    <x v="4949"/>
    <x v="1"/>
    <n v="12"/>
    <n v="135"/>
    <n v="393.7"/>
    <n v="40"/>
    <s v="Yes"/>
    <s v="No"/>
    <n v="28.5"/>
    <n v="3"/>
    <n v="8"/>
    <s v="Yes"/>
    <n v="0"/>
    <s v="MT"/>
    <x v="0"/>
    <n v="44"/>
    <s v="No"/>
    <s v="No"/>
    <s v="No"/>
    <s v="  Month-to-Month   "/>
    <s v="Direct Debit"/>
    <n v="54"/>
    <n v="2346"/>
    <x v="1"/>
    <s v="Network reliability"/>
    <x v="833"/>
    <x v="1384"/>
    <n v="66"/>
    <x v="2"/>
    <n v="63.74"/>
    <x v="1"/>
    <s v="Phone"/>
    <x v="0"/>
    <n v="0.11"/>
    <n v="604"/>
    <s v="Alto"/>
    <s v="Bajo"/>
    <n v="0"/>
    <n v="972"/>
    <n v="175"/>
    <n v="0.37714285714285717"/>
    <n v="0.37714285714285717"/>
    <s v="Primera compra"/>
    <n v="717"/>
    <n v="23.5564681724846"/>
    <n v="1.9630390143737166"/>
    <x v="0"/>
    <x v="3"/>
    <s v="oct"/>
  </r>
  <r>
    <x v="4950"/>
    <x v="1"/>
    <n v="34"/>
    <n v="146"/>
    <n v="320.60000000000002"/>
    <n v="0"/>
    <s v="No"/>
    <s v="No"/>
    <n v="21.4"/>
    <n v="4"/>
    <n v="1"/>
    <s v="Yes"/>
    <n v="0"/>
    <s v="NC"/>
    <x v="1"/>
    <n v="37"/>
    <s v="No"/>
    <s v="No"/>
    <s v="No"/>
    <s v="  Month-to-Month   "/>
    <s v="Direct Debit"/>
    <n v="35"/>
    <n v="743"/>
    <x v="2"/>
    <s v="Competitor had better devices"/>
    <x v="1315"/>
    <x v="1131"/>
    <n v="36"/>
    <x v="1"/>
    <n v="31.17"/>
    <x v="10"/>
    <s v="Phone"/>
    <x v="0"/>
    <n v="0"/>
    <n v="2657"/>
    <s v="Medio"/>
    <s v="Medio"/>
    <n v="0.19444444444444445"/>
    <n v="1389"/>
    <n v="153"/>
    <n v="0.23529411764705882"/>
    <n v="0.23529411764705882"/>
    <s v="Primera compra"/>
    <n v="1490"/>
    <n v="48.95277207392197"/>
    <n v="4.0793976728268309"/>
    <x v="1"/>
    <x v="2"/>
    <s v="sept"/>
  </r>
  <r>
    <x v="4951"/>
    <x v="1"/>
    <n v="15"/>
    <n v="14"/>
    <n v="47.5"/>
    <n v="0"/>
    <s v="No"/>
    <s v="No"/>
    <n v="0"/>
    <n v="1"/>
    <n v="4"/>
    <s v="Yes"/>
    <n v="0"/>
    <s v="MT"/>
    <x v="1"/>
    <n v="47"/>
    <s v="No"/>
    <s v="No"/>
    <s v="No"/>
    <s v="  Month-to-Month   "/>
    <s v="Paper Check"/>
    <n v="16"/>
    <n v="64"/>
    <x v="2"/>
    <s v="Competitor made better offer"/>
    <x v="275"/>
    <x v="495"/>
    <n v="79"/>
    <x v="0"/>
    <n v="18.96"/>
    <x v="6"/>
    <s v="Phone"/>
    <x v="1"/>
    <n v="0"/>
    <n v="3439"/>
    <s v="Medio"/>
    <s v="Medio"/>
    <n v="0.12658227848101267"/>
    <n v="493"/>
    <n v="24"/>
    <n v="3.2916666666666665"/>
    <n v="3.2916666666666665"/>
    <s v="Primera compra"/>
    <n v="334"/>
    <n v="10.973305954825463"/>
    <n v="0.91444216290212188"/>
    <x v="1"/>
    <x v="1"/>
    <s v="nov"/>
  </r>
  <r>
    <x v="4952"/>
    <x v="1"/>
    <n v="40"/>
    <n v="230"/>
    <n v="501"/>
    <n v="0"/>
    <s v="No"/>
    <s v="No"/>
    <n v="0"/>
    <n v="2"/>
    <n v="2"/>
    <s v="Yes"/>
    <n v="0"/>
    <s v="NJ"/>
    <x v="1"/>
    <n v="52"/>
    <s v="No"/>
    <s v="No"/>
    <s v="Yes"/>
    <s v="  Month-to-Month   "/>
    <s v="Direct Debit"/>
    <n v="56"/>
    <n v="2554"/>
    <x v="4"/>
    <s v="Attitude of support person"/>
    <x v="975"/>
    <x v="842"/>
    <n v="48"/>
    <x v="1"/>
    <n v="65.150000000000006"/>
    <x v="10"/>
    <s v="SMS"/>
    <x v="0"/>
    <n v="0"/>
    <n v="1574"/>
    <s v="Alto"/>
    <s v="Medio"/>
    <n v="0.14583333333333334"/>
    <n v="893"/>
    <n v="237"/>
    <n v="0.20253164556962025"/>
    <n v="0.20253164556962025"/>
    <s v="Primera compra"/>
    <n v="1415"/>
    <n v="46.488706365503084"/>
    <n v="3.8740588637919235"/>
    <x v="1"/>
    <x v="3"/>
    <s v="nov"/>
  </r>
  <r>
    <x v="4953"/>
    <x v="1"/>
    <n v="42"/>
    <n v="126"/>
    <n v="290.60000000000002"/>
    <n v="0"/>
    <s v="No"/>
    <s v="No"/>
    <n v="0"/>
    <n v="4"/>
    <n v="3"/>
    <s v="Yes"/>
    <n v="0"/>
    <s v="VA"/>
    <x v="1"/>
    <n v="49"/>
    <s v="No"/>
    <s v="No"/>
    <s v="Yes"/>
    <s v="  Two Year   "/>
    <s v="Direct Debit"/>
    <n v="23"/>
    <n v="1659"/>
    <x v="2"/>
    <s v="Competitor offered more data"/>
    <x v="683"/>
    <x v="1173"/>
    <n v="58"/>
    <x v="1"/>
    <n v="18.8"/>
    <x v="4"/>
    <s v="Phone"/>
    <x v="1"/>
    <n v="0"/>
    <n v="3116"/>
    <s v="Medio"/>
    <s v="Bajo"/>
    <n v="5.1724137931034482E-2"/>
    <n v="436"/>
    <n v="129"/>
    <n v="0.44961240310077522"/>
    <n v="0.44961240310077522"/>
    <s v="Primera compra"/>
    <n v="497"/>
    <n v="16.328542094455852"/>
    <n v="1.3607118412046544"/>
    <x v="0"/>
    <x v="0"/>
    <s v="jun"/>
  </r>
  <r>
    <x v="4954"/>
    <x v="1"/>
    <n v="15"/>
    <n v="140"/>
    <n v="241.3"/>
    <n v="119"/>
    <s v="Yes"/>
    <s v="No"/>
    <n v="28.9"/>
    <n v="2"/>
    <n v="5"/>
    <s v="Yes"/>
    <n v="0"/>
    <s v="GA"/>
    <x v="1"/>
    <n v="72"/>
    <s v="No"/>
    <s v="Yes"/>
    <s v="No"/>
    <s v="  Month-to-Month   "/>
    <s v="Direct Debit"/>
    <n v="30"/>
    <n v="516"/>
    <x v="5"/>
    <s v="Price too high"/>
    <x v="319"/>
    <x v="218"/>
    <n v="36"/>
    <x v="0"/>
    <n v="30.4"/>
    <x v="8"/>
    <s v="SMS"/>
    <x v="1"/>
    <n v="1.44"/>
    <n v="1652"/>
    <s v="Medio"/>
    <s v="Medio"/>
    <n v="0.25"/>
    <n v="1403"/>
    <n v="268"/>
    <n v="0.13432835820895522"/>
    <n v="0.13432835820895522"/>
    <s v="Primera compra"/>
    <n v="318"/>
    <n v="10.447638603696099"/>
    <n v="0.87063655030800824"/>
    <x v="1"/>
    <x v="1"/>
    <s v="nov"/>
  </r>
  <r>
    <x v="4955"/>
    <x v="1"/>
    <n v="24"/>
    <n v="115"/>
    <n v="349.9"/>
    <n v="256"/>
    <s v="Yes"/>
    <s v="No"/>
    <n v="117.6"/>
    <n v="2"/>
    <n v="12"/>
    <s v="Yes"/>
    <n v="0"/>
    <s v="IN"/>
    <x v="0"/>
    <n v="36"/>
    <s v="No"/>
    <s v="No"/>
    <s v="No"/>
    <s v="  Month-to-Month   "/>
    <s v="Direct Debit"/>
    <n v="29"/>
    <n v="930"/>
    <x v="4"/>
    <s v="Attitude of support person"/>
    <x v="745"/>
    <x v="291"/>
    <n v="62"/>
    <x v="1"/>
    <n v="28.74"/>
    <x v="9"/>
    <s v="SMS"/>
    <x v="0"/>
    <n v="4.7"/>
    <n v="4043"/>
    <s v="Medio"/>
    <s v="Medio"/>
    <n v="0.12903225806451613"/>
    <n v="639"/>
    <n v="379"/>
    <n v="0.16358839050131926"/>
    <n v="0.16358839050131926"/>
    <s v="Primera compra"/>
    <n v="855"/>
    <n v="28.090349075975357"/>
    <n v="2.3408624229979464"/>
    <x v="1"/>
    <x v="2"/>
    <s v="jun"/>
  </r>
  <r>
    <x v="4956"/>
    <x v="1"/>
    <n v="26"/>
    <n v="163"/>
    <n v="450.3"/>
    <n v="0"/>
    <s v="No"/>
    <s v="No"/>
    <n v="0"/>
    <n v="1"/>
    <n v="2"/>
    <s v="Yes"/>
    <n v="0"/>
    <s v="NC"/>
    <x v="1"/>
    <n v="51"/>
    <s v="No"/>
    <s v="No"/>
    <s v="No"/>
    <s v="  Month-to-Month   "/>
    <s v="Direct Debit"/>
    <n v="52"/>
    <n v="2597"/>
    <x v="2"/>
    <s v="Competitor offered higher download speeds"/>
    <x v="1337"/>
    <x v="651"/>
    <n v="50"/>
    <x v="1"/>
    <n v="42.49"/>
    <x v="0"/>
    <s v="Phone"/>
    <x v="1"/>
    <n v="0"/>
    <n v="4682"/>
    <s v="Medio"/>
    <s v="Bajo"/>
    <n v="0.04"/>
    <n v="745"/>
    <n v="165"/>
    <n v="0.30303030303030304"/>
    <n v="0.30303030303030304"/>
    <s v="Primera compra"/>
    <n v="418"/>
    <n v="13.733059548254619"/>
    <n v="1.1444216290212184"/>
    <x v="0"/>
    <x v="3"/>
    <s v="ago"/>
  </r>
  <r>
    <x v="4957"/>
    <x v="1"/>
    <n v="20"/>
    <n v="70"/>
    <n v="213.1"/>
    <n v="212"/>
    <s v="Yes"/>
    <s v="No"/>
    <n v="189"/>
    <n v="4"/>
    <n v="0"/>
    <s v="No"/>
    <n v="0"/>
    <s v="CT"/>
    <x v="0"/>
    <n v="66"/>
    <s v="No"/>
    <s v="Yes"/>
    <s v="No"/>
    <s v="  Two Year   "/>
    <s v="Direct Debit"/>
    <n v="8"/>
    <n v="447"/>
    <x v="5"/>
    <s v="Long distance charges"/>
    <x v="575"/>
    <x v="224"/>
    <n v="36"/>
    <x v="0"/>
    <n v="7.93"/>
    <x v="3"/>
    <s v="SMS"/>
    <x v="1"/>
    <n v="5.67"/>
    <n v="3818"/>
    <s v="Medio"/>
    <s v="Bajo"/>
    <n v="2.7777777777777776E-2"/>
    <n v="1202"/>
    <n v="283"/>
    <n v="0.12720848056537101"/>
    <n v="0.12720848056537101"/>
    <s v="Primera compra"/>
    <n v="1257"/>
    <n v="41.29774127310062"/>
    <n v="3.4414784394250515"/>
    <x v="2"/>
    <x v="1"/>
    <s v="may"/>
  </r>
  <r>
    <x v="4958"/>
    <x v="1"/>
    <n v="12"/>
    <n v="214"/>
    <n v="631.70000000000005"/>
    <n v="168"/>
    <s v="Yes"/>
    <s v="No"/>
    <n v="107.1"/>
    <n v="1"/>
    <n v="12"/>
    <s v="No"/>
    <n v="78"/>
    <s v="AK"/>
    <x v="0"/>
    <n v="60"/>
    <s v="No"/>
    <s v="No"/>
    <s v="No"/>
    <s v="  One Year   "/>
    <s v="Direct Debit"/>
    <n v="60"/>
    <n v="2530"/>
    <x v="1"/>
    <s v="Product dissatisfaction"/>
    <x v="831"/>
    <x v="371"/>
    <n v="86"/>
    <x v="0"/>
    <n v="52.79"/>
    <x v="3"/>
    <s v="Email"/>
    <x v="0"/>
    <n v="2.14"/>
    <n v="3443"/>
    <s v="Alto"/>
    <s v="Bajo"/>
    <n v="1.1627906976744186E-2"/>
    <n v="778"/>
    <n v="383"/>
    <n v="0.22454308093994779"/>
    <n v="0.22454308093994779"/>
    <s v="Primera compra"/>
    <n v="1322"/>
    <n v="43.433264887063658"/>
    <n v="3.6194387405886381"/>
    <x v="2"/>
    <x v="3"/>
    <s v="mar"/>
  </r>
  <r>
    <x v="4959"/>
    <x v="1"/>
    <n v="15"/>
    <n v="120"/>
    <n v="217.2"/>
    <n v="172"/>
    <s v="Yes"/>
    <s v="No"/>
    <n v="77.400000000000006"/>
    <n v="5"/>
    <n v="4"/>
    <s v="No"/>
    <n v="83"/>
    <s v="CA"/>
    <x v="0"/>
    <n v="66"/>
    <s v="No"/>
    <s v="Yes"/>
    <s v="No"/>
    <s v="  Month-to-Month   "/>
    <s v="Direct Debit"/>
    <n v="56"/>
    <n v="2430"/>
    <x v="1"/>
    <s v="Product dissatisfaction"/>
    <x v="12"/>
    <x v="950"/>
    <n v="13"/>
    <x v="0"/>
    <n v="52.27"/>
    <x v="10"/>
    <s v="SMS"/>
    <x v="1"/>
    <n v="0.39"/>
    <n v="6661"/>
    <s v="Alto"/>
    <s v="Medio"/>
    <n v="0.53846153846153844"/>
    <n v="1057"/>
    <n v="299"/>
    <n v="4.3478260869565216E-2"/>
    <n v="4.3478260869565216E-2"/>
    <s v="Primera compra"/>
    <n v="1590"/>
    <n v="52.238193018480494"/>
    <n v="4.3531827515400412"/>
    <x v="1"/>
    <x v="3"/>
    <s v="jun"/>
  </r>
  <r>
    <x v="4960"/>
    <x v="1"/>
    <n v="20"/>
    <n v="6"/>
    <n v="17.899999999999999"/>
    <n v="6"/>
    <s v="Yes"/>
    <s v="No"/>
    <n v="3.4"/>
    <n v="3"/>
    <n v="17"/>
    <s v="Yes"/>
    <n v="0"/>
    <s v="NH"/>
    <x v="0"/>
    <n v="23"/>
    <s v="Yes"/>
    <s v="No"/>
    <s v="No"/>
    <s v="  Month-to-Month   "/>
    <s v="Credit Card"/>
    <n v="43"/>
    <n v="86"/>
    <x v="1"/>
    <s v="Service dissatisfaction"/>
    <x v="1404"/>
    <x v="1302"/>
    <n v="102"/>
    <x v="0"/>
    <n v="39.630000000000003"/>
    <x v="2"/>
    <s v="SMS"/>
    <x v="1"/>
    <n v="0.13"/>
    <n v="1709"/>
    <s v="Medio"/>
    <s v="Medio"/>
    <n v="4.9019607843137254E-2"/>
    <n v="672"/>
    <n v="17"/>
    <n v="6"/>
    <n v="6"/>
    <s v="Primera compra"/>
    <n v="1039"/>
    <n v="34.135523613963038"/>
    <n v="2.8446269678302532"/>
    <x v="1"/>
    <x v="1"/>
    <s v="dic"/>
  </r>
  <r>
    <x v="4961"/>
    <x v="1"/>
    <n v="6"/>
    <n v="66"/>
    <n v="210.4"/>
    <n v="36"/>
    <s v="Yes"/>
    <s v="No"/>
    <n v="28.4"/>
    <n v="1"/>
    <n v="3"/>
    <s v="Yes"/>
    <n v="0"/>
    <s v="NV"/>
    <x v="0"/>
    <n v="55"/>
    <s v="No"/>
    <s v="No"/>
    <s v="No"/>
    <s v="  Month-to-Month   "/>
    <s v="Direct Debit"/>
    <n v="39"/>
    <n v="684"/>
    <x v="4"/>
    <s v="Attitude of support person"/>
    <x v="1185"/>
    <x v="797"/>
    <n v="58"/>
    <x v="0"/>
    <n v="44.85"/>
    <x v="1"/>
    <s v="Phone"/>
    <x v="1"/>
    <n v="1.42"/>
    <n v="2947"/>
    <s v="Medio"/>
    <s v="Bajo"/>
    <n v="0"/>
    <n v="716"/>
    <n v="102"/>
    <n v="0.56862745098039214"/>
    <n v="0.56862745098039214"/>
    <s v="Primera compra"/>
    <n v="1269"/>
    <n v="41.691991786447645"/>
    <n v="3.4743326488706372"/>
    <x v="2"/>
    <x v="2"/>
    <s v="abr"/>
  </r>
  <r>
    <x v="4962"/>
    <x v="1"/>
    <n v="34"/>
    <n v="48"/>
    <n v="116.7"/>
    <n v="0"/>
    <s v="No"/>
    <s v="No"/>
    <n v="0"/>
    <n v="5"/>
    <n v="36"/>
    <s v="No"/>
    <n v="6"/>
    <s v="VT"/>
    <x v="0"/>
    <n v="23"/>
    <s v="Yes"/>
    <s v="No"/>
    <s v="Yes"/>
    <s v="  Month-to-Month   "/>
    <s v="Paper Check"/>
    <n v="30"/>
    <n v="218"/>
    <x v="2"/>
    <s v="Competitor offered more data"/>
    <x v="871"/>
    <x v="902"/>
    <n v="106"/>
    <x v="0"/>
    <n v="29.29"/>
    <x v="5"/>
    <s v="Phone"/>
    <x v="0"/>
    <n v="0"/>
    <n v="1875"/>
    <s v="Medio"/>
    <s v="Bajo"/>
    <n v="3.7735849056603772E-2"/>
    <n v="1047"/>
    <n v="52"/>
    <n v="2.0384615384615383"/>
    <n v="2.0384615384615383"/>
    <s v="Primera compra"/>
    <n v="896"/>
    <n v="29.437371663244349"/>
    <n v="2.4531143052703626"/>
    <x v="0"/>
    <x v="1"/>
    <s v="may"/>
  </r>
  <r>
    <x v="4963"/>
    <x v="1"/>
    <n v="9"/>
    <n v="75"/>
    <n v="201.7"/>
    <n v="0"/>
    <s v="No"/>
    <s v="No"/>
    <n v="0"/>
    <n v="2"/>
    <n v="1"/>
    <s v="Yes"/>
    <n v="0"/>
    <s v="KS"/>
    <x v="0"/>
    <n v="43"/>
    <s v="No"/>
    <s v="No"/>
    <s v="No"/>
    <s v="  Month-to-Month   "/>
    <s v="Credit Card"/>
    <n v="42"/>
    <n v="1064"/>
    <x v="3"/>
    <s v="Don't know"/>
    <x v="693"/>
    <x v="738"/>
    <n v="116"/>
    <x v="2"/>
    <n v="47.4"/>
    <x v="9"/>
    <s v="Email"/>
    <x v="0"/>
    <n v="0"/>
    <n v="6158"/>
    <s v="Alto"/>
    <s v="Medio"/>
    <n v="6.8965517241379309E-2"/>
    <n v="755"/>
    <n v="83"/>
    <n v="1.3975903614457832"/>
    <n v="1.3975903614457832"/>
    <s v="Primera compra"/>
    <n v="682"/>
    <n v="22.406570841889117"/>
    <n v="1.8672142368240932"/>
    <x v="1"/>
    <x v="2"/>
    <s v="dic"/>
  </r>
  <r>
    <x v="4964"/>
    <x v="1"/>
    <n v="18"/>
    <n v="5"/>
    <n v="12.9"/>
    <n v="25"/>
    <s v="Yes"/>
    <s v="No"/>
    <n v="13.8"/>
    <n v="2"/>
    <n v="9"/>
    <s v="Yes"/>
    <n v="0"/>
    <s v="MN"/>
    <x v="0"/>
    <n v="71"/>
    <s v="No"/>
    <s v="Yes"/>
    <s v="Yes"/>
    <s v="  Month-to-Month   "/>
    <s v="Direct Debit"/>
    <n v="25"/>
    <n v="81"/>
    <x v="5"/>
    <s v="Long distance charges"/>
    <x v="638"/>
    <x v="1397"/>
    <n v="73"/>
    <x v="1"/>
    <n v="21.33"/>
    <x v="1"/>
    <s v="Phone"/>
    <x v="1"/>
    <n v="7.75"/>
    <n v="6097"/>
    <s v="Medio"/>
    <s v="Bajo"/>
    <n v="0"/>
    <n v="1675"/>
    <n v="30"/>
    <n v="2.4333333333333331"/>
    <n v="2.4333333333333331"/>
    <s v="Primera compra"/>
    <n v="472"/>
    <n v="15.507186858316221"/>
    <n v="1.2922655715263518"/>
    <x v="0"/>
    <x v="1"/>
    <s v="jun"/>
  </r>
  <r>
    <x v="4965"/>
    <x v="1"/>
    <n v="2"/>
    <n v="158"/>
    <n v="395.9"/>
    <n v="0"/>
    <s v="No"/>
    <s v="No"/>
    <n v="0"/>
    <n v="0"/>
    <n v="21"/>
    <s v="Yes"/>
    <n v="0"/>
    <s v="MT"/>
    <x v="0"/>
    <n v="22"/>
    <s v="Yes"/>
    <s v="No"/>
    <s v="No"/>
    <s v="  Month-to-Month   "/>
    <s v="Direct Debit"/>
    <n v="51"/>
    <n v="1852"/>
    <x v="2"/>
    <s v="Competitor made better offer"/>
    <x v="1144"/>
    <x v="140"/>
    <n v="39"/>
    <x v="2"/>
    <n v="41.83"/>
    <x v="5"/>
    <s v="Phone"/>
    <x v="1"/>
    <n v="0"/>
    <n v="3113"/>
    <s v="Medio"/>
    <s v="Bajo"/>
    <n v="0.10256410256410256"/>
    <n v="1065"/>
    <n v="162"/>
    <n v="0.24074074074074073"/>
    <n v="0.24074074074074073"/>
    <s v="Primera compra"/>
    <n v="1067"/>
    <n v="35.05544147843942"/>
    <n v="2.9212867898699515"/>
    <x v="0"/>
    <x v="0"/>
    <s v="nov"/>
  </r>
  <r>
    <x v="4966"/>
    <x v="1"/>
    <n v="21"/>
    <n v="115"/>
    <n v="338.6"/>
    <n v="0"/>
    <s v="No"/>
    <s v="No"/>
    <n v="0"/>
    <n v="2"/>
    <n v="3"/>
    <s v="Yes"/>
    <n v="0"/>
    <s v="NM"/>
    <x v="0"/>
    <n v="37"/>
    <s v="No"/>
    <s v="No"/>
    <s v="Yes"/>
    <s v="  One Year   "/>
    <s v="Direct Debit"/>
    <n v="29"/>
    <n v="1989"/>
    <x v="2"/>
    <s v="Competitor made better offer"/>
    <x v="1230"/>
    <x v="778"/>
    <n v="14"/>
    <x v="1"/>
    <n v="30.07"/>
    <x v="3"/>
    <s v="SMS"/>
    <x v="1"/>
    <n v="0"/>
    <n v="3975"/>
    <s v="Medio"/>
    <s v="Bajo"/>
    <n v="7.1428571428571425E-2"/>
    <n v="587"/>
    <n v="116"/>
    <n v="0.1206896551724138"/>
    <n v="0.1206896551724138"/>
    <s v="Primera compra"/>
    <n v="369"/>
    <n v="12.123203285420946"/>
    <n v="1.0102669404517455"/>
    <x v="0"/>
    <x v="0"/>
    <s v="oct"/>
  </r>
  <r>
    <x v="4967"/>
    <x v="1"/>
    <n v="8"/>
    <n v="43"/>
    <n v="81.3"/>
    <n v="48"/>
    <s v="Yes"/>
    <s v="No"/>
    <n v="52.8"/>
    <n v="1"/>
    <n v="5"/>
    <s v="Yes"/>
    <n v="0"/>
    <s v="UT"/>
    <x v="1"/>
    <n v="33"/>
    <s v="No"/>
    <s v="No"/>
    <s v="No"/>
    <s v="  Month-to-Month   "/>
    <s v="Direct Debit"/>
    <n v="40"/>
    <n v="462"/>
    <x v="2"/>
    <s v="Competitor offered higher download speeds"/>
    <x v="771"/>
    <x v="271"/>
    <n v="10"/>
    <x v="2"/>
    <n v="33.01"/>
    <x v="4"/>
    <s v="Phone"/>
    <x v="1"/>
    <n v="1.58"/>
    <n v="1750"/>
    <s v="Medio"/>
    <s v="Bajo"/>
    <n v="0.3"/>
    <n v="1548"/>
    <n v="94"/>
    <n v="0.10638297872340426"/>
    <n v="0.10638297872340426"/>
    <s v="Primera compra"/>
    <n v="721"/>
    <n v="23.687885010266942"/>
    <n v="1.9739904175222451"/>
    <x v="0"/>
    <x v="1"/>
    <s v="oct"/>
  </r>
  <r>
    <x v="4968"/>
    <x v="1"/>
    <n v="34"/>
    <n v="6"/>
    <n v="15"/>
    <n v="4"/>
    <s v="Yes"/>
    <s v="No"/>
    <n v="2.7"/>
    <n v="4"/>
    <n v="0"/>
    <s v="No"/>
    <n v="0"/>
    <s v="WI"/>
    <x v="0"/>
    <n v="45"/>
    <s v="No"/>
    <s v="No"/>
    <s v="No"/>
    <s v="  Month-to-Month   "/>
    <s v="Credit Card"/>
    <n v="8"/>
    <n v="8"/>
    <x v="1"/>
    <s v="Poor expertise of phone support"/>
    <x v="1018"/>
    <x v="386"/>
    <n v="75"/>
    <x v="1"/>
    <n v="7.36"/>
    <x v="5"/>
    <s v="Email"/>
    <x v="0"/>
    <n v="0.11"/>
    <n v="4317"/>
    <s v="Medio"/>
    <s v="Bajo"/>
    <n v="5.3333333333333337E-2"/>
    <n v="979"/>
    <n v="14"/>
    <n v="5.3571428571428568"/>
    <n v="5.3571428571428568"/>
    <s v="Primera compra"/>
    <n v="459"/>
    <n v="15.080082135523615"/>
    <n v="1.2566735112936345"/>
    <x v="0"/>
    <x v="1"/>
    <s v="jul"/>
  </r>
  <r>
    <x v="4969"/>
    <x v="1"/>
    <n v="15"/>
    <n v="144"/>
    <n v="341.3"/>
    <n v="0"/>
    <s v="No"/>
    <s v="No"/>
    <n v="0"/>
    <n v="3"/>
    <n v="3"/>
    <s v="Yes"/>
    <n v="0"/>
    <s v="OH"/>
    <x v="0"/>
    <n v="66"/>
    <s v="No"/>
    <s v="Yes"/>
    <s v="Yes"/>
    <s v="  Month-to-Month   "/>
    <s v="Direct Debit"/>
    <n v="32"/>
    <n v="995"/>
    <x v="2"/>
    <s v="Competitor made better offer"/>
    <x v="511"/>
    <x v="1031"/>
    <n v="9"/>
    <x v="0"/>
    <n v="32.74"/>
    <x v="6"/>
    <s v="Phone"/>
    <x v="1"/>
    <n v="0"/>
    <n v="5961"/>
    <s v="Medio"/>
    <s v="Medio"/>
    <n v="1.1111111111111112"/>
    <n v="1043"/>
    <n v="154"/>
    <n v="5.844155844155844E-2"/>
    <n v="5.844155844155844E-2"/>
    <s v="Primera compra"/>
    <n v="398"/>
    <n v="13.075975359342916"/>
    <n v="1.0896646132785763"/>
    <x v="1"/>
    <x v="2"/>
    <s v="sept"/>
  </r>
  <r>
    <x v="4970"/>
    <x v="1"/>
    <n v="20"/>
    <n v="5"/>
    <n v="11"/>
    <n v="0"/>
    <s v="No"/>
    <s v="No"/>
    <n v="0"/>
    <n v="1"/>
    <n v="0"/>
    <s v="No"/>
    <n v="0"/>
    <s v="MN"/>
    <x v="1"/>
    <n v="25"/>
    <s v="Yes"/>
    <s v="No"/>
    <s v="No"/>
    <s v="  Month-to-Month   "/>
    <s v="Credit Card"/>
    <n v="11"/>
    <n v="11"/>
    <x v="4"/>
    <s v="Attitude of support person"/>
    <x v="860"/>
    <x v="1007"/>
    <n v="47"/>
    <x v="2"/>
    <n v="12.53"/>
    <x v="3"/>
    <s v="Email"/>
    <x v="0"/>
    <n v="0"/>
    <n v="1720"/>
    <s v="Medio"/>
    <s v="Bajo"/>
    <n v="2.1276595744680851E-2"/>
    <n v="1620"/>
    <n v="6"/>
    <n v="7.833333333333333"/>
    <n v="7.833333333333333"/>
    <s v="Primera compra"/>
    <n v="810"/>
    <n v="26.611909650924026"/>
    <n v="2.2176591375770021"/>
    <x v="2"/>
    <x v="1"/>
    <s v="jul"/>
  </r>
  <r>
    <x v="4971"/>
    <x v="1"/>
    <n v="12"/>
    <n v="124"/>
    <n v="388.5"/>
    <n v="0"/>
    <s v="No"/>
    <s v="No"/>
    <n v="0"/>
    <n v="0"/>
    <n v="3"/>
    <s v="Yes"/>
    <n v="0"/>
    <s v="MT"/>
    <x v="0"/>
    <n v="37"/>
    <s v="No"/>
    <s v="No"/>
    <s v="Yes"/>
    <s v="  Month-to-Month   "/>
    <s v="Direct Debit"/>
    <n v="36"/>
    <n v="1734"/>
    <x v="2"/>
    <s v="Competitor had better devices"/>
    <x v="734"/>
    <x v="374"/>
    <n v="105"/>
    <x v="1"/>
    <n v="42.9"/>
    <x v="3"/>
    <s v="Phone"/>
    <x v="1"/>
    <n v="0"/>
    <n v="1128"/>
    <s v="Medio"/>
    <s v="Bajo"/>
    <n v="9.5238095238095247E-3"/>
    <n v="1006"/>
    <n v="125"/>
    <n v="0.84"/>
    <n v="0.84"/>
    <s v="Primera compra"/>
    <n v="1011"/>
    <n v="33.215605749486656"/>
    <n v="2.7679671457905548"/>
    <x v="2"/>
    <x v="0"/>
    <s v="ene"/>
  </r>
  <r>
    <x v="4972"/>
    <x v="1"/>
    <n v="37"/>
    <n v="10"/>
    <n v="26.7"/>
    <n v="0"/>
    <s v="No"/>
    <s v="No"/>
    <n v="0"/>
    <n v="3"/>
    <n v="1"/>
    <s v="Yes"/>
    <n v="0"/>
    <s v="NH"/>
    <x v="1"/>
    <n v="53"/>
    <s v="No"/>
    <s v="No"/>
    <s v="Yes"/>
    <s v="  Month-to-Month   "/>
    <m/>
    <n v="14"/>
    <m/>
    <x v="2"/>
    <m/>
    <x v="1292"/>
    <x v="909"/>
    <n v="69"/>
    <x v="0"/>
    <n v="12.86"/>
    <x v="9"/>
    <s v="Email"/>
    <x v="0"/>
    <n v="0"/>
    <n v="11"/>
    <s v="Medio"/>
    <s v="Medio"/>
    <n v="0.11594202898550725"/>
    <n v="636"/>
    <n v="18"/>
    <n v="3.8333333333333335"/>
    <n v="3.8333333333333335"/>
    <s v="Primera compra"/>
    <n v="915"/>
    <n v="30.061601642710471"/>
    <n v="2.5051334702258727"/>
    <x v="1"/>
    <x v="1"/>
    <s v="abr"/>
  </r>
  <r>
    <x v="4973"/>
    <x v="1"/>
    <n v="22"/>
    <n v="7"/>
    <n v="14"/>
    <n v="0"/>
    <s v="No"/>
    <s v="No"/>
    <n v="0"/>
    <n v="4"/>
    <n v="6"/>
    <s v="Yes"/>
    <n v="0"/>
    <s v="IN"/>
    <x v="1"/>
    <n v="57"/>
    <s v="No"/>
    <s v="No"/>
    <s v="No"/>
    <s v="  Month-to-Month   "/>
    <s v="Direct Debit"/>
    <n v="47"/>
    <n v="47"/>
    <x v="2"/>
    <s v="Competitor offered more data"/>
    <x v="1037"/>
    <x v="838"/>
    <n v="70"/>
    <x v="1"/>
    <n v="45.08"/>
    <x v="8"/>
    <s v="Email"/>
    <x v="0"/>
    <n v="0"/>
    <n v="6485"/>
    <s v="Alto"/>
    <s v="Medio"/>
    <n v="0.12857142857142856"/>
    <n v="774"/>
    <n v="16"/>
    <n v="4.375"/>
    <n v="4.375"/>
    <s v="Primera compra"/>
    <n v="327"/>
    <n v="10.743326488706366"/>
    <n v="0.89527720739219718"/>
    <x v="1"/>
    <x v="1"/>
    <s v="nov"/>
  </r>
  <r>
    <x v="4974"/>
    <x v="1"/>
    <n v="15"/>
    <n v="12"/>
    <n v="35.4"/>
    <n v="0"/>
    <s v="No"/>
    <s v="No"/>
    <n v="0"/>
    <n v="0"/>
    <n v="6"/>
    <s v="Yes"/>
    <n v="0"/>
    <s v="NY"/>
    <x v="1"/>
    <n v="43"/>
    <s v="No"/>
    <s v="No"/>
    <s v="No"/>
    <s v="  Month-to-Month   "/>
    <s v="Direct Debit"/>
    <n v="44"/>
    <n v="143"/>
    <x v="4"/>
    <s v="Attitude of service provider"/>
    <x v="932"/>
    <x v="839"/>
    <n v="100"/>
    <x v="2"/>
    <n v="39.200000000000003"/>
    <x v="5"/>
    <s v="SMS"/>
    <x v="0"/>
    <n v="0"/>
    <n v="3589"/>
    <s v="Medio"/>
    <s v="Bajo"/>
    <n v="0.04"/>
    <n v="1097"/>
    <n v="16"/>
    <n v="6.25"/>
    <n v="6.25"/>
    <s v="Primera compra"/>
    <n v="1305"/>
    <n v="42.874743326488705"/>
    <n v="3.5728952772073921"/>
    <x v="0"/>
    <x v="1"/>
    <s v="mar"/>
  </r>
  <r>
    <x v="4975"/>
    <x v="1"/>
    <n v="39"/>
    <n v="2"/>
    <n v="5"/>
    <n v="5"/>
    <s v="Yes"/>
    <s v="No"/>
    <n v="3.5"/>
    <n v="2"/>
    <n v="1"/>
    <s v="Yes"/>
    <n v="0"/>
    <s v="MI"/>
    <x v="0"/>
    <n v="57"/>
    <s v="No"/>
    <s v="No"/>
    <s v="No"/>
    <s v="  Month-to-Month   "/>
    <s v="Direct Debit"/>
    <n v="44"/>
    <n v="44"/>
    <x v="3"/>
    <s v="Don't know"/>
    <x v="953"/>
    <x v="916"/>
    <n v="81"/>
    <x v="1"/>
    <n v="42.8"/>
    <x v="8"/>
    <s v="SMS"/>
    <x v="0"/>
    <n v="0.01"/>
    <n v="432"/>
    <s v="Medio"/>
    <s v="Medio"/>
    <n v="0.1111111111111111"/>
    <n v="306"/>
    <n v="16"/>
    <n v="5.0625"/>
    <n v="5.0625"/>
    <s v="Primera compra"/>
    <n v="1250"/>
    <n v="41.067761806981522"/>
    <n v="3.422313483915127"/>
    <x v="1"/>
    <x v="1"/>
    <s v="may"/>
  </r>
  <r>
    <x v="4976"/>
    <x v="1"/>
    <n v="5"/>
    <n v="71"/>
    <n v="169.8"/>
    <n v="0"/>
    <s v="No"/>
    <s v="No"/>
    <n v="0"/>
    <n v="3"/>
    <n v="5"/>
    <s v="Yes"/>
    <n v="0"/>
    <s v="KY"/>
    <x v="1"/>
    <n v="35"/>
    <s v="No"/>
    <s v="No"/>
    <s v="No"/>
    <s v="  Month-to-Month   "/>
    <s v="Direct Debit"/>
    <n v="32"/>
    <n v="394"/>
    <x v="4"/>
    <s v="Attitude of support person"/>
    <x v="1405"/>
    <x v="336"/>
    <n v="102"/>
    <x v="1"/>
    <n v="37.21"/>
    <x v="4"/>
    <s v="SMS"/>
    <x v="0"/>
    <n v="0"/>
    <n v="6792"/>
    <s v="Medio"/>
    <s v="Bajo"/>
    <n v="2.9411764705882353E-2"/>
    <n v="1011"/>
    <n v="74"/>
    <n v="1.3783783783783783"/>
    <n v="1.3783783783783783"/>
    <s v="Primera compra"/>
    <n v="347"/>
    <n v="11.400410677618071"/>
    <n v="0.95003422313483921"/>
    <x v="0"/>
    <x v="1"/>
    <s v="nov"/>
  </r>
  <r>
    <x v="4977"/>
    <x v="1"/>
    <n v="8"/>
    <n v="45"/>
    <n v="126.2"/>
    <n v="0"/>
    <s v="No"/>
    <s v="No"/>
    <n v="0"/>
    <n v="5"/>
    <n v="38"/>
    <s v="Yes"/>
    <n v="0"/>
    <s v="NJ"/>
    <x v="1"/>
    <n v="23"/>
    <s v="Yes"/>
    <s v="No"/>
    <s v="No"/>
    <s v="  Month-to-Month   "/>
    <s v="Direct Debit"/>
    <n v="31"/>
    <n v="482"/>
    <x v="1"/>
    <s v="Product dissatisfaction"/>
    <x v="1406"/>
    <x v="1265"/>
    <n v="48"/>
    <x v="2"/>
    <n v="37.01"/>
    <x v="5"/>
    <s v="SMS"/>
    <x v="0"/>
    <n v="0"/>
    <n v="3315"/>
    <s v="Medio"/>
    <s v="Bajo"/>
    <n v="8.3333333333333329E-2"/>
    <n v="966"/>
    <n v="49"/>
    <n v="0.97959183673469385"/>
    <n v="0.97959183673469385"/>
    <s v="Primera compra"/>
    <n v="1719"/>
    <n v="56.476386036960989"/>
    <n v="4.7063655030800824"/>
    <x v="0"/>
    <x v="1"/>
    <s v="ene"/>
  </r>
  <r>
    <x v="4978"/>
    <x v="1"/>
    <n v="20"/>
    <n v="71"/>
    <n v="183.2"/>
    <n v="0"/>
    <s v="No"/>
    <s v="No"/>
    <n v="0"/>
    <n v="5"/>
    <n v="2"/>
    <s v="No"/>
    <n v="44"/>
    <s v="SC"/>
    <x v="1"/>
    <n v="55"/>
    <s v="No"/>
    <s v="No"/>
    <s v="No"/>
    <s v="  Month-to-Month   "/>
    <s v="Direct Debit"/>
    <n v="32"/>
    <n v="1484"/>
    <x v="5"/>
    <s v="Extra data charges"/>
    <x v="1035"/>
    <x v="453"/>
    <n v="47"/>
    <x v="2"/>
    <n v="36.590000000000003"/>
    <x v="7"/>
    <s v="Phone"/>
    <x v="1"/>
    <n v="0"/>
    <n v="5382"/>
    <s v="Medio"/>
    <s v="Medio"/>
    <n v="0.1276595744680851"/>
    <n v="364"/>
    <n v="77"/>
    <n v="0.61038961038961037"/>
    <n v="0.61038961038961037"/>
    <s v="Primera compra"/>
    <n v="853"/>
    <n v="28.024640657084188"/>
    <n v="2.3353867214236823"/>
    <x v="1"/>
    <x v="0"/>
    <s v="jun"/>
  </r>
  <r>
    <x v="4979"/>
    <x v="1"/>
    <n v="5"/>
    <n v="39"/>
    <n v="85.5"/>
    <n v="70"/>
    <s v="Yes"/>
    <s v="No"/>
    <n v="35"/>
    <n v="3"/>
    <n v="1"/>
    <s v="Yes"/>
    <n v="0"/>
    <s v="TN"/>
    <x v="1"/>
    <n v="71"/>
    <s v="No"/>
    <s v="Yes"/>
    <s v="No"/>
    <s v="  Month-to-Month   "/>
    <s v="Direct Debit"/>
    <n v="14"/>
    <n v="134"/>
    <x v="3"/>
    <s v="Deceased"/>
    <x v="501"/>
    <x v="1199"/>
    <n v="44"/>
    <x v="0"/>
    <n v="14.94"/>
    <x v="1"/>
    <s v="SMS"/>
    <x v="0"/>
    <n v="0.1"/>
    <n v="6070"/>
    <s v="Medio"/>
    <s v="Bajo"/>
    <n v="0"/>
    <n v="735"/>
    <n v="109"/>
    <n v="0.40366972477064222"/>
    <n v="0.40366972477064222"/>
    <s v="Primera compra"/>
    <n v="1691"/>
    <n v="55.5564681724846"/>
    <n v="4.6297056810403836"/>
    <x v="2"/>
    <x v="1"/>
    <s v="feb"/>
  </r>
  <r>
    <x v="4980"/>
    <x v="1"/>
    <n v="8"/>
    <n v="114"/>
    <n v="236.5"/>
    <n v="24"/>
    <s v="Yes"/>
    <s v="No"/>
    <n v="18.5"/>
    <n v="0"/>
    <n v="14"/>
    <s v="Yes"/>
    <n v="0"/>
    <s v="HI"/>
    <x v="1"/>
    <n v="20"/>
    <s v="Yes"/>
    <s v="No"/>
    <s v="No"/>
    <s v="  Month-to-Month   "/>
    <s v="Credit Card"/>
    <n v="24"/>
    <n v="398"/>
    <x v="2"/>
    <s v="Competitor offered higher download speeds"/>
    <x v="24"/>
    <x v="22"/>
    <n v="10"/>
    <x v="0"/>
    <n v="26.79"/>
    <x v="6"/>
    <s v="SMS"/>
    <x v="0"/>
    <n v="0.74"/>
    <n v="3644"/>
    <s v="Medio"/>
    <s v="Medio"/>
    <n v="1"/>
    <n v="1121"/>
    <n v="148"/>
    <n v="6.7567567567567571E-2"/>
    <n v="6.7567567567567571E-2"/>
    <s v="Primera compra"/>
    <n v="1321"/>
    <n v="43.400410677618069"/>
    <n v="3.6167008898015056"/>
    <x v="1"/>
    <x v="1"/>
    <s v="mar"/>
  </r>
  <r>
    <x v="4981"/>
    <x v="1"/>
    <n v="17"/>
    <n v="39"/>
    <n v="75.400000000000006"/>
    <n v="20"/>
    <s v="Yes"/>
    <s v="No"/>
    <n v="8.6999999999999993"/>
    <n v="3"/>
    <n v="7"/>
    <s v="Yes"/>
    <n v="0"/>
    <s v="SC"/>
    <x v="1"/>
    <n v="35"/>
    <s v="No"/>
    <s v="No"/>
    <s v="No"/>
    <s v="  Month-to-Month   "/>
    <s v="Credit Card"/>
    <n v="26"/>
    <n v="125"/>
    <x v="1"/>
    <s v="Product dissatisfaction"/>
    <x v="312"/>
    <x v="1146"/>
    <n v="29"/>
    <x v="0"/>
    <n v="27.29"/>
    <x v="9"/>
    <s v="Phone"/>
    <x v="0"/>
    <n v="0.44"/>
    <n v="542"/>
    <s v="Medio"/>
    <s v="Medio"/>
    <n v="0.27586206896551724"/>
    <n v="520"/>
    <n v="67"/>
    <n v="0.43283582089552236"/>
    <n v="0.43283582089552236"/>
    <s v="Primera compra"/>
    <n v="785"/>
    <n v="25.790554414784395"/>
    <n v="2.1492128678986995"/>
    <x v="1"/>
    <x v="1"/>
    <s v="ago"/>
  </r>
  <r>
    <x v="4982"/>
    <x v="1"/>
    <n v="9"/>
    <n v="143"/>
    <n v="454.1"/>
    <n v="355"/>
    <s v="Yes"/>
    <s v="No"/>
    <n v="161.9"/>
    <n v="0"/>
    <n v="1"/>
    <s v="Yes"/>
    <n v="0"/>
    <s v="KS"/>
    <x v="1"/>
    <n v="57"/>
    <s v="No"/>
    <s v="No"/>
    <s v="No"/>
    <s v="  One Year   "/>
    <s v="Paper Check"/>
    <n v="26"/>
    <n v="836"/>
    <x v="4"/>
    <s v="Attitude of support person"/>
    <x v="102"/>
    <x v="1045"/>
    <n v="92"/>
    <x v="1"/>
    <n v="27.74"/>
    <x v="3"/>
    <s v="Email"/>
    <x v="1"/>
    <n v="8.09"/>
    <n v="5756"/>
    <s v="Medio"/>
    <s v="Bajo"/>
    <n v="1.0869565217391304E-2"/>
    <n v="1562"/>
    <n v="499"/>
    <n v="0.18436873747494989"/>
    <n v="0.18436873747494989"/>
    <s v="Primera compra"/>
    <n v="337"/>
    <n v="11.071868583162217"/>
    <n v="0.92265571526351808"/>
    <x v="0"/>
    <x v="2"/>
    <s v="nov"/>
  </r>
  <r>
    <x v="4983"/>
    <x v="1"/>
    <n v="10"/>
    <n v="5"/>
    <n v="11"/>
    <n v="0"/>
    <s v="No"/>
    <s v="Yes"/>
    <n v="0"/>
    <n v="5"/>
    <n v="0"/>
    <s v="No"/>
    <n v="0"/>
    <s v="IL"/>
    <x v="1"/>
    <n v="77"/>
    <s v="No"/>
    <s v="Yes"/>
    <s v="No"/>
    <s v="  Month-to-Month   "/>
    <s v="Credit Card"/>
    <n v="7"/>
    <n v="7"/>
    <x v="4"/>
    <s v="Attitude of support person"/>
    <x v="988"/>
    <x v="1099"/>
    <n v="15"/>
    <x v="1"/>
    <n v="5.88"/>
    <x v="4"/>
    <s v="Email"/>
    <x v="1"/>
    <n v="0"/>
    <n v="2165"/>
    <s v="Medio"/>
    <s v="Bajo"/>
    <n v="0.2"/>
    <n v="526"/>
    <n v="8"/>
    <n v="1.875"/>
    <n v="1.875"/>
    <s v="Primera compra"/>
    <n v="1369"/>
    <n v="44.977412731006162"/>
    <n v="3.7481177275838466"/>
    <x v="0"/>
    <x v="1"/>
    <s v="ene"/>
  </r>
  <r>
    <x v="4984"/>
    <x v="1"/>
    <n v="14"/>
    <n v="29"/>
    <n v="110.2"/>
    <n v="64"/>
    <s v="Yes"/>
    <s v="No"/>
    <n v="83.2"/>
    <n v="5"/>
    <n v="10"/>
    <s v="Yes"/>
    <n v="0"/>
    <s v="IN"/>
    <x v="0"/>
    <n v="76"/>
    <s v="No"/>
    <s v="Yes"/>
    <s v="No"/>
    <s v="  Month-to-Month   "/>
    <s v="Direct Debit"/>
    <n v="43"/>
    <n v="799"/>
    <x v="2"/>
    <s v="Competitor made better offer"/>
    <x v="411"/>
    <x v="891"/>
    <n v="47"/>
    <x v="0"/>
    <n v="37.08"/>
    <x v="10"/>
    <s v="Email"/>
    <x v="1"/>
    <n v="1.66"/>
    <n v="5890"/>
    <s v="Medio"/>
    <s v="Medio"/>
    <n v="0.14893617021276595"/>
    <n v="1009"/>
    <n v="100"/>
    <n v="0.47"/>
    <n v="0.47"/>
    <s v="Primera compra"/>
    <n v="1550"/>
    <n v="50.92402464065708"/>
    <n v="4.2436687200547567"/>
    <x v="1"/>
    <x v="2"/>
    <s v="jul"/>
  </r>
  <r>
    <x v="4985"/>
    <x v="1"/>
    <n v="11"/>
    <n v="5"/>
    <n v="16"/>
    <n v="4"/>
    <s v="Yes"/>
    <s v="No"/>
    <n v="2.5"/>
    <n v="4"/>
    <n v="11"/>
    <s v="Yes"/>
    <n v="0"/>
    <s v="AL"/>
    <x v="0"/>
    <n v="62"/>
    <s v="No"/>
    <s v="No"/>
    <s v="No"/>
    <s v="  Month-to-Month   "/>
    <s v="Credit Card"/>
    <n v="51"/>
    <n v="51"/>
    <x v="2"/>
    <s v="Competitor had better devices"/>
    <x v="468"/>
    <x v="998"/>
    <n v="40"/>
    <x v="0"/>
    <n v="58.84"/>
    <x v="10"/>
    <s v="SMS"/>
    <x v="1"/>
    <n v="0.12"/>
    <n v="6186"/>
    <s v="Alto"/>
    <s v="Medio"/>
    <n v="0.17499999999999999"/>
    <n v="619"/>
    <n v="16"/>
    <n v="2.5"/>
    <n v="2.5"/>
    <s v="Primera compra"/>
    <n v="584"/>
    <n v="19.186858316221766"/>
    <n v="1.5989048596851472"/>
    <x v="1"/>
    <x v="1"/>
    <s v="mar"/>
  </r>
  <r>
    <x v="4986"/>
    <x v="1"/>
    <n v="5"/>
    <n v="23"/>
    <n v="61.3"/>
    <n v="0"/>
    <s v="No"/>
    <s v="No"/>
    <n v="0"/>
    <n v="2"/>
    <n v="23"/>
    <s v="Yes"/>
    <n v="0"/>
    <s v="IN"/>
    <x v="1"/>
    <n v="28"/>
    <s v="Yes"/>
    <s v="No"/>
    <s v="No"/>
    <s v="  Month-to-Month   "/>
    <s v="Direct Debit"/>
    <n v="30"/>
    <n v="166"/>
    <x v="4"/>
    <s v="Attitude of service provider"/>
    <x v="291"/>
    <x v="216"/>
    <n v="41"/>
    <x v="1"/>
    <n v="35.68"/>
    <x v="4"/>
    <s v="Email"/>
    <x v="0"/>
    <n v="0"/>
    <n v="1494"/>
    <s v="Medio"/>
    <s v="Bajo"/>
    <n v="7.3170731707317069E-2"/>
    <n v="1297"/>
    <n v="26"/>
    <n v="1.5769230769230769"/>
    <n v="1.5769230769230769"/>
    <s v="Primera compra"/>
    <n v="1023"/>
    <n v="33.609856262833674"/>
    <n v="2.8008213552361396"/>
    <x v="0"/>
    <x v="1"/>
    <s v="dic"/>
  </r>
  <r>
    <x v="4987"/>
    <x v="1"/>
    <n v="19"/>
    <n v="5"/>
    <n v="11"/>
    <n v="4"/>
    <s v="Yes"/>
    <s v="No"/>
    <n v="3.3"/>
    <n v="5"/>
    <n v="37"/>
    <s v="Yes"/>
    <n v="0"/>
    <s v="AR"/>
    <x v="2"/>
    <n v="29"/>
    <s v="Yes"/>
    <s v="No"/>
    <s v="No"/>
    <s v="  Month-to-Month   "/>
    <s v="Paper Check"/>
    <n v="16"/>
    <n v="16"/>
    <x v="3"/>
    <s v="Don't know"/>
    <x v="1367"/>
    <x v="14"/>
    <n v="11"/>
    <x v="0"/>
    <n v="13.42"/>
    <x v="9"/>
    <s v="Phone"/>
    <x v="0"/>
    <n v="0.13"/>
    <n v="3874"/>
    <s v="Medio"/>
    <s v="Medio"/>
    <n v="0.72727272727272729"/>
    <n v="1222"/>
    <n v="17"/>
    <n v="0.6470588235294118"/>
    <n v="0.6470588235294118"/>
    <s v="Primera compra"/>
    <n v="1500"/>
    <n v="49.281314168377818"/>
    <n v="4.1067761806981515"/>
    <x v="1"/>
    <x v="1"/>
    <s v="sept"/>
  </r>
  <r>
    <x v="4987"/>
    <x v="1"/>
    <n v="42"/>
    <n v="5"/>
    <n v="11"/>
    <n v="4"/>
    <s v="Yes"/>
    <s v="No"/>
    <n v="3.3"/>
    <n v="5"/>
    <n v="37"/>
    <s v="Yes"/>
    <n v="0"/>
    <s v="AR"/>
    <x v="2"/>
    <n v="29"/>
    <s v="Yes"/>
    <s v="No"/>
    <s v="No"/>
    <s v="  Month-to-Month   "/>
    <s v="Paper Check"/>
    <n v="16"/>
    <n v="16"/>
    <x v="3"/>
    <s v="Don't know"/>
    <x v="1367"/>
    <x v="14"/>
    <n v="11"/>
    <x v="0"/>
    <n v="13.42"/>
    <x v="9"/>
    <s v="Phone"/>
    <x v="0"/>
    <n v="0.13"/>
    <n v="5670"/>
    <s v="Medio"/>
    <s v="Medio"/>
    <n v="0.72727272727272729"/>
    <n v="1222"/>
    <n v="17"/>
    <n v="0.6470588235294118"/>
    <n v="0.6470588235294118"/>
    <s v="Compra posterior"/>
    <n v="1500"/>
    <n v="49.281314168377818"/>
    <n v="4.1067761806981515"/>
    <x v="1"/>
    <x v="1"/>
    <s v="sept"/>
  </r>
  <r>
    <x v="4988"/>
    <x v="1"/>
    <n v="19"/>
    <n v="25"/>
    <n v="41"/>
    <n v="0"/>
    <s v="No"/>
    <s v="Yes"/>
    <n v="0"/>
    <n v="5"/>
    <n v="2"/>
    <s v="Yes"/>
    <n v="0"/>
    <s v="DC"/>
    <x v="0"/>
    <n v="58"/>
    <s v="No"/>
    <s v="No"/>
    <s v="No"/>
    <s v="  Month-to-Month   "/>
    <s v="Credit Card"/>
    <n v="17"/>
    <n v="71"/>
    <x v="2"/>
    <s v="Competitor had better devices"/>
    <x v="1147"/>
    <x v="225"/>
    <n v="2"/>
    <x v="2"/>
    <n v="17.41"/>
    <x v="6"/>
    <s v="Phone"/>
    <x v="1"/>
    <n v="0"/>
    <n v="6287"/>
    <s v="Medio"/>
    <s v="Medio"/>
    <n v="5"/>
    <n v="312"/>
    <n v="35"/>
    <n v="5.7142857142857141E-2"/>
    <n v="5.7142857142857141E-2"/>
    <s v="Primera compra"/>
    <n v="1169"/>
    <n v="38.406570841889121"/>
    <n v="3.2005475701574269"/>
    <x v="1"/>
    <x v="1"/>
    <s v="ago"/>
  </r>
  <r>
    <x v="4989"/>
    <x v="1"/>
    <n v="12"/>
    <n v="5"/>
    <n v="12.3"/>
    <n v="12"/>
    <s v="Yes"/>
    <s v="No"/>
    <n v="12.1"/>
    <n v="0"/>
    <n v="25"/>
    <s v="Yes"/>
    <n v="0"/>
    <s v="ND"/>
    <x v="1"/>
    <n v="28"/>
    <s v="Yes"/>
    <s v="No"/>
    <s v="No"/>
    <s v="  Month-to-Month   "/>
    <s v="Direct Debit"/>
    <n v="50"/>
    <n v="155"/>
    <x v="2"/>
    <s v="Competitor offered higher download speeds"/>
    <x v="890"/>
    <x v="531"/>
    <n v="46"/>
    <x v="2"/>
    <n v="51.95"/>
    <x v="5"/>
    <s v="Email"/>
    <x v="0"/>
    <n v="0.48"/>
    <n v="2466"/>
    <s v="Alto"/>
    <s v="Bajo"/>
    <n v="8.6956521739130432E-2"/>
    <n v="1014"/>
    <n v="21"/>
    <n v="2.1904761904761907"/>
    <n v="2.1904761904761907"/>
    <s v="Primera compra"/>
    <n v="346"/>
    <n v="11.367556468172484"/>
    <n v="0.94729637234770703"/>
    <x v="0"/>
    <x v="1"/>
    <s v="nov"/>
  </r>
  <r>
    <x v="4990"/>
    <x v="1"/>
    <n v="4"/>
    <n v="223"/>
    <n v="537.70000000000005"/>
    <n v="112"/>
    <s v="Yes"/>
    <s v="No"/>
    <n v="97.3"/>
    <n v="0"/>
    <n v="17"/>
    <s v="Yes"/>
    <n v="0"/>
    <s v="UT"/>
    <x v="0"/>
    <n v="25"/>
    <s v="Yes"/>
    <s v="No"/>
    <s v="No"/>
    <s v="  Month-to-Month   "/>
    <s v="Direct Debit"/>
    <n v="27"/>
    <n v="1618"/>
    <x v="2"/>
    <s v="Competitor offered higher download speeds"/>
    <x v="1101"/>
    <x v="162"/>
    <n v="116"/>
    <x v="0"/>
    <n v="22.84"/>
    <x v="4"/>
    <s v="Email"/>
    <x v="1"/>
    <n v="3.89"/>
    <n v="5349"/>
    <s v="Medio"/>
    <s v="Bajo"/>
    <n v="2.5862068965517241E-2"/>
    <n v="1606"/>
    <n v="338"/>
    <n v="0.34319526627218933"/>
    <n v="0.34319526627218933"/>
    <s v="Primera compra"/>
    <n v="920"/>
    <n v="30.225872689938399"/>
    <n v="2.5188227241615331"/>
    <x v="0"/>
    <x v="0"/>
    <s v="abr"/>
  </r>
  <r>
    <x v="4991"/>
    <x v="1"/>
    <n v="12"/>
    <n v="4"/>
    <n v="11"/>
    <n v="4"/>
    <s v="Yes"/>
    <s v="No"/>
    <n v="5.6"/>
    <n v="1"/>
    <n v="1"/>
    <s v="Yes"/>
    <n v="0"/>
    <s v="NE"/>
    <x v="1"/>
    <n v="67"/>
    <s v="No"/>
    <s v="Yes"/>
    <s v="No"/>
    <s v="  Month-to-Month   "/>
    <s v="Credit Card"/>
    <n v="20"/>
    <n v="20"/>
    <x v="1"/>
    <s v="Product dissatisfaction"/>
    <x v="615"/>
    <x v="1321"/>
    <n v="109"/>
    <x v="0"/>
    <n v="17.79"/>
    <x v="7"/>
    <s v="SMS"/>
    <x v="0"/>
    <n v="0.11"/>
    <n v="3330"/>
    <s v="Medio"/>
    <s v="Medio"/>
    <n v="5.5045871559633031E-2"/>
    <n v="355"/>
    <n v="14"/>
    <n v="7.7857142857142856"/>
    <n v="7.7857142857142856"/>
    <s v="Primera compra"/>
    <n v="1499"/>
    <n v="49.24845995893223"/>
    <n v="4.1040383299110195"/>
    <x v="1"/>
    <x v="1"/>
    <s v="sept"/>
  </r>
  <r>
    <x v="4992"/>
    <x v="1"/>
    <n v="3"/>
    <n v="102"/>
    <n v="266.8"/>
    <n v="76"/>
    <s v="Yes"/>
    <s v="No"/>
    <n v="58.4"/>
    <n v="2"/>
    <n v="8"/>
    <s v="Yes"/>
    <n v="0"/>
    <s v="MS"/>
    <x v="0"/>
    <n v="63"/>
    <s v="No"/>
    <s v="No"/>
    <s v="Yes"/>
    <s v="  Month-to-Month   "/>
    <s v="Direct Debit"/>
    <n v="27"/>
    <n v="524"/>
    <x v="2"/>
    <s v="Competitor had better devices"/>
    <x v="383"/>
    <x v="1347"/>
    <n v="12"/>
    <x v="0"/>
    <n v="24.45"/>
    <x v="3"/>
    <s v="Email"/>
    <x v="0"/>
    <n v="2.34"/>
    <n v="1821"/>
    <s v="Medio"/>
    <s v="Bajo"/>
    <n v="8.3333333333333329E-2"/>
    <n v="1177"/>
    <n v="179"/>
    <n v="6.7039106145251395E-2"/>
    <n v="6.7039106145251395E-2"/>
    <s v="Primera compra"/>
    <n v="1406"/>
    <n v="46.19301848049281"/>
    <n v="3.849418206707734"/>
    <x v="2"/>
    <x v="1"/>
    <s v="dic"/>
  </r>
  <r>
    <x v="4993"/>
    <x v="1"/>
    <n v="38"/>
    <n v="2"/>
    <n v="4"/>
    <n v="0"/>
    <s v="No"/>
    <s v="No"/>
    <n v="0"/>
    <n v="4"/>
    <n v="3"/>
    <s v="Yes"/>
    <n v="0"/>
    <s v="MO"/>
    <x v="0"/>
    <n v="80"/>
    <s v="No"/>
    <s v="Yes"/>
    <s v="No"/>
    <s v="  Month-to-Month   "/>
    <s v="Direct Debit"/>
    <n v="34"/>
    <n v="34"/>
    <x v="5"/>
    <s v="Price too high"/>
    <x v="730"/>
    <x v="1417"/>
    <n v="38"/>
    <x v="0"/>
    <n v="32.619999999999997"/>
    <x v="3"/>
    <s v="Phone"/>
    <x v="1"/>
    <n v="0"/>
    <n v="6130"/>
    <s v="Medio"/>
    <s v="Bajo"/>
    <n v="2.6315789473684209E-2"/>
    <n v="1470"/>
    <n v="3"/>
    <n v="12.666666666666666"/>
    <n v="12.666666666666666"/>
    <s v="Primera compra"/>
    <n v="1355"/>
    <n v="44.517453798767967"/>
    <n v="3.7097878165639973"/>
    <x v="2"/>
    <x v="1"/>
    <s v="ene"/>
  </r>
  <r>
    <x v="4994"/>
    <x v="1"/>
    <n v="1"/>
    <n v="117"/>
    <n v="229.9"/>
    <n v="4"/>
    <s v="Yes"/>
    <s v="No"/>
    <n v="2.5"/>
    <n v="0"/>
    <n v="5"/>
    <s v="Yes"/>
    <n v="0"/>
    <s v="WA"/>
    <x v="1"/>
    <n v="34"/>
    <s v="No"/>
    <s v="No"/>
    <s v="No"/>
    <s v="  Month-to-Month   "/>
    <s v="Direct Debit"/>
    <n v="55"/>
    <n v="1806"/>
    <x v="3"/>
    <s v="Don't know"/>
    <x v="359"/>
    <x v="711"/>
    <n v="119"/>
    <x v="2"/>
    <n v="47.19"/>
    <x v="6"/>
    <s v="Email"/>
    <x v="1"/>
    <n v="0.01"/>
    <n v="4569"/>
    <s v="Alto"/>
    <s v="Medio"/>
    <n v="8.4033613445378158E-2"/>
    <n v="1366"/>
    <n v="131"/>
    <n v="0.90839694656488545"/>
    <n v="0.90839694656488545"/>
    <s v="Primera compra"/>
    <n v="1445"/>
    <n v="47.474332648870636"/>
    <n v="3.9561943874058865"/>
    <x v="1"/>
    <x v="0"/>
    <s v="oct"/>
  </r>
  <r>
    <x v="4995"/>
    <x v="1"/>
    <n v="25"/>
    <n v="15"/>
    <n v="31"/>
    <n v="16"/>
    <s v="Yes"/>
    <s v="No"/>
    <n v="21.8"/>
    <n v="0"/>
    <n v="1"/>
    <s v="Yes"/>
    <n v="0"/>
    <s v="VA"/>
    <x v="1"/>
    <n v="50"/>
    <s v="No"/>
    <s v="No"/>
    <s v="No"/>
    <s v="  Month-to-Month   "/>
    <s v="Direct Debit"/>
    <n v="43"/>
    <n v="166"/>
    <x v="2"/>
    <s v="Competitor made better offer"/>
    <x v="1407"/>
    <x v="285"/>
    <n v="7"/>
    <x v="1"/>
    <n v="44.63"/>
    <x v="10"/>
    <s v="Email"/>
    <x v="1"/>
    <n v="0.44"/>
    <n v="781"/>
    <s v="Medio"/>
    <s v="Medio"/>
    <n v="1"/>
    <n v="365"/>
    <n v="38"/>
    <n v="0.18421052631578946"/>
    <n v="0.18421052631578946"/>
    <s v="Primera compra"/>
    <n v="1080"/>
    <n v="35.482546201232033"/>
    <n v="2.9568788501026693"/>
    <x v="1"/>
    <x v="1"/>
    <s v="oct"/>
  </r>
  <r>
    <x v="4996"/>
    <x v="1"/>
    <n v="14"/>
    <n v="26"/>
    <n v="71.8"/>
    <n v="40"/>
    <s v="Yes"/>
    <s v="No"/>
    <n v="68.5"/>
    <n v="5"/>
    <n v="2"/>
    <s v="Yes"/>
    <n v="0"/>
    <s v="NV"/>
    <x v="1"/>
    <n v="45"/>
    <s v="No"/>
    <s v="No"/>
    <s v="No"/>
    <s v="  Month-to-Month   "/>
    <s v="Direct Debit"/>
    <n v="41"/>
    <n v="184"/>
    <x v="2"/>
    <s v="Competitor had better devices"/>
    <x v="141"/>
    <x v="481"/>
    <n v="108"/>
    <x v="1"/>
    <n v="32.82"/>
    <x v="9"/>
    <s v="Phone"/>
    <x v="0"/>
    <n v="0.14000000000000001"/>
    <n v="1341"/>
    <s v="Medio"/>
    <s v="Medio"/>
    <n v="7.407407407407407E-2"/>
    <n v="1339"/>
    <n v="74"/>
    <n v="1.4594594594594594"/>
    <n v="1.4594594594594594"/>
    <s v="Primera compra"/>
    <n v="1581"/>
    <n v="51.942505133470235"/>
    <n v="4.3285420944558526"/>
    <x v="1"/>
    <x v="1"/>
    <s v="jun"/>
  </r>
  <r>
    <x v="4997"/>
    <x v="1"/>
    <n v="9"/>
    <n v="10"/>
    <n v="27.6"/>
    <n v="0"/>
    <s v="No"/>
    <s v="No"/>
    <n v="0"/>
    <n v="3"/>
    <n v="1"/>
    <s v="Yes"/>
    <n v="0"/>
    <s v="LA"/>
    <x v="1"/>
    <n v="44"/>
    <s v="No"/>
    <s v="No"/>
    <s v="No"/>
    <s v="  Month-to-Month   "/>
    <s v="Direct Debit"/>
    <n v="36"/>
    <n v="71"/>
    <x v="2"/>
    <s v="Competitor made better offer"/>
    <x v="222"/>
    <x v="1018"/>
    <n v="104"/>
    <x v="2"/>
    <n v="30.99"/>
    <x v="5"/>
    <s v="Phone"/>
    <x v="0"/>
    <n v="0"/>
    <n v="3389"/>
    <s v="Medio"/>
    <s v="Bajo"/>
    <n v="3.8461538461538464E-2"/>
    <n v="488"/>
    <n v="14"/>
    <n v="7.4285714285714288"/>
    <n v="7.4285714285714288"/>
    <s v="Primera compra"/>
    <n v="534"/>
    <n v="17.544147843942504"/>
    <n v="1.462012320328542"/>
    <x v="0"/>
    <x v="1"/>
    <s v="abr"/>
  </r>
  <r>
    <x v="4998"/>
    <x v="1"/>
    <n v="39"/>
    <n v="42"/>
    <n v="77.5"/>
    <n v="2"/>
    <s v="Yes"/>
    <s v="No"/>
    <n v="3.6"/>
    <n v="4"/>
    <n v="35"/>
    <s v="Yes"/>
    <n v="0"/>
    <s v="TN"/>
    <x v="1"/>
    <n v="29"/>
    <s v="Yes"/>
    <s v="No"/>
    <s v="No"/>
    <s v="  Month-to-Month   "/>
    <s v="Direct Debit"/>
    <n v="54"/>
    <n v="281"/>
    <x v="1"/>
    <s v="Network reliability"/>
    <x v="144"/>
    <x v="1408"/>
    <n v="40"/>
    <x v="1"/>
    <n v="62.24"/>
    <x v="10"/>
    <s v="SMS"/>
    <x v="1"/>
    <n v="0.11"/>
    <n v="2077"/>
    <s v="Alto"/>
    <s v="Medio"/>
    <n v="0.17499999999999999"/>
    <n v="1058"/>
    <n v="51"/>
    <n v="0.78431372549019607"/>
    <n v="0.78431372549019607"/>
    <s v="Primera compra"/>
    <n v="457"/>
    <n v="15.014373716632445"/>
    <n v="1.2511978097193703"/>
    <x v="1"/>
    <x v="1"/>
    <s v="jul"/>
  </r>
  <r>
    <x v="4999"/>
    <x v="1"/>
    <n v="20"/>
    <n v="5"/>
    <n v="14"/>
    <n v="0"/>
    <s v="No"/>
    <s v="No"/>
    <n v="0"/>
    <n v="5"/>
    <n v="0"/>
    <s v="No"/>
    <n v="0"/>
    <s v="NE"/>
    <x v="0"/>
    <n v="60"/>
    <s v="No"/>
    <s v="No"/>
    <s v="No"/>
    <s v="  Month-to-Month   "/>
    <s v="Direct Debit"/>
    <n v="11"/>
    <n v="11"/>
    <x v="4"/>
    <s v="Attitude of support person"/>
    <x v="1389"/>
    <x v="656"/>
    <n v="58"/>
    <x v="0"/>
    <n v="11.45"/>
    <x v="6"/>
    <s v="SMS"/>
    <x v="1"/>
    <n v="0"/>
    <n v="2088"/>
    <s v="Medio"/>
    <s v="Medio"/>
    <n v="0.17241379310344829"/>
    <n v="1610"/>
    <n v="15"/>
    <n v="3.8666666666666667"/>
    <n v="3.8666666666666667"/>
    <s v="Primera compra"/>
    <n v="616"/>
    <n v="20.238193018480494"/>
    <n v="1.6865160848733745"/>
    <x v="1"/>
    <x v="1"/>
    <s v="feb"/>
  </r>
  <r>
    <x v="5000"/>
    <x v="1"/>
    <n v="43"/>
    <n v="34"/>
    <n v="101.8"/>
    <n v="0"/>
    <s v="No"/>
    <s v="No"/>
    <n v="0"/>
    <n v="2"/>
    <n v="3"/>
    <s v="Yes"/>
    <n v="0"/>
    <s v="MO"/>
    <x v="0"/>
    <n v="58"/>
    <s v="No"/>
    <s v="No"/>
    <s v="Yes"/>
    <s v="  Month-to-Month   "/>
    <s v="Direct Debit"/>
    <n v="28"/>
    <n v="313"/>
    <x v="2"/>
    <s v="Competitor made better offer"/>
    <x v="39"/>
    <x v="315"/>
    <n v="50"/>
    <x v="0"/>
    <n v="27.81"/>
    <x v="2"/>
    <s v="Phone"/>
    <x v="1"/>
    <n v="0"/>
    <n v="4475"/>
    <s v="Medio"/>
    <s v="Medio"/>
    <n v="0.1"/>
    <n v="645"/>
    <n v="39"/>
    <n v="1.2820512820512822"/>
    <n v="1.2820512820512822"/>
    <s v="Primera compra"/>
    <n v="592"/>
    <n v="19.449691991786448"/>
    <n v="1.6208076659822039"/>
    <x v="1"/>
    <x v="1"/>
    <s v="mar"/>
  </r>
  <r>
    <x v="5001"/>
    <x v="1"/>
    <n v="2"/>
    <n v="16"/>
    <n v="40.5"/>
    <n v="7"/>
    <s v="Yes"/>
    <s v="No"/>
    <n v="3.3"/>
    <n v="2"/>
    <n v="12"/>
    <s v="Yes"/>
    <n v="0"/>
    <s v="MS"/>
    <x v="1"/>
    <n v="69"/>
    <s v="No"/>
    <s v="Yes"/>
    <s v="No"/>
    <s v="  Month-to-Month   "/>
    <s v="Direct Debit"/>
    <n v="55"/>
    <n v="247"/>
    <x v="2"/>
    <s v="Competitor made better offer"/>
    <x v="931"/>
    <x v="849"/>
    <n v="98"/>
    <x v="1"/>
    <n v="46.83"/>
    <x v="7"/>
    <s v="Phone"/>
    <x v="0"/>
    <n v="994.56"/>
    <n v="1042"/>
    <s v="Alto"/>
    <s v="Medio"/>
    <n v="6.1224489795918366E-2"/>
    <n v="889"/>
    <n v="29"/>
    <n v="3.3793103448275863"/>
    <n v="3.3793103448275863"/>
    <s v="Primera compra"/>
    <n v="822"/>
    <n v="27.006160164271048"/>
    <n v="2.2505133470225873"/>
    <x v="1"/>
    <x v="1"/>
    <s v="jul"/>
  </r>
  <r>
    <x v="5002"/>
    <x v="1"/>
    <n v="24"/>
    <n v="4"/>
    <n v="8"/>
    <n v="4"/>
    <s v="Yes"/>
    <s v="No"/>
    <n v="2.4"/>
    <n v="1"/>
    <n v="12"/>
    <s v="Yes"/>
    <n v="0"/>
    <s v="HI"/>
    <x v="1"/>
    <n v="21"/>
    <s v="Yes"/>
    <s v="No"/>
    <s v="No"/>
    <s v="  Month-to-Month   "/>
    <s v="Direct Debit"/>
    <n v="34"/>
    <n v="34"/>
    <x v="1"/>
    <s v="Network reliability"/>
    <x v="827"/>
    <x v="637"/>
    <n v="105"/>
    <x v="0"/>
    <n v="29.95"/>
    <x v="10"/>
    <s v="Phone"/>
    <x v="1"/>
    <n v="0.12"/>
    <n v="3727"/>
    <s v="Medio"/>
    <s v="Medio"/>
    <n v="6.6666666666666666E-2"/>
    <n v="1430"/>
    <n v="15"/>
    <n v="7"/>
    <n v="7"/>
    <s v="Primera compra"/>
    <n v="683"/>
    <n v="22.439425051334702"/>
    <n v="1.8699520876112252"/>
    <x v="1"/>
    <x v="1"/>
    <s v="nov"/>
  </r>
  <r>
    <x v="5003"/>
    <x v="1"/>
    <n v="16"/>
    <n v="52"/>
    <n v="186.2"/>
    <n v="4"/>
    <s v="Yes"/>
    <s v="No"/>
    <n v="2.6"/>
    <n v="3"/>
    <n v="6"/>
    <s v="Yes"/>
    <n v="0"/>
    <s v="MT"/>
    <x v="1"/>
    <n v="35"/>
    <s v="No"/>
    <s v="No"/>
    <s v="Yes"/>
    <s v="  Month-to-Month   "/>
    <s v="Direct Debit"/>
    <n v="36"/>
    <n v="553"/>
    <x v="2"/>
    <s v="Competitor had better devices"/>
    <x v="1338"/>
    <x v="853"/>
    <n v="106"/>
    <x v="2"/>
    <n v="31.02"/>
    <x v="3"/>
    <s v="Email"/>
    <x v="0"/>
    <n v="0.13"/>
    <n v="1608"/>
    <s v="Medio"/>
    <s v="Bajo"/>
    <n v="9.433962264150943E-3"/>
    <n v="695"/>
    <n v="57"/>
    <n v="1.8596491228070176"/>
    <n v="1.8596491228070176"/>
    <s v="Primera compra"/>
    <n v="1711"/>
    <n v="56.213552361396296"/>
    <n v="4.684462696783025"/>
    <x v="2"/>
    <x v="1"/>
    <s v="feb"/>
  </r>
  <r>
    <x v="5004"/>
    <x v="1"/>
    <n v="17"/>
    <n v="36"/>
    <n v="88.6"/>
    <n v="90"/>
    <s v="Yes"/>
    <s v="No"/>
    <n v="55.8"/>
    <n v="1"/>
    <n v="9"/>
    <s v="Yes"/>
    <n v="0"/>
    <s v="RI"/>
    <x v="0"/>
    <n v="57"/>
    <s v="No"/>
    <s v="No"/>
    <s v="Yes"/>
    <s v="  Month-to-Month   "/>
    <s v="Paper Check"/>
    <n v="22"/>
    <n v="384"/>
    <x v="2"/>
    <s v="Competitor had better devices"/>
    <x v="414"/>
    <x v="84"/>
    <n v="78"/>
    <x v="2"/>
    <n v="21.89"/>
    <x v="6"/>
    <s v="Email"/>
    <x v="0"/>
    <n v="1.67"/>
    <n v="4007"/>
    <s v="Medio"/>
    <s v="Medio"/>
    <n v="0.12820512820512819"/>
    <n v="559"/>
    <n v="136"/>
    <n v="0.57352941176470584"/>
    <n v="0.57352941176470584"/>
    <s v="Primera compra"/>
    <n v="1156"/>
    <n v="37.979466119096507"/>
    <n v="3.1649555099247091"/>
    <x v="1"/>
    <x v="1"/>
    <s v="ago"/>
  </r>
  <r>
    <x v="5005"/>
    <x v="1"/>
    <n v="17"/>
    <n v="55"/>
    <n v="131.19999999999999"/>
    <n v="3"/>
    <s v="Yes"/>
    <s v="No"/>
    <n v="3.3"/>
    <n v="3"/>
    <n v="21"/>
    <s v="Yes"/>
    <n v="0"/>
    <s v="ID"/>
    <x v="1"/>
    <n v="28"/>
    <s v="Yes"/>
    <s v="No"/>
    <s v="No"/>
    <s v="  Month-to-Month   "/>
    <s v="Direct Debit"/>
    <n v="62"/>
    <n v="510"/>
    <x v="2"/>
    <s v="Competitor offered more data"/>
    <x v="14"/>
    <x v="738"/>
    <n v="56"/>
    <x v="0"/>
    <n v="73.7"/>
    <x v="10"/>
    <s v="SMS"/>
    <x v="1"/>
    <n v="0.1"/>
    <n v="5120"/>
    <s v="Alto"/>
    <s v="Medio"/>
    <n v="0.125"/>
    <n v="755"/>
    <n v="65"/>
    <n v="0.86153846153846159"/>
    <n v="0.86153846153846159"/>
    <s v="Primera compra"/>
    <n v="831"/>
    <n v="27.301848049281318"/>
    <n v="2.2751540041067764"/>
    <x v="1"/>
    <x v="1"/>
    <s v="jul"/>
  </r>
  <r>
    <x v="5005"/>
    <x v="1"/>
    <n v="31"/>
    <n v="55"/>
    <n v="131.19999999999999"/>
    <n v="3"/>
    <s v="Yes"/>
    <s v="No"/>
    <n v="3.3"/>
    <n v="3"/>
    <n v="21"/>
    <s v="Yes"/>
    <n v="0"/>
    <s v="ID"/>
    <x v="1"/>
    <n v="28"/>
    <s v="Yes"/>
    <s v="No"/>
    <s v="No"/>
    <s v="  Month-to-Month   "/>
    <s v="Direct Debit"/>
    <n v="62"/>
    <n v="510"/>
    <x v="2"/>
    <s v="Competitor offered more data"/>
    <x v="14"/>
    <x v="738"/>
    <n v="56"/>
    <x v="0"/>
    <n v="73.7"/>
    <x v="10"/>
    <s v="SMS"/>
    <x v="1"/>
    <n v="0.1"/>
    <n v="830"/>
    <s v="Alto"/>
    <s v="Medio"/>
    <n v="0.125"/>
    <n v="755"/>
    <n v="65"/>
    <n v="0.86153846153846159"/>
    <n v="0.86153846153846159"/>
    <s v="Compra posterior"/>
    <n v="831"/>
    <n v="27.301848049281318"/>
    <n v="2.2751540041067764"/>
    <x v="1"/>
    <x v="1"/>
    <s v="jul"/>
  </r>
  <r>
    <x v="5006"/>
    <x v="1"/>
    <n v="44"/>
    <n v="136"/>
    <n v="443.4"/>
    <n v="264"/>
    <s v="Yes"/>
    <s v="No"/>
    <n v="198"/>
    <n v="5"/>
    <n v="1"/>
    <s v="Yes"/>
    <n v="0"/>
    <s v="MN"/>
    <x v="0"/>
    <n v="51"/>
    <s v="No"/>
    <s v="No"/>
    <s v="No"/>
    <s v="  Month-to-Month   "/>
    <s v="Direct Debit"/>
    <n v="57"/>
    <n v="2533"/>
    <x v="5"/>
    <s v="Extra data charges"/>
    <x v="318"/>
    <x v="1072"/>
    <n v="16"/>
    <x v="1"/>
    <n v="54.84"/>
    <x v="4"/>
    <s v="Phone"/>
    <x v="1"/>
    <n v="0.4"/>
    <n v="5037"/>
    <s v="Alto"/>
    <s v="Bajo"/>
    <n v="0.1875"/>
    <n v="412"/>
    <n v="403"/>
    <n v="3.9702233250620347E-2"/>
    <n v="3.9702233250620347E-2"/>
    <s v="Primera compra"/>
    <n v="1447"/>
    <n v="47.540041067761805"/>
    <n v="3.9616700889801506"/>
    <x v="0"/>
    <x v="3"/>
    <s v="oct"/>
  </r>
  <r>
    <x v="5007"/>
    <x v="1"/>
    <n v="37"/>
    <n v="9"/>
    <n v="24.9"/>
    <n v="0"/>
    <s v="No"/>
    <s v="No"/>
    <n v="0"/>
    <n v="3"/>
    <n v="9"/>
    <s v="Yes"/>
    <n v="0"/>
    <s v="OH"/>
    <x v="1"/>
    <n v="66"/>
    <s v="No"/>
    <s v="Yes"/>
    <s v="Yes"/>
    <s v="  Month-to-Month   "/>
    <s v="Paper Check"/>
    <n v="35"/>
    <n v="73"/>
    <x v="4"/>
    <s v="Attitude of service provider"/>
    <x v="923"/>
    <x v="935"/>
    <n v="31"/>
    <x v="1"/>
    <n v="36.57"/>
    <x v="3"/>
    <s v="Phone"/>
    <x v="0"/>
    <n v="0"/>
    <n v="5344"/>
    <s v="Medio"/>
    <s v="Bajo"/>
    <n v="3.2258064516129031E-2"/>
    <n v="1630"/>
    <n v="10"/>
    <n v="3.1"/>
    <n v="3.1"/>
    <s v="Primera compra"/>
    <n v="1636"/>
    <n v="53.749486652977417"/>
    <n v="4.4791238877481181"/>
    <x v="2"/>
    <x v="1"/>
    <s v="abr"/>
  </r>
  <r>
    <x v="5008"/>
    <x v="1"/>
    <n v="20"/>
    <n v="254"/>
    <n v="729.8"/>
    <n v="224"/>
    <s v="Yes"/>
    <s v="No"/>
    <n v="240.8"/>
    <n v="4"/>
    <n v="12"/>
    <s v="Yes"/>
    <n v="0"/>
    <s v="MS"/>
    <x v="1"/>
    <n v="42"/>
    <s v="No"/>
    <s v="No"/>
    <s v="Yes"/>
    <s v="  Two Year   "/>
    <s v="Direct Debit"/>
    <n v="39"/>
    <n v="2170"/>
    <x v="1"/>
    <s v="Product dissatisfaction"/>
    <x v="594"/>
    <x v="1054"/>
    <n v="22"/>
    <x v="2"/>
    <n v="31.61"/>
    <x v="2"/>
    <s v="Phone"/>
    <x v="0"/>
    <n v="4.82"/>
    <n v="3576"/>
    <s v="Medio"/>
    <s v="Medio"/>
    <n v="0.22727272727272727"/>
    <n v="1495"/>
    <n v="483"/>
    <n v="4.5548654244306416E-2"/>
    <n v="4.5548654244306416E-2"/>
    <s v="Primera compra"/>
    <n v="1370"/>
    <n v="45.010266940451743"/>
    <n v="3.7508555783709787"/>
    <x v="1"/>
    <x v="0"/>
    <s v="ene"/>
  </r>
  <r>
    <x v="5009"/>
    <x v="1"/>
    <n v="2"/>
    <n v="196"/>
    <n v="617.1"/>
    <n v="0"/>
    <s v="No"/>
    <s v="No"/>
    <n v="0"/>
    <n v="0"/>
    <n v="5"/>
    <s v="Yes"/>
    <n v="0"/>
    <s v="CO"/>
    <x v="0"/>
    <n v="84"/>
    <s v="No"/>
    <s v="Yes"/>
    <s v="Yes"/>
    <s v="  Month-to-Month   "/>
    <s v="Credit Card"/>
    <n v="47"/>
    <n v="3212"/>
    <x v="2"/>
    <s v="Competitor had better devices"/>
    <x v="791"/>
    <x v="428"/>
    <n v="115"/>
    <x v="2"/>
    <n v="49.24"/>
    <x v="2"/>
    <s v="Phone"/>
    <x v="1"/>
    <n v="0"/>
    <n v="6115"/>
    <s v="Alto"/>
    <s v="Medio"/>
    <n v="4.3478260869565216E-2"/>
    <n v="906"/>
    <n v="201"/>
    <n v="0.57213930348258701"/>
    <n v="0.57213930348258701"/>
    <s v="Primera compra"/>
    <n v="991"/>
    <n v="32.558521560574953"/>
    <n v="2.7132101300479126"/>
    <x v="1"/>
    <x v="3"/>
    <s v="ene"/>
  </r>
  <r>
    <x v="5010"/>
    <x v="1"/>
    <n v="40"/>
    <n v="6"/>
    <n v="16"/>
    <n v="0"/>
    <s v="No"/>
    <s v="No"/>
    <n v="0"/>
    <n v="4"/>
    <n v="7"/>
    <s v="Yes"/>
    <n v="0"/>
    <s v="KS"/>
    <x v="0"/>
    <n v="66"/>
    <s v="No"/>
    <s v="Yes"/>
    <s v="No"/>
    <s v="  Month-to-Month   "/>
    <s v="Paper Check"/>
    <n v="44"/>
    <n v="44"/>
    <x v="2"/>
    <s v="Competitor made better offer"/>
    <x v="1071"/>
    <x v="1418"/>
    <n v="37"/>
    <x v="1"/>
    <n v="39.299999999999997"/>
    <x v="3"/>
    <s v="Phone"/>
    <x v="0"/>
    <n v="0"/>
    <n v="6972"/>
    <s v="Medio"/>
    <s v="Bajo"/>
    <n v="2.7027027027027029E-2"/>
    <n v="989"/>
    <n v="7"/>
    <n v="5.2857142857142856"/>
    <n v="5.2857142857142856"/>
    <s v="Primera compra"/>
    <n v="1720"/>
    <n v="56.509240246406577"/>
    <n v="4.7091033538672145"/>
    <x v="2"/>
    <x v="1"/>
    <s v="ene"/>
  </r>
  <r>
    <x v="5011"/>
    <x v="1"/>
    <n v="23"/>
    <n v="11"/>
    <n v="35.5"/>
    <n v="0"/>
    <s v="No"/>
    <s v="Yes"/>
    <n v="0"/>
    <n v="3"/>
    <n v="6"/>
    <s v="Yes"/>
    <n v="0"/>
    <s v="MO"/>
    <x v="0"/>
    <n v="78"/>
    <s v="No"/>
    <s v="Yes"/>
    <s v="No"/>
    <s v="  Month-to-Month   "/>
    <s v="Direct Debit"/>
    <n v="34"/>
    <n v="202"/>
    <x v="4"/>
    <s v="Attitude of service provider"/>
    <x v="1294"/>
    <x v="32"/>
    <n v="90"/>
    <x v="1"/>
    <n v="37.99"/>
    <x v="2"/>
    <s v="Email"/>
    <x v="1"/>
    <n v="0"/>
    <n v="4934"/>
    <s v="Medio"/>
    <s v="Medio"/>
    <n v="5.5555555555555552E-2"/>
    <n v="1677"/>
    <n v="16"/>
    <n v="5.625"/>
    <n v="5.625"/>
    <s v="Primera compra"/>
    <n v="776"/>
    <n v="25.494866529774125"/>
    <n v="2.1245722108145104"/>
    <x v="1"/>
    <x v="1"/>
    <s v="ago"/>
  </r>
  <r>
    <x v="5012"/>
    <x v="1"/>
    <n v="11"/>
    <n v="340"/>
    <n v="871.2"/>
    <n v="0"/>
    <s v="No"/>
    <s v="No"/>
    <n v="0"/>
    <n v="0"/>
    <n v="6"/>
    <s v="Yes"/>
    <n v="0"/>
    <s v="MD"/>
    <x v="0"/>
    <n v="74"/>
    <s v="No"/>
    <s v="Yes"/>
    <s v="Yes"/>
    <s v="  One Year   "/>
    <s v="Credit Card"/>
    <n v="62"/>
    <n v="4162"/>
    <x v="4"/>
    <s v="Attitude of service provider"/>
    <x v="428"/>
    <x v="552"/>
    <n v="69"/>
    <x v="2"/>
    <n v="55.33"/>
    <x v="2"/>
    <s v="Phone"/>
    <x v="1"/>
    <n v="0"/>
    <n v="5636"/>
    <s v="Alto"/>
    <s v="Medio"/>
    <n v="7.2463768115942032E-2"/>
    <n v="1066"/>
    <n v="345"/>
    <n v="0.2"/>
    <n v="0.2"/>
    <s v="Primera compra"/>
    <n v="774"/>
    <n v="25.429158110882955"/>
    <n v="2.1190965092402463"/>
    <x v="1"/>
    <x v="3"/>
    <s v="ago"/>
  </r>
  <r>
    <x v="5013"/>
    <x v="1"/>
    <n v="8"/>
    <n v="105"/>
    <n v="374.3"/>
    <n v="27"/>
    <s v="Yes"/>
    <s v="No"/>
    <n v="81"/>
    <n v="2"/>
    <n v="0"/>
    <s v="No"/>
    <n v="0"/>
    <s v="CT"/>
    <x v="0"/>
    <n v="66"/>
    <s v="No"/>
    <s v="Yes"/>
    <s v="No"/>
    <s v="  One Year   "/>
    <s v="Direct Debit"/>
    <n v="15"/>
    <n v="411"/>
    <x v="5"/>
    <s v="Long distance charges"/>
    <x v="486"/>
    <x v="1403"/>
    <n v="56"/>
    <x v="2"/>
    <n v="13.25"/>
    <x v="8"/>
    <s v="Phone"/>
    <x v="0"/>
    <n v="0.24"/>
    <n v="6007"/>
    <s v="Medio"/>
    <s v="Medio"/>
    <n v="0.16071428571428573"/>
    <n v="1715"/>
    <n v="141"/>
    <n v="0.3971631205673759"/>
    <n v="0.3971631205673759"/>
    <s v="Primera compra"/>
    <n v="486"/>
    <n v="15.967145790554415"/>
    <n v="1.3305954825462012"/>
    <x v="1"/>
    <x v="1"/>
    <s v="jun"/>
  </r>
  <r>
    <x v="5014"/>
    <x v="1"/>
    <n v="9"/>
    <n v="88"/>
    <n v="218.4"/>
    <n v="0"/>
    <s v="No"/>
    <s v="No"/>
    <n v="0"/>
    <n v="2"/>
    <n v="3"/>
    <s v="Yes"/>
    <n v="0"/>
    <s v="ND"/>
    <x v="0"/>
    <n v="83"/>
    <s v="No"/>
    <s v="Yes"/>
    <s v="No"/>
    <s v="  Month-to-Month   "/>
    <s v="Direct Debit"/>
    <n v="33"/>
    <n v="485"/>
    <x v="2"/>
    <s v="Competitor offered higher download speeds"/>
    <x v="943"/>
    <x v="576"/>
    <n v="40"/>
    <x v="2"/>
    <n v="36.4"/>
    <x v="3"/>
    <s v="Email"/>
    <x v="1"/>
    <n v="0"/>
    <n v="2695"/>
    <s v="Medio"/>
    <s v="Bajo"/>
    <n v="2.5000000000000001E-2"/>
    <n v="988"/>
    <n v="89"/>
    <n v="0.449438202247191"/>
    <n v="0.449438202247191"/>
    <s v="Primera compra"/>
    <n v="1648"/>
    <n v="54.143737166324435"/>
    <n v="4.5119780971937029"/>
    <x v="2"/>
    <x v="1"/>
    <s v="abr"/>
  </r>
  <r>
    <x v="5015"/>
    <x v="1"/>
    <n v="22"/>
    <n v="59"/>
    <n v="173.8"/>
    <n v="136"/>
    <s v="Yes"/>
    <s v="No"/>
    <n v="91"/>
    <n v="1"/>
    <n v="2"/>
    <s v="Yes"/>
    <n v="0"/>
    <s v="MT"/>
    <x v="0"/>
    <n v="39"/>
    <s v="No"/>
    <s v="No"/>
    <s v="Yes"/>
    <s v="  One Year   "/>
    <s v="Credit Card"/>
    <n v="35"/>
    <n v="616"/>
    <x v="1"/>
    <s v="Product dissatisfaction"/>
    <x v="663"/>
    <x v="730"/>
    <n v="59"/>
    <x v="1"/>
    <n v="31.11"/>
    <x v="7"/>
    <s v="Email"/>
    <x v="1"/>
    <n v="1.82"/>
    <n v="4973"/>
    <s v="Medio"/>
    <s v="Medio"/>
    <n v="0.10169491525423729"/>
    <n v="535"/>
    <n v="201"/>
    <n v="0.29353233830845771"/>
    <n v="0.29353233830845771"/>
    <s v="Primera compra"/>
    <n v="594"/>
    <n v="19.515400410677618"/>
    <n v="1.6262833675564681"/>
    <x v="1"/>
    <x v="1"/>
    <s v="feb"/>
  </r>
  <r>
    <x v="5016"/>
    <x v="1"/>
    <n v="13"/>
    <n v="393"/>
    <n v="870.1"/>
    <n v="136"/>
    <s v="Yes"/>
    <s v="No"/>
    <n v="110.8"/>
    <n v="4"/>
    <n v="2"/>
    <s v="Yes"/>
    <n v="0"/>
    <s v="AZ"/>
    <x v="1"/>
    <n v="47"/>
    <s v="No"/>
    <s v="No"/>
    <s v="Yes"/>
    <s v="  One Year   "/>
    <s v="Direct Debit"/>
    <n v="44"/>
    <n v="2380"/>
    <x v="4"/>
    <s v="Attitude of support person"/>
    <x v="1371"/>
    <x v="875"/>
    <n v="51"/>
    <x v="0"/>
    <n v="49.35"/>
    <x v="2"/>
    <s v="SMS"/>
    <x v="1"/>
    <n v="5.54"/>
    <n v="654"/>
    <s v="Alto"/>
    <s v="Medio"/>
    <n v="9.8039215686274508E-2"/>
    <n v="1169"/>
    <n v="534"/>
    <n v="9.5505617977528087E-2"/>
    <n v="9.5505617977528087E-2"/>
    <s v="Primera compra"/>
    <n v="1487"/>
    <n v="48.854209445585212"/>
    <n v="4.0711841204654347"/>
    <x v="1"/>
    <x v="3"/>
    <s v="sept"/>
  </r>
  <r>
    <x v="5017"/>
    <x v="1"/>
    <n v="13"/>
    <n v="9"/>
    <n v="21.5"/>
    <n v="0"/>
    <s v="No"/>
    <s v="Yes"/>
    <n v="0"/>
    <n v="5"/>
    <n v="13"/>
    <s v="Yes"/>
    <n v="0"/>
    <s v="MO"/>
    <x v="1"/>
    <n v="66"/>
    <s v="No"/>
    <s v="Yes"/>
    <s v="No"/>
    <s v="  Month-to-Month   "/>
    <s v="Credit Card"/>
    <n v="43"/>
    <n v="231"/>
    <x v="1"/>
    <s v="Service dissatisfaction"/>
    <x v="474"/>
    <x v="834"/>
    <n v="13"/>
    <x v="2"/>
    <n v="46.64"/>
    <x v="1"/>
    <s v="Phone"/>
    <x v="1"/>
    <n v="0"/>
    <n v="831"/>
    <s v="Alto"/>
    <s v="Bajo"/>
    <n v="0"/>
    <n v="1623"/>
    <n v="9"/>
    <n v="1.4444444444444444"/>
    <n v="1.4444444444444444"/>
    <s v="Primera compra"/>
    <n v="1502"/>
    <n v="49.347022587268995"/>
    <n v="4.1122518822724166"/>
    <x v="2"/>
    <x v="1"/>
    <s v="sept"/>
  </r>
  <r>
    <x v="5018"/>
    <x v="1"/>
    <n v="41"/>
    <n v="6"/>
    <n v="20.399999999999999"/>
    <n v="0"/>
    <s v="No"/>
    <s v="No"/>
    <n v="22.4"/>
    <n v="2"/>
    <n v="4"/>
    <s v="Yes"/>
    <n v="0"/>
    <s v="CO"/>
    <x v="0"/>
    <n v="52"/>
    <s v="No"/>
    <s v="No"/>
    <s v="Yes"/>
    <s v="  Month-to-Month   "/>
    <s v="Direct Debit"/>
    <n v="57"/>
    <n v="291"/>
    <x v="2"/>
    <s v="Competitor made better offer"/>
    <x v="1344"/>
    <x v="554"/>
    <n v="23"/>
    <x v="1"/>
    <n v="66.180000000000007"/>
    <x v="3"/>
    <s v="SMS"/>
    <x v="1"/>
    <n v="0"/>
    <n v="977"/>
    <s v="Alto"/>
    <s v="Bajo"/>
    <n v="4.3478260869565216E-2"/>
    <n v="680"/>
    <n v="7"/>
    <n v="3.2857142857142856"/>
    <n v="3.2857142857142856"/>
    <s v="Primera compra"/>
    <n v="474"/>
    <n v="15.57289527720739"/>
    <n v="1.2977412731006159"/>
    <x v="0"/>
    <x v="1"/>
    <s v="jun"/>
  </r>
  <r>
    <x v="5018"/>
    <x v="1"/>
    <n v="45"/>
    <n v="6"/>
    <n v="20.399999999999999"/>
    <n v="0"/>
    <s v="No"/>
    <s v="No"/>
    <n v="22.4"/>
    <n v="2"/>
    <n v="4"/>
    <s v="Yes"/>
    <n v="0"/>
    <s v="CO"/>
    <x v="0"/>
    <n v="52"/>
    <s v="No"/>
    <s v="No"/>
    <s v="Yes"/>
    <s v="  Month-to-Month   "/>
    <s v="Direct Debit"/>
    <n v="57"/>
    <n v="291"/>
    <x v="2"/>
    <s v="Competitor made better offer"/>
    <x v="1344"/>
    <x v="554"/>
    <n v="23"/>
    <x v="1"/>
    <n v="66.180000000000007"/>
    <x v="3"/>
    <s v="SMS"/>
    <x v="1"/>
    <n v="0"/>
    <n v="2388"/>
    <s v="Alto"/>
    <s v="Bajo"/>
    <n v="4.3478260869565216E-2"/>
    <n v="680"/>
    <n v="7"/>
    <n v="3.2857142857142856"/>
    <n v="3.2857142857142856"/>
    <s v="Compra posterior"/>
    <n v="474"/>
    <n v="15.57289527720739"/>
    <n v="1.2977412731006159"/>
    <x v="0"/>
    <x v="1"/>
    <s v="jun"/>
  </r>
  <r>
    <x v="5019"/>
    <x v="1"/>
    <n v="8"/>
    <n v="17"/>
    <n v="47.1"/>
    <n v="0"/>
    <s v="No"/>
    <s v="No"/>
    <n v="0"/>
    <n v="4"/>
    <n v="17"/>
    <s v="Yes"/>
    <n v="0"/>
    <s v="WV"/>
    <x v="1"/>
    <n v="21"/>
    <s v="Yes"/>
    <s v="No"/>
    <s v="No"/>
    <s v="  Month-to-Month   "/>
    <s v="Direct Debit"/>
    <n v="50"/>
    <n v="196"/>
    <x v="4"/>
    <s v="Attitude of service provider"/>
    <x v="365"/>
    <x v="519"/>
    <n v="21"/>
    <x v="2"/>
    <n v="48.69"/>
    <x v="9"/>
    <s v="Phone"/>
    <x v="0"/>
    <n v="0"/>
    <n v="1099"/>
    <s v="Alto"/>
    <s v="Medio"/>
    <n v="0.38095238095238093"/>
    <n v="993"/>
    <n v="25"/>
    <n v="0.84"/>
    <n v="0.84"/>
    <s v="Primera compra"/>
    <n v="997"/>
    <n v="32.755646817248461"/>
    <n v="2.729637234770705"/>
    <x v="1"/>
    <x v="1"/>
    <s v="ene"/>
  </r>
  <r>
    <x v="5020"/>
    <x v="1"/>
    <n v="40"/>
    <n v="172"/>
    <n v="483.5"/>
    <n v="216"/>
    <s v="Yes"/>
    <s v="No"/>
    <n v="159.30000000000001"/>
    <n v="3"/>
    <n v="12"/>
    <s v="No"/>
    <n v="43"/>
    <s v="DE"/>
    <x v="0"/>
    <n v="23"/>
    <s v="Yes"/>
    <s v="No"/>
    <s v="No"/>
    <s v="  Month-to-Month   "/>
    <s v="Direct Debit"/>
    <n v="22"/>
    <n v="1182"/>
    <x v="1"/>
    <s v="Lack of self-service on Website"/>
    <x v="896"/>
    <x v="1419"/>
    <n v="39"/>
    <x v="1"/>
    <n v="24.95"/>
    <x v="10"/>
    <s v="Email"/>
    <x v="0"/>
    <n v="6.37"/>
    <n v="1624"/>
    <s v="Medio"/>
    <s v="Medio"/>
    <n v="0.17948717948717949"/>
    <n v="1738"/>
    <n v="395"/>
    <n v="9.8734177215189872E-2"/>
    <n v="9.8734177215189872E-2"/>
    <s v="Primera compra"/>
    <n v="1610"/>
    <n v="52.895277207392198"/>
    <n v="4.4079397672826834"/>
    <x v="1"/>
    <x v="0"/>
    <s v="may"/>
  </r>
  <r>
    <x v="5021"/>
    <x v="1"/>
    <n v="12"/>
    <n v="139"/>
    <n v="317.89999999999998"/>
    <n v="0"/>
    <s v="No"/>
    <s v="Yes"/>
    <n v="0"/>
    <n v="3"/>
    <n v="6"/>
    <s v="Yes"/>
    <n v="0"/>
    <s v="ME"/>
    <x v="0"/>
    <n v="77"/>
    <s v="No"/>
    <s v="Yes"/>
    <s v="No"/>
    <s v="  One Year   "/>
    <s v="Direct Debit"/>
    <n v="35"/>
    <n v="862"/>
    <x v="2"/>
    <s v="Competitor made better offer"/>
    <x v="1074"/>
    <x v="964"/>
    <n v="70"/>
    <x v="2"/>
    <n v="28.37"/>
    <x v="5"/>
    <s v="Phone"/>
    <x v="1"/>
    <n v="0"/>
    <n v="2049"/>
    <s v="Medio"/>
    <s v="Bajo"/>
    <n v="5.7142857142857141E-2"/>
    <n v="1374"/>
    <n v="143"/>
    <n v="0.48951048951048953"/>
    <n v="0.48951048951048953"/>
    <s v="Primera compra"/>
    <n v="695"/>
    <n v="22.833675564681727"/>
    <n v="1.9028062970568105"/>
    <x v="0"/>
    <x v="2"/>
    <s v="nov"/>
  </r>
  <r>
    <x v="5022"/>
    <x v="1"/>
    <n v="17"/>
    <n v="154"/>
    <n v="443.4"/>
    <n v="0"/>
    <s v="No"/>
    <s v="No"/>
    <n v="9.6999999999999993"/>
    <n v="2"/>
    <n v="6"/>
    <s v="Yes"/>
    <n v="0"/>
    <s v="MT"/>
    <x v="0"/>
    <n v="85"/>
    <s v="No"/>
    <s v="Yes"/>
    <s v="Yes"/>
    <s v="  One Year   "/>
    <s v="Direct Debit"/>
    <n v="36"/>
    <n v="1980"/>
    <x v="2"/>
    <s v="Competitor offered higher download speeds"/>
    <x v="772"/>
    <x v="1420"/>
    <n v="19"/>
    <x v="2"/>
    <n v="39.880000000000003"/>
    <x v="0"/>
    <s v="Phone"/>
    <x v="1"/>
    <n v="0"/>
    <n v="2613"/>
    <s v="Medio"/>
    <s v="Bajo"/>
    <n v="0.10526315789473684"/>
    <n v="1522"/>
    <n v="156"/>
    <n v="0.12179487179487179"/>
    <n v="0.12179487179487179"/>
    <s v="Primera compra"/>
    <n v="1130"/>
    <n v="37.125256673511295"/>
    <n v="3.0937713894592744"/>
    <x v="0"/>
    <x v="0"/>
    <s v="sept"/>
  </r>
  <r>
    <x v="5023"/>
    <x v="1"/>
    <n v="14"/>
    <n v="6"/>
    <n v="16"/>
    <n v="0"/>
    <s v="No"/>
    <s v="No"/>
    <n v="0"/>
    <n v="1"/>
    <n v="4"/>
    <s v="Yes"/>
    <n v="0"/>
    <s v="RI"/>
    <x v="1"/>
    <n v="47"/>
    <s v="No"/>
    <s v="No"/>
    <s v="No"/>
    <s v="  Month-to-Month   "/>
    <s v="Direct Debit"/>
    <n v="33"/>
    <n v="33"/>
    <x v="1"/>
    <s v="Lack of self-service on Website"/>
    <x v="640"/>
    <x v="347"/>
    <n v="114"/>
    <x v="2"/>
    <n v="34.49"/>
    <x v="1"/>
    <s v="SMS"/>
    <x v="0"/>
    <n v="0"/>
    <n v="4009"/>
    <s v="Medio"/>
    <s v="Bajo"/>
    <n v="0"/>
    <n v="390"/>
    <n v="6"/>
    <n v="19"/>
    <n v="19"/>
    <s v="Primera compra"/>
    <n v="793"/>
    <n v="26.053388090349078"/>
    <n v="2.1711156741957565"/>
    <x v="2"/>
    <x v="1"/>
    <s v="ago"/>
  </r>
  <r>
    <x v="5024"/>
    <x v="1"/>
    <n v="1"/>
    <n v="22"/>
    <n v="55.4"/>
    <n v="16"/>
    <s v="Yes"/>
    <s v="No"/>
    <n v="9.3000000000000007"/>
    <n v="5"/>
    <n v="18"/>
    <s v="Yes"/>
    <n v="0"/>
    <s v="OH"/>
    <x v="0"/>
    <n v="19"/>
    <s v="Yes"/>
    <s v="No"/>
    <s v="No"/>
    <s v="  Month-to-Month   "/>
    <s v="Direct Debit"/>
    <n v="56"/>
    <n v="221"/>
    <x v="1"/>
    <s v="Limited range of services"/>
    <x v="1223"/>
    <x v="842"/>
    <n v="26"/>
    <x v="2"/>
    <n v="64.45"/>
    <x v="0"/>
    <s v="Phone"/>
    <x v="1"/>
    <n v="0.37"/>
    <n v="5559"/>
    <s v="Alto"/>
    <s v="Bajo"/>
    <n v="7.6923076923076927E-2"/>
    <n v="893"/>
    <n v="40"/>
    <n v="0.65"/>
    <n v="0.65"/>
    <s v="Primera compra"/>
    <n v="587"/>
    <n v="19.285420944558521"/>
    <n v="1.6071184120465434"/>
    <x v="0"/>
    <x v="1"/>
    <s v="mar"/>
  </r>
  <r>
    <x v="5025"/>
    <x v="1"/>
    <n v="12"/>
    <n v="21"/>
    <n v="56.1"/>
    <n v="0"/>
    <s v="No"/>
    <s v="Yes"/>
    <n v="0"/>
    <n v="1"/>
    <n v="19"/>
    <s v="Yes"/>
    <n v="0"/>
    <s v="VA"/>
    <x v="1"/>
    <n v="47"/>
    <s v="No"/>
    <s v="No"/>
    <s v="Yes"/>
    <s v="  Month-to-Month   "/>
    <s v="Direct Debit"/>
    <n v="30"/>
    <n v="420"/>
    <x v="2"/>
    <s v="Competitor had better devices"/>
    <x v="340"/>
    <x v="898"/>
    <n v="55"/>
    <x v="2"/>
    <n v="24.91"/>
    <x v="0"/>
    <s v="Phone"/>
    <x v="0"/>
    <n v="0"/>
    <n v="4182"/>
    <s v="Medio"/>
    <s v="Bajo"/>
    <n v="3.6363636363636362E-2"/>
    <n v="752"/>
    <n v="23"/>
    <n v="2.3913043478260869"/>
    <n v="2.3913043478260869"/>
    <s v="Primera compra"/>
    <n v="1495"/>
    <n v="49.117043121149891"/>
    <n v="4.0930869267624912"/>
    <x v="0"/>
    <x v="1"/>
    <s v="sept"/>
  </r>
  <r>
    <x v="5026"/>
    <x v="1"/>
    <n v="12"/>
    <n v="65"/>
    <n v="155.4"/>
    <n v="40"/>
    <s v="Yes"/>
    <s v="No"/>
    <n v="73.5"/>
    <n v="4"/>
    <n v="3"/>
    <s v="Yes"/>
    <n v="0"/>
    <s v="IN"/>
    <x v="0"/>
    <n v="57"/>
    <s v="No"/>
    <s v="No"/>
    <s v="No"/>
    <s v="  Month-to-Month   "/>
    <s v="Credit Card"/>
    <n v="25"/>
    <n v="244"/>
    <x v="3"/>
    <s v="Don't know"/>
    <x v="199"/>
    <x v="1421"/>
    <n v="47"/>
    <x v="2"/>
    <n v="22.68"/>
    <x v="5"/>
    <s v="Phone"/>
    <x v="1"/>
    <n v="0.15"/>
    <n v="4903"/>
    <s v="Medio"/>
    <s v="Bajo"/>
    <n v="8.5106382978723402E-2"/>
    <n v="430"/>
    <n v="109"/>
    <n v="0.43119266055045874"/>
    <n v="0.43119266055045874"/>
    <s v="Primera compra"/>
    <n v="943"/>
    <n v="30.98151950718686"/>
    <n v="2.5817932922655715"/>
    <x v="0"/>
    <x v="1"/>
    <s v="mar"/>
  </r>
  <r>
    <x v="5027"/>
    <x v="1"/>
    <n v="4"/>
    <n v="3"/>
    <n v="7"/>
    <n v="0"/>
    <s v="No"/>
    <s v="No"/>
    <n v="135.30000000000001"/>
    <n v="1"/>
    <n v="15"/>
    <s v="Yes"/>
    <n v="0"/>
    <s v="IA"/>
    <x v="1"/>
    <n v="22"/>
    <s v="Yes"/>
    <s v="No"/>
    <s v="No"/>
    <s v="  Month-to-Month   "/>
    <s v="Credit Card"/>
    <n v="31"/>
    <n v="31"/>
    <x v="1"/>
    <s v="Poor expertise of online support"/>
    <x v="1408"/>
    <x v="1271"/>
    <n v="65"/>
    <x v="2"/>
    <n v="27.99"/>
    <x v="7"/>
    <s v="Email"/>
    <x v="0"/>
    <n v="0"/>
    <n v="6831"/>
    <s v="Medio"/>
    <s v="Medio"/>
    <n v="9.2307692307692313E-2"/>
    <n v="510"/>
    <n v="9"/>
    <n v="7.2222222222222223"/>
    <n v="7.2222222222222223"/>
    <s v="Primera compra"/>
    <n v="1183"/>
    <n v="38.866529774127308"/>
    <n v="3.2388774811772758"/>
    <x v="1"/>
    <x v="1"/>
    <s v="jul"/>
  </r>
  <r>
    <x v="5028"/>
    <x v="1"/>
    <n v="42"/>
    <n v="119"/>
    <n v="355.5"/>
    <n v="144"/>
    <s v="Yes"/>
    <s v="No"/>
    <n v="85"/>
    <n v="1"/>
    <n v="16"/>
    <s v="Yes"/>
    <n v="0"/>
    <s v="MO"/>
    <x v="1"/>
    <n v="30"/>
    <s v="No"/>
    <s v="No"/>
    <s v="Yes"/>
    <s v="  Month-to-Month   "/>
    <s v="Direct Debit"/>
    <n v="26"/>
    <n v="925"/>
    <x v="3"/>
    <s v="Don't know"/>
    <x v="585"/>
    <x v="509"/>
    <n v="28"/>
    <x v="1"/>
    <n v="28.27"/>
    <x v="4"/>
    <s v="SMS"/>
    <x v="1"/>
    <n v="4.25"/>
    <n v="6906"/>
    <s v="Medio"/>
    <s v="Bajo"/>
    <n v="0.10714285714285714"/>
    <n v="534"/>
    <n v="266"/>
    <n v="0.10526315789473684"/>
    <n v="0.10526315789473684"/>
    <s v="Primera compra"/>
    <n v="720"/>
    <n v="23.655030800821354"/>
    <n v="1.9712525667351128"/>
    <x v="0"/>
    <x v="2"/>
    <s v="oct"/>
  </r>
  <r>
    <x v="5029"/>
    <x v="1"/>
    <n v="17"/>
    <n v="5"/>
    <n v="16"/>
    <n v="0"/>
    <s v="No"/>
    <s v="No"/>
    <n v="0"/>
    <n v="3"/>
    <n v="7"/>
    <s v="Yes"/>
    <n v="0"/>
    <s v="DE"/>
    <x v="0"/>
    <n v="66"/>
    <s v="No"/>
    <s v="Yes"/>
    <s v="No"/>
    <s v="  Month-to-Month   "/>
    <s v="Credit Card"/>
    <n v="21"/>
    <n v="21"/>
    <x v="1"/>
    <s v="Product dissatisfaction"/>
    <x v="414"/>
    <x v="795"/>
    <n v="72"/>
    <x v="1"/>
    <n v="20.57"/>
    <x v="8"/>
    <s v="Email"/>
    <x v="0"/>
    <n v="0"/>
    <n v="3878"/>
    <s v="Medio"/>
    <s v="Medio"/>
    <n v="0.125"/>
    <n v="1167"/>
    <n v="14"/>
    <n v="5.1428571428571432"/>
    <n v="5.1428571428571432"/>
    <s v="Primera compra"/>
    <n v="1156"/>
    <n v="37.979466119096507"/>
    <n v="3.1649555099247091"/>
    <x v="1"/>
    <x v="1"/>
    <s v="ago"/>
  </r>
  <r>
    <x v="5030"/>
    <x v="1"/>
    <n v="10"/>
    <n v="10"/>
    <n v="22.8"/>
    <n v="0"/>
    <s v="No"/>
    <s v="Yes"/>
    <n v="0"/>
    <n v="2"/>
    <n v="15"/>
    <s v="Yes"/>
    <n v="0"/>
    <s v="MI"/>
    <x v="1"/>
    <n v="84"/>
    <s v="No"/>
    <s v="Yes"/>
    <s v="No"/>
    <s v="  Month-to-Month   "/>
    <s v="Direct Debit"/>
    <n v="59"/>
    <n v="336"/>
    <x v="4"/>
    <s v="Attitude of support person"/>
    <x v="430"/>
    <x v="1115"/>
    <n v="17"/>
    <x v="0"/>
    <n v="50.77"/>
    <x v="9"/>
    <s v="SMS"/>
    <x v="0"/>
    <n v="0"/>
    <n v="5709"/>
    <s v="Alto"/>
    <s v="Medio"/>
    <n v="0.47058823529411764"/>
    <n v="686"/>
    <n v="18"/>
    <n v="0.94444444444444442"/>
    <n v="0.94444444444444442"/>
    <s v="Primera compra"/>
    <n v="1263"/>
    <n v="41.494866529774129"/>
    <n v="3.4579055441478439"/>
    <x v="1"/>
    <x v="1"/>
    <s v="abr"/>
  </r>
  <r>
    <x v="5031"/>
    <x v="1"/>
    <n v="32"/>
    <n v="63"/>
    <n v="170.1"/>
    <n v="126"/>
    <s v="Yes"/>
    <s v="No"/>
    <n v="75.599999999999994"/>
    <n v="1"/>
    <n v="6"/>
    <s v="Yes"/>
    <n v="0"/>
    <s v="MA"/>
    <x v="0"/>
    <n v="45"/>
    <s v="No"/>
    <s v="No"/>
    <s v="No"/>
    <s v="  Month-to-Month   "/>
    <s v="Direct Debit"/>
    <n v="27"/>
    <n v="578"/>
    <x v="1"/>
    <s v="Poor expertise of online support"/>
    <x v="787"/>
    <x v="720"/>
    <n v="2"/>
    <x v="1"/>
    <n v="26.2"/>
    <x v="4"/>
    <s v="Email"/>
    <x v="0"/>
    <n v="1.51"/>
    <n v="323"/>
    <s v="Medio"/>
    <s v="Bajo"/>
    <n v="1.5"/>
    <n v="452"/>
    <n v="192"/>
    <n v="1.0416666666666666E-2"/>
    <n v="1.0416666666666666E-2"/>
    <s v="Primera compra"/>
    <n v="726"/>
    <n v="23.852156057494867"/>
    <n v="1.9876796714579055"/>
    <x v="0"/>
    <x v="1"/>
    <s v="oct"/>
  </r>
  <r>
    <x v="5032"/>
    <x v="1"/>
    <n v="3"/>
    <n v="2"/>
    <n v="6"/>
    <n v="0"/>
    <s v="No"/>
    <s v="No"/>
    <n v="0"/>
    <n v="2"/>
    <n v="2"/>
    <s v="Yes"/>
    <n v="0"/>
    <s v="WI"/>
    <x v="1"/>
    <n v="57"/>
    <s v="No"/>
    <s v="No"/>
    <s v="No"/>
    <s v="  Month-to-Month   "/>
    <s v="Paper Check"/>
    <n v="50"/>
    <n v="50"/>
    <x v="2"/>
    <s v="Competitor made better offer"/>
    <x v="912"/>
    <x v="753"/>
    <n v="78"/>
    <x v="2"/>
    <n v="54.45"/>
    <x v="1"/>
    <s v="Phone"/>
    <x v="1"/>
    <n v="0"/>
    <n v="6127"/>
    <s v="Alto"/>
    <s v="Bajo"/>
    <n v="0"/>
    <n v="612"/>
    <n v="2"/>
    <n v="39"/>
    <n v="39"/>
    <s v="Primera compra"/>
    <n v="427"/>
    <n v="14.028747433264886"/>
    <n v="1.1690622861054072"/>
    <x v="0"/>
    <x v="1"/>
    <s v="ago"/>
  </r>
  <r>
    <x v="5033"/>
    <x v="1"/>
    <n v="7"/>
    <n v="308"/>
    <n v="577.5"/>
    <n v="192"/>
    <s v="Yes"/>
    <s v="Yes"/>
    <n v="0"/>
    <n v="3"/>
    <n v="2"/>
    <s v="Yes"/>
    <n v="0"/>
    <s v="NM"/>
    <x v="0"/>
    <n v="65"/>
    <s v="No"/>
    <s v="Yes"/>
    <s v="Yes"/>
    <s v="  One Year   "/>
    <s v="Direct Debit"/>
    <n v="50"/>
    <n v="2392"/>
    <x v="2"/>
    <s v="Competitor offered higher download speeds"/>
    <x v="499"/>
    <x v="405"/>
    <n v="37"/>
    <x v="0"/>
    <n v="58.44"/>
    <x v="2"/>
    <s v="SMS"/>
    <x v="1"/>
    <n v="0.57999999999999996"/>
    <n v="2497"/>
    <s v="Alto"/>
    <s v="Medio"/>
    <n v="0.13513513513513514"/>
    <n v="613"/>
    <n v="505"/>
    <n v="7.3267326732673263E-2"/>
    <n v="7.3267326732673263E-2"/>
    <s v="Primera compra"/>
    <n v="1604"/>
    <n v="52.698151950718682"/>
    <n v="4.3915126625598901"/>
    <x v="1"/>
    <x v="3"/>
    <s v="may"/>
  </r>
  <r>
    <x v="5034"/>
    <x v="1"/>
    <n v="24"/>
    <n v="63"/>
    <n v="154.19999999999999"/>
    <n v="68"/>
    <s v="Yes"/>
    <s v="No"/>
    <n v="137.69999999999999"/>
    <n v="5"/>
    <n v="5"/>
    <s v="Yes"/>
    <n v="0"/>
    <s v="IN"/>
    <x v="1"/>
    <n v="55"/>
    <s v="No"/>
    <s v="No"/>
    <s v="No"/>
    <s v="  Month-to-Month   "/>
    <s v="Direct Debit"/>
    <n v="45"/>
    <n v="771"/>
    <x v="2"/>
    <s v="Competitor offered more data"/>
    <x v="1356"/>
    <x v="236"/>
    <n v="56"/>
    <x v="1"/>
    <n v="46.13"/>
    <x v="2"/>
    <s v="Email"/>
    <x v="1"/>
    <n v="2.75"/>
    <n v="4452"/>
    <s v="Alto"/>
    <s v="Medio"/>
    <n v="8.9285714285714288E-2"/>
    <n v="415"/>
    <n v="136"/>
    <n v="0.41176470588235292"/>
    <n v="0.41176470588235292"/>
    <s v="Primera compra"/>
    <n v="311"/>
    <n v="10.217659137577002"/>
    <n v="0.85147159479808343"/>
    <x v="1"/>
    <x v="2"/>
    <s v="dic"/>
  </r>
  <r>
    <x v="5035"/>
    <x v="1"/>
    <n v="8"/>
    <n v="5"/>
    <n v="12"/>
    <n v="0"/>
    <s v="No"/>
    <s v="Yes"/>
    <n v="0"/>
    <n v="3"/>
    <n v="3"/>
    <s v="Yes"/>
    <n v="0"/>
    <s v="NV"/>
    <x v="0"/>
    <n v="40"/>
    <s v="No"/>
    <s v="No"/>
    <s v="No"/>
    <s v="  Month-to-Month   "/>
    <m/>
    <n v="47"/>
    <m/>
    <x v="4"/>
    <s v="Attitude of service provider"/>
    <x v="1246"/>
    <x v="1057"/>
    <n v="30"/>
    <x v="2"/>
    <n v="54.38"/>
    <x v="1"/>
    <s v="SMS"/>
    <x v="0"/>
    <n v="0"/>
    <n v="17"/>
    <s v="Alto"/>
    <s v="Bajo"/>
    <n v="0"/>
    <n v="1106"/>
    <n v="5"/>
    <n v="6"/>
    <n v="6"/>
    <s v="Primera compra"/>
    <n v="890"/>
    <n v="29.24024640657084"/>
    <n v="2.4366872005475702"/>
    <x v="2"/>
    <x v="1"/>
    <s v="may"/>
  </r>
  <r>
    <x v="5036"/>
    <x v="1"/>
    <n v="10"/>
    <n v="4"/>
    <n v="12"/>
    <n v="0"/>
    <s v="No"/>
    <s v="No"/>
    <n v="0"/>
    <n v="0"/>
    <n v="14"/>
    <s v="Yes"/>
    <n v="0"/>
    <s v="SC"/>
    <x v="0"/>
    <n v="85"/>
    <s v="No"/>
    <s v="Yes"/>
    <s v="No"/>
    <s v="  Month-to-Month   "/>
    <s v="Direct Debit"/>
    <n v="28"/>
    <n v="28"/>
    <x v="2"/>
    <s v="Competitor had better devices"/>
    <x v="1333"/>
    <x v="1198"/>
    <n v="4"/>
    <x v="2"/>
    <n v="23"/>
    <x v="10"/>
    <s v="SMS"/>
    <x v="1"/>
    <n v="0"/>
    <n v="1547"/>
    <s v="Medio"/>
    <s v="Medio"/>
    <n v="1.75"/>
    <n v="1383"/>
    <n v="11"/>
    <n v="0.36363636363636365"/>
    <n v="0.36363636363636365"/>
    <s v="Primera compra"/>
    <n v="665"/>
    <n v="21.848049281314168"/>
    <n v="1.8206707734428473"/>
    <x v="1"/>
    <x v="1"/>
    <s v="dic"/>
  </r>
  <r>
    <x v="5037"/>
    <x v="1"/>
    <n v="12"/>
    <n v="3"/>
    <n v="13"/>
    <n v="0"/>
    <s v="No"/>
    <s v="No"/>
    <n v="0"/>
    <n v="0"/>
    <n v="7"/>
    <s v="Yes"/>
    <n v="0"/>
    <s v="WV"/>
    <x v="0"/>
    <n v="55"/>
    <s v="No"/>
    <s v="No"/>
    <s v="No"/>
    <s v="  Month-to-Month   "/>
    <s v="Paper Check"/>
    <n v="27"/>
    <n v="27"/>
    <x v="2"/>
    <s v="Competitor offered higher download speeds"/>
    <x v="390"/>
    <x v="1103"/>
    <n v="104"/>
    <x v="2"/>
    <n v="23.73"/>
    <x v="1"/>
    <s v="SMS"/>
    <x v="0"/>
    <n v="0"/>
    <n v="2740"/>
    <s v="Medio"/>
    <s v="Bajo"/>
    <n v="0"/>
    <n v="1280"/>
    <n v="3"/>
    <n v="34.666666666666664"/>
    <n v="34.666666666666664"/>
    <s v="Primera compra"/>
    <n v="666"/>
    <n v="21.880903490759753"/>
    <n v="1.8234086242299794"/>
    <x v="0"/>
    <x v="1"/>
    <s v="dic"/>
  </r>
  <r>
    <x v="5038"/>
    <x v="1"/>
    <n v="11"/>
    <n v="8"/>
    <n v="22.3"/>
    <n v="16"/>
    <s v="Yes"/>
    <s v="No"/>
    <n v="9.4"/>
    <n v="2"/>
    <n v="9"/>
    <s v="Yes"/>
    <n v="0"/>
    <s v="OR"/>
    <x v="0"/>
    <n v="43"/>
    <s v="No"/>
    <s v="No"/>
    <s v="No"/>
    <s v="  Month-to-Month   "/>
    <s v="Direct Debit"/>
    <n v="25"/>
    <n v="112"/>
    <x v="1"/>
    <s v="Lack of self-service on Website"/>
    <x v="903"/>
    <x v="308"/>
    <n v="48"/>
    <x v="1"/>
    <n v="23.88"/>
    <x v="1"/>
    <s v="SMS"/>
    <x v="0"/>
    <n v="0.38"/>
    <n v="5305"/>
    <s v="Medio"/>
    <s v="Bajo"/>
    <n v="0"/>
    <n v="939"/>
    <n v="24"/>
    <n v="2"/>
    <n v="2"/>
    <s v="Primera compra"/>
    <n v="848"/>
    <n v="27.860369609856264"/>
    <n v="2.321697467488022"/>
    <x v="2"/>
    <x v="1"/>
    <s v="jun"/>
  </r>
  <r>
    <x v="5039"/>
    <x v="1"/>
    <n v="11"/>
    <n v="5"/>
    <n v="9"/>
    <n v="6"/>
    <s v="Yes"/>
    <s v="No"/>
    <n v="4.5"/>
    <n v="2"/>
    <n v="4"/>
    <s v="No"/>
    <n v="7"/>
    <s v="OR"/>
    <x v="1"/>
    <n v="35"/>
    <s v="No"/>
    <s v="No"/>
    <s v="No"/>
    <s v="  Month-to-Month   "/>
    <s v="Direct Debit"/>
    <n v="43"/>
    <n v="43"/>
    <x v="1"/>
    <s v="Limited range of services"/>
    <x v="1006"/>
    <x v="662"/>
    <n v="102"/>
    <x v="2"/>
    <n v="36.44"/>
    <x v="9"/>
    <s v="SMS"/>
    <x v="1"/>
    <n v="0.13"/>
    <n v="2606"/>
    <s v="Medio"/>
    <s v="Medio"/>
    <n v="7.8431372549019607E-2"/>
    <n v="1139"/>
    <n v="19"/>
    <n v="5.3684210526315788"/>
    <n v="5.3684210526315788"/>
    <s v="Primera compra"/>
    <n v="1240"/>
    <n v="40.739219712525667"/>
    <n v="3.3949349760438055"/>
    <x v="1"/>
    <x v="1"/>
    <s v="may"/>
  </r>
  <r>
    <x v="5040"/>
    <x v="1"/>
    <n v="18"/>
    <n v="111"/>
    <n v="282.60000000000002"/>
    <n v="0"/>
    <s v="No"/>
    <s v="Yes"/>
    <n v="0"/>
    <n v="4"/>
    <n v="6"/>
    <s v="Yes"/>
    <n v="0"/>
    <s v="GA"/>
    <x v="0"/>
    <n v="65"/>
    <s v="No"/>
    <s v="No"/>
    <s v="No"/>
    <s v="  Month-to-Month   "/>
    <s v="Credit Card"/>
    <n v="34"/>
    <n v="1058"/>
    <x v="5"/>
    <s v="Price too high"/>
    <x v="568"/>
    <x v="715"/>
    <n v="24"/>
    <x v="2"/>
    <n v="39.31"/>
    <x v="9"/>
    <s v="Phone"/>
    <x v="1"/>
    <n v="0"/>
    <n v="4943"/>
    <s v="Medio"/>
    <s v="Medio"/>
    <n v="0.33333333333333331"/>
    <n v="1551"/>
    <n v="119"/>
    <n v="0.20168067226890757"/>
    <n v="0.20168067226890757"/>
    <s v="Primera compra"/>
    <n v="440"/>
    <n v="14.455852156057494"/>
    <n v="1.2046543463381245"/>
    <x v="1"/>
    <x v="2"/>
    <s v="jul"/>
  </r>
  <r>
    <x v="5041"/>
    <x v="1"/>
    <n v="3"/>
    <n v="3"/>
    <n v="6"/>
    <n v="4"/>
    <s v="Yes"/>
    <s v="No"/>
    <n v="4.4000000000000004"/>
    <n v="1"/>
    <n v="4"/>
    <s v="No"/>
    <n v="4"/>
    <s v="KY"/>
    <x v="0"/>
    <n v="41"/>
    <s v="No"/>
    <s v="No"/>
    <s v="No"/>
    <s v="  Month-to-Month   "/>
    <s v="Credit Card"/>
    <n v="35"/>
    <n v="35"/>
    <x v="2"/>
    <s v="Competitor had better devices"/>
    <x v="1384"/>
    <x v="370"/>
    <n v="55"/>
    <x v="0"/>
    <n v="32.840000000000003"/>
    <x v="3"/>
    <s v="SMS"/>
    <x v="1"/>
    <n v="0.13"/>
    <n v="3880"/>
    <s v="Medio"/>
    <s v="Bajo"/>
    <n v="1.8181818181818181E-2"/>
    <n v="438"/>
    <n v="8"/>
    <n v="6.875"/>
    <n v="6.875"/>
    <s v="Primera compra"/>
    <n v="871"/>
    <n v="28.616016427104725"/>
    <n v="2.3846680355920604"/>
    <x v="2"/>
    <x v="1"/>
    <s v="may"/>
  </r>
  <r>
    <x v="5042"/>
    <x v="1"/>
    <n v="2"/>
    <n v="68"/>
    <n v="153.69999999999999"/>
    <n v="155"/>
    <s v="Yes"/>
    <s v="No"/>
    <n v="198.4"/>
    <n v="2"/>
    <n v="3"/>
    <s v="Yes"/>
    <n v="0"/>
    <s v="AZ"/>
    <x v="1"/>
    <n v="57"/>
    <s v="No"/>
    <s v="No"/>
    <s v="No"/>
    <s v="  Month-to-Month   "/>
    <s v="Direct Debit"/>
    <n v="40"/>
    <n v="1215"/>
    <x v="1"/>
    <s v="Limited range of services"/>
    <x v="510"/>
    <x v="492"/>
    <n v="19"/>
    <x v="0"/>
    <n v="44.39"/>
    <x v="6"/>
    <s v="Phone"/>
    <x v="0"/>
    <n v="3.97"/>
    <n v="6086"/>
    <s v="Medio"/>
    <s v="Medio"/>
    <n v="0.52631578947368418"/>
    <n v="1718"/>
    <n v="233"/>
    <n v="8.15450643776824E-2"/>
    <n v="8.15450643776824E-2"/>
    <s v="Primera compra"/>
    <n v="1089"/>
    <n v="35.7782340862423"/>
    <n v="2.9815195071868583"/>
    <x v="1"/>
    <x v="0"/>
    <s v="oct"/>
  </r>
  <r>
    <x v="5043"/>
    <x v="1"/>
    <n v="44"/>
    <n v="23"/>
    <n v="52"/>
    <n v="119"/>
    <s v="Yes"/>
    <s v="No"/>
    <n v="48.2"/>
    <n v="1"/>
    <n v="13"/>
    <s v="Yes"/>
    <n v="0"/>
    <s v="UT"/>
    <x v="1"/>
    <n v="22"/>
    <s v="Yes"/>
    <s v="No"/>
    <s v="Yes"/>
    <s v="  Month-to-Month   "/>
    <s v="Direct Debit"/>
    <n v="50"/>
    <n v="289"/>
    <x v="4"/>
    <s v="Attitude of support person"/>
    <x v="350"/>
    <x v="903"/>
    <n v="46"/>
    <x v="1"/>
    <n v="59.1"/>
    <x v="10"/>
    <s v="Email"/>
    <x v="1"/>
    <n v="1.44"/>
    <n v="2598"/>
    <s v="Alto"/>
    <s v="Medio"/>
    <n v="0.15217391304347827"/>
    <n v="707"/>
    <n v="149"/>
    <n v="0.3087248322147651"/>
    <n v="0.3087248322147651"/>
    <s v="Primera compra"/>
    <n v="1680"/>
    <n v="55.195071868583156"/>
    <n v="4.59958932238193"/>
    <x v="1"/>
    <x v="1"/>
    <s v="mar"/>
  </r>
  <r>
    <x v="5044"/>
    <x v="1"/>
    <n v="35"/>
    <n v="371"/>
    <n v="816"/>
    <n v="0"/>
    <s v="No"/>
    <s v="No"/>
    <n v="116.9"/>
    <n v="2"/>
    <n v="16"/>
    <s v="Yes"/>
    <n v="0"/>
    <s v="NE"/>
    <x v="0"/>
    <n v="22"/>
    <s v="Yes"/>
    <s v="No"/>
    <s v="Yes"/>
    <s v="  One Year   "/>
    <s v="Direct Debit"/>
    <n v="42"/>
    <n v="2423"/>
    <x v="2"/>
    <s v="Competitor made better offer"/>
    <x v="222"/>
    <x v="1059"/>
    <n v="104"/>
    <x v="0"/>
    <n v="38.61"/>
    <x v="9"/>
    <s v="Email"/>
    <x v="0"/>
    <n v="0"/>
    <n v="2359"/>
    <s v="Medio"/>
    <s v="Medio"/>
    <n v="7.6923076923076927E-2"/>
    <n v="773"/>
    <n v="379"/>
    <n v="0.27440633245382584"/>
    <n v="0.27440633245382584"/>
    <s v="Primera compra"/>
    <n v="534"/>
    <n v="17.544147843942504"/>
    <n v="1.462012320328542"/>
    <x v="1"/>
    <x v="3"/>
    <s v="abr"/>
  </r>
  <r>
    <x v="5045"/>
    <x v="1"/>
    <n v="35"/>
    <n v="395"/>
    <n v="860"/>
    <n v="244"/>
    <s v="Yes"/>
    <s v="No"/>
    <n v="199.8"/>
    <n v="3"/>
    <n v="30"/>
    <s v="Yes"/>
    <n v="0"/>
    <s v="GA"/>
    <x v="1"/>
    <n v="22"/>
    <s v="Yes"/>
    <s v="No"/>
    <s v="No"/>
    <s v="  One Year   "/>
    <s v="Direct Debit"/>
    <n v="63"/>
    <n v="3863"/>
    <x v="5"/>
    <s v="Long distance charges"/>
    <x v="172"/>
    <x v="765"/>
    <n v="93"/>
    <x v="1"/>
    <n v="67.260000000000005"/>
    <x v="3"/>
    <s v="Phone"/>
    <x v="0"/>
    <n v="7.99"/>
    <n v="3271"/>
    <s v="Alto"/>
    <s v="Bajo"/>
    <n v="1.0752688172043012E-2"/>
    <n v="1505"/>
    <n v="640"/>
    <n v="0.14531250000000001"/>
    <n v="0.14531250000000001"/>
    <s v="Primera compra"/>
    <n v="1505"/>
    <n v="49.445585215605753"/>
    <n v="4.1204654346338128"/>
    <x v="2"/>
    <x v="3"/>
    <s v="ago"/>
  </r>
  <r>
    <x v="5046"/>
    <x v="1"/>
    <n v="10"/>
    <n v="52"/>
    <n v="105.5"/>
    <n v="0"/>
    <s v="No"/>
    <s v="Yes"/>
    <n v="0"/>
    <n v="3"/>
    <n v="13"/>
    <s v="No"/>
    <n v="6"/>
    <s v="AR"/>
    <x v="0"/>
    <n v="55"/>
    <s v="No"/>
    <s v="No"/>
    <s v="No"/>
    <s v="  Month-to-Month   "/>
    <s v="Paper Check"/>
    <n v="18"/>
    <n v="177"/>
    <x v="2"/>
    <s v="Competitor had better devices"/>
    <x v="204"/>
    <x v="654"/>
    <n v="9"/>
    <x v="1"/>
    <n v="15.27"/>
    <x v="0"/>
    <s v="Email"/>
    <x v="0"/>
    <n v="0"/>
    <n v="363"/>
    <s v="Medio"/>
    <s v="Bajo"/>
    <n v="0.22222222222222221"/>
    <n v="815"/>
    <n v="54"/>
    <n v="0.16666666666666666"/>
    <n v="0.16666666666666666"/>
    <s v="Primera compra"/>
    <n v="351"/>
    <n v="11.531827515400412"/>
    <n v="0.9609856262833677"/>
    <x v="0"/>
    <x v="1"/>
    <s v="oct"/>
  </r>
  <r>
    <x v="5047"/>
    <x v="1"/>
    <n v="42"/>
    <n v="2"/>
    <n v="7"/>
    <n v="176"/>
    <s v="Yes"/>
    <s v="No"/>
    <n v="52.8"/>
    <n v="4"/>
    <n v="6"/>
    <s v="Yes"/>
    <n v="0"/>
    <s v="CT"/>
    <x v="1"/>
    <n v="34"/>
    <s v="No"/>
    <s v="No"/>
    <s v="No"/>
    <s v="  Month-to-Month   "/>
    <s v="Direct Debit"/>
    <n v="16"/>
    <n v="16"/>
    <x v="2"/>
    <s v="Competitor made better offer"/>
    <x v="1382"/>
    <x v="1054"/>
    <n v="71"/>
    <x v="0"/>
    <n v="17.73"/>
    <x v="6"/>
    <s v="SMS"/>
    <x v="1"/>
    <n v="0.26"/>
    <n v="4819"/>
    <s v="Medio"/>
    <s v="Medio"/>
    <n v="0.14084507042253522"/>
    <n v="1495"/>
    <n v="188"/>
    <n v="0.37765957446808512"/>
    <n v="0.37765957446808512"/>
    <s v="Primera compra"/>
    <n v="989"/>
    <n v="32.492813141683776"/>
    <n v="2.707734428473648"/>
    <x v="1"/>
    <x v="1"/>
    <s v="ene"/>
  </r>
  <r>
    <x v="5048"/>
    <x v="1"/>
    <n v="14"/>
    <n v="3"/>
    <n v="12"/>
    <n v="32"/>
    <s v="Yes"/>
    <s v="No"/>
    <n v="10.7"/>
    <n v="0"/>
    <n v="4"/>
    <s v="No"/>
    <n v="12"/>
    <s v="NV"/>
    <x v="1"/>
    <n v="85"/>
    <s v="No"/>
    <s v="Yes"/>
    <s v="Yes"/>
    <s v="  Month-to-Month   "/>
    <s v="Direct Debit"/>
    <n v="45"/>
    <n v="45"/>
    <x v="1"/>
    <s v="Network reliability"/>
    <x v="1256"/>
    <x v="550"/>
    <n v="59"/>
    <x v="0"/>
    <n v="47.81"/>
    <x v="5"/>
    <s v="SMS"/>
    <x v="0"/>
    <n v="50824.37"/>
    <n v="4366"/>
    <s v="Alto"/>
    <s v="Bajo"/>
    <n v="6.7796610169491525E-2"/>
    <n v="663"/>
    <n v="39"/>
    <n v="1.5128205128205128"/>
    <n v="1.5128205128205128"/>
    <s v="Primera compra"/>
    <n v="1422"/>
    <n v="46.718685831622174"/>
    <n v="3.893223819301848"/>
    <x v="0"/>
    <x v="1"/>
    <s v="nov"/>
  </r>
  <r>
    <x v="5049"/>
    <x v="1"/>
    <n v="12"/>
    <n v="6"/>
    <n v="14"/>
    <n v="0"/>
    <s v="No"/>
    <s v="Yes"/>
    <n v="0"/>
    <n v="0"/>
    <n v="5"/>
    <s v="Yes"/>
    <n v="0"/>
    <s v="UT"/>
    <x v="0"/>
    <n v="67"/>
    <s v="No"/>
    <s v="Yes"/>
    <s v="No"/>
    <s v="  Month-to-Month   "/>
    <s v="Direct Debit"/>
    <n v="29"/>
    <n v="29"/>
    <x v="2"/>
    <s v="Competitor had better devices"/>
    <x v="922"/>
    <x v="1005"/>
    <n v="8"/>
    <x v="2"/>
    <n v="33.96"/>
    <x v="8"/>
    <s v="Phone"/>
    <x v="1"/>
    <n v="0"/>
    <n v="5016"/>
    <s v="Medio"/>
    <s v="Medio"/>
    <n v="1.125"/>
    <n v="448"/>
    <n v="15"/>
    <n v="0.53333333333333333"/>
    <n v="0.53333333333333333"/>
    <s v="Primera compra"/>
    <n v="1412"/>
    <n v="46.390143737166326"/>
    <n v="3.8658453114305273"/>
    <x v="1"/>
    <x v="1"/>
    <s v="dic"/>
  </r>
  <r>
    <x v="5050"/>
    <x v="1"/>
    <n v="16"/>
    <n v="408"/>
    <n v="863.4"/>
    <n v="264"/>
    <s v="Yes"/>
    <s v="No"/>
    <n v="141.19999999999999"/>
    <n v="1"/>
    <n v="2"/>
    <s v="Yes"/>
    <n v="0"/>
    <s v="IA"/>
    <x v="0"/>
    <n v="53"/>
    <s v="No"/>
    <s v="No"/>
    <s v="Yes"/>
    <s v="  Two Year   "/>
    <s v="Direct Debit"/>
    <n v="39"/>
    <n v="2620"/>
    <x v="5"/>
    <s v="Price too high"/>
    <x v="1156"/>
    <x v="617"/>
    <n v="98"/>
    <x v="2"/>
    <n v="35.119999999999997"/>
    <x v="1"/>
    <s v="SMS"/>
    <x v="0"/>
    <n v="7.06"/>
    <n v="1421"/>
    <s v="Medio"/>
    <s v="Bajo"/>
    <n v="0"/>
    <n v="1698"/>
    <n v="672"/>
    <n v="0.14583333333333334"/>
    <n v="0.14583333333333334"/>
    <s v="Primera compra"/>
    <n v="539"/>
    <n v="17.708418891170432"/>
    <n v="1.4757015742642026"/>
    <x v="0"/>
    <x v="3"/>
    <s v="abr"/>
  </r>
  <r>
    <x v="5051"/>
    <x v="1"/>
    <n v="3"/>
    <n v="6"/>
    <n v="13"/>
    <n v="0"/>
    <s v="No"/>
    <s v="No"/>
    <n v="0"/>
    <n v="4"/>
    <n v="0"/>
    <s v="No"/>
    <n v="0"/>
    <s v="TX"/>
    <x v="0"/>
    <n v="50"/>
    <s v="No"/>
    <s v="No"/>
    <s v="No"/>
    <s v="  Month-to-Month   "/>
    <s v="Credit Card"/>
    <n v="7"/>
    <n v="7"/>
    <x v="2"/>
    <s v="Competitor made better offer"/>
    <x v="999"/>
    <x v="228"/>
    <n v="120"/>
    <x v="0"/>
    <n v="8.39"/>
    <x v="5"/>
    <s v="Email"/>
    <x v="1"/>
    <n v="0"/>
    <n v="4637"/>
    <s v="Medio"/>
    <s v="Bajo"/>
    <n v="3.3333333333333333E-2"/>
    <n v="536"/>
    <n v="10"/>
    <n v="12"/>
    <n v="12"/>
    <s v="Primera compra"/>
    <n v="1693"/>
    <n v="55.622176591375776"/>
    <n v="4.6351813826146477"/>
    <x v="0"/>
    <x v="1"/>
    <s v="feb"/>
  </r>
  <r>
    <x v="5052"/>
    <x v="1"/>
    <n v="12"/>
    <n v="4"/>
    <n v="7"/>
    <n v="114"/>
    <s v="Yes"/>
    <s v="No"/>
    <n v="205.2"/>
    <n v="0"/>
    <n v="5"/>
    <s v="Yes"/>
    <n v="0"/>
    <s v="AK"/>
    <x v="1"/>
    <n v="46"/>
    <s v="No"/>
    <s v="No"/>
    <s v="No"/>
    <s v="  Month-to-Month   "/>
    <s v="Paper Check"/>
    <n v="26"/>
    <n v="26"/>
    <x v="2"/>
    <s v="Competitor had better devices"/>
    <x v="348"/>
    <x v="479"/>
    <n v="11"/>
    <x v="0"/>
    <n v="22.93"/>
    <x v="6"/>
    <s v="SMS"/>
    <x v="0"/>
    <n v="4.0999999999999996"/>
    <n v="3081"/>
    <s v="Medio"/>
    <s v="Medio"/>
    <n v="0.90909090909090906"/>
    <n v="1085"/>
    <n v="128"/>
    <n v="8.59375E-2"/>
    <n v="8.59375E-2"/>
    <s v="Primera compra"/>
    <n v="1063"/>
    <n v="34.92402464065708"/>
    <n v="2.9103353867214232"/>
    <x v="1"/>
    <x v="1"/>
    <s v="nov"/>
  </r>
  <r>
    <x v="5053"/>
    <x v="1"/>
    <n v="13"/>
    <n v="38"/>
    <n v="85.3"/>
    <n v="54"/>
    <s v="Yes"/>
    <s v="No"/>
    <n v="15.1"/>
    <n v="3"/>
    <n v="14"/>
    <s v="Yes"/>
    <n v="0"/>
    <s v="IN"/>
    <x v="1"/>
    <n v="23"/>
    <s v="Yes"/>
    <s v="No"/>
    <s v="No"/>
    <s v="  Month-to-Month   "/>
    <s v="Direct Debit"/>
    <n v="34"/>
    <n v="191"/>
    <x v="1"/>
    <s v="Network reliability"/>
    <x v="1295"/>
    <x v="350"/>
    <n v="71"/>
    <x v="2"/>
    <n v="39.94"/>
    <x v="10"/>
    <s v="Phone"/>
    <x v="1"/>
    <n v="0.76"/>
    <n v="5003"/>
    <s v="Medio"/>
    <s v="Medio"/>
    <n v="9.8591549295774641E-2"/>
    <n v="1151"/>
    <n v="99"/>
    <n v="0.71717171717171713"/>
    <n v="0.71717171717171713"/>
    <s v="Primera compra"/>
    <n v="358"/>
    <n v="11.761806981519507"/>
    <n v="0.98015058179329229"/>
    <x v="1"/>
    <x v="1"/>
    <s v="oct"/>
  </r>
  <r>
    <x v="5054"/>
    <x v="1"/>
    <n v="34"/>
    <n v="5"/>
    <n v="12"/>
    <n v="4"/>
    <s v="Yes"/>
    <s v="No"/>
    <n v="4.9000000000000004"/>
    <n v="5"/>
    <n v="2"/>
    <s v="Yes"/>
    <n v="0"/>
    <s v="ME"/>
    <x v="1"/>
    <n v="72"/>
    <s v="No"/>
    <s v="Yes"/>
    <s v="No"/>
    <s v="  Month-to-Month   "/>
    <s v="Direct Debit"/>
    <n v="51"/>
    <n v="51"/>
    <x v="2"/>
    <s v="Competitor had better devices"/>
    <x v="185"/>
    <x v="721"/>
    <n v="96"/>
    <x v="1"/>
    <n v="50.88"/>
    <x v="4"/>
    <s v="Email"/>
    <x v="0"/>
    <n v="0.1"/>
    <n v="6177"/>
    <s v="Alto"/>
    <s v="Bajo"/>
    <n v="3.125E-2"/>
    <n v="356"/>
    <n v="12"/>
    <n v="8"/>
    <n v="8"/>
    <s v="Primera compra"/>
    <n v="1364"/>
    <n v="44.813141683778234"/>
    <n v="3.7344284736481863"/>
    <x v="0"/>
    <x v="1"/>
    <s v="ene"/>
  </r>
  <r>
    <x v="5055"/>
    <x v="1"/>
    <n v="7"/>
    <n v="2"/>
    <n v="5"/>
    <n v="4"/>
    <s v="Yes"/>
    <s v="No"/>
    <n v="2"/>
    <n v="2"/>
    <n v="10"/>
    <s v="Yes"/>
    <n v="0"/>
    <s v="FL"/>
    <x v="1"/>
    <n v="53"/>
    <s v="No"/>
    <s v="No"/>
    <s v="No"/>
    <s v="  Month-to-Month   "/>
    <s v="Direct Debit"/>
    <n v="46"/>
    <n v="46"/>
    <x v="4"/>
    <s v="Attitude of service provider"/>
    <x v="703"/>
    <x v="1298"/>
    <n v="75"/>
    <x v="2"/>
    <n v="36.880000000000003"/>
    <x v="0"/>
    <s v="Email"/>
    <x v="1"/>
    <n v="0.01"/>
    <n v="1735"/>
    <s v="Medio"/>
    <s v="Bajo"/>
    <n v="2.6666666666666668E-2"/>
    <n v="1001"/>
    <n v="8"/>
    <n v="9.375"/>
    <n v="9.375"/>
    <s v="Primera compra"/>
    <n v="314"/>
    <n v="10.316221765913758"/>
    <n v="0.85968514715947986"/>
    <x v="0"/>
    <x v="1"/>
    <s v="dic"/>
  </r>
  <r>
    <x v="5056"/>
    <x v="1"/>
    <n v="24"/>
    <n v="95"/>
    <n v="310.2"/>
    <n v="32"/>
    <s v="Yes"/>
    <s v="No"/>
    <n v="18.2"/>
    <n v="3"/>
    <n v="13"/>
    <s v="Yes"/>
    <n v="0"/>
    <s v="SD"/>
    <x v="1"/>
    <n v="23"/>
    <s v="Yes"/>
    <s v="No"/>
    <s v="No"/>
    <s v="  Month-to-Month   "/>
    <s v="Direct Debit"/>
    <n v="47"/>
    <n v="1048"/>
    <x v="2"/>
    <s v="Competitor had better devices"/>
    <x v="309"/>
    <x v="926"/>
    <n v="5"/>
    <x v="1"/>
    <n v="50.66"/>
    <x v="7"/>
    <s v="SMS"/>
    <x v="1"/>
    <n v="518.62"/>
    <n v="6204"/>
    <s v="Alto"/>
    <s v="Medio"/>
    <n v="1.2"/>
    <n v="712"/>
    <n v="133"/>
    <n v="3.7593984962406013E-2"/>
    <n v="3.7593984962406013E-2"/>
    <s v="Primera compra"/>
    <n v="750"/>
    <n v="24.640657084188909"/>
    <n v="2.0533880903490758"/>
    <x v="1"/>
    <x v="2"/>
    <s v="sept"/>
  </r>
  <r>
    <x v="5057"/>
    <x v="1"/>
    <n v="33"/>
    <n v="12"/>
    <n v="33.799999999999997"/>
    <n v="0"/>
    <s v="No"/>
    <s v="No"/>
    <n v="0"/>
    <n v="5"/>
    <n v="14"/>
    <s v="No"/>
    <n v="8"/>
    <s v="WI"/>
    <x v="1"/>
    <n v="21"/>
    <s v="Yes"/>
    <s v="No"/>
    <s v="No"/>
    <s v="  Month-to-Month   "/>
    <s v="Direct Debit"/>
    <n v="34"/>
    <n v="105"/>
    <x v="2"/>
    <s v="Competitor made better offer"/>
    <x v="470"/>
    <x v="1037"/>
    <n v="6"/>
    <x v="1"/>
    <n v="35.409999999999997"/>
    <x v="7"/>
    <s v="Email"/>
    <x v="1"/>
    <n v="0"/>
    <n v="4776"/>
    <s v="Medio"/>
    <s v="Medio"/>
    <n v="1"/>
    <n v="641"/>
    <n v="18"/>
    <n v="0.33333333333333331"/>
    <n v="0.33333333333333331"/>
    <s v="Primera compra"/>
    <n v="864"/>
    <n v="28.386036960985628"/>
    <n v="2.3655030800821355"/>
    <x v="1"/>
    <x v="1"/>
    <s v="jun"/>
  </r>
  <r>
    <x v="5058"/>
    <x v="1"/>
    <n v="38"/>
    <n v="4"/>
    <n v="9"/>
    <n v="0"/>
    <s v="No"/>
    <s v="Yes"/>
    <n v="0"/>
    <n v="2"/>
    <n v="0"/>
    <s v="No"/>
    <n v="0"/>
    <s v="IN"/>
    <x v="0"/>
    <n v="44"/>
    <s v="No"/>
    <s v="No"/>
    <s v="No"/>
    <s v="  Month-to-Month   "/>
    <s v="Paper Check"/>
    <n v="9"/>
    <n v="9"/>
    <x v="4"/>
    <s v="Attitude of support person"/>
    <x v="1264"/>
    <x v="41"/>
    <n v="7"/>
    <x v="0"/>
    <n v="10.68"/>
    <x v="7"/>
    <s v="SMS"/>
    <x v="0"/>
    <n v="0"/>
    <n v="4549"/>
    <s v="Medio"/>
    <s v="Medio"/>
    <n v="0.8571428571428571"/>
    <n v="341"/>
    <n v="10"/>
    <n v="0.7"/>
    <n v="0.7"/>
    <s v="Primera compra"/>
    <n v="878"/>
    <n v="28.845995893223819"/>
    <n v="2.4038329911019849"/>
    <x v="1"/>
    <x v="1"/>
    <s v="may"/>
  </r>
  <r>
    <x v="5059"/>
    <x v="1"/>
    <n v="28"/>
    <n v="202"/>
    <n v="648.5"/>
    <n v="0"/>
    <s v="No"/>
    <s v="No"/>
    <n v="0"/>
    <n v="1"/>
    <n v="4"/>
    <s v="Yes"/>
    <n v="0"/>
    <s v="VT"/>
    <x v="0"/>
    <n v="38"/>
    <s v="No"/>
    <s v="No"/>
    <s v="Yes"/>
    <s v="  One Year   "/>
    <s v="Direct Debit"/>
    <n v="21"/>
    <n v="840"/>
    <x v="4"/>
    <s v="Attitude of support person"/>
    <x v="1124"/>
    <x v="1209"/>
    <n v="26"/>
    <x v="1"/>
    <n v="24.82"/>
    <x v="3"/>
    <s v="SMS"/>
    <x v="1"/>
    <n v="0"/>
    <n v="6705"/>
    <s v="Medio"/>
    <s v="Bajo"/>
    <n v="3.8461538461538464E-2"/>
    <n v="629"/>
    <n v="203"/>
    <n v="0.12807881773399016"/>
    <n v="0.12807881773399016"/>
    <s v="Primera compra"/>
    <n v="538"/>
    <n v="17.675564681724847"/>
    <n v="1.4729637234770705"/>
    <x v="0"/>
    <x v="2"/>
    <s v="abr"/>
  </r>
  <r>
    <x v="5060"/>
    <x v="1"/>
    <n v="46"/>
    <n v="204"/>
    <n v="529.70000000000005"/>
    <n v="396"/>
    <s v="Yes"/>
    <s v="No"/>
    <n v="242"/>
    <n v="3"/>
    <n v="43"/>
    <s v="Yes"/>
    <n v="0"/>
    <s v="AZ"/>
    <x v="0"/>
    <n v="25"/>
    <s v="Yes"/>
    <s v="No"/>
    <s v="No"/>
    <s v="  One Year   "/>
    <s v="Direct Debit"/>
    <n v="48"/>
    <n v="3183"/>
    <x v="2"/>
    <s v="Competitor offered more data"/>
    <x v="1229"/>
    <x v="1169"/>
    <n v="4"/>
    <x v="0"/>
    <n v="52.64"/>
    <x v="10"/>
    <s v="SMS"/>
    <x v="1"/>
    <n v="0.73"/>
    <n v="4333"/>
    <s v="Alto"/>
    <s v="Medio"/>
    <n v="1.75"/>
    <n v="575"/>
    <n v="607"/>
    <n v="6.5897858319604614E-3"/>
    <n v="6.5897858319604614E-3"/>
    <s v="Primera compra"/>
    <n v="535"/>
    <n v="17.577002053388092"/>
    <n v="1.4647501711156743"/>
    <x v="1"/>
    <x v="3"/>
    <s v="abr"/>
  </r>
  <r>
    <x v="5061"/>
    <x v="1"/>
    <n v="22"/>
    <n v="58"/>
    <n v="148.69999999999999"/>
    <n v="36"/>
    <s v="Yes"/>
    <s v="No"/>
    <n v="19.8"/>
    <n v="5"/>
    <n v="1"/>
    <s v="Yes"/>
    <n v="0"/>
    <s v="VT"/>
    <x v="1"/>
    <n v="84"/>
    <s v="No"/>
    <s v="Yes"/>
    <s v="No"/>
    <s v="  Month-to-Month   "/>
    <s v="Direct Debit"/>
    <n v="28"/>
    <n v="262"/>
    <x v="4"/>
    <s v="Attitude of support person"/>
    <x v="693"/>
    <x v="983"/>
    <n v="28"/>
    <x v="1"/>
    <n v="29.21"/>
    <x v="5"/>
    <s v="SMS"/>
    <x v="0"/>
    <n v="0.1"/>
    <n v="3008"/>
    <s v="Medio"/>
    <s v="Bajo"/>
    <n v="0.14285714285714285"/>
    <n v="1134"/>
    <n v="98"/>
    <n v="0.2857142857142857"/>
    <n v="0.2857142857142857"/>
    <s v="Primera compra"/>
    <n v="682"/>
    <n v="22.406570841889117"/>
    <n v="1.8672142368240932"/>
    <x v="0"/>
    <x v="1"/>
    <s v="dic"/>
  </r>
  <r>
    <x v="5062"/>
    <x v="1"/>
    <n v="13"/>
    <n v="7"/>
    <n v="15"/>
    <n v="0"/>
    <s v="No"/>
    <s v="No"/>
    <n v="0"/>
    <n v="1"/>
    <n v="5"/>
    <s v="Yes"/>
    <n v="0"/>
    <s v="MA"/>
    <x v="1"/>
    <n v="53"/>
    <s v="No"/>
    <s v="No"/>
    <s v="No"/>
    <s v="  Month-to-Month   "/>
    <s v="Paper Check"/>
    <n v="21"/>
    <n v="21"/>
    <x v="2"/>
    <s v="Competitor had better devices"/>
    <x v="879"/>
    <x v="893"/>
    <n v="16"/>
    <x v="0"/>
    <n v="17.37"/>
    <x v="6"/>
    <s v="SMS"/>
    <x v="1"/>
    <n v="0"/>
    <n v="607"/>
    <s v="Medio"/>
    <s v="Medio"/>
    <n v="0.625"/>
    <n v="1418"/>
    <n v="17"/>
    <n v="0.94117647058823528"/>
    <n v="0.94117647058823528"/>
    <s v="Primera compra"/>
    <n v="778"/>
    <n v="25.560574948665298"/>
    <n v="2.130047912388775"/>
    <x v="1"/>
    <x v="1"/>
    <s v="ago"/>
  </r>
  <r>
    <x v="5063"/>
    <x v="1"/>
    <n v="9"/>
    <n v="91"/>
    <n v="230.1"/>
    <n v="165"/>
    <s v="Yes"/>
    <s v="No"/>
    <n v="111.1"/>
    <n v="4"/>
    <n v="1"/>
    <s v="Yes"/>
    <n v="0"/>
    <s v="SD"/>
    <x v="1"/>
    <n v="38"/>
    <s v="No"/>
    <s v="No"/>
    <s v="Yes"/>
    <s v="  Month-to-Month   "/>
    <s v="Direct Debit"/>
    <n v="35"/>
    <n v="1146"/>
    <x v="5"/>
    <s v="Extra data charges"/>
    <x v="1174"/>
    <x v="282"/>
    <n v="9"/>
    <x v="2"/>
    <n v="35.869999999999997"/>
    <x v="0"/>
    <s v="SMS"/>
    <x v="0"/>
    <n v="3.33"/>
    <n v="359"/>
    <s v="Medio"/>
    <s v="Bajo"/>
    <n v="0.22222222222222221"/>
    <n v="1320"/>
    <n v="258"/>
    <n v="3.4883720930232558E-2"/>
    <n v="3.4883720930232558E-2"/>
    <s v="Primera compra"/>
    <n v="1229"/>
    <n v="40.377823408624231"/>
    <n v="3.3648186173853527"/>
    <x v="0"/>
    <x v="0"/>
    <s v="jun"/>
  </r>
  <r>
    <x v="5064"/>
    <x v="1"/>
    <n v="17"/>
    <n v="267"/>
    <n v="1035"/>
    <n v="0"/>
    <s v="No"/>
    <s v="No"/>
    <n v="0"/>
    <n v="1"/>
    <n v="4"/>
    <s v="Yes"/>
    <n v="0"/>
    <s v="CO"/>
    <x v="0"/>
    <n v="62"/>
    <s v="No"/>
    <s v="No"/>
    <s v="Yes"/>
    <s v="  Two Year   "/>
    <s v="Direct Debit"/>
    <n v="68"/>
    <n v="4685"/>
    <x v="2"/>
    <s v="Competitor offered higher download speeds"/>
    <x v="1059"/>
    <x v="789"/>
    <n v="53"/>
    <x v="2"/>
    <n v="74.510000000000005"/>
    <x v="7"/>
    <s v="Phone"/>
    <x v="1"/>
    <n v="0"/>
    <n v="3512"/>
    <s v="Alto"/>
    <s v="Medio"/>
    <n v="0.11320754716981132"/>
    <n v="1724"/>
    <n v="273"/>
    <n v="0.19413919413919414"/>
    <n v="0.19413919413919414"/>
    <s v="Primera compra"/>
    <n v="1400"/>
    <n v="45.995893223819301"/>
    <n v="3.8329911019849416"/>
    <x v="1"/>
    <x v="3"/>
    <s v="dic"/>
  </r>
  <r>
    <x v="5065"/>
    <x v="1"/>
    <n v="30"/>
    <n v="5"/>
    <n v="14"/>
    <n v="0"/>
    <s v="No"/>
    <s v="No"/>
    <n v="0"/>
    <n v="5"/>
    <n v="0"/>
    <s v="No"/>
    <n v="0"/>
    <s v="KY"/>
    <x v="0"/>
    <n v="67"/>
    <s v="No"/>
    <s v="Yes"/>
    <s v="No"/>
    <s v="  Month-to-Month   "/>
    <s v="Credit Card"/>
    <n v="13"/>
    <n v="13"/>
    <x v="5"/>
    <s v="Long distance charges"/>
    <x v="954"/>
    <x v="727"/>
    <n v="113"/>
    <x v="1"/>
    <n v="12.31"/>
    <x v="1"/>
    <s v="Email"/>
    <x v="1"/>
    <n v="0"/>
    <n v="4577"/>
    <s v="Medio"/>
    <s v="Bajo"/>
    <n v="0"/>
    <n v="974"/>
    <n v="5"/>
    <n v="22.6"/>
    <n v="22.6"/>
    <s v="Primera compra"/>
    <n v="1207"/>
    <n v="39.655030800821358"/>
    <n v="3.3045859000684463"/>
    <x v="2"/>
    <x v="1"/>
    <s v="jun"/>
  </r>
  <r>
    <x v="5066"/>
    <x v="1"/>
    <n v="20"/>
    <n v="50"/>
    <n v="129.9"/>
    <n v="196"/>
    <s v="Yes"/>
    <s v="No"/>
    <n v="245"/>
    <n v="0"/>
    <n v="12"/>
    <s v="Yes"/>
    <n v="0"/>
    <s v="WI"/>
    <x v="1"/>
    <n v="46"/>
    <s v="No"/>
    <s v="No"/>
    <s v="No"/>
    <s v="  Month-to-Month   "/>
    <s v="Direct Debit"/>
    <n v="55"/>
    <n v="1012"/>
    <x v="2"/>
    <s v="Competitor offered more data"/>
    <x v="483"/>
    <x v="1330"/>
    <n v="37"/>
    <x v="2"/>
    <n v="50.46"/>
    <x v="10"/>
    <s v="Email"/>
    <x v="1"/>
    <n v="0.74"/>
    <n v="2923"/>
    <s v="Alto"/>
    <s v="Medio"/>
    <n v="0.1891891891891892"/>
    <n v="709"/>
    <n v="253"/>
    <n v="0.14624505928853754"/>
    <n v="0.14624505928853754"/>
    <s v="Primera compra"/>
    <n v="1082"/>
    <n v="35.548254620123203"/>
    <n v="2.9623545516769334"/>
    <x v="1"/>
    <x v="2"/>
    <s v="oct"/>
  </r>
  <r>
    <x v="5067"/>
    <x v="1"/>
    <n v="24"/>
    <n v="314"/>
    <n v="763.1"/>
    <n v="0"/>
    <s v="No"/>
    <s v="No"/>
    <n v="0"/>
    <n v="3"/>
    <n v="1"/>
    <s v="No"/>
    <n v="59"/>
    <s v="DC"/>
    <x v="0"/>
    <n v="64"/>
    <s v="No"/>
    <s v="No"/>
    <s v="Yes"/>
    <s v="  Month-to-Month   "/>
    <s v="Direct Debit"/>
    <n v="68"/>
    <n v="4303"/>
    <x v="4"/>
    <s v="Attitude of support person"/>
    <x v="749"/>
    <x v="1125"/>
    <n v="85"/>
    <x v="1"/>
    <n v="66.680000000000007"/>
    <x v="6"/>
    <s v="SMS"/>
    <x v="0"/>
    <n v="0"/>
    <n v="6855"/>
    <s v="Alto"/>
    <s v="Medio"/>
    <n v="0.11764705882352941"/>
    <n v="836"/>
    <n v="324"/>
    <n v="0.26234567901234568"/>
    <n v="0.26234567901234568"/>
    <s v="Primera compra"/>
    <n v="1338"/>
    <n v="43.958932238193022"/>
    <n v="3.6632443531827517"/>
    <x v="1"/>
    <x v="3"/>
    <s v="feb"/>
  </r>
  <r>
    <x v="5068"/>
    <x v="1"/>
    <n v="36"/>
    <n v="8"/>
    <n v="16"/>
    <n v="4"/>
    <s v="Yes"/>
    <s v="No"/>
    <n v="6"/>
    <n v="1"/>
    <n v="15"/>
    <s v="Yes"/>
    <n v="0"/>
    <s v="AK"/>
    <x v="1"/>
    <n v="62"/>
    <s v="No"/>
    <s v="No"/>
    <s v="No"/>
    <s v="  Month-to-Month   "/>
    <s v="Direct Debit"/>
    <n v="26"/>
    <n v="26"/>
    <x v="2"/>
    <s v="Competitor offered higher download speeds"/>
    <x v="453"/>
    <x v="1270"/>
    <n v="42"/>
    <x v="1"/>
    <n v="23.33"/>
    <x v="9"/>
    <s v="SMS"/>
    <x v="0"/>
    <n v="0.12"/>
    <n v="4877"/>
    <s v="Medio"/>
    <s v="Medio"/>
    <n v="0.19047619047619047"/>
    <n v="907"/>
    <n v="20"/>
    <n v="2.1"/>
    <n v="2.1"/>
    <s v="Primera compra"/>
    <n v="1605"/>
    <n v="52.73100616016427"/>
    <n v="4.3942505133470222"/>
    <x v="1"/>
    <x v="1"/>
    <s v="may"/>
  </r>
  <r>
    <x v="5069"/>
    <x v="1"/>
    <n v="11"/>
    <n v="42"/>
    <n v="108.5"/>
    <n v="44"/>
    <s v="Yes"/>
    <s v="No"/>
    <n v="70.400000000000006"/>
    <n v="5"/>
    <n v="15"/>
    <s v="Yes"/>
    <n v="0"/>
    <s v="MS"/>
    <x v="1"/>
    <n v="28"/>
    <s v="Yes"/>
    <s v="No"/>
    <s v="Yes"/>
    <s v="  Month-to-Month   "/>
    <s v="Direct Debit"/>
    <n v="35"/>
    <n v="385"/>
    <x v="2"/>
    <s v="Competitor had better devices"/>
    <x v="313"/>
    <x v="669"/>
    <n v="23"/>
    <x v="0"/>
    <n v="29.23"/>
    <x v="9"/>
    <s v="Email"/>
    <x v="1"/>
    <n v="1.41"/>
    <n v="1771"/>
    <s v="Medio"/>
    <s v="Medio"/>
    <n v="0.34782608695652173"/>
    <n v="937"/>
    <n v="94"/>
    <n v="0.24468085106382978"/>
    <n v="0.24468085106382978"/>
    <s v="Primera compra"/>
    <n v="1497"/>
    <n v="49.182751540041068"/>
    <n v="4.0985626283367553"/>
    <x v="1"/>
    <x v="1"/>
    <s v="sept"/>
  </r>
  <r>
    <x v="5070"/>
    <x v="1"/>
    <n v="7"/>
    <n v="124"/>
    <n v="337.4"/>
    <n v="0"/>
    <s v="No"/>
    <s v="No"/>
    <n v="4.8"/>
    <n v="1"/>
    <n v="2"/>
    <s v="No"/>
    <n v="77"/>
    <s v="KY"/>
    <x v="0"/>
    <n v="61"/>
    <s v="No"/>
    <s v="No"/>
    <s v="No"/>
    <s v="  One Year   "/>
    <s v="Direct Debit"/>
    <n v="54"/>
    <n v="1296"/>
    <x v="2"/>
    <s v="Competitor made better offer"/>
    <x v="243"/>
    <x v="1304"/>
    <n v="72"/>
    <x v="2"/>
    <n v="57.79"/>
    <x v="7"/>
    <s v="Email"/>
    <x v="0"/>
    <n v="0"/>
    <n v="3692"/>
    <s v="Alto"/>
    <s v="Medio"/>
    <n v="8.3333333333333329E-2"/>
    <n v="407"/>
    <n v="130"/>
    <n v="0.55384615384615388"/>
    <n v="0.55384615384615388"/>
    <s v="Primera compra"/>
    <n v="684"/>
    <n v="22.472279260780287"/>
    <n v="1.8726899383983573"/>
    <x v="1"/>
    <x v="0"/>
    <s v="nov"/>
  </r>
  <r>
    <x v="5071"/>
    <x v="1"/>
    <n v="28"/>
    <n v="15"/>
    <n v="38.4"/>
    <n v="12"/>
    <s v="Yes"/>
    <s v="No"/>
    <n v="17.3"/>
    <n v="4"/>
    <n v="10"/>
    <s v="Yes"/>
    <n v="0"/>
    <s v="NH"/>
    <x v="1"/>
    <n v="72"/>
    <s v="No"/>
    <s v="Yes"/>
    <s v="No"/>
    <s v="  Month-to-Month   "/>
    <s v="Direct Debit"/>
    <n v="49"/>
    <n v="171"/>
    <x v="1"/>
    <s v="Network reliability"/>
    <x v="709"/>
    <x v="219"/>
    <n v="22"/>
    <x v="1"/>
    <n v="54.45"/>
    <x v="0"/>
    <s v="Email"/>
    <x v="0"/>
    <n v="0.34"/>
    <n v="6987"/>
    <s v="Alto"/>
    <s v="Bajo"/>
    <n v="9.0909090909090912E-2"/>
    <n v="732"/>
    <n v="29"/>
    <n v="0.75862068965517238"/>
    <n v="0.75862068965517238"/>
    <s v="Primera compra"/>
    <n v="863"/>
    <n v="28.353182751540039"/>
    <n v="2.3627652292950034"/>
    <x v="0"/>
    <x v="1"/>
    <s v="jun"/>
  </r>
  <r>
    <x v="5072"/>
    <x v="1"/>
    <n v="14"/>
    <n v="48"/>
    <n v="139.9"/>
    <n v="56"/>
    <s v="Yes"/>
    <s v="No"/>
    <n v="65.5"/>
    <n v="0"/>
    <n v="1"/>
    <s v="Yes"/>
    <n v="0"/>
    <s v="MT"/>
    <x v="1"/>
    <n v="57"/>
    <s v="No"/>
    <s v="No"/>
    <s v="No"/>
    <s v="  Month-to-Month   "/>
    <s v="Direct Debit"/>
    <n v="11"/>
    <n v="308"/>
    <x v="1"/>
    <s v="Product dissatisfaction"/>
    <x v="297"/>
    <x v="657"/>
    <n v="65"/>
    <x v="1"/>
    <n v="10.58"/>
    <x v="8"/>
    <s v="SMS"/>
    <x v="1"/>
    <n v="3.28"/>
    <n v="3140"/>
    <s v="Medio"/>
    <s v="Medio"/>
    <n v="0.13846153846153847"/>
    <n v="1105"/>
    <n v="113"/>
    <n v="0.5752212389380531"/>
    <n v="0.5752212389380531"/>
    <s v="Primera compra"/>
    <n v="636"/>
    <n v="20.895277207392198"/>
    <n v="1.7412731006160165"/>
    <x v="1"/>
    <x v="1"/>
    <s v="ene"/>
  </r>
  <r>
    <x v="5073"/>
    <x v="1"/>
    <n v="37"/>
    <n v="9"/>
    <n v="23.1"/>
    <n v="64"/>
    <s v="Yes"/>
    <s v="No"/>
    <n v="57.6"/>
    <n v="5"/>
    <n v="4"/>
    <s v="Yes"/>
    <n v="0"/>
    <s v="SC"/>
    <x v="0"/>
    <n v="69"/>
    <s v="No"/>
    <s v="Yes"/>
    <s v="No"/>
    <s v="  Month-to-Month   "/>
    <s v="Direct Debit"/>
    <n v="27"/>
    <n v="56"/>
    <x v="2"/>
    <s v="Competitor offered more data"/>
    <x v="943"/>
    <x v="1042"/>
    <n v="48"/>
    <x v="0"/>
    <n v="26.02"/>
    <x v="4"/>
    <s v="Email"/>
    <x v="0"/>
    <n v="1.73"/>
    <n v="1231"/>
    <s v="Medio"/>
    <s v="Bajo"/>
    <n v="6.25E-2"/>
    <n v="1336"/>
    <n v="76"/>
    <n v="0.63157894736842102"/>
    <n v="0.63157894736842102"/>
    <s v="Primera compra"/>
    <n v="1648"/>
    <n v="54.143737166324435"/>
    <n v="4.5119780971937029"/>
    <x v="0"/>
    <x v="1"/>
    <s v="abr"/>
  </r>
  <r>
    <x v="5074"/>
    <x v="1"/>
    <n v="32"/>
    <n v="2"/>
    <n v="6"/>
    <n v="0"/>
    <s v="No"/>
    <s v="No"/>
    <n v="0"/>
    <n v="4"/>
    <n v="1"/>
    <s v="Yes"/>
    <n v="0"/>
    <s v="ID"/>
    <x v="1"/>
    <n v="75"/>
    <s v="No"/>
    <s v="Yes"/>
    <s v="No"/>
    <s v="  Month-to-Month   "/>
    <s v="Direct Debit"/>
    <n v="43"/>
    <n v="43"/>
    <x v="4"/>
    <s v="Attitude of service provider"/>
    <x v="412"/>
    <x v="534"/>
    <n v="59"/>
    <x v="0"/>
    <n v="36.69"/>
    <x v="10"/>
    <s v="SMS"/>
    <x v="1"/>
    <n v="0"/>
    <n v="3770"/>
    <s v="Medio"/>
    <s v="Medio"/>
    <n v="0.11864406779661017"/>
    <n v="1639"/>
    <n v="9"/>
    <n v="6.5555555555555554"/>
    <n v="6.5555555555555554"/>
    <s v="Primera compra"/>
    <n v="599"/>
    <n v="19.679671457905542"/>
    <n v="1.6399726214921284"/>
    <x v="1"/>
    <x v="1"/>
    <s v="feb"/>
  </r>
  <r>
    <x v="5075"/>
    <x v="1"/>
    <n v="3"/>
    <n v="4"/>
    <n v="11"/>
    <n v="36"/>
    <s v="Yes"/>
    <s v="No"/>
    <n v="48.6"/>
    <n v="2"/>
    <n v="4"/>
    <s v="Yes"/>
    <n v="0"/>
    <s v="MD"/>
    <x v="0"/>
    <n v="67"/>
    <s v="No"/>
    <s v="Yes"/>
    <s v="No"/>
    <s v="  Month-to-Month   "/>
    <s v="Direct Debit"/>
    <n v="50"/>
    <n v="50"/>
    <x v="2"/>
    <s v="Competitor had better devices"/>
    <x v="577"/>
    <x v="937"/>
    <n v="63"/>
    <x v="2"/>
    <n v="40.86"/>
    <x v="3"/>
    <s v="Phone"/>
    <x v="0"/>
    <n v="0.97"/>
    <n v="2236"/>
    <s v="Medio"/>
    <s v="Bajo"/>
    <n v="1.5873015873015872E-2"/>
    <n v="744"/>
    <n v="41"/>
    <n v="1.5365853658536586"/>
    <n v="1.5365853658536586"/>
    <s v="Primera compra"/>
    <n v="537"/>
    <n v="17.642710472279262"/>
    <n v="1.4702258726899384"/>
    <x v="0"/>
    <x v="1"/>
    <s v="abr"/>
  </r>
  <r>
    <x v="5076"/>
    <x v="1"/>
    <n v="24"/>
    <n v="143"/>
    <n v="611.20000000000005"/>
    <n v="152"/>
    <s v="Yes"/>
    <s v="No"/>
    <n v="79"/>
    <n v="0"/>
    <n v="28"/>
    <s v="Yes"/>
    <n v="0"/>
    <s v="VA"/>
    <x v="0"/>
    <n v="27"/>
    <s v="Yes"/>
    <s v="No"/>
    <s v="No"/>
    <s v="  One Year   "/>
    <s v="Credit Card"/>
    <n v="29"/>
    <n v="1100"/>
    <x v="3"/>
    <s v="Don't know"/>
    <x v="777"/>
    <x v="373"/>
    <n v="47"/>
    <x v="1"/>
    <n v="28.19"/>
    <x v="3"/>
    <s v="SMS"/>
    <x v="1"/>
    <n v="3.95"/>
    <n v="159"/>
    <s v="Medio"/>
    <s v="Bajo"/>
    <n v="2.1276595744680851E-2"/>
    <n v="649"/>
    <n v="296"/>
    <n v="0.15878378378378377"/>
    <n v="0.15878378378378377"/>
    <s v="Primera compra"/>
    <n v="1516"/>
    <n v="49.80698151950719"/>
    <n v="4.1505817932922655"/>
    <x v="2"/>
    <x v="0"/>
    <s v="ago"/>
  </r>
  <r>
    <x v="5077"/>
    <x v="1"/>
    <n v="25"/>
    <n v="87"/>
    <n v="292.8"/>
    <n v="0"/>
    <s v="No"/>
    <s v="No"/>
    <n v="0"/>
    <n v="5"/>
    <n v="3"/>
    <s v="Yes"/>
    <n v="0"/>
    <s v="CT"/>
    <x v="1"/>
    <n v="76"/>
    <s v="No"/>
    <s v="Yes"/>
    <s v="No"/>
    <s v="  Month-to-Month   "/>
    <s v="Direct Debit"/>
    <n v="54"/>
    <n v="2278"/>
    <x v="2"/>
    <s v="Competitor made better offer"/>
    <x v="850"/>
    <x v="281"/>
    <n v="75"/>
    <x v="0"/>
    <n v="52.04"/>
    <x v="2"/>
    <s v="Phone"/>
    <x v="1"/>
    <n v="0"/>
    <n v="3273"/>
    <s v="Alto"/>
    <s v="Medio"/>
    <n v="6.6666666666666666E-2"/>
    <n v="1669"/>
    <n v="92"/>
    <n v="0.81521739130434778"/>
    <n v="0.81521739130434778"/>
    <s v="Primera compra"/>
    <n v="706"/>
    <n v="23.195071868583163"/>
    <n v="1.9329226557152637"/>
    <x v="1"/>
    <x v="3"/>
    <s v="nov"/>
  </r>
  <r>
    <x v="5078"/>
    <x v="1"/>
    <n v="39"/>
    <n v="9"/>
    <n v="23.2"/>
    <n v="0"/>
    <s v="No"/>
    <s v="No"/>
    <n v="0"/>
    <n v="4"/>
    <n v="12"/>
    <s v="No"/>
    <n v="6"/>
    <s v="OH"/>
    <x v="1"/>
    <n v="32"/>
    <s v="No"/>
    <s v="No"/>
    <s v="Yes"/>
    <s v="  Month-to-Month   "/>
    <s v="Credit Card"/>
    <n v="41"/>
    <n v="119"/>
    <x v="2"/>
    <s v="Competitor offered higher download speeds"/>
    <x v="813"/>
    <x v="1144"/>
    <n v="12"/>
    <x v="1"/>
    <n v="44.15"/>
    <x v="0"/>
    <s v="SMS"/>
    <x v="1"/>
    <n v="0"/>
    <n v="5024"/>
    <s v="Medio"/>
    <s v="Bajo"/>
    <n v="0.16666666666666666"/>
    <n v="1386"/>
    <n v="11"/>
    <n v="1.0909090909090908"/>
    <n v="1.0909090909090908"/>
    <s v="Primera compra"/>
    <n v="895"/>
    <n v="29.404517453798768"/>
    <n v="2.4503764544832305"/>
    <x v="0"/>
    <x v="1"/>
    <s v="may"/>
  </r>
  <r>
    <x v="5079"/>
    <x v="1"/>
    <n v="15"/>
    <n v="19"/>
    <n v="43.8"/>
    <n v="20"/>
    <s v="Yes"/>
    <s v="No"/>
    <n v="14.4"/>
    <n v="0"/>
    <n v="12"/>
    <s v="Yes"/>
    <n v="0"/>
    <s v="TN"/>
    <x v="1"/>
    <n v="28"/>
    <s v="Yes"/>
    <s v="No"/>
    <s v="Yes"/>
    <s v="  Month-to-Month   "/>
    <s v="Paper Check"/>
    <n v="55"/>
    <n v="299"/>
    <x v="2"/>
    <s v="Competitor offered higher download speeds"/>
    <x v="123"/>
    <x v="1083"/>
    <n v="75"/>
    <x v="1"/>
    <n v="52.97"/>
    <x v="1"/>
    <s v="Phone"/>
    <x v="0"/>
    <n v="0.57999999999999996"/>
    <n v="6231"/>
    <s v="Alto"/>
    <s v="Bajo"/>
    <n v="0"/>
    <n v="296"/>
    <n v="39"/>
    <n v="1.9230769230769231"/>
    <n v="1.9230769230769231"/>
    <s v="Primera compra"/>
    <n v="304"/>
    <n v="9.9876796714579061"/>
    <n v="0.83230663928815884"/>
    <x v="0"/>
    <x v="1"/>
    <s v="dic"/>
  </r>
  <r>
    <x v="5080"/>
    <x v="1"/>
    <n v="36"/>
    <n v="37"/>
    <n v="108.3"/>
    <n v="0"/>
    <s v="No"/>
    <s v="No"/>
    <n v="0"/>
    <n v="0"/>
    <n v="3"/>
    <s v="Yes"/>
    <n v="0"/>
    <s v="VT"/>
    <x v="1"/>
    <n v="46"/>
    <s v="No"/>
    <s v="No"/>
    <s v="Yes"/>
    <s v="  Month-to-Month   "/>
    <s v="Direct Debit"/>
    <n v="66"/>
    <n v="551"/>
    <x v="2"/>
    <s v="Competitor made better offer"/>
    <x v="41"/>
    <x v="1265"/>
    <n v="20"/>
    <x v="0"/>
    <n v="68.67"/>
    <x v="5"/>
    <s v="SMS"/>
    <x v="1"/>
    <n v="0"/>
    <n v="5263"/>
    <s v="Alto"/>
    <s v="Bajo"/>
    <n v="0.2"/>
    <n v="966"/>
    <n v="41"/>
    <n v="0.48780487804878048"/>
    <n v="0.48780487804878048"/>
    <s v="Primera compra"/>
    <n v="1662"/>
    <n v="54.603696098562637"/>
    <n v="4.5503080082135527"/>
    <x v="0"/>
    <x v="1"/>
    <s v="mar"/>
  </r>
  <r>
    <x v="5081"/>
    <x v="1"/>
    <n v="4"/>
    <n v="210"/>
    <n v="458.9"/>
    <n v="0"/>
    <s v="No"/>
    <s v="No"/>
    <n v="0"/>
    <n v="4"/>
    <n v="1"/>
    <s v="Yes"/>
    <n v="0"/>
    <s v="WY"/>
    <x v="0"/>
    <n v="67"/>
    <s v="No"/>
    <s v="Yes"/>
    <s v="No"/>
    <s v="  Month-to-Month   "/>
    <s v="Direct Debit"/>
    <n v="26"/>
    <n v="1514"/>
    <x v="4"/>
    <s v="Attitude of support person"/>
    <x v="449"/>
    <x v="355"/>
    <n v="43"/>
    <x v="0"/>
    <n v="29.6"/>
    <x v="4"/>
    <s v="SMS"/>
    <x v="1"/>
    <n v="0"/>
    <n v="4839"/>
    <s v="Medio"/>
    <s v="Bajo"/>
    <n v="6.9767441860465115E-2"/>
    <n v="833"/>
    <n v="213"/>
    <n v="0.20187793427230047"/>
    <n v="0.20187793427230047"/>
    <s v="Primera compra"/>
    <n v="1059"/>
    <n v="34.792607802874741"/>
    <n v="2.899383983572895"/>
    <x v="0"/>
    <x v="0"/>
    <s v="nov"/>
  </r>
  <r>
    <x v="5082"/>
    <x v="1"/>
    <n v="44"/>
    <n v="26"/>
    <n v="59.3"/>
    <n v="0"/>
    <s v="No"/>
    <s v="No"/>
    <n v="0"/>
    <n v="4"/>
    <n v="8"/>
    <s v="Yes"/>
    <n v="0"/>
    <s v="FL"/>
    <x v="1"/>
    <n v="39"/>
    <s v="No"/>
    <s v="No"/>
    <s v="Yes"/>
    <s v="  Month-to-Month   "/>
    <s v="Direct Debit"/>
    <n v="40"/>
    <n v="235"/>
    <x v="2"/>
    <s v="Competitor had better devices"/>
    <x v="965"/>
    <x v="158"/>
    <n v="100"/>
    <x v="1"/>
    <n v="44"/>
    <x v="8"/>
    <s v="SMS"/>
    <x v="0"/>
    <n v="0"/>
    <n v="1867"/>
    <s v="Medio"/>
    <s v="Medio"/>
    <n v="0.09"/>
    <n v="1037"/>
    <n v="35"/>
    <n v="2.8571428571428572"/>
    <n v="2.8571428571428572"/>
    <s v="Primera compra"/>
    <n v="469"/>
    <n v="15.408624229979466"/>
    <n v="1.2840520191649556"/>
    <x v="1"/>
    <x v="1"/>
    <s v="jul"/>
  </r>
  <r>
    <x v="5083"/>
    <x v="1"/>
    <n v="40"/>
    <n v="2"/>
    <n v="5"/>
    <n v="0"/>
    <s v="No"/>
    <s v="No"/>
    <n v="0"/>
    <n v="2"/>
    <n v="11"/>
    <s v="Yes"/>
    <n v="0"/>
    <s v="VA"/>
    <x v="0"/>
    <n v="28"/>
    <s v="Yes"/>
    <s v="No"/>
    <s v="No"/>
    <s v="  Month-to-Month   "/>
    <s v="Paper Check"/>
    <n v="26"/>
    <n v="26"/>
    <x v="3"/>
    <s v="Don't know"/>
    <x v="675"/>
    <x v="1060"/>
    <n v="112"/>
    <x v="0"/>
    <n v="29.05"/>
    <x v="1"/>
    <s v="Email"/>
    <x v="0"/>
    <n v="0"/>
    <n v="5327"/>
    <s v="Medio"/>
    <s v="Bajo"/>
    <n v="0"/>
    <n v="1200"/>
    <n v="2"/>
    <n v="56"/>
    <n v="56"/>
    <s v="Primera compra"/>
    <n v="980"/>
    <n v="32.197125256673516"/>
    <n v="2.6830937713894598"/>
    <x v="2"/>
    <x v="1"/>
    <s v="feb"/>
  </r>
  <r>
    <x v="5084"/>
    <x v="1"/>
    <n v="33"/>
    <n v="25"/>
    <n v="68.5"/>
    <n v="20"/>
    <s v="Yes"/>
    <s v="No"/>
    <n v="22"/>
    <n v="4"/>
    <n v="8"/>
    <s v="Yes"/>
    <n v="0"/>
    <s v="AZ"/>
    <x v="0"/>
    <n v="32"/>
    <s v="No"/>
    <s v="No"/>
    <s v="Yes"/>
    <s v="  Month-to-Month   "/>
    <s v="Direct Debit"/>
    <n v="59"/>
    <n v="287"/>
    <x v="2"/>
    <s v="Competitor offered more data"/>
    <x v="2"/>
    <x v="42"/>
    <n v="26"/>
    <x v="0"/>
    <n v="50.89"/>
    <x v="2"/>
    <s v="Email"/>
    <x v="1"/>
    <n v="0.04"/>
    <n v="1993"/>
    <s v="Alto"/>
    <s v="Medio"/>
    <n v="0.19230769230769232"/>
    <n v="1224"/>
    <n v="50"/>
    <n v="0.52"/>
    <n v="0.52"/>
    <s v="Primera compra"/>
    <n v="608"/>
    <n v="19.975359342915812"/>
    <n v="1.6646132785763177"/>
    <x v="1"/>
    <x v="1"/>
    <s v="feb"/>
  </r>
  <r>
    <x v="5085"/>
    <x v="1"/>
    <n v="35"/>
    <n v="226"/>
    <n v="580.5"/>
    <n v="0"/>
    <s v="No"/>
    <s v="No"/>
    <n v="0"/>
    <n v="4"/>
    <n v="7"/>
    <s v="Yes"/>
    <n v="0"/>
    <s v="AK"/>
    <x v="0"/>
    <n v="42"/>
    <s v="No"/>
    <s v="No"/>
    <s v="No"/>
    <s v="  Month-to-Month   "/>
    <s v="Direct Debit"/>
    <n v="44"/>
    <n v="1958"/>
    <x v="2"/>
    <s v="Competitor made better offer"/>
    <x v="323"/>
    <x v="617"/>
    <n v="86"/>
    <x v="0"/>
    <n v="49.99"/>
    <x v="10"/>
    <s v="Email"/>
    <x v="0"/>
    <n v="0"/>
    <n v="5191"/>
    <s v="Alto"/>
    <s v="Medio"/>
    <n v="8.1395348837209308E-2"/>
    <n v="1698"/>
    <n v="233"/>
    <n v="0.36909871244635195"/>
    <n v="0.36909871244635195"/>
    <s v="Primera compra"/>
    <n v="614"/>
    <n v="20.172484599589321"/>
    <n v="1.6810403832991101"/>
    <x v="1"/>
    <x v="0"/>
    <s v="feb"/>
  </r>
  <r>
    <x v="5086"/>
    <x v="1"/>
    <n v="2"/>
    <n v="4"/>
    <n v="12"/>
    <n v="4"/>
    <s v="Yes"/>
    <s v="No"/>
    <n v="7"/>
    <n v="0"/>
    <n v="14"/>
    <s v="Yes"/>
    <n v="0"/>
    <s v="TX"/>
    <x v="1"/>
    <n v="24"/>
    <s v="Yes"/>
    <s v="No"/>
    <s v="No"/>
    <s v="  Month-to-Month   "/>
    <s v="Credit Card"/>
    <n v="41"/>
    <n v="41"/>
    <x v="5"/>
    <s v="Price too high"/>
    <x v="392"/>
    <x v="815"/>
    <n v="74"/>
    <x v="2"/>
    <n v="45.67"/>
    <x v="2"/>
    <s v="SMS"/>
    <x v="1"/>
    <n v="0.01"/>
    <n v="2124"/>
    <s v="Alto"/>
    <s v="Medio"/>
    <n v="6.7567567567567571E-2"/>
    <n v="1237"/>
    <n v="13"/>
    <n v="5.6923076923076925"/>
    <n v="5.6923076923076925"/>
    <s v="Primera compra"/>
    <n v="1204"/>
    <n v="39.5564681724846"/>
    <n v="3.2963723477070501"/>
    <x v="1"/>
    <x v="1"/>
    <s v="jun"/>
  </r>
  <r>
    <x v="5087"/>
    <x v="1"/>
    <n v="5"/>
    <n v="5"/>
    <n v="12.7"/>
    <n v="0"/>
    <s v="No"/>
    <s v="No"/>
    <n v="109.7"/>
    <n v="0"/>
    <n v="14"/>
    <s v="Yes"/>
    <n v="0"/>
    <s v="NM"/>
    <x v="0"/>
    <n v="24"/>
    <s v="Yes"/>
    <s v="No"/>
    <s v="No"/>
    <s v="  Month-to-Month   "/>
    <s v="Direct Debit"/>
    <n v="57"/>
    <n v="121"/>
    <x v="2"/>
    <s v="Competitor made better offer"/>
    <x v="717"/>
    <x v="283"/>
    <n v="116"/>
    <x v="1"/>
    <n v="55.47"/>
    <x v="0"/>
    <s v="Email"/>
    <x v="1"/>
    <n v="0"/>
    <n v="6746"/>
    <s v="Alto"/>
    <s v="Bajo"/>
    <n v="1.7241379310344827E-2"/>
    <n v="562"/>
    <n v="7"/>
    <n v="16.571428571428573"/>
    <n v="16.571428571428573"/>
    <s v="Primera compra"/>
    <n v="1349"/>
    <n v="44.320328542094458"/>
    <n v="3.6933607118412048"/>
    <x v="0"/>
    <x v="1"/>
    <s v="feb"/>
  </r>
  <r>
    <x v="5088"/>
    <x v="1"/>
    <n v="4"/>
    <n v="165"/>
    <n v="319.5"/>
    <n v="0"/>
    <s v="No"/>
    <s v="No"/>
    <n v="0"/>
    <n v="2"/>
    <n v="3"/>
    <s v="Yes"/>
    <n v="0"/>
    <s v="WY"/>
    <x v="0"/>
    <n v="51"/>
    <s v="No"/>
    <s v="No"/>
    <s v="No"/>
    <s v="  Month-to-Month   "/>
    <s v="Direct Debit"/>
    <n v="28"/>
    <n v="635"/>
    <x v="2"/>
    <s v="Competitor made better offer"/>
    <x v="1343"/>
    <x v="1195"/>
    <n v="79"/>
    <x v="1"/>
    <n v="25.47"/>
    <x v="1"/>
    <s v="Phone"/>
    <x v="0"/>
    <n v="0"/>
    <n v="1320"/>
    <s v="Medio"/>
    <s v="Bajo"/>
    <n v="0"/>
    <n v="793"/>
    <n v="165"/>
    <n v="0.47878787878787876"/>
    <n v="0.47878787878787876"/>
    <s v="Primera compra"/>
    <n v="360"/>
    <n v="11.827515400410677"/>
    <n v="0.98562628336755642"/>
    <x v="0"/>
    <x v="1"/>
    <s v="oct"/>
  </r>
  <r>
    <x v="5089"/>
    <x v="1"/>
    <n v="17"/>
    <n v="6"/>
    <n v="16.2"/>
    <n v="16"/>
    <s v="Yes"/>
    <s v="No"/>
    <n v="13.3"/>
    <n v="3"/>
    <n v="9"/>
    <s v="Yes"/>
    <n v="0"/>
    <s v="NV"/>
    <x v="0"/>
    <n v="27"/>
    <s v="Yes"/>
    <s v="No"/>
    <s v="No"/>
    <s v="  Month-to-Month   "/>
    <s v="Direct Debit"/>
    <n v="29"/>
    <n v="119"/>
    <x v="2"/>
    <s v="Competitor had better devices"/>
    <x v="147"/>
    <x v="1273"/>
    <n v="35"/>
    <x v="1"/>
    <n v="23.66"/>
    <x v="0"/>
    <s v="Email"/>
    <x v="1"/>
    <n v="0.53"/>
    <n v="3318"/>
    <s v="Medio"/>
    <s v="Bajo"/>
    <n v="5.7142857142857141E-2"/>
    <n v="679"/>
    <n v="24"/>
    <n v="1.4583333333333333"/>
    <n v="1.4583333333333333"/>
    <s v="Primera compra"/>
    <n v="487"/>
    <n v="16"/>
    <n v="1.3333333333333333"/>
    <x v="0"/>
    <x v="1"/>
    <s v="jun"/>
  </r>
  <r>
    <x v="5090"/>
    <x v="1"/>
    <n v="16"/>
    <n v="26"/>
    <n v="67"/>
    <n v="0"/>
    <s v="No"/>
    <s v="No"/>
    <n v="3.1"/>
    <n v="5"/>
    <n v="10"/>
    <s v="No"/>
    <n v="17"/>
    <s v="ID"/>
    <x v="0"/>
    <n v="33"/>
    <s v="No"/>
    <s v="No"/>
    <s v="No"/>
    <s v="  Month-to-Month   "/>
    <s v="Direct Debit"/>
    <n v="40"/>
    <n v="208"/>
    <x v="2"/>
    <s v="Competitor made better offer"/>
    <x v="848"/>
    <x v="1273"/>
    <n v="115"/>
    <x v="1"/>
    <n v="40.9"/>
    <x v="3"/>
    <s v="SMS"/>
    <x v="0"/>
    <n v="0"/>
    <n v="1351"/>
    <s v="Medio"/>
    <s v="Bajo"/>
    <n v="8.6956521739130436E-3"/>
    <n v="679"/>
    <n v="27"/>
    <n v="4.2592592592592595"/>
    <n v="4.2592592592592595"/>
    <s v="Primera compra"/>
    <n v="1456"/>
    <n v="47.835728952772072"/>
    <n v="3.9863107460643392"/>
    <x v="2"/>
    <x v="1"/>
    <s v="oct"/>
  </r>
  <r>
    <x v="5091"/>
    <x v="1"/>
    <n v="19"/>
    <n v="194"/>
    <n v="479.9"/>
    <n v="96"/>
    <s v="Yes"/>
    <s v="No"/>
    <n v="352.8"/>
    <n v="2"/>
    <n v="4"/>
    <s v="Yes"/>
    <n v="0"/>
    <s v="CT"/>
    <x v="1"/>
    <n v="55"/>
    <s v="No"/>
    <s v="No"/>
    <s v="Yes"/>
    <s v="  One Year   "/>
    <s v="Credit Card"/>
    <n v="39"/>
    <n v="1851"/>
    <x v="1"/>
    <s v="Poor expertise of phone support"/>
    <x v="895"/>
    <x v="836"/>
    <n v="38"/>
    <x v="2"/>
    <n v="32.979999999999997"/>
    <x v="2"/>
    <s v="Phone"/>
    <x v="1"/>
    <n v="7.06"/>
    <n v="1039"/>
    <s v="Medio"/>
    <s v="Medio"/>
    <n v="0.13157894736842105"/>
    <n v="538"/>
    <n v="295"/>
    <n v="0.12881355932203389"/>
    <n v="0.12881355932203389"/>
    <s v="Primera compra"/>
    <n v="1264"/>
    <n v="41.52772073921971"/>
    <n v="3.460643394934976"/>
    <x v="1"/>
    <x v="0"/>
    <s v="abr"/>
  </r>
  <r>
    <x v="5092"/>
    <x v="1"/>
    <n v="3"/>
    <n v="7"/>
    <n v="23"/>
    <n v="0"/>
    <s v="No"/>
    <s v="No"/>
    <n v="0"/>
    <n v="2"/>
    <n v="5"/>
    <s v="No"/>
    <n v="4"/>
    <s v="NM"/>
    <x v="0"/>
    <n v="44"/>
    <s v="No"/>
    <s v="No"/>
    <s v="No"/>
    <s v="  Month-to-Month   "/>
    <s v="Credit Card"/>
    <n v="47"/>
    <n v="270"/>
    <x v="4"/>
    <s v="Attitude of support person"/>
    <x v="686"/>
    <x v="738"/>
    <n v="71"/>
    <x v="2"/>
    <n v="47.02"/>
    <x v="3"/>
    <s v="Email"/>
    <x v="1"/>
    <n v="0"/>
    <n v="2976"/>
    <s v="Alto"/>
    <s v="Bajo"/>
    <n v="1.4084507042253521E-2"/>
    <n v="755"/>
    <n v="8"/>
    <n v="8.875"/>
    <n v="8.875"/>
    <s v="Primera compra"/>
    <n v="1221"/>
    <n v="40.114989733059545"/>
    <n v="3.3429158110882953"/>
    <x v="2"/>
    <x v="1"/>
    <s v="jun"/>
  </r>
  <r>
    <x v="5093"/>
    <x v="1"/>
    <n v="4"/>
    <n v="229"/>
    <n v="375.6"/>
    <n v="108"/>
    <s v="Yes"/>
    <s v="No"/>
    <n v="167.4"/>
    <n v="3"/>
    <n v="13"/>
    <s v="Yes"/>
    <n v="0"/>
    <s v="UT"/>
    <x v="1"/>
    <n v="79"/>
    <s v="No"/>
    <s v="Yes"/>
    <s v="No"/>
    <s v="  Month-to-Month   "/>
    <s v="Direct Debit"/>
    <n v="52"/>
    <n v="1383"/>
    <x v="2"/>
    <s v="Competitor had better devices"/>
    <x v="822"/>
    <x v="1084"/>
    <n v="26"/>
    <x v="2"/>
    <n v="54.11"/>
    <x v="1"/>
    <s v="Phone"/>
    <x v="0"/>
    <n v="3.35"/>
    <n v="3991"/>
    <s v="Alto"/>
    <s v="Bajo"/>
    <n v="0"/>
    <n v="781"/>
    <n v="337"/>
    <n v="7.71513353115727E-2"/>
    <n v="7.71513353115727E-2"/>
    <s v="Primera compra"/>
    <n v="942"/>
    <n v="30.948665297741272"/>
    <n v="2.5790554414784395"/>
    <x v="2"/>
    <x v="0"/>
    <s v="mar"/>
  </r>
  <r>
    <x v="5094"/>
    <x v="1"/>
    <n v="20"/>
    <n v="10"/>
    <n v="29.1"/>
    <n v="0"/>
    <s v="No"/>
    <s v="No"/>
    <n v="0"/>
    <n v="4"/>
    <n v="7"/>
    <s v="Yes"/>
    <n v="0"/>
    <s v="MO"/>
    <x v="1"/>
    <n v="59"/>
    <s v="No"/>
    <s v="No"/>
    <s v="No"/>
    <s v="  Month-to-Month   "/>
    <s v="Direct Debit"/>
    <n v="52"/>
    <n v="168"/>
    <x v="2"/>
    <s v="Competitor had better devices"/>
    <x v="382"/>
    <x v="1412"/>
    <n v="9"/>
    <x v="1"/>
    <n v="48.84"/>
    <x v="7"/>
    <s v="Phone"/>
    <x v="1"/>
    <n v="0"/>
    <n v="478"/>
    <s v="Alto"/>
    <s v="Medio"/>
    <n v="0.66666666666666663"/>
    <n v="664"/>
    <n v="16"/>
    <n v="0.5625"/>
    <n v="0.5625"/>
    <s v="Primera compra"/>
    <n v="1216"/>
    <n v="39.950718685831625"/>
    <n v="3.3292265571526354"/>
    <x v="1"/>
    <x v="1"/>
    <s v="jun"/>
  </r>
  <r>
    <x v="5095"/>
    <x v="1"/>
    <n v="1"/>
    <n v="4"/>
    <n v="10"/>
    <n v="0"/>
    <s v="No"/>
    <s v="Yes"/>
    <n v="0"/>
    <n v="5"/>
    <n v="0"/>
    <s v="No"/>
    <n v="0"/>
    <s v="NH"/>
    <x v="0"/>
    <n v="61"/>
    <s v="No"/>
    <s v="No"/>
    <s v="No"/>
    <s v="  Month-to-Month   "/>
    <s v="Direct Debit"/>
    <n v="11"/>
    <n v="11"/>
    <x v="4"/>
    <s v="Attitude of support person"/>
    <x v="345"/>
    <x v="1064"/>
    <n v="71"/>
    <x v="2"/>
    <n v="10.45"/>
    <x v="8"/>
    <s v="Phone"/>
    <x v="1"/>
    <n v="0"/>
    <n v="5602"/>
    <s v="Medio"/>
    <s v="Medio"/>
    <n v="0.12676056338028169"/>
    <n v="1555"/>
    <n v="13"/>
    <n v="5.4615384615384617"/>
    <n v="5.4615384615384617"/>
    <s v="Primera compra"/>
    <n v="479"/>
    <n v="15.737166324435318"/>
    <n v="1.3114305270362765"/>
    <x v="1"/>
    <x v="1"/>
    <s v="jun"/>
  </r>
  <r>
    <x v="5095"/>
    <x v="1"/>
    <n v="20"/>
    <n v="4"/>
    <n v="10"/>
    <n v="0"/>
    <s v="No"/>
    <s v="Yes"/>
    <n v="0"/>
    <n v="5"/>
    <n v="0"/>
    <s v="No"/>
    <n v="0"/>
    <s v="NH"/>
    <x v="0"/>
    <n v="61"/>
    <s v="No"/>
    <s v="No"/>
    <s v="No"/>
    <s v="  Month-to-Month   "/>
    <s v="Direct Debit"/>
    <n v="11"/>
    <n v="11"/>
    <x v="4"/>
    <s v="Attitude of support person"/>
    <x v="345"/>
    <x v="1064"/>
    <n v="71"/>
    <x v="2"/>
    <n v="10.45"/>
    <x v="8"/>
    <s v="Phone"/>
    <x v="1"/>
    <n v="0"/>
    <n v="6787"/>
    <s v="Medio"/>
    <s v="Medio"/>
    <n v="0.12676056338028169"/>
    <n v="1555"/>
    <n v="13"/>
    <n v="5.4615384615384617"/>
    <n v="5.4615384615384617"/>
    <s v="Compra posterior"/>
    <n v="479"/>
    <n v="15.737166324435318"/>
    <n v="1.3114305270362765"/>
    <x v="1"/>
    <x v="1"/>
    <s v="jun"/>
  </r>
  <r>
    <x v="5096"/>
    <x v="1"/>
    <n v="7"/>
    <n v="6"/>
    <n v="15"/>
    <n v="2"/>
    <s v="Yes"/>
    <s v="No"/>
    <n v="2.1"/>
    <n v="1"/>
    <n v="0"/>
    <s v="No"/>
    <n v="0"/>
    <s v="SD"/>
    <x v="1"/>
    <n v="26"/>
    <s v="Yes"/>
    <s v="No"/>
    <s v="No"/>
    <s v="  Month-to-Month   "/>
    <s v="Credit Card"/>
    <n v="8"/>
    <n v="8"/>
    <x v="5"/>
    <s v="Price too high"/>
    <x v="1252"/>
    <x v="1098"/>
    <n v="89"/>
    <x v="0"/>
    <n v="8.49"/>
    <x v="4"/>
    <s v="Email"/>
    <x v="1"/>
    <n v="0.11"/>
    <n v="5137"/>
    <s v="Medio"/>
    <s v="Bajo"/>
    <n v="3.3707865168539325E-2"/>
    <n v="852"/>
    <n v="11"/>
    <n v="8.0909090909090917"/>
    <n v="8.0909090909090917"/>
    <s v="Primera compra"/>
    <n v="1735"/>
    <n v="57.002053388090346"/>
    <n v="4.7501711156741955"/>
    <x v="0"/>
    <x v="1"/>
    <s v="ene"/>
  </r>
  <r>
    <x v="5097"/>
    <x v="1"/>
    <n v="44"/>
    <n v="12"/>
    <n v="28.2"/>
    <n v="0"/>
    <s v="No"/>
    <s v="No"/>
    <n v="21"/>
    <n v="0"/>
    <n v="8"/>
    <s v="Yes"/>
    <n v="0"/>
    <s v="WA"/>
    <x v="0"/>
    <n v="55"/>
    <s v="No"/>
    <s v="No"/>
    <s v="No"/>
    <s v="  Month-to-Month   "/>
    <s v="Direct Debit"/>
    <n v="38"/>
    <n v="180"/>
    <x v="1"/>
    <s v="Network reliability"/>
    <x v="822"/>
    <x v="118"/>
    <n v="84"/>
    <x v="1"/>
    <n v="42.64"/>
    <x v="3"/>
    <s v="SMS"/>
    <x v="1"/>
    <n v="0"/>
    <n v="1376"/>
    <s v="Medio"/>
    <s v="Bajo"/>
    <n v="1.1904761904761904E-2"/>
    <n v="878"/>
    <n v="13"/>
    <n v="6.4615384615384617"/>
    <n v="6.4615384615384617"/>
    <s v="Primera compra"/>
    <n v="942"/>
    <n v="30.948665297741272"/>
    <n v="2.5790554414784395"/>
    <x v="2"/>
    <x v="1"/>
    <s v="mar"/>
  </r>
  <r>
    <x v="5098"/>
    <x v="1"/>
    <n v="10"/>
    <n v="13"/>
    <n v="33.299999999999997"/>
    <n v="0"/>
    <s v="No"/>
    <s v="No"/>
    <n v="0"/>
    <n v="2"/>
    <n v="21"/>
    <s v="Yes"/>
    <n v="0"/>
    <s v="OH"/>
    <x v="0"/>
    <n v="24"/>
    <s v="Yes"/>
    <s v="No"/>
    <s v="No"/>
    <s v="  One Year   "/>
    <s v="Direct Debit"/>
    <n v="18"/>
    <n v="118"/>
    <x v="2"/>
    <s v="Competitor offered higher download speeds"/>
    <x v="754"/>
    <x v="864"/>
    <n v="7"/>
    <x v="1"/>
    <n v="18.98"/>
    <x v="1"/>
    <s v="Phone"/>
    <x v="0"/>
    <n v="0"/>
    <n v="1325"/>
    <s v="Medio"/>
    <s v="Bajo"/>
    <n v="0"/>
    <n v="698"/>
    <n v="13"/>
    <n v="0.53846153846153844"/>
    <n v="0.53846153846153844"/>
    <s v="Primera compra"/>
    <n v="926"/>
    <n v="30.422997946611911"/>
    <n v="2.5352498288843259"/>
    <x v="2"/>
    <x v="1"/>
    <s v="abr"/>
  </r>
  <r>
    <x v="5099"/>
    <x v="1"/>
    <n v="17"/>
    <n v="72"/>
    <n v="124.4"/>
    <n v="0"/>
    <s v="No"/>
    <s v="No"/>
    <n v="0"/>
    <n v="2"/>
    <n v="2"/>
    <s v="Yes"/>
    <n v="0"/>
    <s v="AR"/>
    <x v="0"/>
    <n v="42"/>
    <s v="No"/>
    <s v="No"/>
    <s v="Yes"/>
    <s v="  One Year   "/>
    <s v="Direct Debit"/>
    <n v="18"/>
    <n v="201"/>
    <x v="2"/>
    <s v="Competitor offered higher download speeds"/>
    <x v="226"/>
    <x v="1099"/>
    <n v="48"/>
    <x v="0"/>
    <n v="20.89"/>
    <x v="10"/>
    <s v="Email"/>
    <x v="0"/>
    <n v="0"/>
    <n v="1822"/>
    <s v="Medio"/>
    <s v="Medio"/>
    <n v="0.14583333333333334"/>
    <n v="526"/>
    <n v="79"/>
    <n v="0.60759493670886078"/>
    <n v="0.60759493670886078"/>
    <s v="Primera compra"/>
    <n v="1347"/>
    <n v="44.254620123203281"/>
    <n v="3.6878850102669403"/>
    <x v="1"/>
    <x v="1"/>
    <s v="feb"/>
  </r>
  <r>
    <x v="5100"/>
    <x v="1"/>
    <n v="15"/>
    <n v="4"/>
    <n v="9.1"/>
    <n v="310"/>
    <s v="Yes"/>
    <s v="No"/>
    <n v="117.8"/>
    <n v="4"/>
    <n v="4"/>
    <s v="No"/>
    <n v="7"/>
    <s v="WV"/>
    <x v="1"/>
    <n v="49"/>
    <s v="No"/>
    <s v="No"/>
    <s v="No"/>
    <s v="  Month-to-Month   "/>
    <s v="Direct Debit"/>
    <n v="41"/>
    <n v="75"/>
    <x v="4"/>
    <s v="Attitude of service provider"/>
    <x v="526"/>
    <x v="923"/>
    <n v="10"/>
    <x v="2"/>
    <n v="39.92"/>
    <x v="8"/>
    <s v="Email"/>
    <x v="1"/>
    <n v="3.53"/>
    <n v="2159"/>
    <s v="Medio"/>
    <s v="Medio"/>
    <n v="0.9"/>
    <n v="1133"/>
    <n v="323"/>
    <n v="3.0959752321981424E-2"/>
    <n v="3.0959752321981424E-2"/>
    <s v="Primera compra"/>
    <n v="1717"/>
    <n v="56.410677618069819"/>
    <n v="4.7008898015058183"/>
    <x v="1"/>
    <x v="1"/>
    <s v="ene"/>
  </r>
  <r>
    <x v="5101"/>
    <x v="1"/>
    <n v="14"/>
    <n v="19"/>
    <n v="39.200000000000003"/>
    <n v="0"/>
    <s v="No"/>
    <s v="No"/>
    <n v="0"/>
    <n v="4"/>
    <n v="14"/>
    <s v="No"/>
    <n v="13"/>
    <s v="MA"/>
    <x v="1"/>
    <n v="64"/>
    <s v="No"/>
    <s v="No"/>
    <s v="Yes"/>
    <s v="  Month-to-Month   "/>
    <s v="Credit Card"/>
    <n v="44"/>
    <n v="217"/>
    <x v="2"/>
    <s v="Competitor had better devices"/>
    <x v="424"/>
    <x v="822"/>
    <n v="93"/>
    <x v="2"/>
    <n v="38.83"/>
    <x v="6"/>
    <s v="Phone"/>
    <x v="1"/>
    <n v="0"/>
    <n v="1246"/>
    <s v="Medio"/>
    <s v="Medio"/>
    <n v="0.10752688172043011"/>
    <n v="1577"/>
    <n v="29"/>
    <n v="3.2068965517241379"/>
    <n v="3.2068965517241379"/>
    <s v="Primera compra"/>
    <n v="298"/>
    <n v="9.7905544147843955"/>
    <n v="0.81587953456536633"/>
    <x v="1"/>
    <x v="1"/>
    <s v="dic"/>
  </r>
  <r>
    <x v="5102"/>
    <x v="1"/>
    <n v="18"/>
    <n v="47"/>
    <n v="116.8"/>
    <n v="0"/>
    <s v="No"/>
    <s v="No"/>
    <n v="0"/>
    <n v="1"/>
    <n v="11"/>
    <s v="Yes"/>
    <n v="0"/>
    <s v="MD"/>
    <x v="1"/>
    <n v="72"/>
    <s v="No"/>
    <s v="Yes"/>
    <s v="No"/>
    <s v="  Month-to-Month   "/>
    <s v="Direct Debit"/>
    <n v="51"/>
    <n v="370"/>
    <x v="1"/>
    <s v="Limited range of services"/>
    <x v="200"/>
    <x v="252"/>
    <n v="77"/>
    <x v="0"/>
    <n v="52.28"/>
    <x v="6"/>
    <s v="Email"/>
    <x v="1"/>
    <n v="0"/>
    <n v="4402"/>
    <s v="Alto"/>
    <s v="Medio"/>
    <n v="0.12987012987012986"/>
    <n v="1510"/>
    <n v="57"/>
    <n v="1.3508771929824561"/>
    <n v="1.3508771929824561"/>
    <s v="Primera compra"/>
    <n v="333"/>
    <n v="10.940451745379876"/>
    <n v="0.9117043121149897"/>
    <x v="1"/>
    <x v="1"/>
    <s v="nov"/>
  </r>
  <r>
    <x v="5103"/>
    <x v="1"/>
    <n v="13"/>
    <n v="4"/>
    <n v="11"/>
    <n v="4"/>
    <s v="Yes"/>
    <s v="No"/>
    <n v="2.4"/>
    <n v="3"/>
    <n v="5"/>
    <s v="No"/>
    <n v="4"/>
    <s v="MN"/>
    <x v="1"/>
    <n v="40"/>
    <s v="No"/>
    <s v="No"/>
    <s v="No"/>
    <s v="  Month-to-Month   "/>
    <s v="Direct Debit"/>
    <n v="25"/>
    <n v="25"/>
    <x v="2"/>
    <s v="Competitor made better offer"/>
    <x v="830"/>
    <x v="975"/>
    <n v="61"/>
    <x v="0"/>
    <n v="28.53"/>
    <x v="2"/>
    <s v="Email"/>
    <x v="0"/>
    <n v="0.12"/>
    <n v="6749"/>
    <s v="Medio"/>
    <s v="Medio"/>
    <n v="8.1967213114754092E-2"/>
    <n v="1156"/>
    <n v="13"/>
    <n v="4.6923076923076925"/>
    <n v="4.6923076923076925"/>
    <s v="Primera compra"/>
    <n v="743"/>
    <n v="24.410677618069816"/>
    <n v="2.0342231348391513"/>
    <x v="1"/>
    <x v="1"/>
    <s v="oct"/>
  </r>
  <r>
    <x v="5104"/>
    <x v="1"/>
    <n v="15"/>
    <n v="6"/>
    <n v="14.4"/>
    <n v="0"/>
    <s v="No"/>
    <s v="Yes"/>
    <n v="0"/>
    <n v="3"/>
    <n v="26"/>
    <s v="Yes"/>
    <n v="0"/>
    <s v="NC"/>
    <x v="0"/>
    <n v="25"/>
    <s v="Yes"/>
    <s v="No"/>
    <s v="No"/>
    <s v="  Month-to-Month   "/>
    <s v="Credit Card"/>
    <n v="32"/>
    <n v="91"/>
    <x v="1"/>
    <s v="Network reliability"/>
    <x v="249"/>
    <x v="1323"/>
    <n v="102"/>
    <x v="2"/>
    <n v="37.4"/>
    <x v="9"/>
    <s v="Phone"/>
    <x v="0"/>
    <n v="0"/>
    <n v="4457"/>
    <s v="Medio"/>
    <s v="Medio"/>
    <n v="7.8431372549019607E-2"/>
    <n v="1550"/>
    <n v="14"/>
    <n v="7.2857142857142856"/>
    <n v="7.2857142857142856"/>
    <s v="Primera compra"/>
    <n v="769"/>
    <n v="25.264887063655031"/>
    <n v="2.1054072553045859"/>
    <x v="1"/>
    <x v="1"/>
    <s v="sept"/>
  </r>
  <r>
    <x v="5104"/>
    <x v="1"/>
    <n v="9"/>
    <n v="6"/>
    <n v="14.4"/>
    <n v="0"/>
    <s v="No"/>
    <s v="Yes"/>
    <n v="0"/>
    <n v="3"/>
    <n v="26"/>
    <s v="Yes"/>
    <n v="0"/>
    <s v="NC"/>
    <x v="0"/>
    <n v="25"/>
    <s v="Yes"/>
    <s v="No"/>
    <s v="No"/>
    <s v="  Month-to-Month   "/>
    <s v="Credit Card"/>
    <n v="32"/>
    <n v="91"/>
    <x v="1"/>
    <s v="Network reliability"/>
    <x v="249"/>
    <x v="1323"/>
    <n v="102"/>
    <x v="2"/>
    <n v="37.4"/>
    <x v="9"/>
    <s v="Phone"/>
    <x v="0"/>
    <n v="0"/>
    <n v="2465"/>
    <s v="Medio"/>
    <s v="Medio"/>
    <n v="7.8431372549019607E-2"/>
    <n v="1550"/>
    <n v="14"/>
    <n v="7.2857142857142856"/>
    <n v="7.2857142857142856"/>
    <s v="Compra posterior"/>
    <n v="769"/>
    <n v="25.264887063655031"/>
    <n v="2.1054072553045859"/>
    <x v="1"/>
    <x v="1"/>
    <s v="sept"/>
  </r>
  <r>
    <x v="5105"/>
    <x v="1"/>
    <n v="17"/>
    <n v="5"/>
    <n v="12"/>
    <n v="4"/>
    <s v="Yes"/>
    <s v="No"/>
    <n v="2.2000000000000002"/>
    <n v="3"/>
    <n v="0"/>
    <s v="No"/>
    <n v="0"/>
    <s v="NE"/>
    <x v="0"/>
    <n v="46"/>
    <s v="No"/>
    <s v="No"/>
    <s v="No"/>
    <s v="  Month-to-Month   "/>
    <s v="Credit Card"/>
    <n v="7"/>
    <n v="7"/>
    <x v="4"/>
    <s v="Attitude of support person"/>
    <x v="1290"/>
    <x v="360"/>
    <n v="20"/>
    <x v="0"/>
    <n v="6.91"/>
    <x v="10"/>
    <s v="SMS"/>
    <x v="1"/>
    <n v="0.09"/>
    <n v="2430"/>
    <s v="Medio"/>
    <s v="Medio"/>
    <n v="0.35"/>
    <n v="965"/>
    <n v="16"/>
    <n v="1.25"/>
    <n v="1.25"/>
    <s v="Primera compra"/>
    <n v="1194"/>
    <n v="39.227926078028744"/>
    <n v="3.2689938398357286"/>
    <x v="1"/>
    <x v="1"/>
    <s v="jul"/>
  </r>
  <r>
    <x v="5106"/>
    <x v="1"/>
    <n v="32"/>
    <n v="1"/>
    <n v="4"/>
    <n v="14"/>
    <s v="Yes"/>
    <s v="No"/>
    <n v="43.4"/>
    <n v="4"/>
    <n v="2"/>
    <s v="Yes"/>
    <n v="0"/>
    <s v="IN"/>
    <x v="0"/>
    <n v="51"/>
    <s v="No"/>
    <s v="No"/>
    <s v="No"/>
    <s v="  Month-to-Month   "/>
    <s v="Direct Debit"/>
    <n v="16"/>
    <n v="16"/>
    <x v="5"/>
    <s v="Lack of affordable download/upload speed"/>
    <x v="214"/>
    <x v="990"/>
    <n v="25"/>
    <x v="0"/>
    <n v="16.03"/>
    <x v="10"/>
    <s v="Email"/>
    <x v="0"/>
    <n v="0.87"/>
    <n v="515"/>
    <s v="Medio"/>
    <s v="Medio"/>
    <n v="0.28000000000000003"/>
    <n v="567"/>
    <n v="22"/>
    <n v="1.1363636363636365"/>
    <n v="1.1363636363636365"/>
    <s v="Primera compra"/>
    <n v="988"/>
    <n v="32.459958932238195"/>
    <n v="2.7049965776865164"/>
    <x v="1"/>
    <x v="1"/>
    <s v="ene"/>
  </r>
  <r>
    <x v="5106"/>
    <x v="1"/>
    <n v="12"/>
    <n v="1"/>
    <n v="4"/>
    <n v="14"/>
    <s v="Yes"/>
    <s v="No"/>
    <n v="43.4"/>
    <n v="4"/>
    <n v="2"/>
    <s v="Yes"/>
    <n v="0"/>
    <s v="IN"/>
    <x v="0"/>
    <n v="51"/>
    <s v="No"/>
    <s v="No"/>
    <s v="No"/>
    <s v="  Month-to-Month   "/>
    <s v="Direct Debit"/>
    <n v="16"/>
    <n v="16"/>
    <x v="5"/>
    <s v="Lack of affordable download/upload speed"/>
    <x v="214"/>
    <x v="990"/>
    <n v="25"/>
    <x v="0"/>
    <n v="16.03"/>
    <x v="10"/>
    <s v="Email"/>
    <x v="0"/>
    <n v="0.87"/>
    <n v="3820"/>
    <s v="Medio"/>
    <s v="Medio"/>
    <n v="0.28000000000000003"/>
    <n v="567"/>
    <n v="22"/>
    <n v="1.1363636363636365"/>
    <n v="1.1363636363636365"/>
    <s v="Compra posterior"/>
    <n v="988"/>
    <n v="32.459958932238195"/>
    <n v="2.7049965776865164"/>
    <x v="1"/>
    <x v="1"/>
    <s v="ene"/>
  </r>
  <r>
    <x v="5107"/>
    <x v="1"/>
    <n v="9"/>
    <n v="2"/>
    <n v="4"/>
    <n v="0"/>
    <s v="No"/>
    <s v="No"/>
    <n v="0"/>
    <n v="0"/>
    <n v="0"/>
    <s v="No"/>
    <n v="0"/>
    <s v="AK"/>
    <x v="1"/>
    <n v="41"/>
    <s v="No"/>
    <s v="No"/>
    <s v="No"/>
    <s v="  Month-to-Month   "/>
    <s v="Paper Check"/>
    <n v="7"/>
    <n v="7"/>
    <x v="4"/>
    <s v="Attitude of support person"/>
    <x v="80"/>
    <x v="498"/>
    <n v="101"/>
    <x v="2"/>
    <n v="5.66"/>
    <x v="7"/>
    <s v="SMS"/>
    <x v="1"/>
    <n v="0"/>
    <n v="4326"/>
    <s v="Medio"/>
    <s v="Medio"/>
    <n v="5.9405940594059403E-2"/>
    <n v="650"/>
    <n v="8"/>
    <n v="12.625"/>
    <n v="12.625"/>
    <s v="Primera compra"/>
    <n v="348"/>
    <n v="11.433264887063656"/>
    <n v="0.95277207392197127"/>
    <x v="1"/>
    <x v="1"/>
    <s v="oct"/>
  </r>
  <r>
    <x v="5108"/>
    <x v="1"/>
    <n v="4"/>
    <n v="60"/>
    <n v="160.4"/>
    <n v="0"/>
    <s v="No"/>
    <s v="No"/>
    <n v="0"/>
    <n v="0"/>
    <n v="4"/>
    <s v="No"/>
    <n v="19"/>
    <s v="MN"/>
    <x v="0"/>
    <n v="62"/>
    <s v="No"/>
    <s v="No"/>
    <s v="No"/>
    <s v="  Month-to-Month   "/>
    <s v="Direct Debit"/>
    <n v="50"/>
    <n v="889"/>
    <x v="2"/>
    <s v="Competitor had better devices"/>
    <x v="575"/>
    <x v="74"/>
    <n v="86"/>
    <x v="2"/>
    <n v="54.99"/>
    <x v="7"/>
    <s v="SMS"/>
    <x v="0"/>
    <n v="0"/>
    <n v="217"/>
    <s v="Alto"/>
    <s v="Medio"/>
    <n v="6.9767441860465115E-2"/>
    <n v="1348"/>
    <n v="66"/>
    <n v="1.303030303030303"/>
    <n v="1.303030303030303"/>
    <s v="Primera compra"/>
    <n v="1257"/>
    <n v="41.29774127310062"/>
    <n v="3.4414784394250515"/>
    <x v="1"/>
    <x v="2"/>
    <s v="may"/>
  </r>
  <r>
    <x v="5109"/>
    <x v="1"/>
    <n v="18"/>
    <n v="2"/>
    <n v="4"/>
    <n v="2"/>
    <s v="Yes"/>
    <s v="No"/>
    <n v="3.4"/>
    <n v="2"/>
    <n v="9"/>
    <s v="Yes"/>
    <n v="0"/>
    <s v="MS"/>
    <x v="1"/>
    <n v="38"/>
    <s v="No"/>
    <s v="No"/>
    <s v="No"/>
    <s v="  Month-to-Month   "/>
    <s v="Paper Check"/>
    <n v="16"/>
    <n v="16"/>
    <x v="2"/>
    <s v="Competitor had better devices"/>
    <x v="155"/>
    <x v="1143"/>
    <n v="120"/>
    <x v="2"/>
    <n v="14.34"/>
    <x v="10"/>
    <s v="SMS"/>
    <x v="1"/>
    <n v="0.1"/>
    <n v="5868"/>
    <s v="Medio"/>
    <s v="Medio"/>
    <n v="5.8333333333333334E-2"/>
    <n v="1487"/>
    <n v="11"/>
    <n v="10.909090909090908"/>
    <n v="10.909090909090908"/>
    <s v="Primera compra"/>
    <n v="1004"/>
    <n v="32.985626283367559"/>
    <n v="2.7488021902806299"/>
    <x v="1"/>
    <x v="1"/>
    <s v="ene"/>
  </r>
  <r>
    <x v="5110"/>
    <x v="1"/>
    <n v="21"/>
    <n v="63"/>
    <n v="194"/>
    <n v="0"/>
    <s v="No"/>
    <s v="No"/>
    <n v="0"/>
    <n v="3"/>
    <n v="0"/>
    <s v="No"/>
    <n v="0"/>
    <s v="AL"/>
    <x v="1"/>
    <n v="42"/>
    <s v="No"/>
    <s v="No"/>
    <s v="No"/>
    <s v="  One Year   "/>
    <s v="Direct Debit"/>
    <n v="11"/>
    <n v="211"/>
    <x v="4"/>
    <s v="Attitude of support person"/>
    <x v="280"/>
    <x v="404"/>
    <n v="60"/>
    <x v="1"/>
    <n v="10.46"/>
    <x v="7"/>
    <s v="Phone"/>
    <x v="1"/>
    <n v="0"/>
    <n v="1032"/>
    <s v="Medio"/>
    <s v="Medio"/>
    <n v="0.1"/>
    <n v="525"/>
    <n v="69"/>
    <n v="0.86956521739130432"/>
    <n v="0.86956521739130432"/>
    <s v="Primera compra"/>
    <n v="983"/>
    <n v="32.295687885010267"/>
    <n v="2.6913073237508556"/>
    <x v="1"/>
    <x v="1"/>
    <s v="feb"/>
  </r>
  <r>
    <x v="5111"/>
    <x v="1"/>
    <n v="13"/>
    <n v="96"/>
    <n v="261.89999999999998"/>
    <n v="48"/>
    <s v="Yes"/>
    <s v="No"/>
    <n v="45.6"/>
    <n v="4"/>
    <n v="3"/>
    <s v="Yes"/>
    <n v="0"/>
    <s v="NH"/>
    <x v="0"/>
    <n v="45"/>
    <s v="No"/>
    <s v="No"/>
    <s v="No"/>
    <s v="  Month-to-Month   "/>
    <s v="Direct Debit"/>
    <n v="44"/>
    <n v="723"/>
    <x v="3"/>
    <s v="Moved"/>
    <x v="113"/>
    <x v="1063"/>
    <n v="22"/>
    <x v="2"/>
    <n v="49.84"/>
    <x v="5"/>
    <s v="Email"/>
    <x v="1"/>
    <n v="0.91"/>
    <n v="3951"/>
    <s v="Alto"/>
    <s v="Bajo"/>
    <n v="0.18181818181818182"/>
    <n v="1664"/>
    <n v="148"/>
    <n v="0.14864864864864866"/>
    <n v="0.14864864864864866"/>
    <s v="Primera compra"/>
    <n v="693"/>
    <n v="22.767967145790553"/>
    <n v="1.8973305954825461"/>
    <x v="0"/>
    <x v="2"/>
    <s v="nov"/>
  </r>
  <r>
    <x v="5112"/>
    <x v="1"/>
    <n v="44"/>
    <n v="4"/>
    <n v="10"/>
    <n v="0"/>
    <s v="No"/>
    <s v="No"/>
    <n v="16.8"/>
    <n v="3"/>
    <n v="1"/>
    <s v="Yes"/>
    <n v="0"/>
    <s v="KS"/>
    <x v="0"/>
    <n v="47"/>
    <s v="No"/>
    <s v="No"/>
    <s v="No"/>
    <s v="  Month-to-Month   "/>
    <s v="Direct Debit"/>
    <n v="50"/>
    <n v="50"/>
    <x v="2"/>
    <s v="Competitor had better devices"/>
    <x v="431"/>
    <x v="680"/>
    <n v="18"/>
    <x v="1"/>
    <n v="59.3"/>
    <x v="10"/>
    <s v="SMS"/>
    <x v="0"/>
    <n v="0"/>
    <n v="4766"/>
    <s v="Alto"/>
    <s v="Medio"/>
    <n v="0.3888888888888889"/>
    <n v="551"/>
    <n v="11"/>
    <n v="1.6363636363636365"/>
    <n v="1.6363636363636365"/>
    <s v="Primera compra"/>
    <n v="1290"/>
    <n v="42.381930184804929"/>
    <n v="3.5318275154004106"/>
    <x v="1"/>
    <x v="1"/>
    <s v="abr"/>
  </r>
  <r>
    <x v="5113"/>
    <x v="1"/>
    <n v="2"/>
    <n v="135"/>
    <n v="175.2"/>
    <n v="0"/>
    <s v="No"/>
    <s v="No"/>
    <n v="0"/>
    <n v="2"/>
    <n v="6"/>
    <s v="Yes"/>
    <n v="0"/>
    <s v="SC"/>
    <x v="1"/>
    <n v="35"/>
    <s v="No"/>
    <s v="No"/>
    <s v="No"/>
    <s v="  Month-to-Month   "/>
    <s v="Direct Debit"/>
    <n v="46"/>
    <n v="1621"/>
    <x v="2"/>
    <s v="Competitor made better offer"/>
    <x v="1298"/>
    <x v="41"/>
    <n v="64"/>
    <x v="2"/>
    <n v="43.52"/>
    <x v="2"/>
    <s v="SMS"/>
    <x v="1"/>
    <n v="0"/>
    <n v="1508"/>
    <s v="Medio"/>
    <s v="Medio"/>
    <n v="7.8125E-2"/>
    <n v="341"/>
    <n v="140"/>
    <n v="0.45714285714285713"/>
    <n v="0.45714285714285713"/>
    <s v="Primera compra"/>
    <n v="908"/>
    <n v="29.831622176591374"/>
    <n v="2.4859685147159478"/>
    <x v="1"/>
    <x v="0"/>
    <s v="abr"/>
  </r>
  <r>
    <x v="5113"/>
    <x v="1"/>
    <n v="10"/>
    <n v="135"/>
    <n v="175.2"/>
    <n v="0"/>
    <s v="No"/>
    <s v="No"/>
    <n v="0"/>
    <n v="2"/>
    <n v="6"/>
    <s v="Yes"/>
    <n v="0"/>
    <s v="SC"/>
    <x v="1"/>
    <n v="35"/>
    <s v="No"/>
    <s v="No"/>
    <s v="No"/>
    <s v="  Month-to-Month   "/>
    <s v="Direct Debit"/>
    <n v="46"/>
    <n v="1621"/>
    <x v="2"/>
    <s v="Competitor made better offer"/>
    <x v="1298"/>
    <x v="41"/>
    <n v="64"/>
    <x v="2"/>
    <n v="43.52"/>
    <x v="2"/>
    <s v="SMS"/>
    <x v="1"/>
    <n v="0"/>
    <n v="2255"/>
    <s v="Medio"/>
    <s v="Medio"/>
    <n v="7.8125E-2"/>
    <n v="341"/>
    <n v="140"/>
    <n v="0.45714285714285713"/>
    <n v="0.45714285714285713"/>
    <s v="Compra posterior"/>
    <n v="908"/>
    <n v="29.831622176591374"/>
    <n v="2.4859685147159478"/>
    <x v="1"/>
    <x v="0"/>
    <s v="abr"/>
  </r>
  <r>
    <x v="5114"/>
    <x v="1"/>
    <n v="14"/>
    <n v="2"/>
    <n v="6"/>
    <n v="0"/>
    <s v="No"/>
    <s v="No"/>
    <n v="0"/>
    <n v="2"/>
    <n v="11"/>
    <s v="Yes"/>
    <n v="0"/>
    <s v="WA"/>
    <x v="1"/>
    <n v="73"/>
    <s v="No"/>
    <s v="Yes"/>
    <s v="No"/>
    <s v="  Month-to-Month   "/>
    <s v="Direct Debit"/>
    <n v="38"/>
    <n v="38"/>
    <x v="1"/>
    <s v="Network reliability"/>
    <x v="946"/>
    <x v="407"/>
    <n v="62"/>
    <x v="2"/>
    <n v="32.619999999999997"/>
    <x v="8"/>
    <s v="Email"/>
    <x v="0"/>
    <n v="0"/>
    <n v="429"/>
    <s v="Medio"/>
    <s v="Medio"/>
    <n v="0.14516129032258066"/>
    <n v="627"/>
    <n v="11"/>
    <n v="5.6363636363636367"/>
    <n v="5.6363636363636367"/>
    <s v="Primera compra"/>
    <n v="843"/>
    <n v="27.696098562628336"/>
    <n v="2.3080082135523612"/>
    <x v="1"/>
    <x v="1"/>
    <s v="jun"/>
  </r>
  <r>
    <x v="5115"/>
    <x v="1"/>
    <n v="12"/>
    <n v="23"/>
    <n v="77.7"/>
    <n v="0"/>
    <s v="No"/>
    <s v="No"/>
    <n v="104.5"/>
    <n v="5"/>
    <n v="3"/>
    <s v="Yes"/>
    <n v="0"/>
    <s v="OK"/>
    <x v="0"/>
    <n v="33"/>
    <s v="No"/>
    <s v="No"/>
    <s v="No"/>
    <s v="  Month-to-Month   "/>
    <s v="Credit Card"/>
    <n v="27"/>
    <n v="260"/>
    <x v="2"/>
    <s v="Competitor made better offer"/>
    <x v="343"/>
    <x v="672"/>
    <n v="72"/>
    <x v="2"/>
    <n v="32.39"/>
    <x v="0"/>
    <s v="Phone"/>
    <x v="0"/>
    <n v="0"/>
    <n v="2519"/>
    <s v="Medio"/>
    <s v="Bajo"/>
    <n v="2.7777777777777776E-2"/>
    <n v="1380"/>
    <n v="25"/>
    <n v="2.88"/>
    <n v="2.88"/>
    <s v="Primera compra"/>
    <n v="798"/>
    <n v="26.217659137577002"/>
    <n v="2.1848049281314168"/>
    <x v="0"/>
    <x v="1"/>
    <s v="ago"/>
  </r>
  <r>
    <x v="5116"/>
    <x v="1"/>
    <n v="14"/>
    <n v="27"/>
    <n v="97.7"/>
    <n v="28"/>
    <s v="Yes"/>
    <s v="No"/>
    <n v="28.7"/>
    <n v="3"/>
    <n v="6"/>
    <s v="Yes"/>
    <n v="0"/>
    <s v="IN"/>
    <x v="1"/>
    <n v="36"/>
    <s v="No"/>
    <s v="No"/>
    <s v="No"/>
    <s v="  Month-to-Month   "/>
    <s v="Direct Debit"/>
    <n v="40"/>
    <n v="281"/>
    <x v="2"/>
    <s v="Competitor made better offer"/>
    <x v="1328"/>
    <x v="1027"/>
    <n v="108"/>
    <x v="2"/>
    <n v="42.96"/>
    <x v="10"/>
    <s v="Phone"/>
    <x v="0"/>
    <n v="0.86"/>
    <n v="2556"/>
    <s v="Medio"/>
    <s v="Medio"/>
    <n v="6.4814814814814811E-2"/>
    <n v="1419"/>
    <n v="62"/>
    <n v="1.7419354838709677"/>
    <n v="1.7419354838709677"/>
    <s v="Primera compra"/>
    <n v="659"/>
    <n v="21.650924024640656"/>
    <n v="1.8042436687200547"/>
    <x v="1"/>
    <x v="1"/>
    <s v="dic"/>
  </r>
  <r>
    <x v="5117"/>
    <x v="1"/>
    <n v="27"/>
    <n v="310"/>
    <n v="659"/>
    <n v="196"/>
    <s v="Yes"/>
    <s v="No"/>
    <n v="227"/>
    <n v="5"/>
    <n v="2"/>
    <s v="Yes"/>
    <n v="0"/>
    <s v="ID"/>
    <x v="0"/>
    <n v="32"/>
    <s v="No"/>
    <s v="No"/>
    <s v="Yes"/>
    <s v="  One Year   "/>
    <s v="Direct Debit"/>
    <n v="34"/>
    <n v="2021"/>
    <x v="2"/>
    <s v="Competitor offered more data"/>
    <x v="533"/>
    <x v="600"/>
    <n v="15"/>
    <x v="1"/>
    <n v="40.409999999999997"/>
    <x v="4"/>
    <s v="Phone"/>
    <x v="0"/>
    <n v="6.81"/>
    <n v="2431"/>
    <s v="Medio"/>
    <s v="Bajo"/>
    <n v="0.2"/>
    <n v="476"/>
    <n v="509"/>
    <n v="2.9469548133595286E-2"/>
    <n v="2.9469548133595286E-2"/>
    <s v="Primera compra"/>
    <n v="851"/>
    <n v="27.958932238193018"/>
    <n v="2.3299110198494182"/>
    <x v="0"/>
    <x v="0"/>
    <s v="jun"/>
  </r>
  <r>
    <x v="5118"/>
    <x v="1"/>
    <n v="26"/>
    <n v="96"/>
    <n v="212.8"/>
    <n v="172"/>
    <s v="Yes"/>
    <s v="No"/>
    <n v="83.9"/>
    <n v="1"/>
    <n v="11"/>
    <s v="Yes"/>
    <n v="0"/>
    <s v="AR"/>
    <x v="0"/>
    <n v="82"/>
    <s v="No"/>
    <s v="Yes"/>
    <s v="Yes"/>
    <s v="  Month-to-Month   "/>
    <s v="Direct Debit"/>
    <n v="50"/>
    <n v="2143"/>
    <x v="2"/>
    <s v="Competitor had better devices"/>
    <x v="619"/>
    <x v="467"/>
    <n v="24"/>
    <x v="1"/>
    <n v="51.29"/>
    <x v="0"/>
    <s v="Phone"/>
    <x v="1"/>
    <n v="3.35"/>
    <n v="967"/>
    <s v="Alto"/>
    <s v="Bajo"/>
    <n v="8.3333333333333329E-2"/>
    <n v="948"/>
    <n v="270"/>
    <n v="8.8888888888888892E-2"/>
    <n v="8.8888888888888892E-2"/>
    <s v="Primera compra"/>
    <n v="506"/>
    <n v="16.624229979466119"/>
    <n v="1.3853524982888432"/>
    <x v="0"/>
    <x v="0"/>
    <s v="may"/>
  </r>
  <r>
    <x v="5119"/>
    <x v="1"/>
    <n v="3"/>
    <n v="207"/>
    <n v="383"/>
    <n v="4"/>
    <s v="Yes"/>
    <s v="No"/>
    <n v="2.9"/>
    <n v="4"/>
    <n v="5"/>
    <s v="No"/>
    <n v="5"/>
    <s v="MS"/>
    <x v="1"/>
    <n v="77"/>
    <s v="No"/>
    <s v="Yes"/>
    <s v="Yes"/>
    <s v="  Month-to-Month   "/>
    <s v="Direct Debit"/>
    <n v="37"/>
    <n v="1016"/>
    <x v="2"/>
    <s v="Competitor had better devices"/>
    <x v="1409"/>
    <x v="886"/>
    <n v="102"/>
    <x v="0"/>
    <n v="37.78"/>
    <x v="2"/>
    <s v="Email"/>
    <x v="1"/>
    <n v="0.14000000000000001"/>
    <n v="275"/>
    <s v="Medio"/>
    <s v="Medio"/>
    <n v="4.9019607843137254E-2"/>
    <n v="1479"/>
    <n v="216"/>
    <n v="0.47222222222222221"/>
    <n v="0.47222222222222221"/>
    <s v="Primera compra"/>
    <n v="797"/>
    <n v="26.184804928131417"/>
    <n v="2.1820670773442847"/>
    <x v="1"/>
    <x v="2"/>
    <s v="ago"/>
  </r>
  <r>
    <x v="5120"/>
    <x v="1"/>
    <n v="14"/>
    <n v="345"/>
    <n v="602.4"/>
    <n v="184"/>
    <s v="Yes"/>
    <s v="No"/>
    <n v="324.3"/>
    <n v="5"/>
    <n v="7"/>
    <s v="Yes"/>
    <n v="0"/>
    <s v="AZ"/>
    <x v="0"/>
    <n v="85"/>
    <s v="No"/>
    <s v="Yes"/>
    <s v="Yes"/>
    <s v="  Month-to-Month   "/>
    <s v="Direct Debit"/>
    <n v="53"/>
    <n v="2475"/>
    <x v="2"/>
    <s v="Competitor made better offer"/>
    <x v="1160"/>
    <x v="718"/>
    <n v="68"/>
    <x v="0"/>
    <n v="44.35"/>
    <x v="5"/>
    <s v="Email"/>
    <x v="0"/>
    <n v="6.49"/>
    <n v="3945"/>
    <s v="Medio"/>
    <s v="Bajo"/>
    <n v="5.8823529411764705E-2"/>
    <n v="1603"/>
    <n v="533"/>
    <n v="0.12757973733583489"/>
    <n v="0.12757973733583489"/>
    <s v="Primera compra"/>
    <n v="500"/>
    <n v="16.427104722792606"/>
    <n v="1.3689253935660506"/>
    <x v="0"/>
    <x v="3"/>
    <s v="jun"/>
  </r>
  <r>
    <x v="5121"/>
    <x v="1"/>
    <n v="3"/>
    <n v="55"/>
    <n v="148"/>
    <n v="148"/>
    <s v="Yes"/>
    <s v="No"/>
    <n v="153.6"/>
    <n v="5"/>
    <n v="13"/>
    <s v="Yes"/>
    <n v="0"/>
    <s v="WV"/>
    <x v="0"/>
    <n v="80"/>
    <s v="No"/>
    <s v="Yes"/>
    <s v="No"/>
    <s v="  Month-to-Month   "/>
    <s v="Direct Debit"/>
    <n v="42"/>
    <n v="1551"/>
    <x v="2"/>
    <s v="Competitor offered higher download speeds"/>
    <x v="215"/>
    <x v="780"/>
    <n v="21"/>
    <x v="0"/>
    <n v="33.9"/>
    <x v="7"/>
    <s v="Phone"/>
    <x v="1"/>
    <n v="6.14"/>
    <n v="5720"/>
    <s v="Medio"/>
    <s v="Medio"/>
    <n v="0.2857142857142857"/>
    <n v="1335"/>
    <n v="209"/>
    <n v="0.10047846889952153"/>
    <n v="0.10047846889952153"/>
    <s v="Primera compra"/>
    <n v="1306"/>
    <n v="42.907597535934286"/>
    <n v="3.5756331279945237"/>
    <x v="1"/>
    <x v="0"/>
    <s v="mar"/>
  </r>
  <r>
    <x v="5122"/>
    <x v="1"/>
    <n v="46"/>
    <n v="17"/>
    <n v="39.299999999999997"/>
    <n v="0"/>
    <s v="No"/>
    <s v="No"/>
    <n v="0"/>
    <n v="0"/>
    <n v="3"/>
    <s v="Yes"/>
    <n v="0"/>
    <s v="NY"/>
    <x v="1"/>
    <n v="38"/>
    <s v="No"/>
    <s v="No"/>
    <s v="No"/>
    <s v="  Month-to-Month   "/>
    <s v="Direct Debit"/>
    <n v="49"/>
    <n v="384"/>
    <x v="3"/>
    <s v="Moved"/>
    <x v="161"/>
    <x v="700"/>
    <n v="115"/>
    <x v="1"/>
    <n v="57.72"/>
    <x v="9"/>
    <s v="Phone"/>
    <x v="0"/>
    <n v="0"/>
    <n v="3377"/>
    <s v="Alto"/>
    <s v="Medio"/>
    <n v="6.9565217391304349E-2"/>
    <n v="530"/>
    <n v="25"/>
    <n v="4.5999999999999996"/>
    <n v="4.5999999999999996"/>
    <s v="Primera compra"/>
    <n v="1047"/>
    <n v="34.398357289527723"/>
    <n v="2.8665297741273101"/>
    <x v="1"/>
    <x v="1"/>
    <s v="dic"/>
  </r>
  <r>
    <x v="5123"/>
    <x v="1"/>
    <n v="21"/>
    <n v="164"/>
    <n v="348.7"/>
    <n v="225"/>
    <s v="Yes"/>
    <s v="Yes"/>
    <n v="0"/>
    <n v="0"/>
    <n v="6"/>
    <s v="No"/>
    <n v="8"/>
    <s v="OH"/>
    <x v="0"/>
    <n v="56"/>
    <s v="No"/>
    <s v="No"/>
    <s v="No"/>
    <s v="  Month-to-Month   "/>
    <s v="Credit Card"/>
    <n v="39"/>
    <n v="961"/>
    <x v="1"/>
    <s v="Product dissatisfaction"/>
    <x v="959"/>
    <x v="635"/>
    <n v="115"/>
    <x v="0"/>
    <n v="36.630000000000003"/>
    <x v="2"/>
    <s v="SMS"/>
    <x v="0"/>
    <n v="0.26"/>
    <n v="4207"/>
    <s v="Medio"/>
    <s v="Medio"/>
    <n v="4.3478260869565216E-2"/>
    <n v="615"/>
    <n v="394"/>
    <n v="0.29187817258883247"/>
    <n v="0.29187817258883247"/>
    <s v="Primera compra"/>
    <n v="692"/>
    <n v="22.735112936344969"/>
    <n v="1.8945927446954141"/>
    <x v="1"/>
    <x v="2"/>
    <s v="nov"/>
  </r>
  <r>
    <x v="5124"/>
    <x v="1"/>
    <n v="40"/>
    <n v="17"/>
    <n v="40.5"/>
    <n v="15"/>
    <s v="Yes"/>
    <s v="No"/>
    <n v="5.3"/>
    <n v="5"/>
    <n v="3"/>
    <s v="Yes"/>
    <n v="0"/>
    <s v="AL"/>
    <x v="0"/>
    <n v="68"/>
    <s v="No"/>
    <s v="Yes"/>
    <s v="No"/>
    <s v="  Month-to-Month   "/>
    <s v="Direct Debit"/>
    <n v="17"/>
    <n v="43"/>
    <x v="3"/>
    <s v="Don't know"/>
    <x v="811"/>
    <x v="462"/>
    <n v="74"/>
    <x v="0"/>
    <n v="16.920000000000002"/>
    <x v="5"/>
    <s v="Phone"/>
    <x v="1"/>
    <n v="0.21"/>
    <n v="521"/>
    <s v="Medio"/>
    <s v="Bajo"/>
    <n v="5.4054054054054057E-2"/>
    <n v="1165"/>
    <n v="36"/>
    <n v="2.0555555555555554"/>
    <n v="2.0555555555555554"/>
    <s v="Primera compra"/>
    <n v="1399"/>
    <n v="45.963039014373713"/>
    <n v="3.8302532511978096"/>
    <x v="0"/>
    <x v="1"/>
    <s v="dic"/>
  </r>
  <r>
    <x v="5125"/>
    <x v="1"/>
    <n v="42"/>
    <n v="198"/>
    <n v="367.8"/>
    <n v="104"/>
    <s v="Yes"/>
    <s v="No"/>
    <n v="110.9"/>
    <n v="2"/>
    <n v="2"/>
    <s v="Yes"/>
    <n v="0"/>
    <s v="AL"/>
    <x v="0"/>
    <n v="75"/>
    <s v="No"/>
    <s v="Yes"/>
    <s v="Yes"/>
    <s v="  Month-to-Month   "/>
    <s v="Direct Debit"/>
    <n v="33"/>
    <n v="873"/>
    <x v="1"/>
    <s v="Service dissatisfaction"/>
    <x v="1404"/>
    <x v="1422"/>
    <n v="53"/>
    <x v="1"/>
    <n v="29.27"/>
    <x v="1"/>
    <s v="Email"/>
    <x v="0"/>
    <n v="3.33"/>
    <n v="3630"/>
    <s v="Medio"/>
    <s v="Bajo"/>
    <n v="0"/>
    <n v="389"/>
    <n v="302"/>
    <n v="0.17549668874172186"/>
    <n v="0.17549668874172186"/>
    <s v="Primera compra"/>
    <n v="1039"/>
    <n v="34.135523613963038"/>
    <n v="2.8446269678302532"/>
    <x v="2"/>
    <x v="2"/>
    <s v="dic"/>
  </r>
  <r>
    <x v="5126"/>
    <x v="1"/>
    <n v="17"/>
    <n v="10"/>
    <n v="28.8"/>
    <n v="28"/>
    <s v="Yes"/>
    <s v="No"/>
    <n v="25.2"/>
    <n v="3"/>
    <n v="9"/>
    <s v="Yes"/>
    <n v="0"/>
    <s v="DC"/>
    <x v="0"/>
    <n v="64"/>
    <s v="No"/>
    <s v="No"/>
    <s v="Yes"/>
    <s v="  Month-to-Month   "/>
    <s v="Direct Debit"/>
    <n v="45"/>
    <n v="327"/>
    <x v="5"/>
    <s v="Price too high"/>
    <x v="355"/>
    <x v="1161"/>
    <n v="107"/>
    <x v="1"/>
    <n v="50.91"/>
    <x v="2"/>
    <s v="SMS"/>
    <x v="0"/>
    <n v="0.76"/>
    <n v="1485"/>
    <s v="Alto"/>
    <s v="Medio"/>
    <n v="4.6728971962616821E-2"/>
    <n v="1302"/>
    <n v="43"/>
    <n v="2.4883720930232558"/>
    <n v="2.4883720930232558"/>
    <s v="Primera compra"/>
    <n v="463"/>
    <n v="15.211498973305956"/>
    <n v="1.267624914442163"/>
    <x v="1"/>
    <x v="1"/>
    <s v="jul"/>
  </r>
  <r>
    <x v="5127"/>
    <x v="1"/>
    <n v="3"/>
    <n v="4"/>
    <n v="10"/>
    <n v="0"/>
    <s v="No"/>
    <s v="No"/>
    <n v="0"/>
    <n v="1"/>
    <n v="0"/>
    <s v="No"/>
    <n v="0"/>
    <s v="ID"/>
    <x v="1"/>
    <n v="48"/>
    <s v="No"/>
    <s v="No"/>
    <s v="No"/>
    <s v="  Month-to-Month   "/>
    <s v="Paper Check"/>
    <n v="11"/>
    <n v="11"/>
    <x v="4"/>
    <s v="Attitude of support person"/>
    <x v="400"/>
    <x v="602"/>
    <n v="98"/>
    <x v="2"/>
    <n v="12.12"/>
    <x v="8"/>
    <s v="Email"/>
    <x v="0"/>
    <n v="0"/>
    <n v="1363"/>
    <s v="Medio"/>
    <s v="Medio"/>
    <n v="9.1836734693877556E-2"/>
    <n v="597"/>
    <n v="13"/>
    <n v="7.5384615384615383"/>
    <n v="7.5384615384615383"/>
    <s v="Primera compra"/>
    <n v="1646"/>
    <n v="54.078028747433265"/>
    <n v="4.5065023956194388"/>
    <x v="1"/>
    <x v="1"/>
    <s v="abr"/>
  </r>
  <r>
    <x v="5128"/>
    <x v="1"/>
    <n v="19"/>
    <n v="16"/>
    <n v="37.799999999999997"/>
    <n v="9"/>
    <s v="Yes"/>
    <s v="No"/>
    <n v="11.6"/>
    <n v="4"/>
    <n v="8"/>
    <s v="No"/>
    <n v="13"/>
    <s v="NJ"/>
    <x v="0"/>
    <n v="67"/>
    <s v="No"/>
    <s v="Yes"/>
    <s v="No"/>
    <s v="  Month-to-Month   "/>
    <s v="Direct Debit"/>
    <n v="45"/>
    <n v="426"/>
    <x v="2"/>
    <s v="Competitor had better devices"/>
    <x v="869"/>
    <x v="1149"/>
    <n v="112"/>
    <x v="1"/>
    <n v="46.59"/>
    <x v="4"/>
    <s v="SMS"/>
    <x v="1"/>
    <n v="3474.62"/>
    <n v="1215"/>
    <s v="Alto"/>
    <s v="Bajo"/>
    <n v="2.6785714285714284E-2"/>
    <n v="667"/>
    <n v="28"/>
    <n v="4"/>
    <n v="4"/>
    <s v="Primera compra"/>
    <n v="1683"/>
    <n v="55.293634496919914"/>
    <n v="4.6078028747433262"/>
    <x v="0"/>
    <x v="1"/>
    <s v="mar"/>
  </r>
  <r>
    <x v="5129"/>
    <x v="1"/>
    <n v="13"/>
    <n v="215"/>
    <n v="444.6"/>
    <n v="9"/>
    <s v="Yes"/>
    <s v="No"/>
    <n v="11"/>
    <n v="4"/>
    <n v="8"/>
    <s v="No"/>
    <n v="56"/>
    <s v="NV"/>
    <x v="1"/>
    <n v="30"/>
    <s v="No"/>
    <s v="No"/>
    <s v="No"/>
    <s v="  Month-to-Month   "/>
    <s v="Credit Card"/>
    <n v="37"/>
    <n v="1252"/>
    <x v="2"/>
    <s v="Competitor offered more data"/>
    <x v="950"/>
    <x v="544"/>
    <n v="74"/>
    <x v="1"/>
    <n v="43.03"/>
    <x v="10"/>
    <s v="Email"/>
    <x v="0"/>
    <n v="330089.38"/>
    <n v="6539"/>
    <s v="Medio"/>
    <s v="Medio"/>
    <n v="9.45945945945946E-2"/>
    <n v="955"/>
    <n v="231"/>
    <n v="0.32034632034632032"/>
    <n v="0.32034632034632032"/>
    <s v="Primera compra"/>
    <n v="581"/>
    <n v="19.088295687885008"/>
    <n v="1.5906913073237507"/>
    <x v="1"/>
    <x v="0"/>
    <s v="mar"/>
  </r>
  <r>
    <x v="5130"/>
    <x v="1"/>
    <n v="19"/>
    <n v="4"/>
    <n v="11"/>
    <n v="8"/>
    <s v="Yes"/>
    <s v="No"/>
    <n v="5.5"/>
    <n v="3"/>
    <n v="13"/>
    <s v="Yes"/>
    <n v="0"/>
    <s v="ND"/>
    <x v="0"/>
    <n v="23"/>
    <s v="Yes"/>
    <s v="No"/>
    <s v="No"/>
    <s v="  Month-to-Month   "/>
    <s v="Direct Debit"/>
    <n v="54"/>
    <n v="54"/>
    <x v="3"/>
    <s v="Don't know"/>
    <x v="992"/>
    <x v="1110"/>
    <n v="77"/>
    <x v="0"/>
    <n v="47.67"/>
    <x v="3"/>
    <s v="SMS"/>
    <x v="1"/>
    <n v="1.1000000000000001"/>
    <n v="5585"/>
    <s v="Alto"/>
    <s v="Bajo"/>
    <n v="1.2987012987012988E-2"/>
    <n v="1160"/>
    <n v="13"/>
    <n v="5.9230769230769234"/>
    <n v="5.9230769230769234"/>
    <s v="Primera compra"/>
    <n v="1142"/>
    <n v="37.51950718685832"/>
    <n v="3.1266255989048601"/>
    <x v="2"/>
    <x v="1"/>
    <s v="ago"/>
  </r>
  <r>
    <x v="5131"/>
    <x v="1"/>
    <n v="40"/>
    <n v="4"/>
    <n v="10"/>
    <n v="0"/>
    <s v="No"/>
    <s v="No"/>
    <n v="0"/>
    <n v="0"/>
    <n v="3"/>
    <s v="No"/>
    <n v="6"/>
    <s v="FL"/>
    <x v="1"/>
    <n v="62"/>
    <s v="No"/>
    <s v="No"/>
    <s v="No"/>
    <s v="  Month-to-Month   "/>
    <s v="Direct Debit"/>
    <n v="20"/>
    <n v="20"/>
    <x v="4"/>
    <s v="Attitude of service provider"/>
    <x v="636"/>
    <x v="1184"/>
    <n v="43"/>
    <x v="1"/>
    <n v="21.76"/>
    <x v="8"/>
    <s v="Phone"/>
    <x v="1"/>
    <n v="0"/>
    <n v="5452"/>
    <s v="Medio"/>
    <s v="Medio"/>
    <n v="0.20930232558139536"/>
    <n v="1140"/>
    <n v="13"/>
    <n v="3.3076923076923075"/>
    <n v="3.3076923076923075"/>
    <s v="Primera compra"/>
    <n v="625"/>
    <n v="20.533880903490761"/>
    <n v="1.7111567419575635"/>
    <x v="1"/>
    <x v="1"/>
    <s v="ene"/>
  </r>
  <r>
    <x v="5132"/>
    <x v="1"/>
    <n v="9"/>
    <n v="37"/>
    <n v="86.5"/>
    <n v="0"/>
    <s v="No"/>
    <s v="No"/>
    <n v="0"/>
    <n v="3"/>
    <n v="30"/>
    <s v="Yes"/>
    <n v="0"/>
    <s v="NY"/>
    <x v="0"/>
    <n v="22"/>
    <s v="Yes"/>
    <s v="No"/>
    <s v="No"/>
    <s v="  One Year   "/>
    <s v="Credit Card"/>
    <n v="30"/>
    <n v="656"/>
    <x v="2"/>
    <s v="Competitor made better offer"/>
    <x v="819"/>
    <x v="1324"/>
    <n v="67"/>
    <x v="1"/>
    <n v="25.6"/>
    <x v="3"/>
    <s v="Email"/>
    <x v="1"/>
    <n v="0"/>
    <n v="2641"/>
    <s v="Medio"/>
    <s v="Bajo"/>
    <n v="1.4925373134328358E-2"/>
    <n v="1033"/>
    <n v="38"/>
    <n v="1.763157894736842"/>
    <n v="1.763157894736842"/>
    <s v="Primera compra"/>
    <n v="1286"/>
    <n v="42.25051334702259"/>
    <n v="3.5208761122518824"/>
    <x v="2"/>
    <x v="2"/>
    <s v="abr"/>
  </r>
  <r>
    <x v="5133"/>
    <x v="1"/>
    <n v="40"/>
    <n v="24"/>
    <n v="50.6"/>
    <n v="12"/>
    <s v="Yes"/>
    <s v="No"/>
    <n v="8.5"/>
    <n v="1"/>
    <n v="6"/>
    <s v="Yes"/>
    <n v="0"/>
    <s v="IL"/>
    <x v="0"/>
    <n v="32"/>
    <s v="No"/>
    <s v="No"/>
    <s v="No"/>
    <s v="  Month-to-Month   "/>
    <s v="Direct Debit"/>
    <n v="43"/>
    <n v="135"/>
    <x v="2"/>
    <s v="Competitor offered more data"/>
    <x v="1198"/>
    <x v="753"/>
    <n v="16"/>
    <x v="1"/>
    <n v="40.22"/>
    <x v="5"/>
    <s v="Email"/>
    <x v="1"/>
    <n v="0.26"/>
    <n v="1551"/>
    <s v="Medio"/>
    <s v="Bajo"/>
    <n v="0.25"/>
    <n v="612"/>
    <n v="40"/>
    <n v="0.4"/>
    <n v="0.4"/>
    <s v="Primera compra"/>
    <n v="307"/>
    <n v="10.086242299794661"/>
    <n v="0.84052019164955505"/>
    <x v="0"/>
    <x v="1"/>
    <s v="dic"/>
  </r>
  <r>
    <x v="5134"/>
    <x v="1"/>
    <n v="38"/>
    <n v="36"/>
    <n v="88"/>
    <n v="0"/>
    <s v="No"/>
    <s v="No"/>
    <n v="0"/>
    <n v="1"/>
    <n v="9"/>
    <s v="Yes"/>
    <n v="0"/>
    <s v="CT"/>
    <x v="0"/>
    <n v="52"/>
    <s v="No"/>
    <s v="No"/>
    <s v="No"/>
    <s v="  Month-to-Month   "/>
    <s v="Direct Debit"/>
    <n v="43"/>
    <n v="424"/>
    <x v="2"/>
    <s v="Competitor offered more data"/>
    <x v="187"/>
    <x v="82"/>
    <n v="116"/>
    <x v="0"/>
    <n v="34.61"/>
    <x v="2"/>
    <s v="Email"/>
    <x v="1"/>
    <n v="0"/>
    <n v="2796"/>
    <s v="Medio"/>
    <s v="Medio"/>
    <n v="4.3103448275862072E-2"/>
    <n v="347"/>
    <n v="41"/>
    <n v="2.8292682926829267"/>
    <n v="2.8292682926829267"/>
    <s v="Primera compra"/>
    <n v="324"/>
    <n v="10.644763860369611"/>
    <n v="0.88706365503080098"/>
    <x v="1"/>
    <x v="1"/>
    <s v="nov"/>
  </r>
  <r>
    <x v="5135"/>
    <x v="1"/>
    <n v="7"/>
    <n v="29"/>
    <n v="67.400000000000006"/>
    <n v="52"/>
    <s v="Yes"/>
    <s v="Yes"/>
    <n v="0"/>
    <n v="2"/>
    <n v="1"/>
    <s v="No"/>
    <n v="48"/>
    <s v="ID"/>
    <x v="1"/>
    <n v="55"/>
    <s v="No"/>
    <s v="No"/>
    <s v="No"/>
    <s v="  Month-to-Month   "/>
    <s v="Credit Card"/>
    <n v="37"/>
    <n v="500"/>
    <x v="2"/>
    <s v="Competitor had better devices"/>
    <x v="1150"/>
    <x v="693"/>
    <n v="2"/>
    <x v="1"/>
    <n v="37.869999999999997"/>
    <x v="5"/>
    <s v="SMS"/>
    <x v="0"/>
    <n v="0.13"/>
    <n v="5476"/>
    <s v="Medio"/>
    <s v="Bajo"/>
    <n v="2"/>
    <n v="1371"/>
    <n v="85"/>
    <n v="2.3529411764705882E-2"/>
    <n v="2.3529411764705882E-2"/>
    <s v="Primera compra"/>
    <n v="1617"/>
    <n v="53.125256673511295"/>
    <n v="4.4271047227926079"/>
    <x v="0"/>
    <x v="1"/>
    <s v="may"/>
  </r>
  <r>
    <x v="5136"/>
    <x v="1"/>
    <n v="41"/>
    <n v="11"/>
    <n v="23.2"/>
    <n v="0"/>
    <s v="No"/>
    <s v="No"/>
    <n v="0"/>
    <n v="5"/>
    <n v="3"/>
    <s v="Yes"/>
    <n v="0"/>
    <s v="HI"/>
    <x v="1"/>
    <n v="54"/>
    <s v="No"/>
    <s v="No"/>
    <s v="No"/>
    <s v="  Month-to-Month   "/>
    <s v="Direct Debit"/>
    <n v="43"/>
    <n v="90"/>
    <x v="3"/>
    <s v="Don't know"/>
    <x v="346"/>
    <x v="761"/>
    <n v="11"/>
    <x v="1"/>
    <n v="43.07"/>
    <x v="2"/>
    <s v="SMS"/>
    <x v="0"/>
    <n v="0"/>
    <n v="1015"/>
    <s v="Medio"/>
    <s v="Medio"/>
    <n v="0.45454545454545453"/>
    <n v="1059"/>
    <n v="16"/>
    <n v="0.6875"/>
    <n v="0.6875"/>
    <s v="Primera compra"/>
    <n v="1336"/>
    <n v="43.893223819301852"/>
    <n v="3.6577686516084875"/>
    <x v="1"/>
    <x v="1"/>
    <s v="feb"/>
  </r>
  <r>
    <x v="5137"/>
    <x v="1"/>
    <n v="30"/>
    <n v="65"/>
    <n v="173.6"/>
    <n v="88"/>
    <s v="Yes"/>
    <s v="No"/>
    <n v="82.9"/>
    <n v="1"/>
    <n v="5"/>
    <s v="Yes"/>
    <n v="0"/>
    <s v="NH"/>
    <x v="1"/>
    <n v="55"/>
    <s v="No"/>
    <s v="No"/>
    <s v="Yes"/>
    <s v="  Month-to-Month   "/>
    <s v="Direct Debit"/>
    <n v="54"/>
    <n v="1176"/>
    <x v="1"/>
    <s v="Limited range of services"/>
    <x v="814"/>
    <x v="645"/>
    <n v="1"/>
    <x v="0"/>
    <n v="59.51"/>
    <x v="1"/>
    <s v="SMS"/>
    <x v="1"/>
    <n v="2.4900000000000002"/>
    <n v="6570"/>
    <s v="Alto"/>
    <s v="Bajo"/>
    <n v="0"/>
    <n v="300"/>
    <n v="153"/>
    <n v="6.5359477124183009E-3"/>
    <n v="6.5359477124183009E-3"/>
    <s v="Primera compra"/>
    <n v="514"/>
    <n v="16.887063655030801"/>
    <n v="1.4072553045859"/>
    <x v="0"/>
    <x v="0"/>
    <s v="may"/>
  </r>
  <r>
    <x v="5138"/>
    <x v="1"/>
    <n v="5"/>
    <n v="8"/>
    <n v="26.7"/>
    <n v="8"/>
    <s v="Yes"/>
    <s v="No"/>
    <n v="5.0999999999999996"/>
    <n v="1"/>
    <n v="5"/>
    <s v="Yes"/>
    <n v="0"/>
    <s v="OH"/>
    <x v="1"/>
    <n v="74"/>
    <s v="No"/>
    <s v="Yes"/>
    <s v="Yes"/>
    <s v="  Month-to-Month   "/>
    <s v="Direct Debit"/>
    <n v="36"/>
    <n v="68"/>
    <x v="2"/>
    <s v="Competitor made better offer"/>
    <x v="502"/>
    <x v="1264"/>
    <n v="7"/>
    <x v="0"/>
    <n v="39.24"/>
    <x v="0"/>
    <s v="Phone"/>
    <x v="0"/>
    <n v="0.2"/>
    <n v="6922"/>
    <s v="Medio"/>
    <s v="Bajo"/>
    <n v="0.2857142857142857"/>
    <n v="420"/>
    <n v="18"/>
    <n v="0.3888888888888889"/>
    <n v="0.3888888888888889"/>
    <s v="Primera compra"/>
    <n v="652"/>
    <n v="21.420944558521562"/>
    <n v="1.7850787132101302"/>
    <x v="0"/>
    <x v="1"/>
    <s v="dic"/>
  </r>
  <r>
    <x v="5139"/>
    <x v="1"/>
    <n v="41"/>
    <n v="23"/>
    <n v="47.4"/>
    <n v="0"/>
    <s v="No"/>
    <s v="Yes"/>
    <n v="0"/>
    <n v="2"/>
    <n v="15"/>
    <s v="Yes"/>
    <n v="0"/>
    <s v="MO"/>
    <x v="1"/>
    <n v="59"/>
    <s v="No"/>
    <s v="No"/>
    <s v="No"/>
    <s v="  Month-to-Month   "/>
    <s v="Direct Debit"/>
    <n v="31"/>
    <n v="107"/>
    <x v="2"/>
    <s v="Competitor offered more data"/>
    <x v="217"/>
    <x v="1049"/>
    <n v="31"/>
    <x v="0"/>
    <n v="25.3"/>
    <x v="4"/>
    <s v="Phone"/>
    <x v="0"/>
    <n v="0"/>
    <n v="5992"/>
    <s v="Medio"/>
    <s v="Bajo"/>
    <n v="9.6774193548387094E-2"/>
    <n v="1332"/>
    <n v="26"/>
    <n v="1.1923076923076923"/>
    <n v="1.1923076923076923"/>
    <s v="Primera compra"/>
    <n v="1384"/>
    <n v="45.470225872689937"/>
    <n v="3.7891854893908281"/>
    <x v="0"/>
    <x v="1"/>
    <s v="dic"/>
  </r>
  <r>
    <x v="5140"/>
    <x v="1"/>
    <n v="6"/>
    <n v="119"/>
    <n v="284.60000000000002"/>
    <n v="0"/>
    <s v="No"/>
    <s v="Yes"/>
    <n v="0"/>
    <n v="0"/>
    <n v="12"/>
    <s v="Yes"/>
    <n v="0"/>
    <s v="CO"/>
    <x v="1"/>
    <n v="39"/>
    <s v="No"/>
    <s v="No"/>
    <s v="Yes"/>
    <s v="  Month-to-Month   "/>
    <s v="Direct Debit"/>
    <n v="32"/>
    <n v="1540"/>
    <x v="3"/>
    <s v="Don't know"/>
    <x v="775"/>
    <x v="1153"/>
    <n v="46"/>
    <x v="2"/>
    <n v="26.27"/>
    <x v="6"/>
    <s v="SMS"/>
    <x v="0"/>
    <n v="0"/>
    <n v="483"/>
    <s v="Medio"/>
    <s v="Medio"/>
    <n v="0.21739130434782608"/>
    <n v="329"/>
    <n v="129"/>
    <n v="0.35658914728682173"/>
    <n v="0.35658914728682173"/>
    <s v="Primera compra"/>
    <n v="1217"/>
    <n v="39.983572895277206"/>
    <n v="3.331964407939767"/>
    <x v="1"/>
    <x v="0"/>
    <s v="jun"/>
  </r>
  <r>
    <x v="5141"/>
    <x v="1"/>
    <n v="8"/>
    <n v="74"/>
    <n v="218.3"/>
    <n v="68"/>
    <s v="Yes"/>
    <s v="No"/>
    <n v="3.4"/>
    <n v="1"/>
    <n v="9"/>
    <s v="Yes"/>
    <n v="0"/>
    <s v="OH"/>
    <x v="1"/>
    <n v="85"/>
    <s v="No"/>
    <s v="Yes"/>
    <s v="Yes"/>
    <s v="  Month-to-Month   "/>
    <s v="Direct Debit"/>
    <n v="57"/>
    <n v="964"/>
    <x v="1"/>
    <s v="Service dissatisfaction"/>
    <x v="1148"/>
    <x v="960"/>
    <n v="85"/>
    <x v="0"/>
    <n v="61.18"/>
    <x v="3"/>
    <s v="Email"/>
    <x v="0"/>
    <n v="0.02"/>
    <n v="3197"/>
    <s v="Alto"/>
    <s v="Bajo"/>
    <n v="1.1764705882352941E-2"/>
    <n v="332"/>
    <n v="143"/>
    <n v="0.59440559440559437"/>
    <n v="0.59440559440559437"/>
    <s v="Primera compra"/>
    <n v="1095"/>
    <n v="35.975359342915809"/>
    <n v="2.9979466119096507"/>
    <x v="2"/>
    <x v="2"/>
    <s v="oct"/>
  </r>
  <r>
    <x v="5142"/>
    <x v="1"/>
    <n v="12"/>
    <n v="136"/>
    <n v="314.5"/>
    <n v="0"/>
    <s v="No"/>
    <s v="No"/>
    <n v="0"/>
    <n v="0"/>
    <n v="3"/>
    <s v="Yes"/>
    <n v="0"/>
    <s v="IA"/>
    <x v="1"/>
    <n v="67"/>
    <s v="No"/>
    <s v="Yes"/>
    <s v="No"/>
    <s v="  Month-to-Month   "/>
    <s v="Direct Debit"/>
    <n v="31"/>
    <n v="984"/>
    <x v="2"/>
    <s v="Competitor made better offer"/>
    <x v="195"/>
    <x v="814"/>
    <n v="33"/>
    <x v="2"/>
    <n v="27.18"/>
    <x v="6"/>
    <s v="Email"/>
    <x v="0"/>
    <n v="0"/>
    <n v="2560"/>
    <s v="Medio"/>
    <s v="Medio"/>
    <n v="0.30303030303030304"/>
    <n v="490"/>
    <n v="146"/>
    <n v="0.22602739726027396"/>
    <n v="0.22602739726027396"/>
    <s v="Primera compra"/>
    <n v="1374"/>
    <n v="45.141683778234082"/>
    <n v="3.761806981519507"/>
    <x v="1"/>
    <x v="2"/>
    <s v="ene"/>
  </r>
  <r>
    <x v="5143"/>
    <x v="1"/>
    <n v="45"/>
    <n v="18"/>
    <n v="52"/>
    <n v="60"/>
    <s v="Yes"/>
    <s v="No"/>
    <n v="8"/>
    <n v="3"/>
    <n v="3"/>
    <s v="Yes"/>
    <n v="0"/>
    <s v="ND"/>
    <x v="0"/>
    <n v="72"/>
    <s v="No"/>
    <s v="Yes"/>
    <s v="No"/>
    <s v="  Month-to-Month   "/>
    <s v="Credit Card"/>
    <n v="35"/>
    <n v="165"/>
    <x v="5"/>
    <s v="Price too high"/>
    <x v="57"/>
    <x v="1423"/>
    <n v="99"/>
    <x v="0"/>
    <n v="35.549999999999997"/>
    <x v="8"/>
    <s v="Email"/>
    <x v="1"/>
    <n v="0.03"/>
    <n v="3248"/>
    <s v="Medio"/>
    <s v="Medio"/>
    <n v="9.0909090909090912E-2"/>
    <n v="489"/>
    <n v="87"/>
    <n v="1.1379310344827587"/>
    <n v="1.1379310344827587"/>
    <s v="Primera compra"/>
    <n v="645"/>
    <n v="21.190965092402465"/>
    <n v="1.7659137577002053"/>
    <x v="1"/>
    <x v="1"/>
    <s v="ene"/>
  </r>
  <r>
    <x v="5144"/>
    <x v="1"/>
    <n v="47"/>
    <n v="5"/>
    <n v="10"/>
    <n v="3"/>
    <s v="Yes"/>
    <s v="No"/>
    <n v="2.5"/>
    <n v="1"/>
    <n v="6"/>
    <s v="Yes"/>
    <n v="0"/>
    <s v="MO"/>
    <x v="1"/>
    <n v="45"/>
    <s v="No"/>
    <s v="No"/>
    <s v="No"/>
    <s v="  Month-to-Month   "/>
    <s v="Credit Card"/>
    <n v="42"/>
    <n v="42"/>
    <x v="3"/>
    <s v="Don't know"/>
    <x v="866"/>
    <x v="1195"/>
    <n v="10"/>
    <x v="0"/>
    <n v="48"/>
    <x v="3"/>
    <s v="Phone"/>
    <x v="1"/>
    <n v="0.12"/>
    <n v="2126"/>
    <s v="Alto"/>
    <s v="Bajo"/>
    <n v="0.1"/>
    <n v="793"/>
    <n v="9"/>
    <n v="1.1111111111111112"/>
    <n v="1.1111111111111112"/>
    <s v="Primera compra"/>
    <n v="906"/>
    <n v="29.765913757700204"/>
    <n v="2.4804928131416837"/>
    <x v="2"/>
    <x v="1"/>
    <s v="abr"/>
  </r>
  <r>
    <x v="5145"/>
    <x v="1"/>
    <n v="17"/>
    <n v="15"/>
    <n v="34.4"/>
    <n v="239"/>
    <s v="Yes"/>
    <s v="No"/>
    <n v="20.3"/>
    <n v="0"/>
    <n v="9"/>
    <s v="Yes"/>
    <n v="0"/>
    <s v="WA"/>
    <x v="1"/>
    <n v="38"/>
    <s v="No"/>
    <s v="No"/>
    <s v="No"/>
    <s v="  Month-to-Month   "/>
    <s v="Direct Debit"/>
    <n v="26"/>
    <n v="99"/>
    <x v="3"/>
    <s v="Don't know"/>
    <x v="122"/>
    <x v="984"/>
    <n v="100"/>
    <x v="2"/>
    <n v="26.34"/>
    <x v="10"/>
    <s v="Phone"/>
    <x v="0"/>
    <n v="17.96"/>
    <n v="2915"/>
    <s v="Medio"/>
    <s v="Medio"/>
    <n v="7.0000000000000007E-2"/>
    <n v="581"/>
    <n v="261"/>
    <n v="0.38314176245210729"/>
    <n v="0.38314176245210729"/>
    <s v="Primera compra"/>
    <n v="1179"/>
    <n v="38.735112936344969"/>
    <n v="3.2279260780287475"/>
    <x v="1"/>
    <x v="1"/>
    <s v="jul"/>
  </r>
  <r>
    <x v="5146"/>
    <x v="1"/>
    <n v="32"/>
    <n v="3"/>
    <n v="8"/>
    <n v="0"/>
    <s v="No"/>
    <s v="No"/>
    <n v="0"/>
    <n v="1"/>
    <n v="20"/>
    <s v="No"/>
    <n v="9"/>
    <s v="DC"/>
    <x v="1"/>
    <n v="19"/>
    <s v="Yes"/>
    <s v="No"/>
    <s v="No"/>
    <s v="  Month-to-Month   "/>
    <s v="Direct Debit"/>
    <n v="39"/>
    <n v="39"/>
    <x v="4"/>
    <s v="Attitude of support person"/>
    <x v="609"/>
    <x v="1375"/>
    <n v="16"/>
    <x v="1"/>
    <n v="33.82"/>
    <x v="0"/>
    <s v="SMS"/>
    <x v="1"/>
    <n v="0"/>
    <n v="5769"/>
    <s v="Medio"/>
    <s v="Bajo"/>
    <n v="0.125"/>
    <n v="1206"/>
    <n v="5"/>
    <n v="3.2"/>
    <n v="3.2"/>
    <s v="Primera compra"/>
    <n v="1616"/>
    <n v="53.092402464065714"/>
    <n v="4.4243668720054758"/>
    <x v="0"/>
    <x v="1"/>
    <s v="may"/>
  </r>
  <r>
    <x v="5147"/>
    <x v="1"/>
    <n v="6"/>
    <n v="131"/>
    <n v="259.60000000000002"/>
    <n v="0"/>
    <s v="No"/>
    <s v="No"/>
    <n v="0"/>
    <n v="2"/>
    <n v="2"/>
    <s v="No"/>
    <n v="29"/>
    <s v="MI"/>
    <x v="1"/>
    <n v="49"/>
    <s v="No"/>
    <s v="No"/>
    <s v="Yes"/>
    <s v="  Month-to-Month   "/>
    <s v="Direct Debit"/>
    <n v="60"/>
    <n v="1956"/>
    <x v="2"/>
    <s v="Competitor offered more data"/>
    <x v="62"/>
    <x v="21"/>
    <n v="40"/>
    <x v="2"/>
    <n v="66.92"/>
    <x v="10"/>
    <s v="SMS"/>
    <x v="0"/>
    <n v="0"/>
    <n v="2713"/>
    <s v="Alto"/>
    <s v="Medio"/>
    <n v="0.17499999999999999"/>
    <n v="849"/>
    <n v="138"/>
    <n v="0.28985507246376813"/>
    <n v="0.28985507246376813"/>
    <s v="Primera compra"/>
    <n v="985"/>
    <n v="32.361396303901437"/>
    <n v="2.6967830253251197"/>
    <x v="1"/>
    <x v="0"/>
    <s v="feb"/>
  </r>
  <r>
    <x v="5148"/>
    <x v="1"/>
    <n v="21"/>
    <n v="126"/>
    <n v="329.8"/>
    <n v="220"/>
    <s v="Yes"/>
    <s v="No"/>
    <n v="163.9"/>
    <n v="1"/>
    <n v="3"/>
    <s v="Yes"/>
    <n v="0"/>
    <s v="NC"/>
    <x v="1"/>
    <n v="72"/>
    <s v="No"/>
    <s v="Yes"/>
    <s v="No"/>
    <s v="  Month-to-Month   "/>
    <s v="Direct Debit"/>
    <n v="37"/>
    <n v="2008"/>
    <x v="4"/>
    <s v="Attitude of support person"/>
    <x v="984"/>
    <x v="203"/>
    <n v="31"/>
    <x v="1"/>
    <n v="35.47"/>
    <x v="10"/>
    <s v="SMS"/>
    <x v="1"/>
    <n v="8.1999999999999993"/>
    <n v="2386"/>
    <s v="Medio"/>
    <s v="Medio"/>
    <n v="0.22580645161290322"/>
    <n v="925"/>
    <n v="353"/>
    <n v="8.7818696883852687E-2"/>
    <n v="8.7818696883852687E-2"/>
    <s v="Primera compra"/>
    <n v="1536"/>
    <n v="50.464065708418893"/>
    <n v="4.2053388090349078"/>
    <x v="1"/>
    <x v="0"/>
    <s v="jul"/>
  </r>
  <r>
    <x v="5149"/>
    <x v="1"/>
    <n v="10"/>
    <n v="2"/>
    <n v="7"/>
    <n v="0"/>
    <s v="No"/>
    <s v="No"/>
    <n v="0"/>
    <n v="3"/>
    <n v="6"/>
    <s v="Yes"/>
    <n v="0"/>
    <s v="NJ"/>
    <x v="0"/>
    <n v="33"/>
    <s v="No"/>
    <s v="No"/>
    <s v="No"/>
    <s v="  Month-to-Month   "/>
    <s v="Paper Check"/>
    <n v="30"/>
    <n v="30"/>
    <x v="2"/>
    <s v="Competitor had better devices"/>
    <x v="222"/>
    <x v="64"/>
    <n v="11"/>
    <x v="2"/>
    <n v="32.53"/>
    <x v="1"/>
    <s v="SMS"/>
    <x v="1"/>
    <n v="0"/>
    <n v="828"/>
    <s v="Medio"/>
    <s v="Bajo"/>
    <n v="0"/>
    <n v="863"/>
    <n v="2"/>
    <n v="5.5"/>
    <n v="5.5"/>
    <s v="Primera compra"/>
    <n v="534"/>
    <n v="17.544147843942504"/>
    <n v="1.462012320328542"/>
    <x v="0"/>
    <x v="1"/>
    <s v="abr"/>
  </r>
  <r>
    <x v="5150"/>
    <x v="1"/>
    <n v="32"/>
    <n v="132"/>
    <n v="334.9"/>
    <n v="0"/>
    <s v="No"/>
    <s v="No"/>
    <n v="0"/>
    <n v="5"/>
    <n v="6"/>
    <s v="Yes"/>
    <n v="0"/>
    <s v="SC"/>
    <x v="0"/>
    <n v="68"/>
    <s v="No"/>
    <s v="Yes"/>
    <s v="No"/>
    <s v="  Month-to-Month   "/>
    <s v="Direct Debit"/>
    <n v="57"/>
    <n v="1469"/>
    <x v="2"/>
    <s v="Competitor made better offer"/>
    <x v="1290"/>
    <x v="797"/>
    <n v="112"/>
    <x v="1"/>
    <n v="45.63"/>
    <x v="9"/>
    <s v="SMS"/>
    <x v="1"/>
    <n v="0"/>
    <n v="6366"/>
    <s v="Alto"/>
    <s v="Medio"/>
    <n v="7.1428571428571425E-2"/>
    <n v="716"/>
    <n v="140"/>
    <n v="0.8"/>
    <n v="0.8"/>
    <s v="Primera compra"/>
    <n v="1194"/>
    <n v="39.227926078028744"/>
    <n v="3.2689938398357286"/>
    <x v="1"/>
    <x v="0"/>
    <s v="jul"/>
  </r>
  <r>
    <x v="5151"/>
    <x v="1"/>
    <n v="11"/>
    <n v="119"/>
    <n v="217.9"/>
    <n v="0"/>
    <s v="No"/>
    <s v="No"/>
    <n v="0"/>
    <n v="3"/>
    <n v="3"/>
    <s v="Yes"/>
    <n v="0"/>
    <s v="WV"/>
    <x v="1"/>
    <n v="49"/>
    <s v="No"/>
    <s v="No"/>
    <s v="Yes"/>
    <s v="  Month-to-Month   "/>
    <s v="Direct Debit"/>
    <n v="47"/>
    <n v="1467"/>
    <x v="1"/>
    <s v="Product dissatisfaction"/>
    <x v="410"/>
    <x v="1346"/>
    <n v="67"/>
    <x v="0"/>
    <n v="46.27"/>
    <x v="8"/>
    <s v="Email"/>
    <x v="1"/>
    <n v="0"/>
    <n v="194"/>
    <s v="Alto"/>
    <s v="Medio"/>
    <n v="0.13432835820895522"/>
    <n v="1184"/>
    <n v="128"/>
    <n v="0.5234375"/>
    <n v="0.5234375"/>
    <s v="Primera compra"/>
    <n v="939"/>
    <n v="30.850102669404521"/>
    <n v="2.5708418891170433"/>
    <x v="1"/>
    <x v="0"/>
    <s v="mar"/>
  </r>
  <r>
    <x v="5152"/>
    <x v="1"/>
    <n v="22"/>
    <n v="4"/>
    <n v="12.4"/>
    <n v="8"/>
    <s v="Yes"/>
    <s v="No"/>
    <n v="5.7"/>
    <n v="4"/>
    <n v="9"/>
    <s v="Yes"/>
    <n v="0"/>
    <s v="NC"/>
    <x v="1"/>
    <n v="25"/>
    <s v="Yes"/>
    <s v="No"/>
    <s v="Yes"/>
    <s v="  Month-to-Month   "/>
    <s v="Direct Debit"/>
    <n v="50"/>
    <n v="103"/>
    <x v="2"/>
    <s v="Competitor had better devices"/>
    <x v="1279"/>
    <x v="1223"/>
    <n v="19"/>
    <x v="1"/>
    <n v="43.75"/>
    <x v="1"/>
    <s v="SMS"/>
    <x v="1"/>
    <n v="0.23"/>
    <n v="5809"/>
    <s v="Medio"/>
    <s v="Bajo"/>
    <n v="0"/>
    <n v="1004"/>
    <n v="12"/>
    <n v="1.5833333333333333"/>
    <n v="1.5833333333333333"/>
    <s v="Primera compra"/>
    <n v="898"/>
    <n v="29.503080082135526"/>
    <n v="2.4585900068446271"/>
    <x v="2"/>
    <x v="1"/>
    <s v="abr"/>
  </r>
  <r>
    <x v="5153"/>
    <x v="1"/>
    <n v="15"/>
    <n v="200"/>
    <n v="573.4"/>
    <n v="0"/>
    <s v="No"/>
    <s v="No"/>
    <n v="0"/>
    <n v="2"/>
    <n v="1"/>
    <s v="Yes"/>
    <n v="0"/>
    <s v="SC"/>
    <x v="1"/>
    <n v="41"/>
    <s v="No"/>
    <s v="No"/>
    <s v="Yes"/>
    <s v="  Month-to-Month   "/>
    <s v="Direct Debit"/>
    <n v="39"/>
    <n v="2217"/>
    <x v="2"/>
    <s v="Competitor made better offer"/>
    <x v="776"/>
    <x v="250"/>
    <n v="39"/>
    <x v="2"/>
    <n v="44.28"/>
    <x v="5"/>
    <s v="Email"/>
    <x v="0"/>
    <n v="0"/>
    <n v="2181"/>
    <s v="Medio"/>
    <s v="Bajo"/>
    <n v="0.10256410256410256"/>
    <n v="659"/>
    <n v="204"/>
    <n v="0.19117647058823528"/>
    <n v="0.19117647058823528"/>
    <s v="Primera compra"/>
    <n v="603"/>
    <n v="19.811088295687885"/>
    <n v="1.6509240246406571"/>
    <x v="0"/>
    <x v="3"/>
    <s v="feb"/>
  </r>
  <r>
    <x v="5154"/>
    <x v="1"/>
    <n v="19"/>
    <n v="95"/>
    <n v="330.9"/>
    <n v="132"/>
    <s v="Yes"/>
    <s v="No"/>
    <n v="62.7"/>
    <n v="2"/>
    <n v="13"/>
    <s v="Yes"/>
    <n v="0"/>
    <s v="FL"/>
    <x v="0"/>
    <n v="44"/>
    <s v="No"/>
    <s v="No"/>
    <s v="No"/>
    <s v="  Month-to-Month   "/>
    <s v="Direct Debit"/>
    <n v="48"/>
    <n v="1605"/>
    <x v="4"/>
    <s v="Attitude of support person"/>
    <x v="313"/>
    <x v="1148"/>
    <n v="23"/>
    <x v="2"/>
    <n v="50.26"/>
    <x v="4"/>
    <s v="Email"/>
    <x v="1"/>
    <n v="1.88"/>
    <n v="6552"/>
    <s v="Alto"/>
    <s v="Bajo"/>
    <n v="0.13043478260869565"/>
    <n v="824"/>
    <n v="230"/>
    <n v="0.1"/>
    <n v="0.1"/>
    <s v="Primera compra"/>
    <n v="1497"/>
    <n v="49.182751540041068"/>
    <n v="4.0985626283367553"/>
    <x v="0"/>
    <x v="0"/>
    <s v="sept"/>
  </r>
  <r>
    <x v="5155"/>
    <x v="1"/>
    <n v="12"/>
    <n v="23"/>
    <n v="85.8"/>
    <n v="56"/>
    <s v="Yes"/>
    <s v="No"/>
    <n v="163.80000000000001"/>
    <n v="1"/>
    <n v="12"/>
    <s v="Yes"/>
    <n v="0"/>
    <s v="AK"/>
    <x v="0"/>
    <n v="58"/>
    <s v="No"/>
    <s v="No"/>
    <s v="Yes"/>
    <s v="  Month-to-Month   "/>
    <s v="Paper Check"/>
    <n v="42"/>
    <n v="519"/>
    <x v="4"/>
    <s v="Attitude of support person"/>
    <x v="461"/>
    <x v="499"/>
    <n v="118"/>
    <x v="1"/>
    <n v="34.590000000000003"/>
    <x v="4"/>
    <s v="Email"/>
    <x v="1"/>
    <n v="3.28"/>
    <n v="837"/>
    <s v="Medio"/>
    <s v="Bajo"/>
    <n v="2.5423728813559324E-2"/>
    <n v="354"/>
    <n v="82"/>
    <n v="1.4390243902439024"/>
    <n v="1.4390243902439024"/>
    <s v="Primera compra"/>
    <n v="1736"/>
    <n v="57.034907597535934"/>
    <n v="4.7529089664613275"/>
    <x v="0"/>
    <x v="1"/>
    <s v="ene"/>
  </r>
  <r>
    <x v="5156"/>
    <x v="1"/>
    <n v="2"/>
    <n v="291"/>
    <n v="699.5"/>
    <n v="0"/>
    <s v="No"/>
    <s v="No"/>
    <n v="0"/>
    <n v="0"/>
    <n v="1"/>
    <s v="Yes"/>
    <n v="0"/>
    <s v="CA"/>
    <x v="1"/>
    <n v="77"/>
    <s v="No"/>
    <s v="Yes"/>
    <s v="No"/>
    <s v="  Two Year   "/>
    <s v="Direct Debit"/>
    <n v="26"/>
    <n v="1151"/>
    <x v="0"/>
    <m/>
    <x v="1128"/>
    <x v="743"/>
    <n v="10"/>
    <x v="0"/>
    <n v="22.92"/>
    <x v="10"/>
    <s v="Email"/>
    <x v="1"/>
    <n v="0"/>
    <n v="1382"/>
    <s v="Medio"/>
    <s v="Medio"/>
    <n v="0.7"/>
    <n v="1109"/>
    <n v="298"/>
    <n v="3.3557046979865772E-2"/>
    <n v="3.3557046979865772E-2"/>
    <s v="Primera compra"/>
    <n v="1331"/>
    <n v="43.728952772073924"/>
    <n v="3.6440793976728272"/>
    <x v="1"/>
    <x v="0"/>
    <s v="feb"/>
  </r>
  <r>
    <x v="5157"/>
    <x v="1"/>
    <n v="29"/>
    <n v="67"/>
    <n v="136.19999999999999"/>
    <n v="136"/>
    <s v="Yes"/>
    <s v="No"/>
    <n v="96.1"/>
    <n v="0"/>
    <n v="3"/>
    <s v="Yes"/>
    <n v="0"/>
    <s v="NV"/>
    <x v="1"/>
    <n v="34"/>
    <s v="No"/>
    <s v="No"/>
    <s v="No"/>
    <s v="  Month-to-Month   "/>
    <s v="Credit Card"/>
    <n v="12"/>
    <n v="422"/>
    <x v="3"/>
    <s v="Don't know"/>
    <x v="717"/>
    <x v="427"/>
    <n v="60"/>
    <x v="0"/>
    <n v="10.65"/>
    <x v="2"/>
    <s v="SMS"/>
    <x v="1"/>
    <n v="3.84"/>
    <n v="1719"/>
    <s v="Medio"/>
    <s v="Medio"/>
    <n v="8.3333333333333329E-2"/>
    <n v="1547"/>
    <n v="208"/>
    <n v="0.28846153846153844"/>
    <n v="0.28846153846153844"/>
    <s v="Primera compra"/>
    <n v="1349"/>
    <n v="44.320328542094458"/>
    <n v="3.6933607118412048"/>
    <x v="1"/>
    <x v="1"/>
    <s v="feb"/>
  </r>
  <r>
    <x v="5158"/>
    <x v="1"/>
    <n v="20"/>
    <n v="6"/>
    <n v="12.9"/>
    <n v="7"/>
    <s v="Yes"/>
    <s v="No"/>
    <n v="5.2"/>
    <n v="5"/>
    <n v="6"/>
    <s v="Yes"/>
    <n v="0"/>
    <s v="NV"/>
    <x v="1"/>
    <n v="72"/>
    <s v="No"/>
    <s v="Yes"/>
    <s v="No"/>
    <s v="  Month-to-Month   "/>
    <s v="Direct Debit"/>
    <n v="52"/>
    <n v="134"/>
    <x v="1"/>
    <s v="Product dissatisfaction"/>
    <x v="22"/>
    <x v="1258"/>
    <n v="95"/>
    <x v="2"/>
    <n v="52.14"/>
    <x v="5"/>
    <s v="Phone"/>
    <x v="0"/>
    <n v="10.47"/>
    <n v="5321"/>
    <s v="Alto"/>
    <s v="Bajo"/>
    <n v="4.2105263157894736E-2"/>
    <n v="947"/>
    <n v="17"/>
    <n v="5.5882352941176467"/>
    <n v="5.5882352941176467"/>
    <s v="Primera compra"/>
    <n v="1190"/>
    <n v="39.096509240246405"/>
    <n v="3.2580424366872003"/>
    <x v="0"/>
    <x v="1"/>
    <s v="jul"/>
  </r>
  <r>
    <x v="5159"/>
    <x v="1"/>
    <n v="28"/>
    <n v="230"/>
    <n v="502"/>
    <n v="0"/>
    <s v="No"/>
    <s v="No"/>
    <n v="0"/>
    <n v="1"/>
    <n v="7"/>
    <s v="Yes"/>
    <n v="0"/>
    <s v="MO"/>
    <x v="1"/>
    <n v="56"/>
    <s v="No"/>
    <s v="No"/>
    <s v="Yes"/>
    <s v="  Month-to-Month   "/>
    <s v="Direct Debit"/>
    <n v="35"/>
    <n v="1356"/>
    <x v="2"/>
    <s v="Competitor made better offer"/>
    <x v="803"/>
    <x v="753"/>
    <n v="40"/>
    <x v="0"/>
    <n v="40.729999999999997"/>
    <x v="4"/>
    <s v="SMS"/>
    <x v="1"/>
    <n v="0"/>
    <n v="3184"/>
    <s v="Medio"/>
    <s v="Bajo"/>
    <n v="7.4999999999999997E-2"/>
    <n v="612"/>
    <n v="233"/>
    <n v="0.17167381974248927"/>
    <n v="0.17167381974248927"/>
    <s v="Primera compra"/>
    <n v="1472"/>
    <n v="48.361396303901429"/>
    <n v="4.0301163586584527"/>
    <x v="0"/>
    <x v="0"/>
    <s v="oct"/>
  </r>
  <r>
    <x v="5160"/>
    <x v="1"/>
    <n v="44"/>
    <n v="2"/>
    <n v="5"/>
    <n v="0"/>
    <s v="No"/>
    <s v="No"/>
    <n v="0"/>
    <n v="4"/>
    <n v="10"/>
    <s v="Yes"/>
    <n v="0"/>
    <s v="KY"/>
    <x v="1"/>
    <n v="29"/>
    <s v="Yes"/>
    <s v="No"/>
    <s v="No"/>
    <s v="  Month-to-Month   "/>
    <s v="Direct Debit"/>
    <n v="47"/>
    <n v="47"/>
    <x v="4"/>
    <s v="Attitude of support person"/>
    <x v="421"/>
    <x v="666"/>
    <n v="11"/>
    <x v="1"/>
    <n v="54.9"/>
    <x v="6"/>
    <s v="Email"/>
    <x v="1"/>
    <n v="0"/>
    <n v="3638"/>
    <s v="Alto"/>
    <s v="Medio"/>
    <n v="0.90909090909090906"/>
    <n v="826"/>
    <n v="12"/>
    <n v="0.91666666666666663"/>
    <n v="0.91666666666666663"/>
    <s v="Primera compra"/>
    <n v="496"/>
    <n v="16.295687885010267"/>
    <n v="1.3579739904175223"/>
    <x v="1"/>
    <x v="1"/>
    <s v="jun"/>
  </r>
  <r>
    <x v="5161"/>
    <x v="1"/>
    <n v="1"/>
    <n v="318"/>
    <n v="675.8"/>
    <n v="0"/>
    <s v="No"/>
    <s v="No"/>
    <n v="0"/>
    <n v="2"/>
    <n v="7"/>
    <s v="Yes"/>
    <n v="0"/>
    <s v="VT"/>
    <x v="0"/>
    <n v="70"/>
    <s v="No"/>
    <s v="Yes"/>
    <s v="Yes"/>
    <s v="  One Year   "/>
    <s v="Direct Debit"/>
    <n v="50"/>
    <n v="3357"/>
    <x v="2"/>
    <s v="Competitor made better offer"/>
    <x v="203"/>
    <x v="992"/>
    <n v="42"/>
    <x v="0"/>
    <n v="50.79"/>
    <x v="4"/>
    <s v="SMS"/>
    <x v="0"/>
    <n v="0"/>
    <n v="1460"/>
    <s v="Alto"/>
    <s v="Bajo"/>
    <n v="7.1428571428571425E-2"/>
    <n v="720"/>
    <n v="321"/>
    <n v="0.13084112149532709"/>
    <n v="0.13084112149532709"/>
    <s v="Primera compra"/>
    <n v="1147"/>
    <n v="37.68377823408624"/>
    <n v="3.14031485284052"/>
    <x v="0"/>
    <x v="3"/>
    <s v="ago"/>
  </r>
  <r>
    <x v="5162"/>
    <x v="1"/>
    <n v="16"/>
    <n v="6"/>
    <n v="15"/>
    <n v="4"/>
    <s v="Yes"/>
    <s v="No"/>
    <n v="4"/>
    <n v="0"/>
    <n v="18"/>
    <s v="Yes"/>
    <n v="0"/>
    <s v="SC"/>
    <x v="0"/>
    <n v="22"/>
    <s v="Yes"/>
    <s v="No"/>
    <s v="No"/>
    <s v="  Month-to-Month   "/>
    <s v="Paper Check"/>
    <n v="19"/>
    <n v="19"/>
    <x v="1"/>
    <s v="Product dissatisfaction"/>
    <x v="145"/>
    <x v="494"/>
    <n v="97"/>
    <x v="2"/>
    <n v="21.59"/>
    <x v="1"/>
    <s v="Phone"/>
    <x v="1"/>
    <n v="0.12"/>
    <n v="2848"/>
    <s v="Medio"/>
    <s v="Bajo"/>
    <n v="0"/>
    <n v="785"/>
    <n v="10"/>
    <n v="9.6999999999999993"/>
    <n v="9.6999999999999993"/>
    <s v="Primera compra"/>
    <n v="839"/>
    <n v="27.564681724845997"/>
    <n v="2.2970568104038329"/>
    <x v="2"/>
    <x v="1"/>
    <s v="jun"/>
  </r>
  <r>
    <x v="5162"/>
    <x v="1"/>
    <n v="12"/>
    <n v="6"/>
    <n v="15"/>
    <n v="4"/>
    <s v="Yes"/>
    <s v="No"/>
    <n v="4"/>
    <n v="0"/>
    <n v="18"/>
    <s v="Yes"/>
    <n v="0"/>
    <s v="SC"/>
    <x v="0"/>
    <n v="22"/>
    <s v="Yes"/>
    <s v="No"/>
    <s v="No"/>
    <s v="  Month-to-Month   "/>
    <s v="Paper Check"/>
    <n v="19"/>
    <n v="19"/>
    <x v="1"/>
    <s v="Product dissatisfaction"/>
    <x v="145"/>
    <x v="494"/>
    <n v="97"/>
    <x v="2"/>
    <n v="21.59"/>
    <x v="1"/>
    <s v="Phone"/>
    <x v="1"/>
    <n v="0.12"/>
    <n v="2282"/>
    <s v="Medio"/>
    <s v="Bajo"/>
    <n v="0"/>
    <n v="785"/>
    <n v="10"/>
    <n v="9.6999999999999993"/>
    <n v="9.6999999999999993"/>
    <s v="Compra posterior"/>
    <n v="839"/>
    <n v="27.564681724845997"/>
    <n v="2.2970568104038329"/>
    <x v="2"/>
    <x v="1"/>
    <s v="jun"/>
  </r>
  <r>
    <x v="5163"/>
    <x v="1"/>
    <n v="40"/>
    <n v="221"/>
    <n v="443.9"/>
    <n v="0"/>
    <s v="No"/>
    <s v="No"/>
    <n v="0"/>
    <n v="3"/>
    <n v="5"/>
    <s v="Yes"/>
    <n v="0"/>
    <s v="NC"/>
    <x v="1"/>
    <n v="76"/>
    <s v="No"/>
    <s v="Yes"/>
    <s v="No"/>
    <s v="  Month-to-Month   "/>
    <s v="Credit Card"/>
    <n v="41"/>
    <n v="1417"/>
    <x v="1"/>
    <s v="Product dissatisfaction"/>
    <x v="1338"/>
    <x v="1314"/>
    <n v="119"/>
    <x v="1"/>
    <n v="34.75"/>
    <x v="2"/>
    <s v="Phone"/>
    <x v="0"/>
    <n v="0"/>
    <n v="2333"/>
    <s v="Medio"/>
    <s v="Medio"/>
    <n v="4.2016806722689079E-2"/>
    <n v="460"/>
    <n v="226"/>
    <n v="0.52654867256637172"/>
    <n v="0.52654867256637172"/>
    <s v="Primera compra"/>
    <n v="1711"/>
    <n v="56.213552361396296"/>
    <n v="4.684462696783025"/>
    <x v="1"/>
    <x v="0"/>
    <s v="feb"/>
  </r>
  <r>
    <x v="5164"/>
    <x v="1"/>
    <n v="22"/>
    <n v="127"/>
    <n v="355.4"/>
    <n v="0"/>
    <s v="No"/>
    <s v="No"/>
    <n v="0"/>
    <n v="0"/>
    <n v="11"/>
    <s v="Yes"/>
    <n v="0"/>
    <s v="NM"/>
    <x v="0"/>
    <n v="30"/>
    <s v="No"/>
    <s v="No"/>
    <s v="No"/>
    <s v="  Month-to-Month   "/>
    <s v="Direct Debit"/>
    <n v="45"/>
    <n v="1439"/>
    <x v="2"/>
    <s v="Competitor had better devices"/>
    <x v="450"/>
    <x v="613"/>
    <n v="114"/>
    <x v="1"/>
    <n v="50.16"/>
    <x v="8"/>
    <s v="Phone"/>
    <x v="0"/>
    <n v="0"/>
    <n v="2477"/>
    <s v="Alto"/>
    <s v="Medio"/>
    <n v="7.8947368421052627E-2"/>
    <n v="856"/>
    <n v="136"/>
    <n v="0.83823529411764708"/>
    <n v="0.83823529411764708"/>
    <s v="Primera compra"/>
    <n v="1134"/>
    <n v="37.256673511293634"/>
    <n v="3.1047227926078027"/>
    <x v="1"/>
    <x v="0"/>
    <s v="sept"/>
  </r>
  <r>
    <x v="5165"/>
    <x v="1"/>
    <n v="35"/>
    <n v="235"/>
    <n v="547"/>
    <n v="132"/>
    <s v="Yes"/>
    <s v="No"/>
    <n v="102.3"/>
    <n v="4"/>
    <n v="1"/>
    <s v="No"/>
    <n v="14"/>
    <s v="WV"/>
    <x v="1"/>
    <n v="58"/>
    <s v="No"/>
    <s v="No"/>
    <s v="No"/>
    <s v="  Month-to-Month   "/>
    <s v="Direct Debit"/>
    <n v="66"/>
    <n v="2410"/>
    <x v="2"/>
    <s v="Competitor had better devices"/>
    <x v="1062"/>
    <x v="137"/>
    <n v="63"/>
    <x v="0"/>
    <n v="61.85"/>
    <x v="6"/>
    <s v="SMS"/>
    <x v="0"/>
    <n v="4.09"/>
    <n v="1679"/>
    <s v="Alto"/>
    <s v="Medio"/>
    <n v="0.15873015873015872"/>
    <n v="618"/>
    <n v="377"/>
    <n v="0.16710875331564987"/>
    <n v="0.16710875331564987"/>
    <s v="Primera compra"/>
    <n v="1649"/>
    <n v="54.176591375770016"/>
    <n v="4.514715947980835"/>
    <x v="1"/>
    <x v="3"/>
    <s v="abr"/>
  </r>
  <r>
    <x v="5166"/>
    <x v="1"/>
    <n v="41"/>
    <n v="283"/>
    <n v="773.7"/>
    <n v="4"/>
    <s v="Yes"/>
    <s v="No"/>
    <n v="2.8"/>
    <n v="2"/>
    <n v="26"/>
    <s v="Yes"/>
    <n v="0"/>
    <s v="TX"/>
    <x v="1"/>
    <n v="33"/>
    <s v="No"/>
    <s v="No"/>
    <s v="Yes"/>
    <s v="  One Year   "/>
    <s v="Credit Card"/>
    <n v="73"/>
    <n v="5129"/>
    <x v="1"/>
    <s v="Network reliability"/>
    <x v="1253"/>
    <x v="1424"/>
    <n v="68"/>
    <x v="0"/>
    <n v="67.14"/>
    <x v="6"/>
    <s v="Email"/>
    <x v="0"/>
    <n v="0.14000000000000001"/>
    <n v="1575"/>
    <s v="Alto"/>
    <s v="Medio"/>
    <n v="0.14705882352941177"/>
    <n v="1507"/>
    <n v="297"/>
    <n v="0.22895622895622897"/>
    <n v="0.22895622895622897"/>
    <s v="Primera compra"/>
    <n v="1614"/>
    <n v="53.026694045174537"/>
    <n v="4.4188911704312117"/>
    <x v="1"/>
    <x v="3"/>
    <s v="may"/>
  </r>
  <r>
    <x v="5167"/>
    <x v="1"/>
    <n v="5"/>
    <n v="90"/>
    <n v="316.60000000000002"/>
    <n v="0"/>
    <s v="No"/>
    <s v="No"/>
    <n v="49.5"/>
    <n v="0"/>
    <n v="1"/>
    <s v="Yes"/>
    <n v="0"/>
    <s v="MA"/>
    <x v="1"/>
    <n v="67"/>
    <s v="No"/>
    <s v="Yes"/>
    <s v="No"/>
    <s v="  One Year   "/>
    <s v="Direct Debit"/>
    <n v="51"/>
    <n v="2702"/>
    <x v="2"/>
    <s v="Competitor made better offer"/>
    <x v="964"/>
    <x v="519"/>
    <n v="51"/>
    <x v="2"/>
    <n v="50.32"/>
    <x v="5"/>
    <s v="SMS"/>
    <x v="0"/>
    <n v="0"/>
    <n v="6535"/>
    <s v="Alto"/>
    <s v="Bajo"/>
    <n v="7.8431372549019607E-2"/>
    <n v="993"/>
    <n v="94"/>
    <n v="0.54255319148936165"/>
    <n v="0.54255319148936165"/>
    <s v="Primera compra"/>
    <n v="544"/>
    <n v="17.872689938398359"/>
    <n v="1.4893908281998633"/>
    <x v="0"/>
    <x v="3"/>
    <s v="abr"/>
  </r>
  <r>
    <x v="5168"/>
    <x v="1"/>
    <n v="26"/>
    <n v="62"/>
    <n v="116.8"/>
    <n v="33"/>
    <s v="Yes"/>
    <s v="No"/>
    <n v="43.3"/>
    <n v="2"/>
    <n v="4"/>
    <s v="Yes"/>
    <n v="0"/>
    <s v="VA"/>
    <x v="1"/>
    <n v="85"/>
    <s v="No"/>
    <s v="Yes"/>
    <s v="Yes"/>
    <s v="  Month-to-Month   "/>
    <s v="Direct Debit"/>
    <n v="55"/>
    <n v="805"/>
    <x v="1"/>
    <s v="Product dissatisfaction"/>
    <x v="575"/>
    <x v="1425"/>
    <n v="41"/>
    <x v="1"/>
    <n v="50.51"/>
    <x v="5"/>
    <s v="SMS"/>
    <x v="1"/>
    <n v="1.3"/>
    <n v="4451"/>
    <s v="Alto"/>
    <s v="Bajo"/>
    <n v="9.7560975609756101E-2"/>
    <n v="995"/>
    <n v="99"/>
    <n v="0.41414141414141414"/>
    <n v="0.41414141414141414"/>
    <s v="Primera compra"/>
    <n v="1257"/>
    <n v="41.29774127310062"/>
    <n v="3.4414784394250515"/>
    <x v="0"/>
    <x v="2"/>
    <s v="may"/>
  </r>
  <r>
    <x v="5169"/>
    <x v="1"/>
    <n v="5"/>
    <n v="28"/>
    <n v="58.6"/>
    <n v="0"/>
    <s v="No"/>
    <s v="Yes"/>
    <n v="0"/>
    <n v="5"/>
    <n v="5"/>
    <s v="Yes"/>
    <n v="0"/>
    <s v="PA"/>
    <x v="0"/>
    <n v="43"/>
    <s v="No"/>
    <s v="No"/>
    <s v="No"/>
    <s v="  Month-to-Month   "/>
    <s v="Direct Debit"/>
    <n v="50"/>
    <n v="244"/>
    <x v="4"/>
    <s v="Attitude of service provider"/>
    <x v="1405"/>
    <x v="848"/>
    <n v="72"/>
    <x v="1"/>
    <n v="48.93"/>
    <x v="8"/>
    <s v="Phone"/>
    <x v="1"/>
    <n v="0"/>
    <n v="511"/>
    <s v="Alto"/>
    <s v="Medio"/>
    <n v="0.125"/>
    <n v="444"/>
    <n v="37"/>
    <n v="1.9459459459459461"/>
    <n v="1.9459459459459461"/>
    <s v="Primera compra"/>
    <n v="347"/>
    <n v="11.400410677618071"/>
    <n v="0.95003422313483921"/>
    <x v="1"/>
    <x v="1"/>
    <s v="nov"/>
  </r>
  <r>
    <x v="5170"/>
    <x v="1"/>
    <n v="1"/>
    <n v="101"/>
    <n v="350.6"/>
    <n v="116"/>
    <s v="Yes"/>
    <s v="No"/>
    <n v="31.3"/>
    <n v="1"/>
    <n v="4"/>
    <s v="Yes"/>
    <n v="0"/>
    <s v="RI"/>
    <x v="0"/>
    <n v="40"/>
    <s v="No"/>
    <s v="No"/>
    <s v="No"/>
    <s v="  Month-to-Month   "/>
    <s v="Direct Debit"/>
    <n v="35"/>
    <n v="1018"/>
    <x v="1"/>
    <s v="Lack of self-service on Website"/>
    <x v="338"/>
    <x v="346"/>
    <n v="112"/>
    <x v="0"/>
    <n v="38.58"/>
    <x v="8"/>
    <s v="SMS"/>
    <x v="1"/>
    <n v="1.57"/>
    <n v="4034"/>
    <s v="Medio"/>
    <s v="Medio"/>
    <n v="8.0357142857142863E-2"/>
    <n v="1017"/>
    <n v="226"/>
    <n v="0.49557522123893805"/>
    <n v="0.49557522123893805"/>
    <s v="Primera compra"/>
    <n v="1700"/>
    <n v="55.852156057494867"/>
    <n v="4.6543463381245722"/>
    <x v="1"/>
    <x v="2"/>
    <s v="feb"/>
  </r>
  <r>
    <x v="5171"/>
    <x v="1"/>
    <n v="8"/>
    <n v="391"/>
    <n v="854.5"/>
    <n v="0"/>
    <s v="No"/>
    <s v="No"/>
    <n v="0"/>
    <n v="2"/>
    <n v="24"/>
    <s v="Yes"/>
    <n v="0"/>
    <s v="MO"/>
    <x v="1"/>
    <n v="23"/>
    <s v="Yes"/>
    <s v="No"/>
    <s v="Yes"/>
    <s v="  One Year   "/>
    <s v="Direct Debit"/>
    <n v="42"/>
    <n v="2248"/>
    <x v="2"/>
    <s v="Competitor had better devices"/>
    <x v="1410"/>
    <x v="1263"/>
    <n v="21"/>
    <x v="2"/>
    <n v="39.11"/>
    <x v="9"/>
    <s v="Email"/>
    <x v="1"/>
    <n v="0"/>
    <n v="6687"/>
    <s v="Medio"/>
    <s v="Medio"/>
    <n v="0.38095238095238093"/>
    <n v="617"/>
    <n v="399"/>
    <n v="5.2631578947368418E-2"/>
    <n v="5.2631578947368418E-2"/>
    <s v="Primera compra"/>
    <n v="899"/>
    <n v="29.535934291581111"/>
    <n v="2.4613278576317592"/>
    <x v="1"/>
    <x v="3"/>
    <s v="abr"/>
  </r>
  <r>
    <x v="5172"/>
    <x v="1"/>
    <n v="19"/>
    <n v="10"/>
    <n v="28.9"/>
    <n v="0"/>
    <s v="No"/>
    <s v="No"/>
    <n v="0"/>
    <n v="1"/>
    <n v="15"/>
    <s v="Yes"/>
    <n v="0"/>
    <s v="CT"/>
    <x v="0"/>
    <n v="59"/>
    <s v="No"/>
    <s v="No"/>
    <s v="No"/>
    <s v="  Month-to-Month   "/>
    <s v="Direct Debit"/>
    <n v="40"/>
    <n v="76"/>
    <x v="4"/>
    <s v="Attitude of support person"/>
    <x v="45"/>
    <x v="274"/>
    <n v="31"/>
    <x v="0"/>
    <n v="40.33"/>
    <x v="9"/>
    <s v="Phone"/>
    <x v="0"/>
    <n v="0"/>
    <n v="4627"/>
    <s v="Medio"/>
    <s v="Medio"/>
    <n v="0.25806451612903225"/>
    <n v="1425"/>
    <n v="18"/>
    <n v="1.7222222222222223"/>
    <n v="1.7222222222222223"/>
    <s v="Primera compra"/>
    <n v="400"/>
    <n v="13.141683778234086"/>
    <n v="1.0951403148528405"/>
    <x v="1"/>
    <x v="1"/>
    <s v="sept"/>
  </r>
  <r>
    <x v="5173"/>
    <x v="1"/>
    <n v="20"/>
    <n v="58"/>
    <n v="148.19999999999999"/>
    <n v="0"/>
    <s v="No"/>
    <s v="Yes"/>
    <n v="0"/>
    <n v="5"/>
    <n v="6"/>
    <s v="Yes"/>
    <n v="0"/>
    <s v="LA"/>
    <x v="0"/>
    <n v="51"/>
    <s v="No"/>
    <s v="No"/>
    <s v="Yes"/>
    <s v="  One Year   "/>
    <s v="Direct Debit"/>
    <n v="42"/>
    <n v="1232"/>
    <x v="1"/>
    <s v="Poor expertise of phone support"/>
    <x v="673"/>
    <x v="198"/>
    <n v="111"/>
    <x v="0"/>
    <n v="42.35"/>
    <x v="4"/>
    <s v="SMS"/>
    <x v="1"/>
    <n v="0"/>
    <n v="256"/>
    <s v="Medio"/>
    <s v="Bajo"/>
    <n v="2.7027027027027029E-2"/>
    <n v="741"/>
    <n v="61"/>
    <n v="1.819672131147541"/>
    <n v="1.819672131147541"/>
    <s v="Primera compra"/>
    <n v="1167"/>
    <n v="38.340862422997944"/>
    <n v="3.1950718685831618"/>
    <x v="0"/>
    <x v="0"/>
    <s v="ago"/>
  </r>
  <r>
    <x v="5174"/>
    <x v="1"/>
    <n v="26"/>
    <n v="37"/>
    <n v="98.4"/>
    <n v="0"/>
    <s v="No"/>
    <s v="No"/>
    <n v="0"/>
    <n v="2"/>
    <n v="11"/>
    <s v="Yes"/>
    <n v="0"/>
    <s v="DE"/>
    <x v="1"/>
    <n v="34"/>
    <s v="No"/>
    <s v="No"/>
    <s v="No"/>
    <s v="  Month-to-Month   "/>
    <s v="Direct Debit"/>
    <n v="38"/>
    <n v="752"/>
    <x v="4"/>
    <s v="Attitude of support person"/>
    <x v="818"/>
    <x v="1027"/>
    <n v="76"/>
    <x v="0"/>
    <n v="40.93"/>
    <x v="0"/>
    <s v="Email"/>
    <x v="1"/>
    <n v="0"/>
    <n v="1475"/>
    <s v="Medio"/>
    <s v="Bajo"/>
    <n v="2.6315789473684209E-2"/>
    <n v="1419"/>
    <n v="39"/>
    <n v="1.9487179487179487"/>
    <n v="1.9487179487179487"/>
    <s v="Primera compra"/>
    <n v="1022"/>
    <n v="33.577002053388092"/>
    <n v="2.7980835044490076"/>
    <x v="0"/>
    <x v="2"/>
    <s v="dic"/>
  </r>
  <r>
    <x v="5175"/>
    <x v="1"/>
    <n v="7"/>
    <n v="4"/>
    <n v="11.8"/>
    <n v="12"/>
    <s v="Yes"/>
    <s v="Yes"/>
    <n v="0"/>
    <n v="0"/>
    <n v="11"/>
    <s v="Yes"/>
    <n v="0"/>
    <s v="DE"/>
    <x v="0"/>
    <n v="43"/>
    <s v="No"/>
    <s v="No"/>
    <s v="No"/>
    <s v="  Month-to-Month   "/>
    <s v="Paper Check"/>
    <n v="16"/>
    <n v="47"/>
    <x v="2"/>
    <s v="Competitor made better offer"/>
    <x v="697"/>
    <x v="1138"/>
    <n v="6"/>
    <x v="1"/>
    <n v="17.34"/>
    <x v="10"/>
    <s v="SMS"/>
    <x v="1"/>
    <n v="0.33"/>
    <n v="6644"/>
    <s v="Medio"/>
    <s v="Medio"/>
    <n v="1.1666666666666667"/>
    <n v="949"/>
    <n v="23"/>
    <n v="0.2608695652173913"/>
    <n v="0.2608695652173913"/>
    <s v="Primera compra"/>
    <n v="1405"/>
    <n v="46.160164271047229"/>
    <n v="3.8466803559206024"/>
    <x v="1"/>
    <x v="1"/>
    <s v="dic"/>
  </r>
  <r>
    <x v="5176"/>
    <x v="1"/>
    <n v="16"/>
    <n v="76"/>
    <n v="193.9"/>
    <n v="0"/>
    <s v="No"/>
    <s v="No"/>
    <n v="0"/>
    <n v="4"/>
    <n v="2"/>
    <s v="Yes"/>
    <n v="0"/>
    <s v="TN"/>
    <x v="1"/>
    <n v="68"/>
    <s v="No"/>
    <s v="Yes"/>
    <s v="No"/>
    <s v="  Month-to-Month   "/>
    <s v="Direct Debit"/>
    <n v="35"/>
    <n v="489"/>
    <x v="2"/>
    <s v="Competitor made better offer"/>
    <x v="850"/>
    <x v="1325"/>
    <n v="25"/>
    <x v="2"/>
    <n v="36.270000000000003"/>
    <x v="1"/>
    <s v="Email"/>
    <x v="1"/>
    <n v="0"/>
    <n v="3549"/>
    <s v="Medio"/>
    <s v="Bajo"/>
    <n v="0"/>
    <n v="1611"/>
    <n v="76"/>
    <n v="0.32894736842105265"/>
    <n v="0.32894736842105265"/>
    <s v="Primera compra"/>
    <n v="706"/>
    <n v="23.195071868583163"/>
    <n v="1.9329226557152637"/>
    <x v="0"/>
    <x v="1"/>
    <s v="nov"/>
  </r>
  <r>
    <x v="5176"/>
    <x v="1"/>
    <n v="9"/>
    <n v="76"/>
    <n v="193.9"/>
    <n v="0"/>
    <s v="No"/>
    <s v="No"/>
    <n v="0"/>
    <n v="4"/>
    <n v="2"/>
    <s v="Yes"/>
    <n v="0"/>
    <s v="TN"/>
    <x v="1"/>
    <n v="68"/>
    <s v="No"/>
    <s v="Yes"/>
    <s v="No"/>
    <s v="  Month-to-Month   "/>
    <s v="Direct Debit"/>
    <n v="35"/>
    <n v="489"/>
    <x v="2"/>
    <s v="Competitor made better offer"/>
    <x v="850"/>
    <x v="1325"/>
    <n v="25"/>
    <x v="2"/>
    <n v="36.270000000000003"/>
    <x v="1"/>
    <s v="Email"/>
    <x v="1"/>
    <n v="0"/>
    <n v="3077"/>
    <s v="Medio"/>
    <s v="Bajo"/>
    <n v="0"/>
    <n v="1611"/>
    <n v="76"/>
    <n v="0.32894736842105265"/>
    <n v="0.32894736842105265"/>
    <s v="Compra posterior"/>
    <n v="706"/>
    <n v="23.195071868583163"/>
    <n v="1.9329226557152637"/>
    <x v="0"/>
    <x v="1"/>
    <s v="nov"/>
  </r>
  <r>
    <x v="5177"/>
    <x v="1"/>
    <n v="13"/>
    <n v="141"/>
    <n v="229.1"/>
    <n v="72"/>
    <s v="Yes"/>
    <s v="No"/>
    <n v="72.599999999999994"/>
    <n v="2"/>
    <n v="7"/>
    <s v="Yes"/>
    <n v="0"/>
    <s v="AZ"/>
    <x v="1"/>
    <n v="77"/>
    <s v="No"/>
    <s v="Yes"/>
    <s v="No"/>
    <s v="  Month-to-Month   "/>
    <s v="Direct Debit"/>
    <n v="45"/>
    <n v="799"/>
    <x v="2"/>
    <s v="Competitor offered more data"/>
    <x v="230"/>
    <x v="1144"/>
    <n v="29"/>
    <x v="2"/>
    <n v="47.86"/>
    <x v="8"/>
    <s v="Email"/>
    <x v="0"/>
    <n v="2.1800000000000002"/>
    <n v="5129"/>
    <s v="Alto"/>
    <s v="Medio"/>
    <n v="0.31034482758620691"/>
    <n v="1386"/>
    <n v="222"/>
    <n v="0.13063063063063063"/>
    <n v="0.13063063063063063"/>
    <s v="Primera compra"/>
    <n v="1373"/>
    <n v="45.108829568788501"/>
    <n v="3.7590691307323749"/>
    <x v="1"/>
    <x v="2"/>
    <s v="ene"/>
  </r>
  <r>
    <x v="5178"/>
    <x v="1"/>
    <n v="2"/>
    <n v="7"/>
    <n v="15"/>
    <n v="0"/>
    <s v="No"/>
    <s v="No"/>
    <n v="0"/>
    <n v="5"/>
    <n v="0"/>
    <s v="No"/>
    <n v="0"/>
    <s v="LA"/>
    <x v="0"/>
    <n v="45"/>
    <s v="No"/>
    <s v="No"/>
    <s v="No"/>
    <s v="  Month-to-Month   "/>
    <s v="Paper Check"/>
    <n v="6"/>
    <n v="6"/>
    <x v="2"/>
    <s v="Competitor made better offer"/>
    <x v="1328"/>
    <x v="794"/>
    <n v="101"/>
    <x v="1"/>
    <n v="5.97"/>
    <x v="9"/>
    <s v="Email"/>
    <x v="1"/>
    <n v="0"/>
    <n v="421"/>
    <s v="Medio"/>
    <s v="Medio"/>
    <n v="7.9207920792079209E-2"/>
    <n v="842"/>
    <n v="15"/>
    <n v="6.7333333333333334"/>
    <n v="6.7333333333333334"/>
    <s v="Primera compra"/>
    <n v="659"/>
    <n v="21.650924024640656"/>
    <n v="1.8042436687200547"/>
    <x v="1"/>
    <x v="1"/>
    <s v="dic"/>
  </r>
  <r>
    <x v="5179"/>
    <x v="1"/>
    <n v="12"/>
    <n v="5"/>
    <n v="15"/>
    <n v="4"/>
    <s v="Yes"/>
    <s v="No"/>
    <n v="3.4"/>
    <n v="4"/>
    <n v="5"/>
    <s v="Yes"/>
    <n v="0"/>
    <s v="PA"/>
    <x v="0"/>
    <n v="49"/>
    <s v="No"/>
    <s v="No"/>
    <s v="No"/>
    <s v="  Month-to-Month   "/>
    <s v="Direct Debit"/>
    <n v="38"/>
    <n v="38"/>
    <x v="2"/>
    <s v="Competitor had better devices"/>
    <x v="1283"/>
    <x v="756"/>
    <n v="50"/>
    <x v="2"/>
    <n v="40.58"/>
    <x v="3"/>
    <s v="Email"/>
    <x v="0"/>
    <n v="0.14000000000000001"/>
    <n v="2739"/>
    <s v="Medio"/>
    <s v="Bajo"/>
    <n v="0.02"/>
    <n v="387"/>
    <n v="10"/>
    <n v="5"/>
    <n v="5"/>
    <s v="Primera compra"/>
    <n v="768"/>
    <n v="25.232032854209447"/>
    <n v="2.1026694045174539"/>
    <x v="2"/>
    <x v="1"/>
    <s v="sept"/>
  </r>
  <r>
    <x v="5180"/>
    <x v="1"/>
    <n v="15"/>
    <n v="73"/>
    <n v="126.9"/>
    <n v="1"/>
    <s v="Yes"/>
    <s v="No"/>
    <n v="4.4000000000000004"/>
    <n v="5"/>
    <n v="5"/>
    <s v="Yes"/>
    <n v="0"/>
    <s v="KY"/>
    <x v="0"/>
    <n v="40"/>
    <s v="No"/>
    <s v="No"/>
    <s v="No"/>
    <s v="  Month-to-Month   "/>
    <s v="Direct Debit"/>
    <n v="30"/>
    <n v="321"/>
    <x v="2"/>
    <s v="Competitor had better devices"/>
    <x v="958"/>
    <x v="14"/>
    <n v="75"/>
    <x v="2"/>
    <n v="27.86"/>
    <x v="2"/>
    <s v="Phone"/>
    <x v="0"/>
    <n v="0.13"/>
    <n v="2448"/>
    <s v="Medio"/>
    <s v="Medio"/>
    <n v="6.6666666666666666E-2"/>
    <n v="1222"/>
    <n v="79"/>
    <n v="0.94936708860759489"/>
    <n v="0.94936708860759489"/>
    <s v="Primera compra"/>
    <n v="1146"/>
    <n v="37.650924024640659"/>
    <n v="3.1375770020533884"/>
    <x v="1"/>
    <x v="1"/>
    <s v="ago"/>
  </r>
  <r>
    <x v="5181"/>
    <x v="1"/>
    <n v="5"/>
    <n v="211"/>
    <n v="420.9"/>
    <n v="140"/>
    <s v="Yes"/>
    <s v="No"/>
    <n v="122.5"/>
    <n v="0"/>
    <n v="8"/>
    <s v="Yes"/>
    <n v="0"/>
    <s v="DC"/>
    <x v="0"/>
    <n v="67"/>
    <s v="No"/>
    <s v="Yes"/>
    <s v="No"/>
    <s v="  Month-to-Month   "/>
    <s v="Direct Debit"/>
    <n v="45"/>
    <n v="1583"/>
    <x v="2"/>
    <s v="Competitor made better offer"/>
    <x v="1411"/>
    <x v="1057"/>
    <n v="12"/>
    <x v="0"/>
    <n v="44.4"/>
    <x v="6"/>
    <s v="Email"/>
    <x v="0"/>
    <n v="6.12"/>
    <n v="1945"/>
    <s v="Medio"/>
    <s v="Medio"/>
    <n v="0.83333333333333337"/>
    <n v="1106"/>
    <n v="361"/>
    <n v="3.3240997229916899E-2"/>
    <n v="3.3240997229916899E-2"/>
    <s v="Primera compra"/>
    <n v="485"/>
    <n v="15.93429158110883"/>
    <n v="1.3278576317590691"/>
    <x v="1"/>
    <x v="0"/>
    <s v="jun"/>
  </r>
  <r>
    <x v="5182"/>
    <x v="1"/>
    <n v="6"/>
    <n v="14"/>
    <n v="46.1"/>
    <n v="12"/>
    <s v="Yes"/>
    <s v="No"/>
    <n v="15"/>
    <n v="5"/>
    <n v="5"/>
    <s v="Yes"/>
    <n v="0"/>
    <s v="MI"/>
    <x v="1"/>
    <n v="60"/>
    <s v="No"/>
    <s v="No"/>
    <s v="No"/>
    <s v="  Month-to-Month   "/>
    <s v="Direct Debit"/>
    <n v="28"/>
    <n v="86"/>
    <x v="1"/>
    <s v="Poor expertise of online support"/>
    <x v="540"/>
    <x v="846"/>
    <n v="5"/>
    <x v="2"/>
    <n v="27.62"/>
    <x v="4"/>
    <s v="Email"/>
    <x v="0"/>
    <n v="0.04"/>
    <n v="528"/>
    <s v="Medio"/>
    <s v="Bajo"/>
    <n v="0.6"/>
    <n v="1074"/>
    <n v="29"/>
    <n v="0.17241379310344829"/>
    <n v="0.17241379310344829"/>
    <s v="Primera compra"/>
    <n v="813"/>
    <n v="26.710472279260777"/>
    <n v="2.2258726899383983"/>
    <x v="0"/>
    <x v="1"/>
    <s v="jul"/>
  </r>
  <r>
    <x v="5183"/>
    <x v="1"/>
    <n v="19"/>
    <n v="60"/>
    <n v="117.5"/>
    <n v="16"/>
    <s v="Yes"/>
    <s v="No"/>
    <n v="12.5"/>
    <n v="3"/>
    <n v="19"/>
    <s v="No"/>
    <n v="46"/>
    <s v="AK"/>
    <x v="1"/>
    <n v="37"/>
    <s v="No"/>
    <s v="No"/>
    <s v="No"/>
    <s v="  Month-to-Month   "/>
    <s v="Direct Debit"/>
    <n v="29"/>
    <n v="345"/>
    <x v="4"/>
    <s v="Attitude of support person"/>
    <x v="1094"/>
    <x v="1195"/>
    <n v="65"/>
    <x v="0"/>
    <n v="24.56"/>
    <x v="1"/>
    <s v="Email"/>
    <x v="1"/>
    <n v="0.38"/>
    <n v="1170"/>
    <s v="Medio"/>
    <s v="Bajo"/>
    <n v="0"/>
    <n v="793"/>
    <n v="76"/>
    <n v="0.85526315789473684"/>
    <n v="0.85526315789473684"/>
    <s v="Primera compra"/>
    <n v="562"/>
    <n v="18.464065708418893"/>
    <n v="1.538672142368241"/>
    <x v="0"/>
    <x v="1"/>
    <s v="mar"/>
  </r>
  <r>
    <x v="5184"/>
    <x v="1"/>
    <n v="36"/>
    <n v="96"/>
    <n v="258.39999999999998"/>
    <n v="468"/>
    <s v="Yes"/>
    <s v="No"/>
    <n v="118.6"/>
    <n v="5"/>
    <n v="10"/>
    <s v="Yes"/>
    <n v="0"/>
    <s v="HI"/>
    <x v="0"/>
    <n v="21"/>
    <s v="Yes"/>
    <s v="No"/>
    <s v="Yes"/>
    <s v="  One Year   "/>
    <s v="Direct Debit"/>
    <n v="54"/>
    <n v="2813"/>
    <x v="3"/>
    <s v="Don't know"/>
    <x v="1106"/>
    <x v="1138"/>
    <n v="73"/>
    <x v="0"/>
    <n v="52.1"/>
    <x v="8"/>
    <s v="Email"/>
    <x v="1"/>
    <n v="5.93"/>
    <n v="3694"/>
    <s v="Alto"/>
    <s v="Medio"/>
    <n v="0.12328767123287671"/>
    <n v="949"/>
    <n v="573"/>
    <n v="0.12739965095986039"/>
    <n v="0.12739965095986039"/>
    <s v="Primera compra"/>
    <n v="1469"/>
    <n v="48.262833675564679"/>
    <n v="4.0219028062970565"/>
    <x v="1"/>
    <x v="3"/>
    <s v="oct"/>
  </r>
  <r>
    <x v="5185"/>
    <x v="1"/>
    <n v="42"/>
    <n v="15"/>
    <n v="44.8"/>
    <n v="12"/>
    <s v="Yes"/>
    <s v="No"/>
    <n v="20.3"/>
    <n v="1"/>
    <n v="17"/>
    <s v="Yes"/>
    <n v="0"/>
    <s v="SC"/>
    <x v="1"/>
    <n v="21"/>
    <s v="Yes"/>
    <s v="No"/>
    <s v="No"/>
    <s v="  Month-to-Month   "/>
    <s v="Direct Debit"/>
    <n v="29"/>
    <n v="87"/>
    <x v="2"/>
    <s v="Competitor offered more data"/>
    <x v="738"/>
    <x v="920"/>
    <n v="34"/>
    <x v="0"/>
    <n v="25.09"/>
    <x v="1"/>
    <s v="Phone"/>
    <x v="0"/>
    <n v="0.4"/>
    <n v="2694"/>
    <s v="Medio"/>
    <s v="Bajo"/>
    <n v="0"/>
    <n v="1533"/>
    <n v="27"/>
    <n v="1.2592592592592593"/>
    <n v="1.2592592592592593"/>
    <s v="Primera compra"/>
    <n v="488"/>
    <n v="16.032854209445585"/>
    <n v="1.3360711841204653"/>
    <x v="0"/>
    <x v="1"/>
    <s v="jun"/>
  </r>
  <r>
    <x v="5186"/>
    <x v="1"/>
    <n v="39"/>
    <n v="89"/>
    <n v="319.7"/>
    <n v="0"/>
    <s v="No"/>
    <s v="No"/>
    <n v="0"/>
    <n v="0"/>
    <n v="9"/>
    <s v="Yes"/>
    <n v="0"/>
    <s v="LA"/>
    <x v="1"/>
    <n v="25"/>
    <s v="Yes"/>
    <s v="No"/>
    <s v="Yes"/>
    <s v="  Month-to-Month   "/>
    <s v="Direct Debit"/>
    <n v="49"/>
    <n v="1425"/>
    <x v="3"/>
    <s v="Moved"/>
    <x v="1348"/>
    <x v="570"/>
    <n v="13"/>
    <x v="1"/>
    <n v="57.47"/>
    <x v="4"/>
    <s v="Phone"/>
    <x v="1"/>
    <n v="0"/>
    <n v="4729"/>
    <s v="Alto"/>
    <s v="Bajo"/>
    <n v="0.23076923076923078"/>
    <n v="874"/>
    <n v="92"/>
    <n v="0.14130434782608695"/>
    <n v="0.14130434782608695"/>
    <s v="Primera compra"/>
    <n v="1439"/>
    <n v="47.277207392197127"/>
    <n v="3.9397672826830941"/>
    <x v="0"/>
    <x v="0"/>
    <s v="nov"/>
  </r>
  <r>
    <x v="5187"/>
    <x v="1"/>
    <n v="14"/>
    <n v="321"/>
    <n v="578.6"/>
    <n v="0"/>
    <s v="No"/>
    <s v="No"/>
    <n v="0"/>
    <n v="2"/>
    <n v="4"/>
    <s v="Yes"/>
    <n v="0"/>
    <s v="OR"/>
    <x v="0"/>
    <n v="42"/>
    <s v="No"/>
    <s v="No"/>
    <s v="Yes"/>
    <s v="  One Year   "/>
    <s v="Direct Debit"/>
    <n v="33"/>
    <n v="2140"/>
    <x v="1"/>
    <s v="Network reliability"/>
    <x v="1255"/>
    <x v="39"/>
    <n v="35"/>
    <x v="2"/>
    <n v="36.17"/>
    <x v="5"/>
    <s v="Phone"/>
    <x v="1"/>
    <n v="0"/>
    <n v="935"/>
    <s v="Medio"/>
    <s v="Bajo"/>
    <n v="0.11428571428571428"/>
    <n v="406"/>
    <n v="325"/>
    <n v="0.1076923076923077"/>
    <n v="0.1076923076923077"/>
    <s v="Primera compra"/>
    <n v="764"/>
    <n v="25.100616016427107"/>
    <n v="2.0917180013689256"/>
    <x v="0"/>
    <x v="0"/>
    <s v="sept"/>
  </r>
  <r>
    <x v="5188"/>
    <x v="1"/>
    <n v="30"/>
    <n v="209"/>
    <n v="419.8"/>
    <n v="0"/>
    <s v="No"/>
    <s v="No"/>
    <n v="0"/>
    <n v="4"/>
    <n v="4"/>
    <s v="Yes"/>
    <n v="0"/>
    <s v="AL"/>
    <x v="0"/>
    <n v="51"/>
    <s v="No"/>
    <s v="No"/>
    <s v="No"/>
    <s v="  Month-to-Month   "/>
    <s v="Credit Card"/>
    <n v="26"/>
    <n v="923"/>
    <x v="3"/>
    <s v="Poor expertise of online support"/>
    <x v="46"/>
    <x v="692"/>
    <n v="114"/>
    <x v="0"/>
    <n v="23.48"/>
    <x v="6"/>
    <s v="SMS"/>
    <x v="1"/>
    <n v="0"/>
    <n v="5143"/>
    <s v="Medio"/>
    <s v="Medio"/>
    <n v="8.771929824561403E-2"/>
    <n v="1073"/>
    <n v="219"/>
    <n v="0.52054794520547942"/>
    <n v="0.52054794520547942"/>
    <s v="Primera compra"/>
    <n v="1652"/>
    <n v="54.275154004106774"/>
    <n v="4.5229295003422312"/>
    <x v="1"/>
    <x v="2"/>
    <s v="abr"/>
  </r>
  <r>
    <x v="5189"/>
    <x v="1"/>
    <n v="22"/>
    <n v="131"/>
    <n v="240"/>
    <n v="0"/>
    <s v="No"/>
    <s v="No"/>
    <n v="0"/>
    <n v="5"/>
    <n v="13"/>
    <s v="Yes"/>
    <n v="0"/>
    <s v="AL"/>
    <x v="1"/>
    <n v="29"/>
    <s v="Yes"/>
    <s v="No"/>
    <s v="No"/>
    <s v="  Month-to-Month   "/>
    <s v="Direct Debit"/>
    <n v="39"/>
    <n v="677"/>
    <x v="5"/>
    <s v="Lack of affordable download/upload speed"/>
    <x v="1412"/>
    <x v="912"/>
    <n v="79"/>
    <x v="1"/>
    <n v="35.659999999999997"/>
    <x v="8"/>
    <s v="Phone"/>
    <x v="1"/>
    <n v="0"/>
    <n v="1438"/>
    <s v="Medio"/>
    <s v="Medio"/>
    <n v="0.11392405063291139"/>
    <n v="1607"/>
    <n v="140"/>
    <n v="0.56428571428571428"/>
    <n v="0.56428571428571428"/>
    <s v="Primera compra"/>
    <n v="372"/>
    <n v="12.2217659137577"/>
    <n v="1.0184804928131417"/>
    <x v="1"/>
    <x v="2"/>
    <s v="oct"/>
  </r>
  <r>
    <x v="5190"/>
    <x v="1"/>
    <n v="11"/>
    <n v="9"/>
    <n v="25.1"/>
    <n v="0"/>
    <s v="No"/>
    <s v="No"/>
    <n v="0"/>
    <n v="0"/>
    <n v="14"/>
    <s v="Yes"/>
    <n v="0"/>
    <s v="VA"/>
    <x v="1"/>
    <n v="29"/>
    <s v="Yes"/>
    <s v="No"/>
    <s v="No"/>
    <s v="  Month-to-Month   "/>
    <s v="Direct Debit"/>
    <n v="31"/>
    <n v="70"/>
    <x v="4"/>
    <s v="Attitude of support person"/>
    <x v="127"/>
    <x v="387"/>
    <n v="96"/>
    <x v="2"/>
    <n v="30.47"/>
    <x v="0"/>
    <s v="Email"/>
    <x v="1"/>
    <n v="0"/>
    <n v="2658"/>
    <s v="Medio"/>
    <s v="Bajo"/>
    <n v="2.0833333333333332E-2"/>
    <n v="1447"/>
    <n v="11"/>
    <n v="8.7272727272727266"/>
    <n v="8.7272727272727266"/>
    <s v="Primera compra"/>
    <n v="1090"/>
    <n v="35.811088295687881"/>
    <n v="2.9842573579739899"/>
    <x v="0"/>
    <x v="1"/>
    <s v="oct"/>
  </r>
  <r>
    <x v="5191"/>
    <x v="1"/>
    <n v="23"/>
    <n v="4"/>
    <n v="10"/>
    <n v="4"/>
    <s v="Yes"/>
    <s v="No"/>
    <n v="6.1"/>
    <n v="0"/>
    <n v="12"/>
    <s v="Yes"/>
    <n v="0"/>
    <s v="DE"/>
    <x v="1"/>
    <n v="75"/>
    <s v="No"/>
    <s v="Yes"/>
    <s v="Yes"/>
    <s v="  Month-to-Month   "/>
    <s v="Direct Debit"/>
    <n v="65"/>
    <n v="65"/>
    <x v="4"/>
    <s v="Attitude of service provider"/>
    <x v="1001"/>
    <x v="1352"/>
    <n v="52"/>
    <x v="1"/>
    <n v="52.11"/>
    <x v="0"/>
    <s v="SMS"/>
    <x v="0"/>
    <n v="0.12"/>
    <n v="1124"/>
    <s v="Alto"/>
    <s v="Bajo"/>
    <n v="3.8461538461538464E-2"/>
    <n v="812"/>
    <n v="10"/>
    <n v="5.2"/>
    <n v="5.2"/>
    <s v="Primera compra"/>
    <n v="473"/>
    <n v="15.540041067761805"/>
    <n v="1.2950034223134839"/>
    <x v="0"/>
    <x v="1"/>
    <s v="jun"/>
  </r>
  <r>
    <x v="5192"/>
    <x v="1"/>
    <n v="17"/>
    <n v="48"/>
    <n v="121"/>
    <n v="120"/>
    <s v="Yes"/>
    <s v="No"/>
    <n v="57.8"/>
    <n v="2"/>
    <n v="5"/>
    <s v="Yes"/>
    <n v="0"/>
    <s v="SC"/>
    <x v="0"/>
    <n v="72"/>
    <s v="No"/>
    <s v="Yes"/>
    <s v="No"/>
    <s v="  Month-to-Month   "/>
    <s v="Direct Debit"/>
    <n v="42"/>
    <n v="318"/>
    <x v="1"/>
    <s v="Network reliability"/>
    <x v="960"/>
    <x v="1208"/>
    <n v="28"/>
    <x v="0"/>
    <n v="41.68"/>
    <x v="9"/>
    <s v="Email"/>
    <x v="1"/>
    <n v="0.23"/>
    <n v="4582"/>
    <s v="Medio"/>
    <s v="Medio"/>
    <n v="0.2857142857142857"/>
    <n v="393"/>
    <n v="176"/>
    <n v="0.15909090909090909"/>
    <n v="0.15909090909090909"/>
    <s v="Primera compra"/>
    <n v="1292"/>
    <n v="42.447638603696099"/>
    <n v="3.5373032169746748"/>
    <x v="1"/>
    <x v="1"/>
    <s v="mar"/>
  </r>
  <r>
    <x v="5193"/>
    <x v="1"/>
    <n v="6"/>
    <n v="36"/>
    <n v="117.7"/>
    <n v="0"/>
    <s v="No"/>
    <s v="No"/>
    <n v="0"/>
    <n v="4"/>
    <n v="13"/>
    <s v="Yes"/>
    <n v="0"/>
    <s v="WI"/>
    <x v="1"/>
    <n v="38"/>
    <s v="No"/>
    <s v="No"/>
    <s v="No"/>
    <s v="  Month-to-Month   "/>
    <s v="Direct Debit"/>
    <n v="38"/>
    <n v="406"/>
    <x v="3"/>
    <s v="Don't know"/>
    <x v="803"/>
    <x v="180"/>
    <n v="115"/>
    <x v="0"/>
    <n v="36.93"/>
    <x v="10"/>
    <s v="SMS"/>
    <x v="0"/>
    <n v="0"/>
    <n v="4330"/>
    <s v="Medio"/>
    <s v="Medio"/>
    <n v="6.0869565217391307E-2"/>
    <n v="1130"/>
    <n v="43"/>
    <n v="2.6744186046511627"/>
    <n v="2.6744186046511627"/>
    <s v="Primera compra"/>
    <n v="1472"/>
    <n v="48.361396303901429"/>
    <n v="4.0301163586584527"/>
    <x v="1"/>
    <x v="1"/>
    <s v="oct"/>
  </r>
  <r>
    <x v="5194"/>
    <x v="1"/>
    <n v="22"/>
    <n v="39"/>
    <n v="108.8"/>
    <n v="44"/>
    <s v="Yes"/>
    <s v="No"/>
    <n v="50.2"/>
    <n v="3"/>
    <n v="7"/>
    <s v="Yes"/>
    <n v="0"/>
    <s v="NM"/>
    <x v="0"/>
    <n v="40"/>
    <s v="No"/>
    <s v="No"/>
    <s v="No"/>
    <s v="  Month-to-Month   "/>
    <s v="Direct Debit"/>
    <n v="33"/>
    <n v="359"/>
    <x v="4"/>
    <s v="Attitude of support person"/>
    <x v="1114"/>
    <x v="320"/>
    <n v="14"/>
    <x v="1"/>
    <n v="31.77"/>
    <x v="6"/>
    <s v="Email"/>
    <x v="1"/>
    <n v="1.51"/>
    <n v="5758"/>
    <s v="Medio"/>
    <s v="Medio"/>
    <n v="0.7142857142857143"/>
    <n v="1168"/>
    <n v="93"/>
    <n v="0.15053763440860216"/>
    <n v="0.15053763440860216"/>
    <s v="Primera compra"/>
    <n v="1192"/>
    <n v="39.162217659137582"/>
    <n v="3.2635181382614653"/>
    <x v="1"/>
    <x v="1"/>
    <s v="jul"/>
  </r>
  <r>
    <x v="5195"/>
    <x v="1"/>
    <n v="15"/>
    <n v="4"/>
    <n v="10"/>
    <n v="0"/>
    <s v="No"/>
    <s v="No"/>
    <n v="235"/>
    <n v="5"/>
    <n v="2"/>
    <s v="Yes"/>
    <n v="0"/>
    <s v="MI"/>
    <x v="1"/>
    <n v="56"/>
    <s v="No"/>
    <s v="No"/>
    <s v="No"/>
    <s v="  Month-to-Month   "/>
    <s v="Direct Debit"/>
    <n v="35"/>
    <n v="35"/>
    <x v="2"/>
    <s v="Competitor had better devices"/>
    <x v="22"/>
    <x v="192"/>
    <n v="33"/>
    <x v="2"/>
    <n v="40.450000000000003"/>
    <x v="2"/>
    <s v="Email"/>
    <x v="1"/>
    <n v="0"/>
    <n v="3065"/>
    <s v="Medio"/>
    <s v="Medio"/>
    <n v="0.15151515151515152"/>
    <n v="401"/>
    <n v="9"/>
    <n v="3.6666666666666665"/>
    <n v="3.6666666666666665"/>
    <s v="Primera compra"/>
    <n v="1190"/>
    <n v="39.096509240246405"/>
    <n v="3.2580424366872003"/>
    <x v="1"/>
    <x v="1"/>
    <s v="jul"/>
  </r>
  <r>
    <x v="5195"/>
    <x v="1"/>
    <n v="12"/>
    <n v="4"/>
    <n v="10"/>
    <n v="0"/>
    <s v="No"/>
    <s v="No"/>
    <n v="235"/>
    <n v="5"/>
    <n v="2"/>
    <s v="Yes"/>
    <n v="0"/>
    <s v="MI"/>
    <x v="1"/>
    <n v="56"/>
    <s v="No"/>
    <s v="No"/>
    <s v="No"/>
    <s v="  Month-to-Month   "/>
    <s v="Direct Debit"/>
    <n v="35"/>
    <n v="35"/>
    <x v="2"/>
    <s v="Competitor had better devices"/>
    <x v="22"/>
    <x v="192"/>
    <n v="33"/>
    <x v="2"/>
    <n v="40.450000000000003"/>
    <x v="2"/>
    <s v="Email"/>
    <x v="1"/>
    <n v="0"/>
    <n v="3310"/>
    <s v="Medio"/>
    <s v="Medio"/>
    <n v="0.15151515151515152"/>
    <n v="401"/>
    <n v="9"/>
    <n v="3.6666666666666665"/>
    <n v="3.6666666666666665"/>
    <s v="Compra posterior"/>
    <n v="1190"/>
    <n v="39.096509240246405"/>
    <n v="3.2580424366872003"/>
    <x v="1"/>
    <x v="1"/>
    <s v="jul"/>
  </r>
  <r>
    <x v="5196"/>
    <x v="1"/>
    <n v="17"/>
    <n v="22"/>
    <n v="60.8"/>
    <n v="16"/>
    <s v="Yes"/>
    <s v="No"/>
    <n v="8.1"/>
    <n v="0"/>
    <n v="15"/>
    <s v="Yes"/>
    <n v="0"/>
    <s v="VA"/>
    <x v="0"/>
    <n v="48"/>
    <s v="No"/>
    <s v="No"/>
    <s v="Yes"/>
    <s v="  Month-to-Month   "/>
    <s v="Direct Debit"/>
    <n v="49"/>
    <n v="184"/>
    <x v="2"/>
    <s v="Competitor had better devices"/>
    <x v="1114"/>
    <x v="276"/>
    <n v="36"/>
    <x v="2"/>
    <n v="55.29"/>
    <x v="0"/>
    <s v="Email"/>
    <x v="0"/>
    <n v="0.4"/>
    <n v="3164"/>
    <s v="Alto"/>
    <s v="Bajo"/>
    <n v="5.5555555555555552E-2"/>
    <n v="789"/>
    <n v="40"/>
    <n v="0.9"/>
    <n v="0.9"/>
    <s v="Primera compra"/>
    <n v="1192"/>
    <n v="39.162217659137582"/>
    <n v="3.2635181382614653"/>
    <x v="0"/>
    <x v="1"/>
    <s v="jul"/>
  </r>
  <r>
    <x v="5197"/>
    <x v="1"/>
    <n v="4"/>
    <n v="273"/>
    <n v="709.8"/>
    <n v="0"/>
    <s v="No"/>
    <s v="No"/>
    <n v="0"/>
    <n v="0"/>
    <n v="21"/>
    <s v="No"/>
    <n v="25"/>
    <s v="OR"/>
    <x v="0"/>
    <n v="33"/>
    <s v="No"/>
    <s v="No"/>
    <s v="Yes"/>
    <s v="  Month-to-Month   "/>
    <s v="Direct Debit"/>
    <n v="25"/>
    <n v="1370"/>
    <x v="4"/>
    <s v="Attitude of service provider"/>
    <x v="354"/>
    <x v="837"/>
    <n v="1"/>
    <x v="2"/>
    <n v="25.64"/>
    <x v="6"/>
    <s v="SMS"/>
    <x v="1"/>
    <n v="0"/>
    <n v="4246"/>
    <s v="Medio"/>
    <s v="Medio"/>
    <n v="10"/>
    <n v="1271"/>
    <n v="283"/>
    <n v="3.5335689045936395E-3"/>
    <n v="3.5335689045936395E-3"/>
    <s v="Primera compra"/>
    <n v="390"/>
    <n v="12.813141683778234"/>
    <n v="1.0677618069815196"/>
    <x v="1"/>
    <x v="0"/>
    <s v="sept"/>
  </r>
  <r>
    <x v="5198"/>
    <x v="1"/>
    <n v="19"/>
    <n v="11"/>
    <n v="30.9"/>
    <n v="16"/>
    <s v="Yes"/>
    <s v="No"/>
    <n v="11.5"/>
    <n v="4"/>
    <n v="9"/>
    <s v="Yes"/>
    <n v="0"/>
    <s v="NV"/>
    <x v="0"/>
    <n v="46"/>
    <s v="No"/>
    <s v="No"/>
    <s v="No"/>
    <s v="  Month-to-Month   "/>
    <s v="Direct Debit"/>
    <n v="22"/>
    <n v="95"/>
    <x v="2"/>
    <s v="Competitor offered more data"/>
    <x v="143"/>
    <x v="1003"/>
    <n v="52"/>
    <x v="2"/>
    <n v="20.98"/>
    <x v="10"/>
    <s v="Phone"/>
    <x v="1"/>
    <n v="0.34"/>
    <n v="1285"/>
    <s v="Medio"/>
    <s v="Medio"/>
    <n v="0.13461538461538461"/>
    <n v="593"/>
    <n v="34"/>
    <n v="1.5294117647058822"/>
    <n v="1.5294117647058822"/>
    <s v="Primera compra"/>
    <n v="1621"/>
    <n v="53.256673511293634"/>
    <n v="4.4380561259411362"/>
    <x v="1"/>
    <x v="1"/>
    <s v="may"/>
  </r>
  <r>
    <x v="5199"/>
    <x v="1"/>
    <n v="1"/>
    <n v="64"/>
    <n v="181.7"/>
    <n v="48"/>
    <s v="Yes"/>
    <s v="No"/>
    <n v="53.4"/>
    <n v="0"/>
    <n v="9"/>
    <s v="Yes"/>
    <n v="0"/>
    <s v="CA"/>
    <x v="1"/>
    <n v="32"/>
    <s v="No"/>
    <s v="No"/>
    <s v="Yes"/>
    <s v="  One Year   "/>
    <s v="Direct Debit"/>
    <n v="25"/>
    <n v="307"/>
    <x v="0"/>
    <m/>
    <x v="1111"/>
    <x v="706"/>
    <n v="26"/>
    <x v="0"/>
    <n v="24.53"/>
    <x v="2"/>
    <s v="SMS"/>
    <x v="0"/>
    <n v="1.07"/>
    <n v="2452"/>
    <s v="Medio"/>
    <s v="Medio"/>
    <n v="0.19230769230769232"/>
    <n v="1068"/>
    <n v="117"/>
    <n v="0.22222222222222221"/>
    <n v="0.22222222222222221"/>
    <s v="Primera compra"/>
    <n v="612"/>
    <n v="20.106776180698152"/>
    <n v="1.675564681724846"/>
    <x v="1"/>
    <x v="1"/>
    <s v="feb"/>
  </r>
  <r>
    <x v="5200"/>
    <x v="1"/>
    <n v="18"/>
    <n v="124"/>
    <n v="319"/>
    <n v="0"/>
    <s v="No"/>
    <s v="No"/>
    <n v="0"/>
    <n v="1"/>
    <n v="7"/>
    <s v="Yes"/>
    <n v="0"/>
    <s v="VT"/>
    <x v="0"/>
    <n v="47"/>
    <s v="No"/>
    <s v="No"/>
    <s v="No"/>
    <s v="  Month-to-Month   "/>
    <s v="Direct Debit"/>
    <n v="22"/>
    <n v="472"/>
    <x v="4"/>
    <s v="Attitude of service provider"/>
    <x v="175"/>
    <x v="129"/>
    <n v="20"/>
    <x v="2"/>
    <n v="18.45"/>
    <x v="10"/>
    <s v="SMS"/>
    <x v="1"/>
    <n v="0"/>
    <n v="6152"/>
    <s v="Medio"/>
    <s v="Medio"/>
    <n v="0.35"/>
    <n v="1286"/>
    <n v="131"/>
    <n v="0.15267175572519084"/>
    <n v="0.15267175572519084"/>
    <s v="Primera compra"/>
    <n v="466"/>
    <n v="15.31006160164271"/>
    <n v="1.2758384668035592"/>
    <x v="1"/>
    <x v="1"/>
    <s v="jul"/>
  </r>
  <r>
    <x v="5201"/>
    <x v="1"/>
    <n v="9"/>
    <n v="12"/>
    <n v="29.1"/>
    <n v="12"/>
    <s v="Yes"/>
    <s v="No"/>
    <n v="12.3"/>
    <n v="2"/>
    <n v="1"/>
    <s v="Yes"/>
    <n v="0"/>
    <s v="WA"/>
    <x v="1"/>
    <n v="68"/>
    <s v="No"/>
    <s v="Yes"/>
    <s v="No"/>
    <s v="  Month-to-Month   "/>
    <s v="Direct Debit"/>
    <n v="30"/>
    <n v="86"/>
    <x v="3"/>
    <s v="Don't know"/>
    <x v="936"/>
    <x v="112"/>
    <n v="18"/>
    <x v="1"/>
    <n v="25.4"/>
    <x v="2"/>
    <s v="Phone"/>
    <x v="1"/>
    <n v="0.37"/>
    <n v="6362"/>
    <s v="Medio"/>
    <s v="Medio"/>
    <n v="0.27777777777777779"/>
    <n v="838"/>
    <n v="29"/>
    <n v="0.62068965517241381"/>
    <n v="0.62068965517241381"/>
    <s v="Primera compra"/>
    <n v="1341"/>
    <n v="44.057494866529773"/>
    <n v="3.6714579055441479"/>
    <x v="1"/>
    <x v="1"/>
    <s v="feb"/>
  </r>
  <r>
    <x v="5201"/>
    <x v="1"/>
    <n v="20"/>
    <n v="12"/>
    <n v="29.1"/>
    <n v="12"/>
    <s v="Yes"/>
    <s v="No"/>
    <n v="12.3"/>
    <n v="2"/>
    <n v="1"/>
    <s v="Yes"/>
    <n v="0"/>
    <s v="WA"/>
    <x v="1"/>
    <n v="68"/>
    <s v="No"/>
    <s v="Yes"/>
    <s v="No"/>
    <s v="  Month-to-Month   "/>
    <s v="Direct Debit"/>
    <n v="30"/>
    <n v="86"/>
    <x v="3"/>
    <s v="Don't know"/>
    <x v="936"/>
    <x v="112"/>
    <n v="18"/>
    <x v="1"/>
    <n v="25.4"/>
    <x v="2"/>
    <s v="Phone"/>
    <x v="1"/>
    <n v="0.37"/>
    <n v="4535"/>
    <s v="Medio"/>
    <s v="Medio"/>
    <n v="0.27777777777777779"/>
    <n v="838"/>
    <n v="29"/>
    <n v="0.62068965517241381"/>
    <n v="0.62068965517241381"/>
    <s v="Compra posterior"/>
    <n v="1341"/>
    <n v="44.057494866529773"/>
    <n v="3.6714579055441479"/>
    <x v="1"/>
    <x v="1"/>
    <s v="feb"/>
  </r>
  <r>
    <x v="5202"/>
    <x v="1"/>
    <n v="25"/>
    <n v="2"/>
    <n v="4"/>
    <n v="0"/>
    <s v="No"/>
    <s v="Yes"/>
    <n v="0"/>
    <n v="5"/>
    <n v="0"/>
    <s v="No"/>
    <n v="0"/>
    <s v="AK"/>
    <x v="0"/>
    <n v="32"/>
    <s v="No"/>
    <s v="No"/>
    <s v="No"/>
    <s v="  Month-to-Month   "/>
    <s v="Credit Card"/>
    <n v="9"/>
    <n v="9"/>
    <x v="2"/>
    <s v="Competitor made better offer"/>
    <x v="1413"/>
    <x v="1274"/>
    <n v="31"/>
    <x v="0"/>
    <n v="9.6"/>
    <x v="9"/>
    <s v="Email"/>
    <x v="1"/>
    <n v="0"/>
    <n v="4836"/>
    <s v="Medio"/>
    <s v="Medio"/>
    <n v="0.25806451612903225"/>
    <n v="1626"/>
    <n v="10"/>
    <n v="3.1"/>
    <n v="3.1"/>
    <s v="Primera compra"/>
    <n v="987"/>
    <n v="32.427104722792606"/>
    <n v="2.7022587268993838"/>
    <x v="1"/>
    <x v="1"/>
    <s v="ene"/>
  </r>
  <r>
    <x v="5203"/>
    <x v="1"/>
    <n v="20"/>
    <n v="19"/>
    <n v="48.3"/>
    <n v="32"/>
    <s v="Yes"/>
    <s v="No"/>
    <n v="33.6"/>
    <n v="3"/>
    <n v="4"/>
    <s v="Yes"/>
    <n v="0"/>
    <s v="MS"/>
    <x v="0"/>
    <n v="77"/>
    <s v="No"/>
    <s v="Yes"/>
    <s v="No"/>
    <s v="  Month-to-Month   "/>
    <s v="Direct Debit"/>
    <n v="27"/>
    <n v="221"/>
    <x v="1"/>
    <s v="Product dissatisfaction"/>
    <x v="164"/>
    <x v="808"/>
    <n v="82"/>
    <x v="2"/>
    <n v="22.9"/>
    <x v="2"/>
    <s v="Phone"/>
    <x v="1"/>
    <n v="1.01"/>
    <n v="6438"/>
    <s v="Medio"/>
    <s v="Medio"/>
    <n v="6.097560975609756E-2"/>
    <n v="537"/>
    <n v="56"/>
    <n v="1.4642857142857142"/>
    <n v="1.4642857142857142"/>
    <s v="Primera compra"/>
    <n v="1132"/>
    <n v="37.190965092402465"/>
    <n v="3.0992470910335386"/>
    <x v="1"/>
    <x v="1"/>
    <s v="sept"/>
  </r>
  <r>
    <x v="5204"/>
    <x v="1"/>
    <n v="20"/>
    <n v="327"/>
    <n v="724.1"/>
    <n v="12"/>
    <s v="Yes"/>
    <s v="No"/>
    <n v="12.3"/>
    <n v="4"/>
    <n v="13"/>
    <s v="Yes"/>
    <n v="0"/>
    <s v="MI"/>
    <x v="0"/>
    <n v="29"/>
    <s v="Yes"/>
    <s v="No"/>
    <s v="Yes"/>
    <s v="  Two Year   "/>
    <s v="Credit Card"/>
    <n v="41"/>
    <n v="2666"/>
    <x v="1"/>
    <s v="Product dissatisfaction"/>
    <x v="609"/>
    <x v="834"/>
    <n v="10"/>
    <x v="2"/>
    <n v="39.700000000000003"/>
    <x v="1"/>
    <s v="SMS"/>
    <x v="0"/>
    <n v="0.37"/>
    <n v="6170"/>
    <s v="Medio"/>
    <s v="Bajo"/>
    <n v="0"/>
    <n v="1623"/>
    <n v="339"/>
    <n v="2.9498525073746312E-2"/>
    <n v="2.9498525073746312E-2"/>
    <s v="Primera compra"/>
    <n v="1616"/>
    <n v="53.092402464065714"/>
    <n v="4.4243668720054758"/>
    <x v="2"/>
    <x v="3"/>
    <s v="may"/>
  </r>
  <r>
    <x v="5205"/>
    <x v="1"/>
    <n v="13"/>
    <n v="9"/>
    <n v="18.899999999999999"/>
    <n v="8"/>
    <s v="Yes"/>
    <s v="No"/>
    <n v="10.6"/>
    <n v="0"/>
    <n v="4"/>
    <s v="Yes"/>
    <n v="0"/>
    <s v="OR"/>
    <x v="1"/>
    <n v="71"/>
    <s v="No"/>
    <s v="Yes"/>
    <s v="No"/>
    <s v="  Month-to-Month   "/>
    <s v="Direct Debit"/>
    <n v="46"/>
    <n v="87"/>
    <x v="5"/>
    <s v="Extra data charges"/>
    <x v="95"/>
    <x v="1062"/>
    <n v="15"/>
    <x v="1"/>
    <n v="46.03"/>
    <x v="1"/>
    <s v="Phone"/>
    <x v="0"/>
    <n v="0.21"/>
    <n v="1630"/>
    <s v="Alto"/>
    <s v="Bajo"/>
    <n v="0"/>
    <n v="1412"/>
    <n v="17"/>
    <n v="0.88235294117647056"/>
    <n v="0.88235294117647056"/>
    <s v="Primera compra"/>
    <n v="1726"/>
    <n v="56.706365503080079"/>
    <n v="4.7255304585900069"/>
    <x v="2"/>
    <x v="1"/>
    <s v="ene"/>
  </r>
  <r>
    <x v="5206"/>
    <x v="1"/>
    <n v="44"/>
    <n v="198"/>
    <n v="473.2"/>
    <n v="288"/>
    <s v="Yes"/>
    <s v="No"/>
    <n v="235.8"/>
    <n v="4"/>
    <n v="15"/>
    <s v="No"/>
    <n v="46"/>
    <s v="OH"/>
    <x v="0"/>
    <n v="67"/>
    <s v="No"/>
    <s v="Yes"/>
    <s v="No"/>
    <s v="  Month-to-Month   "/>
    <s v="Direct Debit"/>
    <n v="63"/>
    <n v="2297"/>
    <x v="3"/>
    <s v="Don't know"/>
    <x v="520"/>
    <x v="705"/>
    <n v="105"/>
    <x v="1"/>
    <n v="59.46"/>
    <x v="6"/>
    <s v="Phone"/>
    <x v="1"/>
    <n v="4.72"/>
    <n v="6993"/>
    <s v="Alto"/>
    <s v="Medio"/>
    <n v="9.5238095238095233E-2"/>
    <n v="1315"/>
    <n v="496"/>
    <n v="0.21169354838709678"/>
    <n v="0.21169354838709678"/>
    <s v="Primera compra"/>
    <n v="976"/>
    <n v="32.06570841889117"/>
    <n v="2.6721423682409307"/>
    <x v="1"/>
    <x v="3"/>
    <s v="feb"/>
  </r>
  <r>
    <x v="5207"/>
    <x v="1"/>
    <n v="25"/>
    <n v="20"/>
    <n v="45.6"/>
    <n v="0"/>
    <s v="No"/>
    <s v="No"/>
    <n v="76.3"/>
    <n v="5"/>
    <n v="1"/>
    <s v="Yes"/>
    <n v="0"/>
    <s v="FL"/>
    <x v="1"/>
    <n v="79"/>
    <s v="No"/>
    <s v="Yes"/>
    <s v="No"/>
    <s v="  Month-to-Month   "/>
    <s v="Direct Debit"/>
    <n v="53"/>
    <n v="222"/>
    <x v="2"/>
    <s v="Competitor made better offer"/>
    <x v="1306"/>
    <x v="683"/>
    <n v="95"/>
    <x v="1"/>
    <n v="47.79"/>
    <x v="0"/>
    <s v="Phone"/>
    <x v="0"/>
    <n v="0"/>
    <n v="4970"/>
    <s v="Alto"/>
    <s v="Bajo"/>
    <n v="2.1052631578947368E-2"/>
    <n v="1187"/>
    <n v="22"/>
    <n v="4.3181818181818183"/>
    <n v="4.3181818181818183"/>
    <s v="Primera compra"/>
    <n v="370"/>
    <n v="12.156057494866531"/>
    <n v="1.0130047912388775"/>
    <x v="0"/>
    <x v="1"/>
    <s v="oct"/>
  </r>
  <r>
    <x v="5208"/>
    <x v="1"/>
    <n v="39"/>
    <n v="46"/>
    <n v="135.19999999999999"/>
    <n v="60"/>
    <s v="Yes"/>
    <s v="No"/>
    <n v="53.2"/>
    <n v="1"/>
    <n v="2"/>
    <s v="No"/>
    <n v="29"/>
    <s v="AL"/>
    <x v="0"/>
    <n v="63"/>
    <s v="No"/>
    <s v="No"/>
    <s v="Yes"/>
    <s v="  Month-to-Month   "/>
    <s v="Credit Card"/>
    <n v="45"/>
    <n v="558"/>
    <x v="2"/>
    <s v="Competitor had better devices"/>
    <x v="407"/>
    <x v="273"/>
    <n v="46"/>
    <x v="0"/>
    <n v="37.9"/>
    <x v="9"/>
    <s v="Phone"/>
    <x v="0"/>
    <n v="1.6"/>
    <n v="2852"/>
    <s v="Medio"/>
    <s v="Medio"/>
    <n v="0.17391304347826086"/>
    <n v="586"/>
    <n v="114"/>
    <n v="0.40350877192982454"/>
    <n v="0.40350877192982454"/>
    <s v="Primera compra"/>
    <n v="1061"/>
    <n v="34.858316221765918"/>
    <n v="2.90485968514716"/>
    <x v="1"/>
    <x v="1"/>
    <s v="nov"/>
  </r>
  <r>
    <x v="5209"/>
    <x v="1"/>
    <n v="43"/>
    <n v="38"/>
    <n v="106.7"/>
    <n v="21"/>
    <s v="Yes"/>
    <s v="Yes"/>
    <n v="0"/>
    <n v="0"/>
    <n v="4"/>
    <s v="Yes"/>
    <n v="0"/>
    <s v="NE"/>
    <x v="0"/>
    <n v="72"/>
    <s v="No"/>
    <s v="Yes"/>
    <s v="No"/>
    <s v="  Month-to-Month   "/>
    <s v="Credit Card"/>
    <n v="35"/>
    <n v="234"/>
    <x v="4"/>
    <s v="Attitude of service provider"/>
    <x v="843"/>
    <x v="563"/>
    <n v="100"/>
    <x v="1"/>
    <n v="29.43"/>
    <x v="10"/>
    <s v="Phone"/>
    <x v="1"/>
    <n v="0.73"/>
    <n v="87"/>
    <s v="Medio"/>
    <s v="Medio"/>
    <n v="7.0000000000000007E-2"/>
    <n v="333"/>
    <n v="66"/>
    <n v="1.5151515151515151"/>
    <n v="1.5151515151515151"/>
    <s v="Primera compra"/>
    <n v="1375"/>
    <n v="45.17453798767967"/>
    <n v="3.7645448323066391"/>
    <x v="1"/>
    <x v="1"/>
    <s v="ene"/>
  </r>
  <r>
    <x v="5209"/>
    <x v="1"/>
    <n v="34"/>
    <n v="38"/>
    <n v="106.7"/>
    <n v="21"/>
    <s v="Yes"/>
    <s v="Yes"/>
    <n v="0"/>
    <n v="0"/>
    <n v="4"/>
    <s v="Yes"/>
    <n v="0"/>
    <s v="NE"/>
    <x v="0"/>
    <n v="72"/>
    <s v="No"/>
    <s v="Yes"/>
    <s v="No"/>
    <s v="  Month-to-Month   "/>
    <s v="Credit Card"/>
    <n v="35"/>
    <n v="234"/>
    <x v="4"/>
    <s v="Attitude of service provider"/>
    <x v="843"/>
    <x v="563"/>
    <n v="100"/>
    <x v="1"/>
    <n v="29.43"/>
    <x v="10"/>
    <s v="Phone"/>
    <x v="1"/>
    <n v="0.73"/>
    <n v="1602"/>
    <s v="Medio"/>
    <s v="Medio"/>
    <n v="7.0000000000000007E-2"/>
    <n v="333"/>
    <n v="66"/>
    <n v="1.5151515151515151"/>
    <n v="1.5151515151515151"/>
    <s v="Compra posterior"/>
    <n v="1375"/>
    <n v="45.17453798767967"/>
    <n v="3.7645448323066391"/>
    <x v="1"/>
    <x v="1"/>
    <s v="ene"/>
  </r>
  <r>
    <x v="5210"/>
    <x v="1"/>
    <n v="38"/>
    <n v="90"/>
    <n v="210.8"/>
    <n v="42"/>
    <s v="Yes"/>
    <s v="No"/>
    <n v="187.6"/>
    <n v="4"/>
    <n v="4"/>
    <s v="Yes"/>
    <n v="0"/>
    <s v="NE"/>
    <x v="1"/>
    <n v="67"/>
    <s v="No"/>
    <s v="Yes"/>
    <s v="Yes"/>
    <s v="  Month-to-Month   "/>
    <s v="Credit Card"/>
    <n v="31"/>
    <n v="1287"/>
    <x v="2"/>
    <s v="Competitor had better devices"/>
    <x v="1005"/>
    <x v="1279"/>
    <n v="59"/>
    <x v="0"/>
    <n v="35.25"/>
    <x v="8"/>
    <s v="SMS"/>
    <x v="1"/>
    <n v="5.63"/>
    <n v="5272"/>
    <s v="Medio"/>
    <s v="Medio"/>
    <n v="0.15254237288135594"/>
    <n v="810"/>
    <n v="141"/>
    <n v="0.41843971631205673"/>
    <n v="0.41843971631205673"/>
    <s v="Primera compra"/>
    <n v="1682"/>
    <n v="55.260780287474333"/>
    <n v="4.6050650239561941"/>
    <x v="1"/>
    <x v="0"/>
    <s v="mar"/>
  </r>
  <r>
    <x v="5211"/>
    <x v="1"/>
    <n v="16"/>
    <n v="191"/>
    <n v="402.8"/>
    <n v="0"/>
    <s v="No"/>
    <s v="No"/>
    <n v="0"/>
    <n v="4"/>
    <n v="7"/>
    <s v="Yes"/>
    <n v="0"/>
    <s v="TX"/>
    <x v="0"/>
    <n v="35"/>
    <s v="No"/>
    <s v="No"/>
    <s v="No"/>
    <s v="  Month-to-Month   "/>
    <s v="Direct Debit"/>
    <n v="37"/>
    <n v="999"/>
    <x v="2"/>
    <s v="Competitor offered higher download speeds"/>
    <x v="108"/>
    <x v="1251"/>
    <n v="57"/>
    <x v="2"/>
    <n v="41.1"/>
    <x v="7"/>
    <s v="Phone"/>
    <x v="1"/>
    <n v="0"/>
    <n v="4619"/>
    <s v="Medio"/>
    <s v="Medio"/>
    <n v="0.10526315789473684"/>
    <n v="757"/>
    <n v="197"/>
    <n v="0.28934010152284262"/>
    <n v="0.28934010152284262"/>
    <s v="Primera compra"/>
    <n v="1180"/>
    <n v="38.767967145790557"/>
    <n v="3.2306639288158796"/>
    <x v="1"/>
    <x v="2"/>
    <s v="jul"/>
  </r>
  <r>
    <x v="5212"/>
    <x v="1"/>
    <n v="18"/>
    <n v="2"/>
    <n v="4"/>
    <n v="4"/>
    <s v="Yes"/>
    <s v="No"/>
    <n v="77.3"/>
    <n v="2"/>
    <n v="10"/>
    <s v="Yes"/>
    <n v="0"/>
    <s v="NV"/>
    <x v="1"/>
    <n v="81"/>
    <s v="No"/>
    <s v="Yes"/>
    <s v="No"/>
    <s v="  Month-to-Month   "/>
    <s v="Paper Check"/>
    <n v="24"/>
    <n v="24"/>
    <x v="3"/>
    <s v="Don't know"/>
    <x v="657"/>
    <x v="14"/>
    <n v="90"/>
    <x v="0"/>
    <n v="24.53"/>
    <x v="2"/>
    <s v="Email"/>
    <x v="0"/>
    <n v="1.48"/>
    <n v="1135"/>
    <s v="Medio"/>
    <s v="Medio"/>
    <n v="5.5555555555555552E-2"/>
    <n v="1222"/>
    <n v="11"/>
    <n v="8.1818181818181817"/>
    <n v="8.1818181818181817"/>
    <s v="Primera compra"/>
    <n v="1112"/>
    <n v="36.533880903490761"/>
    <n v="3.0444900752908968"/>
    <x v="1"/>
    <x v="1"/>
    <s v="sept"/>
  </r>
  <r>
    <x v="5213"/>
    <x v="1"/>
    <n v="4"/>
    <n v="16"/>
    <n v="35.799999999999997"/>
    <n v="9"/>
    <s v="Yes"/>
    <s v="No"/>
    <n v="11.7"/>
    <n v="1"/>
    <n v="0"/>
    <s v="No"/>
    <n v="0"/>
    <s v="MI"/>
    <x v="1"/>
    <n v="40"/>
    <s v="No"/>
    <s v="No"/>
    <s v="No"/>
    <s v="  Month-to-Month   "/>
    <s v="Direct Debit"/>
    <n v="10"/>
    <n v="30"/>
    <x v="4"/>
    <s v="Attitude of support person"/>
    <x v="148"/>
    <x v="831"/>
    <n v="93"/>
    <x v="2"/>
    <n v="8.6199999999999992"/>
    <x v="7"/>
    <s v="SMS"/>
    <x v="1"/>
    <n v="0.47"/>
    <n v="5303"/>
    <s v="Medio"/>
    <s v="Medio"/>
    <n v="6.4516129032258063E-2"/>
    <n v="1253"/>
    <n v="31"/>
    <n v="3"/>
    <n v="3"/>
    <s v="Primera compra"/>
    <n v="1304"/>
    <n v="42.841889117043124"/>
    <n v="3.5701574264202605"/>
    <x v="1"/>
    <x v="1"/>
    <s v="mar"/>
  </r>
  <r>
    <x v="5214"/>
    <x v="1"/>
    <n v="7"/>
    <n v="191"/>
    <n v="459.8"/>
    <n v="168"/>
    <s v="Yes"/>
    <s v="No"/>
    <n v="154.4"/>
    <n v="3"/>
    <n v="4"/>
    <s v="No"/>
    <n v="81"/>
    <s v="OH"/>
    <x v="1"/>
    <n v="61"/>
    <s v="No"/>
    <s v="No"/>
    <s v="Yes"/>
    <s v="  Month-to-Month   "/>
    <s v="Direct Debit"/>
    <n v="64"/>
    <n v="2695"/>
    <x v="5"/>
    <s v="Price too high"/>
    <x v="1217"/>
    <x v="1217"/>
    <n v="29"/>
    <x v="1"/>
    <n v="67.23"/>
    <x v="4"/>
    <s v="Email"/>
    <x v="1"/>
    <n v="6.17"/>
    <n v="5797"/>
    <s v="Alto"/>
    <s v="Bajo"/>
    <n v="0.10344827586206896"/>
    <n v="953"/>
    <n v="362"/>
    <n v="8.0110497237569064E-2"/>
    <n v="8.0110497237569064E-2"/>
    <s v="Primera compra"/>
    <n v="836"/>
    <n v="27.466119096509239"/>
    <n v="2.2888432580424367"/>
    <x v="0"/>
    <x v="3"/>
    <s v="jun"/>
  </r>
  <r>
    <x v="5215"/>
    <x v="1"/>
    <n v="40"/>
    <n v="181"/>
    <n v="457.7"/>
    <n v="0"/>
    <s v="No"/>
    <s v="No"/>
    <n v="0"/>
    <n v="5"/>
    <n v="3"/>
    <s v="No"/>
    <n v="61"/>
    <s v="RI"/>
    <x v="0"/>
    <n v="48"/>
    <s v="No"/>
    <s v="No"/>
    <s v="Yes"/>
    <s v="  Month-to-Month   "/>
    <s v="Direct Debit"/>
    <n v="46"/>
    <n v="1904"/>
    <x v="1"/>
    <s v="Network reliability"/>
    <x v="235"/>
    <x v="126"/>
    <n v="88"/>
    <x v="1"/>
    <n v="44.68"/>
    <x v="2"/>
    <s v="SMS"/>
    <x v="1"/>
    <n v="0"/>
    <n v="4231"/>
    <s v="Medio"/>
    <s v="Medio"/>
    <n v="5.6818181818181816E-2"/>
    <n v="395"/>
    <n v="186"/>
    <n v="0.4731182795698925"/>
    <n v="0.4731182795698925"/>
    <s v="Primera compra"/>
    <n v="1559"/>
    <n v="51.219712525667354"/>
    <n v="4.2683093771389462"/>
    <x v="1"/>
    <x v="0"/>
    <s v="jul"/>
  </r>
  <r>
    <x v="5216"/>
    <x v="1"/>
    <n v="35"/>
    <n v="193"/>
    <n v="582.9"/>
    <n v="0"/>
    <s v="No"/>
    <s v="No"/>
    <n v="0"/>
    <n v="3"/>
    <n v="3"/>
    <s v="Yes"/>
    <n v="0"/>
    <s v="MA"/>
    <x v="0"/>
    <n v="64"/>
    <s v="No"/>
    <s v="No"/>
    <s v="Yes"/>
    <s v="  Two Year   "/>
    <s v="Direct Debit"/>
    <n v="47"/>
    <n v="3449"/>
    <x v="2"/>
    <s v="Competitor offered higher download speeds"/>
    <x v="1286"/>
    <x v="1218"/>
    <n v="94"/>
    <x v="0"/>
    <n v="39.83"/>
    <x v="4"/>
    <s v="SMS"/>
    <x v="1"/>
    <n v="0"/>
    <n v="1332"/>
    <s v="Medio"/>
    <s v="Bajo"/>
    <n v="3.1914893617021274E-2"/>
    <n v="1346"/>
    <n v="196"/>
    <n v="0.47959183673469385"/>
    <n v="0.47959183673469385"/>
    <s v="Primera compra"/>
    <n v="416"/>
    <n v="13.66735112936345"/>
    <n v="1.1389459274469542"/>
    <x v="0"/>
    <x v="3"/>
    <s v="ago"/>
  </r>
  <r>
    <x v="5217"/>
    <x v="1"/>
    <n v="47"/>
    <n v="5"/>
    <n v="12"/>
    <n v="0"/>
    <s v="No"/>
    <s v="No"/>
    <n v="0"/>
    <n v="1"/>
    <n v="0"/>
    <s v="No"/>
    <n v="0"/>
    <s v="OR"/>
    <x v="0"/>
    <n v="27"/>
    <s v="Yes"/>
    <s v="No"/>
    <s v="No"/>
    <s v="  Month-to-Month   "/>
    <s v="Paper Check"/>
    <n v="9"/>
    <n v="9"/>
    <x v="2"/>
    <s v="Competitor made better offer"/>
    <x v="299"/>
    <x v="459"/>
    <n v="13"/>
    <x v="1"/>
    <n v="10.24"/>
    <x v="6"/>
    <s v="Email"/>
    <x v="0"/>
    <n v="0"/>
    <n v="3520"/>
    <s v="Medio"/>
    <s v="Medio"/>
    <n v="0.76923076923076927"/>
    <n v="317"/>
    <n v="15"/>
    <n v="0.8666666666666667"/>
    <n v="0.8666666666666667"/>
    <s v="Primera compra"/>
    <n v="1226"/>
    <n v="40.279260780287473"/>
    <n v="3.3566050650239561"/>
    <x v="1"/>
    <x v="1"/>
    <s v="jun"/>
  </r>
  <r>
    <x v="5218"/>
    <x v="1"/>
    <n v="20"/>
    <n v="256"/>
    <n v="710.9"/>
    <n v="0"/>
    <s v="No"/>
    <s v="No"/>
    <n v="0"/>
    <n v="5"/>
    <n v="2"/>
    <s v="Yes"/>
    <n v="0"/>
    <s v="MN"/>
    <x v="1"/>
    <n v="83"/>
    <s v="No"/>
    <s v="Yes"/>
    <s v="No"/>
    <s v="  Month-to-Month   "/>
    <s v="Direct Debit"/>
    <n v="49"/>
    <n v="2327"/>
    <x v="2"/>
    <s v="Competitor offered higher download speeds"/>
    <x v="365"/>
    <x v="877"/>
    <n v="101"/>
    <x v="2"/>
    <n v="58.31"/>
    <x v="10"/>
    <s v="Phone"/>
    <x v="0"/>
    <n v="0"/>
    <n v="5411"/>
    <s v="Alto"/>
    <s v="Medio"/>
    <n v="6.9306930693069313E-2"/>
    <n v="301"/>
    <n v="263"/>
    <n v="0.38403041825095058"/>
    <n v="0.38403041825095058"/>
    <s v="Primera compra"/>
    <n v="997"/>
    <n v="32.755646817248461"/>
    <n v="2.729637234770705"/>
    <x v="1"/>
    <x v="3"/>
    <s v="ene"/>
  </r>
  <r>
    <x v="5219"/>
    <x v="1"/>
    <n v="8"/>
    <n v="180"/>
    <n v="517.20000000000005"/>
    <n v="136"/>
    <s v="Yes"/>
    <s v="No"/>
    <n v="73.400000000000006"/>
    <n v="0"/>
    <n v="8"/>
    <s v="Yes"/>
    <n v="0"/>
    <s v="KS"/>
    <x v="0"/>
    <n v="72"/>
    <s v="No"/>
    <s v="Yes"/>
    <s v="Yes"/>
    <s v="  Month-to-Month   "/>
    <s v="Direct Debit"/>
    <n v="65"/>
    <n v="2238"/>
    <x v="2"/>
    <s v="Competitor offered more data"/>
    <x v="1185"/>
    <x v="1049"/>
    <n v="93"/>
    <x v="0"/>
    <n v="62.8"/>
    <x v="1"/>
    <s v="Email"/>
    <x v="0"/>
    <n v="3.67"/>
    <n v="6327"/>
    <s v="Alto"/>
    <s v="Bajo"/>
    <n v="0"/>
    <n v="1332"/>
    <n v="316"/>
    <n v="0.29430379746835444"/>
    <n v="0.29430379746835444"/>
    <s v="Primera compra"/>
    <n v="1269"/>
    <n v="41.691991786447645"/>
    <n v="3.4743326488706372"/>
    <x v="2"/>
    <x v="3"/>
    <s v="abr"/>
  </r>
  <r>
    <x v="5220"/>
    <x v="1"/>
    <n v="39"/>
    <n v="99"/>
    <n v="378"/>
    <n v="168"/>
    <s v="Yes"/>
    <s v="No"/>
    <n v="106.1"/>
    <n v="5"/>
    <n v="8"/>
    <s v="Yes"/>
    <n v="0"/>
    <s v="GA"/>
    <x v="0"/>
    <n v="68"/>
    <s v="No"/>
    <s v="Yes"/>
    <s v="No"/>
    <s v="  Month-to-Month   "/>
    <s v="Direct Debit"/>
    <n v="60"/>
    <n v="2512"/>
    <x v="3"/>
    <s v="Don't know"/>
    <x v="291"/>
    <x v="840"/>
    <n v="6"/>
    <x v="1"/>
    <n v="58.7"/>
    <x v="4"/>
    <s v="Email"/>
    <x v="1"/>
    <n v="4.24"/>
    <n v="5404"/>
    <s v="Alto"/>
    <s v="Bajo"/>
    <n v="0.5"/>
    <n v="666"/>
    <n v="270"/>
    <n v="2.2222222222222223E-2"/>
    <n v="2.2222222222222223E-2"/>
    <s v="Primera compra"/>
    <n v="1023"/>
    <n v="33.609856262833674"/>
    <n v="2.8008213552361396"/>
    <x v="0"/>
    <x v="3"/>
    <s v="dic"/>
  </r>
  <r>
    <x v="5221"/>
    <x v="1"/>
    <n v="13"/>
    <n v="334"/>
    <n v="813.6"/>
    <n v="0"/>
    <s v="No"/>
    <s v="No"/>
    <n v="0"/>
    <n v="0"/>
    <n v="3"/>
    <s v="Yes"/>
    <n v="0"/>
    <s v="WV"/>
    <x v="0"/>
    <n v="47"/>
    <s v="No"/>
    <s v="No"/>
    <s v="No"/>
    <s v="  Month-to-Month   "/>
    <s v="Direct Debit"/>
    <n v="50"/>
    <n v="2536"/>
    <x v="2"/>
    <s v="Competitor had better devices"/>
    <x v="1111"/>
    <x v="91"/>
    <n v="71"/>
    <x v="1"/>
    <n v="50.45"/>
    <x v="3"/>
    <s v="SMS"/>
    <x v="0"/>
    <n v="0"/>
    <n v="203"/>
    <s v="Alto"/>
    <s v="Bajo"/>
    <n v="1.4084507042253521E-2"/>
    <n v="417"/>
    <n v="335"/>
    <n v="0.21194029850746268"/>
    <n v="0.21194029850746268"/>
    <s v="Primera compra"/>
    <n v="612"/>
    <n v="20.106776180698152"/>
    <n v="1.675564681724846"/>
    <x v="0"/>
    <x v="3"/>
    <s v="feb"/>
  </r>
  <r>
    <x v="5222"/>
    <x v="1"/>
    <n v="5"/>
    <n v="11"/>
    <n v="26.8"/>
    <n v="0"/>
    <s v="No"/>
    <s v="No"/>
    <n v="0"/>
    <n v="1"/>
    <n v="8"/>
    <s v="Yes"/>
    <n v="0"/>
    <s v="IL"/>
    <x v="1"/>
    <n v="43"/>
    <s v="No"/>
    <s v="No"/>
    <s v="No"/>
    <s v="  Month-to-Month   "/>
    <s v="Direct Debit"/>
    <n v="31"/>
    <n v="64"/>
    <x v="2"/>
    <s v="Competitor made better offer"/>
    <x v="998"/>
    <x v="488"/>
    <n v="85"/>
    <x v="1"/>
    <n v="27.09"/>
    <x v="2"/>
    <s v="Phone"/>
    <x v="1"/>
    <n v="0"/>
    <n v="3267"/>
    <s v="Medio"/>
    <s v="Medio"/>
    <n v="5.8823529411764705E-2"/>
    <n v="1239"/>
    <n v="16"/>
    <n v="5.3125"/>
    <n v="5.3125"/>
    <s v="Primera compra"/>
    <n v="1173"/>
    <n v="38.53798767967146"/>
    <n v="3.2114989733059551"/>
    <x v="1"/>
    <x v="1"/>
    <s v="jul"/>
  </r>
  <r>
    <x v="5223"/>
    <x v="1"/>
    <n v="31"/>
    <n v="217"/>
    <n v="430.7"/>
    <n v="0"/>
    <s v="No"/>
    <s v="No"/>
    <n v="0"/>
    <n v="3"/>
    <n v="3"/>
    <s v="Yes"/>
    <n v="0"/>
    <s v="IN"/>
    <x v="0"/>
    <n v="71"/>
    <s v="No"/>
    <s v="Yes"/>
    <s v="No"/>
    <s v="  Month-to-Month   "/>
    <s v="Paper Check"/>
    <n v="54"/>
    <n v="2344"/>
    <x v="1"/>
    <s v="Network reliability"/>
    <x v="157"/>
    <x v="585"/>
    <n v="21"/>
    <x v="1"/>
    <n v="53.37"/>
    <x v="5"/>
    <s v="SMS"/>
    <x v="0"/>
    <n v="0"/>
    <n v="1668"/>
    <s v="Alto"/>
    <s v="Bajo"/>
    <n v="0.19047619047619047"/>
    <n v="1032"/>
    <n v="221"/>
    <n v="9.5022624434389136E-2"/>
    <n v="9.5022624434389136E-2"/>
    <s v="Primera compra"/>
    <n v="674"/>
    <n v="22.143737166324435"/>
    <n v="1.8453114305270362"/>
    <x v="0"/>
    <x v="3"/>
    <s v="dic"/>
  </r>
  <r>
    <x v="5224"/>
    <x v="1"/>
    <n v="10"/>
    <n v="247"/>
    <n v="501.9"/>
    <n v="315"/>
    <s v="Yes"/>
    <s v="No"/>
    <n v="218.4"/>
    <n v="5"/>
    <n v="3"/>
    <s v="Yes"/>
    <n v="0"/>
    <s v="NE"/>
    <x v="1"/>
    <n v="31"/>
    <s v="No"/>
    <s v="No"/>
    <s v="Yes"/>
    <s v="  Month-to-Month   "/>
    <s v="Direct Debit"/>
    <n v="60"/>
    <n v="3751"/>
    <x v="2"/>
    <s v="Competitor had better devices"/>
    <x v="466"/>
    <x v="366"/>
    <n v="83"/>
    <x v="0"/>
    <n v="52.03"/>
    <x v="4"/>
    <s v="Phone"/>
    <x v="0"/>
    <n v="6.55"/>
    <n v="4714"/>
    <s v="Alto"/>
    <s v="Bajo"/>
    <n v="3.614457831325301E-2"/>
    <n v="1687"/>
    <n v="565"/>
    <n v="0.14690265486725665"/>
    <n v="0.14690265486725665"/>
    <s v="Primera compra"/>
    <n v="391"/>
    <n v="12.845995893223819"/>
    <n v="1.0704996577686516"/>
    <x v="0"/>
    <x v="3"/>
    <s v="sept"/>
  </r>
  <r>
    <x v="5225"/>
    <x v="1"/>
    <n v="23"/>
    <n v="6"/>
    <n v="13"/>
    <n v="9"/>
    <s v="Yes"/>
    <s v="No"/>
    <n v="3.6"/>
    <n v="2"/>
    <n v="35"/>
    <s v="Yes"/>
    <n v="0"/>
    <s v="MI"/>
    <x v="1"/>
    <n v="25"/>
    <s v="Yes"/>
    <s v="No"/>
    <s v="No"/>
    <s v="  Month-to-Month   "/>
    <s v="Paper Check"/>
    <n v="31"/>
    <n v="31"/>
    <x v="5"/>
    <s v="Lack of affordable download/upload speed"/>
    <x v="279"/>
    <x v="139"/>
    <n v="27"/>
    <x v="1"/>
    <n v="34.369999999999997"/>
    <x v="8"/>
    <s v="SMS"/>
    <x v="1"/>
    <n v="7.0000000000000007E-2"/>
    <n v="3063"/>
    <s v="Medio"/>
    <s v="Medio"/>
    <n v="0.33333333333333331"/>
    <n v="1111"/>
    <n v="24"/>
    <n v="1.125"/>
    <n v="1.125"/>
    <s v="Primera compra"/>
    <n v="321"/>
    <n v="10.546201232032855"/>
    <n v="0.87885010266940455"/>
    <x v="1"/>
    <x v="1"/>
    <s v="nov"/>
  </r>
  <r>
    <x v="5226"/>
    <x v="1"/>
    <n v="12"/>
    <n v="11"/>
    <n v="25.2"/>
    <n v="0"/>
    <s v="No"/>
    <s v="No"/>
    <n v="90.8"/>
    <n v="1"/>
    <n v="37"/>
    <s v="Yes"/>
    <n v="0"/>
    <s v="MN"/>
    <x v="0"/>
    <n v="22"/>
    <s v="Yes"/>
    <s v="No"/>
    <s v="No"/>
    <s v="  Month-to-Month   "/>
    <s v="Credit Card"/>
    <n v="25"/>
    <n v="52"/>
    <x v="5"/>
    <s v="Price too high"/>
    <x v="441"/>
    <x v="911"/>
    <n v="10"/>
    <x v="2"/>
    <n v="21.91"/>
    <x v="6"/>
    <s v="SMS"/>
    <x v="1"/>
    <n v="0"/>
    <n v="3055"/>
    <s v="Medio"/>
    <s v="Medio"/>
    <n v="1"/>
    <n v="1712"/>
    <n v="21"/>
    <n v="0.47619047619047616"/>
    <n v="0.47619047619047616"/>
    <s v="Primera compra"/>
    <n v="605"/>
    <n v="19.876796714579054"/>
    <n v="1.6563997262149213"/>
    <x v="1"/>
    <x v="1"/>
    <s v="feb"/>
  </r>
  <r>
    <x v="5227"/>
    <x v="1"/>
    <n v="10"/>
    <n v="113"/>
    <n v="366"/>
    <n v="0"/>
    <s v="No"/>
    <s v="No"/>
    <n v="0"/>
    <n v="5"/>
    <n v="6"/>
    <s v="No"/>
    <n v="25"/>
    <s v="KS"/>
    <x v="0"/>
    <n v="72"/>
    <s v="No"/>
    <s v="Yes"/>
    <s v="Yes"/>
    <s v="  Month-to-Month   "/>
    <s v="Direct Debit"/>
    <n v="39"/>
    <n v="1179"/>
    <x v="4"/>
    <s v="Attitude of service provider"/>
    <x v="625"/>
    <x v="1023"/>
    <n v="20"/>
    <x v="2"/>
    <n v="34.43"/>
    <x v="3"/>
    <s v="Phone"/>
    <x v="1"/>
    <n v="0"/>
    <n v="5209"/>
    <s v="Medio"/>
    <s v="Bajo"/>
    <n v="0.05"/>
    <n v="829"/>
    <n v="114"/>
    <n v="0.17543859649122806"/>
    <n v="0.17543859649122806"/>
    <s v="Primera compra"/>
    <n v="554"/>
    <n v="18.201232032854207"/>
    <n v="1.516769336071184"/>
    <x v="0"/>
    <x v="0"/>
    <s v="abr"/>
  </r>
  <r>
    <x v="5228"/>
    <x v="1"/>
    <n v="28"/>
    <n v="17"/>
    <n v="52.5"/>
    <n v="0"/>
    <s v="No"/>
    <s v="No"/>
    <n v="0"/>
    <n v="2"/>
    <n v="0"/>
    <s v="No"/>
    <n v="0"/>
    <s v="NJ"/>
    <x v="0"/>
    <n v="51"/>
    <s v="No"/>
    <s v="No"/>
    <s v="No"/>
    <s v="  Month-to-Month   "/>
    <s v="Direct Debit"/>
    <n v="7"/>
    <n v="43"/>
    <x v="4"/>
    <s v="Attitude of support person"/>
    <x v="727"/>
    <x v="180"/>
    <n v="91"/>
    <x v="0"/>
    <n v="8.08"/>
    <x v="9"/>
    <s v="SMS"/>
    <x v="1"/>
    <n v="0"/>
    <n v="5054"/>
    <s v="Medio"/>
    <s v="Medio"/>
    <n v="8.7912087912087919E-2"/>
    <n v="1130"/>
    <n v="25"/>
    <n v="3.64"/>
    <n v="3.64"/>
    <s v="Primera compra"/>
    <n v="609"/>
    <n v="20.008213552361397"/>
    <n v="1.6673511293634498"/>
    <x v="1"/>
    <x v="1"/>
    <s v="feb"/>
  </r>
  <r>
    <x v="5229"/>
    <x v="1"/>
    <n v="5"/>
    <n v="46"/>
    <n v="123.6"/>
    <n v="80"/>
    <s v="Yes"/>
    <s v="No"/>
    <n v="48"/>
    <n v="4"/>
    <n v="7"/>
    <s v="Yes"/>
    <n v="0"/>
    <s v="NY"/>
    <x v="0"/>
    <n v="61"/>
    <s v="No"/>
    <s v="No"/>
    <s v="No"/>
    <s v="  Month-to-Month   "/>
    <s v="Direct Debit"/>
    <n v="53"/>
    <n v="500"/>
    <x v="2"/>
    <s v="Competitor offered more data"/>
    <x v="785"/>
    <x v="901"/>
    <n v="113"/>
    <x v="2"/>
    <n v="54.75"/>
    <x v="3"/>
    <s v="Phone"/>
    <x v="0"/>
    <n v="0.24"/>
    <n v="4866"/>
    <s v="Alto"/>
    <s v="Bajo"/>
    <n v="8.8495575221238937E-3"/>
    <n v="1701"/>
    <n v="127"/>
    <n v="0.88976377952755903"/>
    <n v="0.88976377952755903"/>
    <s v="Primera compra"/>
    <n v="823"/>
    <n v="27.039014373716633"/>
    <n v="2.2532511978097194"/>
    <x v="2"/>
    <x v="1"/>
    <s v="jul"/>
  </r>
  <r>
    <x v="5230"/>
    <x v="1"/>
    <n v="4"/>
    <n v="17"/>
    <n v="33"/>
    <n v="136"/>
    <s v="Yes"/>
    <s v="No"/>
    <n v="36.4"/>
    <n v="5"/>
    <n v="15"/>
    <s v="Yes"/>
    <n v="0"/>
    <s v="ID"/>
    <x v="1"/>
    <n v="22"/>
    <s v="Yes"/>
    <s v="No"/>
    <s v="Yes"/>
    <s v="  Month-to-Month   "/>
    <s v="Direct Debit"/>
    <n v="48"/>
    <n v="396"/>
    <x v="2"/>
    <s v="Competitor had better devices"/>
    <x v="296"/>
    <x v="812"/>
    <n v="112"/>
    <x v="2"/>
    <n v="38.92"/>
    <x v="7"/>
    <s v="Email"/>
    <x v="0"/>
    <n v="1.82"/>
    <n v="6320"/>
    <s v="Medio"/>
    <s v="Medio"/>
    <n v="5.3571428571428568E-2"/>
    <n v="598"/>
    <n v="159"/>
    <n v="0.70440251572327039"/>
    <n v="0.70440251572327039"/>
    <s v="Primera compra"/>
    <n v="1457"/>
    <n v="47.868583162217661"/>
    <n v="3.9890485968514717"/>
    <x v="1"/>
    <x v="1"/>
    <s v="oct"/>
  </r>
  <r>
    <x v="5231"/>
    <x v="1"/>
    <n v="42"/>
    <n v="264"/>
    <n v="632.6"/>
    <n v="151"/>
    <s v="Yes"/>
    <s v="No"/>
    <n v="22.3"/>
    <n v="0"/>
    <n v="15"/>
    <s v="Yes"/>
    <n v="0"/>
    <s v="OR"/>
    <x v="1"/>
    <n v="26"/>
    <s v="Yes"/>
    <s v="No"/>
    <s v="Yes"/>
    <s v="  One Year   "/>
    <s v="Direct Debit"/>
    <n v="54"/>
    <n v="2861"/>
    <x v="2"/>
    <s v="Competitor had better devices"/>
    <x v="32"/>
    <x v="309"/>
    <n v="16"/>
    <x v="1"/>
    <n v="44.09"/>
    <x v="9"/>
    <s v="SMS"/>
    <x v="0"/>
    <n v="49.9"/>
    <n v="1454"/>
    <s v="Medio"/>
    <s v="Medio"/>
    <n v="0.5"/>
    <n v="1691"/>
    <n v="423"/>
    <n v="3.7825059101654845E-2"/>
    <n v="3.7825059101654845E-2"/>
    <s v="Primera compra"/>
    <n v="1402"/>
    <n v="46.061601642710471"/>
    <n v="3.8384668035592058"/>
    <x v="1"/>
    <x v="3"/>
    <s v="dic"/>
  </r>
  <r>
    <x v="5232"/>
    <x v="1"/>
    <n v="44"/>
    <n v="136"/>
    <n v="244.6"/>
    <n v="0"/>
    <s v="No"/>
    <s v="No"/>
    <n v="4.2"/>
    <n v="5"/>
    <n v="3"/>
    <s v="No"/>
    <n v="23"/>
    <s v="CT"/>
    <x v="0"/>
    <n v="50"/>
    <s v="No"/>
    <s v="No"/>
    <s v="No"/>
    <s v="  Month-to-Month   "/>
    <s v="Credit Card"/>
    <n v="42"/>
    <n v="934"/>
    <x v="2"/>
    <s v="Competitor offered higher download speeds"/>
    <x v="448"/>
    <x v="148"/>
    <n v="57"/>
    <x v="1"/>
    <n v="36.75"/>
    <x v="9"/>
    <s v="Phone"/>
    <x v="0"/>
    <n v="0"/>
    <n v="6164"/>
    <s v="Medio"/>
    <s v="Medio"/>
    <n v="0.14035087719298245"/>
    <n v="1473"/>
    <n v="144"/>
    <n v="0.39583333333333331"/>
    <n v="0.39583333333333331"/>
    <s v="Primera compra"/>
    <n v="1088"/>
    <n v="35.745379876796719"/>
    <n v="2.9787816563997267"/>
    <x v="1"/>
    <x v="2"/>
    <s v="oct"/>
  </r>
  <r>
    <x v="5233"/>
    <x v="1"/>
    <n v="8"/>
    <n v="6"/>
    <n v="14"/>
    <n v="0"/>
    <s v="No"/>
    <s v="No"/>
    <n v="11.9"/>
    <n v="2"/>
    <n v="17"/>
    <s v="Yes"/>
    <n v="0"/>
    <s v="PA"/>
    <x v="1"/>
    <n v="28"/>
    <s v="Yes"/>
    <s v="No"/>
    <s v="No"/>
    <s v="  Month-to-Month   "/>
    <s v="Paper Check"/>
    <n v="47"/>
    <n v="47"/>
    <x v="2"/>
    <s v="Competitor had better devices"/>
    <x v="1414"/>
    <x v="847"/>
    <n v="37"/>
    <x v="0"/>
    <n v="43.42"/>
    <x v="6"/>
    <s v="Email"/>
    <x v="0"/>
    <n v="0"/>
    <n v="2326"/>
    <s v="Medio"/>
    <s v="Medio"/>
    <n v="0.27027027027027029"/>
    <n v="702"/>
    <n v="16"/>
    <n v="2.3125"/>
    <n v="2.3125"/>
    <s v="Primera compra"/>
    <n v="819"/>
    <n v="26.907597535934293"/>
    <n v="2.2422997946611911"/>
    <x v="1"/>
    <x v="1"/>
    <s v="jul"/>
  </r>
  <r>
    <x v="5234"/>
    <x v="1"/>
    <n v="8"/>
    <n v="23"/>
    <n v="65.900000000000006"/>
    <n v="80"/>
    <s v="Yes"/>
    <s v="No"/>
    <n v="11.8"/>
    <n v="5"/>
    <n v="9"/>
    <s v="No"/>
    <n v="0"/>
    <s v="MI"/>
    <x v="1"/>
    <n v="82"/>
    <s v="No"/>
    <s v="Yes"/>
    <s v="No"/>
    <s v="  Month-to-Month   "/>
    <s v="Direct Debit"/>
    <n v="38"/>
    <n v="253"/>
    <x v="5"/>
    <s v="Lack of affordable download/upload speed"/>
    <x v="654"/>
    <x v="981"/>
    <n v="29"/>
    <x v="0"/>
    <n v="31.77"/>
    <x v="9"/>
    <s v="Phone"/>
    <x v="0"/>
    <n v="33.92"/>
    <n v="6574"/>
    <s v="Medio"/>
    <s v="Medio"/>
    <n v="0.27586206896551724"/>
    <n v="845"/>
    <n v="111"/>
    <n v="0.26126126126126126"/>
    <n v="0.26126126126126126"/>
    <s v="Primera compra"/>
    <n v="397"/>
    <n v="13.043121149897331"/>
    <n v="1.0869267624914443"/>
    <x v="1"/>
    <x v="1"/>
    <s v="sept"/>
  </r>
  <r>
    <x v="5235"/>
    <x v="1"/>
    <n v="14"/>
    <n v="6"/>
    <n v="16.8"/>
    <n v="4"/>
    <s v="Yes"/>
    <s v="No"/>
    <n v="3.2"/>
    <n v="2"/>
    <n v="10"/>
    <s v="Yes"/>
    <n v="0"/>
    <s v="CT"/>
    <x v="1"/>
    <n v="46"/>
    <s v="No"/>
    <s v="No"/>
    <s v="No"/>
    <s v="  Month-to-Month   "/>
    <s v="Credit Card"/>
    <n v="27"/>
    <n v="51"/>
    <x v="2"/>
    <s v="Competitor had better devices"/>
    <x v="64"/>
    <x v="1006"/>
    <n v="72"/>
    <x v="2"/>
    <n v="23.05"/>
    <x v="9"/>
    <s v="Email"/>
    <x v="0"/>
    <n v="0.1"/>
    <n v="1828"/>
    <s v="Medio"/>
    <s v="Medio"/>
    <n v="0.1111111111111111"/>
    <n v="1410"/>
    <n v="18"/>
    <n v="4"/>
    <n v="4"/>
    <s v="Primera compra"/>
    <n v="552"/>
    <n v="18.135523613963038"/>
    <n v="1.5112936344969199"/>
    <x v="1"/>
    <x v="1"/>
    <s v="abr"/>
  </r>
  <r>
    <x v="5236"/>
    <x v="1"/>
    <n v="16"/>
    <n v="265"/>
    <n v="629.70000000000005"/>
    <n v="0"/>
    <s v="No"/>
    <s v="No"/>
    <n v="0"/>
    <n v="2"/>
    <n v="8"/>
    <s v="Yes"/>
    <n v="0"/>
    <s v="MN"/>
    <x v="1"/>
    <n v="44"/>
    <s v="No"/>
    <s v="No"/>
    <s v="No"/>
    <s v="  Month-to-Month   "/>
    <s v="Credit Card"/>
    <n v="36"/>
    <n v="1599"/>
    <x v="1"/>
    <s v="Poor expertise of online support"/>
    <x v="170"/>
    <x v="1240"/>
    <n v="85"/>
    <x v="2"/>
    <n v="39.29"/>
    <x v="3"/>
    <s v="Phone"/>
    <x v="0"/>
    <n v="0"/>
    <n v="4168"/>
    <s v="Medio"/>
    <s v="Bajo"/>
    <n v="1.1764705882352941E-2"/>
    <n v="1146"/>
    <n v="266"/>
    <n v="0.31954887218045114"/>
    <n v="0.31954887218045114"/>
    <s v="Primera compra"/>
    <n v="744"/>
    <n v="24.4435318275154"/>
    <n v="2.0369609856262834"/>
    <x v="2"/>
    <x v="0"/>
    <s v="sept"/>
  </r>
  <r>
    <x v="5237"/>
    <x v="1"/>
    <n v="45"/>
    <n v="57"/>
    <n v="142.69999999999999"/>
    <n v="39"/>
    <s v="Yes"/>
    <s v="No"/>
    <n v="28.9"/>
    <n v="4"/>
    <n v="6"/>
    <s v="Yes"/>
    <n v="0"/>
    <s v="MI"/>
    <x v="1"/>
    <n v="67"/>
    <s v="No"/>
    <s v="Yes"/>
    <s v="No"/>
    <s v="  Month-to-Month   "/>
    <s v="Direct Debit"/>
    <n v="54"/>
    <n v="706"/>
    <x v="4"/>
    <s v="Attitude of support person"/>
    <x v="1238"/>
    <x v="1084"/>
    <n v="104"/>
    <x v="0"/>
    <n v="46.94"/>
    <x v="10"/>
    <s v="Phone"/>
    <x v="1"/>
    <n v="1.1599999999999999"/>
    <n v="4056"/>
    <s v="Alto"/>
    <s v="Medio"/>
    <n v="6.7307692307692304E-2"/>
    <n v="781"/>
    <n v="103"/>
    <n v="1.0097087378640777"/>
    <n v="1.0097087378640777"/>
    <s v="Primera compra"/>
    <n v="1106"/>
    <n v="36.336755646817245"/>
    <n v="3.0280629705681039"/>
    <x v="1"/>
    <x v="2"/>
    <s v="oct"/>
  </r>
  <r>
    <x v="5238"/>
    <x v="1"/>
    <n v="6"/>
    <n v="107"/>
    <n v="242.9"/>
    <n v="96"/>
    <s v="Yes"/>
    <s v="No"/>
    <n v="126.4"/>
    <n v="2"/>
    <n v="4"/>
    <s v="Yes"/>
    <n v="0"/>
    <s v="MI"/>
    <x v="0"/>
    <n v="55"/>
    <s v="No"/>
    <s v="No"/>
    <s v="Yes"/>
    <s v="  Month-to-Month   "/>
    <s v="Direct Debit"/>
    <n v="58"/>
    <n v="1419"/>
    <x v="2"/>
    <s v="Competitor made better offer"/>
    <x v="151"/>
    <x v="404"/>
    <n v="48"/>
    <x v="2"/>
    <n v="47.8"/>
    <x v="9"/>
    <s v="Phone"/>
    <x v="1"/>
    <n v="3.79"/>
    <n v="2397"/>
    <s v="Alto"/>
    <s v="Medio"/>
    <n v="0.16666666666666666"/>
    <n v="525"/>
    <n v="211"/>
    <n v="0.22748815165876776"/>
    <n v="0.22748815165876776"/>
    <s v="Primera compra"/>
    <n v="761"/>
    <n v="25.002053388090346"/>
    <n v="2.083504449007529"/>
    <x v="1"/>
    <x v="0"/>
    <s v="sept"/>
  </r>
  <r>
    <x v="5239"/>
    <x v="1"/>
    <n v="6"/>
    <n v="44"/>
    <n v="86"/>
    <n v="20"/>
    <s v="Yes"/>
    <s v="No"/>
    <n v="21.3"/>
    <n v="5"/>
    <n v="11"/>
    <s v="Yes"/>
    <n v="0"/>
    <s v="CO"/>
    <x v="1"/>
    <n v="33"/>
    <s v="No"/>
    <s v="No"/>
    <s v="Yes"/>
    <s v="  Month-to-Month   "/>
    <s v="Direct Debit"/>
    <n v="33"/>
    <n v="221"/>
    <x v="1"/>
    <s v="Service dissatisfaction"/>
    <x v="1415"/>
    <x v="777"/>
    <n v="106"/>
    <x v="0"/>
    <n v="28.45"/>
    <x v="6"/>
    <s v="Email"/>
    <x v="0"/>
    <n v="0.42"/>
    <n v="1567"/>
    <s v="Medio"/>
    <s v="Medio"/>
    <n v="9.4339622641509441E-2"/>
    <n v="604"/>
    <n v="74"/>
    <n v="1.4324324324324325"/>
    <n v="1.4324324324324325"/>
    <s v="Primera compra"/>
    <n v="1620"/>
    <n v="53.223819301848053"/>
    <n v="4.4353182751540041"/>
    <x v="1"/>
    <x v="1"/>
    <s v="may"/>
  </r>
  <r>
    <x v="5240"/>
    <x v="1"/>
    <n v="22"/>
    <n v="38"/>
    <n v="116.8"/>
    <n v="0"/>
    <s v="No"/>
    <s v="No"/>
    <n v="0"/>
    <n v="5"/>
    <n v="9"/>
    <s v="Yes"/>
    <n v="0"/>
    <s v="NJ"/>
    <x v="1"/>
    <n v="66"/>
    <s v="No"/>
    <s v="Yes"/>
    <s v="No"/>
    <s v="  Month-to-Month   "/>
    <s v="Direct Debit"/>
    <n v="33"/>
    <n v="391"/>
    <x v="4"/>
    <s v="Attitude of support person"/>
    <x v="453"/>
    <x v="270"/>
    <n v="45"/>
    <x v="1"/>
    <n v="32.26"/>
    <x v="4"/>
    <s v="SMS"/>
    <x v="0"/>
    <n v="0"/>
    <n v="6862"/>
    <s v="Medio"/>
    <s v="Bajo"/>
    <n v="6.6666666666666666E-2"/>
    <n v="1641"/>
    <n v="41"/>
    <n v="1.0975609756097562"/>
    <n v="1.0975609756097562"/>
    <s v="Primera compra"/>
    <n v="1605"/>
    <n v="52.73100616016427"/>
    <n v="4.3942505133470222"/>
    <x v="0"/>
    <x v="1"/>
    <s v="may"/>
  </r>
  <r>
    <x v="5241"/>
    <x v="1"/>
    <n v="1"/>
    <n v="228"/>
    <n v="753"/>
    <n v="702"/>
    <s v="Yes"/>
    <s v="No"/>
    <n v="243"/>
    <n v="1"/>
    <n v="1"/>
    <s v="No"/>
    <n v="52"/>
    <s v="WY"/>
    <x v="0"/>
    <n v="68"/>
    <s v="No"/>
    <s v="Yes"/>
    <s v="No"/>
    <s v="  One Year   "/>
    <s v="Direct Debit"/>
    <n v="23"/>
    <n v="1253"/>
    <x v="3"/>
    <s v="Moved"/>
    <x v="321"/>
    <x v="1046"/>
    <n v="51"/>
    <x v="1"/>
    <n v="22.65"/>
    <x v="0"/>
    <s v="SMS"/>
    <x v="0"/>
    <n v="0.49"/>
    <n v="4975"/>
    <s v="Medio"/>
    <s v="Bajo"/>
    <n v="3.9215686274509803E-2"/>
    <n v="1299"/>
    <n v="932"/>
    <n v="5.4721030042918457E-2"/>
    <n v="5.4721030042918457E-2"/>
    <s v="Primera compra"/>
    <n v="610"/>
    <n v="20.041067761806982"/>
    <n v="1.6700889801505818"/>
    <x v="0"/>
    <x v="0"/>
    <s v="feb"/>
  </r>
  <r>
    <x v="5242"/>
    <x v="1"/>
    <n v="30"/>
    <n v="2"/>
    <n v="8"/>
    <n v="0"/>
    <s v="No"/>
    <s v="Yes"/>
    <n v="0"/>
    <n v="0"/>
    <n v="6"/>
    <s v="Yes"/>
    <n v="0"/>
    <s v="ID"/>
    <x v="0"/>
    <n v="55"/>
    <s v="No"/>
    <s v="No"/>
    <s v="No"/>
    <s v="  Month-to-Month   "/>
    <s v="Direct Debit"/>
    <n v="37"/>
    <n v="37"/>
    <x v="4"/>
    <s v="Attitude of support person"/>
    <x v="1306"/>
    <x v="592"/>
    <n v="2"/>
    <x v="1"/>
    <n v="31.14"/>
    <x v="1"/>
    <s v="SMS"/>
    <x v="0"/>
    <n v="0"/>
    <n v="2765"/>
    <s v="Medio"/>
    <s v="Bajo"/>
    <n v="0"/>
    <n v="1422"/>
    <n v="2"/>
    <n v="1"/>
    <n v="1"/>
    <s v="Primera compra"/>
    <n v="370"/>
    <n v="12.156057494866531"/>
    <n v="1.0130047912388775"/>
    <x v="0"/>
    <x v="1"/>
    <s v="oct"/>
  </r>
  <r>
    <x v="5243"/>
    <x v="1"/>
    <n v="8"/>
    <n v="200"/>
    <n v="464.5"/>
    <n v="144"/>
    <s v="Yes"/>
    <s v="No"/>
    <n v="284.39999999999998"/>
    <n v="4"/>
    <n v="15"/>
    <s v="Yes"/>
    <n v="0"/>
    <s v="NH"/>
    <x v="1"/>
    <n v="78"/>
    <s v="No"/>
    <s v="Yes"/>
    <s v="No"/>
    <s v="  One Year   "/>
    <s v="Credit Card"/>
    <n v="60"/>
    <n v="2805"/>
    <x v="2"/>
    <s v="Competitor had better devices"/>
    <x v="554"/>
    <x v="81"/>
    <n v="10"/>
    <x v="2"/>
    <n v="57.9"/>
    <x v="6"/>
    <s v="Email"/>
    <x v="1"/>
    <n v="5.69"/>
    <n v="559"/>
    <s v="Alto"/>
    <s v="Medio"/>
    <n v="1"/>
    <n v="783"/>
    <n v="354"/>
    <n v="2.8248587570621469E-2"/>
    <n v="2.8248587570621469E-2"/>
    <s v="Primera compra"/>
    <n v="1158"/>
    <n v="38.045174537987677"/>
    <n v="3.1704312114989732"/>
    <x v="1"/>
    <x v="3"/>
    <s v="ago"/>
  </r>
  <r>
    <x v="5244"/>
    <x v="1"/>
    <n v="3"/>
    <n v="6"/>
    <n v="12"/>
    <n v="0"/>
    <s v="No"/>
    <s v="No"/>
    <n v="0"/>
    <n v="3"/>
    <n v="4"/>
    <s v="Yes"/>
    <n v="0"/>
    <s v="WI"/>
    <x v="1"/>
    <n v="59"/>
    <s v="No"/>
    <s v="No"/>
    <s v="No"/>
    <s v="  Month-to-Month   "/>
    <s v="Credit Card"/>
    <n v="20"/>
    <n v="20"/>
    <x v="5"/>
    <s v="Lack of affordable download/upload speed"/>
    <x v="1343"/>
    <x v="951"/>
    <n v="49"/>
    <x v="1"/>
    <n v="21.67"/>
    <x v="4"/>
    <s v="SMS"/>
    <x v="0"/>
    <n v="0"/>
    <n v="6332"/>
    <s v="Medio"/>
    <s v="Bajo"/>
    <n v="6.1224489795918366E-2"/>
    <n v="960"/>
    <n v="9"/>
    <n v="5.4444444444444446"/>
    <n v="5.4444444444444446"/>
    <s v="Primera compra"/>
    <n v="360"/>
    <n v="11.827515400410677"/>
    <n v="0.98562628336755642"/>
    <x v="0"/>
    <x v="1"/>
    <s v="oct"/>
  </r>
  <r>
    <x v="5245"/>
    <x v="1"/>
    <n v="16"/>
    <n v="37"/>
    <n v="83.8"/>
    <n v="24"/>
    <s v="Yes"/>
    <s v="No"/>
    <n v="31.5"/>
    <n v="3"/>
    <n v="20"/>
    <s v="Yes"/>
    <n v="0"/>
    <s v="MI"/>
    <x v="0"/>
    <n v="27"/>
    <s v="Yes"/>
    <s v="No"/>
    <s v="Yes"/>
    <s v="  Month-to-Month   "/>
    <s v="Credit Card"/>
    <n v="16"/>
    <n v="90"/>
    <x v="2"/>
    <s v="Competitor had better devices"/>
    <x v="185"/>
    <x v="188"/>
    <n v="81"/>
    <x v="2"/>
    <n v="15.68"/>
    <x v="1"/>
    <s v="SMS"/>
    <x v="1"/>
    <n v="0.06"/>
    <n v="5654"/>
    <s v="Medio"/>
    <s v="Bajo"/>
    <n v="0"/>
    <n v="555"/>
    <n v="61"/>
    <n v="1.3278688524590163"/>
    <n v="1.3278688524590163"/>
    <s v="Primera compra"/>
    <n v="1364"/>
    <n v="44.813141683778234"/>
    <n v="3.7344284736481863"/>
    <x v="2"/>
    <x v="1"/>
    <s v="ene"/>
  </r>
  <r>
    <x v="5246"/>
    <x v="1"/>
    <n v="20"/>
    <n v="178"/>
    <n v="409.5"/>
    <n v="120"/>
    <s v="Yes"/>
    <s v="No"/>
    <n v="57"/>
    <n v="3"/>
    <n v="7"/>
    <s v="Yes"/>
    <n v="0"/>
    <s v="CO"/>
    <x v="1"/>
    <n v="71"/>
    <s v="No"/>
    <s v="Yes"/>
    <s v="No"/>
    <s v="  One Year   "/>
    <s v="Credit Card"/>
    <n v="37"/>
    <n v="1497"/>
    <x v="3"/>
    <s v="Moved"/>
    <x v="392"/>
    <x v="525"/>
    <n v="26"/>
    <x v="0"/>
    <n v="29.97"/>
    <x v="1"/>
    <s v="Email"/>
    <x v="1"/>
    <n v="0.28000000000000003"/>
    <n v="3028"/>
    <s v="Medio"/>
    <s v="Bajo"/>
    <n v="0"/>
    <n v="749"/>
    <n v="298"/>
    <n v="8.7248322147651006E-2"/>
    <n v="8.7248322147651006E-2"/>
    <s v="Primera compra"/>
    <n v="1204"/>
    <n v="39.5564681724846"/>
    <n v="3.2963723477070501"/>
    <x v="2"/>
    <x v="0"/>
    <s v="jun"/>
  </r>
  <r>
    <x v="5246"/>
    <x v="1"/>
    <n v="23"/>
    <n v="178"/>
    <n v="409.5"/>
    <n v="120"/>
    <s v="Yes"/>
    <s v="No"/>
    <n v="57"/>
    <n v="3"/>
    <n v="7"/>
    <s v="Yes"/>
    <n v="0"/>
    <s v="CO"/>
    <x v="1"/>
    <n v="71"/>
    <s v="No"/>
    <s v="Yes"/>
    <s v="No"/>
    <s v="  One Year   "/>
    <s v="Credit Card"/>
    <n v="37"/>
    <n v="1497"/>
    <x v="3"/>
    <s v="Moved"/>
    <x v="392"/>
    <x v="525"/>
    <n v="26"/>
    <x v="0"/>
    <n v="29.97"/>
    <x v="1"/>
    <s v="Email"/>
    <x v="1"/>
    <n v="0.28000000000000003"/>
    <n v="2647"/>
    <s v="Medio"/>
    <s v="Bajo"/>
    <n v="0"/>
    <n v="749"/>
    <n v="298"/>
    <n v="8.7248322147651006E-2"/>
    <n v="8.7248322147651006E-2"/>
    <s v="Compra posterior"/>
    <n v="1204"/>
    <n v="39.5564681724846"/>
    <n v="3.2963723477070501"/>
    <x v="2"/>
    <x v="0"/>
    <s v="jun"/>
  </r>
  <r>
    <x v="5247"/>
    <x v="1"/>
    <n v="29"/>
    <n v="31"/>
    <n v="57.6"/>
    <n v="0"/>
    <s v="No"/>
    <s v="No"/>
    <n v="0"/>
    <n v="2"/>
    <n v="2"/>
    <s v="Yes"/>
    <n v="0"/>
    <s v="IN"/>
    <x v="0"/>
    <n v="57"/>
    <s v="No"/>
    <s v="No"/>
    <s v="No"/>
    <s v="  Month-to-Month   "/>
    <s v="Direct Debit"/>
    <n v="20"/>
    <n v="283"/>
    <x v="4"/>
    <s v="Attitude of service provider"/>
    <x v="748"/>
    <x v="297"/>
    <n v="118"/>
    <x v="1"/>
    <n v="19.48"/>
    <x v="5"/>
    <s v="Phone"/>
    <x v="0"/>
    <n v="0"/>
    <n v="2402"/>
    <s v="Medio"/>
    <s v="Bajo"/>
    <n v="3.3898305084745763E-2"/>
    <n v="991"/>
    <n v="35"/>
    <n v="3.3714285714285714"/>
    <n v="3.3714285714285714"/>
    <s v="Primera compra"/>
    <n v="316"/>
    <n v="10.381930184804927"/>
    <n v="0.86516084873374399"/>
    <x v="0"/>
    <x v="1"/>
    <s v="dic"/>
  </r>
  <r>
    <x v="5248"/>
    <x v="1"/>
    <n v="2"/>
    <n v="10"/>
    <n v="31.6"/>
    <n v="0"/>
    <s v="No"/>
    <s v="No"/>
    <n v="0"/>
    <n v="0"/>
    <n v="30"/>
    <s v="Yes"/>
    <n v="0"/>
    <s v="NE"/>
    <x v="1"/>
    <n v="29"/>
    <s v="Yes"/>
    <s v="No"/>
    <s v="No"/>
    <s v="  Month-to-Month   "/>
    <s v="Direct Debit"/>
    <n v="29"/>
    <n v="57"/>
    <x v="2"/>
    <s v="Competitor had better devices"/>
    <x v="1134"/>
    <x v="1273"/>
    <n v="39"/>
    <x v="1"/>
    <n v="30.64"/>
    <x v="0"/>
    <s v="Email"/>
    <x v="0"/>
    <n v="0"/>
    <n v="3815"/>
    <s v="Medio"/>
    <s v="Bajo"/>
    <n v="5.128205128205128E-2"/>
    <n v="679"/>
    <n v="12"/>
    <n v="3.25"/>
    <n v="3.25"/>
    <s v="Primera compra"/>
    <n v="1390"/>
    <n v="45.667351129363453"/>
    <n v="3.805612594113621"/>
    <x v="0"/>
    <x v="1"/>
    <s v="dic"/>
  </r>
  <r>
    <x v="5249"/>
    <x v="1"/>
    <n v="15"/>
    <n v="66"/>
    <n v="214.9"/>
    <n v="36"/>
    <s v="Yes"/>
    <s v="No"/>
    <n v="55.8"/>
    <n v="5"/>
    <n v="7"/>
    <s v="Yes"/>
    <n v="0"/>
    <s v="AL"/>
    <x v="0"/>
    <n v="57"/>
    <s v="No"/>
    <s v="No"/>
    <s v="Yes"/>
    <s v="  Month-to-Month   "/>
    <s v="Credit Card"/>
    <n v="22"/>
    <n v="397"/>
    <x v="1"/>
    <s v="Product dissatisfaction"/>
    <x v="839"/>
    <x v="297"/>
    <n v="95"/>
    <x v="2"/>
    <n v="18.920000000000002"/>
    <x v="6"/>
    <s v="Phone"/>
    <x v="0"/>
    <n v="2.23"/>
    <n v="456"/>
    <s v="Medio"/>
    <s v="Medio"/>
    <n v="0.10526315789473684"/>
    <n v="991"/>
    <n v="112"/>
    <n v="0.8482142857142857"/>
    <n v="0.8482142857142857"/>
    <s v="Primera compra"/>
    <n v="1619"/>
    <n v="53.190965092402465"/>
    <n v="4.4325804243668721"/>
    <x v="1"/>
    <x v="1"/>
    <s v="may"/>
  </r>
  <r>
    <x v="5250"/>
    <x v="1"/>
    <n v="11"/>
    <n v="3"/>
    <n v="7"/>
    <n v="0"/>
    <s v="No"/>
    <s v="No"/>
    <n v="0"/>
    <n v="0"/>
    <n v="7"/>
    <s v="Yes"/>
    <n v="0"/>
    <s v="OR"/>
    <x v="1"/>
    <n v="29"/>
    <s v="Yes"/>
    <s v="No"/>
    <s v="No"/>
    <s v="  Month-to-Month   "/>
    <s v="Direct Debit"/>
    <n v="49"/>
    <n v="49"/>
    <x v="3"/>
    <s v="Don't know"/>
    <x v="21"/>
    <x v="1049"/>
    <n v="103"/>
    <x v="2"/>
    <n v="43.73"/>
    <x v="0"/>
    <s v="SMS"/>
    <x v="0"/>
    <n v="0"/>
    <n v="1333"/>
    <s v="Medio"/>
    <s v="Bajo"/>
    <n v="1.9417475728155338E-2"/>
    <n v="1332"/>
    <n v="5"/>
    <n v="20.6"/>
    <n v="20.6"/>
    <s v="Primera compra"/>
    <n v="499"/>
    <n v="16.394250513347021"/>
    <n v="1.3661875427789185"/>
    <x v="0"/>
    <x v="1"/>
    <s v="jun"/>
  </r>
  <r>
    <x v="5251"/>
    <x v="1"/>
    <n v="24"/>
    <n v="151"/>
    <n v="412.9"/>
    <n v="0"/>
    <s v="No"/>
    <s v="Yes"/>
    <n v="0"/>
    <n v="0"/>
    <n v="13"/>
    <s v="Yes"/>
    <n v="0"/>
    <s v="VA"/>
    <x v="0"/>
    <n v="37"/>
    <s v="No"/>
    <s v="No"/>
    <s v="Yes"/>
    <s v="  One Year   "/>
    <s v="Direct Debit"/>
    <n v="54"/>
    <n v="3716"/>
    <x v="5"/>
    <s v="Long distance charges"/>
    <x v="1288"/>
    <x v="271"/>
    <n v="77"/>
    <x v="0"/>
    <n v="64.69"/>
    <x v="3"/>
    <s v="Email"/>
    <x v="1"/>
    <n v="0"/>
    <n v="5268"/>
    <s v="Alto"/>
    <s v="Bajo"/>
    <n v="1.2987012987012988E-2"/>
    <n v="1548"/>
    <n v="152"/>
    <n v="0.50657894736842102"/>
    <n v="0.50657894736842102"/>
    <s v="Primera compra"/>
    <n v="1284"/>
    <n v="42.18480492813142"/>
    <n v="3.5154004106776182"/>
    <x v="2"/>
    <x v="3"/>
    <s v="abr"/>
  </r>
  <r>
    <x v="5252"/>
    <x v="1"/>
    <n v="14"/>
    <n v="14"/>
    <n v="29.2"/>
    <n v="4"/>
    <s v="Yes"/>
    <s v="No"/>
    <n v="12"/>
    <n v="5"/>
    <n v="15"/>
    <s v="Yes"/>
    <n v="0"/>
    <s v="TX"/>
    <x v="0"/>
    <n v="38"/>
    <s v="No"/>
    <s v="No"/>
    <s v="Yes"/>
    <s v="  Month-to-Month   "/>
    <s v="Direct Debit"/>
    <n v="35"/>
    <n v="202"/>
    <x v="1"/>
    <s v="Service dissatisfaction"/>
    <x v="1416"/>
    <x v="1133"/>
    <n v="66"/>
    <x v="2"/>
    <n v="38.840000000000003"/>
    <x v="4"/>
    <s v="Phone"/>
    <x v="0"/>
    <n v="1.41"/>
    <n v="4392"/>
    <s v="Medio"/>
    <s v="Bajo"/>
    <n v="4.5454545454545456E-2"/>
    <n v="857"/>
    <n v="21"/>
    <n v="3.1428571428571428"/>
    <n v="3.1428571428571428"/>
    <s v="Primera compra"/>
    <n v="1064"/>
    <n v="34.956878850102669"/>
    <n v="2.9130732375085557"/>
    <x v="0"/>
    <x v="1"/>
    <s v="nov"/>
  </r>
  <r>
    <x v="5253"/>
    <x v="1"/>
    <n v="7"/>
    <n v="5"/>
    <n v="13"/>
    <n v="0"/>
    <s v="No"/>
    <s v="No"/>
    <n v="101.6"/>
    <n v="0"/>
    <n v="9"/>
    <s v="Yes"/>
    <n v="0"/>
    <s v="IL"/>
    <x v="0"/>
    <n v="37"/>
    <s v="No"/>
    <s v="No"/>
    <s v="No"/>
    <s v="  Month-to-Month   "/>
    <s v="Direct Debit"/>
    <n v="39"/>
    <n v="39"/>
    <x v="2"/>
    <s v="Competitor had better devices"/>
    <x v="207"/>
    <x v="970"/>
    <n v="37"/>
    <x v="2"/>
    <n v="38.61"/>
    <x v="8"/>
    <s v="SMS"/>
    <x v="0"/>
    <n v="0"/>
    <n v="4382"/>
    <s v="Medio"/>
    <s v="Medio"/>
    <n v="0.24324324324324326"/>
    <n v="572"/>
    <n v="14"/>
    <n v="2.6428571428571428"/>
    <n v="2.6428571428571428"/>
    <s v="Primera compra"/>
    <n v="524"/>
    <n v="17.215605749486652"/>
    <n v="1.4346338124572211"/>
    <x v="1"/>
    <x v="1"/>
    <s v="may"/>
  </r>
  <r>
    <x v="5254"/>
    <x v="1"/>
    <n v="3"/>
    <n v="17"/>
    <n v="40.1"/>
    <n v="0"/>
    <s v="No"/>
    <s v="Yes"/>
    <n v="0"/>
    <n v="2"/>
    <n v="1"/>
    <s v="Yes"/>
    <n v="0"/>
    <s v="TX"/>
    <x v="1"/>
    <n v="45"/>
    <s v="No"/>
    <s v="No"/>
    <s v="No"/>
    <s v="  Month-to-Month   "/>
    <s v="Direct Debit"/>
    <n v="49"/>
    <n v="282"/>
    <x v="3"/>
    <s v="Moved"/>
    <x v="844"/>
    <x v="350"/>
    <n v="67"/>
    <x v="2"/>
    <n v="50.12"/>
    <x v="6"/>
    <s v="Email"/>
    <x v="0"/>
    <n v="0"/>
    <n v="583"/>
    <s v="Alto"/>
    <s v="Medio"/>
    <n v="0.14925373134328357"/>
    <n v="1151"/>
    <n v="27"/>
    <n v="2.4814814814814814"/>
    <n v="2.4814814814814814"/>
    <s v="Primera compra"/>
    <n v="1313"/>
    <n v="43.137577002053391"/>
    <n v="3.5947980835044491"/>
    <x v="1"/>
    <x v="1"/>
    <s v="mar"/>
  </r>
  <r>
    <x v="5255"/>
    <x v="1"/>
    <n v="21"/>
    <n v="4"/>
    <n v="12"/>
    <n v="0"/>
    <s v="No"/>
    <s v="No"/>
    <n v="0"/>
    <n v="2"/>
    <n v="0"/>
    <s v="No"/>
    <n v="0"/>
    <s v="CO"/>
    <x v="0"/>
    <n v="28"/>
    <s v="Yes"/>
    <s v="No"/>
    <s v="No"/>
    <s v="  Month-to-Month   "/>
    <s v="Direct Debit"/>
    <n v="10"/>
    <n v="10"/>
    <x v="5"/>
    <s v="Long distance charges"/>
    <x v="1318"/>
    <x v="48"/>
    <n v="78"/>
    <x v="1"/>
    <n v="10.9"/>
    <x v="8"/>
    <s v="Phone"/>
    <x v="0"/>
    <n v="0"/>
    <n v="1718"/>
    <s v="Medio"/>
    <s v="Medio"/>
    <n v="0.11538461538461539"/>
    <n v="1357"/>
    <n v="13"/>
    <n v="6"/>
    <n v="6"/>
    <s v="Primera compra"/>
    <n v="297"/>
    <n v="9.7577002053388089"/>
    <n v="0.81314168377823404"/>
    <x v="1"/>
    <x v="1"/>
    <s v="dic"/>
  </r>
  <r>
    <x v="5256"/>
    <x v="1"/>
    <n v="10"/>
    <n v="34"/>
    <n v="105.3"/>
    <n v="0"/>
    <s v="No"/>
    <s v="No"/>
    <n v="0"/>
    <n v="2"/>
    <n v="2"/>
    <s v="No"/>
    <n v="14"/>
    <s v="MT"/>
    <x v="0"/>
    <n v="72"/>
    <s v="No"/>
    <s v="Yes"/>
    <s v="No"/>
    <s v="  Month-to-Month   "/>
    <s v="Direct Debit"/>
    <n v="45"/>
    <n v="399"/>
    <x v="4"/>
    <s v="Attitude of service provider"/>
    <x v="326"/>
    <x v="1249"/>
    <n v="101"/>
    <x v="2"/>
    <n v="49.21"/>
    <x v="9"/>
    <s v="SMS"/>
    <x v="0"/>
    <n v="0"/>
    <n v="4046"/>
    <s v="Alto"/>
    <s v="Medio"/>
    <n v="7.9207920792079209E-2"/>
    <n v="683"/>
    <n v="42"/>
    <n v="2.4047619047619047"/>
    <n v="2.4047619047619047"/>
    <s v="Primera compra"/>
    <n v="1549"/>
    <n v="50.891170431211492"/>
    <n v="4.2409308692676246"/>
    <x v="1"/>
    <x v="1"/>
    <s v="jul"/>
  </r>
  <r>
    <x v="5257"/>
    <x v="1"/>
    <n v="31"/>
    <n v="27"/>
    <n v="78.8"/>
    <n v="0"/>
    <s v="No"/>
    <s v="No"/>
    <n v="47.1"/>
    <n v="0"/>
    <n v="5"/>
    <s v="Yes"/>
    <n v="0"/>
    <s v="AL"/>
    <x v="1"/>
    <n v="64"/>
    <s v="No"/>
    <s v="No"/>
    <s v="No"/>
    <s v="  Month-to-Month   "/>
    <s v="Direct Debit"/>
    <n v="23"/>
    <n v="299"/>
    <x v="2"/>
    <s v="Competitor had better devices"/>
    <x v="339"/>
    <x v="824"/>
    <n v="81"/>
    <x v="1"/>
    <n v="25.57"/>
    <x v="3"/>
    <s v="Email"/>
    <x v="1"/>
    <n v="0"/>
    <n v="436"/>
    <s v="Medio"/>
    <s v="Bajo"/>
    <n v="1.2345679012345678E-2"/>
    <n v="1517"/>
    <n v="28"/>
    <n v="2.8928571428571428"/>
    <n v="2.8928571428571428"/>
    <s v="Primera compra"/>
    <n v="1540"/>
    <n v="50.595482546201232"/>
    <n v="4.216290212183436"/>
    <x v="2"/>
    <x v="1"/>
    <s v="jul"/>
  </r>
  <r>
    <x v="5258"/>
    <x v="1"/>
    <n v="19"/>
    <n v="34"/>
    <n v="112.5"/>
    <n v="152"/>
    <s v="Yes"/>
    <s v="No"/>
    <n v="98.8"/>
    <n v="1"/>
    <n v="24"/>
    <s v="Yes"/>
    <n v="0"/>
    <s v="NM"/>
    <x v="0"/>
    <n v="27"/>
    <s v="Yes"/>
    <s v="No"/>
    <s v="No"/>
    <s v="  Month-to-Month   "/>
    <s v="Direct Debit"/>
    <n v="37"/>
    <n v="825"/>
    <x v="1"/>
    <s v="Network reliability"/>
    <x v="345"/>
    <x v="1096"/>
    <n v="8"/>
    <x v="2"/>
    <n v="38.380000000000003"/>
    <x v="1"/>
    <s v="SMS"/>
    <x v="0"/>
    <n v="0.49"/>
    <n v="207"/>
    <s v="Medio"/>
    <s v="Bajo"/>
    <n v="0"/>
    <n v="1593"/>
    <n v="186"/>
    <n v="4.3010752688172046E-2"/>
    <n v="4.3010752688172046E-2"/>
    <s v="Primera compra"/>
    <n v="479"/>
    <n v="15.737166324435318"/>
    <n v="1.3114305270362765"/>
    <x v="0"/>
    <x v="2"/>
    <s v="jun"/>
  </r>
  <r>
    <x v="5259"/>
    <x v="1"/>
    <n v="31"/>
    <n v="57"/>
    <n v="134.19999999999999"/>
    <n v="9"/>
    <s v="Yes"/>
    <s v="No"/>
    <n v="1.8"/>
    <n v="5"/>
    <n v="12"/>
    <s v="Yes"/>
    <n v="0"/>
    <s v="NC"/>
    <x v="0"/>
    <n v="56"/>
    <s v="No"/>
    <s v="No"/>
    <s v="No"/>
    <s v="  One Year   "/>
    <s v="Direct Debit"/>
    <n v="62"/>
    <n v="1655"/>
    <x v="1"/>
    <s v="Service dissatisfaction"/>
    <x v="836"/>
    <x v="571"/>
    <n v="77"/>
    <x v="0"/>
    <n v="56.89"/>
    <x v="5"/>
    <s v="Phone"/>
    <x v="0"/>
    <n v="7.0000000000000007E-2"/>
    <n v="6047"/>
    <s v="Alto"/>
    <s v="Bajo"/>
    <n v="5.1948051948051951E-2"/>
    <n v="1646"/>
    <n v="70"/>
    <n v="1.1000000000000001"/>
    <n v="1.1000000000000001"/>
    <s v="Primera compra"/>
    <n v="1504"/>
    <n v="49.412731006160172"/>
    <n v="4.1177275838466807"/>
    <x v="0"/>
    <x v="0"/>
    <s v="ago"/>
  </r>
  <r>
    <x v="5259"/>
    <x v="1"/>
    <n v="41"/>
    <n v="57"/>
    <n v="134.19999999999999"/>
    <n v="9"/>
    <s v="Yes"/>
    <s v="No"/>
    <n v="1.8"/>
    <n v="5"/>
    <n v="12"/>
    <s v="Yes"/>
    <n v="0"/>
    <s v="NC"/>
    <x v="0"/>
    <n v="56"/>
    <s v="No"/>
    <s v="No"/>
    <s v="No"/>
    <s v="  One Year   "/>
    <s v="Direct Debit"/>
    <n v="62"/>
    <n v="1655"/>
    <x v="1"/>
    <s v="Service dissatisfaction"/>
    <x v="836"/>
    <x v="571"/>
    <n v="77"/>
    <x v="0"/>
    <n v="56.89"/>
    <x v="5"/>
    <s v="Phone"/>
    <x v="0"/>
    <n v="7.0000000000000007E-2"/>
    <n v="628"/>
    <s v="Alto"/>
    <s v="Bajo"/>
    <n v="5.1948051948051951E-2"/>
    <n v="1646"/>
    <n v="70"/>
    <n v="1.1000000000000001"/>
    <n v="1.1000000000000001"/>
    <s v="Compra posterior"/>
    <n v="1504"/>
    <n v="49.412731006160172"/>
    <n v="4.1177275838466807"/>
    <x v="0"/>
    <x v="0"/>
    <s v="ago"/>
  </r>
  <r>
    <x v="5260"/>
    <x v="1"/>
    <n v="34"/>
    <n v="89"/>
    <n v="285.7"/>
    <n v="0"/>
    <s v="No"/>
    <s v="No"/>
    <n v="0"/>
    <n v="4"/>
    <n v="6"/>
    <s v="Yes"/>
    <n v="0"/>
    <s v="AK"/>
    <x v="0"/>
    <n v="85"/>
    <s v="No"/>
    <s v="Yes"/>
    <s v="No"/>
    <s v="  Month-to-Month   "/>
    <s v="Paper Check"/>
    <n v="17"/>
    <n v="377"/>
    <x v="3"/>
    <s v="Moved"/>
    <x v="271"/>
    <x v="701"/>
    <n v="116"/>
    <x v="0"/>
    <n v="15.13"/>
    <x v="4"/>
    <s v="SMS"/>
    <x v="0"/>
    <n v="0"/>
    <n v="163"/>
    <s v="Medio"/>
    <s v="Bajo"/>
    <n v="2.5862068965517241E-2"/>
    <n v="1337"/>
    <n v="92"/>
    <n v="1.2608695652173914"/>
    <n v="1.2608695652173914"/>
    <s v="Primera compra"/>
    <n v="996"/>
    <n v="32.722792607802873"/>
    <n v="2.7268993839835729"/>
    <x v="0"/>
    <x v="1"/>
    <s v="ene"/>
  </r>
  <r>
    <x v="5261"/>
    <x v="1"/>
    <n v="32"/>
    <n v="4"/>
    <n v="12"/>
    <n v="4"/>
    <s v="Yes"/>
    <s v="No"/>
    <n v="2.5"/>
    <n v="4"/>
    <n v="5"/>
    <s v="Yes"/>
    <n v="0"/>
    <s v="TN"/>
    <x v="1"/>
    <n v="80"/>
    <s v="No"/>
    <s v="Yes"/>
    <s v="No"/>
    <s v="  Month-to-Month   "/>
    <s v="Direct Debit"/>
    <n v="40"/>
    <n v="40"/>
    <x v="4"/>
    <s v="Attitude of support person"/>
    <x v="260"/>
    <x v="976"/>
    <n v="38"/>
    <x v="0"/>
    <n v="44.97"/>
    <x v="10"/>
    <s v="SMS"/>
    <x v="0"/>
    <n v="0.12"/>
    <n v="2882"/>
    <s v="Medio"/>
    <s v="Medio"/>
    <n v="0.18421052631578946"/>
    <n v="654"/>
    <n v="15"/>
    <n v="2.5333333333333332"/>
    <n v="2.5333333333333332"/>
    <s v="Primera compra"/>
    <n v="1618"/>
    <n v="53.158110882956876"/>
    <n v="4.42984257357974"/>
    <x v="1"/>
    <x v="1"/>
    <s v="may"/>
  </r>
  <r>
    <x v="5262"/>
    <x v="1"/>
    <n v="8"/>
    <n v="27"/>
    <n v="69.8"/>
    <n v="136"/>
    <s v="Yes"/>
    <s v="No"/>
    <n v="69.7"/>
    <n v="0"/>
    <n v="12"/>
    <s v="Yes"/>
    <n v="0"/>
    <s v="CA"/>
    <x v="1"/>
    <n v="80"/>
    <s v="No"/>
    <s v="Yes"/>
    <s v="Yes"/>
    <s v="  Two Year   "/>
    <s v="Credit Card"/>
    <n v="17"/>
    <n v="304"/>
    <x v="0"/>
    <m/>
    <x v="164"/>
    <x v="593"/>
    <n v="47"/>
    <x v="2"/>
    <n v="16.079999999999998"/>
    <x v="10"/>
    <s v="SMS"/>
    <x v="1"/>
    <n v="1.39"/>
    <n v="4272"/>
    <s v="Medio"/>
    <s v="Medio"/>
    <n v="0.14893617021276595"/>
    <n v="1399"/>
    <n v="170"/>
    <n v="0.27647058823529413"/>
    <n v="0.27647058823529413"/>
    <s v="Primera compra"/>
    <n v="1132"/>
    <n v="37.190965092402465"/>
    <n v="3.0992470910335386"/>
    <x v="1"/>
    <x v="1"/>
    <s v="sept"/>
  </r>
  <r>
    <x v="5263"/>
    <x v="1"/>
    <n v="21"/>
    <n v="6"/>
    <n v="14.7"/>
    <n v="0"/>
    <s v="No"/>
    <s v="Yes"/>
    <n v="0"/>
    <n v="1"/>
    <n v="17"/>
    <s v="Yes"/>
    <n v="0"/>
    <s v="VA"/>
    <x v="0"/>
    <n v="21"/>
    <s v="Yes"/>
    <s v="No"/>
    <s v="Yes"/>
    <s v="  Month-to-Month   "/>
    <s v="Direct Debit"/>
    <n v="20"/>
    <n v="37"/>
    <x v="1"/>
    <s v="Limited range of services"/>
    <x v="709"/>
    <x v="569"/>
    <n v="61"/>
    <x v="1"/>
    <n v="17.600000000000001"/>
    <x v="0"/>
    <s v="Phone"/>
    <x v="1"/>
    <n v="0"/>
    <n v="4896"/>
    <s v="Medio"/>
    <s v="Bajo"/>
    <n v="3.2786885245901641E-2"/>
    <n v="1541"/>
    <n v="8"/>
    <n v="7.625"/>
    <n v="7.625"/>
    <s v="Primera compra"/>
    <n v="863"/>
    <n v="28.353182751540039"/>
    <n v="2.3627652292950034"/>
    <x v="0"/>
    <x v="1"/>
    <s v="jun"/>
  </r>
  <r>
    <x v="5264"/>
    <x v="1"/>
    <n v="2"/>
    <n v="327"/>
    <n v="891"/>
    <n v="0"/>
    <s v="No"/>
    <s v="Yes"/>
    <n v="0"/>
    <n v="4"/>
    <n v="3"/>
    <s v="Yes"/>
    <n v="0"/>
    <s v="DE"/>
    <x v="0"/>
    <n v="75"/>
    <s v="No"/>
    <s v="Yes"/>
    <s v="No"/>
    <s v="  Month-to-Month   "/>
    <s v="Direct Debit"/>
    <n v="40"/>
    <n v="2379"/>
    <x v="5"/>
    <s v="Price too high"/>
    <x v="1153"/>
    <x v="15"/>
    <n v="29"/>
    <x v="2"/>
    <n v="46.36"/>
    <x v="3"/>
    <s v="SMS"/>
    <x v="0"/>
    <n v="0"/>
    <n v="3027"/>
    <s v="Alto"/>
    <s v="Bajo"/>
    <n v="3.4482758620689655E-2"/>
    <n v="1321"/>
    <n v="328"/>
    <n v="8.8414634146341459E-2"/>
    <n v="8.8414634146341459E-2"/>
    <s v="Primera compra"/>
    <n v="710"/>
    <n v="23.326488706365502"/>
    <n v="1.9438740588637919"/>
    <x v="0"/>
    <x v="3"/>
    <s v="nov"/>
  </r>
  <r>
    <x v="5265"/>
    <x v="1"/>
    <n v="12"/>
    <n v="177"/>
    <n v="390"/>
    <n v="120"/>
    <s v="Yes"/>
    <s v="No"/>
    <n v="207"/>
    <n v="1"/>
    <n v="1"/>
    <s v="Yes"/>
    <n v="0"/>
    <s v="GA"/>
    <x v="1"/>
    <n v="75"/>
    <s v="No"/>
    <s v="Yes"/>
    <s v="No"/>
    <s v="  Month-to-Month   "/>
    <s v="Direct Debit"/>
    <n v="28"/>
    <n v="829"/>
    <x v="4"/>
    <s v="Attitude of support person"/>
    <x v="803"/>
    <x v="40"/>
    <n v="117"/>
    <x v="2"/>
    <n v="29.83"/>
    <x v="3"/>
    <s v="Phone"/>
    <x v="0"/>
    <n v="0.41"/>
    <n v="2138"/>
    <s v="Medio"/>
    <s v="Bajo"/>
    <n v="8.5470085470085479E-3"/>
    <n v="1077"/>
    <n v="298"/>
    <n v="0.39261744966442952"/>
    <n v="0.39261744966442952"/>
    <s v="Primera compra"/>
    <n v="1472"/>
    <n v="48.361396303901429"/>
    <n v="4.0301163586584527"/>
    <x v="2"/>
    <x v="2"/>
    <s v="oct"/>
  </r>
  <r>
    <x v="5266"/>
    <x v="1"/>
    <n v="22"/>
    <n v="224"/>
    <n v="493.3"/>
    <n v="212"/>
    <s v="Yes"/>
    <s v="No"/>
    <n v="172.3"/>
    <n v="4"/>
    <n v="10"/>
    <s v="Yes"/>
    <n v="0"/>
    <s v="UT"/>
    <x v="0"/>
    <n v="33"/>
    <s v="No"/>
    <s v="No"/>
    <s v="Yes"/>
    <s v="  One Year   "/>
    <s v="Direct Debit"/>
    <n v="28"/>
    <n v="1170"/>
    <x v="2"/>
    <s v="Competitor offered higher download speeds"/>
    <x v="293"/>
    <x v="206"/>
    <n v="109"/>
    <x v="0"/>
    <n v="24.43"/>
    <x v="5"/>
    <s v="SMS"/>
    <x v="1"/>
    <n v="0.69"/>
    <n v="3394"/>
    <s v="Medio"/>
    <s v="Bajo"/>
    <n v="3.669724770642202E-2"/>
    <n v="557"/>
    <n v="440"/>
    <n v="0.24772727272727274"/>
    <n v="0.24772727272727274"/>
    <s v="Primera compra"/>
    <n v="306"/>
    <n v="10.053388090349076"/>
    <n v="0.83778234086242298"/>
    <x v="0"/>
    <x v="0"/>
    <s v="dic"/>
  </r>
  <r>
    <x v="5267"/>
    <x v="1"/>
    <n v="31"/>
    <n v="27"/>
    <n v="72.2"/>
    <n v="0"/>
    <s v="No"/>
    <s v="Yes"/>
    <n v="0"/>
    <n v="2"/>
    <n v="5"/>
    <s v="Yes"/>
    <n v="0"/>
    <s v="MD"/>
    <x v="1"/>
    <n v="66"/>
    <s v="No"/>
    <s v="Yes"/>
    <s v="No"/>
    <s v="  Month-to-Month   "/>
    <s v="Direct Debit"/>
    <n v="43"/>
    <n v="311"/>
    <x v="2"/>
    <s v="Competitor had better devices"/>
    <x v="631"/>
    <x v="1149"/>
    <n v="44"/>
    <x v="0"/>
    <n v="37.409999999999997"/>
    <x v="3"/>
    <s v="SMS"/>
    <x v="1"/>
    <n v="0"/>
    <n v="6239"/>
    <s v="Medio"/>
    <s v="Bajo"/>
    <n v="2.2727272727272728E-2"/>
    <n v="667"/>
    <n v="28"/>
    <n v="1.5714285714285714"/>
    <n v="1.5714285714285714"/>
    <s v="Primera compra"/>
    <n v="292"/>
    <n v="9.593429158110883"/>
    <n v="0.79945242984257359"/>
    <x v="0"/>
    <x v="1"/>
    <s v="dic"/>
  </r>
  <r>
    <x v="5268"/>
    <x v="1"/>
    <n v="10"/>
    <n v="4"/>
    <n v="10"/>
    <n v="12"/>
    <s v="Yes"/>
    <s v="No"/>
    <n v="5.6"/>
    <n v="0"/>
    <n v="0"/>
    <s v="No"/>
    <n v="0"/>
    <s v="IN"/>
    <x v="0"/>
    <n v="51"/>
    <s v="No"/>
    <s v="No"/>
    <s v="No"/>
    <s v="  Month-to-Month   "/>
    <s v="Paper Check"/>
    <n v="9"/>
    <n v="9"/>
    <x v="1"/>
    <s v="Service dissatisfaction"/>
    <x v="643"/>
    <x v="48"/>
    <n v="21"/>
    <x v="2"/>
    <n v="10.51"/>
    <x v="5"/>
    <s v="SMS"/>
    <x v="0"/>
    <n v="0.22"/>
    <n v="2757"/>
    <s v="Medio"/>
    <s v="Bajo"/>
    <n v="0.19047619047619047"/>
    <n v="1357"/>
    <n v="20"/>
    <n v="1.05"/>
    <n v="1.05"/>
    <s v="Primera compra"/>
    <n v="712"/>
    <n v="23.392197125256672"/>
    <n v="1.9493497604380561"/>
    <x v="0"/>
    <x v="1"/>
    <s v="nov"/>
  </r>
  <r>
    <x v="5269"/>
    <x v="1"/>
    <n v="4"/>
    <n v="28"/>
    <n v="64.5"/>
    <n v="0"/>
    <s v="No"/>
    <s v="Yes"/>
    <n v="0"/>
    <n v="0"/>
    <n v="5"/>
    <s v="Yes"/>
    <n v="0"/>
    <s v="ME"/>
    <x v="1"/>
    <n v="74"/>
    <s v="No"/>
    <s v="Yes"/>
    <s v="No"/>
    <s v="  Month-to-Month   "/>
    <s v="Direct Debit"/>
    <n v="15"/>
    <n v="71"/>
    <x v="1"/>
    <s v="Limited range of services"/>
    <x v="1389"/>
    <x v="1058"/>
    <n v="119"/>
    <x v="1"/>
    <n v="16.38"/>
    <x v="0"/>
    <s v="Phone"/>
    <x v="1"/>
    <n v="0"/>
    <n v="4900"/>
    <s v="Medio"/>
    <s v="Bajo"/>
    <n v="1.680672268907563E-2"/>
    <n v="1331"/>
    <n v="30"/>
    <n v="3.9666666666666668"/>
    <n v="3.9666666666666668"/>
    <s v="Primera compra"/>
    <n v="616"/>
    <n v="20.238193018480494"/>
    <n v="1.6865160848733745"/>
    <x v="0"/>
    <x v="1"/>
    <s v="feb"/>
  </r>
  <r>
    <x v="5270"/>
    <x v="1"/>
    <n v="34"/>
    <n v="17"/>
    <n v="50.1"/>
    <n v="39"/>
    <s v="Yes"/>
    <s v="No"/>
    <n v="44.9"/>
    <n v="2"/>
    <n v="4"/>
    <s v="No"/>
    <n v="24"/>
    <s v="WA"/>
    <x v="0"/>
    <n v="45"/>
    <s v="No"/>
    <s v="No"/>
    <s v="No"/>
    <s v="  Month-to-Month   "/>
    <s v="Paper Check"/>
    <n v="43"/>
    <n v="535"/>
    <x v="5"/>
    <s v="Long distance charges"/>
    <x v="1159"/>
    <x v="374"/>
    <n v="80"/>
    <x v="1"/>
    <n v="48.92"/>
    <x v="8"/>
    <s v="SMS"/>
    <x v="0"/>
    <n v="0.9"/>
    <n v="1825"/>
    <s v="Alto"/>
    <s v="Medio"/>
    <n v="0.1125"/>
    <n v="1006"/>
    <n v="65"/>
    <n v="1.2307692307692308"/>
    <n v="1.2307692307692308"/>
    <s v="Primera compra"/>
    <n v="751"/>
    <n v="24.673511293634498"/>
    <n v="2.0561259411362083"/>
    <x v="1"/>
    <x v="1"/>
    <s v="sept"/>
  </r>
  <r>
    <x v="5271"/>
    <x v="1"/>
    <n v="31"/>
    <n v="21"/>
    <n v="54"/>
    <n v="33"/>
    <s v="Yes"/>
    <s v="No"/>
    <n v="21.8"/>
    <n v="2"/>
    <n v="7"/>
    <s v="Yes"/>
    <n v="0"/>
    <s v="WV"/>
    <x v="1"/>
    <n v="71"/>
    <s v="No"/>
    <s v="Yes"/>
    <s v="Yes"/>
    <s v="  Month-to-Month   "/>
    <s v="Direct Debit"/>
    <n v="33"/>
    <n v="362"/>
    <x v="1"/>
    <s v="Service dissatisfaction"/>
    <x v="862"/>
    <x v="1092"/>
    <n v="71"/>
    <x v="0"/>
    <n v="27.94"/>
    <x v="1"/>
    <s v="SMS"/>
    <x v="1"/>
    <n v="1.0900000000000001"/>
    <n v="5729"/>
    <s v="Medio"/>
    <s v="Bajo"/>
    <n v="0"/>
    <n v="1605"/>
    <n v="54"/>
    <n v="1.3148148148148149"/>
    <n v="1.3148148148148149"/>
    <s v="Primera compra"/>
    <n v="945"/>
    <n v="31.04722792607803"/>
    <n v="2.5872689938398357"/>
    <x v="2"/>
    <x v="1"/>
    <s v="mar"/>
  </r>
  <r>
    <x v="5272"/>
    <x v="1"/>
    <n v="38"/>
    <n v="153"/>
    <n v="288.2"/>
    <n v="0"/>
    <s v="No"/>
    <s v="No"/>
    <n v="0"/>
    <n v="0"/>
    <n v="1"/>
    <s v="Yes"/>
    <n v="0"/>
    <s v="UT"/>
    <x v="1"/>
    <n v="51"/>
    <s v="No"/>
    <s v="No"/>
    <s v="No"/>
    <s v="  Month-to-Month   "/>
    <s v="Paper Check"/>
    <n v="39"/>
    <n v="1125"/>
    <x v="2"/>
    <s v="Competitor made better offer"/>
    <x v="938"/>
    <x v="546"/>
    <n v="67"/>
    <x v="1"/>
    <n v="41.44"/>
    <x v="4"/>
    <s v="Phone"/>
    <x v="1"/>
    <n v="0"/>
    <n v="4179"/>
    <s v="Medio"/>
    <s v="Bajo"/>
    <n v="4.4776119402985072E-2"/>
    <n v="1136"/>
    <n v="156"/>
    <n v="0.42948717948717946"/>
    <n v="0.42948717948717946"/>
    <s v="Primera compra"/>
    <n v="1676"/>
    <n v="55.063655030800817"/>
    <n v="4.5886379192334017"/>
    <x v="0"/>
    <x v="0"/>
    <s v="mar"/>
  </r>
  <r>
    <x v="5273"/>
    <x v="1"/>
    <n v="10"/>
    <n v="9"/>
    <n v="21.2"/>
    <n v="0"/>
    <s v="No"/>
    <s v="No"/>
    <n v="0"/>
    <n v="5"/>
    <n v="5"/>
    <s v="No"/>
    <n v="4"/>
    <s v="DC"/>
    <x v="1"/>
    <n v="32"/>
    <s v="No"/>
    <s v="No"/>
    <s v="No"/>
    <s v="  Month-to-Month   "/>
    <s v="Credit Card"/>
    <n v="49"/>
    <n v="129"/>
    <x v="2"/>
    <s v="Competitor offered higher download speeds"/>
    <x v="643"/>
    <x v="1271"/>
    <n v="77"/>
    <x v="2"/>
    <n v="44.56"/>
    <x v="10"/>
    <s v="Phone"/>
    <x v="1"/>
    <n v="0"/>
    <n v="5155"/>
    <s v="Medio"/>
    <s v="Medio"/>
    <n v="9.0909090909090912E-2"/>
    <n v="510"/>
    <n v="16"/>
    <n v="4.8125"/>
    <n v="4.8125"/>
    <s v="Primera compra"/>
    <n v="712"/>
    <n v="23.392197125256672"/>
    <n v="1.9493497604380561"/>
    <x v="1"/>
    <x v="1"/>
    <s v="nov"/>
  </r>
  <r>
    <x v="5274"/>
    <x v="1"/>
    <n v="12"/>
    <n v="10"/>
    <n v="20.6"/>
    <n v="8"/>
    <s v="Yes"/>
    <s v="No"/>
    <n v="4.7"/>
    <n v="3"/>
    <n v="0"/>
    <s v="No"/>
    <n v="0"/>
    <s v="WI"/>
    <x v="1"/>
    <n v="64"/>
    <s v="No"/>
    <s v="No"/>
    <s v="No"/>
    <s v="  Month-to-Month   "/>
    <s v="Paper Check"/>
    <n v="12"/>
    <n v="23"/>
    <x v="4"/>
    <s v="Attitude of support person"/>
    <x v="1204"/>
    <x v="1160"/>
    <n v="60"/>
    <x v="2"/>
    <n v="11.97"/>
    <x v="7"/>
    <s v="Phone"/>
    <x v="0"/>
    <n v="0.23"/>
    <n v="819"/>
    <s v="Medio"/>
    <s v="Medio"/>
    <n v="0.1"/>
    <n v="1214"/>
    <n v="24"/>
    <n v="2.5"/>
    <n v="2.5"/>
    <s v="Primera compra"/>
    <n v="1200"/>
    <n v="39.42505133470226"/>
    <n v="3.2854209445585218"/>
    <x v="1"/>
    <x v="1"/>
    <s v="jul"/>
  </r>
  <r>
    <x v="5275"/>
    <x v="1"/>
    <n v="7"/>
    <n v="85"/>
    <n v="224"/>
    <n v="0"/>
    <s v="No"/>
    <s v="No"/>
    <n v="29.8"/>
    <n v="3"/>
    <n v="5"/>
    <s v="Yes"/>
    <n v="0"/>
    <s v="PA"/>
    <x v="1"/>
    <n v="66"/>
    <s v="No"/>
    <s v="Yes"/>
    <s v="No"/>
    <s v="  Month-to-Month   "/>
    <s v="Direct Debit"/>
    <n v="50"/>
    <n v="805"/>
    <x v="2"/>
    <s v="Competitor had better devices"/>
    <x v="769"/>
    <x v="769"/>
    <n v="98"/>
    <x v="1"/>
    <n v="49.33"/>
    <x v="5"/>
    <s v="Email"/>
    <x v="0"/>
    <n v="0"/>
    <n v="5042"/>
    <s v="Alto"/>
    <s v="Bajo"/>
    <n v="4.0816326530612242E-2"/>
    <n v="1369"/>
    <n v="89"/>
    <n v="1.101123595505618"/>
    <n v="1.101123595505618"/>
    <s v="Primera compra"/>
    <n v="1312"/>
    <n v="43.104722792607802"/>
    <n v="3.592060232717317"/>
    <x v="0"/>
    <x v="2"/>
    <s v="mar"/>
  </r>
  <r>
    <x v="5276"/>
    <x v="1"/>
    <n v="16"/>
    <n v="2"/>
    <n v="4"/>
    <n v="4"/>
    <s v="Yes"/>
    <s v="No"/>
    <n v="4.3"/>
    <n v="3"/>
    <n v="0"/>
    <s v="No"/>
    <n v="0"/>
    <s v="GA"/>
    <x v="1"/>
    <n v="52"/>
    <s v="No"/>
    <s v="No"/>
    <s v="No"/>
    <s v="  Month-to-Month   "/>
    <s v="Credit Card"/>
    <n v="11"/>
    <n v="11"/>
    <x v="1"/>
    <s v="Limited range of services"/>
    <x v="1239"/>
    <x v="299"/>
    <n v="49"/>
    <x v="2"/>
    <n v="9.81"/>
    <x v="10"/>
    <s v="Phone"/>
    <x v="1"/>
    <n v="0.08"/>
    <n v="5937"/>
    <s v="Medio"/>
    <s v="Medio"/>
    <n v="0.14285714285714285"/>
    <n v="1615"/>
    <n v="13"/>
    <n v="3.7692307692307692"/>
    <n v="3.7692307692307692"/>
    <s v="Primera compra"/>
    <n v="718"/>
    <n v="23.589322381930184"/>
    <n v="1.9657768651608487"/>
    <x v="1"/>
    <x v="1"/>
    <s v="oct"/>
  </r>
  <r>
    <x v="5277"/>
    <x v="1"/>
    <n v="3"/>
    <n v="52"/>
    <n v="113.3"/>
    <n v="0"/>
    <s v="No"/>
    <s v="No"/>
    <n v="7.7"/>
    <n v="2"/>
    <n v="12"/>
    <s v="Yes"/>
    <n v="0"/>
    <s v="WY"/>
    <x v="1"/>
    <n v="62"/>
    <s v="No"/>
    <s v="No"/>
    <s v="No"/>
    <s v="  Month-to-Month   "/>
    <s v="Direct Debit"/>
    <n v="51"/>
    <n v="581"/>
    <x v="5"/>
    <s v="Price too high"/>
    <x v="658"/>
    <x v="267"/>
    <n v="18"/>
    <x v="2"/>
    <n v="47.09"/>
    <x v="2"/>
    <s v="Email"/>
    <x v="1"/>
    <n v="0"/>
    <n v="3021"/>
    <s v="Alto"/>
    <s v="Medio"/>
    <n v="0.27777777777777779"/>
    <n v="800"/>
    <n v="57"/>
    <n v="0.31578947368421051"/>
    <n v="0.31578947368421051"/>
    <s v="Primera compra"/>
    <n v="299"/>
    <n v="9.8234086242299803"/>
    <n v="0.81861738535249839"/>
    <x v="1"/>
    <x v="1"/>
    <s v="dic"/>
  </r>
  <r>
    <x v="5278"/>
    <x v="1"/>
    <n v="10"/>
    <n v="3"/>
    <n v="6"/>
    <n v="0"/>
    <s v="No"/>
    <s v="No"/>
    <n v="0"/>
    <n v="4"/>
    <n v="2"/>
    <s v="Yes"/>
    <n v="0"/>
    <s v="CT"/>
    <x v="1"/>
    <n v="81"/>
    <s v="No"/>
    <s v="Yes"/>
    <s v="No"/>
    <s v="  Month-to-Month   "/>
    <s v="Paper Check"/>
    <n v="37"/>
    <n v="37"/>
    <x v="4"/>
    <s v="Attitude of support person"/>
    <x v="182"/>
    <x v="1046"/>
    <n v="94"/>
    <x v="2"/>
    <n v="37.44"/>
    <x v="4"/>
    <s v="Email"/>
    <x v="0"/>
    <n v="0"/>
    <n v="4100"/>
    <s v="Medio"/>
    <s v="Bajo"/>
    <n v="3.1914893617021274E-2"/>
    <n v="1299"/>
    <n v="6"/>
    <n v="15.666666666666666"/>
    <n v="15.666666666666666"/>
    <s v="Primera compra"/>
    <n v="1633"/>
    <n v="53.650924024640652"/>
    <n v="4.470910335386721"/>
    <x v="0"/>
    <x v="1"/>
    <s v="abr"/>
  </r>
  <r>
    <x v="5279"/>
    <x v="1"/>
    <n v="4"/>
    <n v="57"/>
    <n v="120.5"/>
    <n v="44"/>
    <s v="Yes"/>
    <s v="No"/>
    <n v="31.6"/>
    <n v="0"/>
    <n v="2"/>
    <s v="Yes"/>
    <n v="0"/>
    <s v="CA"/>
    <x v="1"/>
    <n v="47"/>
    <s v="No"/>
    <s v="No"/>
    <s v="No"/>
    <s v="  Month-to-Month   "/>
    <s v="Direct Debit"/>
    <n v="27"/>
    <n v="300"/>
    <x v="1"/>
    <s v="Network reliability"/>
    <x v="1410"/>
    <x v="45"/>
    <n v="55"/>
    <x v="1"/>
    <n v="24.33"/>
    <x v="3"/>
    <s v="Email"/>
    <x v="0"/>
    <n v="1.26"/>
    <n v="1257"/>
    <s v="Medio"/>
    <s v="Bajo"/>
    <n v="1.8181818181818181E-2"/>
    <n v="1235"/>
    <n v="102"/>
    <n v="0.53921568627450978"/>
    <n v="0.53921568627450978"/>
    <s v="Primera compra"/>
    <n v="899"/>
    <n v="29.535934291581111"/>
    <n v="2.4613278576317592"/>
    <x v="2"/>
    <x v="1"/>
    <s v="abr"/>
  </r>
  <r>
    <x v="5280"/>
    <x v="1"/>
    <n v="26"/>
    <n v="36"/>
    <n v="84.5"/>
    <n v="0"/>
    <s v="No"/>
    <s v="No"/>
    <n v="0"/>
    <n v="5"/>
    <n v="5"/>
    <s v="Yes"/>
    <n v="0"/>
    <s v="NY"/>
    <x v="0"/>
    <n v="81"/>
    <s v="No"/>
    <s v="Yes"/>
    <s v="Yes"/>
    <s v="  Month-to-Month   "/>
    <s v="Direct Debit"/>
    <n v="52"/>
    <n v="630"/>
    <x v="2"/>
    <s v="Competitor made better offer"/>
    <x v="1382"/>
    <x v="167"/>
    <n v="20"/>
    <x v="0"/>
    <n v="45.11"/>
    <x v="0"/>
    <s v="SMS"/>
    <x v="0"/>
    <n v="0"/>
    <n v="6901"/>
    <s v="Alto"/>
    <s v="Bajo"/>
    <n v="0.1"/>
    <n v="511"/>
    <n v="38"/>
    <n v="0.52631578947368418"/>
    <n v="0.52631578947368418"/>
    <s v="Primera compra"/>
    <n v="989"/>
    <n v="32.492813141683776"/>
    <n v="2.707734428473648"/>
    <x v="0"/>
    <x v="1"/>
    <s v="ene"/>
  </r>
  <r>
    <x v="5281"/>
    <x v="1"/>
    <n v="34"/>
    <n v="286"/>
    <n v="719.7"/>
    <n v="120"/>
    <s v="Yes"/>
    <s v="No"/>
    <n v="186"/>
    <n v="4"/>
    <n v="5"/>
    <s v="Yes"/>
    <n v="0"/>
    <s v="KY"/>
    <x v="0"/>
    <n v="57"/>
    <s v="No"/>
    <s v="No"/>
    <s v="Yes"/>
    <s v="  Month-to-Month   "/>
    <s v="Direct Debit"/>
    <n v="63"/>
    <n v="3785"/>
    <x v="1"/>
    <s v="Service dissatisfaction"/>
    <x v="73"/>
    <x v="175"/>
    <n v="1"/>
    <x v="0"/>
    <n v="56.4"/>
    <x v="8"/>
    <s v="Phone"/>
    <x v="0"/>
    <n v="0.56000000000000005"/>
    <n v="5792"/>
    <s v="Alto"/>
    <s v="Medio"/>
    <n v="9"/>
    <n v="1648"/>
    <n v="415"/>
    <n v="2.4096385542168677E-3"/>
    <n v="2.4096385542168677E-3"/>
    <s v="Primera compra"/>
    <n v="1383"/>
    <n v="45.437371663244349"/>
    <n v="3.7864476386036956"/>
    <x v="1"/>
    <x v="3"/>
    <s v="dic"/>
  </r>
  <r>
    <x v="5282"/>
    <x v="1"/>
    <n v="11"/>
    <n v="17"/>
    <n v="55.9"/>
    <n v="16"/>
    <s v="Yes"/>
    <s v="No"/>
    <n v="13.4"/>
    <n v="0"/>
    <n v="7"/>
    <s v="Yes"/>
    <n v="0"/>
    <s v="NE"/>
    <x v="0"/>
    <n v="55"/>
    <s v="No"/>
    <s v="No"/>
    <s v="Yes"/>
    <s v="  Month-to-Month   "/>
    <s v="Direct Debit"/>
    <n v="49"/>
    <n v="211"/>
    <x v="1"/>
    <s v="Network reliability"/>
    <x v="952"/>
    <x v="104"/>
    <n v="119"/>
    <x v="2"/>
    <n v="44.43"/>
    <x v="8"/>
    <s v="SMS"/>
    <x v="0"/>
    <n v="0.27"/>
    <n v="679"/>
    <s v="Medio"/>
    <s v="Medio"/>
    <n v="7.5630252100840331E-2"/>
    <n v="478"/>
    <n v="42"/>
    <n v="2.8333333333333335"/>
    <n v="2.8333333333333335"/>
    <s v="Primera compra"/>
    <n v="290"/>
    <n v="9.5277207392197116"/>
    <n v="0.79397672826830934"/>
    <x v="1"/>
    <x v="1"/>
    <s v="dic"/>
  </r>
  <r>
    <x v="5283"/>
    <x v="1"/>
    <n v="10"/>
    <n v="115"/>
    <n v="293.8"/>
    <n v="96"/>
    <s v="Yes"/>
    <s v="No"/>
    <n v="74.400000000000006"/>
    <n v="4"/>
    <n v="14"/>
    <s v="Yes"/>
    <n v="0"/>
    <s v="ME"/>
    <x v="1"/>
    <n v="61"/>
    <s v="No"/>
    <s v="No"/>
    <s v="Yes"/>
    <s v="  Month-to-Month   "/>
    <s v="Credit Card"/>
    <n v="55"/>
    <n v="1350"/>
    <x v="2"/>
    <s v="Competitor offered more data"/>
    <x v="357"/>
    <x v="495"/>
    <n v="108"/>
    <x v="2"/>
    <n v="53.86"/>
    <x v="5"/>
    <s v="Email"/>
    <x v="0"/>
    <n v="2.23"/>
    <n v="2150"/>
    <s v="Alto"/>
    <s v="Bajo"/>
    <n v="3.7037037037037035E-2"/>
    <n v="493"/>
    <n v="215"/>
    <n v="0.50232558139534889"/>
    <n v="0.50232558139534889"/>
    <s v="Primera compra"/>
    <n v="1066"/>
    <n v="35.022587268993838"/>
    <n v="2.9185489390828199"/>
    <x v="0"/>
    <x v="0"/>
    <s v="nov"/>
  </r>
  <r>
    <x v="5284"/>
    <x v="1"/>
    <n v="24"/>
    <n v="301"/>
    <n v="582.1"/>
    <n v="0"/>
    <s v="No"/>
    <s v="No"/>
    <n v="0"/>
    <n v="3"/>
    <n v="18"/>
    <s v="Yes"/>
    <n v="0"/>
    <s v="TX"/>
    <x v="0"/>
    <n v="29"/>
    <s v="Yes"/>
    <s v="No"/>
    <s v="No"/>
    <s v="  Month-to-Month   "/>
    <s v="Direct Debit"/>
    <n v="61"/>
    <n v="3957"/>
    <x v="2"/>
    <s v="Competitor made better offer"/>
    <x v="1105"/>
    <x v="203"/>
    <n v="85"/>
    <x v="1"/>
    <n v="61.68"/>
    <x v="6"/>
    <s v="SMS"/>
    <x v="0"/>
    <n v="0"/>
    <n v="5836"/>
    <s v="Alto"/>
    <s v="Medio"/>
    <n v="0.11764705882352941"/>
    <n v="925"/>
    <n v="311"/>
    <n v="0.27331189710610931"/>
    <n v="0.27331189710610931"/>
    <s v="Primera compra"/>
    <n v="1414"/>
    <n v="46.455852156057489"/>
    <n v="3.8713210130047906"/>
    <x v="1"/>
    <x v="3"/>
    <s v="nov"/>
  </r>
  <r>
    <x v="5284"/>
    <x v="1"/>
    <n v="6"/>
    <n v="301"/>
    <n v="582.1"/>
    <n v="0"/>
    <s v="No"/>
    <s v="No"/>
    <n v="0"/>
    <n v="3"/>
    <n v="18"/>
    <s v="Yes"/>
    <n v="0"/>
    <s v="TX"/>
    <x v="0"/>
    <n v="29"/>
    <s v="Yes"/>
    <s v="No"/>
    <s v="No"/>
    <s v="  Month-to-Month   "/>
    <s v="Direct Debit"/>
    <n v="61"/>
    <n v="3957"/>
    <x v="2"/>
    <s v="Competitor made better offer"/>
    <x v="1105"/>
    <x v="203"/>
    <n v="85"/>
    <x v="1"/>
    <n v="61.68"/>
    <x v="6"/>
    <s v="SMS"/>
    <x v="0"/>
    <n v="0"/>
    <n v="2819"/>
    <s v="Alto"/>
    <s v="Medio"/>
    <n v="0.11764705882352941"/>
    <n v="925"/>
    <n v="311"/>
    <n v="0.27331189710610931"/>
    <n v="0.27331189710610931"/>
    <s v="Compra posterior"/>
    <n v="1414"/>
    <n v="46.455852156057489"/>
    <n v="3.8713210130047906"/>
    <x v="1"/>
    <x v="3"/>
    <s v="nov"/>
  </r>
  <r>
    <x v="5285"/>
    <x v="1"/>
    <n v="7"/>
    <n v="320"/>
    <n v="893.9"/>
    <n v="0"/>
    <s v="No"/>
    <s v="No"/>
    <n v="108.9"/>
    <n v="5"/>
    <n v="2"/>
    <s v="Yes"/>
    <n v="0"/>
    <s v="MA"/>
    <x v="1"/>
    <n v="62"/>
    <s v="No"/>
    <s v="No"/>
    <s v="No"/>
    <s v="  Month-to-Month   "/>
    <s v="Direct Debit"/>
    <n v="21"/>
    <n v="1265"/>
    <x v="2"/>
    <s v="Competitor offered more data"/>
    <x v="83"/>
    <x v="18"/>
    <n v="7"/>
    <x v="0"/>
    <n v="21.65"/>
    <x v="8"/>
    <s v="Email"/>
    <x v="0"/>
    <n v="0"/>
    <n v="5082"/>
    <s v="Medio"/>
    <s v="Medio"/>
    <n v="1.2857142857142858"/>
    <n v="722"/>
    <n v="329"/>
    <n v="2.1276595744680851E-2"/>
    <n v="2.1276595744680851E-2"/>
    <s v="Primera compra"/>
    <n v="1372"/>
    <n v="45.075975359342912"/>
    <n v="3.7563312799452429"/>
    <x v="1"/>
    <x v="0"/>
    <s v="ene"/>
  </r>
  <r>
    <x v="5286"/>
    <x v="1"/>
    <n v="38"/>
    <n v="53"/>
    <n v="91.7"/>
    <n v="0"/>
    <s v="No"/>
    <s v="No"/>
    <n v="164.5"/>
    <n v="4"/>
    <n v="9"/>
    <s v="Yes"/>
    <n v="0"/>
    <s v="MD"/>
    <x v="0"/>
    <n v="50"/>
    <s v="No"/>
    <s v="No"/>
    <s v="No"/>
    <s v="  Month-to-Month   "/>
    <s v="Credit Card"/>
    <n v="16"/>
    <n v="214"/>
    <x v="1"/>
    <s v="Poor expertise of online support"/>
    <x v="30"/>
    <x v="608"/>
    <n v="73"/>
    <x v="0"/>
    <n v="14.62"/>
    <x v="3"/>
    <s v="Phone"/>
    <x v="0"/>
    <n v="0"/>
    <n v="3427"/>
    <s v="Medio"/>
    <s v="Bajo"/>
    <n v="1.3698630136986301E-2"/>
    <n v="402"/>
    <n v="54"/>
    <n v="1.3518518518518519"/>
    <n v="1.3518518518518519"/>
    <s v="Primera compra"/>
    <n v="1545"/>
    <n v="50.759753593429153"/>
    <n v="4.2299794661190964"/>
    <x v="2"/>
    <x v="1"/>
    <s v="jul"/>
  </r>
  <r>
    <x v="5287"/>
    <x v="1"/>
    <n v="14"/>
    <n v="11"/>
    <n v="26.4"/>
    <n v="12"/>
    <s v="Yes"/>
    <s v="No"/>
    <n v="13.4"/>
    <n v="0"/>
    <n v="1"/>
    <s v="Yes"/>
    <n v="0"/>
    <s v="OR"/>
    <x v="0"/>
    <n v="55"/>
    <s v="No"/>
    <s v="No"/>
    <s v="Yes"/>
    <s v="  Month-to-Month   "/>
    <s v="Direct Debit"/>
    <n v="41"/>
    <n v="120"/>
    <x v="1"/>
    <s v="Network reliability"/>
    <x v="1266"/>
    <x v="262"/>
    <n v="53"/>
    <x v="2"/>
    <n v="35.61"/>
    <x v="2"/>
    <s v="Email"/>
    <x v="0"/>
    <n v="0.4"/>
    <n v="2714"/>
    <s v="Medio"/>
    <s v="Medio"/>
    <n v="9.4339622641509441E-2"/>
    <n v="1508"/>
    <n v="28"/>
    <n v="1.8928571428571428"/>
    <n v="1.8928571428571428"/>
    <s v="Primera compra"/>
    <n v="1398"/>
    <n v="45.930184804928132"/>
    <n v="3.8275154004106775"/>
    <x v="1"/>
    <x v="1"/>
    <s v="dic"/>
  </r>
  <r>
    <x v="5288"/>
    <x v="1"/>
    <n v="25"/>
    <n v="7"/>
    <n v="16.5"/>
    <n v="12"/>
    <s v="Yes"/>
    <s v="No"/>
    <n v="11.3"/>
    <n v="5"/>
    <n v="38"/>
    <s v="Yes"/>
    <n v="0"/>
    <s v="GA"/>
    <x v="0"/>
    <n v="30"/>
    <s v="No"/>
    <s v="No"/>
    <s v="No"/>
    <s v="  Month-to-Month   "/>
    <s v="Credit Card"/>
    <n v="51"/>
    <n v="209"/>
    <x v="2"/>
    <s v="Competitor offered higher download speeds"/>
    <x v="419"/>
    <x v="609"/>
    <n v="95"/>
    <x v="1"/>
    <n v="49.97"/>
    <x v="4"/>
    <s v="Email"/>
    <x v="1"/>
    <n v="0.04"/>
    <n v="6668"/>
    <s v="Alto"/>
    <s v="Bajo"/>
    <n v="3.1578947368421054E-2"/>
    <n v="600"/>
    <n v="22"/>
    <n v="4.3181818181818183"/>
    <n v="4.3181818181818183"/>
    <s v="Primera compra"/>
    <n v="1330"/>
    <n v="43.696098562628336"/>
    <n v="3.6413415468856947"/>
    <x v="0"/>
    <x v="1"/>
    <s v="feb"/>
  </r>
  <r>
    <x v="5289"/>
    <x v="1"/>
    <n v="45"/>
    <n v="155"/>
    <n v="403.5"/>
    <n v="62"/>
    <s v="Yes"/>
    <s v="No"/>
    <n v="86.2"/>
    <n v="0"/>
    <n v="4"/>
    <s v="No"/>
    <n v="25"/>
    <s v="OR"/>
    <x v="0"/>
    <n v="49"/>
    <s v="No"/>
    <s v="No"/>
    <s v="No"/>
    <s v="  Month-to-Month   "/>
    <s v="Direct Debit"/>
    <n v="48"/>
    <n v="1476"/>
    <x v="5"/>
    <s v="Long distance charges"/>
    <x v="465"/>
    <x v="1064"/>
    <n v="43"/>
    <x v="1"/>
    <n v="49.88"/>
    <x v="7"/>
    <s v="Phone"/>
    <x v="0"/>
    <n v="4.3099999999999996"/>
    <n v="752"/>
    <s v="Alto"/>
    <s v="Medio"/>
    <n v="0.13953488372093023"/>
    <n v="1555"/>
    <n v="223"/>
    <n v="0.19282511210762332"/>
    <n v="0.19282511210762332"/>
    <s v="Primera compra"/>
    <n v="423"/>
    <n v="13.897330595482547"/>
    <n v="1.1581108829568789"/>
    <x v="1"/>
    <x v="0"/>
    <s v="ago"/>
  </r>
  <r>
    <x v="5290"/>
    <x v="1"/>
    <n v="16"/>
    <n v="3"/>
    <n v="6"/>
    <n v="4"/>
    <s v="Yes"/>
    <s v="No"/>
    <n v="7.3"/>
    <n v="0"/>
    <n v="1"/>
    <s v="Yes"/>
    <n v="0"/>
    <s v="OK"/>
    <x v="0"/>
    <n v="65"/>
    <s v="No"/>
    <s v="Yes"/>
    <s v="No"/>
    <s v="  Month-to-Month   "/>
    <s v="Direct Debit"/>
    <n v="33"/>
    <n v="33"/>
    <x v="2"/>
    <s v="Competitor had better devices"/>
    <x v="1186"/>
    <x v="349"/>
    <n v="32"/>
    <x v="2"/>
    <n v="28.31"/>
    <x v="2"/>
    <s v="Phone"/>
    <x v="1"/>
    <n v="0.14000000000000001"/>
    <n v="1981"/>
    <s v="Medio"/>
    <s v="Medio"/>
    <n v="0.15625"/>
    <n v="1192"/>
    <n v="12"/>
    <n v="2.6666666666666665"/>
    <n v="2.6666666666666665"/>
    <s v="Primera compra"/>
    <n v="1045"/>
    <n v="34.332648870636554"/>
    <n v="2.861054072553046"/>
    <x v="1"/>
    <x v="1"/>
    <s v="dic"/>
  </r>
  <r>
    <x v="5291"/>
    <x v="1"/>
    <n v="34"/>
    <n v="32"/>
    <n v="61.9"/>
    <n v="8"/>
    <s v="Yes"/>
    <s v="No"/>
    <n v="7.8"/>
    <n v="1"/>
    <n v="21"/>
    <s v="No"/>
    <n v="6"/>
    <s v="KS"/>
    <x v="1"/>
    <n v="26"/>
    <s v="Yes"/>
    <s v="No"/>
    <s v="No"/>
    <s v="  Month-to-Month   "/>
    <s v="Direct Debit"/>
    <n v="40"/>
    <n v="207"/>
    <x v="2"/>
    <s v="Competitor made better offer"/>
    <x v="1367"/>
    <x v="1104"/>
    <n v="11"/>
    <x v="0"/>
    <n v="47.07"/>
    <x v="2"/>
    <s v="Phone"/>
    <x v="0"/>
    <n v="3135849.06"/>
    <n v="5936"/>
    <s v="Alto"/>
    <s v="Medio"/>
    <n v="0.45454545454545453"/>
    <n v="1721"/>
    <n v="45"/>
    <n v="0.24444444444444444"/>
    <n v="0.24444444444444444"/>
    <s v="Primera compra"/>
    <n v="1500"/>
    <n v="49.281314168377818"/>
    <n v="4.1067761806981515"/>
    <x v="1"/>
    <x v="1"/>
    <s v="sept"/>
  </r>
  <r>
    <x v="5292"/>
    <x v="1"/>
    <n v="6"/>
    <n v="33"/>
    <n v="79.5"/>
    <n v="0"/>
    <s v="No"/>
    <s v="No"/>
    <n v="32.9"/>
    <n v="4"/>
    <n v="5"/>
    <s v="Yes"/>
    <n v="0"/>
    <s v="CA"/>
    <x v="0"/>
    <n v="68"/>
    <s v="No"/>
    <s v="Yes"/>
    <s v="No"/>
    <s v="  Month-to-Month   "/>
    <s v="Direct Debit"/>
    <n v="40"/>
    <n v="797"/>
    <x v="2"/>
    <s v="Competitor had better devices"/>
    <x v="760"/>
    <x v="1367"/>
    <n v="69"/>
    <x v="0"/>
    <n v="42.45"/>
    <x v="1"/>
    <s v="Phone"/>
    <x v="1"/>
    <n v="0"/>
    <n v="486"/>
    <s v="Medio"/>
    <s v="Bajo"/>
    <n v="0"/>
    <n v="1525"/>
    <n v="33"/>
    <n v="2.0909090909090908"/>
    <n v="2.0909090909090908"/>
    <s v="Primera compra"/>
    <n v="664"/>
    <n v="21.815195071868583"/>
    <n v="1.8179329226557153"/>
    <x v="0"/>
    <x v="2"/>
    <s v="dic"/>
  </r>
  <r>
    <x v="5293"/>
    <x v="1"/>
    <n v="35"/>
    <n v="38"/>
    <n v="103.4"/>
    <n v="0"/>
    <s v="No"/>
    <s v="No"/>
    <n v="0"/>
    <n v="5"/>
    <n v="2"/>
    <s v="Yes"/>
    <n v="0"/>
    <s v="VA"/>
    <x v="0"/>
    <n v="44"/>
    <s v="No"/>
    <s v="No"/>
    <s v="Yes"/>
    <s v="  Month-to-Month   "/>
    <s v="Direct Debit"/>
    <n v="36"/>
    <n v="741"/>
    <x v="4"/>
    <s v="Attitude of support person"/>
    <x v="67"/>
    <x v="331"/>
    <n v="11"/>
    <x v="0"/>
    <n v="38.950000000000003"/>
    <x v="0"/>
    <s v="Email"/>
    <x v="0"/>
    <n v="0"/>
    <n v="5702"/>
    <s v="Medio"/>
    <s v="Bajo"/>
    <n v="0.18181818181818182"/>
    <n v="876"/>
    <n v="40"/>
    <n v="0.27500000000000002"/>
    <n v="0.27500000000000002"/>
    <s v="Primera compra"/>
    <n v="912"/>
    <n v="29.96303901437372"/>
    <n v="2.4969199178644765"/>
    <x v="0"/>
    <x v="2"/>
    <s v="abr"/>
  </r>
  <r>
    <x v="5294"/>
    <x v="1"/>
    <n v="11"/>
    <n v="39"/>
    <n v="69.3"/>
    <n v="16"/>
    <s v="Yes"/>
    <s v="Yes"/>
    <n v="0"/>
    <n v="5"/>
    <n v="4"/>
    <s v="Yes"/>
    <n v="0"/>
    <s v="MI"/>
    <x v="1"/>
    <n v="84"/>
    <s v="No"/>
    <s v="Yes"/>
    <s v="No"/>
    <s v="  Month-to-Month   "/>
    <s v="Direct Debit"/>
    <n v="15"/>
    <n v="67"/>
    <x v="2"/>
    <s v="Competitor made better offer"/>
    <x v="50"/>
    <x v="35"/>
    <n v="49"/>
    <x v="0"/>
    <n v="16.78"/>
    <x v="4"/>
    <s v="Email"/>
    <x v="1"/>
    <n v="0.42"/>
    <n v="3909"/>
    <s v="Medio"/>
    <s v="Bajo"/>
    <n v="6.1224489795918366E-2"/>
    <n v="1182"/>
    <n v="58"/>
    <n v="0.84482758620689657"/>
    <n v="0.84482758620689657"/>
    <s v="Primera compra"/>
    <n v="294"/>
    <n v="9.6591375770020544"/>
    <n v="0.80492813141683783"/>
    <x v="0"/>
    <x v="1"/>
    <s v="dic"/>
  </r>
  <r>
    <x v="5295"/>
    <x v="1"/>
    <n v="16"/>
    <n v="204"/>
    <n v="533.29999999999995"/>
    <n v="0"/>
    <s v="No"/>
    <s v="No"/>
    <n v="38.5"/>
    <n v="1"/>
    <n v="10"/>
    <s v="Yes"/>
    <n v="0"/>
    <s v="RI"/>
    <x v="1"/>
    <n v="53"/>
    <s v="No"/>
    <s v="No"/>
    <s v="No"/>
    <s v="  One Year   "/>
    <s v="Credit Card"/>
    <n v="35"/>
    <n v="1333"/>
    <x v="3"/>
    <s v="Don't know"/>
    <x v="65"/>
    <x v="167"/>
    <n v="27"/>
    <x v="2"/>
    <n v="33.4"/>
    <x v="3"/>
    <s v="Phone"/>
    <x v="1"/>
    <n v="0"/>
    <n v="1978"/>
    <s v="Medio"/>
    <s v="Bajo"/>
    <n v="3.7037037037037035E-2"/>
    <n v="511"/>
    <n v="205"/>
    <n v="0.13170731707317074"/>
    <n v="0.13170731707317074"/>
    <s v="Primera compra"/>
    <n v="1074"/>
    <n v="35.285420944558524"/>
    <n v="2.9404517453798769"/>
    <x v="2"/>
    <x v="0"/>
    <s v="nov"/>
  </r>
  <r>
    <x v="5296"/>
    <x v="1"/>
    <n v="36"/>
    <n v="7"/>
    <n v="22.8"/>
    <n v="12"/>
    <s v="Yes"/>
    <s v="No"/>
    <n v="11.7"/>
    <n v="2"/>
    <n v="8"/>
    <s v="Yes"/>
    <n v="0"/>
    <s v="NH"/>
    <x v="0"/>
    <n v="25"/>
    <s v="Yes"/>
    <s v="No"/>
    <s v="No"/>
    <s v="  Month-to-Month   "/>
    <s v="Direct Debit"/>
    <n v="22"/>
    <n v="63"/>
    <x v="5"/>
    <s v="Lack of affordable download/upload speed"/>
    <x v="1372"/>
    <x v="1010"/>
    <n v="34"/>
    <x v="0"/>
    <n v="26.04"/>
    <x v="3"/>
    <s v="Email"/>
    <x v="1"/>
    <n v="0.47"/>
    <n v="681"/>
    <s v="Medio"/>
    <s v="Bajo"/>
    <n v="2.9411764705882353E-2"/>
    <n v="1459"/>
    <n v="20"/>
    <n v="1.7"/>
    <n v="1.7"/>
    <s v="Primera compra"/>
    <n v="1107"/>
    <n v="36.369609856262834"/>
    <n v="3.030800821355236"/>
    <x v="2"/>
    <x v="1"/>
    <s v="oct"/>
  </r>
  <r>
    <x v="5297"/>
    <x v="1"/>
    <n v="31"/>
    <n v="3"/>
    <n v="9"/>
    <n v="0"/>
    <s v="No"/>
    <s v="No"/>
    <n v="0"/>
    <n v="4"/>
    <n v="20"/>
    <s v="Yes"/>
    <n v="0"/>
    <s v="ID"/>
    <x v="1"/>
    <n v="30"/>
    <s v="No"/>
    <s v="No"/>
    <s v="No"/>
    <s v="  Month-to-Month   "/>
    <s v="Paper Check"/>
    <n v="28"/>
    <n v="28"/>
    <x v="2"/>
    <s v="Competitor made better offer"/>
    <x v="1258"/>
    <x v="155"/>
    <n v="116"/>
    <x v="1"/>
    <n v="23.37"/>
    <x v="6"/>
    <s v="Phone"/>
    <x v="0"/>
    <n v="0"/>
    <n v="5577"/>
    <s v="Medio"/>
    <s v="Medio"/>
    <n v="8.6206896551724144E-2"/>
    <n v="714"/>
    <n v="13"/>
    <n v="8.9230769230769234"/>
    <n v="8.9230769230769234"/>
    <s v="Primera compra"/>
    <n v="564"/>
    <n v="18.529774127310063"/>
    <n v="1.5441478439425051"/>
    <x v="1"/>
    <x v="1"/>
    <s v="mar"/>
  </r>
  <r>
    <x v="5298"/>
    <x v="1"/>
    <n v="37"/>
    <n v="9"/>
    <n v="27.1"/>
    <n v="0"/>
    <s v="No"/>
    <s v="No"/>
    <n v="0"/>
    <n v="2"/>
    <n v="2"/>
    <s v="No"/>
    <n v="6"/>
    <s v="MI"/>
    <x v="0"/>
    <n v="56"/>
    <s v="No"/>
    <s v="No"/>
    <s v="No"/>
    <s v="  Month-to-Month   "/>
    <s v="Direct Debit"/>
    <n v="48"/>
    <n v="108"/>
    <x v="2"/>
    <s v="Competitor made better offer"/>
    <x v="552"/>
    <x v="242"/>
    <n v="100"/>
    <x v="1"/>
    <n v="47.98"/>
    <x v="10"/>
    <s v="Phone"/>
    <x v="1"/>
    <n v="0"/>
    <n v="1569"/>
    <s v="Alto"/>
    <s v="Medio"/>
    <n v="7.0000000000000007E-2"/>
    <n v="1725"/>
    <n v="16"/>
    <n v="6.25"/>
    <n v="6.25"/>
    <s v="Primera compra"/>
    <n v="651"/>
    <n v="21.388090349075974"/>
    <n v="1.7823408624229977"/>
    <x v="1"/>
    <x v="1"/>
    <s v="ene"/>
  </r>
  <r>
    <x v="5299"/>
    <x v="1"/>
    <n v="13"/>
    <n v="39"/>
    <n v="86.1"/>
    <n v="0"/>
    <s v="No"/>
    <s v="No"/>
    <n v="0"/>
    <n v="1"/>
    <n v="1"/>
    <s v="Yes"/>
    <n v="0"/>
    <s v="ND"/>
    <x v="1"/>
    <n v="61"/>
    <s v="No"/>
    <s v="No"/>
    <s v="No"/>
    <s v="  Month-to-Month   "/>
    <s v="Direct Debit"/>
    <n v="30"/>
    <n v="199"/>
    <x v="4"/>
    <s v="Attitude of support person"/>
    <x v="933"/>
    <x v="516"/>
    <n v="103"/>
    <x v="1"/>
    <n v="27.08"/>
    <x v="4"/>
    <s v="SMS"/>
    <x v="1"/>
    <n v="0"/>
    <n v="4754"/>
    <s v="Medio"/>
    <s v="Bajo"/>
    <n v="2.9126213592233011E-2"/>
    <n v="693"/>
    <n v="42"/>
    <n v="2.4523809523809526"/>
    <n v="2.4523809523809526"/>
    <s v="Primera compra"/>
    <n v="897"/>
    <n v="29.470225872689941"/>
    <n v="2.4558521560574951"/>
    <x v="0"/>
    <x v="1"/>
    <s v="abr"/>
  </r>
  <r>
    <x v="5300"/>
    <x v="1"/>
    <n v="26"/>
    <n v="31"/>
    <n v="72.5"/>
    <n v="28"/>
    <s v="Yes"/>
    <s v="No"/>
    <n v="14.1"/>
    <n v="3"/>
    <n v="2"/>
    <s v="Yes"/>
    <n v="0"/>
    <s v="WA"/>
    <x v="0"/>
    <n v="57"/>
    <s v="No"/>
    <s v="No"/>
    <s v="No"/>
    <s v="  Month-to-Month   "/>
    <s v="Direct Debit"/>
    <n v="34"/>
    <n v="226"/>
    <x v="1"/>
    <s v="Service dissatisfaction"/>
    <x v="82"/>
    <x v="805"/>
    <n v="108"/>
    <x v="1"/>
    <n v="29.98"/>
    <x v="2"/>
    <s v="Phone"/>
    <x v="1"/>
    <n v="0.71"/>
    <n v="3722"/>
    <s v="Medio"/>
    <s v="Medio"/>
    <n v="4.6296296296296294E-2"/>
    <n v="814"/>
    <n v="64"/>
    <n v="1.6875"/>
    <n v="1.6875"/>
    <s v="Primera compra"/>
    <n v="1057"/>
    <n v="34.726899383983579"/>
    <n v="2.8939082819986317"/>
    <x v="1"/>
    <x v="1"/>
    <s v="nov"/>
  </r>
  <r>
    <x v="5301"/>
    <x v="1"/>
    <n v="5"/>
    <n v="4"/>
    <n v="9"/>
    <n v="4"/>
    <s v="Yes"/>
    <s v="No"/>
    <n v="2.6"/>
    <n v="0"/>
    <n v="4"/>
    <s v="Yes"/>
    <n v="0"/>
    <s v="SC"/>
    <x v="1"/>
    <n v="70"/>
    <s v="No"/>
    <s v="Yes"/>
    <s v="Yes"/>
    <s v="  Month-to-Month   "/>
    <s v="Direct Debit"/>
    <n v="27"/>
    <n v="27"/>
    <x v="1"/>
    <s v="Service dissatisfaction"/>
    <x v="192"/>
    <x v="113"/>
    <n v="31"/>
    <x v="2"/>
    <n v="23.55"/>
    <x v="5"/>
    <s v="Phone"/>
    <x v="0"/>
    <n v="0.13"/>
    <n v="2521"/>
    <s v="Medio"/>
    <s v="Bajo"/>
    <n v="0.12903225806451613"/>
    <n v="1252"/>
    <n v="12"/>
    <n v="2.5833333333333335"/>
    <n v="2.5833333333333335"/>
    <s v="Primera compra"/>
    <n v="1420"/>
    <n v="46.652977412731005"/>
    <n v="3.8877481177275839"/>
    <x v="0"/>
    <x v="1"/>
    <s v="nov"/>
  </r>
  <r>
    <x v="5302"/>
    <x v="1"/>
    <n v="9"/>
    <n v="41"/>
    <n v="89.6"/>
    <n v="88"/>
    <s v="Yes"/>
    <s v="Yes"/>
    <n v="0"/>
    <n v="5"/>
    <n v="6"/>
    <s v="Yes"/>
    <n v="0"/>
    <s v="MA"/>
    <x v="0"/>
    <n v="38"/>
    <s v="No"/>
    <s v="No"/>
    <s v="Yes"/>
    <s v="  Month-to-Month   "/>
    <s v="Direct Debit"/>
    <n v="32"/>
    <n v="725"/>
    <x v="1"/>
    <s v="Lack of self-service on Website"/>
    <x v="848"/>
    <x v="988"/>
    <n v="37"/>
    <x v="1"/>
    <n v="38.33"/>
    <x v="2"/>
    <s v="Email"/>
    <x v="1"/>
    <n v="1.91"/>
    <n v="2437"/>
    <s v="Medio"/>
    <s v="Medio"/>
    <n v="0.13513513513513514"/>
    <n v="302"/>
    <n v="134"/>
    <n v="0.27611940298507465"/>
    <n v="0.27611940298507465"/>
    <s v="Primera compra"/>
    <n v="1456"/>
    <n v="47.835728952772072"/>
    <n v="3.9863107460643392"/>
    <x v="1"/>
    <x v="2"/>
    <s v="oct"/>
  </r>
  <r>
    <x v="5303"/>
    <x v="1"/>
    <n v="24"/>
    <n v="2"/>
    <n v="5"/>
    <n v="0"/>
    <s v="No"/>
    <s v="No"/>
    <n v="0"/>
    <n v="4"/>
    <n v="10"/>
    <s v="Yes"/>
    <n v="0"/>
    <s v="OH"/>
    <x v="0"/>
    <n v="63"/>
    <s v="No"/>
    <s v="No"/>
    <s v="No"/>
    <s v="  Month-to-Month   "/>
    <s v="Direct Debit"/>
    <n v="38"/>
    <n v="38"/>
    <x v="3"/>
    <s v="Moved"/>
    <x v="926"/>
    <x v="338"/>
    <n v="32"/>
    <x v="0"/>
    <n v="45.38"/>
    <x v="4"/>
    <s v="Phone"/>
    <x v="0"/>
    <n v="0"/>
    <n v="5650"/>
    <s v="Alto"/>
    <s v="Bajo"/>
    <n v="9.375E-2"/>
    <n v="923"/>
    <n v="5"/>
    <n v="6.4"/>
    <n v="6.4"/>
    <s v="Primera compra"/>
    <n v="1595"/>
    <n v="52.402464065708415"/>
    <n v="4.3668720054757015"/>
    <x v="0"/>
    <x v="1"/>
    <s v="jun"/>
  </r>
  <r>
    <x v="5304"/>
    <x v="1"/>
    <n v="35"/>
    <n v="81"/>
    <n v="206.5"/>
    <n v="0"/>
    <s v="No"/>
    <s v="Yes"/>
    <n v="0"/>
    <n v="5"/>
    <n v="5"/>
    <s v="Yes"/>
    <n v="0"/>
    <s v="FL"/>
    <x v="0"/>
    <n v="55"/>
    <s v="No"/>
    <s v="No"/>
    <s v="Yes"/>
    <s v="  One Year   "/>
    <s v="Direct Debit"/>
    <n v="22"/>
    <n v="446"/>
    <x v="1"/>
    <s v="Network reliability"/>
    <x v="1301"/>
    <x v="871"/>
    <n v="54"/>
    <x v="1"/>
    <n v="23.03"/>
    <x v="7"/>
    <s v="SMS"/>
    <x v="1"/>
    <n v="0"/>
    <n v="530"/>
    <s v="Medio"/>
    <s v="Medio"/>
    <n v="0.1111111111111111"/>
    <n v="375"/>
    <n v="87"/>
    <n v="0.62068965517241381"/>
    <n v="0.62068965517241381"/>
    <s v="Primera compra"/>
    <n v="1657"/>
    <n v="54.439425051334695"/>
    <n v="4.5366187542778915"/>
    <x v="1"/>
    <x v="1"/>
    <s v="mar"/>
  </r>
  <r>
    <x v="5305"/>
    <x v="1"/>
    <n v="11"/>
    <n v="13"/>
    <n v="32.6"/>
    <n v="0"/>
    <s v="No"/>
    <s v="No"/>
    <n v="70.8"/>
    <n v="3"/>
    <n v="8"/>
    <s v="Yes"/>
    <n v="0"/>
    <s v="GA"/>
    <x v="1"/>
    <n v="31"/>
    <s v="No"/>
    <s v="No"/>
    <s v="No"/>
    <s v="  Month-to-Month   "/>
    <s v="Direct Debit"/>
    <n v="55"/>
    <n v="449"/>
    <x v="1"/>
    <s v="Product dissatisfaction"/>
    <x v="1051"/>
    <x v="1123"/>
    <n v="35"/>
    <x v="1"/>
    <n v="52.69"/>
    <x v="5"/>
    <s v="Phone"/>
    <x v="1"/>
    <n v="0"/>
    <n v="5253"/>
    <s v="Alto"/>
    <s v="Bajo"/>
    <n v="0.11428571428571428"/>
    <n v="759"/>
    <n v="17"/>
    <n v="2.0588235294117645"/>
    <n v="2.0588235294117645"/>
    <s v="Primera compra"/>
    <n v="699"/>
    <n v="22.965092402464066"/>
    <n v="1.9137577002053388"/>
    <x v="0"/>
    <x v="1"/>
    <s v="nov"/>
  </r>
  <r>
    <x v="5306"/>
    <x v="1"/>
    <n v="7"/>
    <n v="21"/>
    <n v="60.8"/>
    <n v="30"/>
    <s v="Yes"/>
    <s v="No"/>
    <n v="15.6"/>
    <n v="0"/>
    <n v="12"/>
    <s v="Yes"/>
    <n v="0"/>
    <s v="NV"/>
    <x v="0"/>
    <n v="29"/>
    <s v="Yes"/>
    <s v="No"/>
    <s v="Yes"/>
    <s v="  Month-to-Month   "/>
    <s v="Paper Check"/>
    <n v="24"/>
    <n v="124"/>
    <x v="1"/>
    <s v="Network reliability"/>
    <x v="639"/>
    <x v="544"/>
    <n v="78"/>
    <x v="0"/>
    <n v="28.29"/>
    <x v="3"/>
    <s v="Phone"/>
    <x v="0"/>
    <n v="0.62"/>
    <n v="3276"/>
    <s v="Medio"/>
    <s v="Bajo"/>
    <n v="1.282051282051282E-2"/>
    <n v="955"/>
    <n v="52"/>
    <n v="1.5"/>
    <n v="1.5"/>
    <s v="Primera compra"/>
    <n v="1040"/>
    <n v="34.168377823408619"/>
    <n v="2.8473648186173848"/>
    <x v="2"/>
    <x v="1"/>
    <s v="dic"/>
  </r>
  <r>
    <x v="5307"/>
    <x v="1"/>
    <n v="18"/>
    <n v="67"/>
    <n v="196.5"/>
    <n v="0"/>
    <s v="No"/>
    <s v="No"/>
    <n v="0"/>
    <n v="2"/>
    <n v="2"/>
    <s v="Yes"/>
    <n v="0"/>
    <s v="KS"/>
    <x v="0"/>
    <n v="39"/>
    <s v="No"/>
    <s v="No"/>
    <s v="No"/>
    <s v="  Month-to-Month   "/>
    <s v="Direct Debit"/>
    <n v="39"/>
    <n v="1279"/>
    <x v="3"/>
    <s v="Don't know"/>
    <x v="1195"/>
    <x v="38"/>
    <n v="19"/>
    <x v="0"/>
    <n v="33.56"/>
    <x v="9"/>
    <s v="SMS"/>
    <x v="0"/>
    <n v="0"/>
    <n v="5714"/>
    <s v="Medio"/>
    <s v="Medio"/>
    <n v="0.42105263157894735"/>
    <n v="1631"/>
    <n v="75"/>
    <n v="0.25333333333333335"/>
    <n v="0.25333333333333335"/>
    <s v="Primera compra"/>
    <n v="1703"/>
    <n v="55.950718685831617"/>
    <n v="4.6625598904859684"/>
    <x v="1"/>
    <x v="0"/>
    <s v="feb"/>
  </r>
  <r>
    <x v="5308"/>
    <x v="1"/>
    <n v="9"/>
    <n v="52"/>
    <n v="104"/>
    <n v="0"/>
    <s v="No"/>
    <s v="No"/>
    <n v="0"/>
    <n v="4"/>
    <n v="5"/>
    <s v="Yes"/>
    <n v="0"/>
    <s v="IL"/>
    <x v="0"/>
    <n v="53"/>
    <s v="No"/>
    <s v="No"/>
    <s v="Yes"/>
    <s v="  Month-to-Month   "/>
    <s v="Direct Debit"/>
    <n v="37"/>
    <n v="969"/>
    <x v="2"/>
    <s v="Competitor made better offer"/>
    <x v="550"/>
    <x v="690"/>
    <n v="86"/>
    <x v="1"/>
    <n v="41.39"/>
    <x v="2"/>
    <s v="SMS"/>
    <x v="0"/>
    <n v="0"/>
    <n v="2925"/>
    <s v="Medio"/>
    <s v="Medio"/>
    <n v="5.8139534883720929E-2"/>
    <n v="1509"/>
    <n v="57"/>
    <n v="1.5087719298245614"/>
    <n v="1.5087719298245614"/>
    <s v="Primera compra"/>
    <n v="439"/>
    <n v="14.422997946611909"/>
    <n v="1.2019164955509924"/>
    <x v="1"/>
    <x v="2"/>
    <s v="ago"/>
  </r>
  <r>
    <x v="5309"/>
    <x v="1"/>
    <n v="3"/>
    <n v="42"/>
    <n v="114.8"/>
    <n v="32"/>
    <s v="Yes"/>
    <s v="No"/>
    <n v="39.200000000000003"/>
    <n v="2"/>
    <n v="3"/>
    <s v="Yes"/>
    <n v="0"/>
    <s v="GA"/>
    <x v="1"/>
    <n v="72"/>
    <s v="No"/>
    <s v="Yes"/>
    <s v="No"/>
    <s v="  Month-to-Month   "/>
    <s v="Direct Debit"/>
    <n v="54"/>
    <n v="411"/>
    <x v="2"/>
    <s v="Competitor made better offer"/>
    <x v="252"/>
    <x v="410"/>
    <n v="117"/>
    <x v="2"/>
    <n v="61.81"/>
    <x v="4"/>
    <s v="Email"/>
    <x v="0"/>
    <n v="1.18"/>
    <n v="794"/>
    <s v="Alto"/>
    <s v="Bajo"/>
    <n v="2.564102564102564E-2"/>
    <n v="834"/>
    <n v="77"/>
    <n v="1.5194805194805194"/>
    <n v="1.5194805194805194"/>
    <s v="Primera compra"/>
    <n v="689"/>
    <n v="22.636550308008214"/>
    <n v="1.8863791923340179"/>
    <x v="0"/>
    <x v="1"/>
    <s v="nov"/>
  </r>
  <r>
    <x v="5310"/>
    <x v="1"/>
    <n v="20"/>
    <n v="2"/>
    <n v="5"/>
    <n v="0"/>
    <s v="No"/>
    <s v="No"/>
    <n v="0"/>
    <n v="5"/>
    <n v="6"/>
    <s v="Yes"/>
    <n v="0"/>
    <s v="NJ"/>
    <x v="0"/>
    <n v="48"/>
    <s v="No"/>
    <s v="No"/>
    <s v="No"/>
    <s v="  Month-to-Month   "/>
    <s v="Paper Check"/>
    <n v="31"/>
    <n v="31"/>
    <x v="2"/>
    <s v="Competitor made better offer"/>
    <x v="297"/>
    <x v="1180"/>
    <n v="100"/>
    <x v="1"/>
    <n v="32.6"/>
    <x v="6"/>
    <s v="SMS"/>
    <x v="1"/>
    <n v="0"/>
    <n v="3732"/>
    <s v="Medio"/>
    <s v="Medio"/>
    <n v="0.1"/>
    <n v="1728"/>
    <n v="12"/>
    <n v="8.3333333333333339"/>
    <n v="8.3333333333333339"/>
    <s v="Primera compra"/>
    <n v="636"/>
    <n v="20.895277207392198"/>
    <n v="1.7412731006160165"/>
    <x v="1"/>
    <x v="1"/>
    <s v="ene"/>
  </r>
  <r>
    <x v="5311"/>
    <x v="1"/>
    <n v="13"/>
    <n v="99"/>
    <n v="253.3"/>
    <n v="76"/>
    <s v="Yes"/>
    <s v="No"/>
    <n v="44.3"/>
    <n v="4"/>
    <n v="6"/>
    <s v="Yes"/>
    <n v="0"/>
    <s v="ID"/>
    <x v="0"/>
    <n v="37"/>
    <s v="No"/>
    <s v="No"/>
    <s v="Yes"/>
    <s v="  Month-to-Month   "/>
    <s v="Direct Debit"/>
    <n v="50"/>
    <n v="981"/>
    <x v="5"/>
    <s v="Lack of affordable download/upload speed"/>
    <x v="833"/>
    <x v="510"/>
    <n v="51"/>
    <x v="0"/>
    <n v="52.16"/>
    <x v="7"/>
    <s v="SMS"/>
    <x v="0"/>
    <n v="0.13"/>
    <n v="4910"/>
    <s v="Alto"/>
    <s v="Medio"/>
    <n v="0.11764705882352941"/>
    <n v="1711"/>
    <n v="181"/>
    <n v="0.28176795580110497"/>
    <n v="0.28176795580110497"/>
    <s v="Primera compra"/>
    <n v="717"/>
    <n v="23.5564681724846"/>
    <n v="1.9630390143737166"/>
    <x v="1"/>
    <x v="2"/>
    <s v="oct"/>
  </r>
  <r>
    <x v="5312"/>
    <x v="1"/>
    <n v="20"/>
    <n v="80"/>
    <n v="217.1"/>
    <n v="144"/>
    <s v="Yes"/>
    <s v="No"/>
    <n v="142.19999999999999"/>
    <n v="2"/>
    <n v="15"/>
    <s v="No"/>
    <n v="0"/>
    <s v="NE"/>
    <x v="1"/>
    <n v="29"/>
    <s v="Yes"/>
    <s v="No"/>
    <s v="Yes"/>
    <s v="  One Year   "/>
    <s v="Credit Card"/>
    <n v="51"/>
    <n v="1839"/>
    <x v="5"/>
    <s v="Extra data charges"/>
    <x v="76"/>
    <x v="496"/>
    <n v="101"/>
    <x v="2"/>
    <n v="42.08"/>
    <x v="10"/>
    <s v="SMS"/>
    <x v="1"/>
    <n v="5.69"/>
    <n v="1022"/>
    <s v="Medio"/>
    <s v="Medio"/>
    <n v="6.9306930693069313E-2"/>
    <n v="855"/>
    <n v="231"/>
    <n v="0.43722943722943725"/>
    <n v="0.43722943722943725"/>
    <s v="Primera compra"/>
    <n v="600"/>
    <n v="19.71252566735113"/>
    <n v="1.6427104722792609"/>
    <x v="1"/>
    <x v="0"/>
    <s v="feb"/>
  </r>
  <r>
    <x v="5313"/>
    <x v="1"/>
    <n v="7"/>
    <n v="58"/>
    <n v="137.1"/>
    <n v="0"/>
    <s v="No"/>
    <s v="No"/>
    <n v="0"/>
    <n v="5"/>
    <n v="5"/>
    <s v="Yes"/>
    <n v="0"/>
    <s v="KY"/>
    <x v="1"/>
    <n v="75"/>
    <s v="No"/>
    <s v="Yes"/>
    <s v="No"/>
    <s v="  Month-to-Month   "/>
    <s v="Credit Card"/>
    <n v="33"/>
    <n v="503"/>
    <x v="2"/>
    <s v="Competitor offered more data"/>
    <x v="505"/>
    <x v="1300"/>
    <n v="116"/>
    <x v="1"/>
    <n v="32.380000000000003"/>
    <x v="3"/>
    <s v="Email"/>
    <x v="0"/>
    <n v="0"/>
    <n v="3503"/>
    <s v="Medio"/>
    <s v="Bajo"/>
    <n v="8.6206896551724137E-3"/>
    <n v="1729"/>
    <n v="59"/>
    <n v="1.9661016949152543"/>
    <n v="1.9661016949152543"/>
    <s v="Primera compra"/>
    <n v="1656"/>
    <n v="54.406570841889113"/>
    <n v="4.5338809034907595"/>
    <x v="2"/>
    <x v="1"/>
    <s v="abr"/>
  </r>
  <r>
    <x v="5314"/>
    <x v="1"/>
    <n v="5"/>
    <n v="86"/>
    <n v="166.4"/>
    <n v="63"/>
    <s v="Yes"/>
    <s v="No"/>
    <n v="70"/>
    <n v="0"/>
    <n v="9"/>
    <s v="Yes"/>
    <n v="0"/>
    <s v="TX"/>
    <x v="0"/>
    <n v="49"/>
    <s v="No"/>
    <s v="No"/>
    <s v="No"/>
    <s v="  Month-to-Month   "/>
    <s v="Direct Debit"/>
    <n v="54"/>
    <n v="1116"/>
    <x v="3"/>
    <s v="Don't know"/>
    <x v="1037"/>
    <x v="1413"/>
    <n v="26"/>
    <x v="1"/>
    <n v="64.42"/>
    <x v="9"/>
    <s v="Email"/>
    <x v="0"/>
    <n v="0.21"/>
    <n v="35"/>
    <s v="Alto"/>
    <s v="Medio"/>
    <n v="0.30769230769230771"/>
    <n v="1539"/>
    <n v="157"/>
    <n v="0.16560509554140126"/>
    <n v="0.16560509554140126"/>
    <s v="Primera compra"/>
    <n v="327"/>
    <n v="10.743326488706366"/>
    <n v="0.89527720739219718"/>
    <x v="1"/>
    <x v="0"/>
    <s v="nov"/>
  </r>
  <r>
    <x v="5315"/>
    <x v="1"/>
    <n v="26"/>
    <n v="5"/>
    <n v="15.3"/>
    <n v="4"/>
    <s v="Yes"/>
    <s v="No"/>
    <n v="4.4000000000000004"/>
    <n v="1"/>
    <n v="6"/>
    <s v="Yes"/>
    <n v="0"/>
    <s v="NH"/>
    <x v="1"/>
    <n v="51"/>
    <s v="No"/>
    <s v="No"/>
    <s v="No"/>
    <s v="  Month-to-Month   "/>
    <s v="Direct Debit"/>
    <n v="16"/>
    <n v="31"/>
    <x v="1"/>
    <s v="Network reliability"/>
    <x v="271"/>
    <x v="1143"/>
    <n v="13"/>
    <x v="0"/>
    <n v="14.79"/>
    <x v="0"/>
    <s v="Email"/>
    <x v="0"/>
    <n v="0.13"/>
    <n v="5875"/>
    <s v="Medio"/>
    <s v="Bajo"/>
    <n v="0.15384615384615385"/>
    <n v="1487"/>
    <n v="11"/>
    <n v="1.1818181818181819"/>
    <n v="1.1818181818181819"/>
    <s v="Primera compra"/>
    <n v="996"/>
    <n v="32.722792607802873"/>
    <n v="2.7268993839835729"/>
    <x v="0"/>
    <x v="1"/>
    <s v="ene"/>
  </r>
  <r>
    <x v="5316"/>
    <x v="1"/>
    <n v="10"/>
    <n v="6"/>
    <n v="14"/>
    <n v="0"/>
    <s v="No"/>
    <s v="No"/>
    <n v="0"/>
    <n v="3"/>
    <n v="0"/>
    <s v="No"/>
    <n v="0"/>
    <s v="MS"/>
    <x v="0"/>
    <n v="44"/>
    <s v="No"/>
    <s v="No"/>
    <s v="No"/>
    <s v="  Month-to-Month   "/>
    <s v="Credit Card"/>
    <n v="11"/>
    <n v="11"/>
    <x v="2"/>
    <s v="Competitor made better offer"/>
    <x v="1144"/>
    <x v="568"/>
    <n v="29"/>
    <x v="1"/>
    <n v="11.55"/>
    <x v="3"/>
    <s v="Email"/>
    <x v="0"/>
    <n v="0"/>
    <n v="6905"/>
    <s v="Medio"/>
    <s v="Bajo"/>
    <n v="3.4482758620689655E-2"/>
    <n v="734"/>
    <n v="7"/>
    <n v="4.1428571428571432"/>
    <n v="4.1428571428571432"/>
    <s v="Primera compra"/>
    <n v="1067"/>
    <n v="35.05544147843942"/>
    <n v="2.9212867898699515"/>
    <x v="2"/>
    <x v="1"/>
    <s v="nov"/>
  </r>
  <r>
    <x v="5317"/>
    <x v="1"/>
    <n v="33"/>
    <n v="72"/>
    <n v="150.30000000000001"/>
    <n v="0"/>
    <s v="No"/>
    <s v="No"/>
    <n v="0"/>
    <n v="3"/>
    <n v="3"/>
    <s v="Yes"/>
    <n v="0"/>
    <s v="ID"/>
    <x v="0"/>
    <n v="45"/>
    <s v="No"/>
    <s v="No"/>
    <s v="No"/>
    <s v="  Month-to-Month   "/>
    <s v="Credit Card"/>
    <n v="19"/>
    <n v="223"/>
    <x v="5"/>
    <s v="Extra data charges"/>
    <x v="687"/>
    <x v="437"/>
    <n v="90"/>
    <x v="1"/>
    <n v="19.78"/>
    <x v="10"/>
    <s v="Phone"/>
    <x v="1"/>
    <n v="0"/>
    <n v="5138"/>
    <s v="Medio"/>
    <s v="Medio"/>
    <n v="7.7777777777777779E-2"/>
    <n v="1485"/>
    <n v="79"/>
    <n v="1.139240506329114"/>
    <n v="1.139240506329114"/>
    <s v="Primera compra"/>
    <n v="1234"/>
    <n v="40.542094455852158"/>
    <n v="3.378507871321013"/>
    <x v="1"/>
    <x v="1"/>
    <s v="may"/>
  </r>
  <r>
    <x v="5318"/>
    <x v="1"/>
    <n v="22"/>
    <n v="15"/>
    <n v="41.9"/>
    <n v="0"/>
    <s v="No"/>
    <s v="Yes"/>
    <n v="0"/>
    <n v="0"/>
    <n v="4"/>
    <s v="Yes"/>
    <n v="0"/>
    <s v="TN"/>
    <x v="0"/>
    <n v="31"/>
    <s v="No"/>
    <s v="No"/>
    <s v="No"/>
    <s v="  Month-to-Month   "/>
    <s v="Direct Debit"/>
    <n v="55"/>
    <n v="229"/>
    <x v="3"/>
    <s v="Don't know"/>
    <x v="117"/>
    <x v="384"/>
    <n v="59"/>
    <x v="1"/>
    <n v="62.64"/>
    <x v="2"/>
    <s v="SMS"/>
    <x v="1"/>
    <n v="0"/>
    <n v="6042"/>
    <s v="Alto"/>
    <s v="Medio"/>
    <n v="8.4745762711864403E-2"/>
    <n v="1279"/>
    <n v="20"/>
    <n v="2.95"/>
    <n v="2.95"/>
    <s v="Primera compra"/>
    <n v="1665"/>
    <n v="54.702258726899387"/>
    <n v="4.5585215605749489"/>
    <x v="1"/>
    <x v="1"/>
    <s v="mar"/>
  </r>
  <r>
    <x v="5319"/>
    <x v="1"/>
    <n v="12"/>
    <n v="142"/>
    <n v="354.3"/>
    <n v="0"/>
    <s v="No"/>
    <s v="No"/>
    <n v="0"/>
    <n v="4"/>
    <n v="10"/>
    <s v="Yes"/>
    <n v="0"/>
    <s v="WA"/>
    <x v="0"/>
    <n v="26"/>
    <s v="Yes"/>
    <s v="No"/>
    <s v="Yes"/>
    <s v="  One Year   "/>
    <s v="Direct Debit"/>
    <n v="37"/>
    <n v="1298"/>
    <x v="5"/>
    <s v="Price too high"/>
    <x v="617"/>
    <x v="233"/>
    <n v="76"/>
    <x v="1"/>
    <n v="44.05"/>
    <x v="9"/>
    <s v="Email"/>
    <x v="1"/>
    <n v="0"/>
    <n v="340"/>
    <s v="Medio"/>
    <s v="Medio"/>
    <n v="0.10526315789473684"/>
    <n v="1306"/>
    <n v="150"/>
    <n v="0.50666666666666671"/>
    <n v="0.50666666666666671"/>
    <s v="Primera compra"/>
    <n v="1227"/>
    <n v="40.312114989733061"/>
    <n v="3.3593429158110886"/>
    <x v="1"/>
    <x v="0"/>
    <s v="jun"/>
  </r>
  <r>
    <x v="5320"/>
    <x v="1"/>
    <n v="16"/>
    <n v="16"/>
    <n v="47.5"/>
    <n v="0"/>
    <s v="No"/>
    <s v="No"/>
    <n v="0"/>
    <n v="5"/>
    <n v="6"/>
    <s v="Yes"/>
    <n v="0"/>
    <s v="DE"/>
    <x v="0"/>
    <n v="46"/>
    <s v="No"/>
    <s v="No"/>
    <s v="Yes"/>
    <s v="  Month-to-Month   "/>
    <s v="Direct Debit"/>
    <n v="35"/>
    <n v="182"/>
    <x v="2"/>
    <s v="Competitor had better devices"/>
    <x v="38"/>
    <x v="54"/>
    <n v="84"/>
    <x v="2"/>
    <n v="32.9"/>
    <x v="8"/>
    <s v="Email"/>
    <x v="1"/>
    <n v="0"/>
    <n v="2130"/>
    <s v="Medio"/>
    <s v="Medio"/>
    <n v="0.10714285714285714"/>
    <n v="542"/>
    <n v="25"/>
    <n v="3.36"/>
    <n v="3.36"/>
    <s v="Primera compra"/>
    <n v="973"/>
    <n v="31.967145790554412"/>
    <n v="2.6639288158795345"/>
    <x v="1"/>
    <x v="1"/>
    <s v="feb"/>
  </r>
  <r>
    <x v="5321"/>
    <x v="1"/>
    <n v="11"/>
    <n v="159"/>
    <n v="451"/>
    <n v="0"/>
    <s v="No"/>
    <s v="No"/>
    <n v="0"/>
    <n v="0"/>
    <n v="4"/>
    <s v="Yes"/>
    <n v="0"/>
    <s v="ID"/>
    <x v="0"/>
    <n v="73"/>
    <s v="No"/>
    <s v="Yes"/>
    <s v="Yes"/>
    <s v="  Month-to-Month   "/>
    <s v="Direct Debit"/>
    <n v="41"/>
    <n v="1851"/>
    <x v="1"/>
    <s v="Product dissatisfaction"/>
    <x v="289"/>
    <x v="181"/>
    <n v="74"/>
    <x v="0"/>
    <n v="34.71"/>
    <x v="10"/>
    <s v="Phone"/>
    <x v="1"/>
    <n v="0"/>
    <n v="6755"/>
    <s v="Medio"/>
    <s v="Medio"/>
    <n v="9.45945945945946E-2"/>
    <n v="929"/>
    <n v="166"/>
    <n v="0.44578313253012047"/>
    <n v="0.44578313253012047"/>
    <s v="Primera compra"/>
    <n v="1230"/>
    <n v="40.410677618069819"/>
    <n v="3.3675564681724848"/>
    <x v="1"/>
    <x v="0"/>
    <s v="jun"/>
  </r>
  <r>
    <x v="5322"/>
    <x v="1"/>
    <n v="21"/>
    <n v="3"/>
    <n v="9"/>
    <n v="0"/>
    <s v="No"/>
    <s v="Yes"/>
    <n v="0"/>
    <n v="0"/>
    <n v="0"/>
    <s v="Yes"/>
    <n v="0"/>
    <s v="NM"/>
    <x v="1"/>
    <n v="48"/>
    <s v="No"/>
    <s v="No"/>
    <s v="Yes"/>
    <s v="  Month-to-Month   "/>
    <s v="Direct Debit"/>
    <n v="48"/>
    <n v="48"/>
    <x v="1"/>
    <s v="Network reliability"/>
    <x v="70"/>
    <x v="583"/>
    <n v="96"/>
    <x v="1"/>
    <n v="40.229999999999997"/>
    <x v="10"/>
    <s v="Email"/>
    <x v="0"/>
    <n v="0"/>
    <n v="2749"/>
    <s v="Medio"/>
    <s v="Medio"/>
    <n v="7.2916666666666671E-2"/>
    <n v="440"/>
    <n v="10"/>
    <n v="9.6"/>
    <n v="9.6"/>
    <s v="Primera compra"/>
    <n v="913"/>
    <n v="29.995893223819301"/>
    <n v="2.4996577686516086"/>
    <x v="1"/>
    <x v="1"/>
    <s v="abr"/>
  </r>
  <r>
    <x v="5322"/>
    <x v="1"/>
    <n v="25"/>
    <n v="3"/>
    <n v="9"/>
    <n v="0"/>
    <s v="No"/>
    <s v="Yes"/>
    <n v="0"/>
    <n v="0"/>
    <n v="0"/>
    <s v="Yes"/>
    <n v="0"/>
    <s v="NM"/>
    <x v="1"/>
    <n v="48"/>
    <s v="No"/>
    <s v="No"/>
    <s v="Yes"/>
    <s v="  Month-to-Month   "/>
    <s v="Direct Debit"/>
    <n v="48"/>
    <n v="48"/>
    <x v="1"/>
    <s v="Network reliability"/>
    <x v="70"/>
    <x v="583"/>
    <n v="96"/>
    <x v="1"/>
    <n v="40.229999999999997"/>
    <x v="10"/>
    <s v="Email"/>
    <x v="0"/>
    <n v="0"/>
    <n v="3666"/>
    <s v="Medio"/>
    <s v="Medio"/>
    <n v="7.2916666666666671E-2"/>
    <n v="440"/>
    <n v="10"/>
    <n v="9.6"/>
    <n v="9.6"/>
    <s v="Compra posterior"/>
    <n v="913"/>
    <n v="29.995893223819301"/>
    <n v="2.4996577686516086"/>
    <x v="1"/>
    <x v="1"/>
    <s v="abr"/>
  </r>
  <r>
    <x v="5323"/>
    <x v="1"/>
    <n v="15"/>
    <n v="4"/>
    <n v="12"/>
    <n v="4"/>
    <s v="Yes"/>
    <s v="No"/>
    <n v="5.5"/>
    <n v="5"/>
    <n v="0"/>
    <s v="No"/>
    <n v="0"/>
    <s v="MI"/>
    <x v="1"/>
    <n v="23"/>
    <s v="Yes"/>
    <s v="No"/>
    <s v="No"/>
    <s v="  Month-to-Month   "/>
    <s v="Paper Check"/>
    <n v="10"/>
    <n v="10"/>
    <x v="2"/>
    <s v="Competitor made better offer"/>
    <x v="765"/>
    <x v="813"/>
    <n v="5"/>
    <x v="1"/>
    <n v="9.33"/>
    <x v="6"/>
    <s v="SMS"/>
    <x v="1"/>
    <n v="0.01"/>
    <n v="541"/>
    <s v="Medio"/>
    <s v="Medio"/>
    <n v="2"/>
    <n v="570"/>
    <n v="18"/>
    <n v="0.27777777777777779"/>
    <n v="0.27777777777777779"/>
    <s v="Primera compra"/>
    <n v="1220"/>
    <n v="40.082135523613964"/>
    <n v="3.3401779603011637"/>
    <x v="1"/>
    <x v="1"/>
    <s v="jun"/>
  </r>
  <r>
    <x v="5324"/>
    <x v="1"/>
    <n v="29"/>
    <n v="3"/>
    <n v="11"/>
    <n v="4"/>
    <s v="Yes"/>
    <s v="No"/>
    <n v="4.5999999999999996"/>
    <n v="5"/>
    <n v="7"/>
    <s v="Yes"/>
    <n v="0"/>
    <s v="TN"/>
    <x v="0"/>
    <n v="42"/>
    <s v="No"/>
    <s v="No"/>
    <s v="No"/>
    <s v="  Month-to-Month   "/>
    <s v="Credit Card"/>
    <n v="25"/>
    <n v="25"/>
    <x v="5"/>
    <s v="Extra data charges"/>
    <x v="1014"/>
    <x v="21"/>
    <n v="69"/>
    <x v="0"/>
    <n v="26.24"/>
    <x v="2"/>
    <s v="Email"/>
    <x v="0"/>
    <n v="0.14000000000000001"/>
    <n v="1113"/>
    <s v="Medio"/>
    <s v="Medio"/>
    <n v="7.2463768115942032E-2"/>
    <n v="849"/>
    <n v="12"/>
    <n v="5.75"/>
    <n v="5.75"/>
    <s v="Primera compra"/>
    <n v="1176"/>
    <n v="38.636550308008218"/>
    <n v="3.2197125256673513"/>
    <x v="1"/>
    <x v="1"/>
    <s v="jul"/>
  </r>
  <r>
    <x v="5325"/>
    <x v="1"/>
    <n v="9"/>
    <n v="177"/>
    <n v="424.9"/>
    <n v="284"/>
    <s v="Yes"/>
    <s v="No"/>
    <n v="186.4"/>
    <n v="5"/>
    <n v="4"/>
    <s v="No"/>
    <n v="12"/>
    <s v="MD"/>
    <x v="0"/>
    <n v="61"/>
    <s v="No"/>
    <s v="No"/>
    <s v="Yes"/>
    <s v="  Two Year   "/>
    <s v="Credit Card"/>
    <n v="52"/>
    <n v="3706"/>
    <x v="1"/>
    <s v="Product dissatisfaction"/>
    <x v="257"/>
    <x v="1104"/>
    <n v="92"/>
    <x v="1"/>
    <n v="60.3"/>
    <x v="2"/>
    <s v="Phone"/>
    <x v="1"/>
    <n v="7.46"/>
    <n v="212"/>
    <s v="Alto"/>
    <s v="Medio"/>
    <n v="5.434782608695652E-2"/>
    <n v="1721"/>
    <n v="466"/>
    <n v="0.19742489270386265"/>
    <n v="0.19742489270386265"/>
    <s v="Primera compra"/>
    <n v="1098"/>
    <n v="36.073921971252567"/>
    <n v="3.0061601642710474"/>
    <x v="1"/>
    <x v="3"/>
    <s v="oct"/>
  </r>
  <r>
    <x v="5326"/>
    <x v="1"/>
    <n v="21"/>
    <n v="19"/>
    <n v="50.2"/>
    <n v="0"/>
    <s v="No"/>
    <s v="No"/>
    <n v="0"/>
    <n v="4"/>
    <n v="17"/>
    <s v="Yes"/>
    <n v="0"/>
    <s v="MS"/>
    <x v="0"/>
    <n v="28"/>
    <s v="Yes"/>
    <s v="No"/>
    <s v="No"/>
    <s v="  Month-to-Month   "/>
    <s v="Direct Debit"/>
    <n v="40"/>
    <n v="144"/>
    <x v="2"/>
    <s v="Competitor made better offer"/>
    <x v="42"/>
    <x v="1426"/>
    <n v="90"/>
    <x v="1"/>
    <n v="32.049999999999997"/>
    <x v="6"/>
    <s v="Email"/>
    <x v="1"/>
    <n v="0"/>
    <n v="6063"/>
    <s v="Medio"/>
    <s v="Medio"/>
    <n v="0.1111111111111111"/>
    <n v="293"/>
    <n v="29"/>
    <n v="3.103448275862069"/>
    <n v="3.103448275862069"/>
    <s v="Primera compra"/>
    <n v="1449"/>
    <n v="47.605749486652975"/>
    <n v="3.9671457905544147"/>
    <x v="1"/>
    <x v="1"/>
    <s v="oct"/>
  </r>
  <r>
    <x v="5327"/>
    <x v="1"/>
    <n v="27"/>
    <n v="156"/>
    <n v="462.9"/>
    <n v="144"/>
    <s v="Yes"/>
    <s v="No"/>
    <n v="151.19999999999999"/>
    <n v="1"/>
    <n v="2"/>
    <s v="Yes"/>
    <n v="0"/>
    <s v="KS"/>
    <x v="0"/>
    <n v="82"/>
    <s v="No"/>
    <s v="Yes"/>
    <s v="No"/>
    <s v="  Month-to-Month   "/>
    <s v="Direct Debit"/>
    <n v="59"/>
    <n v="2114"/>
    <x v="5"/>
    <s v="Lack of affordable download/upload speed"/>
    <x v="980"/>
    <x v="669"/>
    <n v="49"/>
    <x v="0"/>
    <n v="65.94"/>
    <x v="0"/>
    <s v="Email"/>
    <x v="0"/>
    <n v="4.54"/>
    <n v="6857"/>
    <s v="Alto"/>
    <s v="Bajo"/>
    <n v="4.0816326530612242E-2"/>
    <n v="937"/>
    <n v="302"/>
    <n v="0.16225165562913907"/>
    <n v="0.16225165562913907"/>
    <s v="Primera compra"/>
    <n v="618"/>
    <n v="20.303901437371664"/>
    <n v="1.6919917864476386"/>
    <x v="0"/>
    <x v="0"/>
    <s v="feb"/>
  </r>
  <r>
    <x v="5328"/>
    <x v="1"/>
    <n v="45"/>
    <n v="57"/>
    <n v="144.19999999999999"/>
    <n v="0"/>
    <s v="No"/>
    <s v="No"/>
    <n v="0"/>
    <n v="0"/>
    <n v="6"/>
    <s v="Yes"/>
    <n v="0"/>
    <s v="KY"/>
    <x v="0"/>
    <n v="56"/>
    <s v="No"/>
    <s v="No"/>
    <s v="Yes"/>
    <s v="  Month-to-Month   "/>
    <s v="Direct Debit"/>
    <n v="16"/>
    <n v="570"/>
    <x v="2"/>
    <s v="Competitor offered more data"/>
    <x v="224"/>
    <x v="593"/>
    <n v="83"/>
    <x v="1"/>
    <n v="13.06"/>
    <x v="4"/>
    <s v="SMS"/>
    <x v="0"/>
    <n v="0"/>
    <n v="2577"/>
    <s v="Medio"/>
    <s v="Bajo"/>
    <n v="3.614457831325301E-2"/>
    <n v="1399"/>
    <n v="60"/>
    <n v="1.3833333333333333"/>
    <n v="1.3833333333333333"/>
    <s v="Primera compra"/>
    <n v="780"/>
    <n v="25.626283367556468"/>
    <n v="2.1355236139630391"/>
    <x v="0"/>
    <x v="1"/>
    <s v="ago"/>
  </r>
  <r>
    <x v="5329"/>
    <x v="1"/>
    <n v="5"/>
    <n v="1"/>
    <n v="4"/>
    <n v="0"/>
    <s v="No"/>
    <s v="Yes"/>
    <n v="0"/>
    <n v="5"/>
    <n v="7"/>
    <s v="Yes"/>
    <n v="0"/>
    <s v="WI"/>
    <x v="0"/>
    <n v="39"/>
    <s v="No"/>
    <s v="No"/>
    <s v="No"/>
    <s v="  Month-to-Month   "/>
    <s v="Direct Debit"/>
    <n v="28"/>
    <n v="28"/>
    <x v="4"/>
    <s v="Attitude of support person"/>
    <x v="1123"/>
    <x v="550"/>
    <n v="58"/>
    <x v="2"/>
    <n v="23.59"/>
    <x v="5"/>
    <s v="Phone"/>
    <x v="1"/>
    <n v="0"/>
    <n v="2721"/>
    <s v="Medio"/>
    <s v="Bajo"/>
    <n v="6.8965517241379309E-2"/>
    <n v="663"/>
    <n v="5"/>
    <n v="11.6"/>
    <n v="11.6"/>
    <s v="Primera compra"/>
    <n v="964"/>
    <n v="31.671457905544152"/>
    <n v="2.6392881587953458"/>
    <x v="0"/>
    <x v="1"/>
    <s v="feb"/>
  </r>
  <r>
    <x v="5330"/>
    <x v="1"/>
    <n v="12"/>
    <n v="5"/>
    <n v="11"/>
    <n v="0"/>
    <s v="No"/>
    <s v="Yes"/>
    <n v="0"/>
    <n v="4"/>
    <n v="2"/>
    <s v="Yes"/>
    <n v="0"/>
    <s v="AL"/>
    <x v="0"/>
    <n v="40"/>
    <s v="No"/>
    <s v="No"/>
    <s v="No"/>
    <s v="  Month-to-Month   "/>
    <s v="Direct Debit"/>
    <n v="29"/>
    <n v="29"/>
    <x v="2"/>
    <s v="Competitor made better offer"/>
    <x v="457"/>
    <x v="5"/>
    <n v="40"/>
    <x v="0"/>
    <n v="25.23"/>
    <x v="6"/>
    <s v="Phone"/>
    <x v="0"/>
    <n v="0"/>
    <n v="73"/>
    <s v="Medio"/>
    <s v="Medio"/>
    <n v="0.25"/>
    <n v="484"/>
    <n v="15"/>
    <n v="2.6666666666666665"/>
    <n v="2.6666666666666665"/>
    <s v="Primera compra"/>
    <n v="1601"/>
    <n v="52.599589322381931"/>
    <n v="4.3832991101984939"/>
    <x v="1"/>
    <x v="1"/>
    <s v="may"/>
  </r>
  <r>
    <x v="5331"/>
    <x v="1"/>
    <n v="13"/>
    <n v="10"/>
    <n v="24.7"/>
    <n v="8"/>
    <s v="Yes"/>
    <s v="No"/>
    <n v="3.1"/>
    <n v="4"/>
    <n v="3"/>
    <s v="Yes"/>
    <n v="0"/>
    <s v="SD"/>
    <x v="1"/>
    <n v="37"/>
    <s v="No"/>
    <s v="No"/>
    <s v="No"/>
    <s v="  Month-to-Month   "/>
    <s v="Direct Debit"/>
    <n v="50"/>
    <n v="102"/>
    <x v="1"/>
    <s v="Lack of self-service on Website"/>
    <x v="1004"/>
    <x v="216"/>
    <n v="80"/>
    <x v="0"/>
    <n v="48.86"/>
    <x v="8"/>
    <s v="Email"/>
    <x v="0"/>
    <n v="0.16"/>
    <n v="1199"/>
    <s v="Alto"/>
    <s v="Medio"/>
    <n v="0.1125"/>
    <n v="1297"/>
    <n v="27"/>
    <n v="2.9629629629629628"/>
    <n v="2.9629629629629628"/>
    <s v="Primera compra"/>
    <n v="617"/>
    <n v="20.271047227926079"/>
    <n v="1.6892539356605065"/>
    <x v="1"/>
    <x v="1"/>
    <s v="feb"/>
  </r>
  <r>
    <x v="5332"/>
    <x v="1"/>
    <n v="15"/>
    <n v="26"/>
    <n v="71"/>
    <n v="28"/>
    <s v="Yes"/>
    <s v="No"/>
    <n v="14.9"/>
    <n v="3"/>
    <n v="14"/>
    <s v="Yes"/>
    <n v="0"/>
    <s v="NE"/>
    <x v="0"/>
    <n v="22"/>
    <s v="Yes"/>
    <s v="No"/>
    <s v="No"/>
    <s v="  Month-to-Month   "/>
    <s v="Direct Debit"/>
    <n v="43"/>
    <n v="304"/>
    <x v="1"/>
    <s v="Network reliability"/>
    <x v="993"/>
    <x v="152"/>
    <n v="101"/>
    <x v="2"/>
    <n v="48.21"/>
    <x v="3"/>
    <s v="Email"/>
    <x v="1"/>
    <n v="0.45"/>
    <n v="2205"/>
    <s v="Alto"/>
    <s v="Bajo"/>
    <n v="9.9009900990099011E-3"/>
    <n v="372"/>
    <n v="55"/>
    <n v="1.8363636363636364"/>
    <n v="1.8363636363636364"/>
    <s v="Primera compra"/>
    <n v="860"/>
    <n v="28.254620123203289"/>
    <n v="2.3545516769336072"/>
    <x v="2"/>
    <x v="1"/>
    <s v="jun"/>
  </r>
  <r>
    <x v="5333"/>
    <x v="1"/>
    <n v="25"/>
    <n v="139"/>
    <n v="358.7"/>
    <n v="180"/>
    <s v="Yes"/>
    <s v="No"/>
    <n v="235.5"/>
    <n v="5"/>
    <n v="1"/>
    <s v="No"/>
    <n v="13"/>
    <s v="SD"/>
    <x v="0"/>
    <n v="76"/>
    <s v="No"/>
    <s v="Yes"/>
    <s v="No"/>
    <s v="  Month-to-Month   "/>
    <s v="Direct Debit"/>
    <n v="34"/>
    <n v="1534"/>
    <x v="2"/>
    <s v="Competitor offered more data"/>
    <x v="151"/>
    <x v="450"/>
    <n v="23"/>
    <x v="0"/>
    <n v="36.729999999999997"/>
    <x v="0"/>
    <s v="Phone"/>
    <x v="0"/>
    <n v="7.06"/>
    <n v="2888"/>
    <s v="Medio"/>
    <s v="Bajo"/>
    <n v="8.6956521739130432E-2"/>
    <n v="345"/>
    <n v="321"/>
    <n v="7.1651090342679122E-2"/>
    <n v="7.1651090342679122E-2"/>
    <s v="Primera compra"/>
    <n v="761"/>
    <n v="25.002053388090346"/>
    <n v="2.083504449007529"/>
    <x v="0"/>
    <x v="0"/>
    <s v="sept"/>
  </r>
  <r>
    <x v="5334"/>
    <x v="1"/>
    <n v="31"/>
    <n v="88"/>
    <n v="264.10000000000002"/>
    <n v="0"/>
    <s v="No"/>
    <s v="No"/>
    <n v="0"/>
    <n v="3"/>
    <n v="6"/>
    <s v="Yes"/>
    <n v="0"/>
    <s v="UT"/>
    <x v="0"/>
    <n v="79"/>
    <s v="No"/>
    <s v="Yes"/>
    <s v="Yes"/>
    <s v="  Month-to-Month   "/>
    <s v="Direct Debit"/>
    <n v="65"/>
    <n v="3411"/>
    <x v="2"/>
    <s v="Competitor had better devices"/>
    <x v="1046"/>
    <x v="1379"/>
    <n v="99"/>
    <x v="0"/>
    <n v="77.709999999999994"/>
    <x v="6"/>
    <s v="SMS"/>
    <x v="1"/>
    <n v="0"/>
    <n v="6243"/>
    <s v="Alto"/>
    <s v="Medio"/>
    <n v="0.10101010101010101"/>
    <n v="318"/>
    <n v="98"/>
    <n v="1.010204081632653"/>
    <n v="1.010204081632653"/>
    <s v="Primera compra"/>
    <n v="322"/>
    <n v="10.57905544147844"/>
    <n v="0.88158795345653662"/>
    <x v="1"/>
    <x v="3"/>
    <s v="nov"/>
  </r>
  <r>
    <x v="5335"/>
    <x v="1"/>
    <n v="11"/>
    <n v="178"/>
    <n v="367.1"/>
    <n v="0"/>
    <s v="No"/>
    <s v="Yes"/>
    <n v="0"/>
    <n v="0"/>
    <n v="14"/>
    <s v="Yes"/>
    <n v="0"/>
    <s v="AK"/>
    <x v="0"/>
    <n v="49"/>
    <s v="No"/>
    <s v="No"/>
    <s v="Yes"/>
    <s v="  Month-to-Month   "/>
    <s v="Direct Debit"/>
    <n v="29"/>
    <n v="963"/>
    <x v="2"/>
    <s v="Competitor offered higher download speeds"/>
    <x v="657"/>
    <x v="1171"/>
    <n v="25"/>
    <x v="2"/>
    <n v="27.1"/>
    <x v="0"/>
    <s v="Phone"/>
    <x v="0"/>
    <n v="0"/>
    <n v="4175"/>
    <s v="Medio"/>
    <s v="Bajo"/>
    <n v="0.08"/>
    <n v="1672"/>
    <n v="180"/>
    <n v="0.1388888888888889"/>
    <n v="0.1388888888888889"/>
    <s v="Primera compra"/>
    <n v="1112"/>
    <n v="36.533880903490761"/>
    <n v="3.0444900752908968"/>
    <x v="0"/>
    <x v="2"/>
    <s v="sept"/>
  </r>
  <r>
    <x v="5336"/>
    <x v="1"/>
    <n v="12"/>
    <n v="93"/>
    <n v="303.10000000000002"/>
    <n v="33"/>
    <s v="Yes"/>
    <s v="No"/>
    <n v="14"/>
    <n v="5"/>
    <n v="2"/>
    <s v="No"/>
    <n v="43"/>
    <s v="AK"/>
    <x v="1"/>
    <n v="74"/>
    <s v="No"/>
    <s v="Yes"/>
    <s v="Yes"/>
    <s v="  Month-to-Month   "/>
    <s v="Direct Debit"/>
    <n v="49"/>
    <n v="935"/>
    <x v="2"/>
    <s v="Competitor had better devices"/>
    <x v="1390"/>
    <x v="1296"/>
    <n v="13"/>
    <x v="2"/>
    <n v="50.49"/>
    <x v="5"/>
    <s v="SMS"/>
    <x v="1"/>
    <n v="533655.86"/>
    <n v="904"/>
    <s v="Alto"/>
    <s v="Bajo"/>
    <n v="0.30769230769230771"/>
    <n v="327"/>
    <n v="130"/>
    <n v="0.1"/>
    <n v="0.1"/>
    <s v="Primera compra"/>
    <n v="1247"/>
    <n v="40.969199178644764"/>
    <n v="3.4140999315537304"/>
    <x v="0"/>
    <x v="2"/>
    <s v="may"/>
  </r>
  <r>
    <x v="5337"/>
    <x v="1"/>
    <n v="24"/>
    <n v="3"/>
    <n v="7"/>
    <n v="2"/>
    <s v="Yes"/>
    <s v="No"/>
    <n v="2.6"/>
    <n v="4"/>
    <n v="8"/>
    <s v="Yes"/>
    <n v="0"/>
    <s v="PA"/>
    <x v="0"/>
    <n v="64"/>
    <s v="No"/>
    <s v="No"/>
    <s v="No"/>
    <s v="  Month-to-Month   "/>
    <s v="Direct Debit"/>
    <n v="30"/>
    <n v="30"/>
    <x v="2"/>
    <s v="Competitor had better devices"/>
    <x v="446"/>
    <x v="1213"/>
    <n v="17"/>
    <x v="0"/>
    <n v="29.06"/>
    <x v="2"/>
    <s v="Email"/>
    <x v="0"/>
    <n v="0.1"/>
    <n v="4995"/>
    <s v="Medio"/>
    <s v="Medio"/>
    <n v="0.29411764705882354"/>
    <n v="784"/>
    <n v="10"/>
    <n v="1.7"/>
    <n v="1.7"/>
    <s v="Primera compra"/>
    <n v="1702"/>
    <n v="55.917864476386036"/>
    <n v="4.6598220396988363"/>
    <x v="1"/>
    <x v="1"/>
    <s v="feb"/>
  </r>
  <r>
    <x v="5338"/>
    <x v="1"/>
    <n v="41"/>
    <n v="2"/>
    <n v="7"/>
    <n v="0"/>
    <s v="No"/>
    <s v="No"/>
    <n v="0"/>
    <n v="1"/>
    <n v="5"/>
    <s v="Yes"/>
    <n v="0"/>
    <s v="TX"/>
    <x v="1"/>
    <n v="77"/>
    <s v="No"/>
    <s v="Yes"/>
    <s v="No"/>
    <s v="  Month-to-Month   "/>
    <s v="Direct Debit"/>
    <n v="39"/>
    <n v="39"/>
    <x v="2"/>
    <s v="Competitor had better devices"/>
    <x v="220"/>
    <x v="1165"/>
    <n v="70"/>
    <x v="0"/>
    <n v="44.67"/>
    <x v="6"/>
    <s v="Email"/>
    <x v="0"/>
    <n v="0"/>
    <n v="1255"/>
    <s v="Medio"/>
    <s v="Medio"/>
    <n v="0.14285714285714285"/>
    <n v="1070"/>
    <n v="12"/>
    <n v="5.833333333333333"/>
    <n v="5.833333333333333"/>
    <s v="Primera compra"/>
    <n v="672"/>
    <n v="22.078028747433265"/>
    <n v="1.839835728952772"/>
    <x v="1"/>
    <x v="1"/>
    <s v="dic"/>
  </r>
  <r>
    <x v="5339"/>
    <x v="1"/>
    <n v="30"/>
    <n v="299"/>
    <n v="709.6"/>
    <n v="0"/>
    <s v="No"/>
    <s v="Yes"/>
    <n v="0"/>
    <n v="3"/>
    <n v="6"/>
    <s v="Yes"/>
    <n v="0"/>
    <s v="DE"/>
    <x v="0"/>
    <n v="43"/>
    <s v="No"/>
    <s v="No"/>
    <s v="No"/>
    <s v="  Month-to-Month   "/>
    <s v="Direct Debit"/>
    <n v="41"/>
    <n v="2248"/>
    <x v="2"/>
    <s v="Competitor offered more data"/>
    <x v="255"/>
    <x v="117"/>
    <n v="82"/>
    <x v="0"/>
    <n v="34.159999999999997"/>
    <x v="7"/>
    <s v="Email"/>
    <x v="0"/>
    <n v="0"/>
    <n v="5908"/>
    <s v="Medio"/>
    <s v="Medio"/>
    <n v="7.3170731707317069E-2"/>
    <n v="1132"/>
    <n v="305"/>
    <n v="0.26885245901639343"/>
    <n v="0.26885245901639343"/>
    <s v="Primera compra"/>
    <n v="452"/>
    <n v="14.850102669404517"/>
    <n v="1.2375085557837098"/>
    <x v="1"/>
    <x v="3"/>
    <s v="jul"/>
  </r>
  <r>
    <x v="5340"/>
    <x v="1"/>
    <n v="31"/>
    <n v="111"/>
    <n v="274.3"/>
    <n v="0"/>
    <s v="No"/>
    <s v="No"/>
    <n v="3.2"/>
    <n v="0"/>
    <n v="5"/>
    <s v="No"/>
    <n v="54"/>
    <s v="ID"/>
    <x v="0"/>
    <n v="76"/>
    <s v="No"/>
    <s v="Yes"/>
    <s v="Yes"/>
    <s v="  Month-to-Month   "/>
    <s v="Direct Debit"/>
    <n v="64"/>
    <n v="2195"/>
    <x v="3"/>
    <s v="Don't know"/>
    <x v="1257"/>
    <x v="174"/>
    <n v="107"/>
    <x v="1"/>
    <n v="66.489999999999995"/>
    <x v="10"/>
    <s v="SMS"/>
    <x v="1"/>
    <n v="0"/>
    <n v="2893"/>
    <s v="Alto"/>
    <s v="Medio"/>
    <n v="6.5420560747663545E-2"/>
    <n v="1344"/>
    <n v="118"/>
    <n v="0.90677966101694918"/>
    <n v="0.90677966101694918"/>
    <s v="Primera compra"/>
    <n v="1437"/>
    <n v="47.21149897330595"/>
    <n v="3.934291581108829"/>
    <x v="1"/>
    <x v="0"/>
    <s v="nov"/>
  </r>
  <r>
    <x v="5341"/>
    <x v="1"/>
    <n v="10"/>
    <n v="107"/>
    <n v="273.60000000000002"/>
    <n v="16"/>
    <s v="Yes"/>
    <s v="No"/>
    <n v="13.5"/>
    <n v="1"/>
    <n v="12"/>
    <s v="Yes"/>
    <n v="0"/>
    <s v="MA"/>
    <x v="1"/>
    <n v="67"/>
    <s v="No"/>
    <s v="Yes"/>
    <s v="No"/>
    <s v="  Month-to-Month   "/>
    <s v="Direct Debit"/>
    <n v="35"/>
    <n v="2397"/>
    <x v="2"/>
    <s v="Competitor had better devices"/>
    <x v="92"/>
    <x v="694"/>
    <n v="75"/>
    <x v="2"/>
    <n v="36.020000000000003"/>
    <x v="1"/>
    <s v="Email"/>
    <x v="0"/>
    <n v="0.4"/>
    <n v="1011"/>
    <s v="Medio"/>
    <s v="Bajo"/>
    <n v="0"/>
    <n v="411"/>
    <n v="123"/>
    <n v="0.6097560975609756"/>
    <n v="0.6097560975609756"/>
    <s v="Primera compra"/>
    <n v="442"/>
    <n v="14.521560574948666"/>
    <n v="1.2101300479123889"/>
    <x v="0"/>
    <x v="3"/>
    <s v="jul"/>
  </r>
  <r>
    <x v="5342"/>
    <x v="1"/>
    <n v="46"/>
    <n v="217"/>
    <n v="855.7"/>
    <n v="0"/>
    <s v="No"/>
    <s v="No"/>
    <n v="4.0999999999999996"/>
    <n v="3"/>
    <n v="5"/>
    <s v="No"/>
    <n v="43"/>
    <s v="CT"/>
    <x v="1"/>
    <n v="64"/>
    <s v="No"/>
    <s v="No"/>
    <s v="Yes"/>
    <s v="  Month-to-Month   "/>
    <s v="Direct Debit"/>
    <n v="53"/>
    <n v="3017"/>
    <x v="2"/>
    <s v="Competitor made better offer"/>
    <x v="1352"/>
    <x v="1427"/>
    <n v="5"/>
    <x v="0"/>
    <n v="63.1"/>
    <x v="4"/>
    <s v="Email"/>
    <x v="1"/>
    <n v="0"/>
    <n v="1106"/>
    <s v="Alto"/>
    <s v="Bajo"/>
    <n v="0.6"/>
    <n v="1359"/>
    <n v="220"/>
    <n v="2.2727272727272728E-2"/>
    <n v="2.2727272727272728E-2"/>
    <s v="Primera compra"/>
    <n v="694"/>
    <n v="22.800821355236142"/>
    <n v="1.9000684462696784"/>
    <x v="0"/>
    <x v="3"/>
    <s v="nov"/>
  </r>
  <r>
    <x v="5343"/>
    <x v="1"/>
    <n v="19"/>
    <n v="408"/>
    <n v="883.2"/>
    <n v="0"/>
    <s v="No"/>
    <s v="Yes"/>
    <n v="0"/>
    <n v="4"/>
    <n v="26"/>
    <s v="Yes"/>
    <n v="0"/>
    <s v="WA"/>
    <x v="0"/>
    <n v="28"/>
    <s v="Yes"/>
    <s v="No"/>
    <s v="Yes"/>
    <s v="  Month-to-Month   "/>
    <s v="Credit Card"/>
    <n v="47"/>
    <n v="3176"/>
    <x v="2"/>
    <s v="Competitor had better devices"/>
    <x v="884"/>
    <x v="194"/>
    <n v="68"/>
    <x v="2"/>
    <n v="52.81"/>
    <x v="9"/>
    <s v="Email"/>
    <x v="0"/>
    <n v="0"/>
    <n v="5860"/>
    <s v="Alto"/>
    <s v="Medio"/>
    <n v="0.11764705882352941"/>
    <n v="1499"/>
    <n v="416"/>
    <n v="0.16346153846153846"/>
    <n v="0.16346153846153846"/>
    <s v="Primera compra"/>
    <n v="1427"/>
    <n v="46.882956878850102"/>
    <n v="3.9069130732375084"/>
    <x v="1"/>
    <x v="3"/>
    <s v="nov"/>
  </r>
  <r>
    <x v="5343"/>
    <x v="1"/>
    <n v="5"/>
    <n v="408"/>
    <n v="883.2"/>
    <n v="0"/>
    <s v="No"/>
    <s v="Yes"/>
    <n v="0"/>
    <n v="4"/>
    <n v="26"/>
    <s v="Yes"/>
    <n v="0"/>
    <s v="WA"/>
    <x v="0"/>
    <n v="28"/>
    <s v="Yes"/>
    <s v="No"/>
    <s v="Yes"/>
    <s v="  Month-to-Month   "/>
    <s v="Credit Card"/>
    <n v="47"/>
    <n v="3176"/>
    <x v="2"/>
    <s v="Competitor had better devices"/>
    <x v="884"/>
    <x v="194"/>
    <n v="68"/>
    <x v="2"/>
    <n v="52.81"/>
    <x v="9"/>
    <s v="Email"/>
    <x v="0"/>
    <n v="0"/>
    <n v="1815"/>
    <s v="Alto"/>
    <s v="Medio"/>
    <n v="0.11764705882352941"/>
    <n v="1499"/>
    <n v="416"/>
    <n v="0.16346153846153846"/>
    <n v="0.16346153846153846"/>
    <s v="Compra posterior"/>
    <n v="1427"/>
    <n v="46.882956878850102"/>
    <n v="3.9069130732375084"/>
    <x v="1"/>
    <x v="3"/>
    <s v="nov"/>
  </r>
  <r>
    <x v="5344"/>
    <x v="1"/>
    <n v="7"/>
    <n v="7"/>
    <n v="15.5"/>
    <n v="0"/>
    <s v="No"/>
    <s v="No"/>
    <n v="0"/>
    <n v="0"/>
    <n v="9"/>
    <s v="No"/>
    <n v="26"/>
    <s v="CA"/>
    <x v="1"/>
    <n v="45"/>
    <s v="No"/>
    <s v="No"/>
    <s v="Yes"/>
    <s v="  Month-to-Month   "/>
    <s v="Credit Card"/>
    <n v="16"/>
    <n v="63"/>
    <x v="0"/>
    <m/>
    <x v="303"/>
    <x v="155"/>
    <n v="114"/>
    <x v="0"/>
    <n v="15.4"/>
    <x v="7"/>
    <s v="Phone"/>
    <x v="0"/>
    <n v="0"/>
    <n v="6914"/>
    <s v="Medio"/>
    <s v="Medio"/>
    <n v="5.2631578947368418E-2"/>
    <n v="714"/>
    <n v="13"/>
    <n v="8.7692307692307701"/>
    <n v="8.7692307692307701"/>
    <s v="Primera compra"/>
    <n v="1607"/>
    <n v="52.796714579055433"/>
    <n v="4.3997262149212863"/>
    <x v="1"/>
    <x v="1"/>
    <s v="may"/>
  </r>
  <r>
    <x v="5345"/>
    <x v="1"/>
    <n v="33"/>
    <n v="26"/>
    <n v="61.5"/>
    <n v="0"/>
    <s v="No"/>
    <s v="No"/>
    <n v="0"/>
    <n v="0"/>
    <n v="9"/>
    <s v="Yes"/>
    <n v="0"/>
    <s v="MO"/>
    <x v="1"/>
    <n v="57"/>
    <s v="No"/>
    <s v="No"/>
    <s v="Yes"/>
    <s v="  Month-to-Month   "/>
    <s v="Direct Debit"/>
    <n v="63"/>
    <n v="257"/>
    <x v="2"/>
    <s v="Competitor had better devices"/>
    <x v="290"/>
    <x v="1393"/>
    <n v="39"/>
    <x v="0"/>
    <n v="69.45"/>
    <x v="1"/>
    <s v="SMS"/>
    <x v="0"/>
    <n v="0"/>
    <n v="5549"/>
    <s v="Alto"/>
    <s v="Bajo"/>
    <n v="0"/>
    <n v="622"/>
    <n v="26"/>
    <n v="1.5"/>
    <n v="1.5"/>
    <s v="Primera compra"/>
    <n v="1366"/>
    <n v="44.878850102669404"/>
    <n v="3.7399041752224504"/>
    <x v="2"/>
    <x v="1"/>
    <s v="ene"/>
  </r>
  <r>
    <x v="5346"/>
    <x v="1"/>
    <n v="7"/>
    <n v="2"/>
    <n v="7"/>
    <n v="228"/>
    <s v="Yes"/>
    <s v="No"/>
    <n v="34.200000000000003"/>
    <n v="5"/>
    <n v="29"/>
    <s v="Yes"/>
    <n v="0"/>
    <s v="WV"/>
    <x v="1"/>
    <n v="35"/>
    <s v="No"/>
    <s v="No"/>
    <s v="No"/>
    <s v="  Month-to-Month   "/>
    <s v="Direct Debit"/>
    <n v="26"/>
    <n v="26"/>
    <x v="2"/>
    <s v="Competitor had better devices"/>
    <x v="87"/>
    <x v="1208"/>
    <n v="99"/>
    <x v="1"/>
    <n v="29.34"/>
    <x v="2"/>
    <s v="SMS"/>
    <x v="0"/>
    <n v="0.17"/>
    <n v="6674"/>
    <s v="Medio"/>
    <s v="Medio"/>
    <n v="5.0505050505050504E-2"/>
    <n v="393"/>
    <n v="235"/>
    <n v="0.42127659574468085"/>
    <n v="0.42127659574468085"/>
    <s v="Primera compra"/>
    <n v="992"/>
    <n v="32.591375770020534"/>
    <n v="2.7159479808350446"/>
    <x v="1"/>
    <x v="1"/>
    <s v="ene"/>
  </r>
  <r>
    <x v="5347"/>
    <x v="1"/>
    <n v="12"/>
    <n v="31"/>
    <n v="72.400000000000006"/>
    <n v="0"/>
    <s v="No"/>
    <s v="No"/>
    <n v="0"/>
    <n v="2"/>
    <n v="3"/>
    <s v="Yes"/>
    <n v="0"/>
    <s v="MN"/>
    <x v="0"/>
    <n v="82"/>
    <s v="No"/>
    <s v="Yes"/>
    <s v="Yes"/>
    <s v="  Month-to-Month   "/>
    <s v="Direct Debit"/>
    <n v="26"/>
    <n v="318"/>
    <x v="2"/>
    <s v="Competitor had better devices"/>
    <x v="1375"/>
    <x v="575"/>
    <n v="47"/>
    <x v="1"/>
    <n v="29.2"/>
    <x v="10"/>
    <s v="SMS"/>
    <x v="0"/>
    <n v="0"/>
    <n v="3588"/>
    <s v="Medio"/>
    <s v="Medio"/>
    <n v="0.14893617021276595"/>
    <n v="400"/>
    <n v="38"/>
    <n v="1.236842105263158"/>
    <n v="1.236842105263158"/>
    <s v="Primera compra"/>
    <n v="387"/>
    <n v="12.714579055441478"/>
    <n v="1.0595482546201231"/>
    <x v="1"/>
    <x v="1"/>
    <s v="sept"/>
  </r>
  <r>
    <x v="5348"/>
    <x v="1"/>
    <n v="5"/>
    <n v="64"/>
    <n v="137.5"/>
    <n v="0"/>
    <s v="No"/>
    <s v="No"/>
    <n v="0"/>
    <n v="5"/>
    <n v="9"/>
    <s v="No"/>
    <n v="38"/>
    <s v="GA"/>
    <x v="1"/>
    <n v="20"/>
    <s v="Yes"/>
    <s v="No"/>
    <s v="Yes"/>
    <s v="  Month-to-Month   "/>
    <s v="Credit Card"/>
    <n v="58"/>
    <n v="1141"/>
    <x v="4"/>
    <s v="Attitude of support person"/>
    <x v="1125"/>
    <x v="266"/>
    <n v="34"/>
    <x v="0"/>
    <n v="67.55"/>
    <x v="4"/>
    <s v="Email"/>
    <x v="1"/>
    <n v="0"/>
    <n v="5055"/>
    <s v="Alto"/>
    <s v="Bajo"/>
    <n v="8.8235294117647065E-2"/>
    <n v="1000"/>
    <n v="67"/>
    <n v="0.5074626865671642"/>
    <n v="0.5074626865671642"/>
    <s v="Primera compra"/>
    <n v="329"/>
    <n v="10.809034907597535"/>
    <n v="0.90075290896646132"/>
    <x v="0"/>
    <x v="0"/>
    <s v="nov"/>
  </r>
  <r>
    <x v="5349"/>
    <x v="1"/>
    <n v="16"/>
    <n v="48"/>
    <n v="105.6"/>
    <n v="54"/>
    <s v="Yes"/>
    <s v="No"/>
    <n v="18.7"/>
    <n v="2"/>
    <n v="8"/>
    <s v="Yes"/>
    <n v="0"/>
    <s v="ID"/>
    <x v="0"/>
    <n v="41"/>
    <s v="No"/>
    <s v="No"/>
    <s v="No"/>
    <s v="  Month-to-Month   "/>
    <s v="Credit Card"/>
    <n v="14"/>
    <n v="123"/>
    <x v="4"/>
    <s v="Attitude of support person"/>
    <x v="1147"/>
    <x v="929"/>
    <n v="62"/>
    <x v="2"/>
    <n v="12.44"/>
    <x v="6"/>
    <s v="Phone"/>
    <x v="0"/>
    <n v="0.75"/>
    <n v="6636"/>
    <s v="Medio"/>
    <s v="Medio"/>
    <n v="0.16129032258064516"/>
    <n v="1116"/>
    <n v="112"/>
    <n v="0.5535714285714286"/>
    <n v="0.5535714285714286"/>
    <s v="Primera compra"/>
    <n v="1169"/>
    <n v="38.406570841889121"/>
    <n v="3.2005475701574269"/>
    <x v="1"/>
    <x v="1"/>
    <s v="ago"/>
  </r>
  <r>
    <x v="5350"/>
    <x v="1"/>
    <n v="1"/>
    <n v="10"/>
    <n v="22.8"/>
    <n v="0"/>
    <s v="No"/>
    <s v="Yes"/>
    <n v="0"/>
    <n v="0"/>
    <n v="2"/>
    <s v="Yes"/>
    <n v="0"/>
    <s v="MD"/>
    <x v="1"/>
    <n v="78"/>
    <s v="No"/>
    <s v="Yes"/>
    <s v="No"/>
    <s v="  Month-to-Month   "/>
    <s v="Credit Card"/>
    <n v="21"/>
    <n v="40"/>
    <x v="5"/>
    <s v="Extra data charges"/>
    <x v="405"/>
    <x v="805"/>
    <n v="69"/>
    <x v="0"/>
    <n v="24.22"/>
    <x v="5"/>
    <s v="Email"/>
    <x v="0"/>
    <n v="0"/>
    <n v="2668"/>
    <s v="Medio"/>
    <s v="Bajo"/>
    <n v="5.7971014492753624E-2"/>
    <n v="814"/>
    <n v="14"/>
    <n v="4.9285714285714288"/>
    <n v="4.9285714285714288"/>
    <s v="Primera compra"/>
    <n v="436"/>
    <n v="14.324435318275155"/>
    <n v="1.1937029431895962"/>
    <x v="0"/>
    <x v="1"/>
    <s v="ago"/>
  </r>
  <r>
    <x v="5351"/>
    <x v="1"/>
    <n v="21"/>
    <n v="372"/>
    <n v="824.5"/>
    <n v="236"/>
    <s v="Yes"/>
    <s v="No"/>
    <n v="368.8"/>
    <n v="2"/>
    <n v="3"/>
    <s v="Yes"/>
    <n v="0"/>
    <s v="NE"/>
    <x v="0"/>
    <n v="65"/>
    <s v="No"/>
    <s v="No"/>
    <s v="Yes"/>
    <s v="  Month-to-Month   "/>
    <s v="Direct Debit"/>
    <n v="54"/>
    <n v="3151"/>
    <x v="2"/>
    <s v="Competitor had better devices"/>
    <x v="555"/>
    <x v="745"/>
    <n v="31"/>
    <x v="0"/>
    <n v="48.64"/>
    <x v="9"/>
    <s v="Phone"/>
    <x v="1"/>
    <n v="7.38"/>
    <n v="4707"/>
    <s v="Alto"/>
    <s v="Medio"/>
    <n v="0.25806451612903225"/>
    <n v="1308"/>
    <n v="616"/>
    <n v="5.0324675324675328E-2"/>
    <n v="5.0324675324675328E-2"/>
    <s v="Primera compra"/>
    <n v="1531"/>
    <n v="50.299794661190973"/>
    <n v="4.1916495550992474"/>
    <x v="1"/>
    <x v="3"/>
    <s v="ago"/>
  </r>
  <r>
    <x v="5352"/>
    <x v="1"/>
    <n v="6"/>
    <n v="2"/>
    <n v="6"/>
    <n v="4"/>
    <s v="Yes"/>
    <s v="No"/>
    <n v="6.7"/>
    <n v="1"/>
    <n v="3"/>
    <s v="Yes"/>
    <n v="0"/>
    <s v="VT"/>
    <x v="0"/>
    <n v="63"/>
    <s v="No"/>
    <s v="No"/>
    <s v="No"/>
    <s v="  Month-to-Month   "/>
    <s v="Credit Card"/>
    <n v="42"/>
    <n v="42"/>
    <x v="5"/>
    <s v="Long distance charges"/>
    <x v="173"/>
    <x v="1006"/>
    <n v="31"/>
    <x v="2"/>
    <n v="35.54"/>
    <x v="3"/>
    <s v="SMS"/>
    <x v="0"/>
    <n v="0.13"/>
    <n v="4048"/>
    <s v="Medio"/>
    <s v="Bajo"/>
    <n v="3.2258064516129031E-2"/>
    <n v="1410"/>
    <n v="7"/>
    <n v="4.4285714285714288"/>
    <n v="4.4285714285714288"/>
    <s v="Primera compra"/>
    <n v="287"/>
    <n v="9.4291581108829554"/>
    <n v="0.78576317590691291"/>
    <x v="0"/>
    <x v="1"/>
    <s v="dic"/>
  </r>
  <r>
    <x v="5353"/>
    <x v="1"/>
    <n v="26"/>
    <n v="4"/>
    <n v="10"/>
    <n v="6"/>
    <s v="Yes"/>
    <s v="No"/>
    <n v="1.8"/>
    <n v="4"/>
    <n v="5"/>
    <s v="Yes"/>
    <n v="0"/>
    <s v="NH"/>
    <x v="0"/>
    <n v="41"/>
    <s v="No"/>
    <s v="No"/>
    <s v="No"/>
    <s v="  Month-to-Month   "/>
    <s v="Direct Debit"/>
    <n v="19"/>
    <n v="19"/>
    <x v="3"/>
    <s v="Don't know"/>
    <x v="326"/>
    <x v="188"/>
    <n v="5"/>
    <x v="1"/>
    <n v="21.4"/>
    <x v="8"/>
    <s v="SMS"/>
    <x v="0"/>
    <n v="8975858.8800000008"/>
    <n v="2259"/>
    <s v="Medio"/>
    <s v="Medio"/>
    <n v="1.8"/>
    <n v="555"/>
    <n v="19"/>
    <n v="0.26315789473684209"/>
    <n v="0.26315789473684209"/>
    <s v="Primera compra"/>
    <n v="1549"/>
    <n v="50.891170431211492"/>
    <n v="4.2409308692676246"/>
    <x v="1"/>
    <x v="1"/>
    <s v="jul"/>
  </r>
  <r>
    <x v="5354"/>
    <x v="1"/>
    <n v="14"/>
    <n v="12"/>
    <n v="35.5"/>
    <n v="16"/>
    <s v="Yes"/>
    <s v="No"/>
    <n v="16.3"/>
    <n v="0"/>
    <n v="29"/>
    <s v="Yes"/>
    <n v="0"/>
    <s v="VT"/>
    <x v="0"/>
    <n v="59"/>
    <s v="No"/>
    <s v="No"/>
    <s v="No"/>
    <s v="  Month-to-Month   "/>
    <s v="Direct Debit"/>
    <n v="18"/>
    <n v="78"/>
    <x v="1"/>
    <s v="Network reliability"/>
    <x v="790"/>
    <x v="832"/>
    <n v="85"/>
    <x v="1"/>
    <n v="18.03"/>
    <x v="8"/>
    <s v="Phone"/>
    <x v="1"/>
    <n v="0.49"/>
    <n v="6346"/>
    <s v="Medio"/>
    <s v="Medio"/>
    <n v="0.10588235294117647"/>
    <n v="569"/>
    <n v="37"/>
    <n v="2.2972972972972974"/>
    <n v="2.2972972972972974"/>
    <s v="Primera compra"/>
    <n v="526"/>
    <n v="17.281314168377822"/>
    <n v="1.4401095140314852"/>
    <x v="1"/>
    <x v="1"/>
    <s v="may"/>
  </r>
  <r>
    <x v="5355"/>
    <x v="1"/>
    <n v="10"/>
    <n v="23"/>
    <n v="61.7"/>
    <n v="36"/>
    <s v="Yes"/>
    <s v="No"/>
    <n v="50.9"/>
    <n v="2"/>
    <n v="0"/>
    <s v="No"/>
    <n v="0"/>
    <s v="AZ"/>
    <x v="0"/>
    <n v="40"/>
    <s v="No"/>
    <s v="No"/>
    <s v="No"/>
    <s v="  Month-to-Month   "/>
    <s v="Credit Card"/>
    <n v="10"/>
    <n v="89"/>
    <x v="4"/>
    <s v="Attitude of support person"/>
    <x v="1369"/>
    <x v="187"/>
    <n v="118"/>
    <x v="0"/>
    <n v="8.3699999999999992"/>
    <x v="5"/>
    <s v="SMS"/>
    <x v="0"/>
    <n v="1.02"/>
    <n v="3898"/>
    <s v="Medio"/>
    <s v="Bajo"/>
    <n v="3.3898305084745763E-2"/>
    <n v="1406"/>
    <n v="63"/>
    <n v="1.873015873015873"/>
    <n v="1.873015873015873"/>
    <s v="Primera compra"/>
    <n v="1613"/>
    <n v="52.993839835728956"/>
    <n v="4.4161533196440796"/>
    <x v="0"/>
    <x v="1"/>
    <s v="may"/>
  </r>
  <r>
    <x v="5356"/>
    <x v="1"/>
    <n v="8"/>
    <n v="12"/>
    <n v="31"/>
    <n v="0"/>
    <s v="No"/>
    <s v="Yes"/>
    <n v="0"/>
    <n v="4"/>
    <n v="6"/>
    <s v="Yes"/>
    <n v="0"/>
    <s v="WI"/>
    <x v="1"/>
    <n v="22"/>
    <s v="Yes"/>
    <s v="No"/>
    <s v="No"/>
    <s v="  Month-to-Month   "/>
    <s v="Credit Card"/>
    <n v="13"/>
    <n v="41"/>
    <x v="2"/>
    <s v="Competitor had better devices"/>
    <x v="562"/>
    <x v="252"/>
    <n v="63"/>
    <x v="1"/>
    <n v="12.24"/>
    <x v="3"/>
    <s v="Email"/>
    <x v="1"/>
    <n v="0"/>
    <n v="5273"/>
    <s v="Medio"/>
    <s v="Bajo"/>
    <n v="1.5873015873015872E-2"/>
    <n v="1510"/>
    <n v="13"/>
    <n v="4.8461538461538458"/>
    <n v="4.8461538461538458"/>
    <s v="Primera compra"/>
    <n v="981"/>
    <n v="32.229979466119097"/>
    <n v="2.6858316221765914"/>
    <x v="2"/>
    <x v="1"/>
    <s v="feb"/>
  </r>
  <r>
    <x v="5357"/>
    <x v="1"/>
    <n v="6"/>
    <n v="112"/>
    <n v="208.7"/>
    <n v="0"/>
    <s v="No"/>
    <s v="No"/>
    <n v="0"/>
    <n v="4"/>
    <n v="10"/>
    <s v="No"/>
    <n v="7"/>
    <s v="IL"/>
    <x v="0"/>
    <n v="24"/>
    <s v="Yes"/>
    <s v="No"/>
    <s v="Yes"/>
    <s v="  Month-to-Month   "/>
    <s v="Direct Debit"/>
    <n v="42"/>
    <n v="1457"/>
    <x v="3"/>
    <s v="Poor expertise of online support"/>
    <x v="46"/>
    <x v="852"/>
    <n v="24"/>
    <x v="2"/>
    <n v="44.48"/>
    <x v="5"/>
    <s v="Phone"/>
    <x v="1"/>
    <n v="0"/>
    <n v="6832"/>
    <s v="Medio"/>
    <s v="Bajo"/>
    <n v="0.16666666666666666"/>
    <n v="336"/>
    <n v="116"/>
    <n v="0.20689655172413793"/>
    <n v="0.20689655172413793"/>
    <s v="Primera compra"/>
    <n v="1652"/>
    <n v="54.275154004106774"/>
    <n v="4.5229295003422312"/>
    <x v="0"/>
    <x v="0"/>
    <s v="abr"/>
  </r>
  <r>
    <x v="5358"/>
    <x v="1"/>
    <n v="38"/>
    <n v="101"/>
    <n v="239.8"/>
    <n v="0"/>
    <s v="No"/>
    <s v="No"/>
    <n v="20.3"/>
    <n v="1"/>
    <n v="17"/>
    <s v="Yes"/>
    <n v="0"/>
    <s v="HI"/>
    <x v="0"/>
    <n v="23"/>
    <s v="Yes"/>
    <s v="No"/>
    <s v="Yes"/>
    <s v="  One Year   "/>
    <s v="Direct Debit"/>
    <n v="47"/>
    <n v="2804"/>
    <x v="3"/>
    <s v="Moved"/>
    <x v="445"/>
    <x v="412"/>
    <n v="4"/>
    <x v="0"/>
    <n v="40.85"/>
    <x v="0"/>
    <s v="Email"/>
    <x v="1"/>
    <n v="0"/>
    <n v="2495"/>
    <s v="Medio"/>
    <s v="Bajo"/>
    <n v="0.5"/>
    <n v="1501"/>
    <n v="103"/>
    <n v="3.8834951456310676E-2"/>
    <n v="3.8834951456310676E-2"/>
    <s v="Primera compra"/>
    <n v="829"/>
    <n v="27.236139630390142"/>
    <n v="2.2696783025325118"/>
    <x v="0"/>
    <x v="3"/>
    <s v="jul"/>
  </r>
  <r>
    <x v="5359"/>
    <x v="1"/>
    <n v="1"/>
    <n v="183"/>
    <n v="458.5"/>
    <n v="124"/>
    <s v="Yes"/>
    <s v="No"/>
    <n v="178.3"/>
    <n v="5"/>
    <n v="17"/>
    <s v="No"/>
    <n v="74"/>
    <s v="FL"/>
    <x v="1"/>
    <n v="32"/>
    <s v="No"/>
    <s v="No"/>
    <s v="Yes"/>
    <s v="  Month-to-Month   "/>
    <s v="Credit Card"/>
    <n v="25"/>
    <n v="775"/>
    <x v="2"/>
    <s v="Competitor offered higher download speeds"/>
    <x v="884"/>
    <x v="380"/>
    <n v="42"/>
    <x v="2"/>
    <n v="20.75"/>
    <x v="1"/>
    <s v="SMS"/>
    <x v="1"/>
    <n v="3.56"/>
    <n v="6631"/>
    <s v="Medio"/>
    <s v="Bajo"/>
    <n v="0"/>
    <n v="314"/>
    <n v="307"/>
    <n v="0.13680781758957655"/>
    <n v="0.13680781758957655"/>
    <s v="Primera compra"/>
    <n v="1427"/>
    <n v="46.882956878850102"/>
    <n v="3.9069130732375084"/>
    <x v="2"/>
    <x v="2"/>
    <s v="nov"/>
  </r>
  <r>
    <x v="5360"/>
    <x v="1"/>
    <n v="44"/>
    <n v="82"/>
    <n v="243.8"/>
    <n v="196"/>
    <s v="Yes"/>
    <s v="No"/>
    <n v="168.2"/>
    <n v="3"/>
    <n v="3"/>
    <s v="Yes"/>
    <n v="0"/>
    <s v="DE"/>
    <x v="1"/>
    <n v="57"/>
    <s v="No"/>
    <s v="No"/>
    <s v="No"/>
    <s v="  Month-to-Month   "/>
    <s v="Direct Debit"/>
    <n v="56"/>
    <n v="2718"/>
    <x v="2"/>
    <s v="Competitor had better devices"/>
    <x v="902"/>
    <x v="631"/>
    <n v="97"/>
    <x v="0"/>
    <n v="45.02"/>
    <x v="7"/>
    <s v="Phone"/>
    <x v="1"/>
    <n v="5.05"/>
    <n v="1601"/>
    <s v="Alto"/>
    <s v="Medio"/>
    <n v="6.1855670103092786E-2"/>
    <n v="1684"/>
    <n v="284"/>
    <n v="0.34154929577464788"/>
    <n v="0.34154929577464788"/>
    <s v="Primera compra"/>
    <n v="1044"/>
    <n v="34.299794661190965"/>
    <n v="2.8583162217659139"/>
    <x v="1"/>
    <x v="3"/>
    <s v="dic"/>
  </r>
  <r>
    <x v="5361"/>
    <x v="1"/>
    <n v="45"/>
    <n v="8"/>
    <n v="21.6"/>
    <n v="12"/>
    <s v="Yes"/>
    <s v="No"/>
    <n v="13.4"/>
    <n v="5"/>
    <n v="4"/>
    <s v="Yes"/>
    <n v="0"/>
    <s v="ID"/>
    <x v="0"/>
    <n v="38"/>
    <s v="No"/>
    <s v="No"/>
    <s v="No"/>
    <s v="  Month-to-Month   "/>
    <s v="Direct Debit"/>
    <n v="34"/>
    <n v="105"/>
    <x v="5"/>
    <s v="Long distance charges"/>
    <x v="567"/>
    <x v="1165"/>
    <n v="87"/>
    <x v="0"/>
    <n v="33.200000000000003"/>
    <x v="3"/>
    <s v="SMS"/>
    <x v="1"/>
    <n v="0.27"/>
    <n v="3685"/>
    <s v="Medio"/>
    <s v="Bajo"/>
    <n v="1.1494252873563218E-2"/>
    <n v="1070"/>
    <n v="21"/>
    <n v="4.1428571428571432"/>
    <n v="4.1428571428571432"/>
    <s v="Primera compra"/>
    <n v="1694"/>
    <n v="55.655030800821358"/>
    <n v="4.6379192334017798"/>
    <x v="2"/>
    <x v="1"/>
    <s v="feb"/>
  </r>
  <r>
    <x v="5362"/>
    <x v="1"/>
    <n v="20"/>
    <n v="2"/>
    <n v="7"/>
    <n v="4"/>
    <s v="Yes"/>
    <s v="No"/>
    <n v="2.6"/>
    <n v="5"/>
    <n v="15"/>
    <s v="Yes"/>
    <n v="0"/>
    <s v="SC"/>
    <x v="0"/>
    <n v="58"/>
    <s v="No"/>
    <s v="No"/>
    <s v="No"/>
    <s v="  Month-to-Month   "/>
    <s v="Direct Debit"/>
    <n v="44"/>
    <n v="44"/>
    <x v="2"/>
    <s v="Competitor offered more data"/>
    <x v="21"/>
    <x v="342"/>
    <n v="96"/>
    <x v="2"/>
    <n v="38.33"/>
    <x v="9"/>
    <s v="SMS"/>
    <x v="0"/>
    <n v="0.13"/>
    <n v="527"/>
    <s v="Medio"/>
    <s v="Medio"/>
    <n v="8.3333333333333329E-2"/>
    <n v="808"/>
    <n v="14"/>
    <n v="6.8571428571428568"/>
    <n v="6.8571428571428568"/>
    <s v="Primera compra"/>
    <n v="499"/>
    <n v="16.394250513347021"/>
    <n v="1.3661875427789185"/>
    <x v="1"/>
    <x v="1"/>
    <s v="jun"/>
  </r>
  <r>
    <x v="5363"/>
    <x v="1"/>
    <n v="20"/>
    <n v="141"/>
    <n v="272.10000000000002"/>
    <n v="46"/>
    <s v="Yes"/>
    <s v="No"/>
    <n v="96.6"/>
    <n v="0"/>
    <n v="7"/>
    <s v="Yes"/>
    <n v="0"/>
    <s v="OR"/>
    <x v="1"/>
    <n v="48"/>
    <s v="No"/>
    <s v="No"/>
    <s v="Yes"/>
    <s v="  Month-to-Month   "/>
    <s v="Direct Debit"/>
    <n v="32"/>
    <n v="719"/>
    <x v="4"/>
    <s v="Attitude of support person"/>
    <x v="1318"/>
    <x v="37"/>
    <n v="46"/>
    <x v="2"/>
    <n v="31.73"/>
    <x v="5"/>
    <s v="Phone"/>
    <x v="1"/>
    <n v="2.9"/>
    <n v="3366"/>
    <s v="Medio"/>
    <s v="Bajo"/>
    <n v="8.6956521739130432E-2"/>
    <n v="705"/>
    <n v="191"/>
    <n v="0.24083769633507854"/>
    <n v="0.24083769633507854"/>
    <s v="Primera compra"/>
    <n v="297"/>
    <n v="9.7577002053388089"/>
    <n v="0.81314168377823404"/>
    <x v="0"/>
    <x v="2"/>
    <s v="dic"/>
  </r>
  <r>
    <x v="5364"/>
    <x v="1"/>
    <n v="19"/>
    <n v="12"/>
    <n v="25"/>
    <n v="8"/>
    <s v="Yes"/>
    <s v="No"/>
    <n v="3.4"/>
    <n v="5"/>
    <n v="4"/>
    <s v="Yes"/>
    <n v="0"/>
    <s v="OH"/>
    <x v="0"/>
    <n v="40"/>
    <s v="No"/>
    <s v="No"/>
    <s v="No"/>
    <s v="  Month-to-Month   "/>
    <s v="Credit Card"/>
    <n v="37"/>
    <n v="66"/>
    <x v="5"/>
    <s v="Price too high"/>
    <x v="219"/>
    <x v="756"/>
    <n v="79"/>
    <x v="2"/>
    <n v="35.85"/>
    <x v="1"/>
    <s v="Email"/>
    <x v="1"/>
    <n v="0.02"/>
    <n v="1626"/>
    <s v="Medio"/>
    <s v="Bajo"/>
    <n v="0"/>
    <n v="387"/>
    <n v="20"/>
    <n v="3.95"/>
    <n v="3.95"/>
    <s v="Primera compra"/>
    <n v="1724"/>
    <n v="56.640657084188916"/>
    <n v="4.7200547570157427"/>
    <x v="2"/>
    <x v="1"/>
    <s v="ene"/>
  </r>
  <r>
    <x v="5365"/>
    <x v="1"/>
    <n v="2"/>
    <n v="418"/>
    <n v="977.8"/>
    <n v="30"/>
    <s v="Yes"/>
    <s v="No"/>
    <n v="16.899999999999999"/>
    <n v="2"/>
    <n v="5"/>
    <s v="No"/>
    <n v="56"/>
    <s v="KY"/>
    <x v="0"/>
    <n v="61"/>
    <s v="No"/>
    <s v="No"/>
    <s v="Yes"/>
    <s v="  One Year   "/>
    <s v="Direct Debit"/>
    <n v="26"/>
    <n v="1827"/>
    <x v="2"/>
    <s v="Competitor made better offer"/>
    <x v="316"/>
    <x v="36"/>
    <n v="70"/>
    <x v="2"/>
    <n v="24.05"/>
    <x v="9"/>
    <s v="Email"/>
    <x v="1"/>
    <n v="4840.42"/>
    <n v="5114"/>
    <s v="Medio"/>
    <s v="Medio"/>
    <n v="0.11428571428571428"/>
    <n v="792"/>
    <n v="456"/>
    <n v="0.15350877192982457"/>
    <n v="0.15350877192982457"/>
    <s v="Primera compra"/>
    <n v="1248"/>
    <n v="41.002053388090346"/>
    <n v="3.416837782340862"/>
    <x v="1"/>
    <x v="0"/>
    <s v="may"/>
  </r>
  <r>
    <x v="5366"/>
    <x v="1"/>
    <n v="13"/>
    <n v="25"/>
    <n v="57"/>
    <n v="16"/>
    <s v="Yes"/>
    <s v="No"/>
    <n v="8.6999999999999993"/>
    <n v="0"/>
    <n v="10"/>
    <s v="Yes"/>
    <n v="0"/>
    <s v="OR"/>
    <x v="1"/>
    <n v="26"/>
    <s v="Yes"/>
    <s v="No"/>
    <s v="No"/>
    <s v="  Month-to-Month   "/>
    <s v="Paper Check"/>
    <n v="16"/>
    <n v="65"/>
    <x v="2"/>
    <s v="Competitor offered higher download speeds"/>
    <x v="1081"/>
    <x v="449"/>
    <n v="100"/>
    <x v="2"/>
    <n v="13.28"/>
    <x v="7"/>
    <s v="Email"/>
    <x v="1"/>
    <n v="0.35"/>
    <n v="5898"/>
    <s v="Medio"/>
    <s v="Medio"/>
    <n v="0.06"/>
    <n v="437"/>
    <n v="47"/>
    <n v="2.1276595744680851"/>
    <n v="2.1276595744680851"/>
    <s v="Primera compra"/>
    <n v="704"/>
    <n v="23.129363449691994"/>
    <n v="1.9274469541409995"/>
    <x v="1"/>
    <x v="1"/>
    <s v="nov"/>
  </r>
  <r>
    <x v="5366"/>
    <x v="1"/>
    <n v="14"/>
    <n v="25"/>
    <n v="57"/>
    <n v="16"/>
    <s v="Yes"/>
    <s v="No"/>
    <n v="8.6999999999999993"/>
    <n v="0"/>
    <n v="10"/>
    <s v="Yes"/>
    <n v="0"/>
    <s v="OR"/>
    <x v="1"/>
    <n v="26"/>
    <s v="Yes"/>
    <s v="No"/>
    <s v="No"/>
    <s v="  Month-to-Month   "/>
    <s v="Paper Check"/>
    <n v="16"/>
    <n v="65"/>
    <x v="2"/>
    <s v="Competitor offered higher download speeds"/>
    <x v="1081"/>
    <x v="449"/>
    <n v="100"/>
    <x v="2"/>
    <n v="13.28"/>
    <x v="7"/>
    <s v="Email"/>
    <x v="1"/>
    <n v="0.35"/>
    <n v="6333"/>
    <s v="Medio"/>
    <s v="Medio"/>
    <n v="0.06"/>
    <n v="437"/>
    <n v="47"/>
    <n v="2.1276595744680851"/>
    <n v="2.1276595744680851"/>
    <s v="Compra posterior"/>
    <n v="704"/>
    <n v="23.129363449691994"/>
    <n v="1.9274469541409995"/>
    <x v="1"/>
    <x v="1"/>
    <s v="nov"/>
  </r>
  <r>
    <x v="5367"/>
    <x v="1"/>
    <n v="17"/>
    <n v="104"/>
    <n v="269.8"/>
    <n v="0"/>
    <s v="No"/>
    <s v="No"/>
    <n v="0"/>
    <n v="3"/>
    <n v="13"/>
    <s v="Yes"/>
    <n v="0"/>
    <s v="MT"/>
    <x v="0"/>
    <n v="66"/>
    <s v="No"/>
    <s v="Yes"/>
    <s v="Yes"/>
    <s v="  Month-to-Month   "/>
    <s v="Direct Debit"/>
    <n v="38"/>
    <n v="2538"/>
    <x v="3"/>
    <s v="Moved"/>
    <x v="930"/>
    <x v="383"/>
    <n v="79"/>
    <x v="2"/>
    <n v="41.58"/>
    <x v="2"/>
    <s v="Email"/>
    <x v="0"/>
    <n v="0"/>
    <n v="186"/>
    <s v="Medio"/>
    <s v="Medio"/>
    <n v="6.3291139240506333E-2"/>
    <n v="443"/>
    <n v="109"/>
    <n v="0.72477064220183485"/>
    <n v="0.72477064220183485"/>
    <s v="Primera compra"/>
    <n v="1568"/>
    <n v="51.515400410677614"/>
    <n v="4.2929500342231348"/>
    <x v="1"/>
    <x v="3"/>
    <s v="jun"/>
  </r>
  <r>
    <x v="5368"/>
    <x v="1"/>
    <n v="3"/>
    <n v="4"/>
    <n v="7"/>
    <n v="0"/>
    <s v="No"/>
    <s v="No"/>
    <n v="0"/>
    <n v="0"/>
    <n v="4"/>
    <s v="Yes"/>
    <n v="0"/>
    <s v="MA"/>
    <x v="1"/>
    <n v="30"/>
    <s v="No"/>
    <s v="No"/>
    <s v="No"/>
    <s v="  Month-to-Month   "/>
    <s v="Credit Card"/>
    <n v="42"/>
    <n v="42"/>
    <x v="2"/>
    <s v="Competitor had better devices"/>
    <x v="432"/>
    <x v="1229"/>
    <n v="92"/>
    <x v="2"/>
    <n v="36.1"/>
    <x v="3"/>
    <s v="SMS"/>
    <x v="0"/>
    <n v="0"/>
    <n v="6610"/>
    <s v="Medio"/>
    <s v="Bajo"/>
    <n v="1.0869565217391304E-2"/>
    <n v="1400"/>
    <n v="5"/>
    <n v="18.399999999999999"/>
    <n v="18.399999999999999"/>
    <s v="Primera compra"/>
    <n v="1572"/>
    <n v="51.646817248459953"/>
    <n v="4.3039014373716631"/>
    <x v="2"/>
    <x v="1"/>
    <s v="jun"/>
  </r>
  <r>
    <x v="5369"/>
    <x v="1"/>
    <n v="12"/>
    <n v="2"/>
    <n v="5"/>
    <n v="4"/>
    <s v="Yes"/>
    <s v="No"/>
    <n v="6.5"/>
    <n v="2"/>
    <n v="0"/>
    <s v="No"/>
    <n v="0"/>
    <s v="AL"/>
    <x v="1"/>
    <n v="34"/>
    <s v="No"/>
    <s v="No"/>
    <s v="No"/>
    <s v="  Month-to-Month   "/>
    <s v="Credit Card"/>
    <n v="10"/>
    <n v="10"/>
    <x v="2"/>
    <s v="Competitor made better offer"/>
    <x v="104"/>
    <x v="73"/>
    <n v="105"/>
    <x v="0"/>
    <n v="9.34"/>
    <x v="0"/>
    <s v="Email"/>
    <x v="1"/>
    <n v="0.13"/>
    <n v="3304"/>
    <s v="Medio"/>
    <s v="Bajo"/>
    <n v="1.9047619047619049E-2"/>
    <n v="1082"/>
    <n v="8"/>
    <n v="13.125"/>
    <n v="13.125"/>
    <s v="Primera compra"/>
    <n v="1627"/>
    <n v="53.453798767967143"/>
    <n v="4.4544832306639286"/>
    <x v="0"/>
    <x v="1"/>
    <s v="abr"/>
  </r>
  <r>
    <x v="5370"/>
    <x v="1"/>
    <n v="7"/>
    <n v="36"/>
    <n v="100.7"/>
    <n v="80"/>
    <s v="Yes"/>
    <s v="No"/>
    <n v="80"/>
    <n v="3"/>
    <n v="5"/>
    <s v="Yes"/>
    <n v="0"/>
    <s v="IL"/>
    <x v="1"/>
    <n v="65"/>
    <s v="No"/>
    <s v="No"/>
    <s v="No"/>
    <s v="  Month-to-Month   "/>
    <s v="Credit Card"/>
    <n v="42"/>
    <n v="852"/>
    <x v="5"/>
    <s v="Price too high"/>
    <x v="375"/>
    <x v="425"/>
    <n v="96"/>
    <x v="2"/>
    <n v="35.729999999999997"/>
    <x v="8"/>
    <s v="Phone"/>
    <x v="0"/>
    <n v="0.24"/>
    <n v="5063"/>
    <s v="Medio"/>
    <s v="Medio"/>
    <n v="9.375E-2"/>
    <n v="1530"/>
    <n v="125"/>
    <n v="0.76800000000000002"/>
    <n v="0.76800000000000002"/>
    <s v="Primera compra"/>
    <n v="1276"/>
    <n v="41.921971252566735"/>
    <n v="3.4934976043805612"/>
    <x v="1"/>
    <x v="2"/>
    <s v="abr"/>
  </r>
  <r>
    <x v="5371"/>
    <x v="1"/>
    <n v="35"/>
    <n v="8"/>
    <n v="13"/>
    <n v="4"/>
    <s v="Yes"/>
    <s v="No"/>
    <n v="2.4"/>
    <n v="2"/>
    <n v="2"/>
    <s v="Yes"/>
    <n v="0"/>
    <s v="IL"/>
    <x v="0"/>
    <n v="63"/>
    <s v="No"/>
    <s v="No"/>
    <s v="No"/>
    <s v="  Month-to-Month   "/>
    <s v="Direct Debit"/>
    <n v="44"/>
    <n v="44"/>
    <x v="2"/>
    <s v="Competitor offered more data"/>
    <x v="513"/>
    <x v="506"/>
    <n v="3"/>
    <x v="1"/>
    <n v="46.78"/>
    <x v="1"/>
    <s v="SMS"/>
    <x v="1"/>
    <n v="7.0000000000000007E-2"/>
    <n v="2063"/>
    <s v="Alto"/>
    <s v="Bajo"/>
    <n v="0"/>
    <n v="1039"/>
    <n v="12"/>
    <n v="0.25"/>
    <n v="0.25"/>
    <s v="Primera compra"/>
    <n v="1598"/>
    <n v="52.501026694045173"/>
    <n v="4.3750855578370977"/>
    <x v="2"/>
    <x v="1"/>
    <s v="may"/>
  </r>
  <r>
    <x v="5372"/>
    <x v="1"/>
    <n v="22"/>
    <n v="10"/>
    <n v="28"/>
    <n v="0"/>
    <s v="No"/>
    <s v="No"/>
    <n v="0"/>
    <n v="0"/>
    <n v="5"/>
    <s v="Yes"/>
    <n v="0"/>
    <s v="NY"/>
    <x v="0"/>
    <n v="66"/>
    <s v="No"/>
    <s v="Yes"/>
    <s v="Yes"/>
    <s v="  Month-to-Month   "/>
    <s v="Direct Debit"/>
    <n v="50"/>
    <n v="140"/>
    <x v="4"/>
    <s v="Attitude of support person"/>
    <x v="316"/>
    <x v="1345"/>
    <n v="40"/>
    <x v="1"/>
    <n v="58.6"/>
    <x v="4"/>
    <s v="SMS"/>
    <x v="0"/>
    <n v="0"/>
    <n v="4884"/>
    <s v="Alto"/>
    <s v="Bajo"/>
    <n v="7.4999999999999997E-2"/>
    <n v="902"/>
    <n v="13"/>
    <n v="3.0769230769230771"/>
    <n v="3.0769230769230771"/>
    <s v="Primera compra"/>
    <n v="1248"/>
    <n v="41.002053388090346"/>
    <n v="3.416837782340862"/>
    <x v="0"/>
    <x v="1"/>
    <s v="may"/>
  </r>
  <r>
    <x v="5373"/>
    <x v="1"/>
    <n v="16"/>
    <n v="4"/>
    <n v="10.8"/>
    <n v="0"/>
    <s v="No"/>
    <s v="No"/>
    <n v="0"/>
    <n v="4"/>
    <n v="3"/>
    <s v="Yes"/>
    <n v="0"/>
    <s v="CT"/>
    <x v="1"/>
    <n v="60"/>
    <s v="No"/>
    <s v="No"/>
    <s v="No"/>
    <s v="  Month-to-Month   "/>
    <s v="Direct Debit"/>
    <n v="31"/>
    <n v="84"/>
    <x v="2"/>
    <s v="Competitor made better offer"/>
    <x v="656"/>
    <x v="1221"/>
    <n v="34"/>
    <x v="2"/>
    <n v="33.58"/>
    <x v="2"/>
    <s v="Phone"/>
    <x v="1"/>
    <n v="0"/>
    <n v="2945"/>
    <s v="Medio"/>
    <s v="Medio"/>
    <n v="0.14705882352941177"/>
    <n v="756"/>
    <n v="9"/>
    <n v="3.7777777777777777"/>
    <n v="3.7777777777777777"/>
    <s v="Primera compra"/>
    <n v="531"/>
    <n v="17.44558521560575"/>
    <n v="1.4537987679671458"/>
    <x v="1"/>
    <x v="1"/>
    <s v="may"/>
  </r>
  <r>
    <x v="5374"/>
    <x v="1"/>
    <n v="7"/>
    <n v="54"/>
    <n v="122.6"/>
    <n v="0"/>
    <s v="No"/>
    <s v="No"/>
    <n v="0"/>
    <n v="0"/>
    <n v="9"/>
    <s v="Yes"/>
    <n v="0"/>
    <s v="OH"/>
    <x v="0"/>
    <n v="41"/>
    <s v="No"/>
    <s v="No"/>
    <s v="No"/>
    <s v="  Month-to-Month   "/>
    <s v="Direct Debit"/>
    <n v="35"/>
    <n v="389"/>
    <x v="1"/>
    <s v="Product dissatisfaction"/>
    <x v="1073"/>
    <x v="924"/>
    <n v="61"/>
    <x v="2"/>
    <n v="32.840000000000003"/>
    <x v="8"/>
    <s v="Phone"/>
    <x v="0"/>
    <n v="0"/>
    <n v="3287"/>
    <s v="Medio"/>
    <s v="Medio"/>
    <n v="0.14754098360655737"/>
    <n v="1127"/>
    <n v="63"/>
    <n v="0.96825396825396826"/>
    <n v="0.96825396825396826"/>
    <s v="Primera compra"/>
    <n v="1189"/>
    <n v="39.063655030800824"/>
    <n v="3.2553045859000687"/>
    <x v="1"/>
    <x v="1"/>
    <s v="jul"/>
  </r>
  <r>
    <x v="5375"/>
    <x v="1"/>
    <n v="22"/>
    <n v="25"/>
    <n v="82.1"/>
    <n v="0"/>
    <s v="No"/>
    <s v="No"/>
    <n v="0"/>
    <n v="1"/>
    <n v="15"/>
    <s v="Yes"/>
    <n v="0"/>
    <s v="NV"/>
    <x v="1"/>
    <n v="20"/>
    <s v="Yes"/>
    <s v="No"/>
    <s v="No"/>
    <s v="  Month-to-Month   "/>
    <s v="Direct Debit"/>
    <n v="32"/>
    <n v="174"/>
    <x v="2"/>
    <s v="Competitor made better offer"/>
    <x v="1091"/>
    <x v="815"/>
    <n v="13"/>
    <x v="1"/>
    <n v="29.1"/>
    <x v="0"/>
    <s v="Phone"/>
    <x v="0"/>
    <n v="0"/>
    <n v="2390"/>
    <s v="Medio"/>
    <s v="Bajo"/>
    <n v="0.15384615384615385"/>
    <n v="1237"/>
    <n v="27"/>
    <n v="0.48148148148148145"/>
    <n v="0.48148148148148145"/>
    <s v="Primera compra"/>
    <n v="1131"/>
    <n v="37.158110882956876"/>
    <n v="3.0965092402464065"/>
    <x v="0"/>
    <x v="1"/>
    <s v="sept"/>
  </r>
  <r>
    <x v="5376"/>
    <x v="1"/>
    <n v="19"/>
    <n v="4"/>
    <n v="13"/>
    <n v="0"/>
    <s v="No"/>
    <s v="Yes"/>
    <n v="0"/>
    <n v="3"/>
    <n v="6"/>
    <s v="No"/>
    <n v="7"/>
    <s v="CA"/>
    <x v="1"/>
    <n v="83"/>
    <s v="No"/>
    <s v="Yes"/>
    <s v="No"/>
    <s v="  Month-to-Month   "/>
    <s v="Direct Debit"/>
    <n v="33"/>
    <n v="33"/>
    <x v="2"/>
    <s v="Competitor made better offer"/>
    <x v="668"/>
    <x v="824"/>
    <n v="84"/>
    <x v="2"/>
    <n v="36.74"/>
    <x v="8"/>
    <s v="Email"/>
    <x v="1"/>
    <n v="0"/>
    <n v="5010"/>
    <s v="Medio"/>
    <s v="Medio"/>
    <n v="0.10714285714285714"/>
    <n v="1517"/>
    <n v="13"/>
    <n v="6.4615384615384617"/>
    <n v="6.4615384615384617"/>
    <s v="Primera compra"/>
    <n v="419"/>
    <n v="13.765913757700204"/>
    <n v="1.1471594798083504"/>
    <x v="1"/>
    <x v="1"/>
    <s v="ago"/>
  </r>
  <r>
    <x v="5377"/>
    <x v="1"/>
    <n v="3"/>
    <n v="291"/>
    <n v="736.9"/>
    <n v="0"/>
    <s v="No"/>
    <s v="No"/>
    <n v="0"/>
    <n v="0"/>
    <n v="3"/>
    <s v="Yes"/>
    <n v="0"/>
    <s v="AR"/>
    <x v="1"/>
    <n v="74"/>
    <s v="No"/>
    <s v="Yes"/>
    <s v="No"/>
    <s v="  Month-to-Month   "/>
    <s v="Direct Debit"/>
    <n v="45"/>
    <n v="2192"/>
    <x v="2"/>
    <s v="Competitor offered more data"/>
    <x v="468"/>
    <x v="69"/>
    <n v="77"/>
    <x v="0"/>
    <n v="39.770000000000003"/>
    <x v="8"/>
    <s v="Phone"/>
    <x v="0"/>
    <n v="0"/>
    <n v="5478"/>
    <s v="Medio"/>
    <s v="Medio"/>
    <n v="0.11688311688311688"/>
    <n v="1221"/>
    <n v="300"/>
    <n v="0.25666666666666665"/>
    <n v="0.25666666666666665"/>
    <s v="Primera compra"/>
    <n v="584"/>
    <n v="19.186858316221766"/>
    <n v="1.5989048596851472"/>
    <x v="1"/>
    <x v="0"/>
    <s v="mar"/>
  </r>
  <r>
    <x v="5378"/>
    <x v="1"/>
    <n v="5"/>
    <n v="28"/>
    <n v="80.7"/>
    <n v="54"/>
    <s v="Yes"/>
    <s v="No"/>
    <n v="18.899999999999999"/>
    <n v="5"/>
    <n v="2"/>
    <s v="Yes"/>
    <n v="0"/>
    <s v="OH"/>
    <x v="0"/>
    <n v="70"/>
    <s v="No"/>
    <s v="Yes"/>
    <s v="No"/>
    <s v="  Month-to-Month   "/>
    <s v="Direct Debit"/>
    <n v="49"/>
    <n v="798"/>
    <x v="2"/>
    <s v="Competitor had better devices"/>
    <x v="969"/>
    <x v="1195"/>
    <n v="63"/>
    <x v="2"/>
    <n v="52.5"/>
    <x v="3"/>
    <s v="Phone"/>
    <x v="1"/>
    <n v="0.76"/>
    <n v="1178"/>
    <s v="Alto"/>
    <s v="Bajo"/>
    <n v="1.5873015873015872E-2"/>
    <n v="793"/>
    <n v="83"/>
    <n v="0.75903614457831325"/>
    <n v="0.75903614457831325"/>
    <s v="Primera compra"/>
    <n v="611"/>
    <n v="20.073921971252567"/>
    <n v="1.6728268309377139"/>
    <x v="0"/>
    <x v="2"/>
    <s v="feb"/>
  </r>
  <r>
    <x v="5379"/>
    <x v="1"/>
    <n v="9"/>
    <n v="2"/>
    <n v="6"/>
    <n v="0"/>
    <s v="No"/>
    <s v="No"/>
    <n v="0"/>
    <n v="3"/>
    <n v="5"/>
    <s v="No"/>
    <n v="3"/>
    <s v="NV"/>
    <x v="1"/>
    <n v="78"/>
    <s v="No"/>
    <s v="Yes"/>
    <s v="No"/>
    <s v="  Month-to-Month   "/>
    <s v="Direct Debit"/>
    <n v="37"/>
    <n v="37"/>
    <x v="2"/>
    <s v="Competitor made better offer"/>
    <x v="469"/>
    <x v="1297"/>
    <n v="62"/>
    <x v="2"/>
    <n v="31.31"/>
    <x v="7"/>
    <s v="Email"/>
    <x v="0"/>
    <n v="0"/>
    <n v="1008"/>
    <s v="Medio"/>
    <s v="Medio"/>
    <n v="9.6774193548387094E-2"/>
    <n v="1318"/>
    <n v="8"/>
    <n v="7.75"/>
    <n v="7.75"/>
    <s v="Primera compra"/>
    <n v="1625"/>
    <n v="53.388090349075974"/>
    <n v="4.4490075290896645"/>
    <x v="1"/>
    <x v="1"/>
    <s v="may"/>
  </r>
  <r>
    <x v="5379"/>
    <x v="1"/>
    <n v="5"/>
    <n v="2"/>
    <n v="6"/>
    <n v="0"/>
    <s v="No"/>
    <s v="No"/>
    <n v="0"/>
    <n v="3"/>
    <n v="5"/>
    <s v="No"/>
    <n v="3"/>
    <s v="NV"/>
    <x v="1"/>
    <n v="78"/>
    <s v="No"/>
    <s v="Yes"/>
    <s v="No"/>
    <s v="  Month-to-Month   "/>
    <s v="Direct Debit"/>
    <n v="37"/>
    <n v="37"/>
    <x v="2"/>
    <s v="Competitor made better offer"/>
    <x v="469"/>
    <x v="1297"/>
    <n v="62"/>
    <x v="2"/>
    <n v="31.31"/>
    <x v="7"/>
    <s v="Email"/>
    <x v="0"/>
    <n v="0"/>
    <n v="3669"/>
    <s v="Medio"/>
    <s v="Medio"/>
    <n v="9.6774193548387094E-2"/>
    <n v="1318"/>
    <n v="8"/>
    <n v="7.75"/>
    <n v="7.75"/>
    <s v="Compra posterior"/>
    <n v="1625"/>
    <n v="53.388090349075974"/>
    <n v="4.4490075290896645"/>
    <x v="1"/>
    <x v="1"/>
    <s v="may"/>
  </r>
  <r>
    <x v="5380"/>
    <x v="1"/>
    <n v="9"/>
    <n v="2"/>
    <n v="7"/>
    <n v="13"/>
    <s v="Yes"/>
    <s v="No"/>
    <n v="43.3"/>
    <n v="1"/>
    <n v="3"/>
    <s v="Yes"/>
    <n v="0"/>
    <s v="MT"/>
    <x v="1"/>
    <n v="50"/>
    <s v="No"/>
    <s v="No"/>
    <s v="Yes"/>
    <s v="  Month-to-Month   "/>
    <s v="Direct Debit"/>
    <n v="38"/>
    <n v="38"/>
    <x v="4"/>
    <s v="Attitude of service provider"/>
    <x v="414"/>
    <x v="92"/>
    <n v="48"/>
    <x v="0"/>
    <n v="34.340000000000003"/>
    <x v="8"/>
    <s v="SMS"/>
    <x v="0"/>
    <n v="0.13"/>
    <n v="2727"/>
    <s v="Medio"/>
    <s v="Medio"/>
    <n v="0.1875"/>
    <n v="690"/>
    <n v="24"/>
    <n v="2"/>
    <n v="2"/>
    <s v="Primera compra"/>
    <n v="1156"/>
    <n v="37.979466119096507"/>
    <n v="3.1649555099247091"/>
    <x v="1"/>
    <x v="1"/>
    <s v="ago"/>
  </r>
  <r>
    <x v="5381"/>
    <x v="1"/>
    <n v="25"/>
    <n v="15"/>
    <n v="34.9"/>
    <n v="12"/>
    <s v="Yes"/>
    <s v="No"/>
    <n v="9.5"/>
    <n v="5"/>
    <n v="15"/>
    <s v="Yes"/>
    <n v="0"/>
    <s v="NJ"/>
    <x v="1"/>
    <n v="20"/>
    <s v="Yes"/>
    <s v="No"/>
    <s v="No"/>
    <s v="  Month-to-Month   "/>
    <s v="Direct Debit"/>
    <n v="33"/>
    <n v="106"/>
    <x v="2"/>
    <s v="Competitor had better devices"/>
    <x v="1417"/>
    <x v="990"/>
    <n v="88"/>
    <x v="1"/>
    <n v="34.35"/>
    <x v="0"/>
    <s v="SMS"/>
    <x v="1"/>
    <n v="0.28000000000000003"/>
    <n v="3426"/>
    <s v="Medio"/>
    <s v="Bajo"/>
    <n v="2.2727272727272728E-2"/>
    <n v="567"/>
    <n v="29"/>
    <n v="3.0344827586206895"/>
    <n v="3.0344827586206895"/>
    <s v="Primera compra"/>
    <n v="846"/>
    <n v="27.794661190965094"/>
    <n v="2.3162217659137578"/>
    <x v="0"/>
    <x v="1"/>
    <s v="jun"/>
  </r>
  <r>
    <x v="5382"/>
    <x v="1"/>
    <n v="12"/>
    <n v="111"/>
    <n v="147.4"/>
    <n v="0"/>
    <s v="No"/>
    <s v="No"/>
    <n v="0"/>
    <n v="1"/>
    <n v="5"/>
    <s v="Yes"/>
    <n v="0"/>
    <s v="WV"/>
    <x v="1"/>
    <n v="43"/>
    <s v="No"/>
    <s v="No"/>
    <s v="No"/>
    <s v="  Month-to-Month   "/>
    <s v="Paper Check"/>
    <n v="34"/>
    <n v="335"/>
    <x v="2"/>
    <s v="Competitor had better devices"/>
    <x v="303"/>
    <x v="970"/>
    <n v="59"/>
    <x v="2"/>
    <n v="35.92"/>
    <x v="6"/>
    <s v="Phone"/>
    <x v="0"/>
    <n v="0"/>
    <n v="1997"/>
    <s v="Medio"/>
    <s v="Medio"/>
    <n v="0.16949152542372881"/>
    <n v="572"/>
    <n v="121"/>
    <n v="0.48760330578512395"/>
    <n v="0.48760330578512395"/>
    <s v="Primera compra"/>
    <n v="1607"/>
    <n v="52.796714579055433"/>
    <n v="4.3997262149212863"/>
    <x v="1"/>
    <x v="1"/>
    <s v="may"/>
  </r>
  <r>
    <x v="5383"/>
    <x v="1"/>
    <n v="6"/>
    <n v="9"/>
    <n v="16"/>
    <n v="0"/>
    <s v="No"/>
    <s v="No"/>
    <n v="0"/>
    <n v="3"/>
    <n v="10"/>
    <s v="Yes"/>
    <n v="0"/>
    <s v="AZ"/>
    <x v="1"/>
    <n v="74"/>
    <s v="No"/>
    <s v="Yes"/>
    <s v="No"/>
    <s v="  Month-to-Month   "/>
    <s v="Direct Debit"/>
    <n v="12"/>
    <n v="12"/>
    <x v="2"/>
    <s v="Competitor made better offer"/>
    <x v="221"/>
    <x v="1277"/>
    <n v="19"/>
    <x v="0"/>
    <n v="14.39"/>
    <x v="4"/>
    <s v="SMS"/>
    <x v="0"/>
    <n v="0"/>
    <n v="2224"/>
    <s v="Medio"/>
    <s v="Bajo"/>
    <n v="0.15789473684210525"/>
    <n v="590"/>
    <n v="12"/>
    <n v="1.5833333333333333"/>
    <n v="1.5833333333333333"/>
    <s v="Primera compra"/>
    <n v="489"/>
    <n v="16.06570841889117"/>
    <n v="1.3388090349075974"/>
    <x v="0"/>
    <x v="1"/>
    <s v="jun"/>
  </r>
  <r>
    <x v="5384"/>
    <x v="1"/>
    <n v="34"/>
    <n v="22"/>
    <n v="62.5"/>
    <n v="32"/>
    <s v="Yes"/>
    <s v="No"/>
    <n v="41.3"/>
    <n v="5"/>
    <n v="3"/>
    <s v="No"/>
    <n v="30"/>
    <s v="WV"/>
    <x v="0"/>
    <n v="47"/>
    <s v="No"/>
    <s v="No"/>
    <s v="Yes"/>
    <s v="  Month-to-Month   "/>
    <s v="Direct Debit"/>
    <n v="39"/>
    <n v="308"/>
    <x v="2"/>
    <s v="Competitor offered more data"/>
    <x v="700"/>
    <x v="118"/>
    <n v="1"/>
    <x v="1"/>
    <n v="40.47"/>
    <x v="7"/>
    <s v="Email"/>
    <x v="0"/>
    <n v="0.12"/>
    <n v="5824"/>
    <s v="Medio"/>
    <s v="Medio"/>
    <n v="6"/>
    <n v="878"/>
    <n v="60"/>
    <n v="1.6666666666666666E-2"/>
    <n v="1.6666666666666666E-2"/>
    <s v="Primera compra"/>
    <n v="551"/>
    <n v="18.102669404517453"/>
    <n v="1.5085557837097878"/>
    <x v="1"/>
    <x v="1"/>
    <s v="abr"/>
  </r>
  <r>
    <x v="5385"/>
    <x v="1"/>
    <n v="12"/>
    <n v="108"/>
    <n v="242.8"/>
    <n v="88"/>
    <s v="Yes"/>
    <s v="No"/>
    <n v="67.5"/>
    <n v="2"/>
    <n v="4"/>
    <s v="Yes"/>
    <n v="0"/>
    <s v="MA"/>
    <x v="0"/>
    <n v="64"/>
    <s v="No"/>
    <s v="No"/>
    <s v="No"/>
    <s v="  One Year   "/>
    <s v="Credit Card"/>
    <n v="31"/>
    <n v="677"/>
    <x v="3"/>
    <s v="Don't know"/>
    <x v="566"/>
    <x v="115"/>
    <n v="95"/>
    <x v="1"/>
    <n v="36.5"/>
    <x v="8"/>
    <s v="Email"/>
    <x v="0"/>
    <n v="2.02"/>
    <n v="1523"/>
    <s v="Medio"/>
    <s v="Medio"/>
    <n v="9.4736842105263161E-2"/>
    <n v="908"/>
    <n v="205"/>
    <n v="0.46341463414634149"/>
    <n v="0.46341463414634149"/>
    <s v="Primera compra"/>
    <n v="1386"/>
    <n v="45.535934291581107"/>
    <n v="3.7946611909650922"/>
    <x v="1"/>
    <x v="2"/>
    <s v="dic"/>
  </r>
  <r>
    <x v="5386"/>
    <x v="1"/>
    <n v="8"/>
    <n v="3"/>
    <n v="10"/>
    <n v="0"/>
    <s v="No"/>
    <s v="No"/>
    <n v="0"/>
    <n v="1"/>
    <n v="6"/>
    <s v="Yes"/>
    <n v="0"/>
    <s v="NM"/>
    <x v="0"/>
    <n v="48"/>
    <s v="No"/>
    <s v="No"/>
    <s v="No"/>
    <s v="  Month-to-Month   "/>
    <s v="Direct Debit"/>
    <n v="25"/>
    <n v="25"/>
    <x v="4"/>
    <s v="Attitude of support person"/>
    <x v="1031"/>
    <x v="583"/>
    <n v="9"/>
    <x v="0"/>
    <n v="24.47"/>
    <x v="10"/>
    <s v="SMS"/>
    <x v="1"/>
    <n v="0"/>
    <n v="5871"/>
    <s v="Medio"/>
    <s v="Medio"/>
    <n v="0.77777777777777779"/>
    <n v="440"/>
    <n v="10"/>
    <n v="0.9"/>
    <n v="0.9"/>
    <s v="Primera compra"/>
    <n v="649"/>
    <n v="21.322381930184804"/>
    <n v="1.7768651608487336"/>
    <x v="1"/>
    <x v="1"/>
    <s v="ene"/>
  </r>
  <r>
    <x v="5387"/>
    <x v="1"/>
    <n v="45"/>
    <n v="306"/>
    <n v="795.4"/>
    <n v="0"/>
    <s v="No"/>
    <s v="No"/>
    <n v="0"/>
    <n v="0"/>
    <n v="1"/>
    <s v="Yes"/>
    <n v="0"/>
    <s v="CA"/>
    <x v="1"/>
    <n v="34"/>
    <s v="No"/>
    <s v="No"/>
    <s v="Yes"/>
    <s v="  Two Year   "/>
    <s v="Credit Card"/>
    <n v="43"/>
    <n v="2849"/>
    <x v="0"/>
    <m/>
    <x v="446"/>
    <x v="881"/>
    <n v="84"/>
    <x v="1"/>
    <n v="44.49"/>
    <x v="1"/>
    <s v="Phone"/>
    <x v="0"/>
    <n v="0"/>
    <n v="4703"/>
    <s v="Medio"/>
    <s v="Bajo"/>
    <n v="0"/>
    <n v="936"/>
    <n v="306"/>
    <n v="0.27450980392156865"/>
    <n v="0.27450980392156865"/>
    <s v="Primera compra"/>
    <n v="1702"/>
    <n v="55.917864476386036"/>
    <n v="4.6598220396988363"/>
    <x v="2"/>
    <x v="3"/>
    <s v="feb"/>
  </r>
  <r>
    <x v="5388"/>
    <x v="1"/>
    <n v="17"/>
    <n v="50"/>
    <n v="118.3"/>
    <n v="0"/>
    <s v="No"/>
    <s v="No"/>
    <n v="0"/>
    <n v="0"/>
    <n v="5"/>
    <s v="Yes"/>
    <n v="0"/>
    <s v="MA"/>
    <x v="0"/>
    <n v="38"/>
    <s v="No"/>
    <s v="No"/>
    <s v="No"/>
    <s v="  Month-to-Month   "/>
    <s v="Direct Debit"/>
    <n v="32"/>
    <n v="472"/>
    <x v="1"/>
    <s v="Lack of self-service on Website"/>
    <x v="1284"/>
    <x v="493"/>
    <n v="110"/>
    <x v="2"/>
    <n v="28.43"/>
    <x v="10"/>
    <s v="SMS"/>
    <x v="0"/>
    <n v="0"/>
    <n v="656"/>
    <s v="Medio"/>
    <s v="Medio"/>
    <n v="6.363636363636363E-2"/>
    <n v="1409"/>
    <n v="57"/>
    <n v="1.9298245614035088"/>
    <n v="1.9298245614035088"/>
    <s v="Primera compra"/>
    <n v="1570"/>
    <n v="51.581108829568791"/>
    <n v="4.2984257357973989"/>
    <x v="1"/>
    <x v="1"/>
    <s v="jun"/>
  </r>
  <r>
    <x v="5389"/>
    <x v="1"/>
    <n v="17"/>
    <n v="61"/>
    <n v="130.19999999999999"/>
    <n v="60"/>
    <s v="Yes"/>
    <s v="No"/>
    <n v="32"/>
    <n v="1"/>
    <n v="4"/>
    <s v="Yes"/>
    <n v="0"/>
    <s v="ND"/>
    <x v="0"/>
    <n v="80"/>
    <s v="No"/>
    <s v="Yes"/>
    <s v="No"/>
    <s v="  Month-to-Month   "/>
    <s v="Direct Debit"/>
    <n v="47"/>
    <n v="473"/>
    <x v="2"/>
    <s v="Competitor had better devices"/>
    <x v="724"/>
    <x v="1191"/>
    <n v="47"/>
    <x v="1"/>
    <n v="42.26"/>
    <x v="1"/>
    <s v="Phone"/>
    <x v="0"/>
    <n v="0.1"/>
    <n v="2540"/>
    <s v="Medio"/>
    <s v="Bajo"/>
    <n v="0"/>
    <n v="1056"/>
    <n v="121"/>
    <n v="0.38842975206611569"/>
    <n v="0.38842975206611569"/>
    <s v="Primera compra"/>
    <n v="790"/>
    <n v="25.954825462012316"/>
    <n v="2.1629021218343598"/>
    <x v="2"/>
    <x v="1"/>
    <s v="ago"/>
  </r>
  <r>
    <x v="5390"/>
    <x v="1"/>
    <n v="26"/>
    <n v="8"/>
    <n v="15"/>
    <n v="0"/>
    <s v="No"/>
    <s v="No"/>
    <n v="0"/>
    <n v="5"/>
    <n v="5"/>
    <s v="Yes"/>
    <n v="0"/>
    <s v="TX"/>
    <x v="0"/>
    <n v="41"/>
    <s v="No"/>
    <s v="No"/>
    <s v="No"/>
    <s v="  Month-to-Month   "/>
    <s v="Direct Debit"/>
    <n v="25"/>
    <n v="25"/>
    <x v="4"/>
    <s v="Attitude of support person"/>
    <x v="1377"/>
    <x v="421"/>
    <n v="79"/>
    <x v="0"/>
    <n v="20.22"/>
    <x v="8"/>
    <s v="Email"/>
    <x v="0"/>
    <n v="0"/>
    <n v="6002"/>
    <s v="Medio"/>
    <s v="Medio"/>
    <n v="0.11392405063291139"/>
    <n v="1574"/>
    <n v="17"/>
    <n v="4.6470588235294121"/>
    <n v="4.6470588235294121"/>
    <s v="Primera compra"/>
    <n v="570"/>
    <n v="18.726899383983572"/>
    <n v="1.5605749486652976"/>
    <x v="1"/>
    <x v="1"/>
    <s v="mar"/>
  </r>
  <r>
    <x v="5391"/>
    <x v="1"/>
    <n v="28"/>
    <n v="49"/>
    <n v="110.2"/>
    <n v="0"/>
    <s v="No"/>
    <s v="No"/>
    <n v="0"/>
    <n v="1"/>
    <n v="15"/>
    <s v="No"/>
    <n v="62"/>
    <s v="DC"/>
    <x v="0"/>
    <n v="29"/>
    <s v="Yes"/>
    <s v="No"/>
    <s v="No"/>
    <s v="  Month-to-Month   "/>
    <s v="Direct Debit"/>
    <n v="42"/>
    <n v="664"/>
    <x v="2"/>
    <s v="Competitor offered higher download speeds"/>
    <x v="978"/>
    <x v="399"/>
    <n v="100"/>
    <x v="1"/>
    <n v="35.57"/>
    <x v="8"/>
    <s v="Phone"/>
    <x v="0"/>
    <n v="0"/>
    <n v="4673"/>
    <s v="Medio"/>
    <s v="Medio"/>
    <n v="0.09"/>
    <n v="751"/>
    <n v="58"/>
    <n v="1.7241379310344827"/>
    <n v="1.7241379310344827"/>
    <s v="Primera compra"/>
    <n v="574"/>
    <n v="18.858316221765911"/>
    <n v="1.5715263518138258"/>
    <x v="1"/>
    <x v="2"/>
    <s v="mar"/>
  </r>
  <r>
    <x v="5392"/>
    <x v="1"/>
    <n v="2"/>
    <n v="125"/>
    <n v="304.5"/>
    <n v="0"/>
    <s v="No"/>
    <s v="No"/>
    <n v="0"/>
    <n v="2"/>
    <n v="5"/>
    <s v="Yes"/>
    <n v="0"/>
    <s v="AL"/>
    <x v="1"/>
    <n v="78"/>
    <s v="No"/>
    <s v="Yes"/>
    <s v="Yes"/>
    <s v="  Month-to-Month   "/>
    <s v="Direct Debit"/>
    <n v="38"/>
    <n v="955"/>
    <x v="1"/>
    <s v="Network reliability"/>
    <x v="780"/>
    <x v="1384"/>
    <n v="11"/>
    <x v="2"/>
    <n v="44.18"/>
    <x v="8"/>
    <s v="SMS"/>
    <x v="0"/>
    <n v="0"/>
    <n v="3676"/>
    <s v="Medio"/>
    <s v="Medio"/>
    <n v="0.81818181818181823"/>
    <n v="972"/>
    <n v="134"/>
    <n v="8.2089552238805971E-2"/>
    <n v="8.2089552238805971E-2"/>
    <s v="Primera compra"/>
    <n v="621"/>
    <n v="20.402464065708422"/>
    <n v="1.7002053388090352"/>
    <x v="1"/>
    <x v="2"/>
    <s v="ene"/>
  </r>
  <r>
    <x v="5393"/>
    <x v="1"/>
    <n v="39"/>
    <n v="5"/>
    <n v="13"/>
    <n v="0"/>
    <s v="No"/>
    <s v="No"/>
    <n v="0"/>
    <n v="4"/>
    <n v="4"/>
    <s v="Yes"/>
    <n v="0"/>
    <s v="VT"/>
    <x v="1"/>
    <n v="34"/>
    <s v="No"/>
    <s v="No"/>
    <s v="No"/>
    <s v="  Month-to-Month   "/>
    <s v="Direct Debit"/>
    <n v="18"/>
    <n v="18"/>
    <x v="3"/>
    <s v="Don't know"/>
    <x v="602"/>
    <x v="1102"/>
    <n v="15"/>
    <x v="0"/>
    <n v="18.97"/>
    <x v="0"/>
    <s v="Phone"/>
    <x v="0"/>
    <n v="0"/>
    <n v="379"/>
    <s v="Medio"/>
    <s v="Bajo"/>
    <n v="0.13333333333333333"/>
    <n v="782"/>
    <n v="7"/>
    <n v="2.1428571428571428"/>
    <n v="2.1428571428571428"/>
    <s v="Primera compra"/>
    <n v="928"/>
    <n v="30.488706365503081"/>
    <n v="2.5407255304585901"/>
    <x v="0"/>
    <x v="1"/>
    <s v="mar"/>
  </r>
  <r>
    <x v="5394"/>
    <x v="1"/>
    <n v="33"/>
    <n v="262"/>
    <n v="505.8"/>
    <n v="144"/>
    <s v="Yes"/>
    <s v="No"/>
    <n v="58.3"/>
    <n v="0"/>
    <n v="7"/>
    <s v="Yes"/>
    <n v="0"/>
    <s v="SD"/>
    <x v="0"/>
    <n v="45"/>
    <s v="No"/>
    <s v="No"/>
    <s v="No"/>
    <s v="  Month-to-Month   "/>
    <s v="Direct Debit"/>
    <n v="39"/>
    <n v="1392"/>
    <x v="4"/>
    <s v="Attitude of service provider"/>
    <x v="1293"/>
    <x v="335"/>
    <n v="28"/>
    <x v="0"/>
    <n v="46.68"/>
    <x v="7"/>
    <s v="Email"/>
    <x v="0"/>
    <n v="2.92"/>
    <n v="5737"/>
    <s v="Alto"/>
    <s v="Medio"/>
    <n v="0.21428571428571427"/>
    <n v="465"/>
    <n v="412"/>
    <n v="6.7961165048543687E-2"/>
    <n v="6.7961165048543687E-2"/>
    <s v="Primera compra"/>
    <n v="1342"/>
    <n v="44.090349075975361"/>
    <n v="3.6741957563312799"/>
    <x v="1"/>
    <x v="0"/>
    <s v="feb"/>
  </r>
  <r>
    <x v="5395"/>
    <x v="1"/>
    <n v="18"/>
    <n v="11"/>
    <n v="27.6"/>
    <n v="16"/>
    <s v="Yes"/>
    <s v="No"/>
    <n v="12.8"/>
    <n v="1"/>
    <n v="13"/>
    <s v="Yes"/>
    <n v="0"/>
    <s v="NJ"/>
    <x v="1"/>
    <n v="66"/>
    <s v="No"/>
    <s v="Yes"/>
    <s v="No"/>
    <s v="  Month-to-Month   "/>
    <s v="Direct Debit"/>
    <n v="24"/>
    <n v="95"/>
    <x v="2"/>
    <s v="Competitor made better offer"/>
    <x v="1312"/>
    <x v="510"/>
    <n v="85"/>
    <x v="2"/>
    <n v="23.23"/>
    <x v="9"/>
    <s v="Email"/>
    <x v="1"/>
    <n v="0.38"/>
    <n v="402"/>
    <s v="Medio"/>
    <s v="Medio"/>
    <n v="9.4117647058823528E-2"/>
    <n v="1711"/>
    <n v="35"/>
    <n v="2.4285714285714284"/>
    <n v="2.4285714285714284"/>
    <s v="Primera compra"/>
    <n v="1258"/>
    <n v="41.330595482546201"/>
    <n v="3.4442162902121836"/>
    <x v="1"/>
    <x v="1"/>
    <s v="may"/>
  </r>
  <r>
    <x v="5396"/>
    <x v="1"/>
    <n v="33"/>
    <n v="92"/>
    <n v="237.6"/>
    <n v="120"/>
    <s v="Yes"/>
    <s v="No"/>
    <n v="57"/>
    <n v="0"/>
    <n v="14"/>
    <s v="Yes"/>
    <n v="0"/>
    <s v="MT"/>
    <x v="1"/>
    <n v="72"/>
    <s v="No"/>
    <s v="Yes"/>
    <s v="Yes"/>
    <s v="  Month-to-Month   "/>
    <s v="Direct Debit"/>
    <n v="41"/>
    <n v="1229"/>
    <x v="2"/>
    <s v="Competitor offered more data"/>
    <x v="447"/>
    <x v="518"/>
    <n v="24"/>
    <x v="1"/>
    <n v="48.42"/>
    <x v="3"/>
    <s v="SMS"/>
    <x v="1"/>
    <n v="0.28000000000000003"/>
    <n v="5088"/>
    <s v="Alto"/>
    <s v="Bajo"/>
    <n v="4.1666666666666664E-2"/>
    <n v="697"/>
    <n v="213"/>
    <n v="0.11267605633802817"/>
    <n v="0.11267605633802817"/>
    <s v="Primera compra"/>
    <n v="1518"/>
    <n v="49.872689938398352"/>
    <n v="4.1560574948665296"/>
    <x v="2"/>
    <x v="0"/>
    <s v="ago"/>
  </r>
  <r>
    <x v="5397"/>
    <x v="1"/>
    <n v="11"/>
    <n v="29"/>
    <n v="94.4"/>
    <n v="0"/>
    <s v="No"/>
    <s v="Yes"/>
    <n v="0"/>
    <n v="1"/>
    <n v="5"/>
    <s v="Yes"/>
    <n v="0"/>
    <s v="MS"/>
    <x v="0"/>
    <n v="54"/>
    <s v="No"/>
    <s v="No"/>
    <s v="No"/>
    <s v="  One Year   "/>
    <s v="Direct Debit"/>
    <n v="39"/>
    <n v="736"/>
    <x v="2"/>
    <s v="Competitor offered more data"/>
    <x v="931"/>
    <x v="695"/>
    <n v="7"/>
    <x v="2"/>
    <n v="34.82"/>
    <x v="9"/>
    <s v="Email"/>
    <x v="1"/>
    <n v="0"/>
    <n v="120"/>
    <s v="Medio"/>
    <s v="Medio"/>
    <n v="1.1428571428571428"/>
    <n v="1124"/>
    <n v="37"/>
    <n v="0.1891891891891892"/>
    <n v="0.1891891891891892"/>
    <s v="Primera compra"/>
    <n v="822"/>
    <n v="27.006160164271048"/>
    <n v="2.2505133470225873"/>
    <x v="1"/>
    <x v="2"/>
    <s v="jul"/>
  </r>
  <r>
    <x v="5398"/>
    <x v="1"/>
    <n v="17"/>
    <n v="40"/>
    <n v="74.3"/>
    <n v="24"/>
    <s v="Yes"/>
    <s v="No"/>
    <n v="30.6"/>
    <n v="2"/>
    <n v="2"/>
    <s v="Yes"/>
    <n v="0"/>
    <s v="MO"/>
    <x v="0"/>
    <n v="46"/>
    <s v="No"/>
    <s v="No"/>
    <s v="No"/>
    <s v="  Month-to-Month   "/>
    <s v="Credit Card"/>
    <n v="53"/>
    <n v="306"/>
    <x v="1"/>
    <s v="Product dissatisfaction"/>
    <x v="1183"/>
    <x v="397"/>
    <n v="119"/>
    <x v="2"/>
    <n v="56.96"/>
    <x v="9"/>
    <s v="Phone"/>
    <x v="1"/>
    <n v="0.92"/>
    <n v="6159"/>
    <s v="Alto"/>
    <s v="Medio"/>
    <n v="6.7226890756302518E-2"/>
    <n v="361"/>
    <n v="72"/>
    <n v="1.6527777777777777"/>
    <n v="1.6527777777777777"/>
    <s v="Primera compra"/>
    <n v="464"/>
    <n v="15.24435318275154"/>
    <n v="1.270362765229295"/>
    <x v="1"/>
    <x v="1"/>
    <s v="jul"/>
  </r>
  <r>
    <x v="5399"/>
    <x v="1"/>
    <n v="7"/>
    <n v="98"/>
    <n v="257.60000000000002"/>
    <n v="216"/>
    <s v="Yes"/>
    <s v="No"/>
    <n v="159.30000000000001"/>
    <n v="4"/>
    <n v="10"/>
    <s v="Yes"/>
    <n v="0"/>
    <s v="ND"/>
    <x v="1"/>
    <n v="44"/>
    <s v="No"/>
    <s v="No"/>
    <s v="Yes"/>
    <s v="  Month-to-Month   "/>
    <s v="Direct Debit"/>
    <n v="35"/>
    <n v="1011"/>
    <x v="2"/>
    <s v="Competitor made better offer"/>
    <x v="772"/>
    <x v="787"/>
    <n v="91"/>
    <x v="0"/>
    <n v="31.13"/>
    <x v="9"/>
    <s v="Email"/>
    <x v="1"/>
    <n v="6.37"/>
    <n v="1639"/>
    <s v="Medio"/>
    <s v="Medio"/>
    <n v="8.7912087912087919E-2"/>
    <n v="1668"/>
    <n v="322"/>
    <n v="0.28260869565217389"/>
    <n v="0.28260869565217389"/>
    <s v="Primera compra"/>
    <n v="1130"/>
    <n v="37.125256673511295"/>
    <n v="3.0937713894592744"/>
    <x v="1"/>
    <x v="2"/>
    <s v="sept"/>
  </r>
  <r>
    <x v="5400"/>
    <x v="1"/>
    <n v="14"/>
    <n v="81"/>
    <n v="183.2"/>
    <n v="0"/>
    <s v="No"/>
    <s v="Yes"/>
    <n v="0"/>
    <n v="5"/>
    <n v="6"/>
    <s v="Yes"/>
    <n v="0"/>
    <s v="VT"/>
    <x v="0"/>
    <n v="32"/>
    <s v="No"/>
    <s v="No"/>
    <s v="No"/>
    <s v="  Month-to-Month   "/>
    <s v="Direct Debit"/>
    <n v="35"/>
    <n v="1070"/>
    <x v="2"/>
    <s v="Competitor made better offer"/>
    <x v="1343"/>
    <x v="397"/>
    <n v="57"/>
    <x v="0"/>
    <n v="28.26"/>
    <x v="8"/>
    <s v="Phone"/>
    <x v="0"/>
    <n v="0"/>
    <n v="75"/>
    <s v="Medio"/>
    <s v="Medio"/>
    <n v="0.15789473684210525"/>
    <n v="361"/>
    <n v="90"/>
    <n v="0.6333333333333333"/>
    <n v="0.6333333333333333"/>
    <s v="Primera compra"/>
    <n v="360"/>
    <n v="11.827515400410677"/>
    <n v="0.98562628336755642"/>
    <x v="1"/>
    <x v="2"/>
    <s v="oct"/>
  </r>
  <r>
    <x v="5401"/>
    <x v="1"/>
    <n v="16"/>
    <n v="68"/>
    <n v="113.8"/>
    <n v="52"/>
    <s v="Yes"/>
    <s v="No"/>
    <n v="109.9"/>
    <n v="0"/>
    <n v="3"/>
    <s v="Yes"/>
    <n v="0"/>
    <s v="WV"/>
    <x v="0"/>
    <n v="60"/>
    <s v="No"/>
    <s v="No"/>
    <s v="No"/>
    <s v="  Month-to-Month   "/>
    <s v="Direct Debit"/>
    <n v="38"/>
    <n v="305"/>
    <x v="4"/>
    <s v="Attitude of service provider"/>
    <x v="989"/>
    <x v="380"/>
    <n v="83"/>
    <x v="2"/>
    <n v="41.59"/>
    <x v="1"/>
    <s v="Phone"/>
    <x v="0"/>
    <n v="2.2000000000000002"/>
    <n v="6764"/>
    <s v="Medio"/>
    <s v="Bajo"/>
    <n v="0"/>
    <n v="314"/>
    <n v="120"/>
    <n v="0.69166666666666665"/>
    <n v="0.69166666666666665"/>
    <s v="Primera compra"/>
    <n v="1671"/>
    <n v="54.899383983572896"/>
    <n v="4.5749486652977414"/>
    <x v="2"/>
    <x v="1"/>
    <s v="mar"/>
  </r>
  <r>
    <x v="5402"/>
    <x v="1"/>
    <n v="3"/>
    <n v="16"/>
    <n v="56.7"/>
    <n v="16"/>
    <s v="Yes"/>
    <s v="No"/>
    <n v="16.600000000000001"/>
    <n v="1"/>
    <n v="2"/>
    <s v="Yes"/>
    <n v="0"/>
    <s v="OK"/>
    <x v="1"/>
    <n v="34"/>
    <s v="No"/>
    <s v="No"/>
    <s v="No"/>
    <s v="  Month-to-Month   "/>
    <s v="Direct Debit"/>
    <n v="15"/>
    <n v="52"/>
    <x v="2"/>
    <s v="Competitor made better offer"/>
    <x v="1185"/>
    <x v="1154"/>
    <n v="1"/>
    <x v="0"/>
    <n v="16.47"/>
    <x v="5"/>
    <s v="Phone"/>
    <x v="1"/>
    <n v="0.66"/>
    <n v="2470"/>
    <s v="Medio"/>
    <s v="Bajo"/>
    <n v="4"/>
    <n v="322"/>
    <n v="36"/>
    <n v="2.7777777777777776E-2"/>
    <n v="2.7777777777777776E-2"/>
    <s v="Primera compra"/>
    <n v="1269"/>
    <n v="41.691991786447645"/>
    <n v="3.4743326488706372"/>
    <x v="0"/>
    <x v="1"/>
    <s v="abr"/>
  </r>
  <r>
    <x v="5403"/>
    <x v="1"/>
    <n v="5"/>
    <n v="238"/>
    <n v="531.9"/>
    <n v="236"/>
    <s v="Yes"/>
    <s v="No"/>
    <n v="158.1"/>
    <n v="5"/>
    <n v="7"/>
    <s v="Yes"/>
    <n v="0"/>
    <s v="MT"/>
    <x v="0"/>
    <n v="34"/>
    <s v="No"/>
    <s v="No"/>
    <s v="Yes"/>
    <s v="  One Year   "/>
    <s v="Credit Card"/>
    <n v="40"/>
    <n v="2345"/>
    <x v="1"/>
    <s v="Network reliability"/>
    <x v="1282"/>
    <x v="369"/>
    <n v="117"/>
    <x v="2"/>
    <n v="35.950000000000003"/>
    <x v="0"/>
    <s v="Email"/>
    <x v="0"/>
    <n v="7.91"/>
    <n v="2529"/>
    <s v="Medio"/>
    <s v="Bajo"/>
    <n v="1.7094017094017096E-2"/>
    <n v="558"/>
    <n v="476"/>
    <n v="0.24579831932773108"/>
    <n v="0.24579831932773108"/>
    <s v="Primera compra"/>
    <n v="296"/>
    <n v="9.7248459958932241"/>
    <n v="0.81040383299110197"/>
    <x v="0"/>
    <x v="3"/>
    <s v="dic"/>
  </r>
  <r>
    <x v="5404"/>
    <x v="1"/>
    <n v="11"/>
    <n v="7"/>
    <n v="22.6"/>
    <n v="0"/>
    <s v="No"/>
    <s v="No"/>
    <n v="0"/>
    <n v="1"/>
    <n v="1"/>
    <s v="No"/>
    <n v="6"/>
    <s v="MA"/>
    <x v="1"/>
    <n v="73"/>
    <s v="No"/>
    <s v="Yes"/>
    <s v="No"/>
    <s v="  Month-to-Month   "/>
    <s v="Direct Debit"/>
    <n v="24"/>
    <n v="68"/>
    <x v="2"/>
    <s v="Competitor made better offer"/>
    <x v="605"/>
    <x v="107"/>
    <n v="16"/>
    <x v="2"/>
    <n v="25.19"/>
    <x v="2"/>
    <s v="SMS"/>
    <x v="1"/>
    <n v="0"/>
    <n v="5206"/>
    <s v="Medio"/>
    <s v="Medio"/>
    <n v="0.3125"/>
    <n v="1436"/>
    <n v="12"/>
    <n v="1.3333333333333333"/>
    <n v="1.3333333333333333"/>
    <s v="Primera compra"/>
    <n v="1225"/>
    <n v="40.246406570841884"/>
    <n v="3.3538672142368235"/>
    <x v="1"/>
    <x v="1"/>
    <s v="jun"/>
  </r>
  <r>
    <x v="5405"/>
    <x v="1"/>
    <n v="10"/>
    <n v="53"/>
    <n v="96.8"/>
    <n v="98"/>
    <s v="Yes"/>
    <s v="No"/>
    <n v="46.2"/>
    <n v="2"/>
    <n v="6"/>
    <s v="Yes"/>
    <n v="0"/>
    <s v="MO"/>
    <x v="0"/>
    <n v="71"/>
    <s v="No"/>
    <s v="Yes"/>
    <s v="No"/>
    <s v="  Month-to-Month   "/>
    <s v="Direct Debit"/>
    <n v="34"/>
    <n v="469"/>
    <x v="5"/>
    <s v="Extra data charges"/>
    <x v="637"/>
    <x v="908"/>
    <n v="67"/>
    <x v="0"/>
    <n v="36.130000000000003"/>
    <x v="4"/>
    <s v="Email"/>
    <x v="0"/>
    <n v="1.39"/>
    <n v="265"/>
    <s v="Medio"/>
    <s v="Bajo"/>
    <n v="4.4776119402985072E-2"/>
    <n v="459"/>
    <n v="154"/>
    <n v="0.43506493506493504"/>
    <n v="0.43506493506493504"/>
    <s v="Primera compra"/>
    <n v="529"/>
    <n v="17.37987679671458"/>
    <n v="1.4483230663928817"/>
    <x v="0"/>
    <x v="1"/>
    <s v="may"/>
  </r>
  <r>
    <x v="5406"/>
    <x v="1"/>
    <n v="12"/>
    <n v="22"/>
    <n v="54.1"/>
    <n v="0"/>
    <s v="No"/>
    <s v="No"/>
    <n v="0"/>
    <n v="4"/>
    <n v="8"/>
    <s v="Yes"/>
    <n v="0"/>
    <s v="KY"/>
    <x v="1"/>
    <n v="56"/>
    <s v="No"/>
    <s v="No"/>
    <s v="No"/>
    <s v="  Month-to-Month   "/>
    <s v="Direct Debit"/>
    <n v="31"/>
    <n v="279"/>
    <x v="5"/>
    <s v="Long distance charges"/>
    <x v="777"/>
    <x v="1403"/>
    <n v="49"/>
    <x v="2"/>
    <n v="29.88"/>
    <x v="2"/>
    <s v="Email"/>
    <x v="1"/>
    <n v="0"/>
    <n v="4203"/>
    <s v="Medio"/>
    <s v="Medio"/>
    <n v="0.10204081632653061"/>
    <n v="1715"/>
    <n v="27"/>
    <n v="1.8148148148148149"/>
    <n v="1.8148148148148149"/>
    <s v="Primera compra"/>
    <n v="1516"/>
    <n v="49.80698151950719"/>
    <n v="4.1505817932922655"/>
    <x v="1"/>
    <x v="1"/>
    <s v="ago"/>
  </r>
  <r>
    <x v="5407"/>
    <x v="1"/>
    <n v="34"/>
    <n v="6"/>
    <n v="16"/>
    <n v="20"/>
    <s v="Yes"/>
    <s v="No"/>
    <n v="11"/>
    <n v="4"/>
    <n v="0"/>
    <s v="No"/>
    <n v="0"/>
    <s v="ME"/>
    <x v="1"/>
    <n v="51"/>
    <s v="No"/>
    <s v="No"/>
    <s v="No"/>
    <s v="  Month-to-Month   "/>
    <s v="Direct Debit"/>
    <n v="12"/>
    <n v="12"/>
    <x v="5"/>
    <s v="Price too high"/>
    <x v="116"/>
    <x v="910"/>
    <n v="114"/>
    <x v="1"/>
    <n v="12.94"/>
    <x v="8"/>
    <s v="SMS"/>
    <x v="0"/>
    <n v="0.06"/>
    <n v="380"/>
    <s v="Medio"/>
    <s v="Medio"/>
    <n v="7.8947368421052627E-2"/>
    <n v="425"/>
    <n v="35"/>
    <n v="3.2571428571428571"/>
    <n v="3.2571428571428571"/>
    <s v="Primera compra"/>
    <n v="1639"/>
    <n v="53.848049281314175"/>
    <n v="4.4873374401095143"/>
    <x v="1"/>
    <x v="1"/>
    <s v="abr"/>
  </r>
  <r>
    <x v="5408"/>
    <x v="1"/>
    <n v="11"/>
    <n v="4"/>
    <n v="10"/>
    <n v="0"/>
    <s v="No"/>
    <s v="No"/>
    <n v="0"/>
    <n v="3"/>
    <n v="0"/>
    <s v="No"/>
    <n v="0"/>
    <s v="OH"/>
    <x v="1"/>
    <n v="33"/>
    <s v="No"/>
    <s v="No"/>
    <s v="No"/>
    <s v="  Month-to-Month   "/>
    <s v="Direct Debit"/>
    <n v="11"/>
    <n v="11"/>
    <x v="4"/>
    <s v="Attitude of support person"/>
    <x v="814"/>
    <x v="165"/>
    <n v="86"/>
    <x v="2"/>
    <n v="9.42"/>
    <x v="6"/>
    <s v="Phone"/>
    <x v="0"/>
    <n v="0"/>
    <n v="1167"/>
    <s v="Medio"/>
    <s v="Medio"/>
    <n v="0.11627906976744186"/>
    <n v="475"/>
    <n v="14"/>
    <n v="6.1428571428571432"/>
    <n v="6.1428571428571432"/>
    <s v="Primera compra"/>
    <n v="514"/>
    <n v="16.887063655030801"/>
    <n v="1.4072553045859"/>
    <x v="1"/>
    <x v="1"/>
    <s v="may"/>
  </r>
  <r>
    <x v="5409"/>
    <x v="1"/>
    <n v="41"/>
    <n v="184"/>
    <n v="367.3"/>
    <n v="0"/>
    <s v="No"/>
    <s v="No"/>
    <n v="0"/>
    <n v="4"/>
    <n v="10"/>
    <s v="Yes"/>
    <n v="0"/>
    <s v="IL"/>
    <x v="1"/>
    <n v="32"/>
    <s v="No"/>
    <s v="No"/>
    <s v="Yes"/>
    <s v="  Month-to-Month   "/>
    <s v="Direct Debit"/>
    <n v="58"/>
    <n v="2665"/>
    <x v="2"/>
    <s v="Competitor made better offer"/>
    <x v="1338"/>
    <x v="855"/>
    <n v="54"/>
    <x v="1"/>
    <n v="63.7"/>
    <x v="9"/>
    <s v="Phone"/>
    <x v="0"/>
    <n v="0"/>
    <n v="6688"/>
    <s v="Alto"/>
    <s v="Medio"/>
    <n v="0.14814814814814814"/>
    <n v="985"/>
    <n v="192"/>
    <n v="0.28125"/>
    <n v="0.28125"/>
    <s v="Primera compra"/>
    <n v="1711"/>
    <n v="56.213552361396296"/>
    <n v="4.684462696783025"/>
    <x v="1"/>
    <x v="3"/>
    <s v="feb"/>
  </r>
  <r>
    <x v="5410"/>
    <x v="1"/>
    <n v="5"/>
    <n v="4"/>
    <n v="8"/>
    <n v="16"/>
    <s v="Yes"/>
    <s v="No"/>
    <n v="6.9"/>
    <n v="0"/>
    <n v="0"/>
    <s v="No"/>
    <n v="0"/>
    <s v="NC"/>
    <x v="1"/>
    <n v="59"/>
    <s v="No"/>
    <s v="No"/>
    <s v="No"/>
    <s v="  Month-to-Month   "/>
    <s v="Credit Card"/>
    <n v="8"/>
    <n v="8"/>
    <x v="5"/>
    <s v="Long distance charges"/>
    <x v="1019"/>
    <x v="269"/>
    <n v="32"/>
    <x v="2"/>
    <n v="8.24"/>
    <x v="4"/>
    <s v="SMS"/>
    <x v="0"/>
    <n v="0.34"/>
    <n v="6179"/>
    <s v="Medio"/>
    <s v="Bajo"/>
    <n v="9.375E-2"/>
    <n v="1699"/>
    <n v="23"/>
    <n v="1.3913043478260869"/>
    <n v="1.3913043478260869"/>
    <s v="Primera compra"/>
    <n v="815"/>
    <n v="26.776180698151947"/>
    <n v="2.2313483915126624"/>
    <x v="0"/>
    <x v="1"/>
    <s v="jul"/>
  </r>
  <r>
    <x v="5411"/>
    <x v="1"/>
    <n v="13"/>
    <n v="89"/>
    <n v="236.4"/>
    <n v="0"/>
    <s v="No"/>
    <s v="No"/>
    <n v="0"/>
    <n v="2"/>
    <n v="2"/>
    <s v="Yes"/>
    <n v="0"/>
    <s v="WY"/>
    <x v="1"/>
    <n v="43"/>
    <s v="No"/>
    <s v="No"/>
    <s v="Yes"/>
    <s v="  Month-to-Month   "/>
    <s v="Credit Card"/>
    <n v="49"/>
    <n v="829"/>
    <x v="2"/>
    <s v="Competitor made better offer"/>
    <x v="1080"/>
    <x v="431"/>
    <n v="95"/>
    <x v="2"/>
    <n v="52.74"/>
    <x v="1"/>
    <s v="Email"/>
    <x v="1"/>
    <n v="0"/>
    <n v="5921"/>
    <s v="Alto"/>
    <s v="Bajo"/>
    <n v="0"/>
    <n v="1502"/>
    <n v="89"/>
    <n v="1.0674157303370786"/>
    <n v="1.0674157303370786"/>
    <s v="Primera compra"/>
    <n v="1733"/>
    <n v="56.936344969199176"/>
    <n v="4.7446954140999313"/>
    <x v="2"/>
    <x v="2"/>
    <s v="ene"/>
  </r>
  <r>
    <x v="5412"/>
    <x v="1"/>
    <n v="15"/>
    <n v="54"/>
    <n v="101.3"/>
    <n v="0"/>
    <s v="No"/>
    <s v="No"/>
    <n v="0"/>
    <n v="1"/>
    <n v="2"/>
    <s v="Yes"/>
    <n v="0"/>
    <s v="AK"/>
    <x v="1"/>
    <n v="39"/>
    <s v="No"/>
    <s v="No"/>
    <s v="Yes"/>
    <s v="  Month-to-Month   "/>
    <s v="Direct Debit"/>
    <n v="34"/>
    <n v="871"/>
    <x v="2"/>
    <s v="Competitor made better offer"/>
    <x v="1083"/>
    <x v="1323"/>
    <n v="11"/>
    <x v="2"/>
    <n v="38.04"/>
    <x v="9"/>
    <s v="Email"/>
    <x v="1"/>
    <n v="0"/>
    <n v="2041"/>
    <s v="Medio"/>
    <s v="Medio"/>
    <n v="0.72727272727272729"/>
    <n v="1550"/>
    <n v="62"/>
    <n v="0.17741935483870969"/>
    <n v="0.17741935483870969"/>
    <s v="Primera compra"/>
    <n v="1511"/>
    <n v="49.642710472279262"/>
    <n v="4.1368925393566052"/>
    <x v="1"/>
    <x v="2"/>
    <s v="ago"/>
  </r>
  <r>
    <x v="5413"/>
    <x v="1"/>
    <n v="34"/>
    <n v="5"/>
    <n v="16"/>
    <n v="0"/>
    <s v="No"/>
    <s v="Yes"/>
    <n v="0"/>
    <n v="2"/>
    <n v="5"/>
    <s v="Yes"/>
    <n v="0"/>
    <s v="SD"/>
    <x v="1"/>
    <n v="74"/>
    <s v="No"/>
    <s v="Yes"/>
    <s v="No"/>
    <s v="  Month-to-Month   "/>
    <s v="Direct Debit"/>
    <n v="13"/>
    <n v="13"/>
    <x v="5"/>
    <s v="Price too high"/>
    <x v="710"/>
    <x v="1123"/>
    <n v="79"/>
    <x v="0"/>
    <n v="11.61"/>
    <x v="3"/>
    <s v="Phone"/>
    <x v="1"/>
    <n v="0"/>
    <n v="4982"/>
    <s v="Medio"/>
    <s v="Bajo"/>
    <n v="1.2658227848101266E-2"/>
    <n v="759"/>
    <n v="6"/>
    <n v="13.166666666666666"/>
    <n v="13.166666666666666"/>
    <s v="Primera compra"/>
    <n v="1065"/>
    <n v="34.989733059548257"/>
    <n v="2.9158110882956882"/>
    <x v="2"/>
    <x v="1"/>
    <s v="nov"/>
  </r>
  <r>
    <x v="5414"/>
    <x v="1"/>
    <n v="38"/>
    <n v="3"/>
    <n v="7"/>
    <n v="0"/>
    <s v="No"/>
    <s v="Yes"/>
    <n v="0"/>
    <n v="0"/>
    <n v="0"/>
    <s v="No"/>
    <n v="0"/>
    <s v="CA"/>
    <x v="0"/>
    <n v="56"/>
    <s v="No"/>
    <s v="No"/>
    <s v="No"/>
    <s v="  Month-to-Month   "/>
    <s v="Credit Card"/>
    <n v="10"/>
    <n v="10"/>
    <x v="0"/>
    <m/>
    <x v="326"/>
    <x v="1211"/>
    <n v="66"/>
    <x v="0"/>
    <n v="9.4600000000000009"/>
    <x v="7"/>
    <s v="Email"/>
    <x v="1"/>
    <n v="0"/>
    <n v="6908"/>
    <s v="Medio"/>
    <s v="Medio"/>
    <n v="9.0909090909090912E-2"/>
    <n v="817"/>
    <n v="9"/>
    <n v="7.333333333333333"/>
    <n v="7.333333333333333"/>
    <s v="Primera compra"/>
    <n v="1549"/>
    <n v="50.891170431211492"/>
    <n v="4.2409308692676246"/>
    <x v="1"/>
    <x v="1"/>
    <s v="jul"/>
  </r>
  <r>
    <x v="5415"/>
    <x v="1"/>
    <n v="34"/>
    <n v="50"/>
    <n v="165.2"/>
    <n v="0"/>
    <s v="No"/>
    <s v="No"/>
    <n v="0"/>
    <n v="4"/>
    <n v="5"/>
    <s v="Yes"/>
    <n v="0"/>
    <s v="MT"/>
    <x v="1"/>
    <n v="78"/>
    <s v="No"/>
    <s v="Yes"/>
    <s v="No"/>
    <s v="  Month-to-Month   "/>
    <s v="Credit Card"/>
    <n v="32"/>
    <n v="435"/>
    <x v="3"/>
    <s v="Don't know"/>
    <x v="551"/>
    <x v="603"/>
    <n v="117"/>
    <x v="0"/>
    <n v="37.619999999999997"/>
    <x v="7"/>
    <s v="Phone"/>
    <x v="1"/>
    <n v="0"/>
    <n v="197"/>
    <s v="Medio"/>
    <s v="Medio"/>
    <n v="5.128205128205128E-2"/>
    <n v="1176"/>
    <n v="56"/>
    <n v="2.0892857142857144"/>
    <n v="2.0892857142857144"/>
    <s v="Primera compra"/>
    <n v="1519"/>
    <n v="49.905544147843941"/>
    <n v="4.1587953456536617"/>
    <x v="1"/>
    <x v="1"/>
    <s v="ago"/>
  </r>
  <r>
    <x v="5416"/>
    <x v="1"/>
    <n v="16"/>
    <n v="101"/>
    <n v="215.4"/>
    <n v="0"/>
    <s v="No"/>
    <s v="No"/>
    <n v="0"/>
    <n v="3"/>
    <n v="13"/>
    <s v="Yes"/>
    <n v="0"/>
    <s v="WV"/>
    <x v="1"/>
    <n v="55"/>
    <s v="No"/>
    <s v="No"/>
    <s v="No"/>
    <s v="  Month-to-Month   "/>
    <s v="Direct Debit"/>
    <n v="23"/>
    <n v="349"/>
    <x v="2"/>
    <s v="Competitor made better offer"/>
    <x v="1161"/>
    <x v="1107"/>
    <n v="39"/>
    <x v="0"/>
    <n v="27.58"/>
    <x v="10"/>
    <s v="SMS"/>
    <x v="1"/>
    <n v="0"/>
    <n v="2125"/>
    <s v="Medio"/>
    <s v="Medio"/>
    <n v="0.17948717948717949"/>
    <n v="1373"/>
    <n v="108"/>
    <n v="0.3611111111111111"/>
    <n v="0.3611111111111111"/>
    <s v="Primera compra"/>
    <n v="556"/>
    <n v="18.266940451745381"/>
    <n v="1.5222450376454484"/>
    <x v="1"/>
    <x v="1"/>
    <s v="abr"/>
  </r>
  <r>
    <x v="5417"/>
    <x v="1"/>
    <n v="23"/>
    <n v="24"/>
    <n v="70.7"/>
    <n v="0"/>
    <s v="No"/>
    <s v="No"/>
    <n v="0"/>
    <n v="4"/>
    <n v="4"/>
    <s v="Yes"/>
    <n v="0"/>
    <s v="NC"/>
    <x v="1"/>
    <n v="55"/>
    <s v="No"/>
    <s v="No"/>
    <s v="No"/>
    <s v="  One Year   "/>
    <s v="Credit Card"/>
    <n v="36"/>
    <n v="428"/>
    <x v="3"/>
    <s v="Don't know"/>
    <x v="1199"/>
    <x v="87"/>
    <n v="81"/>
    <x v="1"/>
    <n v="30.63"/>
    <x v="7"/>
    <s v="Phone"/>
    <x v="0"/>
    <n v="0"/>
    <n v="4051"/>
    <s v="Medio"/>
    <s v="Medio"/>
    <n v="7.407407407407407E-2"/>
    <n v="517"/>
    <n v="30"/>
    <n v="2.7"/>
    <n v="2.7"/>
    <s v="Primera compra"/>
    <n v="658"/>
    <n v="21.618069815195071"/>
    <n v="1.8015058179329226"/>
    <x v="1"/>
    <x v="1"/>
    <s v="dic"/>
  </r>
  <r>
    <x v="5418"/>
    <x v="1"/>
    <n v="46"/>
    <n v="32"/>
    <n v="77.7"/>
    <n v="20"/>
    <s v="Yes"/>
    <s v="No"/>
    <n v="8.1"/>
    <n v="4"/>
    <n v="15"/>
    <s v="Yes"/>
    <n v="0"/>
    <s v="LA"/>
    <x v="1"/>
    <n v="23"/>
    <s v="Yes"/>
    <s v="No"/>
    <s v="Yes"/>
    <s v="  Month-to-Month   "/>
    <s v="Direct Debit"/>
    <n v="39"/>
    <n v="202"/>
    <x v="2"/>
    <s v="Competitor offered more data"/>
    <x v="62"/>
    <x v="422"/>
    <n v="52"/>
    <x v="1"/>
    <n v="44.51"/>
    <x v="0"/>
    <s v="Phone"/>
    <x v="0"/>
    <n v="0.4"/>
    <n v="5570"/>
    <s v="Medio"/>
    <s v="Bajo"/>
    <n v="3.8461538461538464E-2"/>
    <n v="371"/>
    <n v="54"/>
    <n v="0.96296296296296291"/>
    <n v="0.96296296296296291"/>
    <s v="Primera compra"/>
    <n v="985"/>
    <n v="32.361396303901437"/>
    <n v="2.6967830253251197"/>
    <x v="0"/>
    <x v="1"/>
    <s v="feb"/>
  </r>
  <r>
    <x v="5419"/>
    <x v="1"/>
    <n v="3"/>
    <n v="186"/>
    <n v="464.3"/>
    <n v="116"/>
    <s v="Yes"/>
    <s v="No"/>
    <n v="98.6"/>
    <n v="5"/>
    <n v="4"/>
    <s v="Yes"/>
    <n v="0"/>
    <s v="IL"/>
    <x v="1"/>
    <n v="81"/>
    <s v="No"/>
    <s v="Yes"/>
    <s v="No"/>
    <s v="  Month-to-Month   "/>
    <s v="Direct Debit"/>
    <n v="52"/>
    <n v="1517"/>
    <x v="4"/>
    <s v="Attitude of support person"/>
    <x v="367"/>
    <x v="298"/>
    <n v="60"/>
    <x v="2"/>
    <n v="60.38"/>
    <x v="8"/>
    <s v="SMS"/>
    <x v="0"/>
    <n v="2.96"/>
    <n v="4087"/>
    <s v="Alto"/>
    <s v="Medio"/>
    <n v="0.15"/>
    <n v="584"/>
    <n v="311"/>
    <n v="0.19292604501607716"/>
    <n v="0.19292604501607716"/>
    <s v="Primera compra"/>
    <n v="1477"/>
    <n v="48.525667351129371"/>
    <n v="4.043805612594114"/>
    <x v="1"/>
    <x v="0"/>
    <s v="sept"/>
  </r>
  <r>
    <x v="5420"/>
    <x v="1"/>
    <n v="1"/>
    <n v="265"/>
    <n v="686"/>
    <n v="212"/>
    <s v="Yes"/>
    <s v="No"/>
    <n v="227.9"/>
    <n v="3"/>
    <n v="0"/>
    <s v="No"/>
    <n v="0"/>
    <s v="OH"/>
    <x v="0"/>
    <n v="21"/>
    <s v="Yes"/>
    <s v="No"/>
    <s v="No"/>
    <s v="  Two Year   "/>
    <s v="Credit Card"/>
    <n v="16"/>
    <n v="829"/>
    <x v="1"/>
    <s v="Service dissatisfaction"/>
    <x v="349"/>
    <x v="199"/>
    <n v="74"/>
    <x v="0"/>
    <n v="15.22"/>
    <x v="6"/>
    <s v="Email"/>
    <x v="1"/>
    <n v="6.84"/>
    <n v="3861"/>
    <s v="Medio"/>
    <s v="Medio"/>
    <n v="0.13513513513513514"/>
    <n v="464"/>
    <n v="487"/>
    <n v="0.15195071868583163"/>
    <n v="0.15195071868583163"/>
    <s v="Primera compra"/>
    <n v="1013"/>
    <n v="33.281314168377818"/>
    <n v="2.7734428473648181"/>
    <x v="1"/>
    <x v="2"/>
    <s v="ene"/>
  </r>
  <r>
    <x v="5421"/>
    <x v="1"/>
    <n v="7"/>
    <n v="2"/>
    <n v="7"/>
    <n v="0"/>
    <s v="No"/>
    <s v="No"/>
    <n v="0"/>
    <n v="0"/>
    <n v="35"/>
    <s v="Yes"/>
    <n v="0"/>
    <s v="NY"/>
    <x v="0"/>
    <n v="26"/>
    <s v="Yes"/>
    <s v="No"/>
    <s v="No"/>
    <s v="  Month-to-Month   "/>
    <s v="Direct Debit"/>
    <n v="52"/>
    <n v="52"/>
    <x v="1"/>
    <s v="Product dissatisfaction"/>
    <x v="1119"/>
    <x v="253"/>
    <n v="45"/>
    <x v="2"/>
    <n v="57.3"/>
    <x v="7"/>
    <s v="Phone"/>
    <x v="1"/>
    <n v="0"/>
    <n v="6557"/>
    <s v="Alto"/>
    <s v="Medio"/>
    <n v="0.13333333333333333"/>
    <n v="811"/>
    <n v="8"/>
    <n v="5.625"/>
    <n v="5.625"/>
    <s v="Primera compra"/>
    <n v="770"/>
    <n v="25.297741273100616"/>
    <n v="2.108145106091718"/>
    <x v="1"/>
    <x v="1"/>
    <s v="sept"/>
  </r>
  <r>
    <x v="5421"/>
    <x v="1"/>
    <n v="4"/>
    <n v="2"/>
    <n v="7"/>
    <n v="0"/>
    <s v="No"/>
    <s v="No"/>
    <n v="0"/>
    <n v="0"/>
    <n v="35"/>
    <s v="Yes"/>
    <n v="0"/>
    <s v="NY"/>
    <x v="0"/>
    <n v="26"/>
    <s v="Yes"/>
    <s v="No"/>
    <s v="No"/>
    <s v="  Month-to-Month   "/>
    <s v="Direct Debit"/>
    <n v="52"/>
    <n v="52"/>
    <x v="1"/>
    <s v="Product dissatisfaction"/>
    <x v="1119"/>
    <x v="253"/>
    <n v="45"/>
    <x v="2"/>
    <n v="57.3"/>
    <x v="7"/>
    <s v="Phone"/>
    <x v="1"/>
    <n v="0"/>
    <n v="1343"/>
    <s v="Alto"/>
    <s v="Medio"/>
    <n v="0.13333333333333333"/>
    <n v="811"/>
    <n v="8"/>
    <n v="5.625"/>
    <n v="5.625"/>
    <s v="Compra posterior"/>
    <n v="770"/>
    <n v="25.297741273100616"/>
    <n v="2.108145106091718"/>
    <x v="1"/>
    <x v="1"/>
    <s v="sept"/>
  </r>
  <r>
    <x v="5422"/>
    <x v="1"/>
    <n v="29"/>
    <n v="6"/>
    <n v="14"/>
    <n v="4"/>
    <s v="Yes"/>
    <s v="No"/>
    <n v="1.5"/>
    <n v="1"/>
    <n v="3"/>
    <s v="Yes"/>
    <n v="0"/>
    <s v="MI"/>
    <x v="0"/>
    <n v="45"/>
    <s v="No"/>
    <s v="No"/>
    <s v="No"/>
    <s v="  Month-to-Month   "/>
    <s v="Direct Debit"/>
    <n v="42"/>
    <n v="42"/>
    <x v="1"/>
    <s v="Network reliability"/>
    <x v="1274"/>
    <x v="585"/>
    <n v="78"/>
    <x v="1"/>
    <n v="41.9"/>
    <x v="1"/>
    <s v="Phone"/>
    <x v="0"/>
    <n v="7.0000000000000007E-2"/>
    <n v="934"/>
    <s v="Medio"/>
    <s v="Bajo"/>
    <n v="0"/>
    <n v="1032"/>
    <n v="10"/>
    <n v="7.8"/>
    <n v="7.8"/>
    <s v="Primera compra"/>
    <n v="1285"/>
    <n v="42.217659137577002"/>
    <n v="3.5181382614647503"/>
    <x v="2"/>
    <x v="1"/>
    <s v="abr"/>
  </r>
  <r>
    <x v="5423"/>
    <x v="1"/>
    <n v="25"/>
    <n v="6"/>
    <n v="15.9"/>
    <n v="8"/>
    <s v="Yes"/>
    <s v="No"/>
    <n v="15.6"/>
    <n v="0"/>
    <n v="3"/>
    <s v="Yes"/>
    <n v="0"/>
    <s v="PA"/>
    <x v="0"/>
    <n v="37"/>
    <s v="No"/>
    <s v="No"/>
    <s v="No"/>
    <s v="  Month-to-Month   "/>
    <s v="Credit Card"/>
    <n v="20"/>
    <n v="35"/>
    <x v="2"/>
    <s v="Competitor made better offer"/>
    <x v="1314"/>
    <x v="237"/>
    <n v="43"/>
    <x v="1"/>
    <n v="18.920000000000002"/>
    <x v="2"/>
    <s v="SMS"/>
    <x v="1"/>
    <n v="0.31"/>
    <n v="1397"/>
    <s v="Medio"/>
    <s v="Medio"/>
    <n v="0.11627906976744186"/>
    <n v="1670"/>
    <n v="19"/>
    <n v="2.263157894736842"/>
    <n v="2.263157894736842"/>
    <s v="Primera compra"/>
    <n v="411"/>
    <n v="13.503080082135524"/>
    <n v="1.1252566735112937"/>
    <x v="1"/>
    <x v="1"/>
    <s v="ago"/>
  </r>
  <r>
    <x v="5424"/>
    <x v="1"/>
    <n v="47"/>
    <n v="40"/>
    <n v="117"/>
    <n v="28"/>
    <s v="Yes"/>
    <s v="No"/>
    <n v="19.7"/>
    <n v="0"/>
    <n v="6"/>
    <s v="Yes"/>
    <n v="0"/>
    <s v="VT"/>
    <x v="1"/>
    <n v="39"/>
    <s v="No"/>
    <s v="No"/>
    <s v="No"/>
    <s v="  Month-to-Month   "/>
    <s v="Credit Card"/>
    <n v="14"/>
    <n v="102"/>
    <x v="4"/>
    <s v="Attitude of service provider"/>
    <x v="50"/>
    <x v="856"/>
    <n v="12"/>
    <x v="0"/>
    <n v="12.58"/>
    <x v="9"/>
    <s v="Phone"/>
    <x v="0"/>
    <n v="0.99"/>
    <n v="3931"/>
    <s v="Medio"/>
    <s v="Medio"/>
    <n v="0.66666666666666663"/>
    <n v="1449"/>
    <n v="76"/>
    <n v="0.15789473684210525"/>
    <n v="0.15789473684210525"/>
    <s v="Primera compra"/>
    <n v="294"/>
    <n v="9.6591375770020544"/>
    <n v="0.80492813141683783"/>
    <x v="1"/>
    <x v="1"/>
    <s v="dic"/>
  </r>
  <r>
    <x v="5425"/>
    <x v="1"/>
    <n v="15"/>
    <n v="470"/>
    <n v="981.6"/>
    <n v="72"/>
    <s v="Yes"/>
    <s v="No"/>
    <n v="59.9"/>
    <n v="5"/>
    <n v="6"/>
    <s v="Yes"/>
    <n v="0"/>
    <s v="NH"/>
    <x v="1"/>
    <n v="82"/>
    <s v="No"/>
    <s v="Yes"/>
    <s v="Yes"/>
    <s v="  One Year   "/>
    <s v="Credit Card"/>
    <n v="54"/>
    <n v="3298"/>
    <x v="2"/>
    <s v="Competitor had better devices"/>
    <x v="990"/>
    <x v="578"/>
    <n v="97"/>
    <x v="2"/>
    <n v="43.93"/>
    <x v="10"/>
    <s v="SMS"/>
    <x v="0"/>
    <n v="2.39"/>
    <n v="6233"/>
    <s v="Medio"/>
    <s v="Medio"/>
    <n v="7.2164948453608241E-2"/>
    <n v="772"/>
    <n v="549"/>
    <n v="0.1766848816029144"/>
    <n v="0.1766848816029144"/>
    <s v="Primera compra"/>
    <n v="1275"/>
    <n v="41.889117043121146"/>
    <n v="3.4907597535934287"/>
    <x v="1"/>
    <x v="3"/>
    <s v="abr"/>
  </r>
  <r>
    <x v="5426"/>
    <x v="1"/>
    <n v="7"/>
    <n v="99"/>
    <n v="247.4"/>
    <n v="16"/>
    <s v="Yes"/>
    <s v="No"/>
    <n v="10.7"/>
    <n v="4"/>
    <n v="5"/>
    <s v="No"/>
    <n v="11"/>
    <s v="NY"/>
    <x v="0"/>
    <n v="59"/>
    <s v="No"/>
    <s v="No"/>
    <s v="Yes"/>
    <s v="  Month-to-Month   "/>
    <s v="Credit Card"/>
    <n v="18"/>
    <n v="352"/>
    <x v="2"/>
    <s v="Competitor offered more data"/>
    <x v="49"/>
    <x v="1193"/>
    <n v="58"/>
    <x v="2"/>
    <n v="16.850000000000001"/>
    <x v="4"/>
    <s v="SMS"/>
    <x v="0"/>
    <n v="0.43"/>
    <n v="2567"/>
    <s v="Medio"/>
    <s v="Bajo"/>
    <n v="5.1724137931034482E-2"/>
    <n v="1404"/>
    <n v="118"/>
    <n v="0.49152542372881358"/>
    <n v="0.49152542372881358"/>
    <s v="Primera compra"/>
    <n v="970"/>
    <n v="31.868583162217661"/>
    <n v="2.6557152635181382"/>
    <x v="0"/>
    <x v="1"/>
    <s v="feb"/>
  </r>
  <r>
    <x v="5427"/>
    <x v="1"/>
    <n v="32"/>
    <n v="26"/>
    <n v="68"/>
    <n v="24"/>
    <s v="Yes"/>
    <s v="No"/>
    <n v="33.6"/>
    <n v="3"/>
    <n v="3"/>
    <s v="Yes"/>
    <n v="0"/>
    <s v="WY"/>
    <x v="1"/>
    <n v="49"/>
    <s v="No"/>
    <s v="No"/>
    <s v="No"/>
    <s v="  Month-to-Month   "/>
    <s v="Direct Debit"/>
    <n v="29"/>
    <n v="166"/>
    <x v="2"/>
    <s v="Competitor offered higher download speeds"/>
    <x v="300"/>
    <x v="394"/>
    <n v="80"/>
    <x v="1"/>
    <n v="33.31"/>
    <x v="5"/>
    <s v="SMS"/>
    <x v="1"/>
    <n v="0.67"/>
    <n v="3955"/>
    <s v="Medio"/>
    <s v="Bajo"/>
    <n v="0.05"/>
    <n v="1397"/>
    <n v="54"/>
    <n v="1.4814814814814814"/>
    <n v="1.4814814814814814"/>
    <s v="Primera compra"/>
    <n v="383"/>
    <n v="12.583162217659138"/>
    <n v="1.0485968514715949"/>
    <x v="0"/>
    <x v="1"/>
    <s v="sept"/>
  </r>
  <r>
    <x v="5427"/>
    <x v="1"/>
    <n v="41"/>
    <n v="26"/>
    <n v="68"/>
    <n v="24"/>
    <s v="Yes"/>
    <s v="No"/>
    <n v="33.6"/>
    <n v="3"/>
    <n v="3"/>
    <s v="Yes"/>
    <n v="0"/>
    <s v="WY"/>
    <x v="1"/>
    <n v="49"/>
    <s v="No"/>
    <s v="No"/>
    <s v="No"/>
    <s v="  Month-to-Month   "/>
    <s v="Direct Debit"/>
    <n v="29"/>
    <n v="166"/>
    <x v="2"/>
    <s v="Competitor offered higher download speeds"/>
    <x v="300"/>
    <x v="394"/>
    <n v="80"/>
    <x v="1"/>
    <n v="33.31"/>
    <x v="5"/>
    <s v="SMS"/>
    <x v="1"/>
    <n v="0.67"/>
    <n v="480"/>
    <s v="Medio"/>
    <s v="Bajo"/>
    <n v="0.05"/>
    <n v="1397"/>
    <n v="54"/>
    <n v="1.4814814814814814"/>
    <n v="1.4814814814814814"/>
    <s v="Compra posterior"/>
    <n v="383"/>
    <n v="12.583162217659138"/>
    <n v="1.0485968514715949"/>
    <x v="0"/>
    <x v="1"/>
    <s v="sept"/>
  </r>
  <r>
    <x v="5428"/>
    <x v="1"/>
    <n v="38"/>
    <n v="94"/>
    <n v="217.1"/>
    <n v="0"/>
    <s v="No"/>
    <s v="No"/>
    <n v="0"/>
    <n v="5"/>
    <n v="4"/>
    <s v="Yes"/>
    <n v="0"/>
    <s v="CT"/>
    <x v="1"/>
    <n v="57"/>
    <s v="No"/>
    <s v="No"/>
    <s v="No"/>
    <s v="  Month-to-Month   "/>
    <s v="Credit Card"/>
    <n v="45"/>
    <n v="1959"/>
    <x v="2"/>
    <s v="Competitor made better offer"/>
    <x v="1052"/>
    <x v="1299"/>
    <n v="85"/>
    <x v="0"/>
    <n v="39.6"/>
    <x v="6"/>
    <s v="SMS"/>
    <x v="1"/>
    <n v="0"/>
    <n v="2580"/>
    <s v="Medio"/>
    <s v="Medio"/>
    <n v="0.11764705882352941"/>
    <n v="1660"/>
    <n v="104"/>
    <n v="0.81730769230769229"/>
    <n v="0.81730769230769229"/>
    <s v="Primera compra"/>
    <n v="1479"/>
    <n v="48.591375770020534"/>
    <n v="4.0492813141683781"/>
    <x v="1"/>
    <x v="0"/>
    <s v="sept"/>
  </r>
  <r>
    <x v="5429"/>
    <x v="1"/>
    <n v="3"/>
    <n v="4"/>
    <n v="12"/>
    <n v="4"/>
    <s v="Yes"/>
    <s v="No"/>
    <n v="5.4"/>
    <n v="5"/>
    <n v="4"/>
    <s v="Yes"/>
    <n v="0"/>
    <s v="VA"/>
    <x v="0"/>
    <n v="60"/>
    <s v="No"/>
    <s v="No"/>
    <s v="No"/>
    <s v="  Month-to-Month   "/>
    <s v="Direct Debit"/>
    <n v="47"/>
    <n v="47"/>
    <x v="2"/>
    <s v="Competitor offered higher download speeds"/>
    <x v="1009"/>
    <x v="750"/>
    <n v="64"/>
    <x v="1"/>
    <n v="37.96"/>
    <x v="7"/>
    <s v="SMS"/>
    <x v="0"/>
    <n v="0.11"/>
    <n v="1233"/>
    <s v="Medio"/>
    <s v="Medio"/>
    <n v="9.375E-2"/>
    <n v="1292"/>
    <n v="14"/>
    <n v="4.5714285714285712"/>
    <n v="4.5714285714285712"/>
    <s v="Primera compra"/>
    <n v="1175"/>
    <n v="38.603696098562622"/>
    <n v="3.2169746748802184"/>
    <x v="1"/>
    <x v="1"/>
    <s v="jul"/>
  </r>
  <r>
    <x v="5429"/>
    <x v="1"/>
    <n v="2"/>
    <n v="4"/>
    <n v="12"/>
    <n v="4"/>
    <s v="Yes"/>
    <s v="No"/>
    <n v="5.4"/>
    <n v="5"/>
    <n v="4"/>
    <s v="Yes"/>
    <n v="0"/>
    <s v="VA"/>
    <x v="0"/>
    <n v="60"/>
    <s v="No"/>
    <s v="No"/>
    <s v="No"/>
    <s v="  Month-to-Month   "/>
    <s v="Direct Debit"/>
    <n v="47"/>
    <n v="47"/>
    <x v="2"/>
    <s v="Competitor offered higher download speeds"/>
    <x v="1009"/>
    <x v="750"/>
    <n v="64"/>
    <x v="1"/>
    <n v="37.96"/>
    <x v="7"/>
    <s v="SMS"/>
    <x v="0"/>
    <n v="0.11"/>
    <n v="202"/>
    <s v="Medio"/>
    <s v="Medio"/>
    <n v="9.375E-2"/>
    <n v="1292"/>
    <n v="14"/>
    <n v="4.5714285714285712"/>
    <n v="4.5714285714285712"/>
    <s v="Compra posterior"/>
    <n v="1175"/>
    <n v="38.603696098562622"/>
    <n v="3.2169746748802184"/>
    <x v="1"/>
    <x v="1"/>
    <s v="jul"/>
  </r>
  <r>
    <x v="5430"/>
    <x v="1"/>
    <n v="28"/>
    <n v="11"/>
    <n v="28.6"/>
    <n v="8"/>
    <s v="Yes"/>
    <s v="No"/>
    <n v="5.9"/>
    <n v="1"/>
    <n v="26"/>
    <s v="Yes"/>
    <n v="0"/>
    <s v="WV"/>
    <x v="1"/>
    <n v="23"/>
    <s v="Yes"/>
    <s v="No"/>
    <s v="No"/>
    <s v="  Month-to-Month   "/>
    <s v="Credit Card"/>
    <n v="24"/>
    <n v="49"/>
    <x v="2"/>
    <s v="Competitor had better devices"/>
    <x v="1367"/>
    <x v="778"/>
    <n v="26"/>
    <x v="0"/>
    <n v="22.21"/>
    <x v="6"/>
    <s v="Email"/>
    <x v="0"/>
    <n v="0.18"/>
    <n v="151"/>
    <s v="Medio"/>
    <s v="Medio"/>
    <n v="0.38461538461538464"/>
    <n v="587"/>
    <n v="29"/>
    <n v="0.89655172413793105"/>
    <n v="0.89655172413793105"/>
    <s v="Primera compra"/>
    <n v="1500"/>
    <n v="49.281314168377818"/>
    <n v="4.1067761806981515"/>
    <x v="1"/>
    <x v="1"/>
    <s v="sept"/>
  </r>
  <r>
    <x v="5431"/>
    <x v="1"/>
    <n v="14"/>
    <n v="34"/>
    <n v="88.1"/>
    <n v="4"/>
    <s v="Yes"/>
    <s v="No"/>
    <n v="3.7"/>
    <n v="5"/>
    <n v="0"/>
    <s v="No"/>
    <n v="0"/>
    <s v="IA"/>
    <x v="1"/>
    <n v="43"/>
    <s v="No"/>
    <s v="No"/>
    <s v="No"/>
    <s v="  One Year   "/>
    <s v="Credit Card"/>
    <n v="10"/>
    <n v="73"/>
    <x v="5"/>
    <s v="Long distance charges"/>
    <x v="936"/>
    <x v="1167"/>
    <n v="38"/>
    <x v="2"/>
    <n v="8.09"/>
    <x v="1"/>
    <s v="SMS"/>
    <x v="0"/>
    <n v="0.11"/>
    <n v="948"/>
    <s v="Medio"/>
    <s v="Bajo"/>
    <n v="0"/>
    <n v="1443"/>
    <n v="38"/>
    <n v="1"/>
    <n v="1"/>
    <s v="Primera compra"/>
    <n v="1341"/>
    <n v="44.057494866529773"/>
    <n v="3.6714579055441479"/>
    <x v="2"/>
    <x v="1"/>
    <s v="feb"/>
  </r>
  <r>
    <x v="5432"/>
    <x v="1"/>
    <n v="7"/>
    <n v="3"/>
    <n v="6"/>
    <n v="4"/>
    <s v="Yes"/>
    <s v="No"/>
    <n v="2.2000000000000002"/>
    <n v="4"/>
    <n v="15"/>
    <s v="No"/>
    <n v="4"/>
    <s v="MO"/>
    <x v="1"/>
    <n v="22"/>
    <s v="Yes"/>
    <s v="No"/>
    <s v="No"/>
    <s v="  Month-to-Month   "/>
    <s v="Direct Debit"/>
    <n v="39"/>
    <n v="39"/>
    <x v="2"/>
    <s v="Competitor offered more data"/>
    <x v="289"/>
    <x v="532"/>
    <n v="77"/>
    <x v="2"/>
    <n v="31.71"/>
    <x v="4"/>
    <s v="Phone"/>
    <x v="1"/>
    <n v="0.11"/>
    <n v="4617"/>
    <s v="Medio"/>
    <s v="Bajo"/>
    <n v="3.896103896103896E-2"/>
    <n v="1432"/>
    <n v="10"/>
    <n v="7.7"/>
    <n v="7.7"/>
    <s v="Primera compra"/>
    <n v="1230"/>
    <n v="40.410677618069819"/>
    <n v="3.3675564681724848"/>
    <x v="0"/>
    <x v="1"/>
    <s v="jun"/>
  </r>
  <r>
    <x v="5432"/>
    <x v="1"/>
    <n v="19"/>
    <n v="3"/>
    <n v="6"/>
    <n v="4"/>
    <s v="Yes"/>
    <s v="No"/>
    <n v="2.2000000000000002"/>
    <n v="4"/>
    <n v="15"/>
    <s v="No"/>
    <n v="4"/>
    <s v="MO"/>
    <x v="1"/>
    <n v="22"/>
    <s v="Yes"/>
    <s v="No"/>
    <s v="No"/>
    <s v="  Month-to-Month   "/>
    <s v="Direct Debit"/>
    <n v="39"/>
    <n v="39"/>
    <x v="2"/>
    <s v="Competitor offered more data"/>
    <x v="289"/>
    <x v="532"/>
    <n v="77"/>
    <x v="2"/>
    <n v="31.71"/>
    <x v="4"/>
    <s v="Phone"/>
    <x v="1"/>
    <n v="0.11"/>
    <n v="723"/>
    <s v="Medio"/>
    <s v="Bajo"/>
    <n v="3.896103896103896E-2"/>
    <n v="1432"/>
    <n v="10"/>
    <n v="7.7"/>
    <n v="7.7"/>
    <s v="Compra posterior"/>
    <n v="1230"/>
    <n v="40.410677618069819"/>
    <n v="3.3675564681724848"/>
    <x v="0"/>
    <x v="1"/>
    <s v="jun"/>
  </r>
  <r>
    <x v="5433"/>
    <x v="1"/>
    <n v="4"/>
    <n v="51"/>
    <n v="144.69999999999999"/>
    <n v="224"/>
    <s v="Yes"/>
    <s v="No"/>
    <n v="103.2"/>
    <n v="2"/>
    <n v="9"/>
    <s v="Yes"/>
    <n v="0"/>
    <s v="WA"/>
    <x v="1"/>
    <n v="45"/>
    <s v="No"/>
    <s v="No"/>
    <s v="No"/>
    <s v="  Month-to-Month   "/>
    <s v="Direct Debit"/>
    <n v="34"/>
    <n v="327"/>
    <x v="4"/>
    <s v="Attitude of support person"/>
    <x v="205"/>
    <x v="237"/>
    <n v="68"/>
    <x v="2"/>
    <n v="30.94"/>
    <x v="5"/>
    <s v="Email"/>
    <x v="1"/>
    <n v="412.96"/>
    <n v="3337"/>
    <s v="Medio"/>
    <s v="Bajo"/>
    <n v="5.8823529411764705E-2"/>
    <n v="1670"/>
    <n v="279"/>
    <n v="0.24372759856630824"/>
    <n v="0.24372759856630824"/>
    <s v="Primera compra"/>
    <n v="791"/>
    <n v="25.987679671457908"/>
    <n v="2.1656399726214923"/>
    <x v="0"/>
    <x v="1"/>
    <s v="ago"/>
  </r>
  <r>
    <x v="5434"/>
    <x v="1"/>
    <n v="28"/>
    <n v="6"/>
    <n v="16.8"/>
    <n v="0"/>
    <s v="No"/>
    <s v="No"/>
    <n v="0"/>
    <n v="0"/>
    <n v="4"/>
    <s v="Yes"/>
    <n v="0"/>
    <s v="SC"/>
    <x v="1"/>
    <n v="42"/>
    <s v="No"/>
    <s v="No"/>
    <s v="No"/>
    <s v="  Month-to-Month   "/>
    <s v="Paper Check"/>
    <n v="19"/>
    <n v="52"/>
    <x v="2"/>
    <s v="Competitor offered higher download speeds"/>
    <x v="698"/>
    <x v="731"/>
    <n v="38"/>
    <x v="1"/>
    <n v="18.93"/>
    <x v="9"/>
    <s v="SMS"/>
    <x v="1"/>
    <n v="0"/>
    <n v="4486"/>
    <s v="Medio"/>
    <s v="Medio"/>
    <n v="0.21052631578947367"/>
    <n v="497"/>
    <n v="14"/>
    <n v="2.7142857142857144"/>
    <n v="2.7142857142857144"/>
    <s v="Primera compra"/>
    <n v="742"/>
    <n v="24.377823408624231"/>
    <n v="2.0314852840520192"/>
    <x v="1"/>
    <x v="1"/>
    <s v="oct"/>
  </r>
  <r>
    <x v="5434"/>
    <x v="1"/>
    <n v="38"/>
    <n v="6"/>
    <n v="16.8"/>
    <n v="0"/>
    <s v="No"/>
    <s v="No"/>
    <n v="0"/>
    <n v="0"/>
    <n v="4"/>
    <s v="Yes"/>
    <n v="0"/>
    <s v="SC"/>
    <x v="1"/>
    <n v="42"/>
    <s v="No"/>
    <s v="No"/>
    <s v="No"/>
    <s v="  Month-to-Month   "/>
    <s v="Paper Check"/>
    <n v="19"/>
    <n v="52"/>
    <x v="2"/>
    <s v="Competitor offered higher download speeds"/>
    <x v="698"/>
    <x v="731"/>
    <n v="38"/>
    <x v="1"/>
    <n v="18.93"/>
    <x v="9"/>
    <s v="SMS"/>
    <x v="1"/>
    <n v="0"/>
    <n v="6154"/>
    <s v="Medio"/>
    <s v="Medio"/>
    <n v="0.21052631578947367"/>
    <n v="497"/>
    <n v="14"/>
    <n v="2.7142857142857144"/>
    <n v="2.7142857142857144"/>
    <s v="Compra posterior"/>
    <n v="742"/>
    <n v="24.377823408624231"/>
    <n v="2.0314852840520192"/>
    <x v="1"/>
    <x v="1"/>
    <s v="oct"/>
  </r>
  <r>
    <x v="5435"/>
    <x v="1"/>
    <n v="17"/>
    <n v="19"/>
    <n v="50.4"/>
    <n v="0"/>
    <s v="No"/>
    <s v="No"/>
    <n v="0"/>
    <n v="3"/>
    <n v="4"/>
    <s v="No"/>
    <n v="35"/>
    <s v="NH"/>
    <x v="0"/>
    <n v="62"/>
    <s v="No"/>
    <s v="No"/>
    <s v="No"/>
    <s v="  Month-to-Month   "/>
    <s v="Direct Debit"/>
    <n v="27"/>
    <n v="97"/>
    <x v="5"/>
    <s v="Long distance charges"/>
    <x v="564"/>
    <x v="1422"/>
    <n v="111"/>
    <x v="0"/>
    <n v="23.24"/>
    <x v="0"/>
    <s v="Email"/>
    <x v="0"/>
    <n v="0"/>
    <n v="3259"/>
    <s v="Medio"/>
    <s v="Bajo"/>
    <n v="1.8018018018018018E-2"/>
    <n v="389"/>
    <n v="21"/>
    <n v="5.2857142857142856"/>
    <n v="5.2857142857142856"/>
    <s v="Primera compra"/>
    <n v="1393"/>
    <n v="45.765913757700204"/>
    <n v="3.8138261464750172"/>
    <x v="0"/>
    <x v="1"/>
    <s v="dic"/>
  </r>
  <r>
    <x v="5436"/>
    <x v="1"/>
    <n v="19"/>
    <n v="265"/>
    <n v="729.2"/>
    <n v="0"/>
    <s v="No"/>
    <s v="No"/>
    <n v="0"/>
    <n v="4"/>
    <n v="3"/>
    <s v="No"/>
    <n v="48"/>
    <s v="NJ"/>
    <x v="1"/>
    <n v="72"/>
    <s v="No"/>
    <s v="Yes"/>
    <s v="Yes"/>
    <s v="  One Year   "/>
    <s v="Direct Debit"/>
    <n v="54"/>
    <n v="3294"/>
    <x v="5"/>
    <s v="Long distance charges"/>
    <x v="298"/>
    <x v="709"/>
    <n v="36"/>
    <x v="2"/>
    <n v="61.46"/>
    <x v="10"/>
    <s v="SMS"/>
    <x v="1"/>
    <n v="0"/>
    <n v="4697"/>
    <s v="Alto"/>
    <s v="Medio"/>
    <n v="0.19444444444444445"/>
    <n v="711"/>
    <n v="272"/>
    <n v="0.13235294117647059"/>
    <n v="0.13235294117647059"/>
    <s v="Primera compra"/>
    <n v="1277"/>
    <n v="41.954825462012323"/>
    <n v="3.4962354551676937"/>
    <x v="1"/>
    <x v="3"/>
    <s v="abr"/>
  </r>
  <r>
    <x v="5437"/>
    <x v="1"/>
    <n v="10"/>
    <n v="73"/>
    <n v="192.7"/>
    <n v="156"/>
    <s v="Yes"/>
    <s v="No"/>
    <n v="83.9"/>
    <n v="2"/>
    <n v="10"/>
    <s v="Yes"/>
    <n v="0"/>
    <s v="MT"/>
    <x v="1"/>
    <n v="26"/>
    <s v="Yes"/>
    <s v="No"/>
    <s v="Yes"/>
    <s v="  Month-to-Month   "/>
    <s v="Credit Card"/>
    <n v="37"/>
    <n v="1413"/>
    <x v="2"/>
    <s v="Competitor offered higher download speeds"/>
    <x v="995"/>
    <x v="615"/>
    <n v="54"/>
    <x v="2"/>
    <n v="41.98"/>
    <x v="10"/>
    <s v="Phone"/>
    <x v="0"/>
    <n v="3.35"/>
    <n v="6201"/>
    <s v="Medio"/>
    <s v="Medio"/>
    <n v="0.12962962962962962"/>
    <n v="1131"/>
    <n v="236"/>
    <n v="0.2288135593220339"/>
    <n v="0.2288135593220339"/>
    <s v="Primera compra"/>
    <n v="1020"/>
    <n v="33.511293634496923"/>
    <n v="2.7926078028747434"/>
    <x v="1"/>
    <x v="0"/>
    <s v="dic"/>
  </r>
  <r>
    <x v="5438"/>
    <x v="1"/>
    <n v="9"/>
    <n v="128"/>
    <n v="333.3"/>
    <n v="0"/>
    <s v="No"/>
    <s v="No"/>
    <n v="0"/>
    <n v="4"/>
    <n v="3"/>
    <s v="Yes"/>
    <n v="0"/>
    <s v="ME"/>
    <x v="1"/>
    <n v="38"/>
    <s v="No"/>
    <s v="No"/>
    <s v="Yes"/>
    <s v="  Month-to-Month   "/>
    <s v="Direct Debit"/>
    <n v="47"/>
    <n v="1127"/>
    <x v="2"/>
    <s v="Competitor offered more data"/>
    <x v="1319"/>
    <x v="398"/>
    <n v="110"/>
    <x v="2"/>
    <n v="51.31"/>
    <x v="2"/>
    <s v="Email"/>
    <x v="0"/>
    <n v="0"/>
    <n v="4278"/>
    <s v="Alto"/>
    <s v="Medio"/>
    <n v="4.5454545454545456E-2"/>
    <n v="917"/>
    <n v="133"/>
    <n v="0.82706766917293228"/>
    <n v="0.82706766917293228"/>
    <s v="Primera compra"/>
    <n v="519"/>
    <n v="17.051334702258728"/>
    <n v="1.4209445585215608"/>
    <x v="1"/>
    <x v="0"/>
    <s v="may"/>
  </r>
  <r>
    <x v="5439"/>
    <x v="1"/>
    <n v="42"/>
    <n v="52"/>
    <n v="143.69999999999999"/>
    <n v="88"/>
    <s v="Yes"/>
    <s v="No"/>
    <n v="22.4"/>
    <n v="0"/>
    <n v="14"/>
    <s v="Yes"/>
    <n v="0"/>
    <s v="MN"/>
    <x v="0"/>
    <n v="25"/>
    <s v="Yes"/>
    <s v="No"/>
    <s v="Yes"/>
    <s v="  Month-to-Month   "/>
    <s v="Direct Debit"/>
    <n v="56"/>
    <n v="621"/>
    <x v="2"/>
    <s v="Competitor had better devices"/>
    <x v="1056"/>
    <x v="1367"/>
    <n v="77"/>
    <x v="0"/>
    <n v="58.4"/>
    <x v="5"/>
    <s v="Email"/>
    <x v="1"/>
    <n v="1.1200000000000001"/>
    <n v="6221"/>
    <s v="Alto"/>
    <s v="Bajo"/>
    <n v="5.1948051948051951E-2"/>
    <n v="1525"/>
    <n v="144"/>
    <n v="0.53472222222222221"/>
    <n v="0.53472222222222221"/>
    <s v="Primera compra"/>
    <n v="1473"/>
    <n v="48.394250513347018"/>
    <n v="4.0328542094455848"/>
    <x v="0"/>
    <x v="1"/>
    <s v="oct"/>
  </r>
  <r>
    <x v="5440"/>
    <x v="1"/>
    <n v="44"/>
    <n v="169"/>
    <n v="343.7"/>
    <n v="27"/>
    <s v="Yes"/>
    <s v="No"/>
    <n v="60.8"/>
    <n v="1"/>
    <n v="2"/>
    <s v="No"/>
    <n v="33"/>
    <s v="OR"/>
    <x v="1"/>
    <n v="59"/>
    <s v="No"/>
    <s v="No"/>
    <s v="No"/>
    <s v="  Month-to-Month   "/>
    <s v="Direct Debit"/>
    <n v="42"/>
    <n v="1451"/>
    <x v="3"/>
    <s v="Moved"/>
    <x v="815"/>
    <x v="1338"/>
    <n v="81"/>
    <x v="0"/>
    <n v="48.59"/>
    <x v="8"/>
    <s v="SMS"/>
    <x v="0"/>
    <n v="0.24"/>
    <n v="3339"/>
    <s v="Alto"/>
    <s v="Medio"/>
    <n v="0.1111111111111111"/>
    <n v="763"/>
    <n v="205"/>
    <n v="0.39512195121951221"/>
    <n v="0.39512195121951221"/>
    <s v="Primera compra"/>
    <n v="1266"/>
    <n v="41.593429158110879"/>
    <n v="3.4661190965092401"/>
    <x v="1"/>
    <x v="0"/>
    <s v="abr"/>
  </r>
  <r>
    <x v="5441"/>
    <x v="1"/>
    <n v="10"/>
    <n v="176"/>
    <n v="422.8"/>
    <n v="292"/>
    <s v="Yes"/>
    <s v="No"/>
    <n v="38.299999999999997"/>
    <n v="5"/>
    <n v="18"/>
    <s v="Yes"/>
    <n v="0"/>
    <s v="TX"/>
    <x v="1"/>
    <n v="20"/>
    <s v="Yes"/>
    <s v="No"/>
    <s v="Yes"/>
    <s v="  Month-to-Month   "/>
    <s v="Direct Debit"/>
    <n v="59"/>
    <n v="3594"/>
    <x v="3"/>
    <s v="Don't know"/>
    <x v="449"/>
    <x v="897"/>
    <n v="23"/>
    <x v="2"/>
    <n v="50.54"/>
    <x v="4"/>
    <s v="SMS"/>
    <x v="0"/>
    <n v="6053221.1200000001"/>
    <n v="2623"/>
    <s v="Alto"/>
    <s v="Bajo"/>
    <n v="0.13043478260869565"/>
    <n v="585"/>
    <n v="471"/>
    <n v="4.8832271762208071E-2"/>
    <n v="4.8832271762208071E-2"/>
    <s v="Primera compra"/>
    <n v="1059"/>
    <n v="34.792607802874741"/>
    <n v="2.899383983572895"/>
    <x v="0"/>
    <x v="3"/>
    <s v="nov"/>
  </r>
  <r>
    <x v="5442"/>
    <x v="1"/>
    <n v="39"/>
    <n v="58"/>
    <n v="151.6"/>
    <n v="0"/>
    <s v="No"/>
    <s v="No"/>
    <n v="0"/>
    <n v="4"/>
    <n v="1"/>
    <s v="Yes"/>
    <n v="0"/>
    <s v="WY"/>
    <x v="0"/>
    <n v="57"/>
    <s v="No"/>
    <s v="No"/>
    <s v="Yes"/>
    <s v="  Month-to-Month   "/>
    <s v="Direct Debit"/>
    <n v="62"/>
    <n v="588"/>
    <x v="2"/>
    <s v="Competitor made better offer"/>
    <x v="112"/>
    <x v="1403"/>
    <n v="54"/>
    <x v="0"/>
    <n v="52.48"/>
    <x v="0"/>
    <s v="Email"/>
    <x v="0"/>
    <n v="0"/>
    <n v="2933"/>
    <s v="Alto"/>
    <s v="Bajo"/>
    <n v="3.7037037037037035E-2"/>
    <n v="1715"/>
    <n v="60"/>
    <n v="0.9"/>
    <n v="0.9"/>
    <s v="Primera compra"/>
    <n v="1401"/>
    <n v="46.028747433264883"/>
    <n v="3.8357289527720737"/>
    <x v="0"/>
    <x v="1"/>
    <s v="dic"/>
  </r>
  <r>
    <x v="5443"/>
    <x v="1"/>
    <n v="4"/>
    <n v="211"/>
    <n v="439.9"/>
    <n v="0"/>
    <s v="No"/>
    <s v="No"/>
    <n v="0"/>
    <n v="5"/>
    <n v="14"/>
    <s v="Yes"/>
    <n v="0"/>
    <s v="SC"/>
    <x v="1"/>
    <n v="78"/>
    <s v="No"/>
    <s v="Yes"/>
    <s v="No"/>
    <s v="  Month-to-Month   "/>
    <s v="Direct Debit"/>
    <n v="51"/>
    <n v="1413"/>
    <x v="2"/>
    <s v="Competitor made better offer"/>
    <x v="618"/>
    <x v="997"/>
    <n v="2"/>
    <x v="2"/>
    <n v="52.61"/>
    <x v="10"/>
    <s v="Email"/>
    <x v="0"/>
    <n v="0"/>
    <n v="1632"/>
    <s v="Alto"/>
    <s v="Medio"/>
    <n v="3.5"/>
    <n v="1586"/>
    <n v="218"/>
    <n v="9.1743119266055051E-3"/>
    <n v="9.1743119266055051E-3"/>
    <s v="Primera compra"/>
    <n v="568"/>
    <n v="18.661190965092402"/>
    <n v="1.5550992470910334"/>
    <x v="1"/>
    <x v="0"/>
    <s v="mar"/>
  </r>
  <r>
    <x v="5444"/>
    <x v="1"/>
    <n v="1"/>
    <n v="2"/>
    <n v="5"/>
    <n v="4"/>
    <s v="Yes"/>
    <s v="No"/>
    <n v="4.3"/>
    <n v="4"/>
    <n v="2"/>
    <s v="Yes"/>
    <n v="0"/>
    <s v="OR"/>
    <x v="1"/>
    <n v="39"/>
    <s v="No"/>
    <s v="No"/>
    <s v="No"/>
    <s v="  Month-to-Month   "/>
    <s v="Direct Debit"/>
    <n v="49"/>
    <n v="49"/>
    <x v="1"/>
    <s v="Lack of self-service on Website"/>
    <x v="842"/>
    <x v="1103"/>
    <n v="14"/>
    <x v="2"/>
    <n v="46.07"/>
    <x v="3"/>
    <s v="SMS"/>
    <x v="0"/>
    <n v="0.09"/>
    <n v="6675"/>
    <s v="Alto"/>
    <s v="Bajo"/>
    <n v="7.1428571428571425E-2"/>
    <n v="1280"/>
    <n v="7"/>
    <n v="2"/>
    <n v="2"/>
    <s v="Primera compra"/>
    <n v="1591"/>
    <n v="52.271047227926076"/>
    <n v="4.3559206023271733"/>
    <x v="2"/>
    <x v="1"/>
    <s v="jun"/>
  </r>
  <r>
    <x v="5445"/>
    <x v="1"/>
    <n v="10"/>
    <n v="239"/>
    <n v="660.8"/>
    <n v="0"/>
    <s v="No"/>
    <s v="No"/>
    <n v="0"/>
    <n v="2"/>
    <n v="2"/>
    <s v="No"/>
    <n v="34"/>
    <s v="IL"/>
    <x v="0"/>
    <n v="45"/>
    <s v="No"/>
    <s v="No"/>
    <s v="No"/>
    <s v="  Month-to-Month   "/>
    <s v="Direct Debit"/>
    <n v="36"/>
    <n v="1810"/>
    <x v="4"/>
    <s v="Attitude of support person"/>
    <x v="188"/>
    <x v="207"/>
    <n v="63"/>
    <x v="2"/>
    <n v="39.94"/>
    <x v="10"/>
    <s v="Email"/>
    <x v="1"/>
    <n v="0"/>
    <n v="2214"/>
    <s v="Medio"/>
    <s v="Medio"/>
    <n v="0.1111111111111111"/>
    <n v="1602"/>
    <n v="246"/>
    <n v="0.25609756097560976"/>
    <n v="0.25609756097560976"/>
    <s v="Primera compra"/>
    <n v="833"/>
    <n v="27.367556468172488"/>
    <n v="2.2806297056810405"/>
    <x v="1"/>
    <x v="0"/>
    <s v="jul"/>
  </r>
  <r>
    <x v="5446"/>
    <x v="1"/>
    <n v="20"/>
    <n v="391"/>
    <n v="686"/>
    <n v="0"/>
    <s v="No"/>
    <s v="No"/>
    <n v="14.1"/>
    <n v="1"/>
    <n v="7"/>
    <s v="Yes"/>
    <n v="0"/>
    <s v="PA"/>
    <x v="0"/>
    <n v="58"/>
    <s v="No"/>
    <s v="No"/>
    <s v="No"/>
    <s v="  Month-to-Month   "/>
    <s v="Direct Debit"/>
    <n v="38"/>
    <n v="1874"/>
    <x v="2"/>
    <s v="Competitor offered higher download speeds"/>
    <x v="1418"/>
    <x v="1288"/>
    <n v="89"/>
    <x v="1"/>
    <n v="41.38"/>
    <x v="10"/>
    <s v="Email"/>
    <x v="1"/>
    <n v="0"/>
    <n v="248"/>
    <s v="Medio"/>
    <s v="Medio"/>
    <n v="7.8651685393258425E-2"/>
    <n v="687"/>
    <n v="398"/>
    <n v="0.2236180904522613"/>
    <n v="0.2236180904522613"/>
    <s v="Primera compra"/>
    <n v="1569"/>
    <n v="51.548254620123203"/>
    <n v="4.2956878850102669"/>
    <x v="1"/>
    <x v="0"/>
    <s v="jun"/>
  </r>
  <r>
    <x v="5447"/>
    <x v="1"/>
    <n v="13"/>
    <n v="57"/>
    <n v="148.69999999999999"/>
    <n v="0"/>
    <s v="No"/>
    <s v="No"/>
    <n v="0"/>
    <n v="4"/>
    <n v="1"/>
    <s v="Yes"/>
    <n v="0"/>
    <s v="FL"/>
    <x v="1"/>
    <n v="48"/>
    <s v="No"/>
    <s v="No"/>
    <s v="Yes"/>
    <s v="  Month-to-Month   "/>
    <s v="Credit Card"/>
    <n v="44"/>
    <n v="1308"/>
    <x v="2"/>
    <s v="Competitor had better devices"/>
    <x v="672"/>
    <x v="244"/>
    <n v="3"/>
    <x v="1"/>
    <n v="43.39"/>
    <x v="8"/>
    <s v="SMS"/>
    <x v="0"/>
    <n v="0"/>
    <n v="5378"/>
    <s v="Medio"/>
    <s v="Medio"/>
    <n v="3"/>
    <n v="1746"/>
    <n v="66"/>
    <n v="4.5454545454545456E-2"/>
    <n v="4.5454545454545456E-2"/>
    <s v="Primera compra"/>
    <n v="975"/>
    <n v="32.032854209445581"/>
    <n v="2.6694045174537986"/>
    <x v="1"/>
    <x v="0"/>
    <s v="feb"/>
  </r>
  <r>
    <x v="5448"/>
    <x v="1"/>
    <n v="46"/>
    <n v="4"/>
    <n v="11"/>
    <n v="16"/>
    <s v="Yes"/>
    <s v="No"/>
    <n v="13.4"/>
    <n v="0"/>
    <n v="18"/>
    <s v="Yes"/>
    <n v="0"/>
    <s v="GA"/>
    <x v="0"/>
    <n v="25"/>
    <s v="Yes"/>
    <s v="No"/>
    <s v="No"/>
    <s v="  Month-to-Month   "/>
    <s v="Credit Card"/>
    <n v="30"/>
    <n v="30"/>
    <x v="2"/>
    <s v="Competitor had better devices"/>
    <x v="687"/>
    <x v="1271"/>
    <n v="63"/>
    <x v="0"/>
    <n v="29.71"/>
    <x v="0"/>
    <s v="Phone"/>
    <x v="0"/>
    <n v="0.54"/>
    <n v="5261"/>
    <s v="Medio"/>
    <s v="Bajo"/>
    <n v="3.1746031746031744E-2"/>
    <n v="510"/>
    <n v="22"/>
    <n v="2.8636363636363638"/>
    <n v="2.8636363636363638"/>
    <s v="Primera compra"/>
    <n v="1234"/>
    <n v="40.542094455852158"/>
    <n v="3.378507871321013"/>
    <x v="0"/>
    <x v="1"/>
    <s v="may"/>
  </r>
  <r>
    <x v="5449"/>
    <x v="1"/>
    <n v="5"/>
    <n v="3"/>
    <n v="7.9"/>
    <n v="0"/>
    <s v="No"/>
    <s v="No"/>
    <n v="0"/>
    <n v="3"/>
    <n v="3"/>
    <s v="Yes"/>
    <n v="0"/>
    <s v="GA"/>
    <x v="1"/>
    <n v="79"/>
    <s v="No"/>
    <s v="Yes"/>
    <s v="No"/>
    <s v="  Month-to-Month   "/>
    <s v="Direct Debit"/>
    <n v="38"/>
    <n v="75"/>
    <x v="3"/>
    <s v="Don't know"/>
    <x v="753"/>
    <x v="1140"/>
    <n v="64"/>
    <x v="2"/>
    <n v="37.020000000000003"/>
    <x v="9"/>
    <s v="Email"/>
    <x v="1"/>
    <n v="0"/>
    <n v="874"/>
    <s v="Medio"/>
    <s v="Medio"/>
    <n v="0.125"/>
    <n v="1049"/>
    <n v="11"/>
    <n v="5.8181818181818183"/>
    <n v="5.8181818181818183"/>
    <s v="Primera compra"/>
    <n v="1140"/>
    <n v="37.453798767967143"/>
    <n v="3.1211498973305951"/>
    <x v="1"/>
    <x v="1"/>
    <s v="ago"/>
  </r>
  <r>
    <x v="5450"/>
    <x v="1"/>
    <n v="4"/>
    <n v="69"/>
    <n v="224.8"/>
    <n v="0"/>
    <s v="No"/>
    <s v="No"/>
    <n v="0"/>
    <n v="1"/>
    <n v="7"/>
    <s v="Yes"/>
    <n v="0"/>
    <s v="NH"/>
    <x v="0"/>
    <n v="70"/>
    <s v="No"/>
    <s v="Yes"/>
    <s v="No"/>
    <s v="  Month-to-Month   "/>
    <s v="Direct Debit"/>
    <n v="56"/>
    <n v="1578"/>
    <x v="2"/>
    <s v="Competitor had better devices"/>
    <x v="1038"/>
    <x v="407"/>
    <n v="113"/>
    <x v="2"/>
    <n v="50.57"/>
    <x v="7"/>
    <s v="SMS"/>
    <x v="0"/>
    <n v="0"/>
    <n v="6634"/>
    <s v="Alto"/>
    <s v="Medio"/>
    <n v="5.3097345132743362E-2"/>
    <n v="627"/>
    <n v="75"/>
    <n v="1.5066666666666666"/>
    <n v="1.5066666666666666"/>
    <s v="Primera compra"/>
    <n v="929"/>
    <n v="30.521560574948666"/>
    <n v="2.5434633812457221"/>
    <x v="1"/>
    <x v="0"/>
    <s v="mar"/>
  </r>
  <r>
    <x v="5451"/>
    <x v="1"/>
    <n v="9"/>
    <n v="27"/>
    <n v="78.099999999999994"/>
    <n v="16"/>
    <s v="Yes"/>
    <s v="No"/>
    <n v="6.7"/>
    <n v="2"/>
    <n v="9"/>
    <s v="Yes"/>
    <n v="0"/>
    <s v="MN"/>
    <x v="0"/>
    <n v="71"/>
    <s v="No"/>
    <s v="Yes"/>
    <s v="No"/>
    <s v="  Month-to-Month   "/>
    <s v="Credit Card"/>
    <n v="51"/>
    <n v="440"/>
    <x v="4"/>
    <s v="Attitude of support person"/>
    <x v="464"/>
    <x v="957"/>
    <n v="7"/>
    <x v="1"/>
    <n v="51.1"/>
    <x v="1"/>
    <s v="SMS"/>
    <x v="1"/>
    <n v="0.27"/>
    <n v="930"/>
    <s v="Alto"/>
    <s v="Bajo"/>
    <n v="0"/>
    <n v="428"/>
    <n v="43"/>
    <n v="0.16279069767441862"/>
    <n v="0.16279069767441862"/>
    <s v="Primera compra"/>
    <n v="300"/>
    <n v="9.8562628336755651"/>
    <n v="0.82135523613963046"/>
    <x v="0"/>
    <x v="1"/>
    <s v="dic"/>
  </r>
  <r>
    <x v="5452"/>
    <x v="1"/>
    <n v="1"/>
    <n v="143"/>
    <n v="351.8"/>
    <n v="156"/>
    <s v="Yes"/>
    <s v="No"/>
    <n v="142.4"/>
    <n v="2"/>
    <n v="5"/>
    <s v="Yes"/>
    <n v="0"/>
    <s v="MA"/>
    <x v="0"/>
    <n v="71"/>
    <s v="No"/>
    <s v="Yes"/>
    <s v="Yes"/>
    <s v="  Month-to-Month   "/>
    <s v="Direct Debit"/>
    <n v="50"/>
    <n v="1947"/>
    <x v="2"/>
    <s v="Competitor offered more data"/>
    <x v="1004"/>
    <x v="1226"/>
    <n v="18"/>
    <x v="2"/>
    <n v="53.54"/>
    <x v="6"/>
    <s v="Email"/>
    <x v="1"/>
    <n v="5.69"/>
    <n v="399"/>
    <s v="Alto"/>
    <s v="Medio"/>
    <n v="0.55555555555555558"/>
    <n v="1099"/>
    <n v="309"/>
    <n v="5.8252427184466021E-2"/>
    <n v="5.8252427184466021E-2"/>
    <s v="Primera compra"/>
    <n v="617"/>
    <n v="20.271047227926079"/>
    <n v="1.6892539356605065"/>
    <x v="1"/>
    <x v="0"/>
    <s v="feb"/>
  </r>
  <r>
    <x v="5453"/>
    <x v="1"/>
    <n v="42"/>
    <n v="19"/>
    <n v="63.4"/>
    <n v="0"/>
    <s v="No"/>
    <s v="No"/>
    <n v="84.8"/>
    <n v="1"/>
    <n v="9"/>
    <s v="Yes"/>
    <n v="0"/>
    <s v="MD"/>
    <x v="1"/>
    <n v="51"/>
    <s v="No"/>
    <s v="No"/>
    <s v="No"/>
    <s v="  Month-to-Month   "/>
    <s v="Direct Debit"/>
    <n v="45"/>
    <n v="358"/>
    <x v="3"/>
    <s v="Don't know"/>
    <x v="778"/>
    <x v="1298"/>
    <n v="114"/>
    <x v="1"/>
    <n v="51.27"/>
    <x v="7"/>
    <s v="Phone"/>
    <x v="0"/>
    <n v="0"/>
    <n v="3275"/>
    <s v="Alto"/>
    <s v="Medio"/>
    <n v="5.2631578947368418E-2"/>
    <n v="1001"/>
    <n v="25"/>
    <n v="4.5599999999999996"/>
    <n v="4.5599999999999996"/>
    <s v="Primera compra"/>
    <n v="931"/>
    <n v="30.587268993839835"/>
    <n v="2.5489390828199863"/>
    <x v="1"/>
    <x v="1"/>
    <s v="mar"/>
  </r>
  <r>
    <x v="5454"/>
    <x v="1"/>
    <n v="12"/>
    <n v="7"/>
    <n v="15"/>
    <n v="0"/>
    <s v="No"/>
    <s v="No"/>
    <n v="0"/>
    <n v="5"/>
    <n v="17"/>
    <s v="Yes"/>
    <n v="0"/>
    <s v="KY"/>
    <x v="0"/>
    <n v="24"/>
    <s v="Yes"/>
    <s v="No"/>
    <s v="Yes"/>
    <s v="  Month-to-Month   "/>
    <s v="Direct Debit"/>
    <n v="20"/>
    <n v="20"/>
    <x v="2"/>
    <s v="Competitor offered higher download speeds"/>
    <x v="1417"/>
    <x v="472"/>
    <n v="14"/>
    <x v="2"/>
    <n v="21.25"/>
    <x v="3"/>
    <s v="Phone"/>
    <x v="1"/>
    <n v="0"/>
    <n v="5518"/>
    <s v="Medio"/>
    <s v="Bajo"/>
    <n v="7.1428571428571425E-2"/>
    <n v="821"/>
    <n v="8"/>
    <n v="1.75"/>
    <n v="1.75"/>
    <s v="Primera compra"/>
    <n v="846"/>
    <n v="27.794661190965094"/>
    <n v="2.3162217659137578"/>
    <x v="2"/>
    <x v="1"/>
    <s v="jun"/>
  </r>
  <r>
    <x v="5455"/>
    <x v="1"/>
    <n v="10"/>
    <n v="29"/>
    <n v="79.599999999999994"/>
    <n v="36"/>
    <s v="Yes"/>
    <s v="No"/>
    <n v="58.5"/>
    <n v="1"/>
    <n v="1"/>
    <s v="No"/>
    <n v="19"/>
    <s v="VA"/>
    <x v="1"/>
    <n v="67"/>
    <s v="No"/>
    <s v="Yes"/>
    <s v="No"/>
    <s v="  Month-to-Month   "/>
    <s v="Direct Debit"/>
    <n v="35"/>
    <n v="313"/>
    <x v="1"/>
    <s v="Service dissatisfaction"/>
    <x v="822"/>
    <x v="884"/>
    <n v="43"/>
    <x v="1"/>
    <n v="40.33"/>
    <x v="4"/>
    <s v="SMS"/>
    <x v="0"/>
    <n v="0.12"/>
    <n v="4400"/>
    <s v="Medio"/>
    <s v="Bajo"/>
    <n v="6.9767441860465115E-2"/>
    <n v="626"/>
    <n v="68"/>
    <n v="0.63235294117647056"/>
    <n v="0.63235294117647056"/>
    <s v="Primera compra"/>
    <n v="942"/>
    <n v="30.948665297741272"/>
    <n v="2.5790554414784395"/>
    <x v="0"/>
    <x v="1"/>
    <s v="mar"/>
  </r>
  <r>
    <x v="5456"/>
    <x v="1"/>
    <n v="33"/>
    <n v="44"/>
    <n v="106"/>
    <n v="0"/>
    <s v="No"/>
    <s v="No"/>
    <n v="0"/>
    <n v="4"/>
    <n v="1"/>
    <s v="Yes"/>
    <n v="0"/>
    <s v="MS"/>
    <x v="0"/>
    <n v="53"/>
    <s v="No"/>
    <s v="No"/>
    <s v="No"/>
    <s v="  Month-to-Month   "/>
    <s v="Direct Debit"/>
    <n v="34"/>
    <n v="256"/>
    <x v="1"/>
    <s v="Poor expertise of online support"/>
    <x v="829"/>
    <x v="1309"/>
    <n v="101"/>
    <x v="1"/>
    <n v="27.68"/>
    <x v="7"/>
    <s v="Email"/>
    <x v="0"/>
    <n v="0"/>
    <n v="5935"/>
    <s v="Medio"/>
    <s v="Medio"/>
    <n v="5.9405940594059403E-2"/>
    <n v="802"/>
    <n v="50"/>
    <n v="2.02"/>
    <n v="2.02"/>
    <s v="Primera compra"/>
    <n v="1689"/>
    <n v="55.490759753593437"/>
    <n v="4.6242299794661195"/>
    <x v="1"/>
    <x v="1"/>
    <s v="feb"/>
  </r>
  <r>
    <x v="5457"/>
    <x v="1"/>
    <n v="37"/>
    <n v="127"/>
    <n v="315.60000000000002"/>
    <n v="0"/>
    <s v="No"/>
    <s v="No"/>
    <n v="0"/>
    <n v="2"/>
    <n v="2"/>
    <s v="Yes"/>
    <n v="0"/>
    <s v="MD"/>
    <x v="1"/>
    <n v="72"/>
    <s v="No"/>
    <s v="Yes"/>
    <s v="Yes"/>
    <s v="  One Year   "/>
    <s v="Direct Debit"/>
    <n v="63"/>
    <n v="3323"/>
    <x v="4"/>
    <s v="Attitude of service provider"/>
    <x v="157"/>
    <x v="243"/>
    <n v="59"/>
    <x v="0"/>
    <n v="74.92"/>
    <x v="1"/>
    <s v="Phone"/>
    <x v="1"/>
    <n v="0"/>
    <n v="3036"/>
    <s v="Alto"/>
    <s v="Bajo"/>
    <n v="0"/>
    <n v="480"/>
    <n v="127"/>
    <n v="0.46456692913385828"/>
    <n v="0.46456692913385828"/>
    <s v="Primera compra"/>
    <n v="674"/>
    <n v="22.143737166324435"/>
    <n v="1.8453114305270362"/>
    <x v="0"/>
    <x v="3"/>
    <s v="dic"/>
  </r>
  <r>
    <x v="5458"/>
    <x v="1"/>
    <n v="47"/>
    <n v="57"/>
    <n v="147.80000000000001"/>
    <n v="0"/>
    <s v="No"/>
    <s v="No"/>
    <n v="55.6"/>
    <n v="4"/>
    <n v="7"/>
    <s v="Yes"/>
    <n v="0"/>
    <s v="LA"/>
    <x v="1"/>
    <n v="40"/>
    <s v="No"/>
    <s v="No"/>
    <s v="No"/>
    <s v="  Month-to-Month   "/>
    <s v="Direct Debit"/>
    <n v="47"/>
    <n v="690"/>
    <x v="3"/>
    <s v="Don't know"/>
    <x v="724"/>
    <x v="931"/>
    <n v="51"/>
    <x v="1"/>
    <n v="42.41"/>
    <x v="5"/>
    <s v="Email"/>
    <x v="1"/>
    <n v="0"/>
    <n v="5754"/>
    <s v="Medio"/>
    <s v="Bajo"/>
    <n v="7.8431372549019607E-2"/>
    <n v="1198"/>
    <n v="61"/>
    <n v="0.83606557377049184"/>
    <n v="0.83606557377049184"/>
    <s v="Primera compra"/>
    <n v="790"/>
    <n v="25.954825462012316"/>
    <n v="2.1629021218343598"/>
    <x v="0"/>
    <x v="2"/>
    <s v="ago"/>
  </r>
  <r>
    <x v="5459"/>
    <x v="1"/>
    <n v="9"/>
    <n v="7"/>
    <n v="13"/>
    <n v="0"/>
    <s v="No"/>
    <s v="No"/>
    <n v="0"/>
    <n v="1"/>
    <n v="6"/>
    <s v="Yes"/>
    <n v="0"/>
    <s v="MO"/>
    <x v="0"/>
    <n v="33"/>
    <s v="No"/>
    <s v="No"/>
    <s v="No"/>
    <s v="  Month-to-Month   "/>
    <s v="Paper Check"/>
    <n v="13"/>
    <n v="13"/>
    <x v="5"/>
    <s v="Extra data charges"/>
    <x v="294"/>
    <x v="1285"/>
    <n v="30"/>
    <x v="1"/>
    <n v="12.05"/>
    <x v="8"/>
    <s v="Phone"/>
    <x v="0"/>
    <n v="0"/>
    <n v="3293"/>
    <s v="Medio"/>
    <s v="Medio"/>
    <n v="0.3"/>
    <n v="946"/>
    <n v="16"/>
    <n v="1.875"/>
    <n v="1.875"/>
    <s v="Primera compra"/>
    <n v="1228"/>
    <n v="40.344969199178642"/>
    <n v="3.3620807665982202"/>
    <x v="1"/>
    <x v="1"/>
    <s v="jun"/>
  </r>
  <r>
    <x v="5460"/>
    <x v="1"/>
    <n v="10"/>
    <n v="57"/>
    <n v="156.30000000000001"/>
    <n v="0"/>
    <s v="No"/>
    <s v="No"/>
    <n v="0"/>
    <n v="1"/>
    <n v="2"/>
    <s v="Yes"/>
    <n v="0"/>
    <s v="ND"/>
    <x v="1"/>
    <n v="60"/>
    <s v="No"/>
    <s v="No"/>
    <s v="No"/>
    <s v="  Month-to-Month   "/>
    <s v="Direct Debit"/>
    <n v="38"/>
    <n v="427"/>
    <x v="2"/>
    <s v="Competitor had better devices"/>
    <x v="59"/>
    <x v="4"/>
    <n v="67"/>
    <x v="0"/>
    <n v="36.479999999999997"/>
    <x v="8"/>
    <s v="SMS"/>
    <x v="0"/>
    <n v="0"/>
    <n v="5324"/>
    <s v="Medio"/>
    <s v="Medio"/>
    <n v="0.13432835820895522"/>
    <n v="1295"/>
    <n v="66"/>
    <n v="1.0151515151515151"/>
    <n v="1.0151515151515151"/>
    <s v="Primera compra"/>
    <n v="1538"/>
    <n v="50.529774127310063"/>
    <n v="4.2108145106091719"/>
    <x v="1"/>
    <x v="1"/>
    <s v="jul"/>
  </r>
  <r>
    <x v="5461"/>
    <x v="1"/>
    <n v="2"/>
    <n v="190"/>
    <n v="468.5"/>
    <n v="0"/>
    <s v="No"/>
    <s v="No"/>
    <n v="0"/>
    <n v="0"/>
    <n v="7"/>
    <s v="Yes"/>
    <n v="0"/>
    <s v="CA"/>
    <x v="0"/>
    <n v="70"/>
    <s v="No"/>
    <s v="Yes"/>
    <s v="Yes"/>
    <s v="  Two Year   "/>
    <s v="Direct Debit"/>
    <n v="60"/>
    <n v="3989"/>
    <x v="0"/>
    <m/>
    <x v="541"/>
    <x v="1013"/>
    <n v="110"/>
    <x v="2"/>
    <n v="65.69"/>
    <x v="9"/>
    <s v="Email"/>
    <x v="0"/>
    <n v="0"/>
    <n v="1597"/>
    <s v="Alto"/>
    <s v="Medio"/>
    <n v="7.2727272727272724E-2"/>
    <n v="1448"/>
    <n v="198"/>
    <n v="0.55555555555555558"/>
    <n v="0.55555555555555558"/>
    <s v="Primera compra"/>
    <n v="396"/>
    <n v="13.010266940451746"/>
    <n v="1.0841889117043122"/>
    <x v="1"/>
    <x v="3"/>
    <s v="sept"/>
  </r>
  <r>
    <x v="5462"/>
    <x v="1"/>
    <n v="9"/>
    <n v="23"/>
    <n v="44.8"/>
    <n v="4"/>
    <s v="Yes"/>
    <s v="No"/>
    <n v="3.6"/>
    <n v="1"/>
    <n v="7"/>
    <s v="Yes"/>
    <n v="0"/>
    <s v="MT"/>
    <x v="0"/>
    <n v="29"/>
    <s v="Yes"/>
    <s v="No"/>
    <s v="Yes"/>
    <s v="  Month-to-Month   "/>
    <s v="Direct Debit"/>
    <n v="36"/>
    <n v="180"/>
    <x v="2"/>
    <s v="Competitor had better devices"/>
    <x v="1270"/>
    <x v="1073"/>
    <n v="21"/>
    <x v="2"/>
    <n v="36.520000000000003"/>
    <x v="2"/>
    <s v="Phone"/>
    <x v="0"/>
    <n v="0.14000000000000001"/>
    <n v="6319"/>
    <s v="Medio"/>
    <s v="Medio"/>
    <n v="0.23809523809523808"/>
    <n v="1217"/>
    <n v="32"/>
    <n v="0.65625"/>
    <n v="0.65625"/>
    <s v="Primera compra"/>
    <n v="1085"/>
    <n v="35.646817248459961"/>
    <n v="2.97056810403833"/>
    <x v="1"/>
    <x v="1"/>
    <s v="oct"/>
  </r>
  <r>
    <x v="5463"/>
    <x v="1"/>
    <n v="18"/>
    <n v="70"/>
    <n v="269.10000000000002"/>
    <n v="0"/>
    <s v="No"/>
    <s v="No"/>
    <n v="0"/>
    <n v="4"/>
    <n v="3"/>
    <s v="Yes"/>
    <n v="0"/>
    <s v="CT"/>
    <x v="1"/>
    <n v="34"/>
    <s v="No"/>
    <s v="No"/>
    <s v="No"/>
    <s v="  Month-to-Month   "/>
    <s v="Direct Debit"/>
    <n v="26"/>
    <n v="688"/>
    <x v="3"/>
    <s v="Don't know"/>
    <x v="329"/>
    <x v="191"/>
    <n v="45"/>
    <x v="0"/>
    <n v="23.81"/>
    <x v="0"/>
    <s v="Phone"/>
    <x v="0"/>
    <n v="0"/>
    <n v="6545"/>
    <s v="Medio"/>
    <s v="Bajo"/>
    <n v="4.4444444444444446E-2"/>
    <n v="670"/>
    <n v="72"/>
    <n v="0.625"/>
    <n v="0.625"/>
    <s v="Primera compra"/>
    <n v="1727"/>
    <n v="56.739219712525667"/>
    <n v="4.7282683093771389"/>
    <x v="0"/>
    <x v="2"/>
    <s v="ene"/>
  </r>
  <r>
    <x v="5464"/>
    <x v="1"/>
    <n v="32"/>
    <n v="3"/>
    <n v="10"/>
    <n v="0"/>
    <s v="No"/>
    <s v="No"/>
    <n v="0"/>
    <n v="2"/>
    <n v="5"/>
    <s v="Yes"/>
    <n v="0"/>
    <s v="SD"/>
    <x v="0"/>
    <n v="30"/>
    <s v="No"/>
    <s v="No"/>
    <s v="No"/>
    <s v="  Month-to-Month   "/>
    <s v="Direct Debit"/>
    <n v="20"/>
    <n v="20"/>
    <x v="2"/>
    <s v="Competitor made better offer"/>
    <x v="1189"/>
    <x v="537"/>
    <n v="3"/>
    <x v="1"/>
    <n v="16.3"/>
    <x v="1"/>
    <s v="Email"/>
    <x v="1"/>
    <n v="0"/>
    <n v="978"/>
    <s v="Medio"/>
    <s v="Bajo"/>
    <n v="0"/>
    <n v="1413"/>
    <n v="3"/>
    <n v="1"/>
    <n v="1"/>
    <s v="Primera compra"/>
    <n v="849"/>
    <n v="27.893223819301848"/>
    <n v="2.324435318275154"/>
    <x v="2"/>
    <x v="1"/>
    <s v="jun"/>
  </r>
  <r>
    <x v="5465"/>
    <x v="1"/>
    <n v="25"/>
    <n v="130"/>
    <n v="281.39999999999998"/>
    <n v="47"/>
    <s v="Yes"/>
    <s v="No"/>
    <n v="109"/>
    <n v="3"/>
    <n v="7"/>
    <s v="Yes"/>
    <n v="0"/>
    <s v="AZ"/>
    <x v="1"/>
    <n v="70"/>
    <s v="No"/>
    <s v="Yes"/>
    <s v="No"/>
    <s v="  Month-to-Month   "/>
    <s v="Direct Debit"/>
    <n v="43"/>
    <n v="2008"/>
    <x v="2"/>
    <s v="Competitor made better offer"/>
    <x v="530"/>
    <x v="990"/>
    <n v="5"/>
    <x v="0"/>
    <n v="50.84"/>
    <x v="3"/>
    <s v="Phone"/>
    <x v="0"/>
    <n v="5.45"/>
    <n v="3740"/>
    <s v="Alto"/>
    <s v="Bajo"/>
    <n v="0.2"/>
    <n v="567"/>
    <n v="178"/>
    <n v="2.8089887640449437E-2"/>
    <n v="2.8089887640449437E-2"/>
    <s v="Primera compra"/>
    <n v="422"/>
    <n v="13.864476386036962"/>
    <n v="1.1553730321697468"/>
    <x v="0"/>
    <x v="0"/>
    <s v="ago"/>
  </r>
  <r>
    <x v="5466"/>
    <x v="1"/>
    <n v="9"/>
    <n v="272"/>
    <n v="702.4"/>
    <n v="0"/>
    <s v="No"/>
    <s v="No"/>
    <n v="20.399999999999999"/>
    <n v="2"/>
    <n v="3"/>
    <s v="Yes"/>
    <n v="0"/>
    <s v="AK"/>
    <x v="0"/>
    <n v="59"/>
    <s v="No"/>
    <s v="No"/>
    <s v="Yes"/>
    <s v="  Month-to-Month   "/>
    <s v="Direct Debit"/>
    <n v="63"/>
    <n v="4051"/>
    <x v="2"/>
    <s v="Competitor made better offer"/>
    <x v="871"/>
    <x v="113"/>
    <n v="41"/>
    <x v="2"/>
    <n v="67.73"/>
    <x v="9"/>
    <s v="Phone"/>
    <x v="0"/>
    <n v="0"/>
    <n v="4478"/>
    <s v="Alto"/>
    <s v="Medio"/>
    <n v="0.1951219512195122"/>
    <n v="1252"/>
    <n v="280"/>
    <n v="0.14642857142857144"/>
    <n v="0.14642857142857144"/>
    <s v="Primera compra"/>
    <n v="896"/>
    <n v="29.437371663244349"/>
    <n v="2.4531143052703626"/>
    <x v="1"/>
    <x v="3"/>
    <s v="may"/>
  </r>
  <r>
    <x v="5467"/>
    <x v="1"/>
    <n v="4"/>
    <n v="22"/>
    <n v="64.599999999999994"/>
    <n v="0"/>
    <s v="No"/>
    <s v="No"/>
    <n v="0"/>
    <n v="3"/>
    <n v="7"/>
    <s v="No"/>
    <n v="7"/>
    <s v="WI"/>
    <x v="0"/>
    <n v="52"/>
    <s v="No"/>
    <s v="No"/>
    <s v="No"/>
    <s v="  Month-to-Month   "/>
    <s v="Direct Debit"/>
    <n v="25"/>
    <n v="227"/>
    <x v="2"/>
    <s v="Competitor had better devices"/>
    <x v="994"/>
    <x v="1039"/>
    <n v="29"/>
    <x v="1"/>
    <n v="28.15"/>
    <x v="8"/>
    <s v="Email"/>
    <x v="1"/>
    <n v="0"/>
    <n v="4741"/>
    <s v="Medio"/>
    <s v="Medio"/>
    <n v="0.31034482758620691"/>
    <n v="945"/>
    <n v="31"/>
    <n v="0.93548387096774188"/>
    <n v="0.93548387096774188"/>
    <s v="Primera compra"/>
    <n v="1453"/>
    <n v="47.737166324435314"/>
    <n v="3.978097193702943"/>
    <x v="1"/>
    <x v="1"/>
    <s v="oct"/>
  </r>
  <r>
    <x v="5468"/>
    <x v="1"/>
    <n v="29"/>
    <n v="6"/>
    <n v="15"/>
    <n v="284"/>
    <s v="Yes"/>
    <s v="No"/>
    <n v="186"/>
    <n v="4"/>
    <n v="17"/>
    <s v="Yes"/>
    <n v="0"/>
    <s v="FL"/>
    <x v="1"/>
    <n v="20"/>
    <s v="Yes"/>
    <s v="No"/>
    <s v="No"/>
    <s v="  Month-to-Month   "/>
    <s v="Direct Debit"/>
    <n v="59"/>
    <n v="59"/>
    <x v="4"/>
    <s v="Attitude of service provider"/>
    <x v="175"/>
    <x v="541"/>
    <n v="73"/>
    <x v="0"/>
    <n v="66.680000000000007"/>
    <x v="8"/>
    <s v="SMS"/>
    <x v="1"/>
    <n v="9.3000000000000007"/>
    <n v="4685"/>
    <s v="Alto"/>
    <s v="Medio"/>
    <n v="0.12328767123287671"/>
    <n v="729"/>
    <n v="299"/>
    <n v="0.24414715719063546"/>
    <n v="0.24414715719063546"/>
    <s v="Primera compra"/>
    <n v="466"/>
    <n v="15.31006160164271"/>
    <n v="1.2758384668035592"/>
    <x v="1"/>
    <x v="1"/>
    <s v="jul"/>
  </r>
  <r>
    <x v="5469"/>
    <x v="1"/>
    <n v="2"/>
    <n v="131"/>
    <n v="317.60000000000002"/>
    <n v="0"/>
    <s v="No"/>
    <s v="No"/>
    <n v="0"/>
    <n v="2"/>
    <n v="14"/>
    <s v="Yes"/>
    <n v="0"/>
    <s v="NY"/>
    <x v="0"/>
    <n v="38"/>
    <s v="No"/>
    <s v="No"/>
    <s v="No"/>
    <s v="  Month-to-Month   "/>
    <s v="Direct Debit"/>
    <n v="22"/>
    <n v="532"/>
    <x v="3"/>
    <s v="Don't know"/>
    <x v="1"/>
    <x v="459"/>
    <n v="66"/>
    <x v="1"/>
    <n v="17.989999999999998"/>
    <x v="10"/>
    <s v="Phone"/>
    <x v="0"/>
    <n v="0"/>
    <n v="1094"/>
    <s v="Medio"/>
    <s v="Medio"/>
    <n v="0.10606060606060606"/>
    <n v="317"/>
    <n v="138"/>
    <n v="0.47826086956521741"/>
    <n v="0.47826086956521741"/>
    <s v="Primera compra"/>
    <n v="350"/>
    <n v="11.498973305954825"/>
    <n v="0.95824777549623541"/>
    <x v="1"/>
    <x v="1"/>
    <s v="oct"/>
  </r>
  <r>
    <x v="5470"/>
    <x v="1"/>
    <n v="2"/>
    <n v="82"/>
    <n v="275.10000000000002"/>
    <n v="184"/>
    <s v="Yes"/>
    <s v="No"/>
    <n v="112.2"/>
    <n v="0"/>
    <n v="36"/>
    <s v="Yes"/>
    <n v="0"/>
    <s v="DE"/>
    <x v="1"/>
    <n v="25"/>
    <s v="Yes"/>
    <s v="No"/>
    <s v="No"/>
    <s v="  One Year   "/>
    <s v="Direct Debit"/>
    <n v="38"/>
    <n v="1722"/>
    <x v="3"/>
    <s v="Don't know"/>
    <x v="540"/>
    <x v="1373"/>
    <n v="88"/>
    <x v="0"/>
    <n v="39.4"/>
    <x v="6"/>
    <s v="SMS"/>
    <x v="0"/>
    <n v="5.61"/>
    <n v="1896"/>
    <s v="Medio"/>
    <s v="Medio"/>
    <n v="0.11363636363636363"/>
    <n v="675"/>
    <n v="276"/>
    <n v="0.3188405797101449"/>
    <n v="0.3188405797101449"/>
    <s v="Primera compra"/>
    <n v="813"/>
    <n v="26.710472279260777"/>
    <n v="2.2258726899383983"/>
    <x v="1"/>
    <x v="0"/>
    <s v="jul"/>
  </r>
  <r>
    <x v="5471"/>
    <x v="1"/>
    <n v="31"/>
    <n v="133"/>
    <n v="379"/>
    <n v="4"/>
    <s v="Yes"/>
    <s v="No"/>
    <n v="3.8"/>
    <n v="0"/>
    <n v="5"/>
    <s v="Yes"/>
    <n v="0"/>
    <s v="MI"/>
    <x v="0"/>
    <n v="40"/>
    <s v="No"/>
    <s v="No"/>
    <s v="No"/>
    <s v="  Month-to-Month   "/>
    <s v="Direct Debit"/>
    <n v="39"/>
    <n v="2099"/>
    <x v="5"/>
    <s v="Long distance charges"/>
    <x v="721"/>
    <x v="306"/>
    <n v="71"/>
    <x v="1"/>
    <n v="39.9"/>
    <x v="7"/>
    <s v="Phone"/>
    <x v="1"/>
    <n v="0.11"/>
    <n v="2383"/>
    <s v="Medio"/>
    <s v="Medio"/>
    <n v="8.4507042253521125E-2"/>
    <n v="1685"/>
    <n v="143"/>
    <n v="0.49650349650349651"/>
    <n v="0.49650349650349651"/>
    <s v="Primera compra"/>
    <n v="1139"/>
    <n v="37.420944558521562"/>
    <n v="3.1184120465434635"/>
    <x v="1"/>
    <x v="0"/>
    <s v="ago"/>
  </r>
  <r>
    <x v="5472"/>
    <x v="1"/>
    <n v="17"/>
    <n v="2"/>
    <n v="8"/>
    <n v="0"/>
    <s v="No"/>
    <s v="No"/>
    <n v="0"/>
    <n v="3"/>
    <n v="26"/>
    <s v="Yes"/>
    <n v="0"/>
    <s v="AK"/>
    <x v="1"/>
    <n v="22"/>
    <s v="Yes"/>
    <s v="No"/>
    <s v="No"/>
    <s v="  Month-to-Month   "/>
    <s v="Credit Card"/>
    <n v="21"/>
    <n v="21"/>
    <x v="1"/>
    <s v="Poor expertise of phone support"/>
    <x v="1417"/>
    <x v="997"/>
    <n v="96"/>
    <x v="2"/>
    <n v="24.74"/>
    <x v="5"/>
    <s v="SMS"/>
    <x v="1"/>
    <n v="0"/>
    <n v="2053"/>
    <s v="Medio"/>
    <s v="Bajo"/>
    <n v="4.1666666666666664E-2"/>
    <n v="1586"/>
    <n v="6"/>
    <n v="16"/>
    <n v="16"/>
    <s v="Primera compra"/>
    <n v="846"/>
    <n v="27.794661190965094"/>
    <n v="2.3162217659137578"/>
    <x v="0"/>
    <x v="1"/>
    <s v="jun"/>
  </r>
  <r>
    <x v="5473"/>
    <x v="1"/>
    <n v="11"/>
    <n v="2"/>
    <n v="7"/>
    <n v="4"/>
    <s v="Yes"/>
    <s v="No"/>
    <n v="0.3"/>
    <n v="3"/>
    <n v="12"/>
    <s v="Yes"/>
    <n v="0"/>
    <s v="VT"/>
    <x v="1"/>
    <n v="75"/>
    <s v="No"/>
    <s v="Yes"/>
    <s v="No"/>
    <s v="  Month-to-Month   "/>
    <s v="Direct Debit"/>
    <n v="49"/>
    <n v="49"/>
    <x v="5"/>
    <s v="Price too high"/>
    <x v="1309"/>
    <x v="643"/>
    <n v="61"/>
    <x v="0"/>
    <n v="52.85"/>
    <x v="4"/>
    <s v="SMS"/>
    <x v="0"/>
    <n v="0"/>
    <n v="4846"/>
    <s v="Alto"/>
    <s v="Bajo"/>
    <n v="4.9180327868852458E-2"/>
    <n v="533"/>
    <n v="9"/>
    <n v="6.7777777777777777"/>
    <n v="6.7777777777777777"/>
    <s v="Primera compra"/>
    <n v="1278"/>
    <n v="41.987679671457904"/>
    <n v="3.4989733059548254"/>
    <x v="0"/>
    <x v="1"/>
    <s v="abr"/>
  </r>
  <r>
    <x v="5474"/>
    <x v="1"/>
    <n v="19"/>
    <n v="9"/>
    <n v="23.3"/>
    <n v="0"/>
    <s v="No"/>
    <s v="Yes"/>
    <n v="0"/>
    <n v="0"/>
    <n v="5"/>
    <s v="Yes"/>
    <n v="0"/>
    <s v="UT"/>
    <x v="0"/>
    <n v="49"/>
    <s v="No"/>
    <s v="No"/>
    <s v="No"/>
    <s v="  Month-to-Month   "/>
    <s v="Direct Debit"/>
    <n v="51"/>
    <n v="108"/>
    <x v="2"/>
    <s v="Competitor made better offer"/>
    <x v="1215"/>
    <x v="809"/>
    <n v="96"/>
    <x v="2"/>
    <n v="57.63"/>
    <x v="9"/>
    <s v="Phone"/>
    <x v="1"/>
    <n v="0"/>
    <n v="1001"/>
    <s v="Alto"/>
    <s v="Medio"/>
    <n v="8.3333333333333329E-2"/>
    <n v="916"/>
    <n v="17"/>
    <n v="5.6470588235294121"/>
    <n v="5.6470588235294121"/>
    <s v="Primera compra"/>
    <n v="364"/>
    <n v="11.958932238193018"/>
    <n v="0.9965776865160848"/>
    <x v="1"/>
    <x v="1"/>
    <s v="oct"/>
  </r>
  <r>
    <x v="5475"/>
    <x v="1"/>
    <n v="20"/>
    <n v="3"/>
    <n v="6"/>
    <n v="5"/>
    <s v="Yes"/>
    <s v="No"/>
    <n v="2.6"/>
    <n v="2"/>
    <n v="2"/>
    <s v="Yes"/>
    <n v="0"/>
    <s v="MS"/>
    <x v="1"/>
    <n v="70"/>
    <s v="No"/>
    <s v="Yes"/>
    <s v="No"/>
    <s v="  Month-to-Month   "/>
    <s v="Direct Debit"/>
    <n v="27"/>
    <n v="27"/>
    <x v="2"/>
    <s v="Competitor had better devices"/>
    <x v="1022"/>
    <x v="945"/>
    <n v="23"/>
    <x v="0"/>
    <n v="23.02"/>
    <x v="8"/>
    <s v="Email"/>
    <x v="0"/>
    <n v="0.08"/>
    <n v="2663"/>
    <s v="Medio"/>
    <s v="Medio"/>
    <n v="0.39130434782608697"/>
    <n v="519"/>
    <n v="17"/>
    <n v="1.3529411764705883"/>
    <n v="1.3529411764705883"/>
    <s v="Primera compra"/>
    <n v="1273"/>
    <n v="41.823408624229984"/>
    <n v="3.4852840520191655"/>
    <x v="1"/>
    <x v="1"/>
    <s v="abr"/>
  </r>
  <r>
    <x v="5476"/>
    <x v="1"/>
    <n v="12"/>
    <n v="161"/>
    <n v="477.9"/>
    <n v="0"/>
    <s v="No"/>
    <s v="No"/>
    <n v="40.5"/>
    <n v="1"/>
    <n v="4"/>
    <s v="Yes"/>
    <n v="0"/>
    <s v="OR"/>
    <x v="1"/>
    <n v="67"/>
    <s v="No"/>
    <s v="Yes"/>
    <s v="No"/>
    <s v="  Month-to-Month   "/>
    <s v="Credit Card"/>
    <n v="31"/>
    <n v="1070"/>
    <x v="2"/>
    <s v="Competitor made better offer"/>
    <x v="446"/>
    <x v="502"/>
    <n v="39"/>
    <x v="1"/>
    <n v="28.36"/>
    <x v="5"/>
    <s v="Phone"/>
    <x v="0"/>
    <n v="0"/>
    <n v="6488"/>
    <s v="Medio"/>
    <s v="Bajo"/>
    <n v="0.10256410256410256"/>
    <n v="952"/>
    <n v="165"/>
    <n v="0.23636363636363636"/>
    <n v="0.23636363636363636"/>
    <s v="Primera compra"/>
    <n v="1702"/>
    <n v="55.917864476386036"/>
    <n v="4.6598220396988363"/>
    <x v="0"/>
    <x v="2"/>
    <s v="feb"/>
  </r>
  <r>
    <x v="5477"/>
    <x v="1"/>
    <n v="8"/>
    <n v="66"/>
    <n v="137.5"/>
    <n v="18"/>
    <s v="Yes"/>
    <s v="No"/>
    <n v="32"/>
    <n v="4"/>
    <n v="2"/>
    <s v="Yes"/>
    <n v="0"/>
    <s v="OH"/>
    <x v="0"/>
    <n v="79"/>
    <s v="No"/>
    <s v="Yes"/>
    <s v="No"/>
    <s v="  Month-to-Month   "/>
    <s v="Credit Card"/>
    <n v="32"/>
    <n v="486"/>
    <x v="2"/>
    <s v="Competitor had better devices"/>
    <x v="878"/>
    <x v="1334"/>
    <n v="43"/>
    <x v="2"/>
    <n v="32.81"/>
    <x v="1"/>
    <s v="SMS"/>
    <x v="0"/>
    <n v="0.1"/>
    <n v="4743"/>
    <s v="Medio"/>
    <s v="Bajo"/>
    <n v="0"/>
    <n v="704"/>
    <n v="84"/>
    <n v="0.51190476190476186"/>
    <n v="0.51190476190476186"/>
    <s v="Primera compra"/>
    <n v="1249"/>
    <n v="41.034907597535934"/>
    <n v="3.4195756331279945"/>
    <x v="2"/>
    <x v="1"/>
    <s v="may"/>
  </r>
  <r>
    <x v="5478"/>
    <x v="1"/>
    <n v="26"/>
    <n v="189"/>
    <n v="570.9"/>
    <n v="33"/>
    <s v="Yes"/>
    <s v="No"/>
    <n v="27.9"/>
    <n v="0"/>
    <n v="4"/>
    <s v="No"/>
    <n v="20"/>
    <s v="DE"/>
    <x v="0"/>
    <n v="73"/>
    <s v="No"/>
    <s v="Yes"/>
    <s v="No"/>
    <s v="  Month-to-Month   "/>
    <s v="Direct Debit"/>
    <n v="28"/>
    <n v="1446"/>
    <x v="2"/>
    <s v="Competitor made better offer"/>
    <x v="1419"/>
    <x v="1193"/>
    <n v="97"/>
    <x v="1"/>
    <n v="30.49"/>
    <x v="6"/>
    <s v="SMS"/>
    <x v="1"/>
    <n v="5323217.24"/>
    <n v="2444"/>
    <s v="Medio"/>
    <s v="Medio"/>
    <n v="0.10309278350515463"/>
    <n v="1404"/>
    <n v="232"/>
    <n v="0.41810344827586204"/>
    <n v="0.41810344827586204"/>
    <s v="Primera compra"/>
    <n v="1324"/>
    <n v="43.498973305954827"/>
    <n v="3.6249144421629023"/>
    <x v="1"/>
    <x v="0"/>
    <s v="feb"/>
  </r>
  <r>
    <x v="5479"/>
    <x v="1"/>
    <n v="39"/>
    <n v="35"/>
    <n v="86.5"/>
    <n v="32"/>
    <s v="Yes"/>
    <s v="No"/>
    <n v="30.8"/>
    <n v="3"/>
    <n v="17"/>
    <s v="No"/>
    <n v="6"/>
    <s v="MN"/>
    <x v="0"/>
    <n v="33"/>
    <s v="No"/>
    <s v="No"/>
    <s v="No"/>
    <s v="  Month-to-Month   "/>
    <s v="Credit Card"/>
    <n v="43"/>
    <n v="339"/>
    <x v="2"/>
    <s v="Competitor offered higher download speeds"/>
    <x v="18"/>
    <x v="895"/>
    <n v="14"/>
    <x v="1"/>
    <n v="46.24"/>
    <x v="1"/>
    <s v="Phone"/>
    <x v="0"/>
    <n v="0.62"/>
    <n v="6864"/>
    <s v="Alto"/>
    <s v="Bajo"/>
    <n v="0"/>
    <n v="1036"/>
    <n v="67"/>
    <n v="0.20895522388059701"/>
    <n v="0.20895522388059701"/>
    <s v="Primera compra"/>
    <n v="1223"/>
    <n v="40.180698151950722"/>
    <n v="3.3483915126625603"/>
    <x v="2"/>
    <x v="1"/>
    <s v="jun"/>
  </r>
  <r>
    <x v="5480"/>
    <x v="1"/>
    <n v="16"/>
    <n v="23"/>
    <n v="50.6"/>
    <n v="0"/>
    <s v="No"/>
    <s v="No"/>
    <n v="95.2"/>
    <n v="3"/>
    <n v="4"/>
    <s v="Yes"/>
    <n v="0"/>
    <s v="MT"/>
    <x v="1"/>
    <n v="78"/>
    <s v="No"/>
    <s v="Yes"/>
    <s v="Yes"/>
    <s v="  Month-to-Month   "/>
    <s v="Direct Debit"/>
    <n v="39"/>
    <n v="488"/>
    <x v="2"/>
    <s v="Competitor had better devices"/>
    <x v="136"/>
    <x v="1193"/>
    <n v="55"/>
    <x v="0"/>
    <n v="32.5"/>
    <x v="7"/>
    <s v="SMS"/>
    <x v="0"/>
    <n v="0"/>
    <n v="1722"/>
    <s v="Medio"/>
    <s v="Medio"/>
    <n v="0.10909090909090909"/>
    <n v="1404"/>
    <n v="29"/>
    <n v="1.896551724137931"/>
    <n v="1.896551724137931"/>
    <s v="Primera compra"/>
    <n v="607"/>
    <n v="19.942505133470224"/>
    <n v="1.6618754277891854"/>
    <x v="1"/>
    <x v="1"/>
    <s v="feb"/>
  </r>
  <r>
    <x v="5481"/>
    <x v="1"/>
    <n v="47"/>
    <n v="16"/>
    <n v="39.799999999999997"/>
    <n v="8"/>
    <s v="Yes"/>
    <s v="No"/>
    <n v="13.5"/>
    <n v="5"/>
    <n v="0"/>
    <s v="No"/>
    <n v="0"/>
    <s v="WV"/>
    <x v="0"/>
    <n v="40"/>
    <s v="No"/>
    <s v="No"/>
    <s v="No"/>
    <s v="  Month-to-Month   "/>
    <s v="Credit Card"/>
    <n v="12"/>
    <n v="30"/>
    <x v="4"/>
    <s v="Attitude of support person"/>
    <x v="1076"/>
    <x v="1322"/>
    <n v="116"/>
    <x v="1"/>
    <n v="13.72"/>
    <x v="10"/>
    <s v="Email"/>
    <x v="1"/>
    <n v="0.03"/>
    <n v="3659"/>
    <s v="Medio"/>
    <s v="Medio"/>
    <n v="6.0344827586206899E-2"/>
    <n v="1497"/>
    <n v="31"/>
    <n v="3.7419354838709675"/>
    <n v="3.7419354838709675"/>
    <s v="Primera compra"/>
    <n v="767"/>
    <n v="25.199178644763862"/>
    <n v="2.0999315537303218"/>
    <x v="1"/>
    <x v="1"/>
    <s v="sept"/>
  </r>
  <r>
    <x v="5482"/>
    <x v="1"/>
    <n v="2"/>
    <n v="233"/>
    <n v="579.4"/>
    <n v="212"/>
    <s v="Yes"/>
    <s v="Yes"/>
    <n v="0"/>
    <n v="4"/>
    <n v="3"/>
    <s v="Yes"/>
    <n v="0"/>
    <s v="NC"/>
    <x v="0"/>
    <n v="65"/>
    <s v="No"/>
    <s v="Yes"/>
    <s v="Yes"/>
    <s v="  One Year   "/>
    <s v="Direct Debit"/>
    <n v="31"/>
    <n v="1637"/>
    <x v="5"/>
    <s v="Lack of affordable download/upload speed"/>
    <x v="706"/>
    <x v="291"/>
    <n v="51"/>
    <x v="2"/>
    <n v="33.700000000000003"/>
    <x v="7"/>
    <s v="SMS"/>
    <x v="0"/>
    <n v="5.67"/>
    <n v="4830"/>
    <s v="Medio"/>
    <s v="Medio"/>
    <n v="0.11764705882352941"/>
    <n v="639"/>
    <n v="451"/>
    <n v="0.1130820399113082"/>
    <n v="0.1130820399113082"/>
    <s v="Primera compra"/>
    <n v="1141"/>
    <n v="37.486652977412732"/>
    <n v="3.1238877481177276"/>
    <x v="1"/>
    <x v="0"/>
    <s v="ago"/>
  </r>
  <r>
    <x v="5483"/>
    <x v="1"/>
    <n v="20"/>
    <n v="11"/>
    <n v="26.2"/>
    <n v="0"/>
    <s v="No"/>
    <s v="No"/>
    <n v="0"/>
    <n v="2"/>
    <n v="10"/>
    <s v="No"/>
    <n v="5"/>
    <s v="CT"/>
    <x v="0"/>
    <n v="27"/>
    <s v="Yes"/>
    <s v="No"/>
    <s v="No"/>
    <s v="  Month-to-Month   "/>
    <s v="Direct Debit"/>
    <n v="25"/>
    <n v="44"/>
    <x v="4"/>
    <s v="Attitude of service provider"/>
    <x v="1385"/>
    <x v="1210"/>
    <n v="55"/>
    <x v="2"/>
    <n v="27.05"/>
    <x v="0"/>
    <s v="SMS"/>
    <x v="1"/>
    <n v="0"/>
    <n v="2648"/>
    <s v="Medio"/>
    <s v="Bajo"/>
    <n v="3.6363636363636362E-2"/>
    <n v="543"/>
    <n v="13"/>
    <n v="4.2307692307692308"/>
    <n v="4.2307692307692308"/>
    <s v="Primera compra"/>
    <n v="632"/>
    <n v="20.763860369609855"/>
    <n v="1.730321697467488"/>
    <x v="0"/>
    <x v="1"/>
    <s v="ene"/>
  </r>
  <r>
    <x v="5484"/>
    <x v="1"/>
    <n v="42"/>
    <n v="70"/>
    <n v="259.2"/>
    <n v="0"/>
    <s v="No"/>
    <s v="Yes"/>
    <n v="0"/>
    <n v="1"/>
    <n v="1"/>
    <s v="Yes"/>
    <n v="0"/>
    <s v="IL"/>
    <x v="0"/>
    <n v="83"/>
    <s v="No"/>
    <s v="Yes"/>
    <s v="Yes"/>
    <s v="  Month-to-Month   "/>
    <s v="Credit Card"/>
    <n v="29"/>
    <n v="925"/>
    <x v="2"/>
    <s v="Competitor made better offer"/>
    <x v="1249"/>
    <x v="1258"/>
    <n v="25"/>
    <x v="0"/>
    <n v="27"/>
    <x v="6"/>
    <s v="Email"/>
    <x v="1"/>
    <n v="0"/>
    <n v="5310"/>
    <s v="Medio"/>
    <s v="Medio"/>
    <n v="0.4"/>
    <n v="947"/>
    <n v="80"/>
    <n v="0.3125"/>
    <n v="0.3125"/>
    <s v="Primera compra"/>
    <n v="454"/>
    <n v="14.915811088295687"/>
    <n v="1.2429842573579739"/>
    <x v="1"/>
    <x v="2"/>
    <s v="jul"/>
  </r>
  <r>
    <x v="5485"/>
    <x v="1"/>
    <n v="24"/>
    <n v="10"/>
    <n v="33.799999999999997"/>
    <n v="0"/>
    <s v="No"/>
    <s v="No"/>
    <n v="0"/>
    <n v="3"/>
    <n v="10"/>
    <s v="No"/>
    <n v="5"/>
    <s v="OR"/>
    <x v="1"/>
    <n v="61"/>
    <s v="No"/>
    <s v="No"/>
    <s v="No"/>
    <s v="  Month-to-Month   "/>
    <s v="Direct Debit"/>
    <n v="46"/>
    <n v="172"/>
    <x v="2"/>
    <s v="Competitor had better devices"/>
    <x v="659"/>
    <x v="1268"/>
    <n v="82"/>
    <x v="0"/>
    <n v="49.24"/>
    <x v="6"/>
    <s v="Phone"/>
    <x v="1"/>
    <n v="0"/>
    <n v="4036"/>
    <s v="Alto"/>
    <s v="Medio"/>
    <n v="0.12195121951219512"/>
    <n v="1262"/>
    <n v="20"/>
    <n v="4.0999999999999996"/>
    <n v="4.0999999999999996"/>
    <s v="Primera compra"/>
    <n v="1464"/>
    <n v="48.098562628336751"/>
    <n v="4.0082135523613962"/>
    <x v="1"/>
    <x v="1"/>
    <s v="oct"/>
  </r>
  <r>
    <x v="5486"/>
    <x v="1"/>
    <n v="15"/>
    <n v="24"/>
    <n v="58.9"/>
    <n v="28"/>
    <s v="Yes"/>
    <s v="Yes"/>
    <n v="0"/>
    <n v="0"/>
    <n v="12"/>
    <s v="Yes"/>
    <n v="0"/>
    <s v="AL"/>
    <x v="1"/>
    <n v="38"/>
    <s v="No"/>
    <s v="No"/>
    <s v="No"/>
    <s v="  Month-to-Month   "/>
    <s v="Direct Debit"/>
    <n v="38"/>
    <n v="282"/>
    <x v="2"/>
    <s v="Competitor offered more data"/>
    <x v="1107"/>
    <x v="576"/>
    <n v="66"/>
    <x v="2"/>
    <n v="40.049999999999997"/>
    <x v="8"/>
    <s v="Phone"/>
    <x v="1"/>
    <n v="1.03"/>
    <n v="4565"/>
    <s v="Medio"/>
    <s v="Medio"/>
    <n v="0.13636363636363635"/>
    <n v="988"/>
    <n v="61"/>
    <n v="1.0819672131147542"/>
    <n v="1.0819672131147542"/>
    <s v="Primera compra"/>
    <n v="1695"/>
    <n v="55.687885010266939"/>
    <n v="4.6406570841889119"/>
    <x v="1"/>
    <x v="1"/>
    <s v="feb"/>
  </r>
  <r>
    <x v="5487"/>
    <x v="1"/>
    <n v="19"/>
    <n v="21"/>
    <n v="47"/>
    <n v="0"/>
    <s v="No"/>
    <s v="No"/>
    <n v="0"/>
    <n v="4"/>
    <n v="1"/>
    <s v="Yes"/>
    <n v="0"/>
    <s v="OK"/>
    <x v="1"/>
    <n v="36"/>
    <s v="No"/>
    <s v="No"/>
    <s v="Yes"/>
    <s v="  Month-to-Month   "/>
    <s v="Paper Check"/>
    <n v="43"/>
    <n v="167"/>
    <x v="2"/>
    <s v="Competitor made better offer"/>
    <x v="250"/>
    <x v="577"/>
    <n v="47"/>
    <x v="2"/>
    <n v="44.52"/>
    <x v="10"/>
    <s v="Email"/>
    <x v="1"/>
    <n v="0"/>
    <n v="215"/>
    <s v="Medio"/>
    <s v="Medio"/>
    <n v="0.14893617021276595"/>
    <n v="1469"/>
    <n v="28"/>
    <n v="1.6785714285714286"/>
    <n v="1.6785714285714286"/>
    <s v="Primera compra"/>
    <n v="453"/>
    <n v="14.882956878850102"/>
    <n v="1.2402464065708418"/>
    <x v="1"/>
    <x v="1"/>
    <s v="jul"/>
  </r>
  <r>
    <x v="5488"/>
    <x v="1"/>
    <n v="44"/>
    <n v="54"/>
    <n v="158.19999999999999"/>
    <n v="30"/>
    <s v="Yes"/>
    <s v="No"/>
    <n v="38.299999999999997"/>
    <n v="1"/>
    <n v="2"/>
    <s v="Yes"/>
    <n v="0"/>
    <s v="NJ"/>
    <x v="0"/>
    <n v="79"/>
    <s v="No"/>
    <s v="Yes"/>
    <s v="No"/>
    <s v="  Month-to-Month   "/>
    <s v="Direct Debit"/>
    <n v="39"/>
    <n v="382"/>
    <x v="1"/>
    <s v="Limited range of services"/>
    <x v="1308"/>
    <x v="1234"/>
    <n v="5"/>
    <x v="0"/>
    <n v="39.950000000000003"/>
    <x v="10"/>
    <s v="Phone"/>
    <x v="0"/>
    <n v="0.12"/>
    <n v="3606"/>
    <s v="Medio"/>
    <s v="Medio"/>
    <n v="1.4"/>
    <n v="1304"/>
    <n v="91"/>
    <n v="5.4945054945054944E-2"/>
    <n v="5.4945054945054944E-2"/>
    <s v="Primera compra"/>
    <n v="671"/>
    <n v="22.04517453798768"/>
    <n v="1.83709787816564"/>
    <x v="1"/>
    <x v="1"/>
    <s v="dic"/>
  </r>
  <r>
    <x v="5489"/>
    <x v="1"/>
    <n v="20"/>
    <n v="7"/>
    <n v="12.6"/>
    <n v="0"/>
    <s v="No"/>
    <s v="Yes"/>
    <n v="0"/>
    <n v="0"/>
    <n v="5"/>
    <s v="Yes"/>
    <n v="0"/>
    <s v="KS"/>
    <x v="1"/>
    <n v="43"/>
    <s v="No"/>
    <s v="No"/>
    <s v="No"/>
    <s v="  Month-to-Month   "/>
    <s v="Direct Debit"/>
    <n v="36"/>
    <n v="76"/>
    <x v="2"/>
    <s v="Competitor offered higher download speeds"/>
    <x v="850"/>
    <x v="682"/>
    <n v="6"/>
    <x v="2"/>
    <n v="39.39"/>
    <x v="9"/>
    <s v="SMS"/>
    <x v="1"/>
    <n v="0"/>
    <n v="5618"/>
    <s v="Medio"/>
    <s v="Medio"/>
    <n v="1.3333333333333333"/>
    <n v="780"/>
    <n v="15"/>
    <n v="0.4"/>
    <n v="0.4"/>
    <s v="Primera compra"/>
    <n v="706"/>
    <n v="23.195071868583163"/>
    <n v="1.9329226557152637"/>
    <x v="1"/>
    <x v="1"/>
    <s v="nov"/>
  </r>
  <r>
    <x v="5489"/>
    <x v="1"/>
    <n v="16"/>
    <n v="7"/>
    <n v="12.6"/>
    <n v="0"/>
    <s v="No"/>
    <s v="Yes"/>
    <n v="0"/>
    <n v="0"/>
    <n v="5"/>
    <s v="Yes"/>
    <n v="0"/>
    <s v="KS"/>
    <x v="1"/>
    <n v="43"/>
    <s v="No"/>
    <s v="No"/>
    <s v="No"/>
    <s v="  Month-to-Month   "/>
    <s v="Direct Debit"/>
    <n v="36"/>
    <n v="76"/>
    <x v="2"/>
    <s v="Competitor offered higher download speeds"/>
    <x v="850"/>
    <x v="682"/>
    <n v="6"/>
    <x v="2"/>
    <n v="39.39"/>
    <x v="9"/>
    <s v="SMS"/>
    <x v="1"/>
    <n v="0"/>
    <n v="2289"/>
    <s v="Medio"/>
    <s v="Medio"/>
    <n v="1.3333333333333333"/>
    <n v="780"/>
    <n v="15"/>
    <n v="0.4"/>
    <n v="0.4"/>
    <s v="Compra posterior"/>
    <n v="706"/>
    <n v="23.195071868583163"/>
    <n v="1.9329226557152637"/>
    <x v="1"/>
    <x v="1"/>
    <s v="nov"/>
  </r>
  <r>
    <x v="5490"/>
    <x v="1"/>
    <n v="22"/>
    <n v="98"/>
    <n v="175.2"/>
    <n v="44"/>
    <s v="Yes"/>
    <s v="No"/>
    <n v="22.2"/>
    <n v="4"/>
    <n v="21"/>
    <s v="Yes"/>
    <n v="0"/>
    <s v="RI"/>
    <x v="0"/>
    <n v="30"/>
    <s v="No"/>
    <s v="No"/>
    <s v="No"/>
    <s v="  Month-to-Month   "/>
    <s v="Credit Card"/>
    <n v="35"/>
    <n v="385"/>
    <x v="4"/>
    <s v="Attitude of support person"/>
    <x v="828"/>
    <x v="31"/>
    <n v="53"/>
    <x v="1"/>
    <n v="31.4"/>
    <x v="6"/>
    <s v="Phone"/>
    <x v="1"/>
    <n v="1.1100000000000001"/>
    <n v="4445"/>
    <s v="Medio"/>
    <s v="Medio"/>
    <n v="0.18867924528301888"/>
    <n v="1472"/>
    <n v="152"/>
    <n v="0.34868421052631576"/>
    <n v="0.34868421052631576"/>
    <s v="Primera compra"/>
    <n v="741"/>
    <n v="24.344969199178646"/>
    <n v="2.0287474332648872"/>
    <x v="1"/>
    <x v="1"/>
    <s v="oct"/>
  </r>
  <r>
    <x v="5491"/>
    <x v="1"/>
    <n v="16"/>
    <n v="121"/>
    <n v="314.3"/>
    <n v="84"/>
    <s v="Yes"/>
    <s v="No"/>
    <n v="52.1"/>
    <n v="2"/>
    <n v="0"/>
    <s v="No"/>
    <n v="0"/>
    <s v="CA"/>
    <x v="0"/>
    <n v="84"/>
    <s v="No"/>
    <s v="Yes"/>
    <s v="No"/>
    <s v="  One Year   "/>
    <s v="Direct Debit"/>
    <n v="13"/>
    <n v="279"/>
    <x v="0"/>
    <m/>
    <x v="349"/>
    <x v="1280"/>
    <n v="29"/>
    <x v="2"/>
    <n v="14.6"/>
    <x v="8"/>
    <s v="Email"/>
    <x v="0"/>
    <n v="2.6"/>
    <n v="516"/>
    <s v="Medio"/>
    <s v="Medio"/>
    <n v="0.31034482758620691"/>
    <n v="718"/>
    <n v="214"/>
    <n v="0.13551401869158877"/>
    <n v="0.13551401869158877"/>
    <s v="Primera compra"/>
    <n v="1013"/>
    <n v="33.281314168377818"/>
    <n v="2.7734428473648181"/>
    <x v="1"/>
    <x v="1"/>
    <s v="ene"/>
  </r>
  <r>
    <x v="5492"/>
    <x v="1"/>
    <n v="8"/>
    <n v="2"/>
    <n v="6"/>
    <n v="4"/>
    <s v="Yes"/>
    <s v="No"/>
    <n v="4.9000000000000004"/>
    <n v="1"/>
    <n v="4"/>
    <s v="Yes"/>
    <n v="0"/>
    <s v="UT"/>
    <x v="1"/>
    <n v="42"/>
    <s v="No"/>
    <s v="No"/>
    <s v="No"/>
    <s v="  Month-to-Month   "/>
    <s v="Direct Debit"/>
    <n v="26"/>
    <n v="26"/>
    <x v="2"/>
    <s v="Competitor offered higher download speeds"/>
    <x v="950"/>
    <x v="1339"/>
    <n v="120"/>
    <x v="0"/>
    <n v="29.96"/>
    <x v="5"/>
    <s v="Phone"/>
    <x v="0"/>
    <n v="0.1"/>
    <n v="6659"/>
    <s v="Medio"/>
    <s v="Bajo"/>
    <n v="3.3333333333333333E-2"/>
    <n v="1671"/>
    <n v="10"/>
    <n v="12"/>
    <n v="12"/>
    <s v="Primera compra"/>
    <n v="581"/>
    <n v="19.088295687885008"/>
    <n v="1.5906913073237507"/>
    <x v="0"/>
    <x v="1"/>
    <s v="mar"/>
  </r>
  <r>
    <x v="5493"/>
    <x v="1"/>
    <n v="8"/>
    <n v="105"/>
    <n v="268.2"/>
    <n v="0"/>
    <s v="No"/>
    <s v="Yes"/>
    <n v="0"/>
    <n v="1"/>
    <n v="5"/>
    <s v="Yes"/>
    <n v="0"/>
    <s v="IL"/>
    <x v="1"/>
    <n v="34"/>
    <s v="No"/>
    <s v="No"/>
    <s v="Yes"/>
    <s v="  Month-to-Month   "/>
    <s v="Direct Debit"/>
    <n v="50"/>
    <n v="1214"/>
    <x v="2"/>
    <s v="Competitor had better devices"/>
    <x v="1042"/>
    <x v="415"/>
    <n v="97"/>
    <x v="2"/>
    <n v="41.44"/>
    <x v="10"/>
    <s v="Phone"/>
    <x v="0"/>
    <n v="0"/>
    <n v="2865"/>
    <s v="Medio"/>
    <s v="Medio"/>
    <n v="7.2164948453608241E-2"/>
    <n v="1178"/>
    <n v="112"/>
    <n v="0.8660714285714286"/>
    <n v="0.8660714285714286"/>
    <s v="Primera compra"/>
    <n v="1524"/>
    <n v="50.069815195071868"/>
    <n v="4.1724845995893221"/>
    <x v="1"/>
    <x v="0"/>
    <s v="ago"/>
  </r>
  <r>
    <x v="5494"/>
    <x v="1"/>
    <n v="43"/>
    <n v="85"/>
    <n v="258"/>
    <n v="18"/>
    <s v="Yes"/>
    <s v="No"/>
    <n v="45"/>
    <n v="0"/>
    <n v="5"/>
    <s v="Yes"/>
    <n v="0"/>
    <s v="NV"/>
    <x v="0"/>
    <n v="65"/>
    <s v="No"/>
    <s v="No"/>
    <s v="Yes"/>
    <s v="  Month-to-Month   "/>
    <s v="Direct Debit"/>
    <n v="37"/>
    <n v="691"/>
    <x v="1"/>
    <s v="Network reliability"/>
    <x v="768"/>
    <x v="812"/>
    <n v="10"/>
    <x v="0"/>
    <n v="30.28"/>
    <x v="3"/>
    <s v="Email"/>
    <x v="1"/>
    <n v="0.18"/>
    <n v="3660"/>
    <s v="Medio"/>
    <s v="Bajo"/>
    <n v="0.1"/>
    <n v="598"/>
    <n v="104"/>
    <n v="9.6153846153846159E-2"/>
    <n v="9.6153846153846159E-2"/>
    <s v="Primera compra"/>
    <n v="965"/>
    <n v="31.704312114989733"/>
    <n v="2.6420260095824779"/>
    <x v="2"/>
    <x v="2"/>
    <s v="feb"/>
  </r>
  <r>
    <x v="5495"/>
    <x v="1"/>
    <n v="23"/>
    <n v="6"/>
    <n v="14"/>
    <n v="0"/>
    <s v="No"/>
    <s v="No"/>
    <n v="0"/>
    <n v="4"/>
    <n v="4"/>
    <s v="No"/>
    <n v="6"/>
    <s v="MI"/>
    <x v="0"/>
    <n v="82"/>
    <s v="No"/>
    <s v="Yes"/>
    <s v="Yes"/>
    <s v="  Month-to-Month   "/>
    <s v="Direct Debit"/>
    <n v="58"/>
    <n v="58"/>
    <x v="2"/>
    <s v="Competitor made better offer"/>
    <x v="829"/>
    <x v="574"/>
    <n v="98"/>
    <x v="0"/>
    <n v="57.97"/>
    <x v="6"/>
    <s v="Phone"/>
    <x v="1"/>
    <n v="0"/>
    <n v="1986"/>
    <s v="Alto"/>
    <s v="Medio"/>
    <n v="0.10204081632653061"/>
    <n v="1322"/>
    <n v="16"/>
    <n v="6.125"/>
    <n v="6.125"/>
    <s v="Primera compra"/>
    <n v="1689"/>
    <n v="55.490759753593437"/>
    <n v="4.6242299794661195"/>
    <x v="1"/>
    <x v="1"/>
    <s v="feb"/>
  </r>
  <r>
    <x v="5496"/>
    <x v="1"/>
    <n v="3"/>
    <n v="5"/>
    <n v="13.8"/>
    <n v="8"/>
    <s v="Yes"/>
    <s v="Yes"/>
    <n v="0"/>
    <n v="4"/>
    <n v="5"/>
    <s v="Yes"/>
    <n v="0"/>
    <s v="ND"/>
    <x v="0"/>
    <n v="67"/>
    <s v="No"/>
    <s v="Yes"/>
    <s v="No"/>
    <s v="  Month-to-Month   "/>
    <s v="Direct Debit"/>
    <n v="18"/>
    <n v="36"/>
    <x v="2"/>
    <s v="Competitor had better devices"/>
    <x v="169"/>
    <x v="634"/>
    <n v="44"/>
    <x v="1"/>
    <n v="18.88"/>
    <x v="1"/>
    <s v="SMS"/>
    <x v="1"/>
    <n v="0.2"/>
    <n v="5170"/>
    <s v="Medio"/>
    <s v="Bajo"/>
    <n v="0"/>
    <n v="1029"/>
    <n v="13"/>
    <n v="3.3846153846153846"/>
    <n v="3.3846153846153846"/>
    <s v="Primera compra"/>
    <n v="1564"/>
    <n v="51.383983572895275"/>
    <n v="4.2819986310746065"/>
    <x v="2"/>
    <x v="1"/>
    <s v="jul"/>
  </r>
  <r>
    <x v="5497"/>
    <x v="1"/>
    <n v="35"/>
    <n v="167"/>
    <n v="435.2"/>
    <n v="0"/>
    <s v="No"/>
    <s v="No"/>
    <n v="0"/>
    <n v="3"/>
    <n v="6"/>
    <s v="Yes"/>
    <n v="0"/>
    <s v="MN"/>
    <x v="0"/>
    <n v="67"/>
    <s v="No"/>
    <s v="Yes"/>
    <s v="No"/>
    <s v="  Month-to-Month   "/>
    <s v="Direct Debit"/>
    <n v="30"/>
    <n v="926"/>
    <x v="4"/>
    <s v="Attitude of support person"/>
    <x v="724"/>
    <x v="635"/>
    <n v="38"/>
    <x v="1"/>
    <n v="34.520000000000003"/>
    <x v="6"/>
    <s v="SMS"/>
    <x v="1"/>
    <n v="0"/>
    <n v="5826"/>
    <s v="Medio"/>
    <s v="Medio"/>
    <n v="0.26315789473684209"/>
    <n v="615"/>
    <n v="177"/>
    <n v="0.21468926553672316"/>
    <n v="0.21468926553672316"/>
    <s v="Primera compra"/>
    <n v="790"/>
    <n v="25.954825462012316"/>
    <n v="2.1629021218343598"/>
    <x v="1"/>
    <x v="2"/>
    <s v="ago"/>
  </r>
  <r>
    <x v="5498"/>
    <x v="1"/>
    <n v="33"/>
    <n v="232"/>
    <n v="471"/>
    <n v="116"/>
    <s v="Yes"/>
    <s v="No"/>
    <n v="171.1"/>
    <n v="5"/>
    <n v="11"/>
    <s v="Yes"/>
    <n v="0"/>
    <s v="GA"/>
    <x v="1"/>
    <n v="75"/>
    <s v="No"/>
    <s v="Yes"/>
    <s v="Yes"/>
    <s v="  Month-to-Month   "/>
    <s v="Direct Debit"/>
    <n v="40"/>
    <n v="1178"/>
    <x v="3"/>
    <s v="Don't know"/>
    <x v="1203"/>
    <x v="960"/>
    <n v="68"/>
    <x v="1"/>
    <n v="39.21"/>
    <x v="0"/>
    <s v="Phone"/>
    <x v="0"/>
    <n v="3.42"/>
    <n v="6542"/>
    <s v="Medio"/>
    <s v="Bajo"/>
    <n v="2.9411764705882353E-2"/>
    <n v="332"/>
    <n v="350"/>
    <n v="0.19428571428571428"/>
    <n v="0.19428571428571428"/>
    <s v="Primera compra"/>
    <n v="1205"/>
    <n v="39.589322381930188"/>
    <n v="3.2991101984941822"/>
    <x v="0"/>
    <x v="0"/>
    <s v="jun"/>
  </r>
  <r>
    <x v="5499"/>
    <x v="1"/>
    <n v="12"/>
    <n v="3"/>
    <n v="10"/>
    <n v="4"/>
    <s v="Yes"/>
    <s v="No"/>
    <n v="6.6"/>
    <n v="3"/>
    <n v="0"/>
    <s v="No"/>
    <n v="0"/>
    <s v="MN"/>
    <x v="1"/>
    <n v="46"/>
    <s v="No"/>
    <s v="No"/>
    <s v="No"/>
    <s v="  Month-to-Month   "/>
    <s v="Paper Check"/>
    <n v="10"/>
    <n v="10"/>
    <x v="5"/>
    <s v="Long distance charges"/>
    <x v="1229"/>
    <x v="387"/>
    <n v="49"/>
    <x v="0"/>
    <n v="9.86"/>
    <x v="6"/>
    <s v="Email"/>
    <x v="0"/>
    <n v="0.13"/>
    <n v="2434"/>
    <s v="Medio"/>
    <s v="Medio"/>
    <n v="0.20408163265306123"/>
    <n v="1447"/>
    <n v="17"/>
    <n v="2.8823529411764706"/>
    <n v="2.8823529411764706"/>
    <s v="Primera compra"/>
    <n v="535"/>
    <n v="17.577002053388092"/>
    <n v="1.4647501711156743"/>
    <x v="1"/>
    <x v="1"/>
    <s v="abr"/>
  </r>
  <r>
    <x v="5500"/>
    <x v="1"/>
    <n v="14"/>
    <n v="166"/>
    <n v="349.2"/>
    <n v="72"/>
    <s v="Yes"/>
    <s v="No"/>
    <n v="39.200000000000003"/>
    <n v="3"/>
    <n v="15"/>
    <s v="Yes"/>
    <n v="0"/>
    <s v="WA"/>
    <x v="1"/>
    <n v="48"/>
    <s v="No"/>
    <s v="No"/>
    <s v="Yes"/>
    <s v="  One Year   "/>
    <s v="Direct Debit"/>
    <n v="34"/>
    <n v="1324"/>
    <x v="1"/>
    <s v="Poor expertise of online support"/>
    <x v="535"/>
    <x v="1200"/>
    <n v="9"/>
    <x v="2"/>
    <n v="35.94"/>
    <x v="9"/>
    <s v="SMS"/>
    <x v="0"/>
    <n v="1.57"/>
    <n v="1415"/>
    <s v="Medio"/>
    <s v="Medio"/>
    <n v="0.88888888888888884"/>
    <n v="1460"/>
    <n v="246"/>
    <n v="3.6585365853658534E-2"/>
    <n v="3.6585365853658534E-2"/>
    <s v="Primera compra"/>
    <n v="713"/>
    <n v="23.425051334702257"/>
    <n v="1.9520876112251881"/>
    <x v="1"/>
    <x v="0"/>
    <s v="oct"/>
  </r>
  <r>
    <x v="5501"/>
    <x v="1"/>
    <n v="47"/>
    <n v="181"/>
    <n v="486.9"/>
    <n v="0"/>
    <s v="No"/>
    <s v="No"/>
    <n v="0"/>
    <n v="2"/>
    <n v="4"/>
    <s v="Yes"/>
    <n v="0"/>
    <s v="NV"/>
    <x v="0"/>
    <n v="72"/>
    <s v="No"/>
    <s v="Yes"/>
    <s v="No"/>
    <s v="  One Year   "/>
    <s v="Credit Card"/>
    <n v="50"/>
    <n v="2234"/>
    <x v="2"/>
    <s v="Competitor made better offer"/>
    <x v="1401"/>
    <x v="1005"/>
    <n v="88"/>
    <x v="1"/>
    <n v="42.13"/>
    <x v="10"/>
    <s v="Email"/>
    <x v="1"/>
    <n v="0"/>
    <n v="341"/>
    <s v="Medio"/>
    <s v="Medio"/>
    <n v="7.9545454545454544E-2"/>
    <n v="448"/>
    <n v="188"/>
    <n v="0.46808510638297873"/>
    <n v="0.46808510638297873"/>
    <s v="Primera compra"/>
    <n v="1186"/>
    <n v="38.965092402464066"/>
    <n v="3.247091033538672"/>
    <x v="1"/>
    <x v="3"/>
    <s v="jul"/>
  </r>
  <r>
    <x v="5501"/>
    <x v="1"/>
    <n v="26"/>
    <n v="181"/>
    <n v="486.9"/>
    <n v="0"/>
    <s v="No"/>
    <s v="No"/>
    <n v="0"/>
    <n v="2"/>
    <n v="4"/>
    <s v="Yes"/>
    <n v="0"/>
    <s v="NV"/>
    <x v="0"/>
    <n v="72"/>
    <s v="No"/>
    <s v="Yes"/>
    <s v="No"/>
    <s v="  One Year   "/>
    <s v="Credit Card"/>
    <n v="50"/>
    <n v="2234"/>
    <x v="2"/>
    <s v="Competitor made better offer"/>
    <x v="1401"/>
    <x v="1005"/>
    <n v="88"/>
    <x v="1"/>
    <n v="42.13"/>
    <x v="10"/>
    <s v="Email"/>
    <x v="1"/>
    <n v="0"/>
    <n v="1321"/>
    <s v="Medio"/>
    <s v="Medio"/>
    <n v="7.9545454545454544E-2"/>
    <n v="448"/>
    <n v="188"/>
    <n v="0.46808510638297873"/>
    <n v="0.46808510638297873"/>
    <s v="Compra posterior"/>
    <n v="1186"/>
    <n v="38.965092402464066"/>
    <n v="3.247091033538672"/>
    <x v="1"/>
    <x v="3"/>
    <s v="jul"/>
  </r>
  <r>
    <x v="5502"/>
    <x v="1"/>
    <n v="22"/>
    <n v="8"/>
    <n v="18"/>
    <n v="0"/>
    <s v="No"/>
    <s v="No"/>
    <n v="6.9"/>
    <n v="1"/>
    <n v="17"/>
    <s v="Yes"/>
    <n v="0"/>
    <s v="NJ"/>
    <x v="0"/>
    <n v="23"/>
    <s v="Yes"/>
    <s v="No"/>
    <s v="Yes"/>
    <s v="  Month-to-Month   "/>
    <s v="Paper Check"/>
    <n v="22"/>
    <n v="67"/>
    <x v="2"/>
    <s v="Competitor had better devices"/>
    <x v="313"/>
    <x v="245"/>
    <n v="5"/>
    <x v="0"/>
    <n v="21.74"/>
    <x v="9"/>
    <s v="SMS"/>
    <x v="1"/>
    <n v="0"/>
    <n v="5880"/>
    <s v="Medio"/>
    <s v="Medio"/>
    <n v="1.6"/>
    <n v="932"/>
    <n v="16"/>
    <n v="0.3125"/>
    <n v="0.3125"/>
    <s v="Primera compra"/>
    <n v="1497"/>
    <n v="49.182751540041068"/>
    <n v="4.0985626283367553"/>
    <x v="1"/>
    <x v="1"/>
    <s v="sept"/>
  </r>
  <r>
    <x v="5503"/>
    <x v="1"/>
    <n v="17"/>
    <n v="12"/>
    <n v="31.3"/>
    <n v="0"/>
    <s v="No"/>
    <s v="No"/>
    <n v="0"/>
    <n v="0"/>
    <n v="4"/>
    <s v="Yes"/>
    <n v="0"/>
    <s v="OR"/>
    <x v="0"/>
    <n v="84"/>
    <s v="No"/>
    <s v="Yes"/>
    <s v="No"/>
    <s v="  Month-to-Month   "/>
    <s v="Paper Check"/>
    <n v="33"/>
    <n v="68"/>
    <x v="2"/>
    <s v="Competitor made better offer"/>
    <x v="816"/>
    <x v="417"/>
    <n v="95"/>
    <x v="2"/>
    <n v="34.14"/>
    <x v="1"/>
    <s v="Phone"/>
    <x v="1"/>
    <n v="0"/>
    <n v="510"/>
    <s v="Medio"/>
    <s v="Bajo"/>
    <n v="0"/>
    <n v="385"/>
    <n v="12"/>
    <n v="7.916666666666667"/>
    <n v="7.916666666666667"/>
    <s v="Primera compra"/>
    <n v="1421"/>
    <n v="46.685831622176593"/>
    <n v="3.890485968514716"/>
    <x v="2"/>
    <x v="1"/>
    <s v="nov"/>
  </r>
  <r>
    <x v="5504"/>
    <x v="1"/>
    <n v="19"/>
    <n v="227"/>
    <n v="714.4"/>
    <n v="0"/>
    <s v="No"/>
    <s v="No"/>
    <n v="0"/>
    <n v="0"/>
    <n v="12"/>
    <s v="Yes"/>
    <n v="0"/>
    <s v="NM"/>
    <x v="0"/>
    <n v="22"/>
    <s v="Yes"/>
    <s v="No"/>
    <s v="No"/>
    <s v="  One Year   "/>
    <s v="Direct Debit"/>
    <n v="47"/>
    <n v="2423"/>
    <x v="2"/>
    <s v="Competitor made better offer"/>
    <x v="1"/>
    <x v="155"/>
    <n v="84"/>
    <x v="0"/>
    <n v="40.94"/>
    <x v="6"/>
    <s v="SMS"/>
    <x v="1"/>
    <n v="0"/>
    <n v="5104"/>
    <s v="Medio"/>
    <s v="Medio"/>
    <n v="0.11904761904761904"/>
    <n v="714"/>
    <n v="237"/>
    <n v="0.35443037974683544"/>
    <n v="0.35443037974683544"/>
    <s v="Primera compra"/>
    <n v="350"/>
    <n v="11.498973305954825"/>
    <n v="0.95824777549623541"/>
    <x v="1"/>
    <x v="3"/>
    <s v="oct"/>
  </r>
  <r>
    <x v="5505"/>
    <x v="1"/>
    <n v="20"/>
    <n v="64"/>
    <n v="173.8"/>
    <n v="68"/>
    <s v="Yes"/>
    <s v="No"/>
    <n v="66.3"/>
    <n v="3"/>
    <n v="0"/>
    <s v="No"/>
    <n v="0"/>
    <s v="MD"/>
    <x v="0"/>
    <n v="38"/>
    <s v="No"/>
    <s v="No"/>
    <s v="No"/>
    <s v="  Month-to-Month   "/>
    <s v="Credit Card"/>
    <n v="10"/>
    <n v="174"/>
    <x v="5"/>
    <s v="Long distance charges"/>
    <x v="1240"/>
    <x v="645"/>
    <n v="61"/>
    <x v="2"/>
    <n v="11.35"/>
    <x v="6"/>
    <s v="Email"/>
    <x v="0"/>
    <n v="1.33"/>
    <n v="4609"/>
    <s v="Medio"/>
    <s v="Medio"/>
    <n v="0.16393442622950818"/>
    <n v="300"/>
    <n v="142"/>
    <n v="0.42957746478873238"/>
    <n v="0.42957746478873238"/>
    <s v="Primera compra"/>
    <n v="1222"/>
    <n v="40.147843942505133"/>
    <n v="3.3456536618754278"/>
    <x v="1"/>
    <x v="1"/>
    <s v="jun"/>
  </r>
  <r>
    <x v="5506"/>
    <x v="1"/>
    <n v="1"/>
    <n v="69"/>
    <n v="216.4"/>
    <n v="0"/>
    <s v="No"/>
    <s v="No"/>
    <n v="0"/>
    <n v="5"/>
    <n v="1"/>
    <s v="Yes"/>
    <n v="0"/>
    <s v="MT"/>
    <x v="1"/>
    <n v="47"/>
    <s v="No"/>
    <s v="No"/>
    <s v="Yes"/>
    <s v="  One Year   "/>
    <s v="Credit Card"/>
    <n v="51"/>
    <n v="2771"/>
    <x v="2"/>
    <s v="Competitor had better devices"/>
    <x v="1223"/>
    <x v="140"/>
    <n v="50"/>
    <x v="2"/>
    <n v="54.23"/>
    <x v="2"/>
    <s v="SMS"/>
    <x v="0"/>
    <n v="0"/>
    <n v="1020"/>
    <s v="Alto"/>
    <s v="Medio"/>
    <n v="0.1"/>
    <n v="1065"/>
    <n v="74"/>
    <n v="0.67567567567567566"/>
    <n v="0.67567567567567566"/>
    <s v="Primera compra"/>
    <n v="587"/>
    <n v="19.285420944558521"/>
    <n v="1.6071184120465434"/>
    <x v="1"/>
    <x v="3"/>
    <s v="mar"/>
  </r>
  <r>
    <x v="5507"/>
    <x v="1"/>
    <n v="16"/>
    <n v="403"/>
    <n v="946.9"/>
    <n v="0"/>
    <s v="No"/>
    <s v="No"/>
    <n v="0"/>
    <n v="0"/>
    <n v="1"/>
    <s v="Yes"/>
    <n v="0"/>
    <s v="ME"/>
    <x v="0"/>
    <n v="59"/>
    <s v="No"/>
    <s v="No"/>
    <s v="Yes"/>
    <s v="  One Year   "/>
    <s v="Direct Debit"/>
    <n v="69"/>
    <n v="4683"/>
    <x v="1"/>
    <s v="Product dissatisfaction"/>
    <x v="838"/>
    <x v="963"/>
    <n v="3"/>
    <x v="2"/>
    <n v="66.05"/>
    <x v="0"/>
    <s v="Email"/>
    <x v="0"/>
    <n v="0"/>
    <n v="6421"/>
    <s v="Alto"/>
    <s v="Bajo"/>
    <n v="0.66666666666666663"/>
    <n v="1128"/>
    <n v="405"/>
    <n v="7.4074074074074077E-3"/>
    <n v="7.4074074074074077E-3"/>
    <s v="Primera compra"/>
    <n v="1503"/>
    <n v="49.379876796714584"/>
    <n v="4.1149897330595486"/>
    <x v="0"/>
    <x v="3"/>
    <s v="sept"/>
  </r>
  <r>
    <x v="5508"/>
    <x v="1"/>
    <n v="11"/>
    <n v="88"/>
    <n v="228.6"/>
    <n v="132"/>
    <s v="Yes"/>
    <s v="No"/>
    <n v="122.1"/>
    <n v="0"/>
    <n v="2"/>
    <s v="Yes"/>
    <n v="0"/>
    <s v="TN"/>
    <x v="1"/>
    <n v="49"/>
    <s v="No"/>
    <s v="No"/>
    <s v="Yes"/>
    <s v="  Month-to-Month   "/>
    <s v="Direct Debit"/>
    <n v="41"/>
    <n v="1325"/>
    <x v="1"/>
    <s v="Service dissatisfaction"/>
    <x v="130"/>
    <x v="1"/>
    <n v="21"/>
    <x v="2"/>
    <n v="35.369999999999997"/>
    <x v="3"/>
    <s v="Email"/>
    <x v="1"/>
    <n v="2.44"/>
    <n v="3448"/>
    <s v="Medio"/>
    <s v="Bajo"/>
    <n v="4.7619047619047616E-2"/>
    <n v="717"/>
    <n v="221"/>
    <n v="9.5022624434389136E-2"/>
    <n v="9.5022624434389136E-2"/>
    <s v="Primera compra"/>
    <n v="1319"/>
    <n v="43.3347022587269"/>
    <n v="3.6112251882272415"/>
    <x v="2"/>
    <x v="0"/>
    <s v="mar"/>
  </r>
  <r>
    <x v="5509"/>
    <x v="1"/>
    <n v="14"/>
    <n v="64"/>
    <n v="144.4"/>
    <n v="0"/>
    <s v="No"/>
    <s v="No"/>
    <n v="0"/>
    <n v="4"/>
    <n v="1"/>
    <s v="Yes"/>
    <n v="0"/>
    <s v="NM"/>
    <x v="0"/>
    <n v="73"/>
    <s v="No"/>
    <s v="Yes"/>
    <s v="No"/>
    <s v="  Month-to-Month   "/>
    <s v="Direct Debit"/>
    <n v="49"/>
    <n v="647"/>
    <x v="2"/>
    <s v="Competitor made better offer"/>
    <x v="367"/>
    <x v="93"/>
    <n v="101"/>
    <x v="2"/>
    <n v="54.86"/>
    <x v="5"/>
    <s v="SMS"/>
    <x v="1"/>
    <n v="0"/>
    <n v="5000"/>
    <s v="Alto"/>
    <s v="Bajo"/>
    <n v="3.9603960396039604E-2"/>
    <n v="325"/>
    <n v="68"/>
    <n v="1.4852941176470589"/>
    <n v="1.4852941176470589"/>
    <s v="Primera compra"/>
    <n v="1477"/>
    <n v="48.525667351129371"/>
    <n v="4.043805612594114"/>
    <x v="0"/>
    <x v="1"/>
    <s v="sept"/>
  </r>
  <r>
    <x v="5510"/>
    <x v="1"/>
    <n v="16"/>
    <n v="189"/>
    <n v="467.1"/>
    <n v="156"/>
    <s v="Yes"/>
    <s v="No"/>
    <n v="167.7"/>
    <n v="5"/>
    <n v="10"/>
    <s v="Yes"/>
    <n v="0"/>
    <s v="TN"/>
    <x v="1"/>
    <n v="62"/>
    <s v="No"/>
    <s v="No"/>
    <s v="Yes"/>
    <s v="  Month-to-Month   "/>
    <s v="Direct Debit"/>
    <n v="31"/>
    <n v="1209"/>
    <x v="2"/>
    <s v="Competitor made better offer"/>
    <x v="695"/>
    <x v="534"/>
    <n v="19"/>
    <x v="2"/>
    <n v="26.67"/>
    <x v="1"/>
    <s v="SMS"/>
    <x v="1"/>
    <n v="5.03"/>
    <n v="6408"/>
    <s v="Medio"/>
    <s v="Bajo"/>
    <n v="0"/>
    <n v="1639"/>
    <n v="345"/>
    <n v="5.5072463768115941E-2"/>
    <n v="5.5072463768115941E-2"/>
    <s v="Primera compra"/>
    <n v="850"/>
    <n v="27.926078028747433"/>
    <n v="2.3271731690622861"/>
    <x v="2"/>
    <x v="0"/>
    <s v="jun"/>
  </r>
  <r>
    <x v="5511"/>
    <x v="1"/>
    <n v="43"/>
    <n v="30"/>
    <n v="80.400000000000006"/>
    <n v="0"/>
    <s v="No"/>
    <s v="No"/>
    <n v="0"/>
    <n v="1"/>
    <n v="2"/>
    <s v="Yes"/>
    <n v="0"/>
    <s v="VT"/>
    <x v="0"/>
    <n v="74"/>
    <s v="No"/>
    <s v="Yes"/>
    <s v="Yes"/>
    <s v="  Month-to-Month   "/>
    <s v="Direct Debit"/>
    <n v="53"/>
    <n v="857"/>
    <x v="4"/>
    <s v="Attitude of support person"/>
    <x v="931"/>
    <x v="1234"/>
    <n v="1"/>
    <x v="0"/>
    <n v="44.17"/>
    <x v="10"/>
    <s v="SMS"/>
    <x v="1"/>
    <n v="0"/>
    <n v="5662"/>
    <s v="Medio"/>
    <s v="Medio"/>
    <n v="7"/>
    <n v="1304"/>
    <n v="37"/>
    <n v="2.7027027027027029E-2"/>
    <n v="2.7027027027027029E-2"/>
    <s v="Primera compra"/>
    <n v="822"/>
    <n v="27.006160164271048"/>
    <n v="2.2505133470225873"/>
    <x v="1"/>
    <x v="2"/>
    <s v="jul"/>
  </r>
  <r>
    <x v="5512"/>
    <x v="1"/>
    <n v="30"/>
    <n v="34"/>
    <n v="55"/>
    <n v="0"/>
    <s v="No"/>
    <s v="No"/>
    <n v="0"/>
    <n v="2"/>
    <n v="2"/>
    <s v="Yes"/>
    <n v="0"/>
    <s v="WV"/>
    <x v="0"/>
    <n v="69"/>
    <s v="No"/>
    <s v="Yes"/>
    <s v="Yes"/>
    <s v="  Month-to-Month   "/>
    <s v="Direct Debit"/>
    <n v="56"/>
    <n v="386"/>
    <x v="3"/>
    <s v="Don't know"/>
    <x v="1282"/>
    <x v="1376"/>
    <n v="114"/>
    <x v="1"/>
    <n v="59.33"/>
    <x v="9"/>
    <s v="Phone"/>
    <x v="1"/>
    <n v="0"/>
    <n v="378"/>
    <s v="Alto"/>
    <s v="Medio"/>
    <n v="7.0175438596491224E-2"/>
    <n v="1303"/>
    <n v="42"/>
    <n v="2.7142857142857144"/>
    <n v="2.7142857142857144"/>
    <s v="Primera compra"/>
    <n v="296"/>
    <n v="9.7248459958932241"/>
    <n v="0.81040383299110197"/>
    <x v="1"/>
    <x v="1"/>
    <s v="dic"/>
  </r>
  <r>
    <x v="5513"/>
    <x v="1"/>
    <n v="23"/>
    <n v="530"/>
    <n v="1027.5999999999999"/>
    <n v="276"/>
    <s v="Yes"/>
    <s v="No"/>
    <n v="414"/>
    <n v="1"/>
    <n v="2"/>
    <s v="Yes"/>
    <n v="0"/>
    <s v="CO"/>
    <x v="1"/>
    <n v="41"/>
    <s v="No"/>
    <s v="No"/>
    <s v="No"/>
    <s v="  One Year   "/>
    <s v="Direct Debit"/>
    <n v="48"/>
    <n v="3258"/>
    <x v="1"/>
    <s v="Product dissatisfaction"/>
    <x v="672"/>
    <x v="253"/>
    <n v="83"/>
    <x v="1"/>
    <n v="44.83"/>
    <x v="7"/>
    <s v="Email"/>
    <x v="0"/>
    <n v="0.83"/>
    <n v="2056"/>
    <s v="Medio"/>
    <s v="Medio"/>
    <n v="7.2289156626506021E-2"/>
    <n v="811"/>
    <n v="812"/>
    <n v="0.10221674876847291"/>
    <n v="0.10221674876847291"/>
    <s v="Primera compra"/>
    <n v="975"/>
    <n v="32.032854209445581"/>
    <n v="2.6694045174537986"/>
    <x v="1"/>
    <x v="3"/>
    <s v="feb"/>
  </r>
  <r>
    <x v="5514"/>
    <x v="1"/>
    <n v="4"/>
    <n v="9"/>
    <n v="18.7"/>
    <n v="0"/>
    <s v="No"/>
    <s v="No"/>
    <n v="0"/>
    <n v="2"/>
    <n v="12"/>
    <s v="Yes"/>
    <n v="0"/>
    <s v="MN"/>
    <x v="1"/>
    <n v="45"/>
    <s v="No"/>
    <s v="No"/>
    <s v="No"/>
    <s v="  Month-to-Month   "/>
    <s v="Direct Debit"/>
    <n v="43"/>
    <n v="90"/>
    <x v="2"/>
    <s v="Competitor had better devices"/>
    <x v="359"/>
    <x v="771"/>
    <n v="84"/>
    <x v="2"/>
    <n v="34.75"/>
    <x v="5"/>
    <s v="SMS"/>
    <x v="1"/>
    <n v="0"/>
    <n v="5099"/>
    <s v="Medio"/>
    <s v="Bajo"/>
    <n v="4.7619047619047616E-2"/>
    <n v="1154"/>
    <n v="13"/>
    <n v="6.4615384615384617"/>
    <n v="6.4615384615384617"/>
    <s v="Primera compra"/>
    <n v="1445"/>
    <n v="47.474332648870636"/>
    <n v="3.9561943874058865"/>
    <x v="0"/>
    <x v="1"/>
    <s v="oct"/>
  </r>
  <r>
    <x v="5515"/>
    <x v="1"/>
    <n v="20"/>
    <n v="44"/>
    <n v="134.19999999999999"/>
    <n v="224"/>
    <s v="Yes"/>
    <s v="No"/>
    <n v="95.2"/>
    <n v="1"/>
    <n v="0"/>
    <s v="No"/>
    <n v="0"/>
    <s v="NC"/>
    <x v="1"/>
    <n v="50"/>
    <s v="No"/>
    <s v="No"/>
    <s v="No"/>
    <s v="  Month-to-Month   "/>
    <s v="Direct Debit"/>
    <n v="8"/>
    <n v="113"/>
    <x v="5"/>
    <s v="Long distance charges"/>
    <x v="1095"/>
    <x v="363"/>
    <n v="10"/>
    <x v="2"/>
    <n v="7.51"/>
    <x v="3"/>
    <s v="Phone"/>
    <x v="1"/>
    <n v="0.48"/>
    <n v="509"/>
    <s v="Medio"/>
    <s v="Bajo"/>
    <n v="0.1"/>
    <n v="1582"/>
    <n v="269"/>
    <n v="3.717472118959108E-2"/>
    <n v="3.717472118959108E-2"/>
    <s v="Primera compra"/>
    <n v="560"/>
    <n v="18.39835728952772"/>
    <n v="1.5331964407939767"/>
    <x v="0"/>
    <x v="1"/>
    <s v="abr"/>
  </r>
  <r>
    <x v="5516"/>
    <x v="1"/>
    <n v="15"/>
    <n v="16"/>
    <n v="36"/>
    <n v="24"/>
    <s v="Yes"/>
    <s v="No"/>
    <n v="12.1"/>
    <n v="4"/>
    <n v="2"/>
    <s v="Yes"/>
    <n v="0"/>
    <s v="RI"/>
    <x v="0"/>
    <n v="67"/>
    <s v="No"/>
    <s v="Yes"/>
    <s v="Yes"/>
    <s v="  Month-to-Month   "/>
    <s v="Direct Debit"/>
    <n v="39"/>
    <n v="234"/>
    <x v="2"/>
    <s v="Competitor made better offer"/>
    <x v="250"/>
    <x v="1147"/>
    <n v="48"/>
    <x v="0"/>
    <n v="34.11"/>
    <x v="7"/>
    <s v="Email"/>
    <x v="1"/>
    <n v="0.61"/>
    <n v="4224"/>
    <s v="Medio"/>
    <s v="Medio"/>
    <n v="0.125"/>
    <n v="463"/>
    <n v="46"/>
    <n v="1.0434782608695652"/>
    <n v="1.0434782608695652"/>
    <s v="Primera compra"/>
    <n v="453"/>
    <n v="14.882956878850102"/>
    <n v="1.2402464065708418"/>
    <x v="1"/>
    <x v="1"/>
    <s v="jul"/>
  </r>
  <r>
    <x v="5517"/>
    <x v="1"/>
    <n v="12"/>
    <n v="30"/>
    <n v="93.2"/>
    <n v="40"/>
    <s v="Yes"/>
    <s v="No"/>
    <n v="45.7"/>
    <n v="5"/>
    <n v="1"/>
    <s v="Yes"/>
    <n v="0"/>
    <s v="AR"/>
    <x v="0"/>
    <n v="36"/>
    <s v="No"/>
    <s v="No"/>
    <s v="Yes"/>
    <s v="  Month-to-Month   "/>
    <s v="Direct Debit"/>
    <n v="54"/>
    <n v="563"/>
    <x v="2"/>
    <s v="Competitor made better offer"/>
    <x v="783"/>
    <x v="262"/>
    <n v="104"/>
    <x v="1"/>
    <n v="46.97"/>
    <x v="5"/>
    <s v="SMS"/>
    <x v="0"/>
    <n v="0.14000000000000001"/>
    <n v="5115"/>
    <s v="Alto"/>
    <s v="Bajo"/>
    <n v="3.8461538461538464E-2"/>
    <n v="1508"/>
    <n v="74"/>
    <n v="1.4054054054054055"/>
    <n v="1.4054054054054055"/>
    <s v="Primera compra"/>
    <n v="903"/>
    <n v="29.66735112936345"/>
    <n v="2.4722792607802875"/>
    <x v="0"/>
    <x v="1"/>
    <s v="abr"/>
  </r>
  <r>
    <x v="5518"/>
    <x v="1"/>
    <n v="41"/>
    <n v="237"/>
    <n v="534.1"/>
    <n v="0"/>
    <s v="No"/>
    <s v="No"/>
    <n v="34.6"/>
    <n v="2"/>
    <n v="10"/>
    <s v="Yes"/>
    <n v="0"/>
    <s v="VA"/>
    <x v="1"/>
    <n v="61"/>
    <s v="No"/>
    <s v="No"/>
    <s v="No"/>
    <s v="  Month-to-Month   "/>
    <s v="Direct Debit"/>
    <n v="27"/>
    <n v="1180"/>
    <x v="3"/>
    <s v="Don't know"/>
    <x v="366"/>
    <x v="856"/>
    <n v="46"/>
    <x v="0"/>
    <n v="27.78"/>
    <x v="5"/>
    <s v="Email"/>
    <x v="0"/>
    <n v="0"/>
    <n v="4758"/>
    <s v="Medio"/>
    <s v="Bajo"/>
    <n v="8.6956521739130432E-2"/>
    <n v="1449"/>
    <n v="241"/>
    <n v="0.1908713692946058"/>
    <n v="0.1908713692946058"/>
    <s v="Primera compra"/>
    <n v="1238"/>
    <n v="40.673511293634498"/>
    <n v="3.3894592744695413"/>
    <x v="0"/>
    <x v="0"/>
    <s v="may"/>
  </r>
  <r>
    <x v="5519"/>
    <x v="1"/>
    <n v="13"/>
    <n v="10"/>
    <n v="18.2"/>
    <n v="76"/>
    <s v="Yes"/>
    <s v="No"/>
    <n v="72.2"/>
    <n v="0"/>
    <n v="19"/>
    <s v="Yes"/>
    <n v="0"/>
    <s v="AK"/>
    <x v="0"/>
    <n v="60"/>
    <s v="No"/>
    <s v="No"/>
    <s v="No"/>
    <s v="  Month-to-Month   "/>
    <s v="Direct Debit"/>
    <n v="19"/>
    <n v="88"/>
    <x v="2"/>
    <s v="Competitor had better devices"/>
    <x v="1276"/>
    <x v="1120"/>
    <n v="89"/>
    <x v="2"/>
    <n v="19.940000000000001"/>
    <x v="3"/>
    <s v="Email"/>
    <x v="0"/>
    <n v="0.36"/>
    <n v="3012"/>
    <s v="Medio"/>
    <s v="Bajo"/>
    <n v="1.1235955056179775E-2"/>
    <n v="1554"/>
    <n v="87"/>
    <n v="1.0229885057471264"/>
    <n v="1.0229885057471264"/>
    <s v="Primera compra"/>
    <n v="827"/>
    <n v="27.170431211498972"/>
    <n v="2.2642026009582477"/>
    <x v="2"/>
    <x v="1"/>
    <s v="jul"/>
  </r>
  <r>
    <x v="5520"/>
    <x v="1"/>
    <n v="47"/>
    <n v="56"/>
    <n v="168.7"/>
    <n v="96"/>
    <s v="Yes"/>
    <s v="No"/>
    <n v="63.2"/>
    <n v="2"/>
    <n v="15"/>
    <s v="Yes"/>
    <n v="0"/>
    <s v="MO"/>
    <x v="0"/>
    <n v="63"/>
    <s v="No"/>
    <s v="No"/>
    <s v="No"/>
    <s v="  Month-to-Month   "/>
    <s v="Direct Debit"/>
    <n v="38"/>
    <n v="907"/>
    <x v="4"/>
    <s v="Attitude of support person"/>
    <x v="858"/>
    <x v="1083"/>
    <n v="59"/>
    <x v="0"/>
    <n v="39.14"/>
    <x v="10"/>
    <s v="Phone"/>
    <x v="1"/>
    <n v="1.9"/>
    <n v="5405"/>
    <s v="Medio"/>
    <s v="Medio"/>
    <n v="0.11864406779661017"/>
    <n v="296"/>
    <n v="159"/>
    <n v="0.37106918238993708"/>
    <n v="0.37106918238993708"/>
    <s v="Primera compra"/>
    <n v="1696"/>
    <n v="55.720739219712527"/>
    <n v="4.6433949349760439"/>
    <x v="1"/>
    <x v="2"/>
    <s v="feb"/>
  </r>
  <r>
    <x v="5521"/>
    <x v="1"/>
    <n v="38"/>
    <n v="5"/>
    <n v="16"/>
    <n v="0"/>
    <s v="No"/>
    <s v="Yes"/>
    <n v="0"/>
    <n v="2"/>
    <n v="6"/>
    <s v="Yes"/>
    <n v="0"/>
    <s v="DE"/>
    <x v="0"/>
    <n v="81"/>
    <s v="No"/>
    <s v="Yes"/>
    <s v="No"/>
    <s v="  Month-to-Month   "/>
    <s v="Direct Debit"/>
    <n v="31"/>
    <n v="31"/>
    <x v="1"/>
    <s v="Product dissatisfaction"/>
    <x v="856"/>
    <x v="997"/>
    <n v="94"/>
    <x v="0"/>
    <n v="25.92"/>
    <x v="1"/>
    <s v="SMS"/>
    <x v="1"/>
    <n v="0"/>
    <n v="3370"/>
    <s v="Medio"/>
    <s v="Bajo"/>
    <n v="0"/>
    <n v="1586"/>
    <n v="5"/>
    <n v="18.8"/>
    <n v="18.8"/>
    <s v="Primera compra"/>
    <n v="395"/>
    <n v="12.977412731006158"/>
    <n v="1.0814510609171799"/>
    <x v="0"/>
    <x v="1"/>
    <s v="sept"/>
  </r>
  <r>
    <x v="5521"/>
    <x v="1"/>
    <n v="24"/>
    <n v="5"/>
    <n v="16"/>
    <n v="0"/>
    <s v="No"/>
    <s v="Yes"/>
    <n v="0"/>
    <n v="2"/>
    <n v="6"/>
    <s v="Yes"/>
    <n v="0"/>
    <s v="DE"/>
    <x v="0"/>
    <n v="81"/>
    <s v="No"/>
    <s v="Yes"/>
    <s v="No"/>
    <s v="  Month-to-Month   "/>
    <s v="Direct Debit"/>
    <n v="31"/>
    <n v="31"/>
    <x v="1"/>
    <s v="Product dissatisfaction"/>
    <x v="856"/>
    <x v="997"/>
    <n v="94"/>
    <x v="0"/>
    <n v="25.92"/>
    <x v="1"/>
    <s v="SMS"/>
    <x v="1"/>
    <n v="0"/>
    <n v="5853"/>
    <s v="Medio"/>
    <s v="Bajo"/>
    <n v="0"/>
    <n v="1586"/>
    <n v="5"/>
    <n v="18.8"/>
    <n v="18.8"/>
    <s v="Compra posterior"/>
    <n v="395"/>
    <n v="12.977412731006158"/>
    <n v="1.0814510609171799"/>
    <x v="0"/>
    <x v="1"/>
    <s v="sept"/>
  </r>
  <r>
    <x v="5522"/>
    <x v="1"/>
    <n v="46"/>
    <n v="167"/>
    <n v="499.5"/>
    <n v="0"/>
    <s v="No"/>
    <s v="No"/>
    <n v="0"/>
    <n v="3"/>
    <n v="15"/>
    <s v="Yes"/>
    <n v="0"/>
    <s v="MI"/>
    <x v="1"/>
    <n v="21"/>
    <s v="Yes"/>
    <s v="No"/>
    <s v="No"/>
    <s v="  Month-to-Month   "/>
    <s v="Direct Debit"/>
    <n v="51"/>
    <n v="2305"/>
    <x v="2"/>
    <s v="Competitor offered higher download speeds"/>
    <x v="1420"/>
    <x v="1067"/>
    <n v="118"/>
    <x v="0"/>
    <n v="51.51"/>
    <x v="5"/>
    <s v="Phone"/>
    <x v="1"/>
    <n v="0"/>
    <n v="3457"/>
    <s v="Alto"/>
    <s v="Bajo"/>
    <n v="3.3898305084745763E-2"/>
    <n v="1475"/>
    <n v="171"/>
    <n v="0.6900584795321637"/>
    <n v="0.6900584795321637"/>
    <s v="Primera compra"/>
    <n v="1741"/>
    <n v="57.199178644763862"/>
    <n v="4.7665982203969888"/>
    <x v="0"/>
    <x v="3"/>
    <s v="ene"/>
  </r>
  <r>
    <x v="5523"/>
    <x v="1"/>
    <n v="42"/>
    <n v="103"/>
    <n v="277.89999999999998"/>
    <n v="0"/>
    <s v="No"/>
    <s v="No"/>
    <n v="0"/>
    <n v="0"/>
    <n v="10"/>
    <s v="Yes"/>
    <n v="0"/>
    <s v="AL"/>
    <x v="1"/>
    <n v="27"/>
    <s v="Yes"/>
    <s v="No"/>
    <s v="No"/>
    <s v="  Month-to-Month   "/>
    <s v="Direct Debit"/>
    <n v="35"/>
    <n v="1088"/>
    <x v="3"/>
    <s v="Don't know"/>
    <x v="748"/>
    <x v="1041"/>
    <n v="64"/>
    <x v="0"/>
    <n v="36.43"/>
    <x v="5"/>
    <s v="Phone"/>
    <x v="0"/>
    <n v="0"/>
    <n v="4438"/>
    <s v="Medio"/>
    <s v="Bajo"/>
    <n v="6.25E-2"/>
    <n v="1319"/>
    <n v="107"/>
    <n v="0.59813084112149528"/>
    <n v="0.59813084112149528"/>
    <s v="Primera compra"/>
    <n v="316"/>
    <n v="10.381930184804927"/>
    <n v="0.86516084873374399"/>
    <x v="0"/>
    <x v="0"/>
    <s v="dic"/>
  </r>
  <r>
    <x v="5524"/>
    <x v="1"/>
    <n v="5"/>
    <n v="198"/>
    <n v="541.20000000000005"/>
    <n v="0"/>
    <s v="No"/>
    <s v="No"/>
    <n v="0"/>
    <n v="2"/>
    <n v="10"/>
    <s v="Yes"/>
    <n v="0"/>
    <s v="NY"/>
    <x v="1"/>
    <n v="34"/>
    <s v="No"/>
    <s v="No"/>
    <s v="No"/>
    <s v="  One Year   "/>
    <s v="Paper Check"/>
    <n v="56"/>
    <n v="2735"/>
    <x v="3"/>
    <s v="Poor expertise of online support"/>
    <x v="996"/>
    <x v="269"/>
    <n v="60"/>
    <x v="0"/>
    <n v="53.97"/>
    <x v="6"/>
    <s v="SMS"/>
    <x v="1"/>
    <n v="0"/>
    <n v="3376"/>
    <s v="Alto"/>
    <s v="Medio"/>
    <n v="0.16666666666666666"/>
    <n v="1699"/>
    <n v="208"/>
    <n v="0.28846153846153844"/>
    <n v="0.28846153846153844"/>
    <s v="Primera compra"/>
    <n v="515"/>
    <n v="16.919917864476389"/>
    <n v="1.4099931553730325"/>
    <x v="1"/>
    <x v="3"/>
    <s v="may"/>
  </r>
  <r>
    <x v="5525"/>
    <x v="1"/>
    <n v="7"/>
    <n v="7"/>
    <n v="22.4"/>
    <n v="24"/>
    <s v="Yes"/>
    <s v="No"/>
    <n v="15.5"/>
    <n v="4"/>
    <n v="3"/>
    <s v="Yes"/>
    <n v="0"/>
    <s v="KY"/>
    <x v="0"/>
    <n v="72"/>
    <s v="No"/>
    <s v="Yes"/>
    <s v="No"/>
    <s v="  Month-to-Month   "/>
    <s v="Direct Debit"/>
    <n v="60"/>
    <n v="335"/>
    <x v="3"/>
    <s v="Moved"/>
    <x v="1113"/>
    <x v="1080"/>
    <n v="104"/>
    <x v="2"/>
    <n v="63.54"/>
    <x v="6"/>
    <s v="Phone"/>
    <x v="0"/>
    <n v="0.77"/>
    <n v="1813"/>
    <s v="Alto"/>
    <s v="Medio"/>
    <n v="9.6153846153846159E-2"/>
    <n v="1377"/>
    <n v="41"/>
    <n v="2.5365853658536586"/>
    <n v="2.5365853658536586"/>
    <s v="Primera compra"/>
    <n v="1255"/>
    <n v="41.232032854209443"/>
    <n v="3.4360027378507869"/>
    <x v="1"/>
    <x v="1"/>
    <s v="may"/>
  </r>
  <r>
    <x v="5526"/>
    <x v="1"/>
    <n v="8"/>
    <n v="100"/>
    <n v="253.3"/>
    <n v="0"/>
    <s v="No"/>
    <s v="No"/>
    <n v="0"/>
    <n v="0"/>
    <n v="14"/>
    <s v="Yes"/>
    <n v="0"/>
    <s v="GA"/>
    <x v="0"/>
    <n v="76"/>
    <s v="No"/>
    <s v="Yes"/>
    <s v="No"/>
    <s v="  Month-to-Month   "/>
    <s v="Direct Debit"/>
    <n v="47"/>
    <n v="988"/>
    <x v="3"/>
    <s v="Don't know"/>
    <x v="1336"/>
    <x v="978"/>
    <n v="92"/>
    <x v="2"/>
    <n v="47.49"/>
    <x v="10"/>
    <s v="Email"/>
    <x v="0"/>
    <n v="0"/>
    <n v="5297"/>
    <s v="Alto"/>
    <s v="Medio"/>
    <n v="7.6086956521739135E-2"/>
    <n v="506"/>
    <n v="107"/>
    <n v="0.85981308411214952"/>
    <n v="0.85981308411214952"/>
    <s v="Primera compra"/>
    <n v="359"/>
    <n v="11.794661190965092"/>
    <n v="0.98288843258042435"/>
    <x v="1"/>
    <x v="2"/>
    <s v="oct"/>
  </r>
  <r>
    <x v="5527"/>
    <x v="1"/>
    <n v="17"/>
    <n v="34"/>
    <n v="77.5"/>
    <n v="0"/>
    <s v="No"/>
    <s v="No"/>
    <n v="96.8"/>
    <n v="4"/>
    <n v="2"/>
    <s v="Yes"/>
    <n v="0"/>
    <s v="NC"/>
    <x v="0"/>
    <n v="36"/>
    <s v="No"/>
    <s v="No"/>
    <s v="No"/>
    <s v="  Month-to-Month   "/>
    <s v="Direct Debit"/>
    <n v="40"/>
    <n v="386"/>
    <x v="3"/>
    <s v="Don't know"/>
    <x v="664"/>
    <x v="559"/>
    <n v="65"/>
    <x v="0"/>
    <n v="32.71"/>
    <x v="9"/>
    <s v="Email"/>
    <x v="1"/>
    <n v="0"/>
    <n v="5813"/>
    <s v="Medio"/>
    <s v="Medio"/>
    <n v="0.12307692307692308"/>
    <n v="1740"/>
    <n v="42"/>
    <n v="1.5476190476190477"/>
    <n v="1.5476190476190477"/>
    <s v="Primera compra"/>
    <n v="1241"/>
    <n v="40.772073921971248"/>
    <n v="3.3976728268309375"/>
    <x v="1"/>
    <x v="1"/>
    <s v="may"/>
  </r>
  <r>
    <x v="5528"/>
    <x v="1"/>
    <n v="7"/>
    <n v="8"/>
    <n v="15"/>
    <n v="0"/>
    <s v="No"/>
    <s v="No"/>
    <n v="0"/>
    <n v="0"/>
    <n v="0"/>
    <s v="No"/>
    <n v="0"/>
    <s v="AZ"/>
    <x v="0"/>
    <n v="32"/>
    <s v="No"/>
    <s v="No"/>
    <s v="No"/>
    <s v="  Month-to-Month   "/>
    <s v="Credit Card"/>
    <n v="11"/>
    <n v="11"/>
    <x v="2"/>
    <s v="Competitor made better offer"/>
    <x v="1078"/>
    <x v="1289"/>
    <n v="80"/>
    <x v="1"/>
    <n v="11.96"/>
    <x v="5"/>
    <s v="Email"/>
    <x v="1"/>
    <n v="0"/>
    <n v="3359"/>
    <s v="Medio"/>
    <s v="Bajo"/>
    <n v="0.05"/>
    <n v="1148"/>
    <n v="12"/>
    <n v="6.666666666666667"/>
    <n v="6.666666666666667"/>
    <s v="Primera compra"/>
    <n v="1294"/>
    <n v="42.513347022587268"/>
    <n v="3.5427789185489389"/>
    <x v="0"/>
    <x v="1"/>
    <s v="mar"/>
  </r>
  <r>
    <x v="5529"/>
    <x v="1"/>
    <n v="42"/>
    <n v="6"/>
    <n v="14.8"/>
    <n v="52"/>
    <s v="Yes"/>
    <s v="No"/>
    <n v="4.3"/>
    <n v="4"/>
    <n v="1"/>
    <s v="Yes"/>
    <n v="0"/>
    <s v="MI"/>
    <x v="1"/>
    <n v="54"/>
    <s v="No"/>
    <s v="No"/>
    <s v="Yes"/>
    <s v="  Month-to-Month   "/>
    <s v="Direct Debit"/>
    <n v="38"/>
    <n v="81"/>
    <x v="2"/>
    <s v="Competitor had better devices"/>
    <x v="175"/>
    <x v="383"/>
    <n v="20"/>
    <x v="0"/>
    <n v="35.090000000000003"/>
    <x v="10"/>
    <s v="Phone"/>
    <x v="0"/>
    <n v="0.01"/>
    <n v="6788"/>
    <s v="Medio"/>
    <s v="Medio"/>
    <n v="0.35"/>
    <n v="443"/>
    <n v="65"/>
    <n v="0.30769230769230771"/>
    <n v="0.30769230769230771"/>
    <s v="Primera compra"/>
    <n v="466"/>
    <n v="15.31006160164271"/>
    <n v="1.2758384668035592"/>
    <x v="1"/>
    <x v="1"/>
    <s v="jul"/>
  </r>
  <r>
    <x v="5530"/>
    <x v="1"/>
    <n v="25"/>
    <n v="20"/>
    <n v="68.8"/>
    <n v="0"/>
    <s v="No"/>
    <s v="No"/>
    <n v="0"/>
    <n v="1"/>
    <n v="7"/>
    <s v="Yes"/>
    <n v="0"/>
    <s v="MT"/>
    <x v="0"/>
    <n v="59"/>
    <s v="No"/>
    <s v="No"/>
    <s v="No"/>
    <s v="  Month-to-Month   "/>
    <s v="Direct Debit"/>
    <n v="52"/>
    <n v="301"/>
    <x v="4"/>
    <s v="Attitude of service provider"/>
    <x v="54"/>
    <x v="1428"/>
    <n v="98"/>
    <x v="0"/>
    <n v="54.07"/>
    <x v="8"/>
    <s v="SMS"/>
    <x v="0"/>
    <n v="0"/>
    <n v="5944"/>
    <s v="Alto"/>
    <s v="Medio"/>
    <n v="9.1836734693877556E-2"/>
    <n v="1471"/>
    <n v="29"/>
    <n v="3.3793103448275863"/>
    <n v="3.3793103448275863"/>
    <s v="Primera compra"/>
    <n v="1002"/>
    <n v="32.919917864476382"/>
    <n v="2.7433264887063653"/>
    <x v="1"/>
    <x v="1"/>
    <s v="ene"/>
  </r>
  <r>
    <x v="5531"/>
    <x v="1"/>
    <n v="17"/>
    <n v="6"/>
    <n v="13"/>
    <n v="4"/>
    <s v="Yes"/>
    <s v="No"/>
    <n v="3.5"/>
    <n v="4"/>
    <n v="1"/>
    <s v="Yes"/>
    <n v="0"/>
    <s v="TN"/>
    <x v="0"/>
    <n v="47"/>
    <s v="No"/>
    <s v="No"/>
    <s v="No"/>
    <s v="  Month-to-Month   "/>
    <s v="Direct Debit"/>
    <n v="59"/>
    <n v="59"/>
    <x v="3"/>
    <s v="Moved"/>
    <x v="473"/>
    <x v="1341"/>
    <n v="9"/>
    <x v="2"/>
    <n v="67.81"/>
    <x v="9"/>
    <s v="Email"/>
    <x v="1"/>
    <n v="0.11"/>
    <n v="3622"/>
    <s v="Alto"/>
    <s v="Medio"/>
    <n v="0.88888888888888884"/>
    <n v="674"/>
    <n v="18"/>
    <n v="0.5"/>
    <n v="0.5"/>
    <s v="Primera compra"/>
    <n v="701"/>
    <n v="23.030800821355236"/>
    <n v="1.9192334017796029"/>
    <x v="1"/>
    <x v="1"/>
    <s v="nov"/>
  </r>
  <r>
    <x v="5532"/>
    <x v="1"/>
    <n v="7"/>
    <n v="43"/>
    <n v="80.8"/>
    <n v="28"/>
    <s v="Yes"/>
    <s v="No"/>
    <n v="33.1"/>
    <n v="2"/>
    <n v="4"/>
    <s v="No"/>
    <n v="7"/>
    <s v="VT"/>
    <x v="1"/>
    <n v="66"/>
    <s v="No"/>
    <s v="Yes"/>
    <s v="No"/>
    <s v="  Month-to-Month   "/>
    <s v="Direct Debit"/>
    <n v="29"/>
    <n v="197"/>
    <x v="2"/>
    <s v="Competitor offered higher download speeds"/>
    <x v="386"/>
    <x v="98"/>
    <n v="98"/>
    <x v="2"/>
    <n v="27.79"/>
    <x v="7"/>
    <s v="Phone"/>
    <x v="1"/>
    <n v="0.99"/>
    <n v="4042"/>
    <s v="Medio"/>
    <s v="Medio"/>
    <n v="6.1224489795918366E-2"/>
    <n v="1117"/>
    <n v="77"/>
    <n v="1.2727272727272727"/>
    <n v="1.2727272727272727"/>
    <s v="Primera compra"/>
    <n v="1483"/>
    <n v="48.722792607802873"/>
    <n v="4.0602327173169064"/>
    <x v="1"/>
    <x v="1"/>
    <s v="sept"/>
  </r>
  <r>
    <x v="5533"/>
    <x v="1"/>
    <n v="35"/>
    <n v="4"/>
    <n v="11.6"/>
    <n v="0"/>
    <s v="No"/>
    <s v="No"/>
    <n v="0"/>
    <n v="1"/>
    <n v="12"/>
    <s v="Yes"/>
    <n v="0"/>
    <s v="NC"/>
    <x v="1"/>
    <n v="31"/>
    <s v="No"/>
    <s v="No"/>
    <s v="No"/>
    <s v="  Month-to-Month   "/>
    <s v="Direct Debit"/>
    <n v="29"/>
    <n v="84"/>
    <x v="3"/>
    <s v="Don't know"/>
    <x v="543"/>
    <x v="702"/>
    <n v="20"/>
    <x v="1"/>
    <n v="30"/>
    <x v="8"/>
    <s v="Phone"/>
    <x v="0"/>
    <n v="0"/>
    <n v="3242"/>
    <s v="Medio"/>
    <s v="Medio"/>
    <n v="0.45"/>
    <n v="656"/>
    <n v="13"/>
    <n v="1.5384615384615385"/>
    <n v="1.5384615384615385"/>
    <s v="Primera compra"/>
    <n v="1465"/>
    <n v="48.131416837782339"/>
    <n v="4.0109514031485283"/>
    <x v="1"/>
    <x v="1"/>
    <s v="oct"/>
  </r>
  <r>
    <x v="5534"/>
    <x v="1"/>
    <n v="38"/>
    <n v="5"/>
    <n v="15"/>
    <n v="3"/>
    <s v="Yes"/>
    <s v="No"/>
    <n v="4.4000000000000004"/>
    <n v="0"/>
    <n v="4"/>
    <s v="Yes"/>
    <n v="0"/>
    <s v="CA"/>
    <x v="1"/>
    <n v="43"/>
    <s v="No"/>
    <s v="No"/>
    <s v="No"/>
    <s v="  Month-to-Month   "/>
    <s v="Direct Debit"/>
    <n v="53"/>
    <n v="53"/>
    <x v="2"/>
    <s v="Competitor had better devices"/>
    <x v="697"/>
    <x v="994"/>
    <n v="33"/>
    <x v="1"/>
    <n v="49.55"/>
    <x v="8"/>
    <s v="Email"/>
    <x v="1"/>
    <n v="0.13"/>
    <n v="1829"/>
    <s v="Alto"/>
    <s v="Medio"/>
    <n v="0.27272727272727271"/>
    <n v="1708"/>
    <n v="17"/>
    <n v="1.9411764705882353"/>
    <n v="1.9411764705882353"/>
    <s v="Primera compra"/>
    <n v="1405"/>
    <n v="46.160164271047229"/>
    <n v="3.8466803559206024"/>
    <x v="1"/>
    <x v="1"/>
    <s v="dic"/>
  </r>
  <r>
    <x v="5535"/>
    <x v="1"/>
    <n v="19"/>
    <n v="184"/>
    <n v="446.5"/>
    <n v="0"/>
    <s v="No"/>
    <s v="No"/>
    <n v="0"/>
    <n v="0"/>
    <n v="5"/>
    <s v="Yes"/>
    <n v="0"/>
    <s v="CA"/>
    <x v="1"/>
    <n v="62"/>
    <s v="No"/>
    <s v="No"/>
    <s v="No"/>
    <s v="  Month-to-Month   "/>
    <s v="Direct Debit"/>
    <n v="30"/>
    <n v="956"/>
    <x v="0"/>
    <m/>
    <x v="1124"/>
    <x v="237"/>
    <n v="11"/>
    <x v="2"/>
    <n v="33.630000000000003"/>
    <x v="0"/>
    <s v="SMS"/>
    <x v="0"/>
    <n v="0"/>
    <n v="5246"/>
    <s v="Medio"/>
    <s v="Bajo"/>
    <n v="0.18181818181818182"/>
    <n v="1670"/>
    <n v="186"/>
    <n v="5.9139784946236562E-2"/>
    <n v="5.9139784946236562E-2"/>
    <s v="Primera compra"/>
    <n v="538"/>
    <n v="17.675564681724847"/>
    <n v="1.4729637234770705"/>
    <x v="0"/>
    <x v="2"/>
    <s v="abr"/>
  </r>
  <r>
    <x v="5535"/>
    <x v="1"/>
    <n v="13"/>
    <n v="184"/>
    <n v="446.5"/>
    <n v="0"/>
    <s v="No"/>
    <s v="No"/>
    <n v="0"/>
    <n v="0"/>
    <n v="5"/>
    <s v="Yes"/>
    <n v="0"/>
    <s v="CA"/>
    <x v="1"/>
    <n v="62"/>
    <s v="No"/>
    <s v="No"/>
    <s v="No"/>
    <s v="  Month-to-Month   "/>
    <s v="Direct Debit"/>
    <n v="30"/>
    <n v="956"/>
    <x v="0"/>
    <m/>
    <x v="1124"/>
    <x v="237"/>
    <n v="11"/>
    <x v="2"/>
    <n v="33.630000000000003"/>
    <x v="0"/>
    <s v="SMS"/>
    <x v="0"/>
    <n v="0"/>
    <n v="4652"/>
    <s v="Medio"/>
    <s v="Bajo"/>
    <n v="0.18181818181818182"/>
    <n v="1670"/>
    <n v="186"/>
    <n v="5.9139784946236562E-2"/>
    <n v="5.9139784946236562E-2"/>
    <s v="Compra posterior"/>
    <n v="538"/>
    <n v="17.675564681724847"/>
    <n v="1.4729637234770705"/>
    <x v="0"/>
    <x v="2"/>
    <s v="abr"/>
  </r>
  <r>
    <x v="5536"/>
    <x v="1"/>
    <n v="12"/>
    <n v="59"/>
    <n v="160.80000000000001"/>
    <n v="40"/>
    <s v="Yes"/>
    <s v="No"/>
    <n v="31.3"/>
    <n v="4"/>
    <n v="11"/>
    <s v="Yes"/>
    <n v="0"/>
    <s v="WY"/>
    <x v="1"/>
    <n v="37"/>
    <s v="No"/>
    <s v="No"/>
    <s v="Yes"/>
    <s v="  Month-to-Month   "/>
    <s v="Direct Debit"/>
    <n v="56"/>
    <n v="564"/>
    <x v="2"/>
    <s v="Competitor offered more data"/>
    <x v="275"/>
    <x v="1290"/>
    <n v="29"/>
    <x v="0"/>
    <n v="50.28"/>
    <x v="7"/>
    <s v="SMS"/>
    <x v="1"/>
    <n v="0.12"/>
    <n v="2376"/>
    <s v="Alto"/>
    <s v="Medio"/>
    <n v="0.20689655172413793"/>
    <n v="1450"/>
    <n v="105"/>
    <n v="0.27619047619047621"/>
    <n v="0.27619047619047621"/>
    <s v="Primera compra"/>
    <n v="334"/>
    <n v="10.973305954825463"/>
    <n v="0.91444216290212188"/>
    <x v="1"/>
    <x v="1"/>
    <s v="nov"/>
  </r>
  <r>
    <x v="5537"/>
    <x v="1"/>
    <n v="24"/>
    <n v="4"/>
    <n v="9"/>
    <n v="0"/>
    <s v="No"/>
    <s v="No"/>
    <n v="0"/>
    <n v="0"/>
    <n v="12"/>
    <s v="Yes"/>
    <n v="0"/>
    <s v="KS"/>
    <x v="0"/>
    <n v="68"/>
    <s v="No"/>
    <s v="Yes"/>
    <s v="No"/>
    <s v="  Month-to-Month   "/>
    <s v="Direct Debit"/>
    <n v="39"/>
    <n v="39"/>
    <x v="2"/>
    <s v="Competitor had better devices"/>
    <x v="557"/>
    <x v="1349"/>
    <n v="85"/>
    <x v="0"/>
    <n v="45.77"/>
    <x v="10"/>
    <s v="Phone"/>
    <x v="1"/>
    <n v="0"/>
    <n v="3586"/>
    <s v="Alto"/>
    <s v="Medio"/>
    <n v="8.2352941176470587E-2"/>
    <n v="1540"/>
    <n v="11"/>
    <n v="7.7272727272727275"/>
    <n v="7.7272727272727275"/>
    <s v="Primera compra"/>
    <n v="462"/>
    <n v="15.178644763860371"/>
    <n v="1.2648870636550309"/>
    <x v="1"/>
    <x v="1"/>
    <s v="jul"/>
  </r>
  <r>
    <x v="5538"/>
    <x v="1"/>
    <n v="35"/>
    <n v="63"/>
    <n v="168.7"/>
    <n v="0"/>
    <s v="No"/>
    <s v="No"/>
    <n v="180.9"/>
    <n v="5"/>
    <n v="2"/>
    <s v="Yes"/>
    <n v="0"/>
    <s v="WI"/>
    <x v="0"/>
    <n v="41"/>
    <s v="No"/>
    <s v="No"/>
    <s v="Yes"/>
    <s v="  Month-to-Month   "/>
    <s v="Direct Debit"/>
    <n v="61"/>
    <n v="932"/>
    <x v="4"/>
    <s v="Attitude of service provider"/>
    <x v="184"/>
    <x v="315"/>
    <n v="80"/>
    <x v="1"/>
    <n v="70.05"/>
    <x v="1"/>
    <s v="Email"/>
    <x v="1"/>
    <n v="0"/>
    <n v="684"/>
    <s v="Alto"/>
    <s v="Bajo"/>
    <n v="0"/>
    <n v="645"/>
    <n v="63"/>
    <n v="1.2698412698412698"/>
    <n v="1.2698412698412698"/>
    <s v="Primera compra"/>
    <n v="1508"/>
    <n v="49.544147843942511"/>
    <n v="4.128678986995209"/>
    <x v="2"/>
    <x v="2"/>
    <s v="ago"/>
  </r>
  <r>
    <x v="5539"/>
    <x v="1"/>
    <n v="19"/>
    <n v="9"/>
    <n v="24"/>
    <n v="0"/>
    <s v="No"/>
    <s v="No"/>
    <n v="0"/>
    <n v="3"/>
    <n v="10"/>
    <s v="Yes"/>
    <n v="0"/>
    <s v="VT"/>
    <x v="1"/>
    <n v="67"/>
    <s v="No"/>
    <s v="Yes"/>
    <s v="No"/>
    <s v="  Month-to-Month   "/>
    <s v="Direct Debit"/>
    <n v="44"/>
    <n v="210"/>
    <x v="4"/>
    <s v="Attitude of support person"/>
    <x v="532"/>
    <x v="176"/>
    <n v="25"/>
    <x v="2"/>
    <n v="49.99"/>
    <x v="4"/>
    <s v="SMS"/>
    <x v="1"/>
    <n v="0"/>
    <n v="2849"/>
    <s v="Alto"/>
    <s v="Bajo"/>
    <n v="0.12"/>
    <n v="1120"/>
    <n v="12"/>
    <n v="2.0833333333333335"/>
    <n v="2.0833333333333335"/>
    <s v="Primera compra"/>
    <n v="816"/>
    <n v="26.809034907597535"/>
    <n v="2.2340862422997945"/>
    <x v="0"/>
    <x v="1"/>
    <s v="jul"/>
  </r>
  <r>
    <x v="5540"/>
    <x v="1"/>
    <n v="14"/>
    <n v="47"/>
    <n v="121.3"/>
    <n v="80"/>
    <s v="Yes"/>
    <s v="No"/>
    <n v="92"/>
    <n v="3"/>
    <n v="4"/>
    <s v="Yes"/>
    <n v="0"/>
    <s v="WI"/>
    <x v="0"/>
    <n v="56"/>
    <s v="No"/>
    <s v="No"/>
    <s v="Yes"/>
    <s v="  Month-to-Month   "/>
    <s v="Credit Card"/>
    <n v="53"/>
    <n v="1072"/>
    <x v="4"/>
    <s v="Attitude of support person"/>
    <x v="1228"/>
    <x v="994"/>
    <n v="97"/>
    <x v="2"/>
    <n v="52.2"/>
    <x v="3"/>
    <s v="SMS"/>
    <x v="0"/>
    <n v="0.28000000000000003"/>
    <n v="3091"/>
    <s v="Alto"/>
    <s v="Bajo"/>
    <n v="1.0309278350515464E-2"/>
    <n v="1708"/>
    <n v="128"/>
    <n v="0.7578125"/>
    <n v="0.7578125"/>
    <s v="Primera compra"/>
    <n v="1328"/>
    <n v="43.630390143737166"/>
    <n v="3.6358658453114305"/>
    <x v="2"/>
    <x v="2"/>
    <s v="feb"/>
  </r>
  <r>
    <x v="5541"/>
    <x v="1"/>
    <n v="42"/>
    <n v="56"/>
    <n v="132.4"/>
    <n v="0"/>
    <s v="No"/>
    <s v="No"/>
    <n v="0"/>
    <n v="1"/>
    <n v="4"/>
    <s v="Yes"/>
    <n v="0"/>
    <s v="DC"/>
    <x v="0"/>
    <n v="38"/>
    <s v="No"/>
    <s v="No"/>
    <s v="No"/>
    <s v="  Month-to-Month   "/>
    <s v="Direct Debit"/>
    <n v="54"/>
    <n v="474"/>
    <x v="2"/>
    <s v="Competitor offered more data"/>
    <x v="925"/>
    <x v="442"/>
    <n v="96"/>
    <x v="0"/>
    <n v="55.98"/>
    <x v="8"/>
    <s v="Phone"/>
    <x v="0"/>
    <n v="0"/>
    <n v="2083"/>
    <s v="Alto"/>
    <s v="Medio"/>
    <n v="9.375E-2"/>
    <n v="1007"/>
    <n v="65"/>
    <n v="1.476923076923077"/>
    <n v="1.476923076923077"/>
    <s v="Primera compra"/>
    <n v="888"/>
    <n v="29.17453798767967"/>
    <n v="2.431211498973306"/>
    <x v="1"/>
    <x v="1"/>
    <s v="may"/>
  </r>
  <r>
    <x v="5542"/>
    <x v="1"/>
    <n v="6"/>
    <n v="56"/>
    <n v="116.2"/>
    <n v="0"/>
    <s v="No"/>
    <s v="No"/>
    <n v="84.4"/>
    <n v="3"/>
    <n v="5"/>
    <s v="Yes"/>
    <n v="0"/>
    <s v="AZ"/>
    <x v="0"/>
    <n v="70"/>
    <s v="No"/>
    <s v="Yes"/>
    <s v="No"/>
    <s v="  Month-to-Month   "/>
    <s v="Credit Card"/>
    <n v="45"/>
    <n v="377"/>
    <x v="2"/>
    <s v="Competitor had better devices"/>
    <x v="15"/>
    <x v="691"/>
    <n v="8"/>
    <x v="1"/>
    <n v="42.57"/>
    <x v="1"/>
    <s v="Email"/>
    <x v="0"/>
    <n v="0"/>
    <n v="3798"/>
    <s v="Medio"/>
    <s v="Bajo"/>
    <n v="0"/>
    <n v="1674"/>
    <n v="56"/>
    <n v="0.14285714285714285"/>
    <n v="0.14285714285714285"/>
    <s v="Primera compra"/>
    <n v="772"/>
    <n v="25.363449691991786"/>
    <n v="2.1136208076659821"/>
    <x v="2"/>
    <x v="1"/>
    <s v="sept"/>
  </r>
  <r>
    <x v="5543"/>
    <x v="1"/>
    <n v="38"/>
    <n v="141"/>
    <n v="426.7"/>
    <n v="0"/>
    <s v="No"/>
    <s v="No"/>
    <n v="21.9"/>
    <n v="4"/>
    <n v="0"/>
    <s v="No"/>
    <n v="0"/>
    <s v="KS"/>
    <x v="1"/>
    <n v="22"/>
    <s v="Yes"/>
    <s v="No"/>
    <s v="No"/>
    <s v="  Month-to-Month   "/>
    <s v="Credit Card"/>
    <n v="13"/>
    <n v="771"/>
    <x v="5"/>
    <s v="Long distance charges"/>
    <x v="583"/>
    <x v="274"/>
    <n v="81"/>
    <x v="1"/>
    <n v="13.28"/>
    <x v="3"/>
    <s v="SMS"/>
    <x v="1"/>
    <n v="0"/>
    <n v="567"/>
    <s v="Medio"/>
    <s v="Bajo"/>
    <n v="1.2345679012345678E-2"/>
    <n v="1425"/>
    <n v="142"/>
    <n v="0.57042253521126762"/>
    <n v="0.57042253521126762"/>
    <s v="Primera compra"/>
    <n v="781"/>
    <n v="25.659137577002056"/>
    <n v="2.1382614647501712"/>
    <x v="2"/>
    <x v="2"/>
    <s v="ago"/>
  </r>
  <r>
    <x v="5544"/>
    <x v="1"/>
    <n v="5"/>
    <n v="238"/>
    <n v="415.7"/>
    <n v="0"/>
    <s v="No"/>
    <s v="No"/>
    <n v="0"/>
    <n v="1"/>
    <n v="6"/>
    <s v="Yes"/>
    <n v="0"/>
    <s v="CT"/>
    <x v="0"/>
    <n v="36"/>
    <s v="No"/>
    <s v="No"/>
    <s v="Yes"/>
    <s v="  Month-to-Month   "/>
    <s v="Direct Debit"/>
    <n v="46"/>
    <n v="1914"/>
    <x v="4"/>
    <s v="Attitude of service provider"/>
    <x v="455"/>
    <x v="1178"/>
    <n v="69"/>
    <x v="2"/>
    <n v="51.01"/>
    <x v="3"/>
    <s v="Email"/>
    <x v="1"/>
    <n v="0"/>
    <n v="2754"/>
    <s v="Alto"/>
    <s v="Bajo"/>
    <n v="1.4492753623188406E-2"/>
    <n v="1477"/>
    <n v="239"/>
    <n v="0.28870292887029286"/>
    <n v="0.28870292887029286"/>
    <s v="Primera compra"/>
    <n v="1668"/>
    <n v="54.800821355236138"/>
    <n v="4.5667351129363452"/>
    <x v="2"/>
    <x v="0"/>
    <s v="mar"/>
  </r>
  <r>
    <x v="5545"/>
    <x v="1"/>
    <n v="8"/>
    <n v="18"/>
    <n v="50.7"/>
    <n v="0"/>
    <s v="No"/>
    <s v="Yes"/>
    <n v="0"/>
    <n v="2"/>
    <n v="6"/>
    <s v="Yes"/>
    <n v="0"/>
    <s v="NV"/>
    <x v="1"/>
    <n v="75"/>
    <s v="No"/>
    <s v="Yes"/>
    <s v="No"/>
    <s v="  Month-to-Month   "/>
    <s v="Direct Debit"/>
    <n v="42"/>
    <n v="237"/>
    <x v="3"/>
    <s v="Deceased"/>
    <x v="941"/>
    <x v="1398"/>
    <n v="102"/>
    <x v="2"/>
    <n v="42.85"/>
    <x v="10"/>
    <s v="SMS"/>
    <x v="1"/>
    <n v="0"/>
    <n v="1995"/>
    <s v="Medio"/>
    <s v="Medio"/>
    <n v="6.8627450980392163E-2"/>
    <n v="997"/>
    <n v="25"/>
    <n v="4.08"/>
    <n v="4.08"/>
    <s v="Primera compra"/>
    <n v="1520"/>
    <n v="49.938398357289529"/>
    <n v="4.1615331964407938"/>
    <x v="1"/>
    <x v="1"/>
    <s v="ago"/>
  </r>
  <r>
    <x v="5546"/>
    <x v="1"/>
    <n v="15"/>
    <n v="168"/>
    <n v="409"/>
    <n v="0"/>
    <s v="No"/>
    <s v="No"/>
    <n v="0"/>
    <n v="2"/>
    <n v="10"/>
    <s v="Yes"/>
    <n v="0"/>
    <s v="PA"/>
    <x v="1"/>
    <n v="72"/>
    <s v="No"/>
    <s v="Yes"/>
    <s v="No"/>
    <s v="  One Year   "/>
    <s v="Credit Card"/>
    <n v="39"/>
    <n v="2642"/>
    <x v="4"/>
    <s v="Attitude of service provider"/>
    <x v="637"/>
    <x v="696"/>
    <n v="72"/>
    <x v="2"/>
    <n v="38.65"/>
    <x v="10"/>
    <s v="Phone"/>
    <x v="0"/>
    <n v="0"/>
    <n v="3810"/>
    <s v="Medio"/>
    <s v="Medio"/>
    <n v="9.7222222222222224E-2"/>
    <n v="681"/>
    <n v="175"/>
    <n v="0.41142857142857142"/>
    <n v="0.41142857142857142"/>
    <s v="Primera compra"/>
    <n v="529"/>
    <n v="17.37987679671458"/>
    <n v="1.4483230663928817"/>
    <x v="1"/>
    <x v="3"/>
    <s v="may"/>
  </r>
  <r>
    <x v="5547"/>
    <x v="1"/>
    <n v="3"/>
    <n v="16"/>
    <n v="31.9"/>
    <n v="16"/>
    <s v="Yes"/>
    <s v="No"/>
    <n v="29.6"/>
    <n v="2"/>
    <n v="26"/>
    <s v="No"/>
    <n v="26"/>
    <s v="TX"/>
    <x v="1"/>
    <n v="29"/>
    <s v="Yes"/>
    <s v="No"/>
    <s v="No"/>
    <s v="  Month-to-Month   "/>
    <s v="Direct Debit"/>
    <n v="33"/>
    <n v="131"/>
    <x v="1"/>
    <s v="Network reliability"/>
    <x v="343"/>
    <x v="1269"/>
    <n v="89"/>
    <x v="2"/>
    <n v="27.63"/>
    <x v="3"/>
    <s v="SMS"/>
    <x v="1"/>
    <n v="0.59"/>
    <n v="6592"/>
    <s v="Medio"/>
    <s v="Bajo"/>
    <n v="1.1235955056179775E-2"/>
    <n v="1013"/>
    <n v="33"/>
    <n v="2.6969696969696968"/>
    <n v="2.6969696969696968"/>
    <s v="Primera compra"/>
    <n v="798"/>
    <n v="26.217659137577002"/>
    <n v="2.1848049281314168"/>
    <x v="2"/>
    <x v="1"/>
    <s v="ago"/>
  </r>
  <r>
    <x v="5548"/>
    <x v="1"/>
    <n v="18"/>
    <n v="11"/>
    <n v="30.7"/>
    <n v="12"/>
    <s v="Yes"/>
    <s v="No"/>
    <n v="7.9"/>
    <n v="0"/>
    <n v="6"/>
    <s v="No"/>
    <n v="5"/>
    <s v="NY"/>
    <x v="0"/>
    <n v="51"/>
    <s v="No"/>
    <s v="No"/>
    <s v="No"/>
    <s v="  Month-to-Month   "/>
    <s v="Direct Debit"/>
    <n v="44"/>
    <n v="169"/>
    <x v="3"/>
    <s v="Don't know"/>
    <x v="1391"/>
    <x v="1427"/>
    <n v="113"/>
    <x v="2"/>
    <n v="50.43"/>
    <x v="5"/>
    <s v="Phone"/>
    <x v="0"/>
    <n v="0.24"/>
    <n v="5298"/>
    <s v="Alto"/>
    <s v="Bajo"/>
    <n v="3.5398230088495575E-2"/>
    <n v="1359"/>
    <n v="27"/>
    <n v="4.1851851851851851"/>
    <n v="4.1851851851851851"/>
    <s v="Primera compra"/>
    <n v="952"/>
    <n v="31.277207392197127"/>
    <n v="2.6064339493497606"/>
    <x v="0"/>
    <x v="1"/>
    <s v="mar"/>
  </r>
  <r>
    <x v="5549"/>
    <x v="1"/>
    <n v="18"/>
    <n v="19"/>
    <n v="52.5"/>
    <n v="12"/>
    <s v="Yes"/>
    <s v="No"/>
    <n v="2.6"/>
    <n v="4"/>
    <n v="8"/>
    <s v="Yes"/>
    <n v="0"/>
    <s v="WY"/>
    <x v="0"/>
    <n v="26"/>
    <s v="Yes"/>
    <s v="No"/>
    <s v="No"/>
    <s v="  Month-to-Month   "/>
    <s v="Direct Debit"/>
    <n v="48"/>
    <n v="195"/>
    <x v="1"/>
    <s v="Product dissatisfaction"/>
    <x v="1275"/>
    <x v="1274"/>
    <n v="109"/>
    <x v="2"/>
    <n v="53.85"/>
    <x v="9"/>
    <s v="Phone"/>
    <x v="0"/>
    <n v="0.13"/>
    <n v="3198"/>
    <s v="Alto"/>
    <s v="Medio"/>
    <n v="7.3394495412844041E-2"/>
    <n v="1626"/>
    <n v="39"/>
    <n v="2.7948717948717947"/>
    <n v="2.7948717948717947"/>
    <s v="Primera compra"/>
    <n v="734"/>
    <n v="24.114989733059545"/>
    <n v="2.0095824777549622"/>
    <x v="1"/>
    <x v="1"/>
    <s v="oct"/>
  </r>
  <r>
    <x v="5550"/>
    <x v="1"/>
    <n v="12"/>
    <n v="144"/>
    <n v="321.39999999999998"/>
    <n v="0"/>
    <s v="No"/>
    <s v="No"/>
    <n v="0"/>
    <n v="2"/>
    <n v="15"/>
    <s v="Yes"/>
    <n v="0"/>
    <s v="WV"/>
    <x v="1"/>
    <n v="71"/>
    <s v="No"/>
    <s v="Yes"/>
    <s v="Yes"/>
    <s v="  Month-to-Month   "/>
    <s v="Credit Card"/>
    <n v="18"/>
    <n v="403"/>
    <x v="1"/>
    <s v="Limited range of services"/>
    <x v="452"/>
    <x v="662"/>
    <n v="36"/>
    <x v="2"/>
    <n v="18.559999999999999"/>
    <x v="9"/>
    <s v="SMS"/>
    <x v="0"/>
    <n v="0"/>
    <n v="5975"/>
    <s v="Medio"/>
    <s v="Medio"/>
    <n v="0.22222222222222221"/>
    <n v="1139"/>
    <n v="152"/>
    <n v="0.23684210526315788"/>
    <n v="0.23684210526315788"/>
    <s v="Primera compra"/>
    <n v="385"/>
    <n v="12.648870636550308"/>
    <n v="1.054072553045859"/>
    <x v="1"/>
    <x v="1"/>
    <s v="sept"/>
  </r>
  <r>
    <x v="5551"/>
    <x v="1"/>
    <n v="46"/>
    <n v="1"/>
    <n v="4"/>
    <n v="0"/>
    <s v="No"/>
    <s v="No"/>
    <n v="0"/>
    <n v="3"/>
    <n v="4"/>
    <s v="No"/>
    <n v="25"/>
    <s v="WA"/>
    <x v="0"/>
    <n v="57"/>
    <s v="No"/>
    <s v="No"/>
    <s v="Yes"/>
    <s v="  Month-to-Month   "/>
    <s v="Direct Debit"/>
    <n v="31"/>
    <n v="31"/>
    <x v="3"/>
    <s v="Don't know"/>
    <x v="606"/>
    <x v="1167"/>
    <n v="106"/>
    <x v="0"/>
    <n v="27.89"/>
    <x v="2"/>
    <s v="SMS"/>
    <x v="0"/>
    <n v="0"/>
    <n v="3375"/>
    <s v="Medio"/>
    <s v="Medio"/>
    <n v="4.716981132075472E-2"/>
    <n v="1443"/>
    <n v="6"/>
    <n v="17.666666666666668"/>
    <n v="17.666666666666668"/>
    <s v="Primera compra"/>
    <n v="1554"/>
    <n v="51.055441478439434"/>
    <n v="4.2546201232032859"/>
    <x v="1"/>
    <x v="1"/>
    <s v="jul"/>
  </r>
  <r>
    <x v="5552"/>
    <x v="1"/>
    <n v="2"/>
    <n v="113"/>
    <n v="261.2"/>
    <n v="0"/>
    <s v="No"/>
    <s v="No"/>
    <n v="259.10000000000002"/>
    <n v="0"/>
    <n v="3"/>
    <s v="Yes"/>
    <n v="0"/>
    <s v="MT"/>
    <x v="0"/>
    <n v="80"/>
    <s v="No"/>
    <s v="Yes"/>
    <s v="No"/>
    <s v="  Month-to-Month   "/>
    <s v="Direct Debit"/>
    <n v="49"/>
    <n v="975"/>
    <x v="2"/>
    <s v="Competitor had better devices"/>
    <x v="338"/>
    <x v="798"/>
    <n v="5"/>
    <x v="0"/>
    <n v="44.51"/>
    <x v="5"/>
    <s v="Email"/>
    <x v="1"/>
    <n v="0"/>
    <n v="2531"/>
    <s v="Medio"/>
    <s v="Bajo"/>
    <n v="0.8"/>
    <n v="1025"/>
    <n v="117"/>
    <n v="4.2735042735042736E-2"/>
    <n v="4.2735042735042736E-2"/>
    <s v="Primera compra"/>
    <n v="1700"/>
    <n v="55.852156057494867"/>
    <n v="4.6543463381245722"/>
    <x v="0"/>
    <x v="2"/>
    <s v="feb"/>
  </r>
  <r>
    <x v="5553"/>
    <x v="1"/>
    <n v="35"/>
    <n v="4"/>
    <n v="10"/>
    <n v="4"/>
    <s v="Yes"/>
    <s v="No"/>
    <n v="2.7"/>
    <n v="0"/>
    <n v="0"/>
    <s v="No"/>
    <n v="0"/>
    <s v="IN"/>
    <x v="0"/>
    <n v="21"/>
    <s v="Yes"/>
    <s v="No"/>
    <s v="No"/>
    <s v="  Month-to-Month   "/>
    <s v="Credit Card"/>
    <n v="10"/>
    <n v="10"/>
    <x v="2"/>
    <s v="Competitor made better offer"/>
    <x v="768"/>
    <x v="169"/>
    <n v="75"/>
    <x v="1"/>
    <n v="10.64"/>
    <x v="7"/>
    <s v="Email"/>
    <x v="1"/>
    <n v="0.08"/>
    <n v="2699"/>
    <s v="Medio"/>
    <s v="Medio"/>
    <n v="0.08"/>
    <n v="291"/>
    <n v="14"/>
    <n v="5.3571428571428568"/>
    <n v="5.3571428571428568"/>
    <s v="Primera compra"/>
    <n v="965"/>
    <n v="31.704312114989733"/>
    <n v="2.6420260095824779"/>
    <x v="1"/>
    <x v="1"/>
    <s v="feb"/>
  </r>
  <r>
    <x v="5554"/>
    <x v="1"/>
    <n v="19"/>
    <n v="266"/>
    <n v="455.6"/>
    <n v="153"/>
    <s v="Yes"/>
    <s v="No"/>
    <n v="92.8"/>
    <n v="0"/>
    <n v="14"/>
    <s v="Yes"/>
    <n v="0"/>
    <s v="MS"/>
    <x v="1"/>
    <n v="67"/>
    <s v="No"/>
    <s v="Yes"/>
    <s v="No"/>
    <s v="  Two Year   "/>
    <s v="Direct Debit"/>
    <n v="57"/>
    <n v="2909"/>
    <x v="2"/>
    <s v="Competitor had better devices"/>
    <x v="418"/>
    <x v="595"/>
    <n v="95"/>
    <x v="2"/>
    <n v="67.489999999999995"/>
    <x v="5"/>
    <s v="Phone"/>
    <x v="0"/>
    <n v="4.6399999999999997"/>
    <n v="1757"/>
    <s v="Alto"/>
    <s v="Bajo"/>
    <n v="4.2105263157894736E-2"/>
    <n v="805"/>
    <n v="423"/>
    <n v="0.22458628841607564"/>
    <n v="0.22458628841607564"/>
    <s v="Primera compra"/>
    <n v="1104"/>
    <n v="36.271047227926076"/>
    <n v="3.0225872689938398"/>
    <x v="0"/>
    <x v="3"/>
    <s v="oct"/>
  </r>
  <r>
    <x v="5555"/>
    <x v="1"/>
    <n v="3"/>
    <n v="42"/>
    <n v="112.8"/>
    <n v="64"/>
    <s v="Yes"/>
    <s v="No"/>
    <n v="40.799999999999997"/>
    <n v="5"/>
    <n v="5"/>
    <s v="Yes"/>
    <n v="0"/>
    <s v="NE"/>
    <x v="0"/>
    <n v="60"/>
    <s v="No"/>
    <s v="No"/>
    <s v="Yes"/>
    <s v="  Month-to-Month   "/>
    <s v="Credit Card"/>
    <n v="36"/>
    <n v="578"/>
    <x v="1"/>
    <s v="Product dissatisfaction"/>
    <x v="1389"/>
    <x v="691"/>
    <n v="79"/>
    <x v="1"/>
    <n v="33.729999999999997"/>
    <x v="10"/>
    <s v="SMS"/>
    <x v="0"/>
    <n v="1.63"/>
    <n v="3609"/>
    <s v="Medio"/>
    <s v="Medio"/>
    <n v="8.8607594936708861E-2"/>
    <n v="1674"/>
    <n v="113"/>
    <n v="0.69911504424778759"/>
    <n v="0.69911504424778759"/>
    <s v="Primera compra"/>
    <n v="616"/>
    <n v="20.238193018480494"/>
    <n v="1.6865160848733745"/>
    <x v="1"/>
    <x v="1"/>
    <s v="feb"/>
  </r>
  <r>
    <x v="5556"/>
    <x v="1"/>
    <n v="38"/>
    <n v="51"/>
    <n v="93"/>
    <n v="0"/>
    <s v="No"/>
    <s v="No"/>
    <n v="6.2"/>
    <n v="1"/>
    <n v="5"/>
    <s v="Yes"/>
    <n v="0"/>
    <s v="MO"/>
    <x v="1"/>
    <n v="46"/>
    <s v="No"/>
    <s v="No"/>
    <s v="No"/>
    <s v="  Month-to-Month   "/>
    <s v="Direct Debit"/>
    <n v="35"/>
    <n v="808"/>
    <x v="1"/>
    <s v="Network reliability"/>
    <x v="249"/>
    <x v="1308"/>
    <n v="26"/>
    <x v="0"/>
    <n v="36.950000000000003"/>
    <x v="5"/>
    <s v="Email"/>
    <x v="0"/>
    <n v="0"/>
    <n v="2493"/>
    <s v="Medio"/>
    <s v="Bajo"/>
    <n v="0.15384615384615385"/>
    <n v="1739"/>
    <n v="55"/>
    <n v="0.47272727272727272"/>
    <n v="0.47272727272727272"/>
    <s v="Primera compra"/>
    <n v="769"/>
    <n v="25.264887063655031"/>
    <n v="2.1054072553045859"/>
    <x v="0"/>
    <x v="2"/>
    <s v="sept"/>
  </r>
  <r>
    <x v="5557"/>
    <x v="1"/>
    <n v="39"/>
    <n v="12"/>
    <n v="19.100000000000001"/>
    <n v="8"/>
    <s v="Yes"/>
    <s v="No"/>
    <n v="9.5"/>
    <n v="3"/>
    <n v="5"/>
    <s v="Yes"/>
    <n v="0"/>
    <s v="TN"/>
    <x v="0"/>
    <n v="47"/>
    <s v="No"/>
    <s v="No"/>
    <s v="No"/>
    <s v="  Month-to-Month   "/>
    <s v="Direct Debit"/>
    <n v="30"/>
    <n v="57"/>
    <x v="2"/>
    <s v="Competitor made better offer"/>
    <x v="1250"/>
    <x v="384"/>
    <n v="100"/>
    <x v="0"/>
    <n v="34.71"/>
    <x v="8"/>
    <s v="Email"/>
    <x v="1"/>
    <n v="0.28000000000000003"/>
    <n v="6099"/>
    <s v="Medio"/>
    <s v="Medio"/>
    <n v="0.09"/>
    <n v="1279"/>
    <n v="29"/>
    <n v="3.4482758620689653"/>
    <n v="3.4482758620689653"/>
    <s v="Primera compra"/>
    <n v="604"/>
    <n v="19.843942505133469"/>
    <n v="1.6536618754277892"/>
    <x v="1"/>
    <x v="1"/>
    <s v="feb"/>
  </r>
  <r>
    <x v="5558"/>
    <x v="1"/>
    <n v="17"/>
    <n v="36"/>
    <n v="72.8"/>
    <n v="32"/>
    <s v="Yes"/>
    <s v="No"/>
    <n v="46"/>
    <n v="2"/>
    <n v="13"/>
    <s v="Yes"/>
    <n v="0"/>
    <s v="VT"/>
    <x v="0"/>
    <n v="62"/>
    <s v="No"/>
    <s v="No"/>
    <s v="No"/>
    <s v="  Month-to-Month   "/>
    <s v="Paper Check"/>
    <n v="27"/>
    <n v="217"/>
    <x v="2"/>
    <s v="Competitor had better devices"/>
    <x v="181"/>
    <x v="618"/>
    <n v="70"/>
    <x v="0"/>
    <n v="28.09"/>
    <x v="5"/>
    <s v="SMS"/>
    <x v="1"/>
    <n v="0.09"/>
    <n v="83"/>
    <s v="Medio"/>
    <s v="Bajo"/>
    <n v="5.7142857142857141E-2"/>
    <n v="628"/>
    <n v="72"/>
    <n v="0.97222222222222221"/>
    <n v="0.97222222222222221"/>
    <s v="Primera compra"/>
    <n v="491"/>
    <n v="16.131416837782339"/>
    <n v="1.3442847364818615"/>
    <x v="0"/>
    <x v="1"/>
    <s v="jun"/>
  </r>
  <r>
    <x v="5559"/>
    <x v="1"/>
    <n v="13"/>
    <n v="4"/>
    <n v="13"/>
    <n v="0"/>
    <s v="No"/>
    <s v="No"/>
    <n v="0"/>
    <n v="3"/>
    <n v="0"/>
    <s v="No"/>
    <n v="0"/>
    <s v="TN"/>
    <x v="0"/>
    <n v="29"/>
    <s v="Yes"/>
    <s v="No"/>
    <s v="No"/>
    <s v="  Month-to-Month   "/>
    <s v="Paper Check"/>
    <n v="9"/>
    <n v="9"/>
    <x v="2"/>
    <s v="Competitor made better offer"/>
    <x v="23"/>
    <x v="399"/>
    <n v="7"/>
    <x v="2"/>
    <n v="9.48"/>
    <x v="5"/>
    <s v="SMS"/>
    <x v="1"/>
    <n v="0"/>
    <n v="655"/>
    <s v="Medio"/>
    <s v="Bajo"/>
    <n v="0.5714285714285714"/>
    <n v="751"/>
    <n v="8"/>
    <n v="0.875"/>
    <n v="0.875"/>
    <s v="Primera compra"/>
    <n v="1215"/>
    <n v="39.917864476386036"/>
    <n v="3.3264887063655029"/>
    <x v="0"/>
    <x v="1"/>
    <s v="jun"/>
  </r>
  <r>
    <x v="5560"/>
    <x v="1"/>
    <n v="4"/>
    <n v="85"/>
    <n v="235.4"/>
    <n v="0"/>
    <s v="No"/>
    <s v="No"/>
    <n v="0"/>
    <n v="5"/>
    <n v="5"/>
    <s v="Yes"/>
    <n v="0"/>
    <s v="MI"/>
    <x v="0"/>
    <n v="70"/>
    <s v="No"/>
    <s v="Yes"/>
    <s v="No"/>
    <s v="  Month-to-Month   "/>
    <s v="Direct Debit"/>
    <n v="39"/>
    <n v="709"/>
    <x v="4"/>
    <s v="Attitude of support person"/>
    <x v="479"/>
    <x v="1135"/>
    <n v="12"/>
    <x v="1"/>
    <n v="37.590000000000003"/>
    <x v="2"/>
    <s v="Email"/>
    <x v="0"/>
    <n v="0"/>
    <n v="2983"/>
    <s v="Medio"/>
    <s v="Medio"/>
    <n v="0.41666666666666669"/>
    <n v="967"/>
    <n v="90"/>
    <n v="0.13333333333333333"/>
    <n v="0.13333333333333333"/>
    <s v="Primera compra"/>
    <n v="312"/>
    <n v="10.250513347022586"/>
    <n v="0.8542094455852155"/>
    <x v="1"/>
    <x v="2"/>
    <s v="dic"/>
  </r>
  <r>
    <x v="5561"/>
    <x v="1"/>
    <n v="12"/>
    <n v="144"/>
    <n v="308.2"/>
    <n v="88"/>
    <s v="Yes"/>
    <s v="No"/>
    <n v="67.7"/>
    <n v="0"/>
    <n v="26"/>
    <s v="Yes"/>
    <n v="0"/>
    <s v="NH"/>
    <x v="1"/>
    <n v="27"/>
    <s v="Yes"/>
    <s v="No"/>
    <s v="No"/>
    <s v="  Month-to-Month   "/>
    <s v="Paper Check"/>
    <n v="42"/>
    <n v="920"/>
    <x v="2"/>
    <s v="Competitor had better devices"/>
    <x v="1098"/>
    <x v="58"/>
    <n v="112"/>
    <x v="0"/>
    <n v="48.55"/>
    <x v="7"/>
    <s v="Phone"/>
    <x v="1"/>
    <n v="2.71"/>
    <n v="6802"/>
    <s v="Alto"/>
    <s v="Medio"/>
    <n v="5.3571428571428568E-2"/>
    <n v="867"/>
    <n v="238"/>
    <n v="0.47058823529411764"/>
    <n v="0.47058823529411764"/>
    <s v="Primera compra"/>
    <n v="949"/>
    <n v="31.178644763860369"/>
    <n v="2.5982203969883639"/>
    <x v="1"/>
    <x v="2"/>
    <s v="mar"/>
  </r>
  <r>
    <x v="5562"/>
    <x v="1"/>
    <n v="16"/>
    <n v="174"/>
    <n v="491.5"/>
    <n v="152"/>
    <s v="Yes"/>
    <s v="No"/>
    <n v="164.7"/>
    <n v="5"/>
    <n v="14"/>
    <s v="Yes"/>
    <n v="0"/>
    <s v="ME"/>
    <x v="1"/>
    <n v="28"/>
    <s v="Yes"/>
    <s v="No"/>
    <s v="Yes"/>
    <s v="  Month-to-Month   "/>
    <s v="Direct Debit"/>
    <n v="41"/>
    <n v="1558"/>
    <x v="2"/>
    <s v="Competitor made better offer"/>
    <x v="322"/>
    <x v="1190"/>
    <n v="29"/>
    <x v="2"/>
    <n v="35.520000000000003"/>
    <x v="8"/>
    <s v="Email"/>
    <x v="0"/>
    <n v="0.49"/>
    <n v="2820"/>
    <s v="Medio"/>
    <s v="Medio"/>
    <n v="0.31034482758620691"/>
    <n v="1157"/>
    <n v="335"/>
    <n v="8.6567164179104483E-2"/>
    <n v="8.6567164179104483E-2"/>
    <s v="Primera compra"/>
    <n v="1397"/>
    <n v="45.897330595482543"/>
    <n v="3.8247775496235454"/>
    <x v="1"/>
    <x v="0"/>
    <s v="dic"/>
  </r>
  <r>
    <x v="5563"/>
    <x v="1"/>
    <n v="3"/>
    <n v="165"/>
    <n v="422.7"/>
    <n v="152"/>
    <s v="Yes"/>
    <s v="No"/>
    <n v="171"/>
    <n v="4"/>
    <n v="10"/>
    <s v="Yes"/>
    <n v="0"/>
    <s v="NV"/>
    <x v="0"/>
    <n v="29"/>
    <s v="Yes"/>
    <s v="No"/>
    <s v="No"/>
    <s v="  Month-to-Month   "/>
    <s v="Credit Card"/>
    <n v="26"/>
    <n v="1000"/>
    <x v="5"/>
    <s v="Price too high"/>
    <x v="1200"/>
    <x v="1297"/>
    <n v="36"/>
    <x v="2"/>
    <n v="24.11"/>
    <x v="2"/>
    <s v="Phone"/>
    <x v="0"/>
    <n v="0.51"/>
    <n v="548"/>
    <s v="Medio"/>
    <s v="Medio"/>
    <n v="0.1388888888888889"/>
    <n v="1318"/>
    <n v="322"/>
    <n v="0.11180124223602485"/>
    <n v="0.11180124223602485"/>
    <s v="Primera compra"/>
    <n v="1170"/>
    <n v="38.439425051334702"/>
    <n v="3.2032854209445585"/>
    <x v="1"/>
    <x v="2"/>
    <s v="jul"/>
  </r>
  <r>
    <x v="5564"/>
    <x v="1"/>
    <n v="16"/>
    <n v="24"/>
    <n v="58.2"/>
    <n v="0"/>
    <s v="No"/>
    <s v="No"/>
    <n v="0"/>
    <n v="5"/>
    <n v="6"/>
    <s v="Yes"/>
    <n v="0"/>
    <s v="NY"/>
    <x v="0"/>
    <n v="31"/>
    <s v="No"/>
    <s v="No"/>
    <s v="Yes"/>
    <s v="  Month-to-Month   "/>
    <s v="Direct Debit"/>
    <n v="53"/>
    <n v="385"/>
    <x v="2"/>
    <s v="Competitor had better devices"/>
    <x v="1222"/>
    <x v="339"/>
    <n v="112"/>
    <x v="1"/>
    <n v="61.82"/>
    <x v="5"/>
    <s v="Phone"/>
    <x v="1"/>
    <n v="0"/>
    <n v="2277"/>
    <s v="Alto"/>
    <s v="Bajo"/>
    <n v="3.5714285714285712E-2"/>
    <n v="383"/>
    <n v="28"/>
    <n v="4"/>
    <n v="4"/>
    <s v="Primera compra"/>
    <n v="724"/>
    <n v="23.786447638603697"/>
    <n v="1.9822039698836413"/>
    <x v="0"/>
    <x v="1"/>
    <s v="oct"/>
  </r>
  <r>
    <x v="5565"/>
    <x v="1"/>
    <n v="26"/>
    <n v="26"/>
    <n v="69.8"/>
    <n v="48"/>
    <s v="Yes"/>
    <s v="No"/>
    <n v="22.5"/>
    <n v="0"/>
    <n v="24"/>
    <s v="Yes"/>
    <n v="0"/>
    <s v="SD"/>
    <x v="1"/>
    <n v="26"/>
    <s v="Yes"/>
    <s v="No"/>
    <s v="Yes"/>
    <s v="  Month-to-Month   "/>
    <s v="Direct Debit"/>
    <n v="66"/>
    <n v="764"/>
    <x v="5"/>
    <s v="Price too high"/>
    <x v="306"/>
    <x v="1080"/>
    <n v="88"/>
    <x v="0"/>
    <n v="63.11"/>
    <x v="6"/>
    <s v="Email"/>
    <x v="1"/>
    <n v="0.09"/>
    <n v="982"/>
    <s v="Alto"/>
    <s v="Medio"/>
    <n v="0.11363636363636363"/>
    <n v="1377"/>
    <n v="84"/>
    <n v="1.0476190476190477"/>
    <n v="1.0476190476190477"/>
    <s v="Primera compra"/>
    <n v="1379"/>
    <n v="45.30595482546201"/>
    <n v="3.7754962354551673"/>
    <x v="1"/>
    <x v="2"/>
    <s v="ene"/>
  </r>
  <r>
    <x v="5566"/>
    <x v="1"/>
    <n v="23"/>
    <n v="206"/>
    <n v="641.9"/>
    <n v="0"/>
    <s v="No"/>
    <s v="No"/>
    <n v="0"/>
    <n v="0"/>
    <n v="1"/>
    <s v="Yes"/>
    <n v="0"/>
    <s v="NC"/>
    <x v="0"/>
    <n v="81"/>
    <s v="No"/>
    <s v="Yes"/>
    <s v="No"/>
    <s v="  Month-to-Month   "/>
    <s v="Direct Debit"/>
    <n v="49"/>
    <n v="1954"/>
    <x v="3"/>
    <s v="Don't know"/>
    <x v="35"/>
    <x v="123"/>
    <n v="92"/>
    <x v="1"/>
    <n v="43.76"/>
    <x v="4"/>
    <s v="Email"/>
    <x v="0"/>
    <n v="0"/>
    <n v="481"/>
    <s v="Medio"/>
    <s v="Bajo"/>
    <n v="3.2608695652173912E-2"/>
    <n v="870"/>
    <n v="209"/>
    <n v="0.44019138755980863"/>
    <n v="0.44019138755980863"/>
    <s v="Primera compra"/>
    <n v="1272"/>
    <n v="41.790554414784395"/>
    <n v="3.482546201232033"/>
    <x v="0"/>
    <x v="0"/>
    <s v="abr"/>
  </r>
  <r>
    <x v="5567"/>
    <x v="1"/>
    <n v="4"/>
    <n v="216"/>
    <n v="562.20000000000005"/>
    <n v="0"/>
    <s v="No"/>
    <s v="No"/>
    <n v="0"/>
    <n v="1"/>
    <n v="4"/>
    <s v="Yes"/>
    <n v="0"/>
    <s v="MI"/>
    <x v="1"/>
    <n v="53"/>
    <s v="No"/>
    <s v="No"/>
    <s v="No"/>
    <s v="  Two Year   "/>
    <s v="Direct Debit"/>
    <n v="34"/>
    <n v="2382"/>
    <x v="2"/>
    <s v="Competitor offered more data"/>
    <x v="429"/>
    <x v="531"/>
    <n v="43"/>
    <x v="2"/>
    <n v="32.659999999999997"/>
    <x v="7"/>
    <s v="Email"/>
    <x v="1"/>
    <n v="0"/>
    <n v="1525"/>
    <s v="Medio"/>
    <s v="Medio"/>
    <n v="0.13953488372093023"/>
    <n v="1014"/>
    <n v="222"/>
    <n v="0.19369369369369369"/>
    <n v="0.19369369369369369"/>
    <s v="Primera compra"/>
    <n v="1315"/>
    <n v="43.20328542094456"/>
    <n v="3.6002737850787132"/>
    <x v="1"/>
    <x v="3"/>
    <s v="mar"/>
  </r>
  <r>
    <x v="5568"/>
    <x v="1"/>
    <n v="6"/>
    <n v="30"/>
    <n v="65.3"/>
    <n v="0"/>
    <s v="No"/>
    <s v="No"/>
    <n v="0"/>
    <n v="4"/>
    <n v="10"/>
    <s v="No"/>
    <n v="54"/>
    <s v="GA"/>
    <x v="1"/>
    <n v="82"/>
    <s v="No"/>
    <s v="Yes"/>
    <s v="No"/>
    <s v="  Month-to-Month   "/>
    <s v="Direct Debit"/>
    <n v="42"/>
    <n v="546"/>
    <x v="3"/>
    <s v="Poor expertise of online support"/>
    <x v="1313"/>
    <x v="1004"/>
    <n v="58"/>
    <x v="2"/>
    <n v="47.8"/>
    <x v="6"/>
    <s v="Phone"/>
    <x v="0"/>
    <n v="0"/>
    <n v="4070"/>
    <s v="Alto"/>
    <s v="Medio"/>
    <n v="0.17241379310344829"/>
    <n v="837"/>
    <n v="40"/>
    <n v="1.45"/>
    <n v="1.45"/>
    <s v="Primera compra"/>
    <n v="403"/>
    <n v="13.240246406570844"/>
    <n v="1.1033538672142369"/>
    <x v="1"/>
    <x v="1"/>
    <s v="sept"/>
  </r>
  <r>
    <x v="5569"/>
    <x v="1"/>
    <n v="22"/>
    <n v="3"/>
    <n v="6"/>
    <n v="4"/>
    <s v="Yes"/>
    <s v="No"/>
    <n v="4.7"/>
    <n v="5"/>
    <n v="5"/>
    <s v="Yes"/>
    <n v="0"/>
    <s v="RI"/>
    <x v="1"/>
    <n v="40"/>
    <s v="No"/>
    <s v="No"/>
    <s v="No"/>
    <s v="  Month-to-Month   "/>
    <s v="Direct Debit"/>
    <n v="36"/>
    <n v="36"/>
    <x v="2"/>
    <s v="Competitor had better devices"/>
    <x v="271"/>
    <x v="384"/>
    <n v="27"/>
    <x v="0"/>
    <n v="33.22"/>
    <x v="10"/>
    <s v="Phone"/>
    <x v="0"/>
    <n v="0.14000000000000001"/>
    <n v="4914"/>
    <s v="Medio"/>
    <s v="Medio"/>
    <n v="0.25925925925925924"/>
    <n v="1279"/>
    <n v="14"/>
    <n v="1.9285714285714286"/>
    <n v="1.9285714285714286"/>
    <s v="Primera compra"/>
    <n v="996"/>
    <n v="32.722792607802873"/>
    <n v="2.7268993839835729"/>
    <x v="1"/>
    <x v="1"/>
    <s v="ene"/>
  </r>
  <r>
    <x v="5570"/>
    <x v="1"/>
    <n v="36"/>
    <n v="462"/>
    <n v="715.3"/>
    <n v="0"/>
    <s v="No"/>
    <s v="No"/>
    <n v="0"/>
    <n v="0"/>
    <n v="1"/>
    <s v="Yes"/>
    <n v="0"/>
    <s v="OK"/>
    <x v="0"/>
    <n v="46"/>
    <s v="No"/>
    <s v="No"/>
    <s v="Yes"/>
    <s v="  Month-to-Month   "/>
    <s v="Direct Debit"/>
    <n v="55"/>
    <n v="2624"/>
    <x v="4"/>
    <s v="Attitude of support person"/>
    <x v="1224"/>
    <x v="110"/>
    <n v="109"/>
    <x v="1"/>
    <n v="55.04"/>
    <x v="5"/>
    <s v="SMS"/>
    <x v="1"/>
    <n v="0"/>
    <n v="5110"/>
    <s v="Alto"/>
    <s v="Bajo"/>
    <n v="3.669724770642202E-2"/>
    <n v="1438"/>
    <n v="466"/>
    <n v="0.23390557939914164"/>
    <n v="0.23390557939914164"/>
    <s v="Primera compra"/>
    <n v="870"/>
    <n v="28.58316221765914"/>
    <n v="2.3819301848049284"/>
    <x v="0"/>
    <x v="3"/>
    <s v="may"/>
  </r>
  <r>
    <x v="5571"/>
    <x v="1"/>
    <n v="3"/>
    <n v="53"/>
    <n v="125.8"/>
    <n v="0"/>
    <s v="No"/>
    <s v="No"/>
    <n v="0"/>
    <n v="4"/>
    <n v="2"/>
    <s v="Yes"/>
    <n v="0"/>
    <s v="OH"/>
    <x v="0"/>
    <n v="84"/>
    <s v="No"/>
    <s v="Yes"/>
    <s v="Yes"/>
    <s v="  Month-to-Month   "/>
    <s v="Direct Debit"/>
    <n v="40"/>
    <n v="837"/>
    <x v="1"/>
    <s v="Product dissatisfaction"/>
    <x v="1276"/>
    <x v="1247"/>
    <n v="29"/>
    <x v="1"/>
    <n v="35.6"/>
    <x v="2"/>
    <s v="Phone"/>
    <x v="1"/>
    <n v="0"/>
    <n v="6424"/>
    <s v="Medio"/>
    <s v="Medio"/>
    <n v="0.17241379310344829"/>
    <n v="919"/>
    <n v="58"/>
    <n v="0.5"/>
    <n v="0.5"/>
    <s v="Primera compra"/>
    <n v="827"/>
    <n v="27.170431211498972"/>
    <n v="2.2642026009582477"/>
    <x v="1"/>
    <x v="2"/>
    <s v="jul"/>
  </r>
  <r>
    <x v="5572"/>
    <x v="1"/>
    <n v="10"/>
    <n v="2"/>
    <n v="6"/>
    <n v="5"/>
    <s v="Yes"/>
    <s v="No"/>
    <n v="1.4"/>
    <n v="4"/>
    <n v="15"/>
    <s v="No"/>
    <n v="11"/>
    <s v="TX"/>
    <x v="0"/>
    <n v="65"/>
    <s v="No"/>
    <s v="No"/>
    <s v="No"/>
    <s v="  Month-to-Month   "/>
    <s v="Direct Debit"/>
    <n v="47"/>
    <n v="47"/>
    <x v="2"/>
    <s v="Competitor made better offer"/>
    <x v="1088"/>
    <x v="53"/>
    <n v="23"/>
    <x v="2"/>
    <n v="42.26"/>
    <x v="10"/>
    <s v="SMS"/>
    <x v="1"/>
    <n v="0.06"/>
    <n v="6957"/>
    <s v="Medio"/>
    <s v="Medio"/>
    <n v="0.30434782608695654"/>
    <n v="1144"/>
    <n v="14"/>
    <n v="1.6428571428571428"/>
    <n v="1.6428571428571428"/>
    <s v="Primera compra"/>
    <n v="503"/>
    <n v="16.525667351129364"/>
    <n v="1.377138945927447"/>
    <x v="1"/>
    <x v="1"/>
    <s v="may"/>
  </r>
  <r>
    <x v="5573"/>
    <x v="1"/>
    <n v="4"/>
    <n v="17"/>
    <n v="42.9"/>
    <n v="0"/>
    <s v="No"/>
    <s v="No"/>
    <n v="0"/>
    <n v="5"/>
    <n v="1"/>
    <s v="Yes"/>
    <n v="0"/>
    <s v="VT"/>
    <x v="0"/>
    <n v="45"/>
    <s v="No"/>
    <s v="No"/>
    <s v="No"/>
    <s v="  Month-to-Month   "/>
    <s v="Direct Debit"/>
    <n v="16"/>
    <n v="44"/>
    <x v="2"/>
    <s v="Competitor had better devices"/>
    <x v="159"/>
    <x v="425"/>
    <n v="41"/>
    <x v="2"/>
    <n v="17.28"/>
    <x v="8"/>
    <s v="Email"/>
    <x v="0"/>
    <n v="0"/>
    <n v="1026"/>
    <s v="Medio"/>
    <s v="Medio"/>
    <n v="0.21951219512195122"/>
    <n v="1530"/>
    <n v="26"/>
    <n v="1.5769230769230769"/>
    <n v="1.5769230769230769"/>
    <s v="Primera compra"/>
    <n v="330"/>
    <n v="10.84188911704312"/>
    <n v="0.90349075975359339"/>
    <x v="1"/>
    <x v="1"/>
    <s v="nov"/>
  </r>
  <r>
    <x v="5574"/>
    <x v="1"/>
    <n v="1"/>
    <n v="10"/>
    <n v="22"/>
    <n v="8"/>
    <s v="Yes"/>
    <s v="No"/>
    <n v="4.7"/>
    <n v="0"/>
    <n v="9"/>
    <s v="Yes"/>
    <n v="0"/>
    <s v="LA"/>
    <x v="1"/>
    <n v="31"/>
    <s v="No"/>
    <s v="No"/>
    <s v="No"/>
    <s v="  Month-to-Month   "/>
    <s v="Direct Debit"/>
    <n v="45"/>
    <n v="99"/>
    <x v="2"/>
    <s v="Competitor made better offer"/>
    <x v="487"/>
    <x v="368"/>
    <n v="117"/>
    <x v="2"/>
    <n v="41.18"/>
    <x v="10"/>
    <s v="Email"/>
    <x v="1"/>
    <n v="0.24"/>
    <n v="3088"/>
    <s v="Medio"/>
    <s v="Medio"/>
    <n v="5.9829059829059832E-2"/>
    <n v="1042"/>
    <n v="25"/>
    <n v="4.68"/>
    <n v="4.68"/>
    <s v="Primera compra"/>
    <n v="1270"/>
    <n v="41.724845995893226"/>
    <n v="3.4770704996577688"/>
    <x v="1"/>
    <x v="1"/>
    <s v="abr"/>
  </r>
  <r>
    <x v="5575"/>
    <x v="1"/>
    <n v="35"/>
    <n v="27"/>
    <n v="47.5"/>
    <n v="32"/>
    <s v="Yes"/>
    <s v="No"/>
    <n v="58.8"/>
    <n v="0"/>
    <n v="8"/>
    <s v="Yes"/>
    <n v="0"/>
    <s v="WV"/>
    <x v="0"/>
    <n v="42"/>
    <s v="No"/>
    <s v="No"/>
    <s v="No"/>
    <s v="  Month-to-Month   "/>
    <s v="Direct Debit"/>
    <n v="35"/>
    <n v="118"/>
    <x v="2"/>
    <s v="Competitor had better devices"/>
    <x v="552"/>
    <x v="432"/>
    <n v="81"/>
    <x v="1"/>
    <n v="39.520000000000003"/>
    <x v="10"/>
    <s v="Phone"/>
    <x v="0"/>
    <n v="1.18"/>
    <n v="6745"/>
    <s v="Medio"/>
    <s v="Medio"/>
    <n v="8.6419753086419748E-2"/>
    <n v="1587"/>
    <n v="66"/>
    <n v="1.2272727272727273"/>
    <n v="1.2272727272727273"/>
    <s v="Primera compra"/>
    <n v="651"/>
    <n v="21.388090349075974"/>
    <n v="1.7823408624229977"/>
    <x v="1"/>
    <x v="1"/>
    <s v="ene"/>
  </r>
  <r>
    <x v="5576"/>
    <x v="1"/>
    <n v="28"/>
    <n v="48"/>
    <n v="95.9"/>
    <n v="48"/>
    <s v="Yes"/>
    <s v="No"/>
    <n v="30.5"/>
    <n v="1"/>
    <n v="4"/>
    <s v="Yes"/>
    <n v="0"/>
    <s v="IN"/>
    <x v="1"/>
    <n v="84"/>
    <s v="No"/>
    <s v="Yes"/>
    <s v="No"/>
    <s v="  Month-to-Month   "/>
    <s v="Direct Debit"/>
    <n v="35"/>
    <n v="420"/>
    <x v="2"/>
    <m/>
    <x v="333"/>
    <x v="646"/>
    <n v="13"/>
    <x v="0"/>
    <n v="31.07"/>
    <x v="5"/>
    <s v="Email"/>
    <x v="1"/>
    <n v="1.52"/>
    <n v="2"/>
    <s v="Medio"/>
    <s v="Bajo"/>
    <n v="0.30769230769230771"/>
    <n v="596"/>
    <n v="100"/>
    <n v="0.13"/>
    <n v="0.13"/>
    <s v="Primera compra"/>
    <n v="1678"/>
    <n v="55.129363449691994"/>
    <n v="4.5941136208076658"/>
    <x v="0"/>
    <x v="1"/>
    <s v="mar"/>
  </r>
  <r>
    <x v="5577"/>
    <x v="1"/>
    <n v="38"/>
    <n v="5"/>
    <n v="16"/>
    <n v="4"/>
    <s v="Yes"/>
    <s v="No"/>
    <n v="2.9"/>
    <n v="2"/>
    <n v="26"/>
    <s v="Yes"/>
    <n v="0"/>
    <s v="WY"/>
    <x v="0"/>
    <n v="24"/>
    <s v="Yes"/>
    <s v="No"/>
    <s v="No"/>
    <s v="  Month-to-Month   "/>
    <s v="Direct Debit"/>
    <n v="39"/>
    <n v="39"/>
    <x v="2"/>
    <s v="Competitor made better offer"/>
    <x v="1114"/>
    <x v="895"/>
    <n v="77"/>
    <x v="0"/>
    <n v="31.91"/>
    <x v="2"/>
    <s v="SMS"/>
    <x v="1"/>
    <n v="0.14000000000000001"/>
    <n v="2288"/>
    <s v="Medio"/>
    <s v="Medio"/>
    <n v="6.4935064935064929E-2"/>
    <n v="1036"/>
    <n v="14"/>
    <n v="5.5"/>
    <n v="5.5"/>
    <s v="Primera compra"/>
    <n v="1192"/>
    <n v="39.162217659137582"/>
    <n v="3.2635181382614653"/>
    <x v="1"/>
    <x v="1"/>
    <s v="jul"/>
  </r>
  <r>
    <x v="5578"/>
    <x v="1"/>
    <n v="4"/>
    <n v="7"/>
    <n v="16.399999999999999"/>
    <n v="0"/>
    <s v="No"/>
    <s v="No"/>
    <n v="0"/>
    <n v="5"/>
    <n v="11"/>
    <s v="Yes"/>
    <n v="0"/>
    <s v="CO"/>
    <x v="0"/>
    <n v="32"/>
    <s v="No"/>
    <s v="No"/>
    <s v="No"/>
    <s v="  Month-to-Month   "/>
    <s v="Direct Debit"/>
    <n v="37"/>
    <n v="67"/>
    <x v="4"/>
    <s v="Attitude of support person"/>
    <x v="1226"/>
    <x v="567"/>
    <n v="96"/>
    <x v="2"/>
    <n v="39.880000000000003"/>
    <x v="10"/>
    <s v="SMS"/>
    <x v="1"/>
    <n v="0"/>
    <n v="3508"/>
    <s v="Medio"/>
    <s v="Medio"/>
    <n v="7.2916666666666671E-2"/>
    <n v="726"/>
    <n v="14"/>
    <n v="6.8571428571428568"/>
    <n v="6.8571428571428568"/>
    <s v="Primera compra"/>
    <n v="1159"/>
    <n v="38.078028747433265"/>
    <n v="3.1731690622861053"/>
    <x v="1"/>
    <x v="1"/>
    <s v="ago"/>
  </r>
  <r>
    <x v="5579"/>
    <x v="1"/>
    <n v="8"/>
    <n v="19"/>
    <n v="44.9"/>
    <n v="20"/>
    <s v="Yes"/>
    <s v="No"/>
    <n v="13.5"/>
    <n v="4"/>
    <n v="3"/>
    <s v="Yes"/>
    <n v="0"/>
    <s v="SC"/>
    <x v="1"/>
    <n v="66"/>
    <s v="No"/>
    <s v="Yes"/>
    <s v="No"/>
    <s v="  Month-to-Month   "/>
    <s v="Credit Card"/>
    <n v="49"/>
    <n v="246"/>
    <x v="5"/>
    <s v="Long distance charges"/>
    <x v="1120"/>
    <x v="64"/>
    <n v="92"/>
    <x v="2"/>
    <n v="47.59"/>
    <x v="3"/>
    <s v="Email"/>
    <x v="0"/>
    <n v="0.68"/>
    <n v="6089"/>
    <s v="Alto"/>
    <s v="Bajo"/>
    <n v="1.0869565217391304E-2"/>
    <n v="863"/>
    <n v="40"/>
    <n v="2.2999999999999998"/>
    <n v="2.2999999999999998"/>
    <s v="Primera compra"/>
    <n v="1429"/>
    <n v="46.948665297741272"/>
    <n v="3.9123887748117725"/>
    <x v="2"/>
    <x v="1"/>
    <s v="nov"/>
  </r>
  <r>
    <x v="5580"/>
    <x v="1"/>
    <n v="3"/>
    <n v="8"/>
    <n v="17.2"/>
    <n v="16"/>
    <s v="Yes"/>
    <s v="Yes"/>
    <n v="0"/>
    <n v="4"/>
    <n v="5"/>
    <s v="No"/>
    <n v="13"/>
    <s v="MA"/>
    <x v="0"/>
    <n v="75"/>
    <s v="No"/>
    <s v="Yes"/>
    <s v="Yes"/>
    <s v="  Month-to-Month   "/>
    <s v="Direct Debit"/>
    <n v="27"/>
    <n v="115"/>
    <x v="2"/>
    <s v="Competitor offered more data"/>
    <x v="963"/>
    <x v="1147"/>
    <n v="44"/>
    <x v="2"/>
    <n v="24.66"/>
    <x v="2"/>
    <s v="Phone"/>
    <x v="0"/>
    <n v="0.05"/>
    <n v="4623"/>
    <s v="Medio"/>
    <s v="Medio"/>
    <n v="0.11363636363636363"/>
    <n v="463"/>
    <n v="29"/>
    <n v="1.5172413793103448"/>
    <n v="1.5172413793103448"/>
    <s v="Primera compra"/>
    <n v="547"/>
    <n v="17.97125256673511"/>
    <n v="1.4976043805612591"/>
    <x v="1"/>
    <x v="1"/>
    <s v="abr"/>
  </r>
  <r>
    <x v="5581"/>
    <x v="1"/>
    <n v="28"/>
    <n v="177"/>
    <n v="526.6"/>
    <n v="0"/>
    <s v="No"/>
    <s v="Yes"/>
    <n v="0"/>
    <n v="1"/>
    <n v="7"/>
    <s v="Yes"/>
    <n v="0"/>
    <s v="MN"/>
    <x v="0"/>
    <n v="70"/>
    <s v="No"/>
    <s v="Yes"/>
    <s v="Yes"/>
    <s v="  One Year   "/>
    <s v="Direct Debit"/>
    <n v="62"/>
    <n v="2504"/>
    <x v="3"/>
    <s v="Don't know"/>
    <x v="1290"/>
    <x v="141"/>
    <n v="116"/>
    <x v="1"/>
    <n v="72.8"/>
    <x v="8"/>
    <s v="Email"/>
    <x v="1"/>
    <n v="0"/>
    <n v="893"/>
    <s v="Alto"/>
    <s v="Medio"/>
    <n v="7.7586206896551727E-2"/>
    <n v="360"/>
    <n v="186"/>
    <n v="0.62365591397849462"/>
    <n v="0.62365591397849462"/>
    <s v="Primera compra"/>
    <n v="1194"/>
    <n v="39.227926078028744"/>
    <n v="3.2689938398357286"/>
    <x v="1"/>
    <x v="3"/>
    <s v="jul"/>
  </r>
  <r>
    <x v="5582"/>
    <x v="1"/>
    <n v="12"/>
    <n v="10"/>
    <n v="19.5"/>
    <n v="0"/>
    <s v="No"/>
    <s v="No"/>
    <n v="17.8"/>
    <n v="5"/>
    <n v="2"/>
    <s v="Yes"/>
    <n v="0"/>
    <s v="KS"/>
    <x v="1"/>
    <n v="71"/>
    <s v="No"/>
    <s v="Yes"/>
    <s v="No"/>
    <s v="  Month-to-Month   "/>
    <s v="Direct Debit"/>
    <n v="50"/>
    <n v="140"/>
    <x v="4"/>
    <s v="Attitude of service provider"/>
    <x v="818"/>
    <x v="1084"/>
    <n v="98"/>
    <x v="2"/>
    <n v="43.67"/>
    <x v="9"/>
    <s v="Email"/>
    <x v="0"/>
    <n v="0"/>
    <n v="598"/>
    <s v="Medio"/>
    <s v="Medio"/>
    <n v="8.1632653061224483E-2"/>
    <n v="781"/>
    <n v="18"/>
    <n v="5.4444444444444446"/>
    <n v="5.4444444444444446"/>
    <s v="Primera compra"/>
    <n v="1022"/>
    <n v="33.577002053388092"/>
    <n v="2.7980835044490076"/>
    <x v="1"/>
    <x v="1"/>
    <s v="dic"/>
  </r>
  <r>
    <x v="5583"/>
    <x v="1"/>
    <n v="31"/>
    <n v="57"/>
    <n v="113.1"/>
    <n v="0"/>
    <s v="No"/>
    <s v="No"/>
    <n v="0"/>
    <n v="0"/>
    <n v="4"/>
    <s v="Yes"/>
    <n v="0"/>
    <s v="WV"/>
    <x v="1"/>
    <n v="34"/>
    <s v="No"/>
    <s v="No"/>
    <s v="No"/>
    <s v="  Month-to-Month   "/>
    <s v="Direct Debit"/>
    <n v="37"/>
    <n v="353"/>
    <x v="2"/>
    <s v="Competitor made better offer"/>
    <x v="108"/>
    <x v="260"/>
    <n v="105"/>
    <x v="1"/>
    <n v="35.770000000000003"/>
    <x v="7"/>
    <s v="SMS"/>
    <x v="0"/>
    <n v="0"/>
    <n v="6120"/>
    <s v="Medio"/>
    <s v="Medio"/>
    <n v="5.7142857142857141E-2"/>
    <n v="1608"/>
    <n v="63"/>
    <n v="1.6666666666666667"/>
    <n v="1.6666666666666667"/>
    <s v="Primera compra"/>
    <n v="1180"/>
    <n v="38.767967145790557"/>
    <n v="3.2306639288158796"/>
    <x v="1"/>
    <x v="1"/>
    <s v="jul"/>
  </r>
  <r>
    <x v="5584"/>
    <x v="1"/>
    <n v="5"/>
    <n v="23"/>
    <n v="72.599999999999994"/>
    <n v="13"/>
    <s v="Yes"/>
    <s v="No"/>
    <n v="3"/>
    <n v="2"/>
    <n v="10"/>
    <s v="No"/>
    <n v="25"/>
    <s v="MD"/>
    <x v="1"/>
    <n v="42"/>
    <s v="No"/>
    <s v="No"/>
    <s v="Yes"/>
    <s v="  Month-to-Month   "/>
    <s v="Direct Debit"/>
    <n v="38"/>
    <n v="685"/>
    <x v="1"/>
    <s v="Network reliability"/>
    <x v="357"/>
    <x v="1407"/>
    <n v="48"/>
    <x v="1"/>
    <n v="45.52"/>
    <x v="7"/>
    <s v="Email"/>
    <x v="1"/>
    <n v="3.72"/>
    <n v="2857"/>
    <s v="Alto"/>
    <s v="Medio"/>
    <n v="0.125"/>
    <n v="1288"/>
    <n v="42"/>
    <n v="1.1428571428571428"/>
    <n v="1.1428571428571428"/>
    <s v="Primera compra"/>
    <n v="1066"/>
    <n v="35.022587268993838"/>
    <n v="2.9185489390828199"/>
    <x v="1"/>
    <x v="2"/>
    <s v="nov"/>
  </r>
  <r>
    <x v="5585"/>
    <x v="1"/>
    <n v="9"/>
    <n v="10"/>
    <n v="25.5"/>
    <n v="104"/>
    <s v="Yes"/>
    <s v="No"/>
    <n v="66.599999999999994"/>
    <n v="4"/>
    <n v="7"/>
    <s v="Yes"/>
    <n v="0"/>
    <s v="CT"/>
    <x v="1"/>
    <n v="53"/>
    <s v="No"/>
    <s v="No"/>
    <s v="No"/>
    <s v="  Month-to-Month   "/>
    <s v="Direct Debit"/>
    <n v="16"/>
    <n v="27"/>
    <x v="2"/>
    <s v="Competitor offered more data"/>
    <x v="595"/>
    <x v="928"/>
    <n v="35"/>
    <x v="2"/>
    <n v="16.670000000000002"/>
    <x v="5"/>
    <s v="SMS"/>
    <x v="0"/>
    <n v="3.33"/>
    <n v="1043"/>
    <s v="Medio"/>
    <s v="Bajo"/>
    <n v="0.11428571428571428"/>
    <n v="418"/>
    <n v="118"/>
    <n v="0.29661016949152541"/>
    <n v="0.29661016949152541"/>
    <s v="Primera compra"/>
    <n v="1454"/>
    <n v="47.770020533880903"/>
    <n v="3.9808350444900751"/>
    <x v="0"/>
    <x v="1"/>
    <s v="oct"/>
  </r>
  <r>
    <x v="5586"/>
    <x v="1"/>
    <n v="14"/>
    <n v="2"/>
    <n v="8"/>
    <n v="0"/>
    <s v="No"/>
    <s v="No"/>
    <n v="0"/>
    <n v="0"/>
    <n v="6"/>
    <s v="Yes"/>
    <n v="0"/>
    <s v="NM"/>
    <x v="0"/>
    <n v="53"/>
    <s v="No"/>
    <s v="No"/>
    <s v="No"/>
    <s v="  Month-to-Month   "/>
    <s v="Paper Check"/>
    <n v="18"/>
    <n v="18"/>
    <x v="2"/>
    <s v="Competitor had better devices"/>
    <x v="1421"/>
    <x v="348"/>
    <n v="46"/>
    <x v="2"/>
    <n v="19.71"/>
    <x v="1"/>
    <s v="SMS"/>
    <x v="0"/>
    <n v="0"/>
    <n v="2144"/>
    <s v="Medio"/>
    <s v="Bajo"/>
    <n v="0"/>
    <n v="746"/>
    <n v="2"/>
    <n v="23"/>
    <n v="23"/>
    <s v="Primera compra"/>
    <n v="716"/>
    <n v="23.523613963039015"/>
    <n v="1.9603011635865846"/>
    <x v="0"/>
    <x v="1"/>
    <s v="oct"/>
  </r>
  <r>
    <x v="5587"/>
    <x v="1"/>
    <n v="10"/>
    <n v="41"/>
    <n v="103.3"/>
    <n v="0"/>
    <s v="No"/>
    <s v="No"/>
    <n v="0"/>
    <n v="0"/>
    <n v="26"/>
    <s v="Yes"/>
    <n v="0"/>
    <s v="OK"/>
    <x v="1"/>
    <n v="28"/>
    <s v="Yes"/>
    <s v="No"/>
    <s v="Yes"/>
    <s v="  Month-to-Month   "/>
    <s v="Direct Debit"/>
    <n v="53"/>
    <n v="682"/>
    <x v="3"/>
    <s v="Don't know"/>
    <x v="232"/>
    <x v="1151"/>
    <n v="48"/>
    <x v="2"/>
    <n v="49.54"/>
    <x v="0"/>
    <s v="SMS"/>
    <x v="1"/>
    <n v="0"/>
    <n v="6632"/>
    <s v="Alto"/>
    <s v="Bajo"/>
    <n v="4.1666666666666664E-2"/>
    <n v="1628"/>
    <n v="43"/>
    <n v="1.1162790697674418"/>
    <n v="1.1162790697674418"/>
    <s v="Primera compra"/>
    <n v="540"/>
    <n v="17.741273100616016"/>
    <n v="1.4784394250513346"/>
    <x v="0"/>
    <x v="2"/>
    <s v="abr"/>
  </r>
  <r>
    <x v="5588"/>
    <x v="1"/>
    <n v="16"/>
    <n v="34"/>
    <n v="82.1"/>
    <n v="2"/>
    <s v="Yes"/>
    <s v="No"/>
    <n v="2.5"/>
    <n v="4"/>
    <n v="13"/>
    <s v="No"/>
    <n v="4"/>
    <s v="CT"/>
    <x v="1"/>
    <n v="68"/>
    <s v="No"/>
    <s v="Yes"/>
    <s v="No"/>
    <s v="  Month-to-Month   "/>
    <s v="Direct Debit"/>
    <n v="40"/>
    <n v="541"/>
    <x v="4"/>
    <s v="Attitude of service provider"/>
    <x v="1100"/>
    <x v="1407"/>
    <n v="61"/>
    <x v="2"/>
    <n v="32.19"/>
    <x v="3"/>
    <s v="SMS"/>
    <x v="0"/>
    <n v="0.1"/>
    <n v="962"/>
    <s v="Medio"/>
    <s v="Bajo"/>
    <n v="1.6393442622950821E-2"/>
    <n v="1288"/>
    <n v="37"/>
    <n v="1.6486486486486487"/>
    <n v="1.6486486486486487"/>
    <s v="Primera compra"/>
    <n v="862"/>
    <n v="28.320328542094458"/>
    <n v="2.3600273785078714"/>
    <x v="2"/>
    <x v="1"/>
    <s v="jun"/>
  </r>
  <r>
    <x v="5589"/>
    <x v="1"/>
    <n v="11"/>
    <n v="33"/>
    <n v="110.6"/>
    <n v="8"/>
    <s v="Yes"/>
    <s v="No"/>
    <n v="5.3"/>
    <n v="3"/>
    <n v="28"/>
    <s v="No"/>
    <n v="44"/>
    <s v="NE"/>
    <x v="1"/>
    <n v="29"/>
    <s v="Yes"/>
    <s v="No"/>
    <s v="No"/>
    <s v="  Month-to-Month   "/>
    <s v="Direct Debit"/>
    <n v="22"/>
    <n v="351"/>
    <x v="2"/>
    <s v="Competitor offered more data"/>
    <x v="940"/>
    <x v="40"/>
    <n v="72"/>
    <x v="0"/>
    <n v="18"/>
    <x v="1"/>
    <s v="SMS"/>
    <x v="1"/>
    <n v="0.21"/>
    <n v="3747"/>
    <s v="Medio"/>
    <s v="Bajo"/>
    <n v="0"/>
    <n v="1077"/>
    <n v="41"/>
    <n v="1.7560975609756098"/>
    <n v="1.7560975609756098"/>
    <s v="Primera compra"/>
    <n v="1346"/>
    <n v="44.2217659137577"/>
    <n v="3.6851471594798082"/>
    <x v="2"/>
    <x v="1"/>
    <s v="feb"/>
  </r>
  <r>
    <x v="5590"/>
    <x v="1"/>
    <n v="19"/>
    <n v="78"/>
    <n v="167.2"/>
    <n v="57"/>
    <s v="Yes"/>
    <s v="No"/>
    <n v="103.6"/>
    <n v="0"/>
    <n v="26"/>
    <s v="Yes"/>
    <n v="0"/>
    <s v="KS"/>
    <x v="0"/>
    <n v="32"/>
    <s v="No"/>
    <s v="No"/>
    <s v="No"/>
    <s v="  One Year   "/>
    <s v="Direct Debit"/>
    <n v="39"/>
    <n v="729"/>
    <x v="3"/>
    <s v="Poor expertise of online support"/>
    <x v="1032"/>
    <x v="501"/>
    <n v="30"/>
    <x v="0"/>
    <n v="31.33"/>
    <x v="0"/>
    <s v="SMS"/>
    <x v="1"/>
    <n v="2.0699999999999998"/>
    <n v="3773"/>
    <s v="Medio"/>
    <s v="Bajo"/>
    <n v="6.6666666666666666E-2"/>
    <n v="830"/>
    <n v="137"/>
    <n v="0.21897810218978103"/>
    <n v="0.21897810218978103"/>
    <s v="Primera compra"/>
    <n v="923"/>
    <n v="30.32443531827515"/>
    <n v="2.5270362765229293"/>
    <x v="0"/>
    <x v="2"/>
    <s v="abr"/>
  </r>
  <r>
    <x v="5591"/>
    <x v="1"/>
    <n v="20"/>
    <n v="2"/>
    <n v="6"/>
    <n v="67"/>
    <s v="Yes"/>
    <s v="No"/>
    <n v="3.4"/>
    <n v="2"/>
    <n v="5"/>
    <s v="Yes"/>
    <n v="0"/>
    <s v="OR"/>
    <x v="0"/>
    <n v="66"/>
    <s v="No"/>
    <s v="Yes"/>
    <s v="No"/>
    <s v="  Month-to-Month   "/>
    <s v="Direct Debit"/>
    <n v="29"/>
    <n v="29"/>
    <x v="4"/>
    <s v="Attitude of support person"/>
    <x v="458"/>
    <x v="513"/>
    <n v="120"/>
    <x v="0"/>
    <n v="30"/>
    <x v="1"/>
    <s v="SMS"/>
    <x v="0"/>
    <n v="17.47"/>
    <n v="2269"/>
    <s v="Medio"/>
    <s v="Bajo"/>
    <n v="0"/>
    <n v="1434"/>
    <n v="69"/>
    <n v="1.7391304347826086"/>
    <n v="1.7391304347826086"/>
    <s v="Primera compra"/>
    <n v="1333"/>
    <n v="43.794661190965087"/>
    <n v="3.6495550992470904"/>
    <x v="2"/>
    <x v="1"/>
    <s v="feb"/>
  </r>
  <r>
    <x v="5592"/>
    <x v="1"/>
    <n v="10"/>
    <n v="114"/>
    <n v="299.3"/>
    <n v="0"/>
    <s v="No"/>
    <s v="No"/>
    <n v="8"/>
    <n v="1"/>
    <n v="9"/>
    <s v="Yes"/>
    <n v="0"/>
    <s v="DE"/>
    <x v="0"/>
    <n v="56"/>
    <s v="No"/>
    <s v="No"/>
    <s v="Yes"/>
    <s v="  Month-to-Month   "/>
    <s v="Credit Card"/>
    <n v="54"/>
    <n v="1002"/>
    <x v="3"/>
    <s v="Don't know"/>
    <x v="300"/>
    <x v="1325"/>
    <n v="24"/>
    <x v="2"/>
    <n v="62.76"/>
    <x v="9"/>
    <s v="SMS"/>
    <x v="0"/>
    <n v="0"/>
    <n v="4456"/>
    <s v="Alto"/>
    <s v="Medio"/>
    <n v="0.33333333333333331"/>
    <n v="1611"/>
    <n v="122"/>
    <n v="0.19672131147540983"/>
    <n v="0.19672131147540983"/>
    <s v="Primera compra"/>
    <n v="383"/>
    <n v="12.583162217659138"/>
    <n v="1.0485968514715949"/>
    <x v="1"/>
    <x v="2"/>
    <s v="sept"/>
  </r>
  <r>
    <x v="5593"/>
    <x v="1"/>
    <n v="25"/>
    <n v="7"/>
    <n v="14"/>
    <n v="60"/>
    <s v="Yes"/>
    <s v="No"/>
    <n v="53.6"/>
    <n v="4"/>
    <n v="9"/>
    <s v="Yes"/>
    <n v="0"/>
    <s v="NY"/>
    <x v="0"/>
    <n v="33"/>
    <s v="No"/>
    <s v="No"/>
    <s v="No"/>
    <s v="  Month-to-Month   "/>
    <s v="Direct Debit"/>
    <n v="57"/>
    <n v="99"/>
    <x v="1"/>
    <s v="Limited range of services"/>
    <x v="773"/>
    <x v="287"/>
    <n v="67"/>
    <x v="0"/>
    <n v="62.08"/>
    <x v="5"/>
    <s v="Phone"/>
    <x v="0"/>
    <n v="2.14"/>
    <n v="6858"/>
    <s v="Alto"/>
    <s v="Bajo"/>
    <n v="5.9701492537313432E-2"/>
    <n v="1016"/>
    <n v="71"/>
    <n v="0.94366197183098588"/>
    <n v="0.94366197183098588"/>
    <s v="Primera compra"/>
    <n v="1291"/>
    <n v="42.414784394250511"/>
    <n v="3.5345653661875427"/>
    <x v="0"/>
    <x v="1"/>
    <s v="abr"/>
  </r>
  <r>
    <x v="5594"/>
    <x v="1"/>
    <n v="15"/>
    <n v="67"/>
    <n v="184.7"/>
    <n v="84"/>
    <s v="Yes"/>
    <s v="No"/>
    <n v="42.5"/>
    <n v="5"/>
    <n v="2"/>
    <s v="Yes"/>
    <n v="0"/>
    <s v="NC"/>
    <x v="1"/>
    <n v="50"/>
    <s v="No"/>
    <s v="No"/>
    <s v="Yes"/>
    <s v="  Month-to-Month   "/>
    <s v="Direct Debit"/>
    <n v="52"/>
    <n v="1063"/>
    <x v="2"/>
    <s v="Competitor had better devices"/>
    <x v="502"/>
    <x v="276"/>
    <n v="78"/>
    <x v="2"/>
    <n v="44.13"/>
    <x v="7"/>
    <s v="SMS"/>
    <x v="1"/>
    <n v="1.7"/>
    <n v="3920"/>
    <s v="Medio"/>
    <s v="Medio"/>
    <n v="7.6923076923076927E-2"/>
    <n v="789"/>
    <n v="157"/>
    <n v="0.49681528662420382"/>
    <n v="0.49681528662420382"/>
    <s v="Primera compra"/>
    <n v="652"/>
    <n v="21.420944558521562"/>
    <n v="1.7850787132101302"/>
    <x v="1"/>
    <x v="2"/>
    <s v="dic"/>
  </r>
  <r>
    <x v="5595"/>
    <x v="1"/>
    <n v="3"/>
    <n v="134"/>
    <n v="296"/>
    <n v="84"/>
    <s v="Yes"/>
    <s v="No"/>
    <n v="134.4"/>
    <n v="5"/>
    <n v="13"/>
    <s v="Yes"/>
    <n v="0"/>
    <s v="NE"/>
    <x v="1"/>
    <n v="35"/>
    <s v="No"/>
    <s v="No"/>
    <s v="No"/>
    <s v="  Month-to-Month   "/>
    <s v="Direct Debit"/>
    <n v="45"/>
    <n v="954"/>
    <x v="1"/>
    <s v="Lack of self-service on Website"/>
    <x v="562"/>
    <x v="865"/>
    <n v="29"/>
    <x v="0"/>
    <n v="49.73"/>
    <x v="8"/>
    <s v="SMS"/>
    <x v="0"/>
    <n v="4.03"/>
    <n v="1689"/>
    <s v="Alto"/>
    <s v="Medio"/>
    <n v="0.31034482758620691"/>
    <n v="290"/>
    <n v="227"/>
    <n v="0.1277533039647577"/>
    <n v="0.1277533039647577"/>
    <s v="Primera compra"/>
    <n v="981"/>
    <n v="32.229979466119097"/>
    <n v="2.6858316221765914"/>
    <x v="1"/>
    <x v="2"/>
    <s v="feb"/>
  </r>
  <r>
    <x v="5596"/>
    <x v="1"/>
    <n v="5"/>
    <n v="32"/>
    <n v="64"/>
    <n v="0"/>
    <s v="No"/>
    <s v="No"/>
    <n v="0"/>
    <n v="0"/>
    <n v="5"/>
    <s v="Yes"/>
    <n v="0"/>
    <s v="WV"/>
    <x v="0"/>
    <n v="69"/>
    <s v="No"/>
    <s v="Yes"/>
    <s v="Yes"/>
    <s v="  Month-to-Month   "/>
    <s v="Direct Debit"/>
    <n v="60"/>
    <n v="545"/>
    <x v="2"/>
    <s v="Competitor had better devices"/>
    <x v="450"/>
    <x v="781"/>
    <n v="49"/>
    <x v="1"/>
    <n v="53.19"/>
    <x v="10"/>
    <s v="SMS"/>
    <x v="0"/>
    <n v="0"/>
    <n v="1009"/>
    <s v="Alto"/>
    <s v="Medio"/>
    <n v="0.14285714285714285"/>
    <n v="1293"/>
    <n v="39"/>
    <n v="1.2564102564102564"/>
    <n v="1.2564102564102564"/>
    <s v="Primera compra"/>
    <n v="1134"/>
    <n v="37.256673511293634"/>
    <n v="3.1047227926078027"/>
    <x v="1"/>
    <x v="1"/>
    <s v="sept"/>
  </r>
  <r>
    <x v="5597"/>
    <x v="1"/>
    <n v="8"/>
    <n v="6"/>
    <n v="13"/>
    <n v="0"/>
    <s v="No"/>
    <s v="No"/>
    <n v="0"/>
    <n v="4"/>
    <n v="7"/>
    <s v="No"/>
    <n v="0"/>
    <s v="MN"/>
    <x v="1"/>
    <n v="46"/>
    <s v="No"/>
    <s v="No"/>
    <s v="No"/>
    <s v="  Month-to-Month   "/>
    <s v="Direct Debit"/>
    <n v="28"/>
    <n v="28"/>
    <x v="1"/>
    <s v="Poor expertise of phone support"/>
    <x v="323"/>
    <x v="35"/>
    <n v="68"/>
    <x v="0"/>
    <n v="23"/>
    <x v="9"/>
    <s v="SMS"/>
    <x v="0"/>
    <n v="0"/>
    <n v="1929"/>
    <s v="Medio"/>
    <s v="Medio"/>
    <n v="0.11764705882352941"/>
    <n v="1182"/>
    <n v="14"/>
    <n v="4.8571428571428568"/>
    <n v="4.8571428571428568"/>
    <s v="Primera compra"/>
    <n v="614"/>
    <n v="20.172484599589321"/>
    <n v="1.6810403832991101"/>
    <x v="1"/>
    <x v="1"/>
    <s v="feb"/>
  </r>
  <r>
    <x v="5598"/>
    <x v="1"/>
    <n v="8"/>
    <n v="171"/>
    <n v="503.7"/>
    <n v="0"/>
    <s v="No"/>
    <s v="No"/>
    <n v="0"/>
    <n v="2"/>
    <n v="8"/>
    <s v="Yes"/>
    <n v="0"/>
    <s v="AR"/>
    <x v="1"/>
    <n v="26"/>
    <s v="Yes"/>
    <s v="No"/>
    <s v="Yes"/>
    <s v="  Month-to-Month   "/>
    <s v="Credit Card"/>
    <n v="29"/>
    <n v="1136"/>
    <x v="4"/>
    <s v="Attitude of support person"/>
    <x v="869"/>
    <x v="662"/>
    <n v="38"/>
    <x v="2"/>
    <n v="33.4"/>
    <x v="2"/>
    <s v="Email"/>
    <x v="1"/>
    <n v="0"/>
    <n v="5492"/>
    <s v="Medio"/>
    <s v="Medio"/>
    <n v="0.13157894736842105"/>
    <n v="1139"/>
    <n v="176"/>
    <n v="0.21590909090909091"/>
    <n v="0.21590909090909091"/>
    <s v="Primera compra"/>
    <n v="1683"/>
    <n v="55.293634496919914"/>
    <n v="4.6078028747433262"/>
    <x v="1"/>
    <x v="0"/>
    <s v="mar"/>
  </r>
  <r>
    <x v="5599"/>
    <x v="1"/>
    <n v="27"/>
    <n v="106"/>
    <n v="224"/>
    <n v="0"/>
    <s v="No"/>
    <s v="No"/>
    <n v="3.8"/>
    <n v="5"/>
    <n v="6"/>
    <s v="Yes"/>
    <n v="0"/>
    <s v="OH"/>
    <x v="0"/>
    <n v="78"/>
    <s v="No"/>
    <s v="Yes"/>
    <s v="No"/>
    <s v="  Month-to-Month   "/>
    <s v="Direct Debit"/>
    <n v="19"/>
    <n v="853"/>
    <x v="2"/>
    <s v="Competitor had better devices"/>
    <x v="1422"/>
    <x v="843"/>
    <n v="71"/>
    <x v="0"/>
    <n v="15.3"/>
    <x v="1"/>
    <s v="Phone"/>
    <x v="0"/>
    <n v="0"/>
    <n v="2603"/>
    <s v="Medio"/>
    <s v="Bajo"/>
    <n v="0"/>
    <n v="1161"/>
    <n v="106"/>
    <n v="0.66981132075471694"/>
    <n v="0.66981132075471694"/>
    <s v="Primera compra"/>
    <n v="406"/>
    <n v="13.338809034907598"/>
    <n v="1.1115674195756331"/>
    <x v="0"/>
    <x v="2"/>
    <s v="sept"/>
  </r>
  <r>
    <x v="5600"/>
    <x v="1"/>
    <n v="22"/>
    <n v="349"/>
    <n v="683.7"/>
    <n v="12"/>
    <s v="Yes"/>
    <s v="No"/>
    <n v="7.9"/>
    <n v="0"/>
    <n v="7"/>
    <s v="Yes"/>
    <n v="0"/>
    <s v="VA"/>
    <x v="0"/>
    <n v="71"/>
    <s v="No"/>
    <s v="Yes"/>
    <s v="Yes"/>
    <s v="  Month-to-Month   "/>
    <s v="Direct Debit"/>
    <n v="46"/>
    <n v="2604"/>
    <x v="4"/>
    <s v="Attitude of support person"/>
    <x v="227"/>
    <x v="847"/>
    <n v="34"/>
    <x v="0"/>
    <n v="50.6"/>
    <x v="1"/>
    <s v="Phone"/>
    <x v="0"/>
    <n v="0.24"/>
    <n v="6350"/>
    <s v="Alto"/>
    <s v="Bajo"/>
    <n v="0"/>
    <n v="702"/>
    <n v="361"/>
    <n v="9.4182825484764546E-2"/>
    <n v="9.4182825484764546E-2"/>
    <s v="Primera compra"/>
    <n v="777"/>
    <n v="25.527720739219717"/>
    <n v="2.1273100616016429"/>
    <x v="2"/>
    <x v="3"/>
    <s v="ago"/>
  </r>
  <r>
    <x v="5601"/>
    <x v="1"/>
    <n v="10"/>
    <n v="10"/>
    <n v="31.6"/>
    <n v="0"/>
    <s v="No"/>
    <s v="No"/>
    <n v="0"/>
    <n v="2"/>
    <n v="5"/>
    <s v="Yes"/>
    <n v="0"/>
    <s v="MA"/>
    <x v="1"/>
    <n v="42"/>
    <s v="No"/>
    <s v="No"/>
    <s v="Yes"/>
    <s v="  Month-to-Month   "/>
    <s v="Direct Debit"/>
    <n v="47"/>
    <n v="99"/>
    <x v="5"/>
    <s v="Lack of affordable download/upload speed"/>
    <x v="948"/>
    <x v="473"/>
    <n v="9"/>
    <x v="0"/>
    <n v="55.28"/>
    <x v="8"/>
    <s v="Email"/>
    <x v="0"/>
    <n v="0"/>
    <n v="419"/>
    <s v="Alto"/>
    <s v="Medio"/>
    <n v="1"/>
    <n v="502"/>
    <n v="19"/>
    <n v="0.47368421052631576"/>
    <n v="0.47368421052631576"/>
    <s v="Primera compra"/>
    <n v="1594"/>
    <n v="52.369609856262834"/>
    <n v="4.3641341546885695"/>
    <x v="1"/>
    <x v="1"/>
    <s v="jun"/>
  </r>
  <r>
    <x v="5602"/>
    <x v="1"/>
    <n v="8"/>
    <n v="4"/>
    <n v="11"/>
    <n v="0"/>
    <s v="No"/>
    <s v="No"/>
    <n v="0"/>
    <n v="3"/>
    <n v="0"/>
    <s v="No"/>
    <n v="0"/>
    <s v="NV"/>
    <x v="1"/>
    <n v="58"/>
    <s v="No"/>
    <s v="No"/>
    <s v="No"/>
    <s v="  Month-to-Month   "/>
    <s v="Credit Card"/>
    <n v="10"/>
    <n v="10"/>
    <x v="4"/>
    <s v="Attitude of support person"/>
    <x v="1104"/>
    <x v="353"/>
    <n v="16"/>
    <x v="2"/>
    <n v="8.2899999999999991"/>
    <x v="2"/>
    <s v="SMS"/>
    <x v="1"/>
    <n v="0"/>
    <n v="3392"/>
    <s v="Medio"/>
    <s v="Medio"/>
    <n v="0.3125"/>
    <n v="1527"/>
    <n v="9"/>
    <n v="1.7777777777777777"/>
    <n v="1.7777777777777777"/>
    <s v="Primera compra"/>
    <n v="1031"/>
    <n v="33.872689938398359"/>
    <n v="2.8227241615331966"/>
    <x v="1"/>
    <x v="1"/>
    <s v="dic"/>
  </r>
  <r>
    <x v="5603"/>
    <x v="1"/>
    <n v="6"/>
    <n v="9"/>
    <n v="28.5"/>
    <n v="0"/>
    <s v="No"/>
    <s v="No"/>
    <n v="23"/>
    <n v="5"/>
    <n v="10"/>
    <s v="Yes"/>
    <n v="0"/>
    <s v="MO"/>
    <x v="0"/>
    <n v="53"/>
    <s v="No"/>
    <s v="No"/>
    <s v="No"/>
    <s v="  Month-to-Month   "/>
    <s v="Direct Debit"/>
    <n v="53"/>
    <n v="94"/>
    <x v="3"/>
    <s v="Don't know"/>
    <x v="935"/>
    <x v="1166"/>
    <n v="62"/>
    <x v="2"/>
    <n v="54.88"/>
    <x v="6"/>
    <s v="Phone"/>
    <x v="1"/>
    <n v="0"/>
    <n v="5610"/>
    <s v="Alto"/>
    <s v="Medio"/>
    <n v="0.16129032258064516"/>
    <n v="589"/>
    <n v="19"/>
    <n v="3.263157894736842"/>
    <n v="3.263157894736842"/>
    <s v="Primera compra"/>
    <n v="766"/>
    <n v="25.166324435318277"/>
    <n v="2.0971937029431897"/>
    <x v="1"/>
    <x v="1"/>
    <s v="sept"/>
  </r>
  <r>
    <x v="5604"/>
    <x v="1"/>
    <n v="26"/>
    <n v="95"/>
    <n v="264.8"/>
    <n v="0"/>
    <s v="No"/>
    <s v="No"/>
    <n v="0"/>
    <n v="2"/>
    <n v="2"/>
    <s v="Yes"/>
    <n v="0"/>
    <s v="VA"/>
    <x v="1"/>
    <n v="34"/>
    <s v="No"/>
    <s v="No"/>
    <s v="Yes"/>
    <s v="  Month-to-Month   "/>
    <s v="Direct Debit"/>
    <n v="56"/>
    <n v="926"/>
    <x v="3"/>
    <s v="Deceased"/>
    <x v="1423"/>
    <x v="323"/>
    <n v="91"/>
    <x v="1"/>
    <n v="65.8"/>
    <x v="9"/>
    <s v="Email"/>
    <x v="0"/>
    <n v="0"/>
    <n v="2803"/>
    <s v="Alto"/>
    <s v="Medio"/>
    <n v="8.7912087912087919E-2"/>
    <n v="1679"/>
    <n v="103"/>
    <n v="0.88349514563106801"/>
    <n v="0.88349514563106801"/>
    <s v="Primera compra"/>
    <n v="1742"/>
    <n v="57.23203285420945"/>
    <n v="4.7693360711841208"/>
    <x v="1"/>
    <x v="2"/>
    <s v="ene"/>
  </r>
  <r>
    <x v="5605"/>
    <x v="1"/>
    <n v="41"/>
    <n v="5"/>
    <n v="16"/>
    <n v="0"/>
    <s v="No"/>
    <s v="Yes"/>
    <n v="0"/>
    <n v="4"/>
    <n v="8"/>
    <s v="No"/>
    <n v="33"/>
    <s v="IL"/>
    <x v="0"/>
    <n v="80"/>
    <s v="No"/>
    <s v="Yes"/>
    <s v="No"/>
    <s v="  Month-to-Month   "/>
    <s v="Direct Debit"/>
    <n v="40"/>
    <n v="40"/>
    <x v="5"/>
    <s v="Price too high"/>
    <x v="763"/>
    <x v="776"/>
    <n v="85"/>
    <x v="1"/>
    <n v="47.52"/>
    <x v="4"/>
    <s v="SMS"/>
    <x v="1"/>
    <n v="0"/>
    <n v="5339"/>
    <s v="Alto"/>
    <s v="Bajo"/>
    <n v="3.5294117647058823E-2"/>
    <n v="1031"/>
    <n v="8"/>
    <n v="10.625"/>
    <n v="10.625"/>
    <s v="Primera compra"/>
    <n v="1362"/>
    <n v="44.747433264887064"/>
    <n v="3.7289527720739222"/>
    <x v="0"/>
    <x v="1"/>
    <s v="ene"/>
  </r>
  <r>
    <x v="5606"/>
    <x v="1"/>
    <n v="4"/>
    <n v="15"/>
    <n v="35.799999999999997"/>
    <n v="0"/>
    <s v="No"/>
    <s v="No"/>
    <n v="0"/>
    <n v="4"/>
    <n v="2"/>
    <s v="Yes"/>
    <n v="0"/>
    <s v="AK"/>
    <x v="1"/>
    <n v="49"/>
    <s v="No"/>
    <s v="No"/>
    <s v="No"/>
    <s v="  Month-to-Month   "/>
    <s v="Paper Check"/>
    <n v="18"/>
    <n v="55"/>
    <x v="1"/>
    <s v="Lack of self-service on Website"/>
    <x v="176"/>
    <x v="96"/>
    <n v="34"/>
    <x v="0"/>
    <n v="18.97"/>
    <x v="3"/>
    <s v="Phone"/>
    <x v="1"/>
    <n v="0"/>
    <n v="616"/>
    <s v="Medio"/>
    <s v="Bajo"/>
    <n v="2.9411764705882353E-2"/>
    <n v="727"/>
    <n v="16"/>
    <n v="2.125"/>
    <n v="2.125"/>
    <s v="Primera compra"/>
    <n v="1153"/>
    <n v="37.880903490759756"/>
    <n v="3.1567419575633129"/>
    <x v="2"/>
    <x v="1"/>
    <s v="ago"/>
  </r>
  <r>
    <x v="5607"/>
    <x v="1"/>
    <n v="45"/>
    <n v="36"/>
    <n v="117.9"/>
    <n v="0"/>
    <s v="No"/>
    <s v="No"/>
    <n v="0"/>
    <n v="2"/>
    <n v="5"/>
    <s v="No"/>
    <n v="7"/>
    <s v="UT"/>
    <x v="1"/>
    <n v="55"/>
    <s v="No"/>
    <s v="No"/>
    <s v="Yes"/>
    <s v="  Month-to-Month   "/>
    <s v="Direct Debit"/>
    <n v="31"/>
    <n v="283"/>
    <x v="5"/>
    <s v="Lack of affordable download/upload speed"/>
    <x v="1241"/>
    <x v="213"/>
    <n v="106"/>
    <x v="1"/>
    <n v="25.5"/>
    <x v="7"/>
    <s v="Email"/>
    <x v="0"/>
    <n v="0"/>
    <n v="5783"/>
    <s v="Medio"/>
    <s v="Medio"/>
    <n v="5.6603773584905662E-2"/>
    <n v="366"/>
    <n v="42"/>
    <n v="2.5238095238095237"/>
    <n v="2.5238095238095237"/>
    <s v="Primera compra"/>
    <n v="1745"/>
    <n v="57.330595482546201"/>
    <n v="4.777549623545517"/>
    <x v="1"/>
    <x v="1"/>
    <s v="ene"/>
  </r>
  <r>
    <x v="5608"/>
    <x v="1"/>
    <n v="16"/>
    <n v="59"/>
    <n v="146.19999999999999"/>
    <n v="0"/>
    <s v="No"/>
    <s v="No"/>
    <n v="0"/>
    <n v="0"/>
    <n v="3"/>
    <s v="Yes"/>
    <n v="0"/>
    <s v="CA"/>
    <x v="0"/>
    <n v="46"/>
    <s v="No"/>
    <s v="No"/>
    <s v="No"/>
    <s v="  Month-to-Month   "/>
    <s v="Direct Debit"/>
    <n v="33"/>
    <n v="688"/>
    <x v="2"/>
    <s v="Competitor had better devices"/>
    <x v="1382"/>
    <x v="1113"/>
    <n v="32"/>
    <x v="0"/>
    <n v="32.549999999999997"/>
    <x v="0"/>
    <s v="SMS"/>
    <x v="0"/>
    <n v="0"/>
    <n v="721"/>
    <s v="Medio"/>
    <s v="Bajo"/>
    <n v="6.25E-2"/>
    <n v="1020"/>
    <n v="61"/>
    <n v="0.52459016393442626"/>
    <n v="0.52459016393442626"/>
    <s v="Primera compra"/>
    <n v="989"/>
    <n v="32.492813141683776"/>
    <n v="2.707734428473648"/>
    <x v="0"/>
    <x v="2"/>
    <s v="ene"/>
  </r>
  <r>
    <x v="5609"/>
    <x v="1"/>
    <n v="19"/>
    <n v="57"/>
    <n v="122.2"/>
    <n v="21"/>
    <s v="Yes"/>
    <s v="No"/>
    <n v="14"/>
    <n v="2"/>
    <n v="9"/>
    <s v="Yes"/>
    <n v="0"/>
    <s v="TX"/>
    <x v="0"/>
    <n v="67"/>
    <s v="No"/>
    <s v="Yes"/>
    <s v="No"/>
    <s v="  Month-to-Month   "/>
    <s v="Direct Debit"/>
    <n v="24"/>
    <n v="584"/>
    <x v="4"/>
    <s v="Attitude of support person"/>
    <x v="369"/>
    <x v="933"/>
    <n v="95"/>
    <x v="0"/>
    <n v="24.17"/>
    <x v="9"/>
    <s v="Email"/>
    <x v="1"/>
    <n v="7.0000000000000007E-2"/>
    <n v="4867"/>
    <s v="Medio"/>
    <s v="Medio"/>
    <n v="8.4210526315789472E-2"/>
    <n v="1695"/>
    <n v="86"/>
    <n v="1.1046511627906976"/>
    <n v="1.1046511627906976"/>
    <s v="Primera compra"/>
    <n v="1300"/>
    <n v="42.710472279260784"/>
    <n v="3.5592060232717322"/>
    <x v="1"/>
    <x v="1"/>
    <s v="mar"/>
  </r>
  <r>
    <x v="5610"/>
    <x v="1"/>
    <n v="7"/>
    <n v="10"/>
    <n v="19.600000000000001"/>
    <n v="0"/>
    <s v="No"/>
    <s v="No"/>
    <n v="0"/>
    <n v="0"/>
    <n v="2"/>
    <s v="No"/>
    <n v="5"/>
    <s v="MO"/>
    <x v="1"/>
    <n v="35"/>
    <s v="No"/>
    <s v="No"/>
    <s v="No"/>
    <s v="  Month-to-Month   "/>
    <s v="Direct Debit"/>
    <n v="15"/>
    <n v="29"/>
    <x v="4"/>
    <s v="Attitude of support person"/>
    <x v="920"/>
    <x v="638"/>
    <n v="41"/>
    <x v="0"/>
    <n v="14.21"/>
    <x v="0"/>
    <s v="SMS"/>
    <x v="1"/>
    <n v="0"/>
    <n v="2368"/>
    <s v="Medio"/>
    <s v="Bajo"/>
    <n v="4.878048780487805E-2"/>
    <n v="423"/>
    <n v="12"/>
    <n v="3.4166666666666665"/>
    <n v="3.4166666666666665"/>
    <s v="Primera compra"/>
    <n v="1685"/>
    <n v="55.359342915811084"/>
    <n v="4.6132785763175903"/>
    <x v="0"/>
    <x v="1"/>
    <s v="mar"/>
  </r>
  <r>
    <x v="5610"/>
    <x v="1"/>
    <n v="35"/>
    <n v="10"/>
    <n v="19.600000000000001"/>
    <n v="0"/>
    <s v="No"/>
    <s v="No"/>
    <n v="0"/>
    <n v="0"/>
    <n v="2"/>
    <s v="No"/>
    <n v="5"/>
    <s v="MO"/>
    <x v="1"/>
    <n v="35"/>
    <s v="No"/>
    <s v="No"/>
    <s v="No"/>
    <s v="  Month-to-Month   "/>
    <s v="Direct Debit"/>
    <n v="15"/>
    <n v="29"/>
    <x v="4"/>
    <s v="Attitude of support person"/>
    <x v="920"/>
    <x v="638"/>
    <n v="41"/>
    <x v="0"/>
    <n v="14.21"/>
    <x v="0"/>
    <s v="SMS"/>
    <x v="1"/>
    <n v="0"/>
    <n v="2133"/>
    <s v="Medio"/>
    <s v="Bajo"/>
    <n v="4.878048780487805E-2"/>
    <n v="423"/>
    <n v="12"/>
    <n v="3.4166666666666665"/>
    <n v="3.4166666666666665"/>
    <s v="Compra posterior"/>
    <n v="1685"/>
    <n v="55.359342915811084"/>
    <n v="4.6132785763175903"/>
    <x v="0"/>
    <x v="1"/>
    <s v="mar"/>
  </r>
  <r>
    <x v="5611"/>
    <x v="1"/>
    <n v="12"/>
    <n v="34"/>
    <n v="103.8"/>
    <n v="40"/>
    <s v="Yes"/>
    <s v="No"/>
    <n v="23.2"/>
    <n v="5"/>
    <n v="5"/>
    <s v="Yes"/>
    <n v="0"/>
    <s v="WI"/>
    <x v="1"/>
    <n v="58"/>
    <s v="No"/>
    <s v="No"/>
    <s v="No"/>
    <s v="  Month-to-Month   "/>
    <s v="Direct Debit"/>
    <n v="43"/>
    <n v="450"/>
    <x v="2"/>
    <s v="Competitor offered higher download speeds"/>
    <x v="167"/>
    <x v="466"/>
    <n v="60"/>
    <x v="2"/>
    <n v="43.56"/>
    <x v="4"/>
    <s v="Phone"/>
    <x v="0"/>
    <n v="0.12"/>
    <n v="5909"/>
    <s v="Medio"/>
    <s v="Bajo"/>
    <n v="0.05"/>
    <n v="518"/>
    <n v="77"/>
    <n v="0.77922077922077926"/>
    <n v="0.77922077922077926"/>
    <s v="Primera compra"/>
    <n v="1589"/>
    <n v="52.205338809034913"/>
    <n v="4.3504449007529091"/>
    <x v="0"/>
    <x v="1"/>
    <s v="jun"/>
  </r>
  <r>
    <x v="5612"/>
    <x v="1"/>
    <n v="33"/>
    <n v="64"/>
    <n v="166.7"/>
    <n v="0"/>
    <s v="No"/>
    <s v="No"/>
    <n v="14.9"/>
    <n v="3"/>
    <n v="20"/>
    <s v="No"/>
    <n v="40"/>
    <s v="NM"/>
    <x v="0"/>
    <n v="24"/>
    <s v="Yes"/>
    <s v="No"/>
    <s v="Yes"/>
    <s v="  Month-to-Month   "/>
    <s v="Direct Debit"/>
    <n v="61"/>
    <n v="1277"/>
    <x v="4"/>
    <s v="Attitude of service provider"/>
    <x v="1094"/>
    <x v="708"/>
    <n v="105"/>
    <x v="1"/>
    <n v="54.48"/>
    <x v="4"/>
    <s v="SMS"/>
    <x v="0"/>
    <n v="0"/>
    <n v="5930"/>
    <s v="Alto"/>
    <s v="Bajo"/>
    <n v="2.8571428571428571E-2"/>
    <n v="996"/>
    <n v="67"/>
    <n v="1.5671641791044777"/>
    <n v="1.5671641791044777"/>
    <s v="Primera compra"/>
    <n v="562"/>
    <n v="18.464065708418893"/>
    <n v="1.538672142368241"/>
    <x v="0"/>
    <x v="0"/>
    <s v="mar"/>
  </r>
  <r>
    <x v="5613"/>
    <x v="1"/>
    <n v="15"/>
    <n v="19"/>
    <n v="46.9"/>
    <n v="0"/>
    <s v="No"/>
    <s v="No"/>
    <n v="36.4"/>
    <n v="2"/>
    <n v="3"/>
    <s v="Yes"/>
    <n v="0"/>
    <s v="NJ"/>
    <x v="1"/>
    <n v="61"/>
    <s v="No"/>
    <s v="No"/>
    <s v="No"/>
    <s v="  Month-to-Month   "/>
    <s v="Credit Card"/>
    <n v="44"/>
    <n v="158"/>
    <x v="2"/>
    <s v="Competitor made better offer"/>
    <x v="453"/>
    <x v="952"/>
    <n v="40"/>
    <x v="2"/>
    <n v="45.42"/>
    <x v="5"/>
    <s v="SMS"/>
    <x v="0"/>
    <n v="0"/>
    <n v="641"/>
    <s v="Alto"/>
    <s v="Bajo"/>
    <n v="0.1"/>
    <n v="579"/>
    <n v="23"/>
    <n v="1.7391304347826086"/>
    <n v="1.7391304347826086"/>
    <s v="Primera compra"/>
    <n v="1605"/>
    <n v="52.73100616016427"/>
    <n v="4.3942505133470222"/>
    <x v="0"/>
    <x v="1"/>
    <s v="may"/>
  </r>
  <r>
    <x v="5613"/>
    <x v="1"/>
    <n v="6"/>
    <n v="19"/>
    <n v="46.9"/>
    <n v="0"/>
    <s v="No"/>
    <s v="No"/>
    <n v="36.4"/>
    <n v="2"/>
    <n v="3"/>
    <s v="Yes"/>
    <n v="0"/>
    <s v="NJ"/>
    <x v="1"/>
    <n v="61"/>
    <s v="No"/>
    <s v="No"/>
    <s v="No"/>
    <s v="  Month-to-Month   "/>
    <s v="Credit Card"/>
    <n v="44"/>
    <n v="158"/>
    <x v="2"/>
    <s v="Competitor made better offer"/>
    <x v="453"/>
    <x v="952"/>
    <n v="40"/>
    <x v="2"/>
    <n v="45.42"/>
    <x v="5"/>
    <s v="SMS"/>
    <x v="0"/>
    <n v="0"/>
    <n v="3879"/>
    <s v="Alto"/>
    <s v="Bajo"/>
    <n v="0.1"/>
    <n v="579"/>
    <n v="23"/>
    <n v="1.7391304347826086"/>
    <n v="1.7391304347826086"/>
    <s v="Compra posterior"/>
    <n v="1605"/>
    <n v="52.73100616016427"/>
    <n v="4.3942505133470222"/>
    <x v="0"/>
    <x v="1"/>
    <s v="may"/>
  </r>
  <r>
    <x v="5614"/>
    <x v="1"/>
    <n v="21"/>
    <n v="18"/>
    <n v="54.7"/>
    <n v="16"/>
    <s v="Yes"/>
    <s v="No"/>
    <n v="8.4"/>
    <n v="2"/>
    <n v="4"/>
    <s v="Yes"/>
    <n v="0"/>
    <s v="OH"/>
    <x v="0"/>
    <n v="46"/>
    <s v="No"/>
    <s v="No"/>
    <s v="No"/>
    <s v="  Month-to-Month   "/>
    <s v="Credit Card"/>
    <n v="20"/>
    <n v="134"/>
    <x v="2"/>
    <s v="Competitor had better devices"/>
    <x v="748"/>
    <x v="353"/>
    <n v="45"/>
    <x v="0"/>
    <n v="22.78"/>
    <x v="4"/>
    <s v="Phone"/>
    <x v="0"/>
    <n v="0.04"/>
    <n v="5529"/>
    <s v="Medio"/>
    <s v="Bajo"/>
    <n v="6.6666666666666666E-2"/>
    <n v="1527"/>
    <n v="37"/>
    <n v="1.2162162162162162"/>
    <n v="1.2162162162162162"/>
    <s v="Primera compra"/>
    <n v="316"/>
    <n v="10.381930184804927"/>
    <n v="0.86516084873374399"/>
    <x v="0"/>
    <x v="1"/>
    <s v="dic"/>
  </r>
  <r>
    <x v="5614"/>
    <x v="1"/>
    <n v="44"/>
    <n v="18"/>
    <n v="54.7"/>
    <n v="16"/>
    <s v="Yes"/>
    <s v="No"/>
    <n v="8.4"/>
    <n v="2"/>
    <n v="4"/>
    <s v="Yes"/>
    <n v="0"/>
    <s v="OH"/>
    <x v="0"/>
    <n v="46"/>
    <s v="No"/>
    <s v="No"/>
    <s v="No"/>
    <s v="  Month-to-Month   "/>
    <s v="Credit Card"/>
    <n v="20"/>
    <n v="134"/>
    <x v="2"/>
    <s v="Competitor had better devices"/>
    <x v="748"/>
    <x v="353"/>
    <n v="45"/>
    <x v="0"/>
    <n v="22.78"/>
    <x v="4"/>
    <s v="Phone"/>
    <x v="0"/>
    <n v="0.04"/>
    <n v="6607"/>
    <s v="Medio"/>
    <s v="Bajo"/>
    <n v="6.6666666666666666E-2"/>
    <n v="1527"/>
    <n v="37"/>
    <n v="1.2162162162162162"/>
    <n v="1.2162162162162162"/>
    <s v="Compra posterior"/>
    <n v="316"/>
    <n v="10.381930184804927"/>
    <n v="0.86516084873374399"/>
    <x v="0"/>
    <x v="1"/>
    <s v="dic"/>
  </r>
  <r>
    <x v="5615"/>
    <x v="1"/>
    <n v="3"/>
    <n v="29"/>
    <n v="86.4"/>
    <n v="0"/>
    <s v="No"/>
    <s v="No"/>
    <n v="0"/>
    <n v="2"/>
    <n v="4"/>
    <s v="Yes"/>
    <n v="0"/>
    <s v="VA"/>
    <x v="0"/>
    <n v="59"/>
    <s v="No"/>
    <s v="No"/>
    <s v="No"/>
    <s v="  Month-to-Month   "/>
    <s v="Direct Debit"/>
    <n v="54"/>
    <n v="334"/>
    <x v="2"/>
    <s v="Competitor made better offer"/>
    <x v="202"/>
    <x v="854"/>
    <n v="93"/>
    <x v="2"/>
    <n v="45.15"/>
    <x v="10"/>
    <s v="Email"/>
    <x v="1"/>
    <n v="0"/>
    <n v="4195"/>
    <s v="Alto"/>
    <s v="Medio"/>
    <n v="7.5268817204301078E-2"/>
    <n v="981"/>
    <n v="36"/>
    <n v="2.5833333333333335"/>
    <n v="2.5833333333333335"/>
    <s v="Primera compra"/>
    <n v="1214"/>
    <n v="39.885010266940448"/>
    <n v="3.3237508555783708"/>
    <x v="1"/>
    <x v="1"/>
    <s v="jun"/>
  </r>
  <r>
    <x v="5616"/>
    <x v="1"/>
    <n v="10"/>
    <n v="103"/>
    <n v="250.9"/>
    <n v="0"/>
    <s v="No"/>
    <s v="No"/>
    <n v="0"/>
    <n v="3"/>
    <n v="5"/>
    <s v="Yes"/>
    <n v="0"/>
    <s v="TN"/>
    <x v="0"/>
    <n v="80"/>
    <s v="No"/>
    <s v="Yes"/>
    <s v="No"/>
    <s v="  Month-to-Month   "/>
    <s v="Direct Debit"/>
    <n v="42"/>
    <n v="1046"/>
    <x v="2"/>
    <s v="Competitor had better devices"/>
    <x v="108"/>
    <x v="1018"/>
    <n v="60"/>
    <x v="0"/>
    <n v="40.83"/>
    <x v="8"/>
    <s v="Email"/>
    <x v="1"/>
    <n v="0"/>
    <n v="703"/>
    <s v="Medio"/>
    <s v="Medio"/>
    <n v="0.15"/>
    <n v="488"/>
    <n v="112"/>
    <n v="0.5357142857142857"/>
    <n v="0.5357142857142857"/>
    <s v="Primera compra"/>
    <n v="1180"/>
    <n v="38.767967145790557"/>
    <n v="3.2306639288158796"/>
    <x v="1"/>
    <x v="2"/>
    <s v="jul"/>
  </r>
  <r>
    <x v="5617"/>
    <x v="1"/>
    <n v="5"/>
    <n v="71"/>
    <n v="194.8"/>
    <n v="72"/>
    <s v="Yes"/>
    <s v="No"/>
    <n v="31.3"/>
    <n v="3"/>
    <n v="2"/>
    <s v="Yes"/>
    <n v="0"/>
    <s v="CO"/>
    <x v="0"/>
    <n v="30"/>
    <s v="No"/>
    <s v="No"/>
    <s v="No"/>
    <s v="  Month-to-Month   "/>
    <s v="Direct Debit"/>
    <n v="32"/>
    <n v="561"/>
    <x v="3"/>
    <s v="Deceased"/>
    <x v="357"/>
    <x v="694"/>
    <n v="71"/>
    <x v="0"/>
    <n v="33.18"/>
    <x v="5"/>
    <s v="SMS"/>
    <x v="1"/>
    <n v="1.57"/>
    <n v="5218"/>
    <s v="Medio"/>
    <s v="Bajo"/>
    <n v="5.6338028169014086E-2"/>
    <n v="411"/>
    <n v="147"/>
    <n v="0.48299319727891155"/>
    <n v="0.48299319727891155"/>
    <s v="Primera compra"/>
    <n v="1066"/>
    <n v="35.022587268993838"/>
    <n v="2.9185489390828199"/>
    <x v="0"/>
    <x v="1"/>
    <s v="nov"/>
  </r>
  <r>
    <x v="5618"/>
    <x v="1"/>
    <n v="1"/>
    <n v="7"/>
    <n v="16"/>
    <n v="0"/>
    <s v="No"/>
    <s v="No"/>
    <n v="0"/>
    <n v="4"/>
    <n v="10"/>
    <s v="Yes"/>
    <n v="0"/>
    <s v="MO"/>
    <x v="1"/>
    <n v="67"/>
    <s v="No"/>
    <s v="Yes"/>
    <s v="No"/>
    <s v="  Month-to-Month   "/>
    <s v="Direct Debit"/>
    <n v="21"/>
    <n v="21"/>
    <x v="2"/>
    <s v="Competitor had better devices"/>
    <x v="1170"/>
    <x v="232"/>
    <n v="26"/>
    <x v="1"/>
    <n v="23.15"/>
    <x v="4"/>
    <s v="Email"/>
    <x v="1"/>
    <n v="0"/>
    <n v="2883"/>
    <s v="Medio"/>
    <s v="Bajo"/>
    <n v="0.11538461538461539"/>
    <n v="1125"/>
    <n v="10"/>
    <n v="2.6"/>
    <n v="2.6"/>
    <s v="Primera compra"/>
    <n v="944"/>
    <n v="31.014373716632441"/>
    <n v="2.5845311430527036"/>
    <x v="0"/>
    <x v="1"/>
    <s v="mar"/>
  </r>
  <r>
    <x v="5619"/>
    <x v="1"/>
    <n v="13"/>
    <n v="110"/>
    <n v="326.8"/>
    <n v="138"/>
    <s v="Yes"/>
    <s v="No"/>
    <n v="71.3"/>
    <n v="0"/>
    <n v="15"/>
    <s v="Yes"/>
    <n v="0"/>
    <s v="VA"/>
    <x v="0"/>
    <n v="71"/>
    <s v="No"/>
    <s v="Yes"/>
    <s v="Yes"/>
    <s v="  Month-to-Month   "/>
    <s v="Direct Debit"/>
    <n v="37"/>
    <n v="854"/>
    <x v="1"/>
    <s v="Product dissatisfaction"/>
    <x v="1161"/>
    <x v="616"/>
    <n v="69"/>
    <x v="1"/>
    <n v="30.07"/>
    <x v="3"/>
    <s v="SMS"/>
    <x v="1"/>
    <n v="2.85"/>
    <n v="5181"/>
    <s v="Medio"/>
    <s v="Bajo"/>
    <n v="1.4492753623188406E-2"/>
    <n v="1563"/>
    <n v="249"/>
    <n v="0.27710843373493976"/>
    <n v="0.27710843373493976"/>
    <s v="Primera compra"/>
    <n v="556"/>
    <n v="18.266940451745381"/>
    <n v="1.5222450376454484"/>
    <x v="0"/>
    <x v="2"/>
    <s v="abr"/>
  </r>
  <r>
    <x v="5620"/>
    <x v="1"/>
    <n v="26"/>
    <n v="8"/>
    <n v="18.600000000000001"/>
    <n v="0"/>
    <s v="No"/>
    <s v="No"/>
    <n v="0"/>
    <n v="2"/>
    <n v="4"/>
    <s v="Yes"/>
    <n v="0"/>
    <s v="PA"/>
    <x v="0"/>
    <n v="45"/>
    <s v="No"/>
    <s v="No"/>
    <s v="No"/>
    <s v="  Month-to-Month   "/>
    <s v="Direct Debit"/>
    <n v="55"/>
    <n v="171"/>
    <x v="3"/>
    <s v="Don't know"/>
    <x v="60"/>
    <x v="950"/>
    <n v="67"/>
    <x v="1"/>
    <n v="65.81"/>
    <x v="1"/>
    <s v="Phone"/>
    <x v="0"/>
    <n v="0"/>
    <n v="6851"/>
    <s v="Alto"/>
    <s v="Bajo"/>
    <n v="0"/>
    <n v="1057"/>
    <n v="8"/>
    <n v="8.375"/>
    <n v="8.375"/>
    <s v="Primera compra"/>
    <n v="644"/>
    <n v="21.15811088295688"/>
    <n v="1.7631759069130732"/>
    <x v="0"/>
    <x v="1"/>
    <s v="ene"/>
  </r>
  <r>
    <x v="5621"/>
    <x v="1"/>
    <n v="15"/>
    <n v="66"/>
    <n v="137.19999999999999"/>
    <n v="0"/>
    <s v="No"/>
    <s v="No"/>
    <n v="12.9"/>
    <n v="5"/>
    <n v="4"/>
    <s v="Yes"/>
    <n v="0"/>
    <s v="SC"/>
    <x v="0"/>
    <n v="53"/>
    <s v="No"/>
    <s v="No"/>
    <s v="No"/>
    <s v="  Month-to-Month   "/>
    <s v="Direct Debit"/>
    <n v="18"/>
    <n v="209"/>
    <x v="2"/>
    <s v="Competitor made better offer"/>
    <x v="556"/>
    <x v="35"/>
    <n v="18"/>
    <x v="2"/>
    <n v="20.72"/>
    <x v="0"/>
    <s v="Email"/>
    <x v="1"/>
    <n v="0"/>
    <n v="3485"/>
    <s v="Medio"/>
    <s v="Bajo"/>
    <n v="0.1111111111111111"/>
    <n v="1182"/>
    <n v="68"/>
    <n v="0.26470588235294118"/>
    <n v="0.26470588235294118"/>
    <s v="Primera compra"/>
    <n v="1075"/>
    <n v="35.318275154004105"/>
    <n v="2.9431895961670089"/>
    <x v="0"/>
    <x v="1"/>
    <s v="nov"/>
  </r>
  <r>
    <x v="5622"/>
    <x v="1"/>
    <n v="4"/>
    <n v="92"/>
    <n v="232.6"/>
    <n v="156"/>
    <s v="Yes"/>
    <s v="No"/>
    <n v="179.4"/>
    <n v="1"/>
    <n v="5"/>
    <s v="Yes"/>
    <n v="0"/>
    <s v="CA"/>
    <x v="0"/>
    <n v="49"/>
    <s v="No"/>
    <s v="No"/>
    <s v="Yes"/>
    <s v="  One Year   "/>
    <s v="Direct Debit"/>
    <n v="30"/>
    <n v="1163"/>
    <x v="0"/>
    <m/>
    <x v="236"/>
    <x v="1149"/>
    <n v="43"/>
    <x v="0"/>
    <n v="25.44"/>
    <x v="2"/>
    <s v="Phone"/>
    <x v="1"/>
    <n v="3.59"/>
    <n v="838"/>
    <s v="Medio"/>
    <s v="Medio"/>
    <n v="0.11627906976744186"/>
    <n v="667"/>
    <n v="253"/>
    <n v="0.16996047430830039"/>
    <n v="0.16996047430830039"/>
    <s v="Primera compra"/>
    <n v="356"/>
    <n v="11.696098562628336"/>
    <n v="0.97467488021902804"/>
    <x v="1"/>
    <x v="0"/>
    <s v="oct"/>
  </r>
  <r>
    <x v="5623"/>
    <x v="1"/>
    <n v="4"/>
    <n v="3"/>
    <n v="8"/>
    <n v="0"/>
    <s v="No"/>
    <s v="No"/>
    <n v="0"/>
    <n v="5"/>
    <n v="4"/>
    <s v="Yes"/>
    <n v="0"/>
    <s v="MO"/>
    <x v="0"/>
    <n v="76"/>
    <s v="No"/>
    <s v="Yes"/>
    <s v="No"/>
    <s v="  Month-to-Month   "/>
    <s v="Direct Debit"/>
    <n v="24"/>
    <n v="24"/>
    <x v="4"/>
    <s v="Attitude of support person"/>
    <x v="1148"/>
    <x v="477"/>
    <n v="44"/>
    <x v="1"/>
    <n v="21.81"/>
    <x v="0"/>
    <s v="SMS"/>
    <x v="0"/>
    <n v="0"/>
    <n v="5885"/>
    <s v="Medio"/>
    <s v="Bajo"/>
    <n v="4.5454545454545456E-2"/>
    <n v="1071"/>
    <n v="5"/>
    <n v="8.8000000000000007"/>
    <n v="8.8000000000000007"/>
    <s v="Primera compra"/>
    <n v="1095"/>
    <n v="35.975359342915809"/>
    <n v="2.9979466119096507"/>
    <x v="0"/>
    <x v="1"/>
    <s v="oct"/>
  </r>
  <r>
    <x v="5624"/>
    <x v="1"/>
    <n v="25"/>
    <n v="312"/>
    <n v="816.9"/>
    <n v="216"/>
    <s v="Yes"/>
    <s v="No"/>
    <n v="165.6"/>
    <n v="2"/>
    <n v="2"/>
    <s v="Yes"/>
    <n v="0"/>
    <s v="MN"/>
    <x v="0"/>
    <n v="74"/>
    <s v="No"/>
    <s v="Yes"/>
    <s v="No"/>
    <s v="  Month-to-Month   "/>
    <s v="Direct Debit"/>
    <n v="63"/>
    <n v="3455"/>
    <x v="5"/>
    <s v="Price too high"/>
    <x v="444"/>
    <x v="376"/>
    <n v="108"/>
    <x v="1"/>
    <n v="66.989999999999995"/>
    <x v="0"/>
    <s v="SMS"/>
    <x v="1"/>
    <n v="4.97"/>
    <n v="4026"/>
    <s v="Alto"/>
    <s v="Bajo"/>
    <n v="1.8518518518518517E-2"/>
    <n v="541"/>
    <n v="530"/>
    <n v="0.20377358490566039"/>
    <n v="0.20377358490566039"/>
    <s v="Primera compra"/>
    <n v="367"/>
    <n v="12.057494866529773"/>
    <n v="1.0047912388774811"/>
    <x v="0"/>
    <x v="3"/>
    <s v="oct"/>
  </r>
  <r>
    <x v="5625"/>
    <x v="1"/>
    <n v="35"/>
    <n v="282"/>
    <n v="687.2"/>
    <n v="0"/>
    <s v="No"/>
    <s v="No"/>
    <n v="0"/>
    <n v="5"/>
    <n v="10"/>
    <s v="Yes"/>
    <n v="0"/>
    <s v="NV"/>
    <x v="0"/>
    <n v="41"/>
    <s v="No"/>
    <s v="No"/>
    <s v="No"/>
    <s v="  Month-to-Month   "/>
    <s v="Direct Debit"/>
    <n v="33"/>
    <n v="1761"/>
    <x v="3"/>
    <s v="Don't know"/>
    <x v="720"/>
    <x v="835"/>
    <n v="91"/>
    <x v="0"/>
    <n v="36.25"/>
    <x v="2"/>
    <s v="Phone"/>
    <x v="0"/>
    <n v="0"/>
    <n v="5531"/>
    <s v="Medio"/>
    <s v="Medio"/>
    <n v="5.4945054945054944E-2"/>
    <n v="924"/>
    <n v="287"/>
    <n v="0.31707317073170732"/>
    <n v="0.31707317073170732"/>
    <s v="Primera compra"/>
    <n v="1391"/>
    <n v="45.700205338809035"/>
    <n v="3.808350444900753"/>
    <x v="1"/>
    <x v="0"/>
    <s v="dic"/>
  </r>
  <r>
    <x v="5626"/>
    <x v="1"/>
    <n v="15"/>
    <n v="47"/>
    <n v="122.1"/>
    <n v="0"/>
    <s v="No"/>
    <s v="No"/>
    <n v="0"/>
    <n v="2"/>
    <n v="27"/>
    <s v="Yes"/>
    <n v="0"/>
    <s v="CT"/>
    <x v="1"/>
    <n v="29"/>
    <s v="Yes"/>
    <s v="No"/>
    <s v="Yes"/>
    <s v="  Month-to-Month   "/>
    <s v="Credit Card"/>
    <n v="50"/>
    <n v="467"/>
    <x v="5"/>
    <s v="Price too high"/>
    <x v="275"/>
    <x v="952"/>
    <n v="17"/>
    <x v="2"/>
    <n v="42.99"/>
    <x v="4"/>
    <s v="SMS"/>
    <x v="0"/>
    <n v="0"/>
    <n v="6162"/>
    <s v="Medio"/>
    <s v="Bajo"/>
    <n v="0.17647058823529413"/>
    <n v="579"/>
    <n v="50"/>
    <n v="0.34"/>
    <n v="0.34"/>
    <s v="Primera compra"/>
    <n v="334"/>
    <n v="10.973305954825463"/>
    <n v="0.91444216290212188"/>
    <x v="0"/>
    <x v="1"/>
    <s v="nov"/>
  </r>
  <r>
    <x v="5627"/>
    <x v="1"/>
    <n v="45"/>
    <n v="19"/>
    <n v="42.2"/>
    <n v="0"/>
    <s v="No"/>
    <s v="Yes"/>
    <n v="0"/>
    <n v="0"/>
    <n v="9"/>
    <s v="Yes"/>
    <n v="0"/>
    <s v="MI"/>
    <x v="1"/>
    <n v="65"/>
    <s v="No"/>
    <s v="Yes"/>
    <s v="No"/>
    <s v="  Month-to-Month   "/>
    <s v="Direct Debit"/>
    <n v="34"/>
    <n v="129"/>
    <x v="1"/>
    <s v="Limited range of services"/>
    <x v="488"/>
    <x v="1429"/>
    <n v="20"/>
    <x v="1"/>
    <n v="33.04"/>
    <x v="9"/>
    <s v="Phone"/>
    <x v="1"/>
    <n v="0"/>
    <n v="3313"/>
    <s v="Medio"/>
    <s v="Medio"/>
    <n v="0.4"/>
    <n v="1103"/>
    <n v="27"/>
    <n v="0.7407407407407407"/>
    <n v="0.7407407407407407"/>
    <s v="Primera compra"/>
    <n v="1692"/>
    <n v="55.589322381930188"/>
    <n v="4.6324435318275157"/>
    <x v="1"/>
    <x v="1"/>
    <s v="feb"/>
  </r>
  <r>
    <x v="5628"/>
    <x v="1"/>
    <n v="1"/>
    <n v="69"/>
    <n v="220.6"/>
    <n v="0"/>
    <s v="No"/>
    <s v="Yes"/>
    <n v="0"/>
    <n v="3"/>
    <n v="2"/>
    <s v="Yes"/>
    <n v="0"/>
    <s v="MS"/>
    <x v="1"/>
    <n v="82"/>
    <s v="No"/>
    <s v="Yes"/>
    <s v="No"/>
    <s v="  Month-to-Month   "/>
    <s v="Direct Debit"/>
    <n v="18"/>
    <n v="370"/>
    <x v="2"/>
    <s v="Competitor made better offer"/>
    <x v="579"/>
    <x v="1430"/>
    <n v="23"/>
    <x v="1"/>
    <n v="16.89"/>
    <x v="1"/>
    <s v="SMS"/>
    <x v="1"/>
    <n v="0"/>
    <n v="4901"/>
    <s v="Medio"/>
    <s v="Bajo"/>
    <n v="0"/>
    <n v="564"/>
    <n v="69"/>
    <n v="0.33333333333333331"/>
    <n v="0.33333333333333331"/>
    <s v="Primera compra"/>
    <n v="840"/>
    <n v="27.597535934291578"/>
    <n v="2.299794661190965"/>
    <x v="2"/>
    <x v="1"/>
    <s v="jun"/>
  </r>
  <r>
    <x v="5629"/>
    <x v="1"/>
    <n v="33"/>
    <n v="3"/>
    <n v="8"/>
    <n v="4"/>
    <s v="Yes"/>
    <s v="No"/>
    <n v="2.2999999999999998"/>
    <n v="5"/>
    <n v="6"/>
    <s v="Yes"/>
    <n v="0"/>
    <s v="NE"/>
    <x v="1"/>
    <n v="38"/>
    <s v="No"/>
    <s v="No"/>
    <s v="Yes"/>
    <s v="  Month-to-Month   "/>
    <s v="Paper Check"/>
    <n v="22"/>
    <n v="22"/>
    <x v="1"/>
    <s v="Network reliability"/>
    <x v="1412"/>
    <x v="555"/>
    <n v="40"/>
    <x v="0"/>
    <n v="17.690000000000001"/>
    <x v="9"/>
    <s v="Email"/>
    <x v="0"/>
    <n v="0.11"/>
    <n v="2028"/>
    <s v="Medio"/>
    <s v="Medio"/>
    <n v="0.2"/>
    <n v="1579"/>
    <n v="15"/>
    <n v="2.6666666666666665"/>
    <n v="2.6666666666666665"/>
    <s v="Primera compra"/>
    <n v="372"/>
    <n v="12.2217659137577"/>
    <n v="1.0184804928131417"/>
    <x v="1"/>
    <x v="1"/>
    <s v="oct"/>
  </r>
  <r>
    <x v="5630"/>
    <x v="1"/>
    <n v="17"/>
    <n v="353"/>
    <n v="698.4"/>
    <n v="0"/>
    <s v="No"/>
    <s v="No"/>
    <n v="0"/>
    <n v="0"/>
    <n v="10"/>
    <s v="Yes"/>
    <n v="0"/>
    <s v="SC"/>
    <x v="1"/>
    <n v="40"/>
    <s v="No"/>
    <s v="No"/>
    <s v="No"/>
    <s v="  Month-to-Month   "/>
    <s v="Direct Debit"/>
    <n v="47"/>
    <n v="2752"/>
    <x v="3"/>
    <s v="Don't know"/>
    <x v="492"/>
    <x v="461"/>
    <n v="50"/>
    <x v="2"/>
    <n v="54.35"/>
    <x v="7"/>
    <s v="Email"/>
    <x v="1"/>
    <n v="0"/>
    <n v="6021"/>
    <s v="Alto"/>
    <s v="Medio"/>
    <n v="0.12"/>
    <n v="1463"/>
    <n v="359"/>
    <n v="0.1392757660167131"/>
    <n v="0.1392757660167131"/>
    <s v="Primera compra"/>
    <n v="1111"/>
    <n v="36.50102669404518"/>
    <n v="3.0417522245037651"/>
    <x v="1"/>
    <x v="3"/>
    <s v="sept"/>
  </r>
  <r>
    <x v="5631"/>
    <x v="1"/>
    <n v="19"/>
    <n v="7"/>
    <n v="16"/>
    <n v="0"/>
    <s v="No"/>
    <s v="No"/>
    <n v="0"/>
    <n v="1"/>
    <n v="2"/>
    <s v="Yes"/>
    <n v="0"/>
    <s v="WV"/>
    <x v="1"/>
    <n v="51"/>
    <s v="No"/>
    <s v="No"/>
    <s v="No"/>
    <s v="  Month-to-Month   "/>
    <s v="Credit Card"/>
    <n v="42"/>
    <n v="42"/>
    <x v="2"/>
    <s v="Competitor had better devices"/>
    <x v="1259"/>
    <x v="272"/>
    <n v="95"/>
    <x v="0"/>
    <n v="36.29"/>
    <x v="2"/>
    <s v="Email"/>
    <x v="1"/>
    <n v="0"/>
    <n v="385"/>
    <s v="Medio"/>
    <s v="Medio"/>
    <n v="5.2631578947368418E-2"/>
    <n v="549"/>
    <n v="12"/>
    <n v="7.916666666666667"/>
    <n v="7.916666666666667"/>
    <s v="Primera compra"/>
    <n v="986"/>
    <n v="32.394250513347018"/>
    <n v="2.6995208761122513"/>
    <x v="1"/>
    <x v="1"/>
    <s v="ene"/>
  </r>
  <r>
    <x v="5632"/>
    <x v="1"/>
    <n v="25"/>
    <n v="36"/>
    <n v="84.1"/>
    <n v="44"/>
    <s v="Yes"/>
    <s v="No"/>
    <n v="30.8"/>
    <n v="1"/>
    <n v="1"/>
    <s v="Yes"/>
    <n v="0"/>
    <s v="AL"/>
    <x v="0"/>
    <n v="47"/>
    <s v="No"/>
    <s v="No"/>
    <s v="Yes"/>
    <s v="  Month-to-Month   "/>
    <s v="Direct Debit"/>
    <n v="53"/>
    <n v="554"/>
    <x v="1"/>
    <s v="Poor expertise of phone support"/>
    <x v="522"/>
    <x v="1270"/>
    <n v="119"/>
    <x v="1"/>
    <n v="60.37"/>
    <x v="4"/>
    <s v="Phone"/>
    <x v="1"/>
    <n v="0.15"/>
    <n v="334"/>
    <s v="Alto"/>
    <s v="Bajo"/>
    <n v="2.5210084033613446E-2"/>
    <n v="907"/>
    <n v="83"/>
    <n v="1.4337349397590362"/>
    <n v="1.4337349397590362"/>
    <s v="Primera compra"/>
    <n v="1642"/>
    <n v="53.946611909650926"/>
    <n v="4.4955509924709105"/>
    <x v="0"/>
    <x v="1"/>
    <s v="abr"/>
  </r>
  <r>
    <x v="5633"/>
    <x v="1"/>
    <n v="36"/>
    <n v="299"/>
    <n v="511.4"/>
    <n v="29"/>
    <s v="Yes"/>
    <s v="No"/>
    <n v="16.100000000000001"/>
    <n v="4"/>
    <n v="0"/>
    <s v="No"/>
    <n v="0"/>
    <s v="MO"/>
    <x v="0"/>
    <n v="55"/>
    <s v="No"/>
    <s v="No"/>
    <s v="No"/>
    <s v="  Two Year   "/>
    <s v="Credit Card"/>
    <n v="11"/>
    <n v="633"/>
    <x v="5"/>
    <s v="Price too high"/>
    <x v="569"/>
    <x v="946"/>
    <n v="106"/>
    <x v="0"/>
    <n v="11.14"/>
    <x v="10"/>
    <s v="SMS"/>
    <x v="1"/>
    <n v="460.99"/>
    <n v="3903"/>
    <s v="Medio"/>
    <s v="Medio"/>
    <n v="6.6037735849056603E-2"/>
    <n v="1193"/>
    <n v="335"/>
    <n v="0.31641791044776119"/>
    <n v="0.31641791044776119"/>
    <s v="Primera compra"/>
    <n v="1371"/>
    <n v="45.043121149897331"/>
    <n v="3.7535934291581108"/>
    <x v="1"/>
    <x v="1"/>
    <s v="ene"/>
  </r>
  <r>
    <x v="5634"/>
    <x v="1"/>
    <n v="10"/>
    <n v="27"/>
    <n v="85"/>
    <n v="16"/>
    <s v="Yes"/>
    <s v="No"/>
    <n v="19.100000000000001"/>
    <n v="3"/>
    <n v="8"/>
    <s v="Yes"/>
    <n v="0"/>
    <s v="NV"/>
    <x v="1"/>
    <n v="66"/>
    <s v="No"/>
    <s v="Yes"/>
    <s v="No"/>
    <s v="  Month-to-Month   "/>
    <s v="Direct Debit"/>
    <n v="38"/>
    <n v="398"/>
    <x v="5"/>
    <s v="Price too high"/>
    <x v="570"/>
    <x v="509"/>
    <n v="92"/>
    <x v="0"/>
    <n v="33.369999999999997"/>
    <x v="0"/>
    <s v="Phone"/>
    <x v="0"/>
    <n v="0.56999999999999995"/>
    <n v="6278"/>
    <s v="Medio"/>
    <s v="Bajo"/>
    <n v="2.1739130434782608E-2"/>
    <n v="534"/>
    <n v="45"/>
    <n v="2.0444444444444443"/>
    <n v="2.0444444444444443"/>
    <s v="Primera compra"/>
    <n v="748"/>
    <n v="24.57494866529774"/>
    <n v="2.0479123887748116"/>
    <x v="0"/>
    <x v="1"/>
    <s v="sept"/>
  </r>
  <r>
    <x v="5634"/>
    <x v="1"/>
    <n v="39"/>
    <n v="27"/>
    <n v="85"/>
    <n v="16"/>
    <s v="Yes"/>
    <s v="No"/>
    <n v="19.100000000000001"/>
    <n v="3"/>
    <n v="8"/>
    <s v="Yes"/>
    <n v="0"/>
    <s v="NV"/>
    <x v="1"/>
    <n v="66"/>
    <s v="No"/>
    <s v="Yes"/>
    <s v="No"/>
    <s v="  Month-to-Month   "/>
    <s v="Direct Debit"/>
    <n v="38"/>
    <n v="398"/>
    <x v="5"/>
    <s v="Price too high"/>
    <x v="570"/>
    <x v="509"/>
    <n v="92"/>
    <x v="0"/>
    <n v="33.369999999999997"/>
    <x v="0"/>
    <s v="Phone"/>
    <x v="0"/>
    <n v="0.56999999999999995"/>
    <n v="4013"/>
    <s v="Medio"/>
    <s v="Bajo"/>
    <n v="2.1739130434782608E-2"/>
    <n v="534"/>
    <n v="45"/>
    <n v="2.0444444444444443"/>
    <n v="2.0444444444444443"/>
    <s v="Compra posterior"/>
    <n v="748"/>
    <n v="24.57494866529774"/>
    <n v="2.0479123887748116"/>
    <x v="0"/>
    <x v="1"/>
    <s v="sept"/>
  </r>
  <r>
    <x v="5635"/>
    <x v="1"/>
    <n v="8"/>
    <n v="4"/>
    <n v="10"/>
    <n v="5"/>
    <s v="Yes"/>
    <s v="No"/>
    <n v="2.8"/>
    <n v="2"/>
    <n v="6"/>
    <s v="Yes"/>
    <n v="0"/>
    <s v="ID"/>
    <x v="0"/>
    <n v="52"/>
    <s v="No"/>
    <s v="No"/>
    <s v="No"/>
    <s v="  Month-to-Month   "/>
    <s v="Direct Debit"/>
    <n v="22"/>
    <n v="22"/>
    <x v="2"/>
    <s v="Competitor offered higher download speeds"/>
    <x v="80"/>
    <x v="1303"/>
    <n v="118"/>
    <x v="2"/>
    <n v="26.16"/>
    <x v="7"/>
    <s v="SMS"/>
    <x v="1"/>
    <n v="0.08"/>
    <n v="6397"/>
    <s v="Medio"/>
    <s v="Medio"/>
    <n v="5.0847457627118647E-2"/>
    <n v="1317"/>
    <n v="15"/>
    <n v="7.8666666666666663"/>
    <n v="7.8666666666666663"/>
    <s v="Primera compra"/>
    <n v="348"/>
    <n v="11.433264887063656"/>
    <n v="0.95277207392197127"/>
    <x v="1"/>
    <x v="1"/>
    <s v="oct"/>
  </r>
  <r>
    <x v="5636"/>
    <x v="1"/>
    <n v="14"/>
    <n v="114"/>
    <n v="423.9"/>
    <n v="0"/>
    <s v="No"/>
    <s v="No"/>
    <n v="0"/>
    <n v="5"/>
    <n v="24"/>
    <s v="Yes"/>
    <n v="0"/>
    <s v="VT"/>
    <x v="0"/>
    <n v="29"/>
    <s v="Yes"/>
    <s v="No"/>
    <s v="No"/>
    <s v="  Month-to-Month   "/>
    <s v="Direct Debit"/>
    <n v="47"/>
    <n v="1333"/>
    <x v="4"/>
    <s v="Attitude of support person"/>
    <x v="862"/>
    <x v="909"/>
    <n v="73"/>
    <x v="0"/>
    <n v="47.12"/>
    <x v="6"/>
    <s v="SMS"/>
    <x v="0"/>
    <n v="0"/>
    <n v="4258"/>
    <s v="Alto"/>
    <s v="Medio"/>
    <n v="0.13698630136986301"/>
    <n v="636"/>
    <n v="124"/>
    <n v="0.58870967741935487"/>
    <n v="0.58870967741935487"/>
    <s v="Primera compra"/>
    <n v="945"/>
    <n v="31.04722792607803"/>
    <n v="2.5872689938398357"/>
    <x v="1"/>
    <x v="0"/>
    <s v="mar"/>
  </r>
  <r>
    <x v="5637"/>
    <x v="1"/>
    <n v="1"/>
    <n v="3"/>
    <n v="8"/>
    <n v="0"/>
    <s v="No"/>
    <s v="No"/>
    <n v="24.8"/>
    <n v="1"/>
    <n v="10"/>
    <s v="Yes"/>
    <n v="0"/>
    <s v="NM"/>
    <x v="1"/>
    <n v="32"/>
    <s v="No"/>
    <s v="No"/>
    <s v="No"/>
    <s v="  Month-to-Month   "/>
    <s v="Direct Debit"/>
    <n v="14"/>
    <n v="14"/>
    <x v="1"/>
    <s v="Product dissatisfaction"/>
    <x v="494"/>
    <x v="1080"/>
    <n v="66"/>
    <x v="0"/>
    <n v="16.23"/>
    <x v="0"/>
    <s v="Email"/>
    <x v="0"/>
    <n v="0"/>
    <n v="4958"/>
    <s v="Medio"/>
    <s v="Bajo"/>
    <n v="3.0303030303030304E-2"/>
    <n v="1377"/>
    <n v="5"/>
    <n v="13.2"/>
    <n v="13.2"/>
    <s v="Primera compra"/>
    <n v="1026"/>
    <n v="33.708418891170432"/>
    <n v="2.8090349075975358"/>
    <x v="0"/>
    <x v="1"/>
    <s v="dic"/>
  </r>
  <r>
    <x v="5637"/>
    <x v="1"/>
    <n v="28"/>
    <n v="3"/>
    <n v="8"/>
    <n v="0"/>
    <s v="No"/>
    <s v="No"/>
    <n v="24.8"/>
    <n v="1"/>
    <n v="10"/>
    <s v="Yes"/>
    <n v="0"/>
    <s v="NM"/>
    <x v="1"/>
    <n v="32"/>
    <s v="No"/>
    <s v="No"/>
    <s v="No"/>
    <s v="  Month-to-Month   "/>
    <s v="Direct Debit"/>
    <n v="14"/>
    <n v="14"/>
    <x v="1"/>
    <s v="Product dissatisfaction"/>
    <x v="494"/>
    <x v="1080"/>
    <n v="66"/>
    <x v="0"/>
    <n v="16.23"/>
    <x v="0"/>
    <s v="Email"/>
    <x v="0"/>
    <n v="0"/>
    <n v="5357"/>
    <s v="Medio"/>
    <s v="Bajo"/>
    <n v="3.0303030303030304E-2"/>
    <n v="1377"/>
    <n v="5"/>
    <n v="13.2"/>
    <n v="13.2"/>
    <s v="Compra posterior"/>
    <n v="1026"/>
    <n v="33.708418891170432"/>
    <n v="2.8090349075975358"/>
    <x v="0"/>
    <x v="1"/>
    <s v="dic"/>
  </r>
  <r>
    <x v="5638"/>
    <x v="1"/>
    <n v="4"/>
    <n v="5"/>
    <n v="15"/>
    <n v="0"/>
    <s v="No"/>
    <s v="Yes"/>
    <n v="0"/>
    <n v="0"/>
    <n v="2"/>
    <s v="Yes"/>
    <n v="0"/>
    <s v="OR"/>
    <x v="1"/>
    <n v="50"/>
    <s v="No"/>
    <s v="No"/>
    <s v="No"/>
    <s v="  Month-to-Month   "/>
    <s v="Direct Debit"/>
    <n v="34"/>
    <n v="34"/>
    <x v="2"/>
    <s v="Competitor offered higher download speeds"/>
    <x v="93"/>
    <x v="1209"/>
    <n v="11"/>
    <x v="2"/>
    <n v="33.29"/>
    <x v="6"/>
    <s v="Phone"/>
    <x v="1"/>
    <n v="0"/>
    <n v="1802"/>
    <s v="Medio"/>
    <s v="Medio"/>
    <n v="0.90909090909090906"/>
    <n v="629"/>
    <n v="15"/>
    <n v="0.73333333333333328"/>
    <n v="0.73333333333333328"/>
    <s v="Primera compra"/>
    <n v="1021"/>
    <n v="33.544147843942504"/>
    <n v="2.7953456536618755"/>
    <x v="1"/>
    <x v="1"/>
    <s v="dic"/>
  </r>
  <r>
    <x v="5639"/>
    <x v="1"/>
    <n v="24"/>
    <n v="271"/>
    <n v="693.6"/>
    <n v="0"/>
    <s v="No"/>
    <s v="No"/>
    <n v="0"/>
    <n v="4"/>
    <n v="7"/>
    <s v="Yes"/>
    <n v="0"/>
    <s v="SC"/>
    <x v="1"/>
    <n v="34"/>
    <s v="No"/>
    <s v="No"/>
    <s v="Yes"/>
    <s v="  One Year   "/>
    <s v="Paper Check"/>
    <n v="22"/>
    <n v="1019"/>
    <x v="1"/>
    <s v="Product dissatisfaction"/>
    <x v="879"/>
    <x v="1431"/>
    <n v="119"/>
    <x v="1"/>
    <n v="21.35"/>
    <x v="7"/>
    <s v="Email"/>
    <x v="0"/>
    <n v="0"/>
    <n v="5947"/>
    <s v="Medio"/>
    <s v="Medio"/>
    <n v="5.0420168067226892E-2"/>
    <n v="982"/>
    <n v="277"/>
    <n v="0.4296028880866426"/>
    <n v="0.4296028880866426"/>
    <s v="Primera compra"/>
    <n v="778"/>
    <n v="25.560574948665298"/>
    <n v="2.130047912388775"/>
    <x v="1"/>
    <x v="2"/>
    <s v="ago"/>
  </r>
  <r>
    <x v="5640"/>
    <x v="1"/>
    <n v="25"/>
    <n v="7"/>
    <n v="15"/>
    <n v="0"/>
    <s v="No"/>
    <s v="No"/>
    <n v="0"/>
    <n v="5"/>
    <n v="3"/>
    <s v="Yes"/>
    <n v="0"/>
    <s v="ND"/>
    <x v="1"/>
    <n v="61"/>
    <s v="No"/>
    <s v="No"/>
    <s v="Yes"/>
    <s v="  Month-to-Month   "/>
    <s v="Direct Debit"/>
    <n v="31"/>
    <n v="31"/>
    <x v="4"/>
    <s v="Attitude of support person"/>
    <x v="607"/>
    <x v="856"/>
    <n v="43"/>
    <x v="1"/>
    <n v="25.29"/>
    <x v="9"/>
    <s v="Email"/>
    <x v="0"/>
    <n v="0"/>
    <n v="6313"/>
    <s v="Medio"/>
    <s v="Medio"/>
    <n v="0.18604651162790697"/>
    <n v="1449"/>
    <n v="15"/>
    <n v="2.8666666666666667"/>
    <n v="2.8666666666666667"/>
    <s v="Primera compra"/>
    <n v="1529"/>
    <n v="50.234086242299796"/>
    <n v="4.1861738535249833"/>
    <x v="1"/>
    <x v="1"/>
    <s v="ago"/>
  </r>
  <r>
    <x v="5641"/>
    <x v="1"/>
    <n v="25"/>
    <n v="3"/>
    <n v="8"/>
    <n v="8"/>
    <s v="Yes"/>
    <s v="No"/>
    <n v="11.5"/>
    <n v="0"/>
    <n v="5"/>
    <s v="No"/>
    <n v="9"/>
    <s v="NV"/>
    <x v="1"/>
    <n v="73"/>
    <s v="No"/>
    <s v="Yes"/>
    <s v="No"/>
    <s v="  Month-to-Month   "/>
    <s v="Paper Check"/>
    <n v="10"/>
    <n v="10"/>
    <x v="2"/>
    <s v="Competitor had better devices"/>
    <x v="140"/>
    <x v="174"/>
    <n v="53"/>
    <x v="1"/>
    <n v="8.41"/>
    <x v="7"/>
    <s v="SMS"/>
    <x v="0"/>
    <n v="0.02"/>
    <n v="5820"/>
    <s v="Medio"/>
    <s v="Medio"/>
    <n v="0.11320754716981132"/>
    <n v="1344"/>
    <n v="17"/>
    <n v="3.1176470588235294"/>
    <n v="3.1176470588235294"/>
    <s v="Primera compra"/>
    <n v="1440"/>
    <n v="47.310061601642708"/>
    <n v="3.9425051334702257"/>
    <x v="1"/>
    <x v="1"/>
    <s v="nov"/>
  </r>
  <r>
    <x v="5642"/>
    <x v="1"/>
    <n v="31"/>
    <n v="4"/>
    <n v="11"/>
    <n v="265"/>
    <s v="Yes"/>
    <s v="No"/>
    <n v="52.1"/>
    <n v="0"/>
    <n v="21"/>
    <s v="Yes"/>
    <n v="0"/>
    <s v="PA"/>
    <x v="0"/>
    <n v="29"/>
    <s v="Yes"/>
    <s v="No"/>
    <s v="No"/>
    <s v="  Month-to-Month   "/>
    <s v="Credit Card"/>
    <n v="35"/>
    <n v="35"/>
    <x v="4"/>
    <s v="Attitude of support person"/>
    <x v="1021"/>
    <x v="110"/>
    <n v="95"/>
    <x v="0"/>
    <n v="31.56"/>
    <x v="7"/>
    <s v="Email"/>
    <x v="1"/>
    <n v="549.04"/>
    <n v="3303"/>
    <s v="Medio"/>
    <s v="Medio"/>
    <n v="6.3157894736842107E-2"/>
    <n v="1438"/>
    <n v="275"/>
    <n v="0.34545454545454546"/>
    <n v="0.34545454545454546"/>
    <s v="Primera compra"/>
    <n v="1673"/>
    <n v="54.965092402464066"/>
    <n v="4.5804243668720055"/>
    <x v="1"/>
    <x v="1"/>
    <s v="mar"/>
  </r>
  <r>
    <x v="5643"/>
    <x v="1"/>
    <n v="44"/>
    <n v="7"/>
    <n v="15.2"/>
    <n v="0"/>
    <s v="No"/>
    <s v="No"/>
    <n v="0"/>
    <n v="3"/>
    <n v="3"/>
    <s v="Yes"/>
    <n v="0"/>
    <s v="AK"/>
    <x v="0"/>
    <n v="77"/>
    <s v="No"/>
    <s v="Yes"/>
    <s v="No"/>
    <s v="  Month-to-Month   "/>
    <s v="Credit Card"/>
    <n v="16"/>
    <n v="30"/>
    <x v="3"/>
    <s v="Don't know"/>
    <x v="789"/>
    <x v="372"/>
    <n v="120"/>
    <x v="1"/>
    <n v="14.11"/>
    <x v="1"/>
    <s v="Email"/>
    <x v="1"/>
    <n v="0"/>
    <n v="3014"/>
    <s v="Medio"/>
    <s v="Bajo"/>
    <n v="0"/>
    <n v="1461"/>
    <n v="7"/>
    <n v="17.142857142857142"/>
    <n v="17.142857142857142"/>
    <s v="Primera compra"/>
    <n v="824"/>
    <n v="27.071868583162217"/>
    <n v="2.2559890485968515"/>
    <x v="2"/>
    <x v="1"/>
    <s v="jul"/>
  </r>
  <r>
    <x v="5644"/>
    <x v="1"/>
    <n v="18"/>
    <n v="126"/>
    <n v="373.6"/>
    <n v="0"/>
    <s v="No"/>
    <s v="No"/>
    <n v="0"/>
    <n v="1"/>
    <n v="15"/>
    <s v="Yes"/>
    <n v="0"/>
    <s v="WY"/>
    <x v="0"/>
    <n v="82"/>
    <s v="No"/>
    <s v="Yes"/>
    <s v="No"/>
    <s v="  Month-to-Month   "/>
    <s v="Direct Debit"/>
    <n v="35"/>
    <n v="1628"/>
    <x v="4"/>
    <s v="Attitude of support person"/>
    <x v="868"/>
    <x v="272"/>
    <n v="53"/>
    <x v="1"/>
    <n v="32.18"/>
    <x v="2"/>
    <s v="SMS"/>
    <x v="1"/>
    <n v="0"/>
    <n v="3668"/>
    <s v="Medio"/>
    <s v="Medio"/>
    <n v="9.4339622641509441E-2"/>
    <n v="549"/>
    <n v="131"/>
    <n v="0.40458015267175573"/>
    <n v="0.40458015267175573"/>
    <s v="Primera compra"/>
    <n v="818"/>
    <n v="26.874743326488709"/>
    <n v="2.239561943874059"/>
    <x v="1"/>
    <x v="0"/>
    <s v="jul"/>
  </r>
  <r>
    <x v="5645"/>
    <x v="1"/>
    <n v="34"/>
    <n v="91"/>
    <n v="242.3"/>
    <n v="148"/>
    <s v="Yes"/>
    <s v="No"/>
    <n v="192.4"/>
    <n v="3"/>
    <n v="2"/>
    <s v="Yes"/>
    <n v="0"/>
    <s v="WY"/>
    <x v="1"/>
    <n v="58"/>
    <s v="No"/>
    <s v="No"/>
    <s v="No"/>
    <s v="  Month-to-Month   "/>
    <s v="Paper Check"/>
    <m/>
    <n v="319"/>
    <x v="5"/>
    <s v="Price too high"/>
    <x v="74"/>
    <x v="515"/>
    <n v="18"/>
    <x v="0"/>
    <n v="23.26"/>
    <x v="7"/>
    <s v="Email"/>
    <x v="1"/>
    <n v="3.85"/>
    <n v="60"/>
    <s v="Medio"/>
    <s v="Medio"/>
    <n v="0.33333333333333331"/>
    <n v="1408"/>
    <n v="245"/>
    <n v="7.3469387755102047E-2"/>
    <n v="7.3469387755102047E-2"/>
    <s v="Primera compra"/>
    <n v="426"/>
    <n v="13.995893223819301"/>
    <n v="1.1663244353182751"/>
    <x v="1"/>
    <x v="1"/>
    <s v="ago"/>
  </r>
  <r>
    <x v="5646"/>
    <x v="1"/>
    <n v="35"/>
    <n v="433"/>
    <n v="1107.2"/>
    <n v="16"/>
    <s v="Yes"/>
    <s v="No"/>
    <n v="27"/>
    <n v="5"/>
    <n v="9"/>
    <s v="Yes"/>
    <n v="0"/>
    <s v="IN"/>
    <x v="0"/>
    <n v="26"/>
    <s v="Yes"/>
    <s v="No"/>
    <s v="Yes"/>
    <s v="  Two Year   "/>
    <s v="Direct Debit"/>
    <n v="41"/>
    <n v="2850"/>
    <x v="2"/>
    <s v="Competitor had better devices"/>
    <x v="520"/>
    <x v="159"/>
    <n v="78"/>
    <x v="1"/>
    <n v="33.29"/>
    <x v="2"/>
    <s v="SMS"/>
    <x v="1"/>
    <n v="0.05"/>
    <n v="1796"/>
    <s v="Medio"/>
    <s v="Medio"/>
    <n v="6.4102564102564097E-2"/>
    <n v="583"/>
    <n v="454"/>
    <n v="0.17180616740088106"/>
    <n v="0.17180616740088106"/>
    <s v="Primera compra"/>
    <n v="976"/>
    <n v="32.06570841889117"/>
    <n v="2.6721423682409307"/>
    <x v="1"/>
    <x v="3"/>
    <s v="feb"/>
  </r>
  <r>
    <x v="5647"/>
    <x v="1"/>
    <n v="35"/>
    <n v="12"/>
    <n v="28.9"/>
    <n v="0"/>
    <s v="No"/>
    <s v="No"/>
    <n v="0"/>
    <n v="0"/>
    <n v="4"/>
    <s v="No"/>
    <n v="3"/>
    <s v="LA"/>
    <x v="1"/>
    <n v="33"/>
    <s v="No"/>
    <s v="No"/>
    <s v="No"/>
    <s v="  Month-to-Month   "/>
    <s v="Credit Card"/>
    <n v="35"/>
    <n v="169"/>
    <x v="2"/>
    <s v="Competitor offered higher download speeds"/>
    <x v="1308"/>
    <x v="307"/>
    <n v="16"/>
    <x v="0"/>
    <n v="30.25"/>
    <x v="2"/>
    <s v="Email"/>
    <x v="0"/>
    <n v="0"/>
    <n v="5827"/>
    <s v="Medio"/>
    <s v="Medio"/>
    <n v="0.3125"/>
    <n v="900"/>
    <n v="17"/>
    <n v="0.94117647058823528"/>
    <n v="0.94117647058823528"/>
    <s v="Primera compra"/>
    <n v="671"/>
    <n v="22.04517453798768"/>
    <n v="1.83709787816564"/>
    <x v="1"/>
    <x v="1"/>
    <s v="dic"/>
  </r>
  <r>
    <x v="5648"/>
    <x v="1"/>
    <n v="41"/>
    <n v="63"/>
    <n v="207.6"/>
    <n v="56"/>
    <s v="Yes"/>
    <s v="No"/>
    <n v="32.200000000000003"/>
    <n v="0"/>
    <n v="9"/>
    <s v="Yes"/>
    <n v="0"/>
    <s v="NV"/>
    <x v="1"/>
    <n v="32"/>
    <s v="No"/>
    <s v="No"/>
    <s v="No"/>
    <s v="  Month-to-Month   "/>
    <s v="Direct Debit"/>
    <n v="21"/>
    <n v="287"/>
    <x v="2"/>
    <s v="Competitor had better devices"/>
    <x v="878"/>
    <x v="1432"/>
    <n v="101"/>
    <x v="1"/>
    <n v="22.88"/>
    <x v="7"/>
    <s v="SMS"/>
    <x v="1"/>
    <n v="0.97"/>
    <n v="4960"/>
    <s v="Medio"/>
    <s v="Medio"/>
    <n v="5.9405940594059403E-2"/>
    <n v="611"/>
    <n v="125"/>
    <n v="0.80800000000000005"/>
    <n v="0.80800000000000005"/>
    <s v="Primera compra"/>
    <n v="1249"/>
    <n v="41.034907597535934"/>
    <n v="3.4195756331279945"/>
    <x v="1"/>
    <x v="1"/>
    <s v="may"/>
  </r>
  <r>
    <x v="5649"/>
    <x v="1"/>
    <n v="18"/>
    <n v="91"/>
    <n v="215.4"/>
    <n v="180"/>
    <s v="Yes"/>
    <s v="No"/>
    <n v="85"/>
    <n v="5"/>
    <n v="2"/>
    <s v="No"/>
    <n v="31"/>
    <s v="WI"/>
    <x v="1"/>
    <n v="59"/>
    <s v="No"/>
    <s v="No"/>
    <s v="No"/>
    <s v="  One Year   "/>
    <s v="Paper Check"/>
    <n v="12"/>
    <n v="504"/>
    <x v="2"/>
    <s v="Competitor had better devices"/>
    <x v="279"/>
    <x v="211"/>
    <n v="3"/>
    <x v="2"/>
    <n v="11.66"/>
    <x v="3"/>
    <s v="Email"/>
    <x v="1"/>
    <n v="0.26"/>
    <n v="3496"/>
    <s v="Medio"/>
    <s v="Bajo"/>
    <n v="0.33333333333333331"/>
    <n v="1083"/>
    <n v="272"/>
    <n v="1.1029411764705883E-2"/>
    <n v="1.1029411764705883E-2"/>
    <s v="Primera compra"/>
    <n v="321"/>
    <n v="10.546201232032855"/>
    <n v="0.87885010266940455"/>
    <x v="0"/>
    <x v="1"/>
    <s v="nov"/>
  </r>
  <r>
    <x v="5650"/>
    <x v="1"/>
    <n v="15"/>
    <n v="6"/>
    <n v="13"/>
    <n v="0"/>
    <s v="No"/>
    <s v="No"/>
    <n v="8.9"/>
    <n v="1"/>
    <n v="17"/>
    <s v="No"/>
    <n v="35"/>
    <s v="VT"/>
    <x v="1"/>
    <n v="29"/>
    <s v="Yes"/>
    <s v="No"/>
    <s v="No"/>
    <s v="  Month-to-Month   "/>
    <s v="Direct Debit"/>
    <n v="54"/>
    <n v="54"/>
    <x v="2"/>
    <s v="Competitor made better offer"/>
    <x v="977"/>
    <x v="670"/>
    <n v="84"/>
    <x v="0"/>
    <n v="55.18"/>
    <x v="7"/>
    <s v="SMS"/>
    <x v="0"/>
    <n v="0"/>
    <n v="2555"/>
    <s v="Alto"/>
    <s v="Medio"/>
    <n v="7.1428571428571425E-2"/>
    <n v="594"/>
    <n v="12"/>
    <n v="7"/>
    <n v="7"/>
    <s v="Primera compra"/>
    <n v="518"/>
    <n v="17.01848049281314"/>
    <n v="1.4182067077344283"/>
    <x v="1"/>
    <x v="1"/>
    <s v="may"/>
  </r>
  <r>
    <x v="5651"/>
    <x v="1"/>
    <n v="2"/>
    <n v="77"/>
    <n v="225.9"/>
    <n v="0"/>
    <s v="No"/>
    <s v="No"/>
    <n v="222.1"/>
    <n v="4"/>
    <n v="2"/>
    <s v="Yes"/>
    <n v="0"/>
    <s v="CO"/>
    <x v="1"/>
    <n v="52"/>
    <s v="No"/>
    <s v="No"/>
    <s v="Yes"/>
    <s v="  Month-to-Month   "/>
    <s v="Direct Debit"/>
    <n v="70"/>
    <n v="1052"/>
    <x v="2"/>
    <s v="Competitor made better offer"/>
    <x v="85"/>
    <x v="372"/>
    <n v="14"/>
    <x v="2"/>
    <n v="70.48"/>
    <x v="7"/>
    <s v="SMS"/>
    <x v="0"/>
    <n v="0"/>
    <n v="2113"/>
    <s v="Alto"/>
    <s v="Medio"/>
    <n v="0.42857142857142855"/>
    <n v="1461"/>
    <n v="83"/>
    <n v="0.16867469879518071"/>
    <n v="0.16867469879518071"/>
    <s v="Primera compra"/>
    <n v="1363"/>
    <n v="44.780287474332653"/>
    <n v="3.7316906228610542"/>
    <x v="1"/>
    <x v="2"/>
    <s v="ene"/>
  </r>
  <r>
    <x v="5652"/>
    <x v="1"/>
    <n v="41"/>
    <n v="88"/>
    <n v="308.2"/>
    <n v="44"/>
    <s v="Yes"/>
    <s v="No"/>
    <n v="29"/>
    <n v="2"/>
    <n v="9"/>
    <s v="Yes"/>
    <n v="0"/>
    <s v="LA"/>
    <x v="0"/>
    <n v="43"/>
    <s v="No"/>
    <s v="No"/>
    <s v="No"/>
    <s v="  Month-to-Month   "/>
    <s v="Direct Debit"/>
    <n v="41"/>
    <n v="907"/>
    <x v="1"/>
    <s v="Product dissatisfaction"/>
    <x v="1025"/>
    <x v="108"/>
    <n v="64"/>
    <x v="1"/>
    <n v="37.03"/>
    <x v="0"/>
    <s v="Phone"/>
    <x v="1"/>
    <n v="1.45"/>
    <n v="1131"/>
    <s v="Medio"/>
    <s v="Bajo"/>
    <n v="3.125E-2"/>
    <n v="1604"/>
    <n v="134"/>
    <n v="0.47761194029850745"/>
    <n v="0.47761194029850745"/>
    <s v="Primera compra"/>
    <n v="1584"/>
    <n v="52.041067761806985"/>
    <n v="4.3367556468172488"/>
    <x v="0"/>
    <x v="2"/>
    <s v="jun"/>
  </r>
  <r>
    <x v="5653"/>
    <x v="1"/>
    <n v="8"/>
    <n v="384"/>
    <n v="755.9"/>
    <n v="0"/>
    <s v="No"/>
    <s v="No"/>
    <n v="0"/>
    <n v="1"/>
    <n v="1"/>
    <s v="Yes"/>
    <n v="0"/>
    <s v="IA"/>
    <x v="0"/>
    <n v="45"/>
    <s v="No"/>
    <s v="No"/>
    <s v="No"/>
    <s v="  One Year   "/>
    <s v="Direct Debit"/>
    <n v="37"/>
    <n v="1846"/>
    <x v="2"/>
    <s v="Competitor offered more data"/>
    <x v="1301"/>
    <x v="1192"/>
    <n v="21"/>
    <x v="0"/>
    <n v="44.36"/>
    <x v="10"/>
    <s v="Email"/>
    <x v="0"/>
    <n v="0"/>
    <n v="3093"/>
    <s v="Medio"/>
    <s v="Medio"/>
    <n v="0.33333333333333331"/>
    <n v="1327"/>
    <n v="391"/>
    <n v="5.3708439897698211E-2"/>
    <n v="5.3708439897698211E-2"/>
    <s v="Primera compra"/>
    <n v="1657"/>
    <n v="54.439425051334695"/>
    <n v="4.5366187542778915"/>
    <x v="1"/>
    <x v="0"/>
    <s v="mar"/>
  </r>
  <r>
    <x v="5654"/>
    <x v="1"/>
    <n v="3"/>
    <n v="97"/>
    <n v="365.4"/>
    <n v="120"/>
    <s v="Yes"/>
    <s v="No"/>
    <n v="204"/>
    <n v="1"/>
    <n v="4"/>
    <s v="Yes"/>
    <n v="0"/>
    <s v="MO"/>
    <x v="1"/>
    <n v="62"/>
    <s v="No"/>
    <s v="No"/>
    <s v="Yes"/>
    <s v="  Month-to-Month   "/>
    <s v="Direct Debit"/>
    <n v="64"/>
    <n v="1939"/>
    <x v="2"/>
    <s v="Competitor had better devices"/>
    <x v="309"/>
    <x v="105"/>
    <n v="31"/>
    <x v="2"/>
    <n v="58.08"/>
    <x v="8"/>
    <s v="SMS"/>
    <x v="0"/>
    <n v="0.41"/>
    <n v="2946"/>
    <s v="Alto"/>
    <s v="Medio"/>
    <n v="0.29032258064516131"/>
    <n v="1378"/>
    <n v="226"/>
    <n v="0.13716814159292035"/>
    <n v="0.13716814159292035"/>
    <s v="Primera compra"/>
    <n v="750"/>
    <n v="24.640657084188909"/>
    <n v="2.0533880903490758"/>
    <x v="1"/>
    <x v="0"/>
    <s v="sept"/>
  </r>
  <r>
    <x v="5655"/>
    <x v="1"/>
    <n v="43"/>
    <n v="3"/>
    <n v="8"/>
    <n v="7"/>
    <s v="Yes"/>
    <s v="No"/>
    <n v="3.2"/>
    <n v="4"/>
    <n v="17"/>
    <s v="Yes"/>
    <n v="0"/>
    <s v="AL"/>
    <x v="0"/>
    <n v="23"/>
    <s v="Yes"/>
    <s v="No"/>
    <s v="No"/>
    <s v="  Month-to-Month   "/>
    <s v="Direct Debit"/>
    <n v="45"/>
    <n v="45"/>
    <x v="1"/>
    <s v="Network reliability"/>
    <x v="1145"/>
    <x v="651"/>
    <n v="20"/>
    <x v="0"/>
    <n v="37.28"/>
    <x v="9"/>
    <s v="Email"/>
    <x v="1"/>
    <n v="0.13"/>
    <n v="5032"/>
    <s v="Medio"/>
    <s v="Medio"/>
    <n v="0.4"/>
    <n v="745"/>
    <n v="18"/>
    <n v="1.1111111111111112"/>
    <n v="1.1111111111111112"/>
    <s v="Primera compra"/>
    <n v="807"/>
    <n v="26.513347022587268"/>
    <n v="2.2094455852156059"/>
    <x v="1"/>
    <x v="1"/>
    <s v="jul"/>
  </r>
  <r>
    <x v="5656"/>
    <x v="1"/>
    <n v="43"/>
    <n v="478"/>
    <n v="1067.4000000000001"/>
    <n v="0"/>
    <s v="No"/>
    <s v="No"/>
    <n v="0"/>
    <n v="5"/>
    <n v="18"/>
    <s v="Yes"/>
    <n v="0"/>
    <s v="NM"/>
    <x v="0"/>
    <n v="27"/>
    <s v="Yes"/>
    <s v="No"/>
    <s v="Yes"/>
    <s v="  Two Year   "/>
    <s v="Credit Card"/>
    <n v="73"/>
    <n v="4886"/>
    <x v="3"/>
    <s v="Don't know"/>
    <x v="496"/>
    <x v="1141"/>
    <n v="43"/>
    <x v="1"/>
    <n v="83.62"/>
    <x v="9"/>
    <s v="SMS"/>
    <x v="0"/>
    <n v="0"/>
    <n v="3790"/>
    <s v="Alto"/>
    <s v="Medio"/>
    <n v="0.18604651162790697"/>
    <n v="1171"/>
    <n v="486"/>
    <n v="8.8477366255144033E-2"/>
    <n v="8.8477366255144033E-2"/>
    <s v="Primera compra"/>
    <n v="1612"/>
    <n v="52.960985626283374"/>
    <n v="4.4134154688569476"/>
    <x v="1"/>
    <x v="3"/>
    <s v="may"/>
  </r>
  <r>
    <x v="5657"/>
    <x v="1"/>
    <n v="2"/>
    <n v="18"/>
    <n v="39.299999999999997"/>
    <n v="32"/>
    <s v="Yes"/>
    <s v="No"/>
    <n v="22.1"/>
    <n v="2"/>
    <n v="5"/>
    <s v="Yes"/>
    <n v="0"/>
    <s v="MT"/>
    <x v="1"/>
    <n v="84"/>
    <s v="No"/>
    <s v="Yes"/>
    <s v="Yes"/>
    <s v="  Month-to-Month   "/>
    <s v="Direct Debit"/>
    <n v="39"/>
    <n v="304"/>
    <x v="5"/>
    <s v="Price too high"/>
    <x v="1398"/>
    <x v="557"/>
    <n v="32"/>
    <x v="0"/>
    <n v="31.77"/>
    <x v="10"/>
    <s v="Email"/>
    <x v="1"/>
    <n v="1.1000000000000001"/>
    <n v="4023"/>
    <s v="Medio"/>
    <s v="Medio"/>
    <n v="0.21875"/>
    <n v="456"/>
    <n v="57"/>
    <n v="0.56140350877192979"/>
    <n v="0.56140350877192979"/>
    <s v="Primera compra"/>
    <n v="1632"/>
    <n v="53.618069815195071"/>
    <n v="4.4681724845995889"/>
    <x v="1"/>
    <x v="1"/>
    <s v="abr"/>
  </r>
  <r>
    <x v="5658"/>
    <x v="1"/>
    <n v="17"/>
    <n v="79"/>
    <n v="265.89999999999998"/>
    <n v="0"/>
    <s v="No"/>
    <s v="No"/>
    <n v="13.8"/>
    <n v="3"/>
    <n v="10"/>
    <s v="Yes"/>
    <n v="0"/>
    <s v="PA"/>
    <x v="1"/>
    <n v="69"/>
    <s v="No"/>
    <s v="Yes"/>
    <s v="Yes"/>
    <s v="  One Year   "/>
    <s v="Direct Debit"/>
    <n v="46"/>
    <n v="2057"/>
    <x v="2"/>
    <s v="Competitor made better offer"/>
    <x v="540"/>
    <x v="905"/>
    <n v="109"/>
    <x v="0"/>
    <n v="44.5"/>
    <x v="9"/>
    <s v="Phone"/>
    <x v="0"/>
    <n v="0"/>
    <n v="6621"/>
    <s v="Medio"/>
    <s v="Medio"/>
    <n v="7.3394495412844041E-2"/>
    <n v="1174"/>
    <n v="87"/>
    <n v="1.2528735632183907"/>
    <n v="1.2528735632183907"/>
    <s v="Primera compra"/>
    <n v="813"/>
    <n v="26.710472279260777"/>
    <n v="2.2258726899383983"/>
    <x v="1"/>
    <x v="0"/>
    <s v="jul"/>
  </r>
  <r>
    <x v="5659"/>
    <x v="1"/>
    <n v="6"/>
    <n v="3"/>
    <n v="9"/>
    <n v="100"/>
    <s v="Yes"/>
    <s v="No"/>
    <n v="60.5"/>
    <n v="5"/>
    <n v="23"/>
    <s v="Yes"/>
    <n v="0"/>
    <s v="MD"/>
    <x v="0"/>
    <n v="25"/>
    <s v="Yes"/>
    <s v="No"/>
    <s v="No"/>
    <s v="  Month-to-Month   "/>
    <s v="Direct Debit"/>
    <n v="31"/>
    <n v="31"/>
    <x v="2"/>
    <s v="Competitor offered higher download speeds"/>
    <x v="132"/>
    <x v="887"/>
    <n v="80"/>
    <x v="2"/>
    <n v="36.630000000000003"/>
    <x v="4"/>
    <s v="SMS"/>
    <x v="0"/>
    <n v="3.02"/>
    <n v="6071"/>
    <s v="Medio"/>
    <s v="Bajo"/>
    <n v="3.7499999999999999E-2"/>
    <n v="432"/>
    <n v="106"/>
    <n v="0.75471698113207553"/>
    <n v="0.75471698113207553"/>
    <s v="Primera compra"/>
    <n v="378"/>
    <n v="12.418891170431213"/>
    <n v="1.0349075975359343"/>
    <x v="0"/>
    <x v="1"/>
    <s v="oct"/>
  </r>
  <r>
    <x v="5660"/>
    <x v="1"/>
    <n v="6"/>
    <n v="109"/>
    <n v="224.8"/>
    <n v="88"/>
    <s v="Yes"/>
    <s v="No"/>
    <n v="33.4"/>
    <n v="5"/>
    <n v="7"/>
    <s v="Yes"/>
    <n v="0"/>
    <s v="PA"/>
    <x v="0"/>
    <n v="68"/>
    <s v="No"/>
    <s v="Yes"/>
    <s v="No"/>
    <s v="  Month-to-Month   "/>
    <s v="Direct Debit"/>
    <n v="27"/>
    <n v="609"/>
    <x v="4"/>
    <s v="Attitude of service provider"/>
    <x v="1392"/>
    <x v="113"/>
    <n v="41"/>
    <x v="0"/>
    <n v="28.15"/>
    <x v="0"/>
    <s v="Phone"/>
    <x v="1"/>
    <n v="1.67"/>
    <n v="3341"/>
    <s v="Medio"/>
    <s v="Bajo"/>
    <n v="4.878048780487805E-2"/>
    <n v="1252"/>
    <n v="199"/>
    <n v="0.20603015075376885"/>
    <n v="0.20603015075376885"/>
    <s v="Primera compra"/>
    <n v="332"/>
    <n v="10.907597535934292"/>
    <n v="0.90896646132785763"/>
    <x v="0"/>
    <x v="1"/>
    <s v="nov"/>
  </r>
  <r>
    <x v="5661"/>
    <x v="1"/>
    <n v="8"/>
    <n v="2"/>
    <n v="4"/>
    <n v="0"/>
    <s v="No"/>
    <s v="No"/>
    <n v="137.9"/>
    <n v="2"/>
    <n v="3"/>
    <s v="Yes"/>
    <n v="0"/>
    <s v="NY"/>
    <x v="0"/>
    <n v="35"/>
    <s v="No"/>
    <s v="No"/>
    <s v="No"/>
    <s v="  Month-to-Month   "/>
    <s v="Paper Check"/>
    <n v="26"/>
    <n v="26"/>
    <x v="1"/>
    <s v="Poor expertise of phone support"/>
    <x v="1348"/>
    <x v="388"/>
    <n v="36"/>
    <x v="2"/>
    <n v="21.08"/>
    <x v="6"/>
    <s v="SMS"/>
    <x v="1"/>
    <n v="0"/>
    <n v="2919"/>
    <s v="Medio"/>
    <s v="Medio"/>
    <n v="0.27777777777777779"/>
    <n v="868"/>
    <n v="12"/>
    <n v="3"/>
    <n v="3"/>
    <s v="Primera compra"/>
    <n v="1439"/>
    <n v="47.277207392197127"/>
    <n v="3.9397672826830941"/>
    <x v="1"/>
    <x v="1"/>
    <s v="nov"/>
  </r>
  <r>
    <x v="5662"/>
    <x v="1"/>
    <n v="18"/>
    <n v="5"/>
    <n v="16"/>
    <n v="1"/>
    <s v="Yes"/>
    <s v="No"/>
    <n v="6.6"/>
    <n v="4"/>
    <n v="0"/>
    <s v="No"/>
    <n v="0"/>
    <s v="DE"/>
    <x v="1"/>
    <n v="67"/>
    <s v="No"/>
    <s v="Yes"/>
    <s v="No"/>
    <s v="  Month-to-Month   "/>
    <s v="Direct Debit"/>
    <n v="10"/>
    <n v="10"/>
    <x v="1"/>
    <s v="Limited range of services"/>
    <x v="995"/>
    <x v="916"/>
    <n v="27"/>
    <x v="0"/>
    <n v="8.92"/>
    <x v="2"/>
    <s v="Phone"/>
    <x v="0"/>
    <n v="0.13"/>
    <n v="709"/>
    <s v="Medio"/>
    <s v="Medio"/>
    <n v="0.18518518518518517"/>
    <n v="306"/>
    <n v="11"/>
    <n v="2.4545454545454546"/>
    <n v="2.4545454545454546"/>
    <s v="Primera compra"/>
    <n v="1020"/>
    <n v="33.511293634496923"/>
    <n v="2.7926078028747434"/>
    <x v="1"/>
    <x v="1"/>
    <s v="dic"/>
  </r>
  <r>
    <x v="5662"/>
    <x v="1"/>
    <n v="30"/>
    <n v="5"/>
    <n v="16"/>
    <n v="1"/>
    <s v="Yes"/>
    <s v="No"/>
    <n v="6.6"/>
    <n v="4"/>
    <n v="0"/>
    <s v="No"/>
    <n v="0"/>
    <s v="DE"/>
    <x v="1"/>
    <n v="67"/>
    <s v="No"/>
    <s v="Yes"/>
    <s v="No"/>
    <s v="  Month-to-Month   "/>
    <s v="Direct Debit"/>
    <n v="10"/>
    <n v="10"/>
    <x v="1"/>
    <s v="Limited range of services"/>
    <x v="995"/>
    <x v="916"/>
    <n v="27"/>
    <x v="0"/>
    <n v="8.92"/>
    <x v="2"/>
    <s v="Phone"/>
    <x v="0"/>
    <n v="0.13"/>
    <n v="2492"/>
    <s v="Medio"/>
    <s v="Medio"/>
    <n v="0.18518518518518517"/>
    <n v="306"/>
    <n v="11"/>
    <n v="2.4545454545454546"/>
    <n v="2.4545454545454546"/>
    <s v="Compra posterior"/>
    <n v="1020"/>
    <n v="33.511293634496923"/>
    <n v="2.7926078028747434"/>
    <x v="1"/>
    <x v="1"/>
    <s v="dic"/>
  </r>
  <r>
    <x v="5663"/>
    <x v="1"/>
    <n v="22"/>
    <n v="151"/>
    <n v="335.4"/>
    <n v="112"/>
    <s v="Yes"/>
    <s v="No"/>
    <n v="46.2"/>
    <n v="0"/>
    <n v="4"/>
    <s v="Yes"/>
    <n v="0"/>
    <s v="KY"/>
    <x v="1"/>
    <n v="77"/>
    <s v="No"/>
    <s v="Yes"/>
    <s v="Yes"/>
    <s v="  Month-to-Month   "/>
    <s v="Credit Card"/>
    <n v="53"/>
    <n v="1471"/>
    <x v="3"/>
    <s v="Don't know"/>
    <x v="613"/>
    <x v="162"/>
    <n v="92"/>
    <x v="1"/>
    <n v="62.2"/>
    <x v="5"/>
    <s v="Phone"/>
    <x v="0"/>
    <n v="1.85"/>
    <n v="5192"/>
    <s v="Alto"/>
    <s v="Bajo"/>
    <n v="4.3478260869565216E-2"/>
    <n v="1606"/>
    <n v="267"/>
    <n v="0.34456928838951312"/>
    <n v="0.34456928838951312"/>
    <s v="Primera compra"/>
    <n v="414"/>
    <n v="13.601642710472278"/>
    <n v="1.1334702258726899"/>
    <x v="0"/>
    <x v="0"/>
    <s v="ago"/>
  </r>
  <r>
    <x v="5664"/>
    <x v="1"/>
    <n v="20"/>
    <n v="406"/>
    <n v="831.9"/>
    <n v="0"/>
    <s v="No"/>
    <s v="No"/>
    <n v="0"/>
    <n v="5"/>
    <n v="10"/>
    <s v="Yes"/>
    <n v="0"/>
    <s v="AL"/>
    <x v="0"/>
    <n v="75"/>
    <s v="No"/>
    <s v="Yes"/>
    <s v="Yes"/>
    <s v="  Month-to-Month   "/>
    <s v="Direct Debit"/>
    <n v="45"/>
    <n v="3099"/>
    <x v="2"/>
    <s v="Competitor offered more data"/>
    <x v="312"/>
    <x v="530"/>
    <n v="45"/>
    <x v="2"/>
    <n v="51.94"/>
    <x v="7"/>
    <s v="SMS"/>
    <x v="1"/>
    <n v="0"/>
    <n v="2752"/>
    <s v="Alto"/>
    <s v="Medio"/>
    <n v="0.13333333333333333"/>
    <n v="1250"/>
    <n v="412"/>
    <n v="0.10922330097087378"/>
    <n v="0.10922330097087378"/>
    <s v="Primera compra"/>
    <n v="785"/>
    <n v="25.790554414784395"/>
    <n v="2.1492128678986995"/>
    <x v="1"/>
    <x v="3"/>
    <s v="ago"/>
  </r>
  <r>
    <x v="5665"/>
    <x v="1"/>
    <n v="2"/>
    <n v="49"/>
    <n v="106.2"/>
    <n v="44"/>
    <s v="Yes"/>
    <s v="No"/>
    <n v="32.6"/>
    <n v="0"/>
    <n v="9"/>
    <s v="Yes"/>
    <n v="0"/>
    <s v="ID"/>
    <x v="1"/>
    <n v="42"/>
    <s v="No"/>
    <s v="No"/>
    <s v="Yes"/>
    <s v="  Month-to-Month   "/>
    <s v="Direct Debit"/>
    <n v="37"/>
    <n v="396"/>
    <x v="1"/>
    <s v="Network reliability"/>
    <x v="498"/>
    <x v="640"/>
    <n v="117"/>
    <x v="2"/>
    <n v="32.97"/>
    <x v="2"/>
    <s v="SMS"/>
    <x v="0"/>
    <n v="1.63"/>
    <n v="2895"/>
    <s v="Medio"/>
    <s v="Medio"/>
    <n v="4.2735042735042736E-2"/>
    <n v="1575"/>
    <n v="98"/>
    <n v="1.1938775510204083"/>
    <n v="1.1938775510204083"/>
    <s v="Primera compra"/>
    <n v="927"/>
    <n v="30.455852156057496"/>
    <n v="2.537987679671458"/>
    <x v="1"/>
    <x v="1"/>
    <s v="mar"/>
  </r>
  <r>
    <x v="5666"/>
    <x v="1"/>
    <n v="47"/>
    <n v="222"/>
    <n v="520.9"/>
    <n v="0"/>
    <s v="No"/>
    <s v="No"/>
    <n v="4.3"/>
    <n v="4"/>
    <n v="15"/>
    <s v="No"/>
    <n v="74"/>
    <s v="NV"/>
    <x v="1"/>
    <n v="30"/>
    <s v="No"/>
    <s v="No"/>
    <s v="Yes"/>
    <s v="  Month-to-Month   "/>
    <s v="Direct Debit"/>
    <n v="17"/>
    <n v="806"/>
    <x v="5"/>
    <s v="Price too high"/>
    <x v="665"/>
    <x v="1285"/>
    <n v="107"/>
    <x v="0"/>
    <n v="19.13"/>
    <x v="6"/>
    <s v="Phone"/>
    <x v="0"/>
    <n v="0"/>
    <n v="4859"/>
    <s v="Medio"/>
    <s v="Medio"/>
    <n v="9.3457943925233641E-2"/>
    <n v="946"/>
    <n v="232"/>
    <n v="0.46120689655172414"/>
    <n v="0.46120689655172414"/>
    <s v="Primera compra"/>
    <n v="1195"/>
    <n v="39.260780287474333"/>
    <n v="3.2717316906228611"/>
    <x v="1"/>
    <x v="2"/>
    <s v="jul"/>
  </r>
  <r>
    <x v="5667"/>
    <x v="1"/>
    <n v="4"/>
    <n v="401"/>
    <n v="1113.5"/>
    <n v="296"/>
    <s v="Yes"/>
    <s v="No"/>
    <n v="259"/>
    <n v="0"/>
    <n v="2"/>
    <s v="Yes"/>
    <n v="0"/>
    <s v="TX"/>
    <x v="1"/>
    <n v="55"/>
    <s v="No"/>
    <s v="No"/>
    <s v="Yes"/>
    <s v="  One Year   "/>
    <s v="Direct Debit"/>
    <n v="45"/>
    <n v="3335"/>
    <x v="2"/>
    <s v="Competitor had better devices"/>
    <x v="1145"/>
    <x v="1287"/>
    <n v="100"/>
    <x v="0"/>
    <n v="51.98"/>
    <x v="1"/>
    <s v="Email"/>
    <x v="1"/>
    <n v="0.78"/>
    <n v="4590"/>
    <s v="Alto"/>
    <s v="Bajo"/>
    <n v="0"/>
    <n v="419"/>
    <n v="697"/>
    <n v="0.14347202295552366"/>
    <n v="0.14347202295552366"/>
    <s v="Primera compra"/>
    <n v="807"/>
    <n v="26.513347022587268"/>
    <n v="2.2094455852156059"/>
    <x v="2"/>
    <x v="3"/>
    <s v="jul"/>
  </r>
  <r>
    <x v="5668"/>
    <x v="1"/>
    <n v="40"/>
    <n v="218"/>
    <n v="474.5"/>
    <n v="0"/>
    <s v="No"/>
    <s v="No"/>
    <n v="0"/>
    <n v="0"/>
    <n v="30"/>
    <s v="Yes"/>
    <n v="0"/>
    <s v="NY"/>
    <x v="1"/>
    <n v="25"/>
    <s v="Yes"/>
    <s v="No"/>
    <s v="Yes"/>
    <s v="  Month-to-Month   "/>
    <s v="Direct Debit"/>
    <n v="70"/>
    <n v="2757"/>
    <x v="2"/>
    <s v="Competitor made better offer"/>
    <x v="559"/>
    <x v="428"/>
    <n v="19"/>
    <x v="0"/>
    <n v="57.21"/>
    <x v="10"/>
    <s v="Email"/>
    <x v="1"/>
    <n v="0"/>
    <n v="5402"/>
    <s v="Alto"/>
    <s v="Medio"/>
    <n v="0.36842105263157893"/>
    <n v="906"/>
    <n v="225"/>
    <n v="8.4444444444444447E-2"/>
    <n v="8.4444444444444447E-2"/>
    <s v="Primera compra"/>
    <n v="1418"/>
    <n v="46.587268993839835"/>
    <n v="3.8822724161533197"/>
    <x v="1"/>
    <x v="3"/>
    <s v="nov"/>
  </r>
  <r>
    <x v="5669"/>
    <x v="1"/>
    <n v="24"/>
    <n v="186"/>
    <n v="440.2"/>
    <n v="98"/>
    <s v="Yes"/>
    <s v="No"/>
    <n v="237.7"/>
    <n v="2"/>
    <n v="12"/>
    <s v="No"/>
    <n v="13"/>
    <s v="ND"/>
    <x v="0"/>
    <n v="60"/>
    <s v="No"/>
    <s v="No"/>
    <s v="No"/>
    <s v="  Month-to-Month   "/>
    <s v="Credit Card"/>
    <n v="33"/>
    <n v="1615"/>
    <x v="5"/>
    <s v="Extra data charges"/>
    <x v="803"/>
    <x v="540"/>
    <n v="49"/>
    <x v="0"/>
    <n v="33.18"/>
    <x v="5"/>
    <s v="Phone"/>
    <x v="0"/>
    <n v="4.75"/>
    <n v="5674"/>
    <s v="Medio"/>
    <s v="Bajo"/>
    <n v="8.1632653061224483E-2"/>
    <n v="1265"/>
    <n v="288"/>
    <n v="0.1701388888888889"/>
    <n v="0.1701388888888889"/>
    <s v="Primera compra"/>
    <n v="1472"/>
    <n v="48.361396303901429"/>
    <n v="4.0301163586584527"/>
    <x v="0"/>
    <x v="0"/>
    <s v="oct"/>
  </r>
  <r>
    <x v="5670"/>
    <x v="1"/>
    <n v="45"/>
    <n v="2"/>
    <n v="4"/>
    <n v="0"/>
    <s v="No"/>
    <s v="No"/>
    <n v="0"/>
    <n v="1"/>
    <n v="15"/>
    <s v="Yes"/>
    <n v="0"/>
    <s v="AL"/>
    <x v="1"/>
    <n v="29"/>
    <s v="Yes"/>
    <s v="No"/>
    <s v="No"/>
    <s v="  Month-to-Month   "/>
    <s v="Direct Debit"/>
    <n v="27"/>
    <n v="27"/>
    <x v="2"/>
    <s v="Competitor had better devices"/>
    <x v="643"/>
    <x v="1386"/>
    <n v="27"/>
    <x v="0"/>
    <n v="23.6"/>
    <x v="5"/>
    <s v="Email"/>
    <x v="1"/>
    <n v="0"/>
    <n v="1772"/>
    <s v="Medio"/>
    <s v="Bajo"/>
    <n v="0.14814814814814814"/>
    <n v="943"/>
    <n v="6"/>
    <n v="4.5"/>
    <n v="4.5"/>
    <s v="Primera compra"/>
    <n v="712"/>
    <n v="23.392197125256672"/>
    <n v="1.9493497604380561"/>
    <x v="0"/>
    <x v="1"/>
    <s v="nov"/>
  </r>
  <r>
    <x v="5671"/>
    <x v="1"/>
    <n v="13"/>
    <n v="6"/>
    <n v="13"/>
    <n v="4"/>
    <s v="Yes"/>
    <s v="No"/>
    <n v="3"/>
    <n v="0"/>
    <n v="6"/>
    <s v="Yes"/>
    <n v="0"/>
    <s v="HI"/>
    <x v="1"/>
    <n v="26"/>
    <s v="Yes"/>
    <s v="No"/>
    <s v="Yes"/>
    <s v="  Month-to-Month   "/>
    <s v="Direct Debit"/>
    <n v="46"/>
    <n v="46"/>
    <x v="2"/>
    <s v="Competitor had better devices"/>
    <x v="682"/>
    <x v="327"/>
    <n v="45"/>
    <x v="1"/>
    <n v="46.6"/>
    <x v="10"/>
    <s v="SMS"/>
    <x v="0"/>
    <n v="0.15"/>
    <n v="6904"/>
    <s v="Alto"/>
    <s v="Medio"/>
    <n v="0.15555555555555556"/>
    <n v="851"/>
    <n v="17"/>
    <n v="2.6470588235294117"/>
    <n v="2.6470588235294117"/>
    <s v="Primera compra"/>
    <n v="844"/>
    <n v="27.728952772073924"/>
    <n v="2.3107460643394937"/>
    <x v="1"/>
    <x v="1"/>
    <s v="jun"/>
  </r>
  <r>
    <x v="5672"/>
    <x v="1"/>
    <n v="23"/>
    <n v="286"/>
    <n v="658.4"/>
    <n v="264"/>
    <s v="Yes"/>
    <s v="No"/>
    <n v="126.7"/>
    <n v="1"/>
    <n v="6"/>
    <s v="Yes"/>
    <n v="0"/>
    <s v="CA"/>
    <x v="1"/>
    <n v="66"/>
    <s v="No"/>
    <s v="Yes"/>
    <s v="Yes"/>
    <s v="  One Year   "/>
    <s v="Credit Card"/>
    <n v="47"/>
    <n v="3068"/>
    <x v="3"/>
    <s v="Don't know"/>
    <x v="402"/>
    <x v="1177"/>
    <n v="42"/>
    <x v="0"/>
    <n v="46.63"/>
    <x v="4"/>
    <s v="Phone"/>
    <x v="0"/>
    <n v="6.34"/>
    <n v="2635"/>
    <s v="Alto"/>
    <s v="Bajo"/>
    <n v="7.1428571428571425E-2"/>
    <n v="1101"/>
    <n v="553"/>
    <n v="7.5949367088607597E-2"/>
    <n v="7.5949367088607597E-2"/>
    <s v="Primera compra"/>
    <n v="1441"/>
    <n v="47.34291581108829"/>
    <n v="3.9452429842573573"/>
    <x v="0"/>
    <x v="3"/>
    <s v="nov"/>
  </r>
  <r>
    <x v="5673"/>
    <x v="1"/>
    <n v="2"/>
    <n v="232"/>
    <n v="608.70000000000005"/>
    <n v="0"/>
    <s v="No"/>
    <s v="No"/>
    <n v="0"/>
    <n v="1"/>
    <n v="24"/>
    <s v="Yes"/>
    <n v="0"/>
    <s v="HI"/>
    <x v="1"/>
    <n v="21"/>
    <s v="Yes"/>
    <s v="No"/>
    <s v="Yes"/>
    <s v="  Two Year   "/>
    <s v="Direct Debit"/>
    <n v="46"/>
    <n v="3096"/>
    <x v="5"/>
    <s v="Price too high"/>
    <x v="1331"/>
    <x v="967"/>
    <n v="14"/>
    <x v="0"/>
    <n v="45.63"/>
    <x v="0"/>
    <s v="Phone"/>
    <x v="1"/>
    <n v="0"/>
    <n v="6431"/>
    <s v="Alto"/>
    <s v="Bajo"/>
    <n v="0.14285714285714285"/>
    <n v="348"/>
    <n v="234"/>
    <n v="5.9829059829059832E-2"/>
    <n v="5.9829059829059832E-2"/>
    <s v="Primera compra"/>
    <n v="1602"/>
    <n v="52.632443531827512"/>
    <n v="4.386036960985626"/>
    <x v="0"/>
    <x v="3"/>
    <s v="may"/>
  </r>
  <r>
    <x v="5674"/>
    <x v="1"/>
    <n v="5"/>
    <n v="27"/>
    <n v="60.9"/>
    <n v="60"/>
    <s v="Yes"/>
    <s v="No"/>
    <n v="21.8"/>
    <n v="2"/>
    <n v="13"/>
    <s v="Yes"/>
    <n v="0"/>
    <s v="CA"/>
    <x v="1"/>
    <n v="24"/>
    <s v="Yes"/>
    <s v="No"/>
    <s v="No"/>
    <s v="  Month-to-Month   "/>
    <s v="Credit Card"/>
    <n v="20"/>
    <n v="208"/>
    <x v="0"/>
    <m/>
    <x v="722"/>
    <x v="1341"/>
    <n v="73"/>
    <x v="2"/>
    <n v="20.53"/>
    <x v="0"/>
    <s v="Email"/>
    <x v="0"/>
    <n v="0.09"/>
    <n v="3342"/>
    <s v="Medio"/>
    <s v="Bajo"/>
    <n v="2.7397260273972601E-2"/>
    <n v="674"/>
    <n v="89"/>
    <n v="0.8202247191011236"/>
    <n v="0.8202247191011236"/>
    <s v="Primera compra"/>
    <n v="1084"/>
    <n v="35.613963039014379"/>
    <n v="2.9678302532511984"/>
    <x v="0"/>
    <x v="1"/>
    <s v="oct"/>
  </r>
  <r>
    <x v="5675"/>
    <x v="1"/>
    <n v="12"/>
    <n v="28"/>
    <n v="52.5"/>
    <n v="0"/>
    <s v="No"/>
    <s v="No"/>
    <n v="0"/>
    <n v="3"/>
    <n v="21"/>
    <s v="No"/>
    <n v="4"/>
    <s v="WV"/>
    <x v="1"/>
    <n v="23"/>
    <s v="Yes"/>
    <s v="No"/>
    <s v="No"/>
    <s v="  Month-to-Month   "/>
    <s v="Paper Check"/>
    <n v="38"/>
    <n v="248"/>
    <x v="2"/>
    <s v="Competitor made better offer"/>
    <x v="1108"/>
    <x v="628"/>
    <n v="62"/>
    <x v="2"/>
    <n v="44.47"/>
    <x v="1"/>
    <s v="SMS"/>
    <x v="1"/>
    <n v="0"/>
    <n v="1879"/>
    <s v="Medio"/>
    <s v="Bajo"/>
    <n v="0"/>
    <n v="901"/>
    <n v="28"/>
    <n v="2.2142857142857144"/>
    <n v="2.2142857142857144"/>
    <s v="Primera compra"/>
    <n v="1334"/>
    <n v="43.827515400410675"/>
    <n v="3.6522929500342229"/>
    <x v="2"/>
    <x v="1"/>
    <s v="feb"/>
  </r>
  <r>
    <x v="5676"/>
    <x v="1"/>
    <n v="31"/>
    <n v="13"/>
    <n v="31.4"/>
    <n v="189"/>
    <s v="Yes"/>
    <s v="No"/>
    <n v="28.4"/>
    <n v="2"/>
    <n v="6"/>
    <s v="Yes"/>
    <n v="0"/>
    <s v="NY"/>
    <x v="0"/>
    <n v="55"/>
    <s v="No"/>
    <s v="No"/>
    <s v="No"/>
    <s v="  Month-to-Month   "/>
    <s v="Direct Debit"/>
    <n v="36"/>
    <n v="282"/>
    <x v="5"/>
    <s v="Extra data charges"/>
    <x v="1155"/>
    <x v="323"/>
    <n v="45"/>
    <x v="1"/>
    <n v="37.83"/>
    <x v="2"/>
    <s v="SMS"/>
    <x v="0"/>
    <n v="741.82"/>
    <n v="4881"/>
    <s v="Medio"/>
    <s v="Medio"/>
    <n v="0.1111111111111111"/>
    <n v="1679"/>
    <n v="207"/>
    <n v="0.21739130434782608"/>
    <n v="0.21739130434782608"/>
    <s v="Primera compra"/>
    <n v="1118"/>
    <n v="36.73100616016427"/>
    <n v="3.0609171800136892"/>
    <x v="1"/>
    <x v="1"/>
    <s v="sept"/>
  </r>
  <r>
    <x v="5677"/>
    <x v="1"/>
    <n v="2"/>
    <n v="6"/>
    <n v="16.600000000000001"/>
    <n v="12"/>
    <s v="Yes"/>
    <s v="No"/>
    <n v="15.9"/>
    <n v="5"/>
    <n v="2"/>
    <s v="Yes"/>
    <n v="0"/>
    <s v="WY"/>
    <x v="1"/>
    <n v="62"/>
    <s v="No"/>
    <s v="No"/>
    <s v="No"/>
    <s v="  Month-to-Month   "/>
    <s v="Direct Debit"/>
    <n v="32"/>
    <n v="66"/>
    <x v="4"/>
    <s v="Attitude of support person"/>
    <x v="865"/>
    <x v="62"/>
    <n v="47"/>
    <x v="2"/>
    <n v="31.38"/>
    <x v="6"/>
    <s v="SMS"/>
    <x v="0"/>
    <n v="0.32"/>
    <n v="5888"/>
    <s v="Medio"/>
    <s v="Medio"/>
    <n v="0.21276595744680851"/>
    <n v="1166"/>
    <n v="28"/>
    <n v="1.6785714285714286"/>
    <n v="1.6785714285714286"/>
    <s v="Primera compra"/>
    <n v="647"/>
    <n v="21.256673511293634"/>
    <n v="1.7713894592744694"/>
    <x v="1"/>
    <x v="1"/>
    <s v="ene"/>
  </r>
  <r>
    <x v="5678"/>
    <x v="1"/>
    <n v="31"/>
    <n v="2"/>
    <n v="4"/>
    <n v="0"/>
    <s v="No"/>
    <s v="Yes"/>
    <n v="0"/>
    <n v="3"/>
    <n v="2"/>
    <s v="Yes"/>
    <n v="0"/>
    <s v="NC"/>
    <x v="0"/>
    <n v="44"/>
    <s v="No"/>
    <s v="No"/>
    <s v="No"/>
    <s v="  Month-to-Month   "/>
    <s v="Paper Check"/>
    <n v="24"/>
    <n v="24"/>
    <x v="2"/>
    <s v="Competitor had better devices"/>
    <x v="577"/>
    <x v="272"/>
    <n v="6"/>
    <x v="1"/>
    <n v="26.74"/>
    <x v="9"/>
    <s v="Email"/>
    <x v="0"/>
    <n v="0"/>
    <n v="5499"/>
    <s v="Medio"/>
    <s v="Medio"/>
    <n v="1.3333333333333333"/>
    <n v="549"/>
    <n v="10"/>
    <n v="0.6"/>
    <n v="0.6"/>
    <s v="Primera compra"/>
    <n v="537"/>
    <n v="17.642710472279262"/>
    <n v="1.4702258726899384"/>
    <x v="1"/>
    <x v="1"/>
    <s v="abr"/>
  </r>
  <r>
    <x v="5679"/>
    <x v="1"/>
    <n v="42"/>
    <n v="87"/>
    <n v="259.60000000000002"/>
    <n v="148"/>
    <s v="Yes"/>
    <s v="No"/>
    <n v="194.3"/>
    <n v="3"/>
    <n v="0"/>
    <s v="Yes"/>
    <n v="0"/>
    <s v="OR"/>
    <x v="1"/>
    <n v="64"/>
    <s v="No"/>
    <s v="No"/>
    <s v="No"/>
    <s v="  Month-to-Month   "/>
    <s v="Direct Debit"/>
    <n v="48"/>
    <n v="1796"/>
    <x v="4"/>
    <s v="Attitude of service provider"/>
    <x v="511"/>
    <x v="440"/>
    <n v="48"/>
    <x v="1"/>
    <n v="57.22"/>
    <x v="9"/>
    <s v="SMS"/>
    <x v="1"/>
    <n v="3.88"/>
    <n v="5682"/>
    <s v="Alto"/>
    <s v="Medio"/>
    <n v="0.16666666666666666"/>
    <n v="1300"/>
    <n v="243"/>
    <n v="0.19753086419753085"/>
    <n v="0.19753086419753085"/>
    <s v="Primera compra"/>
    <n v="398"/>
    <n v="13.075975359342916"/>
    <n v="1.0896646132785763"/>
    <x v="1"/>
    <x v="0"/>
    <s v="sept"/>
  </r>
  <r>
    <x v="5680"/>
    <x v="1"/>
    <n v="1"/>
    <n v="85"/>
    <n v="173.9"/>
    <n v="68"/>
    <s v="Yes"/>
    <s v="No"/>
    <n v="50.3"/>
    <n v="5"/>
    <n v="15"/>
    <s v="Yes"/>
    <n v="0"/>
    <s v="TX"/>
    <x v="0"/>
    <n v="35"/>
    <s v="No"/>
    <s v="No"/>
    <s v="No"/>
    <s v="  Month-to-Month   "/>
    <s v="Direct Debit"/>
    <n v="42"/>
    <n v="739"/>
    <x v="3"/>
    <s v="Don't know"/>
    <x v="1216"/>
    <x v="35"/>
    <n v="44"/>
    <x v="0"/>
    <n v="47.47"/>
    <x v="2"/>
    <s v="Email"/>
    <x v="1"/>
    <n v="2.52"/>
    <n v="1208"/>
    <s v="Alto"/>
    <s v="Medio"/>
    <n v="0.11363636363636363"/>
    <n v="1182"/>
    <n v="158"/>
    <n v="0.27848101265822783"/>
    <n v="0.27848101265822783"/>
    <s v="Primera compra"/>
    <n v="1124"/>
    <n v="36.928131416837786"/>
    <n v="3.077344284736482"/>
    <x v="1"/>
    <x v="2"/>
    <s v="sept"/>
  </r>
  <r>
    <x v="5681"/>
    <x v="1"/>
    <n v="20"/>
    <n v="4"/>
    <n v="13.5"/>
    <n v="4"/>
    <s v="Yes"/>
    <s v="No"/>
    <n v="7.6"/>
    <n v="5"/>
    <n v="10"/>
    <s v="Yes"/>
    <n v="0"/>
    <s v="AL"/>
    <x v="1"/>
    <n v="51"/>
    <s v="No"/>
    <s v="No"/>
    <s v="No"/>
    <s v="  Month-to-Month   "/>
    <s v="Credit Card"/>
    <n v="12"/>
    <n v="18"/>
    <x v="1"/>
    <s v="Lack of self-service on Website"/>
    <x v="1290"/>
    <x v="569"/>
    <n v="116"/>
    <x v="2"/>
    <n v="12.68"/>
    <x v="1"/>
    <s v="Email"/>
    <x v="1"/>
    <n v="0.15"/>
    <n v="5982"/>
    <s v="Medio"/>
    <s v="Bajo"/>
    <n v="0"/>
    <n v="1541"/>
    <n v="8"/>
    <n v="14.5"/>
    <n v="14.5"/>
    <s v="Primera compra"/>
    <n v="1194"/>
    <n v="39.227926078028744"/>
    <n v="3.2689938398357286"/>
    <x v="2"/>
    <x v="1"/>
    <s v="jul"/>
  </r>
  <r>
    <x v="5682"/>
    <x v="1"/>
    <n v="28"/>
    <n v="6"/>
    <n v="14"/>
    <n v="0"/>
    <s v="No"/>
    <s v="Yes"/>
    <n v="0"/>
    <n v="3"/>
    <n v="14"/>
    <s v="Yes"/>
    <n v="0"/>
    <s v="WV"/>
    <x v="1"/>
    <n v="52"/>
    <s v="No"/>
    <s v="No"/>
    <s v="No"/>
    <s v="  Month-to-Month   "/>
    <s v="Direct Debit"/>
    <n v="19"/>
    <n v="19"/>
    <x v="2"/>
    <s v="Competitor had better devices"/>
    <x v="832"/>
    <x v="858"/>
    <n v="63"/>
    <x v="1"/>
    <n v="17.059999999999999"/>
    <x v="0"/>
    <s v="Email"/>
    <x v="0"/>
    <n v="0"/>
    <n v="5387"/>
    <s v="Medio"/>
    <s v="Bajo"/>
    <n v="3.1746031746031744E-2"/>
    <n v="1080"/>
    <n v="8"/>
    <n v="7.875"/>
    <n v="7.875"/>
    <s v="Primera compra"/>
    <n v="1015"/>
    <n v="33.347022587268995"/>
    <n v="2.7789185489390831"/>
    <x v="0"/>
    <x v="1"/>
    <s v="ene"/>
  </r>
  <r>
    <x v="5683"/>
    <x v="1"/>
    <n v="12"/>
    <n v="16"/>
    <n v="34.700000000000003"/>
    <n v="0"/>
    <s v="No"/>
    <s v="No"/>
    <n v="43.7"/>
    <n v="5"/>
    <n v="14"/>
    <s v="Yes"/>
    <n v="0"/>
    <s v="GA"/>
    <x v="1"/>
    <n v="41"/>
    <s v="No"/>
    <s v="No"/>
    <s v="No"/>
    <s v="  Month-to-Month   "/>
    <s v="Direct Debit"/>
    <n v="22"/>
    <n v="86"/>
    <x v="1"/>
    <s v="Product dissatisfaction"/>
    <x v="1354"/>
    <x v="225"/>
    <n v="65"/>
    <x v="2"/>
    <n v="17.78"/>
    <x v="2"/>
    <s v="Email"/>
    <x v="1"/>
    <n v="0"/>
    <n v="1458"/>
    <s v="Medio"/>
    <s v="Medio"/>
    <n v="7.6923076923076927E-2"/>
    <n v="312"/>
    <n v="21"/>
    <n v="3.0952380952380953"/>
    <n v="3.0952380952380953"/>
    <s v="Primera compra"/>
    <n v="812"/>
    <n v="26.677618069815196"/>
    <n v="2.2231348391512662"/>
    <x v="1"/>
    <x v="1"/>
    <s v="jul"/>
  </r>
  <r>
    <x v="5684"/>
    <x v="1"/>
    <n v="41"/>
    <n v="38"/>
    <n v="82.4"/>
    <n v="0"/>
    <s v="No"/>
    <s v="No"/>
    <n v="20.8"/>
    <n v="3"/>
    <n v="5"/>
    <s v="Yes"/>
    <n v="0"/>
    <s v="DC"/>
    <x v="1"/>
    <n v="55"/>
    <s v="No"/>
    <s v="No"/>
    <s v="No"/>
    <s v="  Month-to-Month   "/>
    <s v="Direct Debit"/>
    <n v="27"/>
    <n v="149"/>
    <x v="1"/>
    <s v="Network reliability"/>
    <x v="1284"/>
    <x v="851"/>
    <n v="87"/>
    <x v="0"/>
    <n v="27.92"/>
    <x v="0"/>
    <s v="Phone"/>
    <x v="1"/>
    <n v="0"/>
    <n v="1405"/>
    <s v="Medio"/>
    <s v="Bajo"/>
    <n v="2.2988505747126436E-2"/>
    <n v="492"/>
    <n v="40"/>
    <n v="2.1749999999999998"/>
    <n v="2.1749999999999998"/>
    <s v="Primera compra"/>
    <n v="1570"/>
    <n v="51.581108829568791"/>
    <n v="4.2984257357973989"/>
    <x v="0"/>
    <x v="1"/>
    <s v="jun"/>
  </r>
  <r>
    <x v="5685"/>
    <x v="1"/>
    <n v="8"/>
    <n v="89"/>
    <n v="205.3"/>
    <n v="0"/>
    <s v="No"/>
    <s v="No"/>
    <n v="0"/>
    <n v="4"/>
    <n v="3"/>
    <s v="Yes"/>
    <n v="0"/>
    <s v="DE"/>
    <x v="0"/>
    <n v="35"/>
    <s v="No"/>
    <s v="No"/>
    <s v="Yes"/>
    <s v="  One Year   "/>
    <s v="Direct Debit"/>
    <n v="50"/>
    <n v="2044"/>
    <x v="2"/>
    <s v="Competitor had better devices"/>
    <x v="1347"/>
    <x v="1433"/>
    <n v="10"/>
    <x v="1"/>
    <n v="50"/>
    <x v="6"/>
    <s v="SMS"/>
    <x v="1"/>
    <n v="0"/>
    <n v="6378"/>
    <s v="Alto"/>
    <s v="Medio"/>
    <n v="1"/>
    <n v="578"/>
    <n v="99"/>
    <n v="0.10101010101010101"/>
    <n v="0.10101010101010101"/>
    <s v="Primera compra"/>
    <n v="366"/>
    <n v="12.024640657084188"/>
    <n v="1.0020533880903491"/>
    <x v="1"/>
    <x v="0"/>
    <s v="oct"/>
  </r>
  <r>
    <x v="5686"/>
    <x v="1"/>
    <n v="2"/>
    <n v="43"/>
    <n v="123.3"/>
    <n v="0"/>
    <s v="No"/>
    <s v="No"/>
    <n v="0"/>
    <n v="3"/>
    <n v="5"/>
    <s v="Yes"/>
    <n v="0"/>
    <s v="IA"/>
    <x v="0"/>
    <n v="28"/>
    <s v="Yes"/>
    <s v="No"/>
    <s v="Yes"/>
    <s v="  Month-to-Month   "/>
    <s v="Credit Card"/>
    <n v="31"/>
    <n v="541"/>
    <x v="2"/>
    <s v="Competitor made better offer"/>
    <x v="633"/>
    <x v="566"/>
    <n v="17"/>
    <x v="1"/>
    <n v="36.479999999999997"/>
    <x v="4"/>
    <s v="Email"/>
    <x v="1"/>
    <n v="0"/>
    <n v="2693"/>
    <s v="Medio"/>
    <s v="Bajo"/>
    <n v="0.17647058823529413"/>
    <n v="580"/>
    <n v="46"/>
    <n v="0.36956521739130432"/>
    <n v="0.36956521739130432"/>
    <s v="Primera compra"/>
    <n v="371"/>
    <n v="12.188911704312115"/>
    <n v="1.0157426420260096"/>
    <x v="0"/>
    <x v="1"/>
    <s v="oct"/>
  </r>
  <r>
    <x v="5687"/>
    <x v="1"/>
    <n v="5"/>
    <n v="9"/>
    <n v="16"/>
    <n v="0"/>
    <s v="No"/>
    <s v="No"/>
    <n v="0"/>
    <n v="3"/>
    <n v="3"/>
    <s v="Yes"/>
    <n v="0"/>
    <s v="AR"/>
    <x v="0"/>
    <n v="41"/>
    <s v="No"/>
    <s v="No"/>
    <s v="No"/>
    <s v="  Month-to-Month   "/>
    <s v="Paper Check"/>
    <n v="33"/>
    <n v="33"/>
    <x v="2"/>
    <s v="Competitor had better devices"/>
    <x v="80"/>
    <x v="373"/>
    <n v="89"/>
    <x v="2"/>
    <n v="33.19"/>
    <x v="9"/>
    <s v="Phone"/>
    <x v="1"/>
    <n v="0"/>
    <n v="780"/>
    <s v="Medio"/>
    <s v="Medio"/>
    <n v="8.98876404494382E-2"/>
    <n v="649"/>
    <n v="17"/>
    <n v="5.2352941176470589"/>
    <n v="5.2352941176470589"/>
    <s v="Primera compra"/>
    <n v="348"/>
    <n v="11.433264887063656"/>
    <n v="0.95277207392197127"/>
    <x v="1"/>
    <x v="1"/>
    <s v="oct"/>
  </r>
  <r>
    <x v="5688"/>
    <x v="1"/>
    <n v="3"/>
    <n v="17"/>
    <n v="42.4"/>
    <n v="0"/>
    <s v="No"/>
    <s v="Yes"/>
    <n v="0"/>
    <n v="4"/>
    <n v="0"/>
    <s v="No"/>
    <n v="0"/>
    <s v="OH"/>
    <x v="0"/>
    <n v="45"/>
    <s v="No"/>
    <s v="No"/>
    <s v="No"/>
    <s v="  Month-to-Month   "/>
    <s v="Credit Card"/>
    <n v="15"/>
    <n v="154"/>
    <x v="2"/>
    <s v="Competitor made better offer"/>
    <x v="863"/>
    <x v="231"/>
    <n v="17"/>
    <x v="1"/>
    <n v="15.21"/>
    <x v="2"/>
    <s v="SMS"/>
    <x v="0"/>
    <n v="0"/>
    <n v="6279"/>
    <s v="Medio"/>
    <s v="Medio"/>
    <n v="0.29411764705882354"/>
    <n v="786"/>
    <n v="22"/>
    <n v="0.77272727272727271"/>
    <n v="0.77272727272727271"/>
    <s v="Primera compra"/>
    <n v="847"/>
    <n v="27.827515400410679"/>
    <n v="2.3189596167008899"/>
    <x v="1"/>
    <x v="1"/>
    <s v="jun"/>
  </r>
  <r>
    <x v="5688"/>
    <x v="1"/>
    <n v="26"/>
    <n v="17"/>
    <n v="42.4"/>
    <n v="0"/>
    <s v="No"/>
    <s v="Yes"/>
    <n v="0"/>
    <n v="4"/>
    <n v="0"/>
    <s v="No"/>
    <n v="0"/>
    <s v="OH"/>
    <x v="0"/>
    <n v="45"/>
    <s v="No"/>
    <s v="No"/>
    <s v="No"/>
    <s v="  Month-to-Month   "/>
    <s v="Credit Card"/>
    <n v="15"/>
    <n v="154"/>
    <x v="2"/>
    <s v="Competitor made better offer"/>
    <x v="863"/>
    <x v="231"/>
    <n v="17"/>
    <x v="1"/>
    <n v="15.21"/>
    <x v="2"/>
    <s v="SMS"/>
    <x v="0"/>
    <n v="0"/>
    <n v="423"/>
    <s v="Medio"/>
    <s v="Medio"/>
    <n v="0.29411764705882354"/>
    <n v="786"/>
    <n v="22"/>
    <n v="0.77272727272727271"/>
    <n v="0.77272727272727271"/>
    <s v="Compra posterior"/>
    <n v="847"/>
    <n v="27.827515400410679"/>
    <n v="2.3189596167008899"/>
    <x v="1"/>
    <x v="1"/>
    <s v="jun"/>
  </r>
  <r>
    <x v="5689"/>
    <x v="1"/>
    <n v="28"/>
    <n v="5"/>
    <n v="16"/>
    <n v="0"/>
    <s v="No"/>
    <s v="No"/>
    <n v="0"/>
    <n v="5"/>
    <n v="11"/>
    <s v="Yes"/>
    <n v="0"/>
    <s v="WA"/>
    <x v="1"/>
    <n v="63"/>
    <s v="No"/>
    <s v="No"/>
    <s v="No"/>
    <s v="  Month-to-Month   "/>
    <s v="Direct Debit"/>
    <n v="43"/>
    <n v="43"/>
    <x v="2"/>
    <s v="Competitor made better offer"/>
    <x v="367"/>
    <x v="752"/>
    <n v="40"/>
    <x v="0"/>
    <n v="40.94"/>
    <x v="1"/>
    <s v="SMS"/>
    <x v="0"/>
    <n v="0"/>
    <n v="5594"/>
    <s v="Medio"/>
    <s v="Bajo"/>
    <n v="0"/>
    <n v="1480"/>
    <n v="5"/>
    <n v="8"/>
    <n v="8"/>
    <s v="Primera compra"/>
    <n v="1477"/>
    <n v="48.525667351129371"/>
    <n v="4.043805612594114"/>
    <x v="2"/>
    <x v="1"/>
    <s v="sept"/>
  </r>
  <r>
    <x v="5690"/>
    <x v="1"/>
    <n v="27"/>
    <n v="88"/>
    <n v="268.5"/>
    <n v="0"/>
    <s v="No"/>
    <s v="No"/>
    <n v="11.9"/>
    <n v="4"/>
    <n v="10"/>
    <s v="Yes"/>
    <n v="0"/>
    <s v="OR"/>
    <x v="1"/>
    <n v="32"/>
    <s v="No"/>
    <s v="No"/>
    <s v="No"/>
    <s v="  Month-to-Month   "/>
    <s v="Direct Debit"/>
    <n v="35"/>
    <n v="635"/>
    <x v="2"/>
    <s v="Competitor offered higher download speeds"/>
    <x v="505"/>
    <x v="1109"/>
    <n v="47"/>
    <x v="0"/>
    <n v="32.72"/>
    <x v="4"/>
    <s v="Phone"/>
    <x v="1"/>
    <n v="0"/>
    <n v="2716"/>
    <s v="Medio"/>
    <s v="Bajo"/>
    <n v="6.3829787234042548E-2"/>
    <n v="391"/>
    <n v="91"/>
    <n v="0.51648351648351654"/>
    <n v="0.51648351648351654"/>
    <s v="Primera compra"/>
    <n v="1656"/>
    <n v="54.406570841889113"/>
    <n v="4.5338809034907595"/>
    <x v="0"/>
    <x v="1"/>
    <s v="abr"/>
  </r>
  <r>
    <x v="5691"/>
    <x v="1"/>
    <n v="6"/>
    <n v="5"/>
    <n v="12"/>
    <n v="144"/>
    <s v="Yes"/>
    <s v="No"/>
    <n v="90.7"/>
    <n v="0"/>
    <n v="5"/>
    <s v="Yes"/>
    <n v="0"/>
    <s v="TX"/>
    <x v="1"/>
    <n v="51"/>
    <s v="No"/>
    <s v="No"/>
    <s v="No"/>
    <s v="  Month-to-Month   "/>
    <s v="Direct Debit"/>
    <n v="25"/>
    <n v="25"/>
    <x v="2"/>
    <s v="Competitor had better devices"/>
    <x v="1037"/>
    <x v="1003"/>
    <n v="44"/>
    <x v="2"/>
    <n v="26.82"/>
    <x v="5"/>
    <s v="Email"/>
    <x v="0"/>
    <n v="4.54"/>
    <n v="6193"/>
    <s v="Medio"/>
    <s v="Bajo"/>
    <n v="9.0909090909090912E-2"/>
    <n v="593"/>
    <n v="153"/>
    <n v="0.28758169934640521"/>
    <n v="0.28758169934640521"/>
    <s v="Primera compra"/>
    <n v="327"/>
    <n v="10.743326488706366"/>
    <n v="0.89527720739219718"/>
    <x v="0"/>
    <x v="1"/>
    <s v="nov"/>
  </r>
  <r>
    <x v="5692"/>
    <x v="1"/>
    <n v="8"/>
    <n v="5"/>
    <n v="14.7"/>
    <n v="8"/>
    <s v="Yes"/>
    <s v="No"/>
    <n v="6.2"/>
    <n v="3"/>
    <n v="6"/>
    <s v="Yes"/>
    <n v="0"/>
    <s v="MO"/>
    <x v="0"/>
    <n v="75"/>
    <s v="No"/>
    <s v="Yes"/>
    <s v="No"/>
    <s v="  Month-to-Month   "/>
    <s v="Direct Debit"/>
    <n v="29"/>
    <n v="61"/>
    <x v="4"/>
    <s v="Attitude of support person"/>
    <x v="890"/>
    <x v="301"/>
    <n v="22"/>
    <x v="2"/>
    <n v="30.66"/>
    <x v="5"/>
    <s v="SMS"/>
    <x v="0"/>
    <n v="0.25"/>
    <n v="1761"/>
    <s v="Medio"/>
    <s v="Bajo"/>
    <n v="0.18181818181818182"/>
    <n v="1170"/>
    <n v="17"/>
    <n v="1.2941176470588236"/>
    <n v="1.2941176470588236"/>
    <s v="Primera compra"/>
    <n v="346"/>
    <n v="11.367556468172484"/>
    <n v="0.94729637234770703"/>
    <x v="0"/>
    <x v="1"/>
    <s v="nov"/>
  </r>
  <r>
    <x v="5693"/>
    <x v="1"/>
    <n v="45"/>
    <n v="68"/>
    <n v="173.7"/>
    <n v="0"/>
    <s v="No"/>
    <s v="No"/>
    <n v="0"/>
    <n v="2"/>
    <n v="15"/>
    <s v="Yes"/>
    <n v="0"/>
    <s v="HI"/>
    <x v="1"/>
    <n v="56"/>
    <s v="No"/>
    <s v="No"/>
    <s v="Yes"/>
    <s v="  Month-to-Month   "/>
    <s v="Paper Check"/>
    <n v="22"/>
    <n v="254"/>
    <x v="2"/>
    <s v="Competitor offered higher download speeds"/>
    <x v="276"/>
    <x v="43"/>
    <n v="113"/>
    <x v="1"/>
    <n v="26.25"/>
    <x v="3"/>
    <s v="SMS"/>
    <x v="0"/>
    <n v="0"/>
    <n v="4678"/>
    <s v="Medio"/>
    <s v="Bajo"/>
    <n v="8.8495575221238937E-3"/>
    <n v="758"/>
    <n v="69"/>
    <n v="1.6376811594202898"/>
    <n v="1.6376811594202898"/>
    <s v="Primera compra"/>
    <n v="1467"/>
    <n v="48.197125256673509"/>
    <n v="4.0164271047227924"/>
    <x v="2"/>
    <x v="1"/>
    <s v="oct"/>
  </r>
  <r>
    <x v="5694"/>
    <x v="1"/>
    <n v="12"/>
    <n v="1"/>
    <n v="4"/>
    <n v="0"/>
    <s v="No"/>
    <s v="No"/>
    <n v="0"/>
    <n v="5"/>
    <n v="5"/>
    <s v="Yes"/>
    <n v="0"/>
    <s v="WY"/>
    <x v="0"/>
    <n v="85"/>
    <s v="No"/>
    <s v="Yes"/>
    <s v="No"/>
    <s v="  Month-to-Month   "/>
    <s v="Direct Debit"/>
    <n v="34"/>
    <n v="34"/>
    <x v="4"/>
    <s v="Attitude of service provider"/>
    <x v="605"/>
    <x v="1092"/>
    <n v="56"/>
    <x v="2"/>
    <n v="27.85"/>
    <x v="1"/>
    <s v="SMS"/>
    <x v="1"/>
    <n v="0"/>
    <n v="1473"/>
    <s v="Medio"/>
    <s v="Bajo"/>
    <n v="0"/>
    <n v="1605"/>
    <n v="1"/>
    <n v="56"/>
    <n v="56"/>
    <s v="Primera compra"/>
    <n v="1225"/>
    <n v="40.246406570841884"/>
    <n v="3.3538672142368235"/>
    <x v="2"/>
    <x v="1"/>
    <s v="jun"/>
  </r>
  <r>
    <x v="5695"/>
    <x v="1"/>
    <n v="3"/>
    <n v="132"/>
    <n v="491.4"/>
    <n v="0"/>
    <s v="No"/>
    <s v="No"/>
    <n v="0"/>
    <n v="5"/>
    <n v="3"/>
    <s v="No"/>
    <n v="44"/>
    <s v="GA"/>
    <x v="1"/>
    <n v="77"/>
    <s v="No"/>
    <s v="Yes"/>
    <s v="No"/>
    <s v="  Month-to-Month   "/>
    <s v="Direct Debit"/>
    <n v="30"/>
    <n v="1138"/>
    <x v="4"/>
    <s v="Attitude of support person"/>
    <x v="1348"/>
    <x v="1271"/>
    <n v="40"/>
    <x v="0"/>
    <n v="29.69"/>
    <x v="3"/>
    <s v="Phone"/>
    <x v="0"/>
    <n v="0"/>
    <n v="4848"/>
    <s v="Medio"/>
    <s v="Bajo"/>
    <n v="2.5000000000000001E-2"/>
    <n v="510"/>
    <n v="133"/>
    <n v="0.3007518796992481"/>
    <n v="0.3007518796992481"/>
    <s v="Primera compra"/>
    <n v="1439"/>
    <n v="47.277207392197127"/>
    <n v="3.9397672826830941"/>
    <x v="2"/>
    <x v="0"/>
    <s v="nov"/>
  </r>
  <r>
    <x v="5696"/>
    <x v="1"/>
    <n v="21"/>
    <n v="8"/>
    <n v="19.8"/>
    <n v="0"/>
    <s v="No"/>
    <s v="No"/>
    <n v="0"/>
    <n v="0"/>
    <n v="2"/>
    <s v="No"/>
    <n v="22"/>
    <s v="WI"/>
    <x v="0"/>
    <n v="78"/>
    <s v="No"/>
    <s v="Yes"/>
    <s v="No"/>
    <s v="  Month-to-Month   "/>
    <s v="Credit Card"/>
    <n v="49"/>
    <n v="87"/>
    <x v="2"/>
    <s v="Competitor had better devices"/>
    <x v="1384"/>
    <x v="772"/>
    <n v="15"/>
    <x v="0"/>
    <n v="43.27"/>
    <x v="5"/>
    <s v="SMS"/>
    <x v="1"/>
    <n v="0"/>
    <n v="6392"/>
    <s v="Medio"/>
    <s v="Bajo"/>
    <n v="0.26666666666666666"/>
    <n v="528"/>
    <n v="12"/>
    <n v="1.25"/>
    <n v="1.25"/>
    <s v="Primera compra"/>
    <n v="871"/>
    <n v="28.616016427104725"/>
    <n v="2.3846680355920604"/>
    <x v="0"/>
    <x v="1"/>
    <s v="may"/>
  </r>
  <r>
    <x v="5697"/>
    <x v="1"/>
    <n v="45"/>
    <n v="9"/>
    <n v="22"/>
    <n v="12"/>
    <s v="Yes"/>
    <s v="No"/>
    <n v="12.1"/>
    <n v="5"/>
    <n v="13"/>
    <s v="Yes"/>
    <n v="0"/>
    <s v="MO"/>
    <x v="1"/>
    <n v="61"/>
    <s v="No"/>
    <s v="No"/>
    <s v="No"/>
    <s v="  Month-to-Month   "/>
    <s v="Direct Debit"/>
    <n v="26"/>
    <n v="64"/>
    <x v="2"/>
    <s v="Competitor offered higher download speeds"/>
    <x v="242"/>
    <x v="1410"/>
    <n v="55"/>
    <x v="1"/>
    <n v="25.16"/>
    <x v="8"/>
    <s v="SMS"/>
    <x v="0"/>
    <n v="0.48"/>
    <n v="4976"/>
    <s v="Medio"/>
    <s v="Medio"/>
    <n v="0.16363636363636364"/>
    <n v="1143"/>
    <n v="30"/>
    <n v="1.8333333333333333"/>
    <n v="1.8333333333333333"/>
    <s v="Primera compra"/>
    <n v="1466"/>
    <n v="48.164271047227928"/>
    <n v="4.0136892539356603"/>
    <x v="1"/>
    <x v="1"/>
    <s v="oct"/>
  </r>
  <r>
    <x v="5698"/>
    <x v="1"/>
    <n v="19"/>
    <n v="5"/>
    <n v="11"/>
    <n v="0"/>
    <s v="No"/>
    <s v="No"/>
    <n v="49.4"/>
    <n v="2"/>
    <n v="10"/>
    <s v="Yes"/>
    <n v="0"/>
    <s v="LA"/>
    <x v="1"/>
    <n v="49"/>
    <s v="No"/>
    <s v="No"/>
    <s v="No"/>
    <s v="  Month-to-Month   "/>
    <s v="Direct Debit"/>
    <n v="55"/>
    <n v="55"/>
    <x v="3"/>
    <s v="Don't know"/>
    <x v="72"/>
    <x v="672"/>
    <n v="24"/>
    <x v="1"/>
    <n v="51.16"/>
    <x v="5"/>
    <s v="Email"/>
    <x v="1"/>
    <n v="0"/>
    <n v="1282"/>
    <s v="Alto"/>
    <s v="Bajo"/>
    <n v="0.16666666666666666"/>
    <n v="1380"/>
    <n v="9"/>
    <n v="2.6666666666666665"/>
    <n v="2.6666666666666665"/>
    <s v="Primera compra"/>
    <n v="1161"/>
    <n v="38.143737166324435"/>
    <n v="3.1786447638603694"/>
    <x v="0"/>
    <x v="1"/>
    <s v="ago"/>
  </r>
  <r>
    <x v="5699"/>
    <x v="1"/>
    <n v="11"/>
    <n v="196"/>
    <n v="682.6"/>
    <n v="0"/>
    <s v="No"/>
    <s v="No"/>
    <n v="12.5"/>
    <n v="2"/>
    <n v="30"/>
    <s v="Yes"/>
    <n v="0"/>
    <s v="SC"/>
    <x v="1"/>
    <n v="26"/>
    <s v="Yes"/>
    <s v="No"/>
    <s v="Yes"/>
    <s v="  Two Year   "/>
    <s v="Direct Debit"/>
    <n v="65"/>
    <n v="2956"/>
    <x v="2"/>
    <s v="Competitor made better offer"/>
    <x v="501"/>
    <x v="722"/>
    <n v="91"/>
    <x v="0"/>
    <n v="55.58"/>
    <x v="8"/>
    <s v="Phone"/>
    <x v="1"/>
    <n v="0"/>
    <n v="4236"/>
    <s v="Alto"/>
    <s v="Medio"/>
    <n v="9.8901098901098897E-2"/>
    <n v="1067"/>
    <n v="205"/>
    <n v="0.44390243902439025"/>
    <n v="0.44390243902439025"/>
    <s v="Primera compra"/>
    <n v="1691"/>
    <n v="55.5564681724846"/>
    <n v="4.6297056810403836"/>
    <x v="1"/>
    <x v="3"/>
    <s v="feb"/>
  </r>
  <r>
    <x v="5700"/>
    <x v="1"/>
    <n v="12"/>
    <n v="182"/>
    <n v="485.4"/>
    <n v="0"/>
    <s v="No"/>
    <s v="No"/>
    <n v="0"/>
    <n v="0"/>
    <n v="2"/>
    <s v="Yes"/>
    <n v="0"/>
    <s v="WY"/>
    <x v="1"/>
    <n v="40"/>
    <s v="No"/>
    <s v="No"/>
    <s v="Yes"/>
    <s v="  Month-to-Month   "/>
    <s v="Direct Debit"/>
    <n v="64"/>
    <n v="2602"/>
    <x v="5"/>
    <s v="Extra data charges"/>
    <x v="1383"/>
    <x v="681"/>
    <n v="5"/>
    <x v="0"/>
    <n v="58.47"/>
    <x v="6"/>
    <s v="Phone"/>
    <x v="1"/>
    <n v="0"/>
    <n v="4517"/>
    <s v="Alto"/>
    <s v="Medio"/>
    <n v="2"/>
    <n v="733"/>
    <n v="192"/>
    <n v="2.6041666666666668E-2"/>
    <n v="2.6041666666666668E-2"/>
    <s v="Primera compra"/>
    <n v="801"/>
    <n v="26.316221765913756"/>
    <n v="2.193018480492813"/>
    <x v="1"/>
    <x v="3"/>
    <s v="ago"/>
  </r>
  <r>
    <x v="5701"/>
    <x v="1"/>
    <n v="17"/>
    <n v="61"/>
    <n v="164.3"/>
    <n v="0"/>
    <s v="No"/>
    <s v="No"/>
    <n v="246.1"/>
    <n v="2"/>
    <n v="3"/>
    <s v="Yes"/>
    <n v="0"/>
    <s v="OR"/>
    <x v="0"/>
    <n v="69"/>
    <s v="No"/>
    <s v="Yes"/>
    <s v="No"/>
    <s v="  Month-to-Month   "/>
    <s v="Direct Debit"/>
    <n v="48"/>
    <n v="1574"/>
    <x v="3"/>
    <s v="Poor expertise of online support"/>
    <x v="280"/>
    <x v="392"/>
    <n v="83"/>
    <x v="0"/>
    <n v="43.11"/>
    <x v="9"/>
    <s v="SMS"/>
    <x v="1"/>
    <n v="0"/>
    <n v="2268"/>
    <s v="Medio"/>
    <s v="Medio"/>
    <n v="9.6385542168674704E-2"/>
    <n v="1395"/>
    <n v="69"/>
    <n v="1.2028985507246377"/>
    <n v="1.2028985507246377"/>
    <s v="Primera compra"/>
    <n v="983"/>
    <n v="32.295687885010267"/>
    <n v="2.6913073237508556"/>
    <x v="1"/>
    <x v="0"/>
    <s v="feb"/>
  </r>
  <r>
    <x v="5702"/>
    <x v="1"/>
    <n v="38"/>
    <n v="33"/>
    <n v="114.9"/>
    <n v="0"/>
    <s v="No"/>
    <s v="No"/>
    <n v="0"/>
    <n v="0"/>
    <n v="17"/>
    <s v="Yes"/>
    <n v="0"/>
    <s v="VA"/>
    <x v="1"/>
    <n v="23"/>
    <s v="Yes"/>
    <s v="No"/>
    <s v="Yes"/>
    <s v="  Month-to-Month   "/>
    <s v="Credit Card"/>
    <n v="34"/>
    <n v="321"/>
    <x v="2"/>
    <s v="Competitor made better offer"/>
    <x v="1212"/>
    <x v="440"/>
    <n v="113"/>
    <x v="0"/>
    <n v="40.07"/>
    <x v="6"/>
    <s v="Email"/>
    <x v="0"/>
    <n v="0"/>
    <n v="1409"/>
    <s v="Medio"/>
    <s v="Medio"/>
    <n v="8.8495575221238937E-2"/>
    <n v="1300"/>
    <n v="43"/>
    <n v="2.6279069767441858"/>
    <n v="2.6279069767441858"/>
    <s v="Primera compra"/>
    <n v="303"/>
    <n v="9.9548254620123195"/>
    <n v="0.82956878850102667"/>
    <x v="1"/>
    <x v="1"/>
    <s v="dic"/>
  </r>
  <r>
    <x v="5703"/>
    <x v="1"/>
    <n v="29"/>
    <n v="38"/>
    <n v="112.5"/>
    <n v="32"/>
    <s v="Yes"/>
    <s v="Yes"/>
    <n v="0"/>
    <n v="0"/>
    <n v="0"/>
    <s v="No"/>
    <n v="0"/>
    <s v="RI"/>
    <x v="1"/>
    <n v="60"/>
    <s v="No"/>
    <s v="No"/>
    <s v="No"/>
    <s v="  Month-to-Month   "/>
    <s v="Direct Debit"/>
    <n v="8"/>
    <n v="61"/>
    <x v="2"/>
    <s v="Competitor made better offer"/>
    <x v="1324"/>
    <x v="723"/>
    <n v="2"/>
    <x v="0"/>
    <n v="9.14"/>
    <x v="2"/>
    <s v="Phone"/>
    <x v="0"/>
    <n v="1.1399999999999999"/>
    <n v="4655"/>
    <s v="Medio"/>
    <s v="Medio"/>
    <n v="2.5"/>
    <n v="359"/>
    <n v="75"/>
    <n v="2.6666666666666668E-2"/>
    <n v="2.6666666666666668E-2"/>
    <s v="Primera compra"/>
    <n v="1100"/>
    <n v="36.139630390143736"/>
    <n v="3.0116358658453115"/>
    <x v="1"/>
    <x v="1"/>
    <s v="oct"/>
  </r>
  <r>
    <x v="5703"/>
    <x v="1"/>
    <n v="35"/>
    <n v="38"/>
    <n v="112.5"/>
    <n v="32"/>
    <s v="Yes"/>
    <s v="Yes"/>
    <n v="0"/>
    <n v="0"/>
    <n v="0"/>
    <s v="No"/>
    <n v="0"/>
    <s v="RI"/>
    <x v="1"/>
    <n v="60"/>
    <s v="No"/>
    <s v="No"/>
    <s v="No"/>
    <s v="  Month-to-Month   "/>
    <s v="Direct Debit"/>
    <n v="8"/>
    <n v="61"/>
    <x v="2"/>
    <s v="Competitor made better offer"/>
    <x v="1324"/>
    <x v="723"/>
    <n v="2"/>
    <x v="0"/>
    <n v="9.14"/>
    <x v="2"/>
    <s v="Phone"/>
    <x v="0"/>
    <n v="1.1399999999999999"/>
    <n v="2351"/>
    <s v="Medio"/>
    <s v="Medio"/>
    <n v="2.5"/>
    <n v="359"/>
    <n v="75"/>
    <n v="2.6666666666666668E-2"/>
    <n v="2.6666666666666668E-2"/>
    <s v="Compra posterior"/>
    <n v="1100"/>
    <n v="36.139630390143736"/>
    <n v="3.0116358658453115"/>
    <x v="1"/>
    <x v="1"/>
    <s v="oct"/>
  </r>
  <r>
    <x v="5704"/>
    <x v="1"/>
    <n v="21"/>
    <n v="5"/>
    <n v="14"/>
    <n v="3"/>
    <s v="Yes"/>
    <s v="No"/>
    <n v="0.5"/>
    <n v="1"/>
    <n v="6"/>
    <s v="Yes"/>
    <n v="0"/>
    <s v="SD"/>
    <x v="1"/>
    <n v="46"/>
    <s v="No"/>
    <s v="No"/>
    <s v="Yes"/>
    <s v="  Month-to-Month   "/>
    <s v="Paper Check"/>
    <n v="22"/>
    <n v="22"/>
    <x v="2"/>
    <s v="Competitor made better offer"/>
    <x v="1012"/>
    <x v="785"/>
    <n v="54"/>
    <x v="1"/>
    <n v="24.16"/>
    <x v="9"/>
    <s v="Phone"/>
    <x v="0"/>
    <n v="0.02"/>
    <n v="5011"/>
    <s v="Medio"/>
    <s v="Medio"/>
    <n v="0.14814814814814814"/>
    <n v="1537"/>
    <n v="16"/>
    <n v="3.375"/>
    <n v="3.375"/>
    <s v="Primera compra"/>
    <n v="826"/>
    <n v="27.137577002053387"/>
    <n v="2.2614647501711156"/>
    <x v="1"/>
    <x v="1"/>
    <s v="jul"/>
  </r>
  <r>
    <x v="5705"/>
    <x v="1"/>
    <n v="14"/>
    <n v="294"/>
    <n v="1031.7"/>
    <n v="36"/>
    <s v="Yes"/>
    <s v="No"/>
    <n v="15"/>
    <n v="4"/>
    <n v="6"/>
    <s v="Yes"/>
    <n v="0"/>
    <s v="WY"/>
    <x v="1"/>
    <n v="75"/>
    <s v="No"/>
    <s v="Yes"/>
    <s v="Yes"/>
    <s v="  Month-to-Month   "/>
    <s v="Direct Debit"/>
    <n v="52"/>
    <n v="3367"/>
    <x v="4"/>
    <s v="Attitude of support person"/>
    <x v="1424"/>
    <x v="1246"/>
    <n v="92"/>
    <x v="2"/>
    <n v="42.9"/>
    <x v="2"/>
    <s v="SMS"/>
    <x v="0"/>
    <n v="57177.41"/>
    <n v="2141"/>
    <s v="Medio"/>
    <s v="Medio"/>
    <n v="5.434782608695652E-2"/>
    <n v="894"/>
    <n v="335"/>
    <n v="0.2746268656716418"/>
    <n v="0.2746268656716418"/>
    <s v="Primera compra"/>
    <n v="1219"/>
    <n v="40.049281314168383"/>
    <n v="3.337440109514032"/>
    <x v="1"/>
    <x v="3"/>
    <s v="jun"/>
  </r>
  <r>
    <x v="5706"/>
    <x v="1"/>
    <n v="24"/>
    <n v="2"/>
    <n v="4"/>
    <n v="0"/>
    <s v="No"/>
    <s v="No"/>
    <n v="0"/>
    <n v="3"/>
    <n v="6"/>
    <s v="No"/>
    <n v="18"/>
    <s v="WY"/>
    <x v="1"/>
    <n v="75"/>
    <s v="No"/>
    <s v="Yes"/>
    <s v="No"/>
    <s v="  Month-to-Month   "/>
    <s v="Direct Debit"/>
    <n v="43"/>
    <n v="43"/>
    <x v="1"/>
    <s v="Limited range of services"/>
    <x v="843"/>
    <x v="1386"/>
    <n v="58"/>
    <x v="0"/>
    <n v="37.15"/>
    <x v="9"/>
    <s v="Email"/>
    <x v="1"/>
    <n v="0"/>
    <n v="1881"/>
    <s v="Medio"/>
    <s v="Medio"/>
    <n v="0.13793103448275862"/>
    <n v="943"/>
    <n v="10"/>
    <n v="5.8"/>
    <n v="5.8"/>
    <s v="Primera compra"/>
    <n v="1375"/>
    <n v="45.17453798767967"/>
    <n v="3.7645448323066391"/>
    <x v="1"/>
    <x v="1"/>
    <s v="ene"/>
  </r>
  <r>
    <x v="5707"/>
    <x v="1"/>
    <n v="15"/>
    <n v="6"/>
    <n v="15.7"/>
    <n v="8"/>
    <s v="Yes"/>
    <s v="No"/>
    <n v="8.6"/>
    <n v="4"/>
    <n v="5"/>
    <s v="Yes"/>
    <n v="0"/>
    <s v="OK"/>
    <x v="1"/>
    <n v="36"/>
    <s v="No"/>
    <s v="No"/>
    <s v="No"/>
    <s v="  Month-to-Month   "/>
    <s v="Credit Card"/>
    <n v="26"/>
    <n v="52"/>
    <x v="5"/>
    <s v="Long distance charges"/>
    <x v="1320"/>
    <x v="810"/>
    <n v="110"/>
    <x v="2"/>
    <n v="27.3"/>
    <x v="3"/>
    <s v="SMS"/>
    <x v="1"/>
    <n v="0.17"/>
    <n v="6790"/>
    <s v="Medio"/>
    <s v="Bajo"/>
    <n v="9.0909090909090905E-3"/>
    <n v="1021"/>
    <n v="15"/>
    <n v="7.333333333333333"/>
    <n v="7.333333333333333"/>
    <s v="Primera compra"/>
    <n v="828"/>
    <n v="27.203285420944557"/>
    <n v="2.2669404517453797"/>
    <x v="2"/>
    <x v="1"/>
    <s v="jul"/>
  </r>
  <r>
    <x v="5707"/>
    <x v="1"/>
    <n v="16"/>
    <n v="6"/>
    <n v="15.7"/>
    <n v="8"/>
    <s v="Yes"/>
    <s v="No"/>
    <n v="8.6"/>
    <n v="4"/>
    <n v="5"/>
    <s v="Yes"/>
    <n v="0"/>
    <s v="OK"/>
    <x v="1"/>
    <n v="36"/>
    <s v="No"/>
    <s v="No"/>
    <s v="No"/>
    <s v="  Month-to-Month   "/>
    <s v="Credit Card"/>
    <n v="26"/>
    <n v="52"/>
    <x v="5"/>
    <s v="Long distance charges"/>
    <x v="1320"/>
    <x v="810"/>
    <n v="110"/>
    <x v="2"/>
    <n v="27.3"/>
    <x v="3"/>
    <s v="SMS"/>
    <x v="1"/>
    <n v="0.17"/>
    <n v="6182"/>
    <s v="Medio"/>
    <s v="Bajo"/>
    <n v="9.0909090909090905E-3"/>
    <n v="1021"/>
    <n v="15"/>
    <n v="7.333333333333333"/>
    <n v="7.333333333333333"/>
    <s v="Compra posterior"/>
    <n v="828"/>
    <n v="27.203285420944557"/>
    <n v="2.2669404517453797"/>
    <x v="2"/>
    <x v="1"/>
    <s v="jul"/>
  </r>
  <r>
    <x v="5708"/>
    <x v="1"/>
    <n v="47"/>
    <n v="28"/>
    <n v="69.5"/>
    <n v="18"/>
    <s v="Yes"/>
    <s v="No"/>
    <n v="35.799999999999997"/>
    <n v="4"/>
    <n v="5"/>
    <s v="Yes"/>
    <n v="0"/>
    <s v="NE"/>
    <x v="0"/>
    <n v="48"/>
    <s v="No"/>
    <s v="No"/>
    <s v="No"/>
    <s v="  Month-to-Month   "/>
    <s v="Direct Debit"/>
    <n v="47"/>
    <n v="405"/>
    <x v="1"/>
    <s v="Limited range of services"/>
    <x v="868"/>
    <x v="522"/>
    <n v="17"/>
    <x v="1"/>
    <n v="45.48"/>
    <x v="4"/>
    <s v="Phone"/>
    <x v="0"/>
    <n v="1.43"/>
    <n v="664"/>
    <s v="Alto"/>
    <s v="Bajo"/>
    <n v="0.17647058823529413"/>
    <n v="1015"/>
    <n v="49"/>
    <n v="0.34693877551020408"/>
    <n v="0.34693877551020408"/>
    <s v="Primera compra"/>
    <n v="818"/>
    <n v="26.874743326488709"/>
    <n v="2.239561943874059"/>
    <x v="0"/>
    <x v="1"/>
    <s v="jul"/>
  </r>
  <r>
    <x v="5709"/>
    <x v="1"/>
    <n v="32"/>
    <n v="18"/>
    <n v="32.700000000000003"/>
    <n v="8"/>
    <s v="Yes"/>
    <s v="No"/>
    <n v="5.9"/>
    <n v="2"/>
    <n v="9"/>
    <s v="Yes"/>
    <n v="0"/>
    <s v="CT"/>
    <x v="1"/>
    <n v="66"/>
    <s v="No"/>
    <s v="Yes"/>
    <s v="No"/>
    <s v="  Month-to-Month   "/>
    <s v="Direct Debit"/>
    <n v="8"/>
    <n v="20"/>
    <x v="2"/>
    <s v="Competitor had better devices"/>
    <x v="963"/>
    <x v="367"/>
    <n v="43"/>
    <x v="0"/>
    <n v="6.97"/>
    <x v="4"/>
    <s v="Email"/>
    <x v="1"/>
    <n v="0.24"/>
    <n v="6494"/>
    <s v="Medio"/>
    <s v="Bajo"/>
    <n v="6.9767441860465115E-2"/>
    <n v="1576"/>
    <n v="29"/>
    <n v="1.4827586206896552"/>
    <n v="1.4827586206896552"/>
    <s v="Primera compra"/>
    <n v="547"/>
    <n v="17.97125256673511"/>
    <n v="1.4976043805612591"/>
    <x v="0"/>
    <x v="1"/>
    <s v="abr"/>
  </r>
  <r>
    <x v="5710"/>
    <x v="1"/>
    <n v="38"/>
    <n v="31"/>
    <n v="63.6"/>
    <n v="8"/>
    <s v="Yes"/>
    <s v="No"/>
    <n v="6.2"/>
    <n v="4"/>
    <n v="18"/>
    <s v="Yes"/>
    <n v="0"/>
    <s v="KY"/>
    <x v="1"/>
    <n v="23"/>
    <s v="Yes"/>
    <s v="No"/>
    <s v="Yes"/>
    <s v="  Month-to-Month   "/>
    <s v="Direct Debit"/>
    <n v="22"/>
    <n v="143"/>
    <x v="2"/>
    <s v="Competitor had better devices"/>
    <x v="1425"/>
    <x v="1346"/>
    <n v="117"/>
    <x v="0"/>
    <n v="25.5"/>
    <x v="5"/>
    <s v="Phone"/>
    <x v="0"/>
    <n v="0.25"/>
    <n v="2636"/>
    <s v="Medio"/>
    <s v="Bajo"/>
    <n v="3.4188034188034191E-2"/>
    <n v="1184"/>
    <n v="43"/>
    <n v="2.7209302325581395"/>
    <n v="2.7209302325581395"/>
    <s v="Primera compra"/>
    <n v="1289"/>
    <n v="42.349075975359341"/>
    <n v="3.5290896646132786"/>
    <x v="0"/>
    <x v="1"/>
    <s v="abr"/>
  </r>
  <r>
    <x v="5711"/>
    <x v="1"/>
    <n v="36"/>
    <n v="76"/>
    <n v="209.6"/>
    <n v="0"/>
    <s v="No"/>
    <s v="No"/>
    <n v="0"/>
    <n v="0"/>
    <n v="5"/>
    <s v="Yes"/>
    <n v="0"/>
    <s v="WY"/>
    <x v="0"/>
    <n v="43"/>
    <s v="No"/>
    <s v="No"/>
    <s v="No"/>
    <s v="  Month-to-Month   "/>
    <s v="Direct Debit"/>
    <n v="56"/>
    <n v="740"/>
    <x v="4"/>
    <s v="Attitude of support person"/>
    <x v="1040"/>
    <x v="298"/>
    <n v="102"/>
    <x v="1"/>
    <n v="48.22"/>
    <x v="7"/>
    <s v="Email"/>
    <x v="0"/>
    <n v="0"/>
    <n v="5250"/>
    <s v="Alto"/>
    <s v="Medio"/>
    <n v="5.8823529411764705E-2"/>
    <n v="584"/>
    <n v="82"/>
    <n v="1.2439024390243902"/>
    <n v="1.2439024390243902"/>
    <s v="Primera compra"/>
    <n v="443"/>
    <n v="14.55441478439425"/>
    <n v="1.2128678986995209"/>
    <x v="1"/>
    <x v="2"/>
    <s v="jul"/>
  </r>
  <r>
    <x v="5712"/>
    <x v="1"/>
    <n v="7"/>
    <n v="4"/>
    <n v="10"/>
    <n v="4"/>
    <s v="Yes"/>
    <s v="No"/>
    <n v="2.9"/>
    <n v="1"/>
    <n v="6"/>
    <s v="Yes"/>
    <n v="0"/>
    <s v="IA"/>
    <x v="0"/>
    <n v="77"/>
    <s v="No"/>
    <s v="Yes"/>
    <s v="No"/>
    <s v="  Month-to-Month   "/>
    <s v="Direct Debit"/>
    <n v="44"/>
    <n v="44"/>
    <x v="4"/>
    <s v="Attitude of support person"/>
    <x v="43"/>
    <x v="87"/>
    <n v="118"/>
    <x v="0"/>
    <n v="49.05"/>
    <x v="8"/>
    <s v="Email"/>
    <x v="1"/>
    <n v="0.12"/>
    <n v="4786"/>
    <s v="Alto"/>
    <s v="Medio"/>
    <n v="7.6271186440677971E-2"/>
    <n v="517"/>
    <n v="17"/>
    <n v="6.9411764705882355"/>
    <n v="6.9411764705882355"/>
    <s v="Primera compra"/>
    <n v="1003"/>
    <n v="32.952772073921977"/>
    <n v="2.7460643394934983"/>
    <x v="1"/>
    <x v="1"/>
    <s v="ene"/>
  </r>
  <r>
    <x v="5713"/>
    <x v="1"/>
    <n v="11"/>
    <n v="1"/>
    <n v="4"/>
    <n v="56"/>
    <s v="Yes"/>
    <s v="No"/>
    <n v="49.9"/>
    <n v="5"/>
    <n v="7"/>
    <s v="Yes"/>
    <n v="0"/>
    <s v="MA"/>
    <x v="0"/>
    <n v="57"/>
    <s v="No"/>
    <s v="No"/>
    <s v="No"/>
    <s v="  Month-to-Month   "/>
    <s v="Direct Debit"/>
    <n v="34"/>
    <n v="34"/>
    <x v="2"/>
    <s v="Competitor had better devices"/>
    <x v="1356"/>
    <x v="381"/>
    <n v="115"/>
    <x v="0"/>
    <n v="36.18"/>
    <x v="9"/>
    <s v="Phone"/>
    <x v="1"/>
    <n v="1.5"/>
    <n v="4208"/>
    <s v="Medio"/>
    <s v="Medio"/>
    <n v="6.9565217391304349E-2"/>
    <n v="1213"/>
    <n v="65"/>
    <n v="1.7692307692307692"/>
    <n v="1.7692307692307692"/>
    <s v="Primera compra"/>
    <n v="311"/>
    <n v="10.217659137577002"/>
    <n v="0.85147159479808343"/>
    <x v="1"/>
    <x v="1"/>
    <s v="dic"/>
  </r>
  <r>
    <x v="5714"/>
    <x v="1"/>
    <n v="24"/>
    <n v="2"/>
    <n v="7"/>
    <n v="0"/>
    <s v="No"/>
    <s v="No"/>
    <n v="0"/>
    <n v="2"/>
    <n v="1"/>
    <s v="Yes"/>
    <n v="0"/>
    <s v="NV"/>
    <x v="0"/>
    <n v="78"/>
    <s v="No"/>
    <s v="Yes"/>
    <s v="No"/>
    <s v="  Month-to-Month   "/>
    <s v="Direct Debit"/>
    <n v="58"/>
    <n v="58"/>
    <x v="2"/>
    <s v="Competitor made better offer"/>
    <x v="1014"/>
    <x v="673"/>
    <n v="50"/>
    <x v="0"/>
    <n v="57.34"/>
    <x v="5"/>
    <s v="SMS"/>
    <x v="0"/>
    <n v="0"/>
    <n v="3245"/>
    <s v="Alto"/>
    <s v="Bajo"/>
    <n v="0.08"/>
    <n v="1703"/>
    <n v="6"/>
    <n v="8.3333333333333339"/>
    <n v="8.3333333333333339"/>
    <s v="Primera compra"/>
    <n v="1176"/>
    <n v="38.636550308008218"/>
    <n v="3.2197125256673513"/>
    <x v="0"/>
    <x v="1"/>
    <s v="jul"/>
  </r>
  <r>
    <x v="5715"/>
    <x v="1"/>
    <n v="35"/>
    <n v="197"/>
    <n v="492.6"/>
    <n v="0"/>
    <s v="No"/>
    <s v="No"/>
    <n v="6.3"/>
    <n v="3"/>
    <n v="9"/>
    <s v="Yes"/>
    <n v="0"/>
    <s v="IN"/>
    <x v="1"/>
    <n v="47"/>
    <s v="No"/>
    <s v="No"/>
    <s v="Yes"/>
    <s v="  Month-to-Month   "/>
    <s v="Direct Debit"/>
    <n v="48"/>
    <n v="1701"/>
    <x v="2"/>
    <s v="Competitor offered higher download speeds"/>
    <x v="674"/>
    <x v="771"/>
    <n v="87"/>
    <x v="0"/>
    <n v="43.78"/>
    <x v="5"/>
    <s v="SMS"/>
    <x v="1"/>
    <n v="0"/>
    <n v="757"/>
    <s v="Medio"/>
    <s v="Bajo"/>
    <n v="4.5977011494252873E-2"/>
    <n v="1154"/>
    <n v="201"/>
    <n v="0.43283582089552236"/>
    <n v="0.43283582089552236"/>
    <s v="Primera compra"/>
    <n v="1535"/>
    <n v="50.431211498973312"/>
    <n v="4.2026009582477757"/>
    <x v="0"/>
    <x v="0"/>
    <s v="jul"/>
  </r>
  <r>
    <x v="5716"/>
    <x v="1"/>
    <n v="1"/>
    <n v="15"/>
    <n v="36.9"/>
    <n v="0"/>
    <s v="No"/>
    <s v="No"/>
    <n v="0"/>
    <n v="4"/>
    <n v="6"/>
    <s v="Yes"/>
    <n v="0"/>
    <s v="ND"/>
    <x v="1"/>
    <n v="68"/>
    <s v="No"/>
    <s v="Yes"/>
    <s v="No"/>
    <s v="  Month-to-Month   "/>
    <s v="Credit Card"/>
    <n v="37"/>
    <n v="172"/>
    <x v="2"/>
    <s v="Competitor made better offer"/>
    <x v="222"/>
    <x v="1429"/>
    <n v="101"/>
    <x v="2"/>
    <n v="42.15"/>
    <x v="8"/>
    <s v="Email"/>
    <x v="0"/>
    <n v="0"/>
    <n v="4556"/>
    <s v="Medio"/>
    <s v="Medio"/>
    <n v="8.9108910891089105E-2"/>
    <n v="1103"/>
    <n v="24"/>
    <n v="4.208333333333333"/>
    <n v="4.208333333333333"/>
    <s v="Primera compra"/>
    <n v="534"/>
    <n v="17.544147843942504"/>
    <n v="1.462012320328542"/>
    <x v="1"/>
    <x v="1"/>
    <s v="abr"/>
  </r>
  <r>
    <x v="5717"/>
    <x v="1"/>
    <n v="37"/>
    <n v="8"/>
    <n v="19.8"/>
    <n v="20"/>
    <s v="Yes"/>
    <s v="No"/>
    <n v="16.7"/>
    <n v="1"/>
    <n v="7"/>
    <s v="Yes"/>
    <n v="0"/>
    <s v="MD"/>
    <x v="0"/>
    <n v="50"/>
    <s v="No"/>
    <s v="No"/>
    <s v="Yes"/>
    <s v="  Month-to-Month   "/>
    <s v="Direct Debit"/>
    <n v="46"/>
    <n v="229"/>
    <x v="5"/>
    <s v="Price too high"/>
    <x v="550"/>
    <x v="1363"/>
    <n v="52"/>
    <x v="0"/>
    <n v="41.75"/>
    <x v="2"/>
    <s v="Phone"/>
    <x v="1"/>
    <n v="0.05"/>
    <n v="1977"/>
    <s v="Medio"/>
    <s v="Medio"/>
    <n v="9.6153846153846159E-2"/>
    <n v="1330"/>
    <n v="33"/>
    <n v="1.5757575757575757"/>
    <n v="1.5757575757575757"/>
    <s v="Primera compra"/>
    <n v="439"/>
    <n v="14.422997946611909"/>
    <n v="1.2019164955509924"/>
    <x v="1"/>
    <x v="1"/>
    <s v="ago"/>
  </r>
  <r>
    <x v="5718"/>
    <x v="1"/>
    <n v="15"/>
    <n v="61"/>
    <n v="154.1"/>
    <n v="0"/>
    <s v="No"/>
    <s v="No"/>
    <n v="0"/>
    <n v="1"/>
    <n v="3"/>
    <s v="No"/>
    <n v="36"/>
    <s v="CO"/>
    <x v="0"/>
    <n v="48"/>
    <s v="No"/>
    <s v="No"/>
    <s v="No"/>
    <s v="  Month-to-Month   "/>
    <s v="Credit Card"/>
    <n v="32"/>
    <n v="358"/>
    <x v="1"/>
    <s v="Limited range of services"/>
    <x v="457"/>
    <x v="962"/>
    <n v="89"/>
    <x v="1"/>
    <n v="35.33"/>
    <x v="2"/>
    <s v="Phone"/>
    <x v="0"/>
    <n v="0"/>
    <n v="2485"/>
    <s v="Medio"/>
    <s v="Medio"/>
    <n v="5.6179775280898875E-2"/>
    <n v="330"/>
    <n v="66"/>
    <n v="1.3484848484848484"/>
    <n v="1.3484848484848484"/>
    <s v="Primera compra"/>
    <n v="1601"/>
    <n v="52.599589322381931"/>
    <n v="4.3832991101984939"/>
    <x v="1"/>
    <x v="1"/>
    <s v="may"/>
  </r>
  <r>
    <x v="5719"/>
    <x v="1"/>
    <n v="39"/>
    <n v="28"/>
    <n v="63.8"/>
    <n v="16"/>
    <s v="Yes"/>
    <s v="Yes"/>
    <n v="0"/>
    <n v="1"/>
    <n v="4"/>
    <s v="Yes"/>
    <n v="0"/>
    <s v="ID"/>
    <x v="1"/>
    <n v="59"/>
    <s v="No"/>
    <s v="No"/>
    <s v="No"/>
    <s v="  Month-to-Month   "/>
    <s v="Direct Debit"/>
    <n v="51"/>
    <n v="201"/>
    <x v="5"/>
    <s v="Extra data charges"/>
    <x v="738"/>
    <x v="1434"/>
    <n v="36"/>
    <x v="1"/>
    <n v="60.42"/>
    <x v="4"/>
    <s v="Email"/>
    <x v="1"/>
    <n v="0.05"/>
    <n v="2417"/>
    <s v="Alto"/>
    <s v="Bajo"/>
    <n v="8.3333333333333329E-2"/>
    <n v="601"/>
    <n v="47"/>
    <n v="0.76595744680851063"/>
    <n v="0.76595744680851063"/>
    <s v="Primera compra"/>
    <n v="488"/>
    <n v="16.032854209445585"/>
    <n v="1.3360711841204653"/>
    <x v="0"/>
    <x v="1"/>
    <s v="jun"/>
  </r>
  <r>
    <x v="5720"/>
    <x v="1"/>
    <n v="30"/>
    <n v="36"/>
    <n v="102.1"/>
    <n v="0"/>
    <s v="No"/>
    <s v="No"/>
    <n v="0"/>
    <n v="1"/>
    <n v="9"/>
    <s v="Yes"/>
    <n v="0"/>
    <s v="NY"/>
    <x v="0"/>
    <n v="38"/>
    <s v="No"/>
    <s v="No"/>
    <s v="Yes"/>
    <s v="  Month-to-Month   "/>
    <s v="Direct Debit"/>
    <n v="50"/>
    <n v="463"/>
    <x v="5"/>
    <s v="Extra data charges"/>
    <x v="1426"/>
    <x v="240"/>
    <n v="91"/>
    <x v="1"/>
    <n v="47.26"/>
    <x v="9"/>
    <s v="SMS"/>
    <x v="1"/>
    <n v="0"/>
    <n v="6492"/>
    <s v="Alto"/>
    <s v="Medio"/>
    <n v="8.7912087912087919E-2"/>
    <n v="1455"/>
    <n v="44"/>
    <n v="2.0681818181818183"/>
    <n v="2.0681818181818183"/>
    <s v="Primera compra"/>
    <n v="941"/>
    <n v="30.91581108829569"/>
    <n v="2.5763175906913074"/>
    <x v="1"/>
    <x v="1"/>
    <s v="mar"/>
  </r>
  <r>
    <x v="5721"/>
    <x v="1"/>
    <n v="33"/>
    <n v="10"/>
    <n v="20.8"/>
    <n v="0"/>
    <s v="No"/>
    <s v="No"/>
    <n v="0"/>
    <n v="0"/>
    <n v="9"/>
    <s v="Yes"/>
    <n v="0"/>
    <s v="OR"/>
    <x v="1"/>
    <n v="56"/>
    <s v="No"/>
    <s v="No"/>
    <s v="No"/>
    <s v="  Month-to-Month   "/>
    <s v="Direct Debit"/>
    <n v="31"/>
    <n v="65"/>
    <x v="2"/>
    <s v="Competitor made better offer"/>
    <x v="463"/>
    <x v="749"/>
    <n v="102"/>
    <x v="1"/>
    <n v="26.32"/>
    <x v="6"/>
    <s v="Phone"/>
    <x v="0"/>
    <n v="0"/>
    <n v="315"/>
    <s v="Medio"/>
    <s v="Medio"/>
    <n v="9.8039215686274508E-2"/>
    <n v="1710"/>
    <n v="20"/>
    <n v="5.0999999999999996"/>
    <n v="5.0999999999999996"/>
    <s v="Primera compra"/>
    <n v="1458"/>
    <n v="47.901437371663249"/>
    <n v="3.9917864476386042"/>
    <x v="1"/>
    <x v="1"/>
    <s v="oct"/>
  </r>
  <r>
    <x v="5722"/>
    <x v="1"/>
    <n v="41"/>
    <n v="37"/>
    <n v="101.5"/>
    <n v="36"/>
    <s v="Yes"/>
    <s v="Yes"/>
    <n v="0"/>
    <n v="0"/>
    <n v="16"/>
    <s v="Yes"/>
    <n v="0"/>
    <s v="NV"/>
    <x v="1"/>
    <n v="33"/>
    <s v="No"/>
    <s v="No"/>
    <s v="Yes"/>
    <s v="  Month-to-Month   "/>
    <s v="Paper Check"/>
    <n v="21"/>
    <n v="191"/>
    <x v="2"/>
    <s v="Competitor offered higher download speeds"/>
    <x v="1269"/>
    <x v="1038"/>
    <n v="12"/>
    <x v="1"/>
    <n v="23.66"/>
    <x v="8"/>
    <s v="Phone"/>
    <x v="1"/>
    <n v="1.28"/>
    <n v="1557"/>
    <s v="Medio"/>
    <s v="Medio"/>
    <n v="0.75"/>
    <n v="1044"/>
    <n v="82"/>
    <n v="0.14634146341463414"/>
    <n v="0.14634146341463414"/>
    <s v="Primera compra"/>
    <n v="513"/>
    <n v="16.854209445585216"/>
    <n v="1.4045174537987679"/>
    <x v="1"/>
    <x v="1"/>
    <s v="may"/>
  </r>
  <r>
    <x v="5723"/>
    <x v="1"/>
    <n v="23"/>
    <n v="97"/>
    <n v="276.39999999999998"/>
    <n v="88"/>
    <s v="Yes"/>
    <s v="No"/>
    <n v="115.9"/>
    <n v="3"/>
    <n v="2"/>
    <s v="Yes"/>
    <n v="0"/>
    <s v="VT"/>
    <x v="1"/>
    <n v="38"/>
    <s v="No"/>
    <s v="No"/>
    <s v="Yes"/>
    <s v="  One Year   "/>
    <s v="Credit Card"/>
    <n v="46"/>
    <n v="1828"/>
    <x v="2"/>
    <s v="Competitor made better offer"/>
    <x v="411"/>
    <x v="1404"/>
    <n v="108"/>
    <x v="0"/>
    <n v="43.28"/>
    <x v="3"/>
    <s v="SMS"/>
    <x v="1"/>
    <n v="3.48"/>
    <n v="5213"/>
    <s v="Medio"/>
    <s v="Bajo"/>
    <n v="9.2592592592592587E-3"/>
    <n v="1309"/>
    <n v="186"/>
    <n v="0.58064516129032262"/>
    <n v="0.58064516129032262"/>
    <s v="Primera compra"/>
    <n v="1550"/>
    <n v="50.92402464065708"/>
    <n v="4.2436687200547567"/>
    <x v="2"/>
    <x v="0"/>
    <s v="jul"/>
  </r>
  <r>
    <x v="5724"/>
    <x v="1"/>
    <n v="15"/>
    <n v="128"/>
    <n v="292.60000000000002"/>
    <n v="0"/>
    <s v="No"/>
    <s v="No"/>
    <n v="0"/>
    <n v="5"/>
    <n v="30"/>
    <s v="No"/>
    <n v="50"/>
    <s v="UT"/>
    <x v="0"/>
    <n v="26"/>
    <s v="Yes"/>
    <s v="No"/>
    <s v="Yes"/>
    <s v="  Month-to-Month   "/>
    <s v="Direct Debit"/>
    <n v="35"/>
    <n v="1688"/>
    <x v="1"/>
    <s v="Product dissatisfaction"/>
    <x v="1220"/>
    <x v="31"/>
    <n v="79"/>
    <x v="0"/>
    <n v="36.75"/>
    <x v="3"/>
    <s v="Email"/>
    <x v="0"/>
    <n v="0"/>
    <n v="6738"/>
    <s v="Medio"/>
    <s v="Bajo"/>
    <n v="1.2658227848101266E-2"/>
    <n v="1472"/>
    <n v="129"/>
    <n v="0.61240310077519378"/>
    <n v="0.61240310077519378"/>
    <s v="Primera compra"/>
    <n v="1115"/>
    <n v="36.632443531827519"/>
    <n v="3.0527036276522934"/>
    <x v="2"/>
    <x v="0"/>
    <s v="sept"/>
  </r>
  <r>
    <x v="5725"/>
    <x v="1"/>
    <n v="6"/>
    <n v="125"/>
    <n v="237.6"/>
    <n v="120"/>
    <s v="Yes"/>
    <s v="No"/>
    <n v="120"/>
    <n v="1"/>
    <n v="1"/>
    <s v="Yes"/>
    <n v="0"/>
    <s v="GA"/>
    <x v="0"/>
    <n v="74"/>
    <s v="No"/>
    <s v="Yes"/>
    <s v="Yes"/>
    <s v="  Month-to-Month   "/>
    <s v="Credit Card"/>
    <n v="34"/>
    <n v="1012"/>
    <x v="4"/>
    <s v="Attitude of support person"/>
    <x v="461"/>
    <x v="949"/>
    <n v="98"/>
    <x v="1"/>
    <n v="30.39"/>
    <x v="5"/>
    <s v="Phone"/>
    <x v="0"/>
    <n v="0.36"/>
    <n v="5590"/>
    <s v="Medio"/>
    <s v="Bajo"/>
    <n v="4.0816326530612242E-2"/>
    <n v="1704"/>
    <n v="249"/>
    <n v="0.39357429718875503"/>
    <n v="0.39357429718875503"/>
    <s v="Primera compra"/>
    <n v="1736"/>
    <n v="57.034907597535934"/>
    <n v="4.7529089664613275"/>
    <x v="0"/>
    <x v="2"/>
    <s v="ene"/>
  </r>
  <r>
    <x v="5726"/>
    <x v="1"/>
    <n v="19"/>
    <n v="19"/>
    <n v="56.3"/>
    <n v="0"/>
    <s v="No"/>
    <s v="No"/>
    <n v="0"/>
    <n v="5"/>
    <n v="10"/>
    <s v="Yes"/>
    <n v="0"/>
    <s v="MA"/>
    <x v="1"/>
    <n v="52"/>
    <s v="No"/>
    <s v="No"/>
    <s v="Yes"/>
    <s v="  Month-to-Month   "/>
    <s v="Direct Debit"/>
    <n v="62"/>
    <n v="315"/>
    <x v="2"/>
    <s v="Competitor made better offer"/>
    <x v="759"/>
    <x v="46"/>
    <n v="78"/>
    <x v="0"/>
    <n v="58.11"/>
    <x v="5"/>
    <s v="Phone"/>
    <x v="0"/>
    <n v="0"/>
    <n v="5876"/>
    <s v="Alto"/>
    <s v="Bajo"/>
    <n v="5.128205128205128E-2"/>
    <n v="468"/>
    <n v="23"/>
    <n v="3.3913043478260869"/>
    <n v="3.3913043478260869"/>
    <s v="Primera compra"/>
    <n v="872"/>
    <n v="28.64887063655031"/>
    <n v="2.3874058863791925"/>
    <x v="0"/>
    <x v="1"/>
    <s v="may"/>
  </r>
  <r>
    <x v="5727"/>
    <x v="1"/>
    <n v="11"/>
    <n v="36"/>
    <n v="83.3"/>
    <n v="20"/>
    <s v="Yes"/>
    <s v="No"/>
    <n v="16.3"/>
    <n v="4"/>
    <n v="2"/>
    <s v="Yes"/>
    <n v="0"/>
    <s v="MT"/>
    <x v="0"/>
    <n v="46"/>
    <s v="No"/>
    <s v="No"/>
    <s v="Yes"/>
    <s v="  Month-to-Month   "/>
    <s v="Paper Check"/>
    <n v="53"/>
    <n v="277"/>
    <x v="3"/>
    <s v="Moved"/>
    <x v="762"/>
    <x v="769"/>
    <n v="67"/>
    <x v="1"/>
    <n v="56.58"/>
    <x v="8"/>
    <s v="SMS"/>
    <x v="0"/>
    <n v="0.05"/>
    <n v="3582"/>
    <s v="Alto"/>
    <s v="Medio"/>
    <n v="0.13432835820895522"/>
    <n v="1369"/>
    <n v="65"/>
    <n v="1.0307692307692307"/>
    <n v="1.0307692307692307"/>
    <s v="Primera compra"/>
    <n v="1582"/>
    <n v="51.975359342915816"/>
    <n v="4.3312799452429847"/>
    <x v="1"/>
    <x v="1"/>
    <s v="jun"/>
  </r>
  <r>
    <x v="5728"/>
    <x v="1"/>
    <n v="7"/>
    <n v="16"/>
    <n v="34.6"/>
    <n v="21"/>
    <s v="Yes"/>
    <s v="No"/>
    <n v="23.3"/>
    <n v="4"/>
    <n v="6"/>
    <s v="Yes"/>
    <n v="0"/>
    <s v="TX"/>
    <x v="1"/>
    <n v="43"/>
    <s v="No"/>
    <s v="No"/>
    <s v="No"/>
    <s v="  Month-to-Month   "/>
    <s v="Direct Debit"/>
    <n v="25"/>
    <n v="170"/>
    <x v="4"/>
    <s v="Attitude of support person"/>
    <x v="1302"/>
    <x v="884"/>
    <n v="67"/>
    <x v="2"/>
    <n v="29.63"/>
    <x v="10"/>
    <s v="SMS"/>
    <x v="0"/>
    <n v="7.0000000000000007E-2"/>
    <n v="3789"/>
    <s v="Medio"/>
    <s v="Medio"/>
    <n v="0.1044776119402985"/>
    <n v="626"/>
    <n v="44"/>
    <n v="1.5227272727272727"/>
    <n v="1.5227272727272727"/>
    <s v="Primera compra"/>
    <n v="1592"/>
    <n v="52.303901437371664"/>
    <n v="4.3586584531143053"/>
    <x v="1"/>
    <x v="1"/>
    <s v="jun"/>
  </r>
  <r>
    <x v="5729"/>
    <x v="1"/>
    <n v="9"/>
    <n v="7"/>
    <n v="14"/>
    <n v="4"/>
    <s v="Yes"/>
    <s v="No"/>
    <n v="0.2"/>
    <n v="5"/>
    <n v="9"/>
    <s v="Yes"/>
    <n v="0"/>
    <s v="AZ"/>
    <x v="0"/>
    <n v="34"/>
    <s v="No"/>
    <s v="No"/>
    <s v="Yes"/>
    <s v="  Month-to-Month   "/>
    <s v="Direct Debit"/>
    <n v="25"/>
    <n v="25"/>
    <x v="2"/>
    <s v="Competitor made better offer"/>
    <x v="289"/>
    <x v="790"/>
    <n v="6"/>
    <x v="2"/>
    <n v="20.46"/>
    <x v="0"/>
    <s v="Phone"/>
    <x v="1"/>
    <n v="0"/>
    <n v="5576"/>
    <s v="Medio"/>
    <s v="Bajo"/>
    <n v="0.33333333333333331"/>
    <n v="1354"/>
    <n v="13"/>
    <n v="0.46153846153846156"/>
    <n v="0.46153846153846156"/>
    <s v="Primera compra"/>
    <n v="1230"/>
    <n v="40.410677618069819"/>
    <n v="3.3675564681724848"/>
    <x v="0"/>
    <x v="1"/>
    <s v="jun"/>
  </r>
  <r>
    <x v="5730"/>
    <x v="1"/>
    <n v="5"/>
    <n v="152"/>
    <n v="345.2"/>
    <n v="0"/>
    <s v="No"/>
    <s v="No"/>
    <n v="0"/>
    <n v="5"/>
    <n v="7"/>
    <s v="Yes"/>
    <n v="0"/>
    <s v="IL"/>
    <x v="1"/>
    <n v="59"/>
    <s v="No"/>
    <s v="No"/>
    <s v="No"/>
    <s v="  Month-to-Month   "/>
    <s v="Credit Card"/>
    <n v="27"/>
    <n v="935"/>
    <x v="2"/>
    <s v="Competitor offered more data"/>
    <x v="1427"/>
    <x v="1300"/>
    <n v="78"/>
    <x v="0"/>
    <n v="26.25"/>
    <x v="4"/>
    <s v="Email"/>
    <x v="1"/>
    <n v="0"/>
    <n v="5773"/>
    <s v="Medio"/>
    <s v="Bajo"/>
    <n v="3.8461538461538464E-2"/>
    <n v="1729"/>
    <n v="155"/>
    <n v="0.50322580645161286"/>
    <n v="0.50322580645161286"/>
    <s v="Primera compra"/>
    <n v="620"/>
    <n v="20.369609856262834"/>
    <n v="1.6974674880219027"/>
    <x v="0"/>
    <x v="2"/>
    <s v="feb"/>
  </r>
  <r>
    <x v="5731"/>
    <x v="1"/>
    <n v="1"/>
    <n v="57"/>
    <n v="150.5"/>
    <n v="0"/>
    <s v="No"/>
    <s v="No"/>
    <n v="0"/>
    <n v="5"/>
    <n v="41"/>
    <s v="Yes"/>
    <n v="0"/>
    <s v="CO"/>
    <x v="1"/>
    <n v="21"/>
    <s v="Yes"/>
    <s v="No"/>
    <s v="No"/>
    <s v="  Month-to-Month   "/>
    <s v="Direct Debit"/>
    <n v="21"/>
    <n v="534"/>
    <x v="2"/>
    <s v="Competitor had better devices"/>
    <x v="689"/>
    <x v="729"/>
    <n v="62"/>
    <x v="1"/>
    <n v="20.76"/>
    <x v="10"/>
    <s v="SMS"/>
    <x v="0"/>
    <n v="0"/>
    <n v="4694"/>
    <s v="Medio"/>
    <s v="Medio"/>
    <n v="0.11290322580645161"/>
    <n v="1034"/>
    <n v="64"/>
    <n v="0.96875"/>
    <n v="0.96875"/>
    <s v="Primera compra"/>
    <n v="382"/>
    <n v="12.550308008213554"/>
    <n v="1.0458590006844628"/>
    <x v="1"/>
    <x v="1"/>
    <s v="sept"/>
  </r>
  <r>
    <x v="5732"/>
    <x v="1"/>
    <n v="11"/>
    <n v="176"/>
    <n v="429.8"/>
    <n v="288"/>
    <s v="Yes"/>
    <s v="No"/>
    <n v="261.60000000000002"/>
    <n v="5"/>
    <n v="14"/>
    <s v="Yes"/>
    <n v="0"/>
    <s v="RI"/>
    <x v="1"/>
    <n v="45"/>
    <s v="No"/>
    <s v="No"/>
    <s v="Yes"/>
    <s v="  Month-to-Month   "/>
    <s v="Direct Debit"/>
    <n v="42"/>
    <n v="3012"/>
    <x v="2"/>
    <s v="Competitor made better offer"/>
    <x v="1203"/>
    <x v="167"/>
    <n v="28"/>
    <x v="2"/>
    <n v="34.130000000000003"/>
    <x v="5"/>
    <s v="Phone"/>
    <x v="1"/>
    <n v="7.85"/>
    <n v="1521"/>
    <s v="Medio"/>
    <s v="Bajo"/>
    <n v="0.14285714285714285"/>
    <n v="511"/>
    <n v="468"/>
    <n v="5.9829059829059832E-2"/>
    <n v="5.9829059829059832E-2"/>
    <s v="Primera compra"/>
    <n v="1205"/>
    <n v="39.589322381930188"/>
    <n v="3.2991101984941822"/>
    <x v="0"/>
    <x v="3"/>
    <s v="jun"/>
  </r>
  <r>
    <x v="5733"/>
    <x v="1"/>
    <n v="12"/>
    <n v="100"/>
    <n v="268"/>
    <n v="120"/>
    <s v="Yes"/>
    <s v="No"/>
    <n v="46.2"/>
    <n v="5"/>
    <n v="27"/>
    <s v="Yes"/>
    <n v="0"/>
    <s v="AL"/>
    <x v="1"/>
    <n v="21"/>
    <s v="Yes"/>
    <s v="No"/>
    <s v="No"/>
    <s v="  Month-to-Month   "/>
    <s v="Direct Debit"/>
    <n v="39"/>
    <n v="1173"/>
    <x v="1"/>
    <s v="Service dissatisfaction"/>
    <x v="425"/>
    <x v="823"/>
    <n v="92"/>
    <x v="2"/>
    <n v="34.15"/>
    <x v="7"/>
    <s v="Phone"/>
    <x v="0"/>
    <n v="0.23"/>
    <n v="2336"/>
    <s v="Medio"/>
    <s v="Medio"/>
    <n v="6.5217391304347824E-2"/>
    <n v="1311"/>
    <n v="226"/>
    <n v="0.40707964601769914"/>
    <n v="0.40707964601769914"/>
    <s v="Primera compra"/>
    <n v="404"/>
    <n v="13.273100616016428"/>
    <n v="1.106091718001369"/>
    <x v="1"/>
    <x v="0"/>
    <s v="sept"/>
  </r>
  <r>
    <x v="5734"/>
    <x v="1"/>
    <n v="24"/>
    <n v="52"/>
    <n v="124.9"/>
    <n v="0"/>
    <s v="No"/>
    <s v="No"/>
    <n v="0"/>
    <n v="3"/>
    <n v="4"/>
    <s v="Yes"/>
    <n v="0"/>
    <s v="UT"/>
    <x v="1"/>
    <n v="52"/>
    <s v="No"/>
    <s v="No"/>
    <s v="Yes"/>
    <s v="  Month-to-Month   "/>
    <s v="Direct Debit"/>
    <n v="50"/>
    <n v="1567"/>
    <x v="1"/>
    <s v="Service dissatisfaction"/>
    <x v="108"/>
    <x v="682"/>
    <n v="52"/>
    <x v="1"/>
    <n v="48.78"/>
    <x v="7"/>
    <s v="SMS"/>
    <x v="1"/>
    <n v="0"/>
    <n v="6087"/>
    <s v="Alto"/>
    <s v="Medio"/>
    <n v="0.11538461538461539"/>
    <n v="780"/>
    <n v="58"/>
    <n v="0.89655172413793105"/>
    <n v="0.89655172413793105"/>
    <s v="Primera compra"/>
    <n v="1180"/>
    <n v="38.767967145790557"/>
    <n v="3.2306639288158796"/>
    <x v="1"/>
    <x v="0"/>
    <s v="jul"/>
  </r>
  <r>
    <x v="5735"/>
    <x v="1"/>
    <n v="31"/>
    <n v="2"/>
    <n v="8"/>
    <n v="0"/>
    <s v="No"/>
    <s v="Yes"/>
    <n v="0"/>
    <n v="1"/>
    <n v="5"/>
    <s v="Yes"/>
    <n v="0"/>
    <s v="TX"/>
    <x v="1"/>
    <n v="28"/>
    <s v="Yes"/>
    <s v="No"/>
    <s v="No"/>
    <s v="  Month-to-Month   "/>
    <s v="Direct Debit"/>
    <n v="45"/>
    <n v="91"/>
    <x v="2"/>
    <s v="Competitor made better offer"/>
    <x v="470"/>
    <x v="1145"/>
    <n v="32"/>
    <x v="1"/>
    <n v="49.28"/>
    <x v="3"/>
    <s v="SMS"/>
    <x v="0"/>
    <n v="0"/>
    <n v="1504"/>
    <s v="Alto"/>
    <s v="Bajo"/>
    <n v="3.125E-2"/>
    <n v="1683"/>
    <n v="3"/>
    <n v="10.666666666666666"/>
    <n v="10.666666666666666"/>
    <s v="Primera compra"/>
    <n v="864"/>
    <n v="28.386036960985628"/>
    <n v="2.3655030800821355"/>
    <x v="2"/>
    <x v="1"/>
    <s v="jun"/>
  </r>
  <r>
    <x v="5736"/>
    <x v="1"/>
    <n v="40"/>
    <n v="43"/>
    <n v="138.6"/>
    <n v="0"/>
    <s v="No"/>
    <s v="No"/>
    <n v="0"/>
    <n v="1"/>
    <n v="1"/>
    <s v="Yes"/>
    <n v="0"/>
    <s v="WY"/>
    <x v="0"/>
    <n v="44"/>
    <s v="No"/>
    <s v="No"/>
    <s v="No"/>
    <s v="  Month-to-Month   "/>
    <s v="Direct Debit"/>
    <n v="46"/>
    <n v="791"/>
    <x v="2"/>
    <s v="Competitor had better devices"/>
    <x v="1064"/>
    <x v="488"/>
    <n v="18"/>
    <x v="1"/>
    <n v="48.69"/>
    <x v="1"/>
    <s v="Email"/>
    <x v="1"/>
    <n v="0"/>
    <n v="5617"/>
    <s v="Alto"/>
    <s v="Bajo"/>
    <n v="0"/>
    <n v="1239"/>
    <n v="43"/>
    <n v="0.41860465116279072"/>
    <n v="0.41860465116279072"/>
    <s v="Primera compra"/>
    <n v="950"/>
    <n v="31.211498973305957"/>
    <n v="2.6009582477754964"/>
    <x v="2"/>
    <x v="2"/>
    <s v="mar"/>
  </r>
  <r>
    <x v="5737"/>
    <x v="1"/>
    <n v="44"/>
    <n v="51"/>
    <n v="230.7"/>
    <n v="0"/>
    <s v="No"/>
    <s v="Yes"/>
    <n v="0"/>
    <n v="0"/>
    <n v="4"/>
    <s v="Yes"/>
    <n v="0"/>
    <s v="NY"/>
    <x v="1"/>
    <n v="73"/>
    <s v="No"/>
    <s v="Yes"/>
    <s v="No"/>
    <s v="  Month-to-Month   "/>
    <s v="Direct Debit"/>
    <n v="38"/>
    <n v="1256"/>
    <x v="2"/>
    <s v="Competitor offered more data"/>
    <x v="1244"/>
    <x v="441"/>
    <n v="120"/>
    <x v="0"/>
    <n v="39.81"/>
    <x v="7"/>
    <s v="SMS"/>
    <x v="0"/>
    <n v="0"/>
    <n v="4474"/>
    <s v="Medio"/>
    <s v="Medio"/>
    <n v="0.05"/>
    <n v="816"/>
    <n v="57"/>
    <n v="2.1052631578947367"/>
    <n v="2.1052631578947367"/>
    <s v="Primera compra"/>
    <n v="775"/>
    <n v="25.46201232032854"/>
    <n v="2.1218343600273784"/>
    <x v="1"/>
    <x v="0"/>
    <s v="ago"/>
  </r>
  <r>
    <x v="5738"/>
    <x v="1"/>
    <n v="37"/>
    <n v="47"/>
    <n v="117.9"/>
    <n v="0"/>
    <s v="No"/>
    <s v="No"/>
    <n v="0"/>
    <n v="1"/>
    <n v="10"/>
    <s v="No"/>
    <n v="51"/>
    <s v="NV"/>
    <x v="1"/>
    <n v="81"/>
    <s v="No"/>
    <s v="Yes"/>
    <s v="No"/>
    <s v="  Month-to-Month   "/>
    <s v="Direct Debit"/>
    <n v="15"/>
    <n v="143"/>
    <x v="3"/>
    <s v="Don't know"/>
    <x v="1166"/>
    <x v="143"/>
    <n v="74"/>
    <x v="0"/>
    <n v="16.87"/>
    <x v="6"/>
    <s v="SMS"/>
    <x v="1"/>
    <n v="0"/>
    <n v="1621"/>
    <s v="Medio"/>
    <s v="Medio"/>
    <n v="0.13513513513513514"/>
    <n v="331"/>
    <n v="57"/>
    <n v="1.2982456140350878"/>
    <n v="1.2982456140350878"/>
    <s v="Primera compra"/>
    <n v="597"/>
    <n v="19.613963039014372"/>
    <n v="1.6344969199178643"/>
    <x v="1"/>
    <x v="1"/>
    <s v="feb"/>
  </r>
  <r>
    <x v="5739"/>
    <x v="1"/>
    <n v="45"/>
    <n v="260"/>
    <n v="530.1"/>
    <n v="192"/>
    <s v="Yes"/>
    <s v="No"/>
    <n v="121.9"/>
    <n v="3"/>
    <n v="6"/>
    <s v="No"/>
    <n v="0"/>
    <s v="OR"/>
    <x v="1"/>
    <n v="45"/>
    <s v="No"/>
    <s v="No"/>
    <s v="Yes"/>
    <s v="  Month-to-Month   "/>
    <s v="Direct Debit"/>
    <n v="68"/>
    <n v="3300"/>
    <x v="2"/>
    <s v="Competitor had better devices"/>
    <x v="515"/>
    <x v="1251"/>
    <n v="38"/>
    <x v="0"/>
    <n v="59.28"/>
    <x v="3"/>
    <s v="SMS"/>
    <x v="1"/>
    <n v="6.1"/>
    <n v="1319"/>
    <s v="Alto"/>
    <s v="Bajo"/>
    <n v="2.6315789473684209E-2"/>
    <n v="757"/>
    <n v="453"/>
    <n v="8.3885209713024281E-2"/>
    <n v="8.3885209713024281E-2"/>
    <s v="Primera compra"/>
    <n v="1525"/>
    <n v="50.102669404517449"/>
    <n v="4.1752224503764541"/>
    <x v="2"/>
    <x v="3"/>
    <s v="ago"/>
  </r>
  <r>
    <x v="5740"/>
    <x v="1"/>
    <n v="3"/>
    <n v="111"/>
    <n v="188.7"/>
    <n v="17"/>
    <s v="Yes"/>
    <s v="No"/>
    <n v="12.9"/>
    <n v="5"/>
    <n v="6"/>
    <s v="No"/>
    <n v="74"/>
    <s v="WY"/>
    <x v="1"/>
    <n v="83"/>
    <s v="No"/>
    <s v="Yes"/>
    <s v="No"/>
    <s v="  Month-to-Month   "/>
    <s v="Direct Debit"/>
    <n v="26"/>
    <n v="302"/>
    <x v="1"/>
    <s v="Product dissatisfaction"/>
    <x v="1065"/>
    <x v="853"/>
    <n v="20"/>
    <x v="2"/>
    <n v="26.84"/>
    <x v="1"/>
    <s v="Phone"/>
    <x v="1"/>
    <n v="3.95"/>
    <n v="6874"/>
    <s v="Medio"/>
    <s v="Bajo"/>
    <n v="0"/>
    <n v="695"/>
    <n v="128"/>
    <n v="0.15625"/>
    <n v="0.15625"/>
    <s v="Primera compra"/>
    <n v="1577"/>
    <n v="51.811088295687881"/>
    <n v="4.3175906913073234"/>
    <x v="2"/>
    <x v="1"/>
    <s v="jun"/>
  </r>
  <r>
    <x v="5741"/>
    <x v="1"/>
    <n v="46"/>
    <n v="46"/>
    <n v="100.3"/>
    <n v="0"/>
    <s v="No"/>
    <s v="No"/>
    <n v="0"/>
    <n v="2"/>
    <n v="41"/>
    <s v="No"/>
    <n v="50"/>
    <s v="DE"/>
    <x v="0"/>
    <n v="26"/>
    <s v="Yes"/>
    <s v="No"/>
    <s v="No"/>
    <s v="  Month-to-Month   "/>
    <s v="Direct Debit"/>
    <n v="41"/>
    <n v="410"/>
    <x v="2"/>
    <s v="Competitor offered more data"/>
    <x v="201"/>
    <x v="936"/>
    <n v="6"/>
    <x v="0"/>
    <n v="47.08"/>
    <x v="4"/>
    <s v="SMS"/>
    <x v="1"/>
    <n v="0"/>
    <n v="2731"/>
    <s v="Alto"/>
    <s v="Bajo"/>
    <n v="0.5"/>
    <n v="602"/>
    <n v="49"/>
    <n v="0.12244897959183673"/>
    <n v="0.12244897959183673"/>
    <s v="Primera compra"/>
    <n v="583"/>
    <n v="19.154004106776181"/>
    <n v="1.5961670088980151"/>
    <x v="0"/>
    <x v="1"/>
    <s v="mar"/>
  </r>
  <r>
    <x v="5742"/>
    <x v="1"/>
    <n v="18"/>
    <n v="72"/>
    <n v="157.1"/>
    <n v="44"/>
    <s v="Yes"/>
    <s v="No"/>
    <n v="25.3"/>
    <n v="0"/>
    <n v="13"/>
    <s v="Yes"/>
    <n v="0"/>
    <s v="CT"/>
    <x v="1"/>
    <n v="19"/>
    <s v="Yes"/>
    <s v="No"/>
    <s v="No"/>
    <s v="  Month-to-Month   "/>
    <s v="Direct Debit"/>
    <n v="38"/>
    <n v="847"/>
    <x v="2"/>
    <s v="Competitor offered higher download speeds"/>
    <x v="797"/>
    <x v="424"/>
    <n v="60"/>
    <x v="0"/>
    <n v="43.61"/>
    <x v="10"/>
    <s v="Email"/>
    <x v="1"/>
    <n v="1.26"/>
    <n v="2035"/>
    <s v="Medio"/>
    <s v="Medio"/>
    <n v="0.11666666666666667"/>
    <n v="505"/>
    <n v="123"/>
    <n v="0.48780487804878048"/>
    <n v="0.48780487804878048"/>
    <s v="Primera compra"/>
    <n v="838"/>
    <n v="27.531827515400408"/>
    <n v="2.2943189596167008"/>
    <x v="1"/>
    <x v="2"/>
    <s v="jun"/>
  </r>
  <r>
    <x v="5743"/>
    <x v="1"/>
    <n v="35"/>
    <n v="27"/>
    <n v="66.5"/>
    <n v="35"/>
    <s v="Yes"/>
    <s v="No"/>
    <n v="19.600000000000001"/>
    <n v="2"/>
    <n v="3"/>
    <s v="No"/>
    <n v="6"/>
    <s v="PA"/>
    <x v="0"/>
    <n v="35"/>
    <s v="No"/>
    <s v="No"/>
    <s v="No"/>
    <s v="  Month-to-Month   "/>
    <s v="Direct Debit"/>
    <n v="18"/>
    <n v="151"/>
    <x v="2"/>
    <s v="Competitor offered more data"/>
    <x v="878"/>
    <x v="54"/>
    <n v="23"/>
    <x v="1"/>
    <n v="19.71"/>
    <x v="7"/>
    <s v="SMS"/>
    <x v="0"/>
    <n v="5603386.5700000003"/>
    <n v="5988"/>
    <s v="Medio"/>
    <s v="Medio"/>
    <n v="0.2608695652173913"/>
    <n v="542"/>
    <n v="68"/>
    <n v="0.33823529411764708"/>
    <n v="0.33823529411764708"/>
    <s v="Primera compra"/>
    <n v="1249"/>
    <n v="41.034907597535934"/>
    <n v="3.4195756331279945"/>
    <x v="1"/>
    <x v="1"/>
    <s v="may"/>
  </r>
  <r>
    <x v="5744"/>
    <x v="1"/>
    <n v="46"/>
    <n v="9"/>
    <n v="25.1"/>
    <n v="20"/>
    <s v="Yes"/>
    <s v="No"/>
    <n v="45.8"/>
    <n v="5"/>
    <n v="13"/>
    <s v="Yes"/>
    <n v="0"/>
    <s v="NE"/>
    <x v="1"/>
    <n v="27"/>
    <s v="Yes"/>
    <s v="No"/>
    <s v="No"/>
    <s v="  Month-to-Month   "/>
    <s v="Direct Debit"/>
    <n v="56"/>
    <n v="279"/>
    <x v="2"/>
    <s v="Competitor offered more data"/>
    <x v="961"/>
    <x v="133"/>
    <n v="11"/>
    <x v="1"/>
    <n v="64.37"/>
    <x v="2"/>
    <s v="Phone"/>
    <x v="0"/>
    <n v="0.92"/>
    <n v="405"/>
    <s v="Alto"/>
    <s v="Medio"/>
    <n v="0.45454545454545453"/>
    <n v="1546"/>
    <n v="34"/>
    <n v="0.3235294117647059"/>
    <n v="0.3235294117647059"/>
    <s v="Primera compra"/>
    <n v="1747"/>
    <n v="57.396303901437378"/>
    <n v="4.7830253251197812"/>
    <x v="1"/>
    <x v="1"/>
    <s v="ene"/>
  </r>
  <r>
    <x v="5745"/>
    <x v="1"/>
    <n v="31"/>
    <n v="276"/>
    <n v="540.4"/>
    <n v="196"/>
    <s v="Yes"/>
    <s v="No"/>
    <n v="89.2"/>
    <n v="4"/>
    <n v="0"/>
    <s v="No"/>
    <n v="0"/>
    <s v="CO"/>
    <x v="1"/>
    <n v="25"/>
    <s v="Yes"/>
    <s v="No"/>
    <s v="No"/>
    <s v="  One Year   "/>
    <s v="Direct Debit"/>
    <n v="13"/>
    <n v="646"/>
    <x v="5"/>
    <s v="Price too high"/>
    <x v="658"/>
    <x v="169"/>
    <n v="4"/>
    <x v="1"/>
    <n v="12.83"/>
    <x v="3"/>
    <s v="Phone"/>
    <x v="1"/>
    <n v="4.46"/>
    <n v="6793"/>
    <s v="Medio"/>
    <s v="Bajo"/>
    <n v="0.25"/>
    <n v="291"/>
    <n v="473"/>
    <n v="8.4566596194503175E-3"/>
    <n v="8.4566596194503175E-3"/>
    <s v="Primera compra"/>
    <n v="299"/>
    <n v="9.8234086242299803"/>
    <n v="0.81861738535249839"/>
    <x v="0"/>
    <x v="1"/>
    <s v="dic"/>
  </r>
  <r>
    <x v="5746"/>
    <x v="1"/>
    <n v="3"/>
    <n v="5"/>
    <n v="21"/>
    <n v="0"/>
    <s v="No"/>
    <s v="No"/>
    <n v="0"/>
    <n v="1"/>
    <n v="1"/>
    <s v="Yes"/>
    <n v="0"/>
    <s v="MS"/>
    <x v="0"/>
    <n v="45"/>
    <s v="No"/>
    <s v="No"/>
    <s v="Yes"/>
    <s v="  Month-to-Month   "/>
    <s v="Direct Debit"/>
    <n v="45"/>
    <n v="86"/>
    <x v="1"/>
    <s v="Service dissatisfaction"/>
    <x v="355"/>
    <x v="891"/>
    <n v="28"/>
    <x v="2"/>
    <n v="50.59"/>
    <x v="4"/>
    <s v="SMS"/>
    <x v="0"/>
    <n v="0"/>
    <n v="6794"/>
    <s v="Alto"/>
    <s v="Bajo"/>
    <n v="0.10714285714285714"/>
    <n v="1009"/>
    <n v="8"/>
    <n v="3.5"/>
    <n v="3.5"/>
    <s v="Primera compra"/>
    <n v="463"/>
    <n v="15.211498973305956"/>
    <n v="1.267624914442163"/>
    <x v="0"/>
    <x v="1"/>
    <s v="jul"/>
  </r>
  <r>
    <x v="5747"/>
    <x v="1"/>
    <n v="8"/>
    <n v="78"/>
    <n v="150.30000000000001"/>
    <n v="152"/>
    <s v="Yes"/>
    <s v="No"/>
    <n v="112.1"/>
    <n v="0"/>
    <n v="8"/>
    <s v="No"/>
    <n v="67"/>
    <s v="LA"/>
    <x v="1"/>
    <n v="54"/>
    <s v="No"/>
    <s v="No"/>
    <s v="Yes"/>
    <s v="  Month-to-Month   "/>
    <s v="Credit Card"/>
    <n v="13"/>
    <n v="476"/>
    <x v="1"/>
    <s v="Network reliability"/>
    <x v="475"/>
    <x v="315"/>
    <n v="88"/>
    <x v="1"/>
    <n v="12.04"/>
    <x v="1"/>
    <s v="Phone"/>
    <x v="1"/>
    <n v="2.2400000000000002"/>
    <n v="5146"/>
    <s v="Medio"/>
    <s v="Bajo"/>
    <n v="0"/>
    <n v="645"/>
    <n v="230"/>
    <n v="0.38260869565217392"/>
    <n v="0.38260869565217392"/>
    <s v="Primera compra"/>
    <n v="1024"/>
    <n v="33.642710472279262"/>
    <n v="2.8035592060232717"/>
    <x v="2"/>
    <x v="1"/>
    <s v="dic"/>
  </r>
  <r>
    <x v="5748"/>
    <x v="1"/>
    <n v="14"/>
    <n v="13"/>
    <n v="29.7"/>
    <n v="0"/>
    <s v="No"/>
    <s v="No"/>
    <n v="0"/>
    <n v="4"/>
    <n v="3"/>
    <s v="Yes"/>
    <n v="0"/>
    <s v="NY"/>
    <x v="1"/>
    <n v="40"/>
    <s v="No"/>
    <s v="No"/>
    <s v="Yes"/>
    <s v="  Month-to-Month   "/>
    <s v="Direct Debit"/>
    <n v="39"/>
    <n v="83"/>
    <x v="2"/>
    <s v="Competitor had better devices"/>
    <x v="1364"/>
    <x v="735"/>
    <n v="1"/>
    <x v="1"/>
    <n v="44.36"/>
    <x v="1"/>
    <s v="Phone"/>
    <x v="0"/>
    <n v="0"/>
    <n v="3290"/>
    <s v="Medio"/>
    <s v="Bajo"/>
    <n v="0"/>
    <n v="1535"/>
    <n v="13"/>
    <n v="7.6923076923076927E-2"/>
    <n v="7.6923076923076927E-2"/>
    <s v="Primera compra"/>
    <n v="376"/>
    <n v="12.353182751540043"/>
    <n v="1.0294318959616702"/>
    <x v="0"/>
    <x v="1"/>
    <s v="oct"/>
  </r>
  <r>
    <x v="5749"/>
    <x v="1"/>
    <n v="4"/>
    <n v="342"/>
    <n v="775.1"/>
    <n v="0"/>
    <s v="No"/>
    <s v="No"/>
    <n v="10.8"/>
    <n v="3"/>
    <n v="9"/>
    <s v="Yes"/>
    <n v="0"/>
    <s v="UT"/>
    <x v="0"/>
    <n v="29"/>
    <s v="Yes"/>
    <s v="No"/>
    <s v="Yes"/>
    <s v="  Month-to-Month   "/>
    <s v="Credit Card"/>
    <n v="65"/>
    <n v="4555"/>
    <x v="2"/>
    <s v="Competitor made better offer"/>
    <x v="173"/>
    <x v="1019"/>
    <n v="8"/>
    <x v="1"/>
    <n v="53.15"/>
    <x v="4"/>
    <s v="Email"/>
    <x v="0"/>
    <n v="0"/>
    <n v="2595"/>
    <s v="Alto"/>
    <s v="Bajo"/>
    <n v="0.375"/>
    <n v="958"/>
    <n v="345"/>
    <n v="2.318840579710145E-2"/>
    <n v="2.318840579710145E-2"/>
    <s v="Primera compra"/>
    <n v="287"/>
    <n v="9.4291581108829554"/>
    <n v="0.78576317590691291"/>
    <x v="0"/>
    <x v="3"/>
    <s v="dic"/>
  </r>
  <r>
    <x v="5750"/>
    <x v="1"/>
    <n v="1"/>
    <n v="5"/>
    <n v="15.3"/>
    <n v="0"/>
    <s v="No"/>
    <s v="Yes"/>
    <n v="0"/>
    <n v="4"/>
    <n v="7"/>
    <s v="Yes"/>
    <n v="0"/>
    <s v="MS"/>
    <x v="0"/>
    <n v="48"/>
    <s v="No"/>
    <s v="No"/>
    <s v="Yes"/>
    <s v="  Month-to-Month   "/>
    <s v="Direct Debit"/>
    <n v="44"/>
    <n v="134"/>
    <x v="3"/>
    <s v="Poor expertise of online support"/>
    <x v="798"/>
    <x v="30"/>
    <n v="48"/>
    <x v="2"/>
    <n v="44.43"/>
    <x v="9"/>
    <s v="Email"/>
    <x v="1"/>
    <n v="0"/>
    <n v="1696"/>
    <s v="Medio"/>
    <s v="Medio"/>
    <n v="0.16666666666666666"/>
    <n v="892"/>
    <n v="13"/>
    <n v="3.6923076923076925"/>
    <n v="3.6923076923076925"/>
    <s v="Primera compra"/>
    <n v="1539"/>
    <n v="50.562628336755651"/>
    <n v="4.213552361396304"/>
    <x v="1"/>
    <x v="1"/>
    <s v="jul"/>
  </r>
  <r>
    <x v="5751"/>
    <x v="1"/>
    <n v="17"/>
    <n v="7"/>
    <n v="11"/>
    <n v="0"/>
    <s v="No"/>
    <s v="No"/>
    <n v="0"/>
    <n v="5"/>
    <n v="0"/>
    <s v="No"/>
    <n v="0"/>
    <s v="NH"/>
    <x v="0"/>
    <n v="65"/>
    <s v="No"/>
    <s v="Yes"/>
    <s v="No"/>
    <s v="  Month-to-Month   "/>
    <s v="Credit Card"/>
    <n v="7"/>
    <n v="7"/>
    <x v="1"/>
    <s v="Service dissatisfaction"/>
    <x v="829"/>
    <x v="421"/>
    <n v="107"/>
    <x v="2"/>
    <n v="7.05"/>
    <x v="0"/>
    <s v="Phone"/>
    <x v="1"/>
    <n v="0"/>
    <n v="4255"/>
    <s v="Medio"/>
    <s v="Bajo"/>
    <n v="1.8691588785046728E-2"/>
    <n v="1574"/>
    <n v="9"/>
    <n v="11.888888888888889"/>
    <n v="11.888888888888889"/>
    <s v="Primera compra"/>
    <n v="1689"/>
    <n v="55.490759753593437"/>
    <n v="4.6242299794661195"/>
    <x v="0"/>
    <x v="1"/>
    <s v="feb"/>
  </r>
  <r>
    <x v="5752"/>
    <x v="1"/>
    <n v="5"/>
    <n v="18"/>
    <n v="46.9"/>
    <n v="0"/>
    <s v="No"/>
    <s v="No"/>
    <n v="0"/>
    <n v="2"/>
    <n v="2"/>
    <s v="Yes"/>
    <n v="0"/>
    <s v="UT"/>
    <x v="0"/>
    <n v="52"/>
    <s v="No"/>
    <s v="No"/>
    <s v="Yes"/>
    <s v="  Month-to-Month   "/>
    <s v="Credit Card"/>
    <n v="42"/>
    <n v="391"/>
    <x v="3"/>
    <s v="Don't know"/>
    <x v="1149"/>
    <x v="786"/>
    <n v="61"/>
    <x v="2"/>
    <n v="36.950000000000003"/>
    <x v="9"/>
    <s v="Phone"/>
    <x v="1"/>
    <n v="0"/>
    <n v="1788"/>
    <s v="Medio"/>
    <s v="Medio"/>
    <n v="0.13114754098360656"/>
    <n v="1700"/>
    <n v="26"/>
    <n v="2.3461538461538463"/>
    <n v="2.3461538461538463"/>
    <s v="Primera compra"/>
    <n v="875"/>
    <n v="28.747433264887064"/>
    <n v="2.3956194387405887"/>
    <x v="1"/>
    <x v="1"/>
    <s v="may"/>
  </r>
  <r>
    <x v="5753"/>
    <x v="1"/>
    <n v="15"/>
    <n v="315"/>
    <n v="716.9"/>
    <n v="0"/>
    <s v="No"/>
    <s v="No"/>
    <n v="0"/>
    <n v="5"/>
    <n v="16"/>
    <s v="Yes"/>
    <n v="0"/>
    <s v="AL"/>
    <x v="1"/>
    <n v="23"/>
    <s v="Yes"/>
    <s v="No"/>
    <s v="No"/>
    <s v="  Month-to-Month   "/>
    <s v="Direct Debit"/>
    <n v="59"/>
    <n v="3553"/>
    <x v="1"/>
    <s v="Service dissatisfaction"/>
    <x v="288"/>
    <x v="271"/>
    <n v="5"/>
    <x v="1"/>
    <n v="53.5"/>
    <x v="10"/>
    <s v="Phone"/>
    <x v="1"/>
    <n v="0"/>
    <n v="1452"/>
    <s v="Alto"/>
    <s v="Medio"/>
    <n v="1.4"/>
    <n v="1548"/>
    <n v="322"/>
    <n v="1.5527950310559006E-2"/>
    <n v="1.5527950310559006E-2"/>
    <s v="Primera compra"/>
    <n v="1337"/>
    <n v="43.926078028747433"/>
    <n v="3.6605065023956196"/>
    <x v="1"/>
    <x v="3"/>
    <s v="feb"/>
  </r>
  <r>
    <x v="5754"/>
    <x v="1"/>
    <n v="32"/>
    <n v="51"/>
    <n v="102"/>
    <n v="80"/>
    <s v="Yes"/>
    <s v="No"/>
    <n v="79.3"/>
    <n v="4"/>
    <n v="21"/>
    <s v="No"/>
    <n v="64"/>
    <s v="UT"/>
    <x v="0"/>
    <n v="20"/>
    <s v="Yes"/>
    <s v="No"/>
    <s v="No"/>
    <s v="  Month-to-Month   "/>
    <s v="Credit Card"/>
    <n v="46"/>
    <n v="521"/>
    <x v="2"/>
    <s v="Competitor had better devices"/>
    <x v="74"/>
    <x v="1153"/>
    <n v="45"/>
    <x v="1"/>
    <n v="44.01"/>
    <x v="5"/>
    <s v="SMS"/>
    <x v="0"/>
    <n v="0.24"/>
    <n v="6658"/>
    <s v="Medio"/>
    <s v="Bajo"/>
    <n v="8.8888888888888892E-2"/>
    <n v="329"/>
    <n v="135"/>
    <n v="0.33333333333333331"/>
    <n v="0.33333333333333331"/>
    <s v="Primera compra"/>
    <n v="426"/>
    <n v="13.995893223819301"/>
    <n v="1.1663244353182751"/>
    <x v="0"/>
    <x v="1"/>
    <s v="ago"/>
  </r>
  <r>
    <x v="5755"/>
    <x v="1"/>
    <n v="10"/>
    <n v="21"/>
    <n v="44.3"/>
    <n v="0"/>
    <s v="No"/>
    <s v="No"/>
    <n v="0"/>
    <n v="2"/>
    <n v="1"/>
    <s v="Yes"/>
    <n v="0"/>
    <s v="KS"/>
    <x v="0"/>
    <n v="40"/>
    <s v="No"/>
    <s v="No"/>
    <s v="No"/>
    <s v="  Month-to-Month   "/>
    <s v="Direct Debit"/>
    <n v="14"/>
    <n v="57"/>
    <x v="2"/>
    <s v="Competitor had better devices"/>
    <x v="829"/>
    <x v="425"/>
    <n v="114"/>
    <x v="1"/>
    <n v="14.8"/>
    <x v="0"/>
    <s v="SMS"/>
    <x v="0"/>
    <n v="0"/>
    <n v="5790"/>
    <s v="Medio"/>
    <s v="Bajo"/>
    <n v="1.7543859649122806E-2"/>
    <n v="1530"/>
    <n v="23"/>
    <n v="4.9565217391304346"/>
    <n v="4.9565217391304346"/>
    <s v="Primera compra"/>
    <n v="1689"/>
    <n v="55.490759753593437"/>
    <n v="4.6242299794661195"/>
    <x v="0"/>
    <x v="1"/>
    <s v="feb"/>
  </r>
  <r>
    <x v="5756"/>
    <x v="1"/>
    <n v="12"/>
    <n v="20"/>
    <n v="41.8"/>
    <n v="16"/>
    <s v="Yes"/>
    <s v="No"/>
    <n v="14.9"/>
    <n v="4"/>
    <n v="14"/>
    <s v="Yes"/>
    <n v="0"/>
    <s v="MI"/>
    <x v="1"/>
    <n v="67"/>
    <s v="No"/>
    <s v="Yes"/>
    <s v="No"/>
    <s v="  Month-to-Month   "/>
    <s v="Direct Debit"/>
    <n v="33"/>
    <n v="275"/>
    <x v="2"/>
    <s v="Competitor had better devices"/>
    <x v="1117"/>
    <x v="270"/>
    <n v="29"/>
    <x v="2"/>
    <n v="29.4"/>
    <x v="10"/>
    <s v="SMS"/>
    <x v="0"/>
    <n v="0.74"/>
    <n v="4613"/>
    <s v="Medio"/>
    <s v="Medio"/>
    <n v="0.2413793103448276"/>
    <n v="1641"/>
    <n v="43"/>
    <n v="0.67441860465116277"/>
    <n v="0.67441860465116277"/>
    <s v="Primera compra"/>
    <n v="1677"/>
    <n v="55.096509240246405"/>
    <n v="4.5913757700205338"/>
    <x v="1"/>
    <x v="1"/>
    <s v="mar"/>
  </r>
  <r>
    <x v="5757"/>
    <x v="1"/>
    <n v="11"/>
    <n v="300"/>
    <n v="727.9"/>
    <n v="0"/>
    <s v="No"/>
    <s v="No"/>
    <n v="0"/>
    <n v="4"/>
    <n v="24"/>
    <s v="Yes"/>
    <n v="0"/>
    <s v="CT"/>
    <x v="0"/>
    <n v="26"/>
    <s v="Yes"/>
    <s v="No"/>
    <s v="Yes"/>
    <s v="  One Year   "/>
    <s v="Direct Debit"/>
    <n v="56"/>
    <n v="3708"/>
    <x v="2"/>
    <s v="Competitor offered higher download speeds"/>
    <x v="1326"/>
    <x v="1048"/>
    <n v="74"/>
    <x v="1"/>
    <n v="50.29"/>
    <x v="0"/>
    <s v="Email"/>
    <x v="0"/>
    <n v="0"/>
    <n v="1713"/>
    <s v="Alto"/>
    <s v="Bajo"/>
    <n v="2.7027027027027029E-2"/>
    <n v="1375"/>
    <n v="302"/>
    <n v="0.24503311258278146"/>
    <n v="0.24503311258278146"/>
    <s v="Primera compra"/>
    <n v="1730"/>
    <n v="56.837782340862418"/>
    <n v="4.7364818617385351"/>
    <x v="0"/>
    <x v="3"/>
    <s v="ene"/>
  </r>
  <r>
    <x v="5758"/>
    <x v="1"/>
    <n v="25"/>
    <n v="7"/>
    <n v="14.5"/>
    <n v="7"/>
    <s v="Yes"/>
    <s v="No"/>
    <n v="4.7"/>
    <n v="2"/>
    <n v="12"/>
    <s v="Yes"/>
    <n v="0"/>
    <s v="GA"/>
    <x v="0"/>
    <n v="48"/>
    <s v="No"/>
    <s v="No"/>
    <s v="No"/>
    <s v="  Month-to-Month   "/>
    <s v="Direct Debit"/>
    <n v="34"/>
    <n v="71"/>
    <x v="2"/>
    <s v="Competitor had better devices"/>
    <x v="1028"/>
    <x v="1207"/>
    <n v="49"/>
    <x v="1"/>
    <n v="27.61"/>
    <x v="7"/>
    <s v="Phone"/>
    <x v="1"/>
    <n v="94482.72"/>
    <n v="1345"/>
    <s v="Medio"/>
    <s v="Medio"/>
    <n v="0.12244897959183673"/>
    <n v="1416"/>
    <n v="20"/>
    <n v="2.4500000000000002"/>
    <n v="2.4500000000000002"/>
    <s v="Primera compra"/>
    <n v="730"/>
    <n v="23.983572895277206"/>
    <n v="1.9986310746064337"/>
    <x v="1"/>
    <x v="1"/>
    <s v="oct"/>
  </r>
  <r>
    <x v="5759"/>
    <x v="1"/>
    <n v="4"/>
    <n v="2"/>
    <n v="5"/>
    <n v="4"/>
    <s v="Yes"/>
    <s v="No"/>
    <n v="4.8"/>
    <n v="0"/>
    <n v="3"/>
    <s v="Yes"/>
    <n v="0"/>
    <s v="MD"/>
    <x v="0"/>
    <n v="42"/>
    <s v="No"/>
    <s v="No"/>
    <s v="No"/>
    <s v="  Month-to-Month   "/>
    <s v="Direct Debit"/>
    <n v="45"/>
    <n v="45"/>
    <x v="2"/>
    <s v="Competitor offered more data"/>
    <x v="146"/>
    <x v="1021"/>
    <n v="33"/>
    <x v="1"/>
    <n v="46.88"/>
    <x v="9"/>
    <s v="Email"/>
    <x v="0"/>
    <n v="0.1"/>
    <n v="3605"/>
    <s v="Alto"/>
    <s v="Medio"/>
    <n v="0.24242424242424243"/>
    <n v="847"/>
    <n v="14"/>
    <n v="2.3571428571428572"/>
    <n v="2.3571428571428572"/>
    <s v="Primera compra"/>
    <n v="1279"/>
    <n v="42.020533880903486"/>
    <n v="3.501711156741957"/>
    <x v="1"/>
    <x v="1"/>
    <s v="abr"/>
  </r>
  <r>
    <x v="5760"/>
    <x v="1"/>
    <n v="44"/>
    <n v="14"/>
    <n v="32.5"/>
    <n v="42"/>
    <s v="Yes"/>
    <s v="No"/>
    <n v="21.2"/>
    <n v="4"/>
    <n v="14"/>
    <s v="No"/>
    <n v="5"/>
    <s v="MA"/>
    <x v="0"/>
    <n v="42"/>
    <s v="No"/>
    <s v="No"/>
    <s v="No"/>
    <s v="  Month-to-Month   "/>
    <s v="Direct Debit"/>
    <n v="43"/>
    <n v="278"/>
    <x v="2"/>
    <s v="Competitor had better devices"/>
    <x v="766"/>
    <x v="370"/>
    <n v="25"/>
    <x v="0"/>
    <n v="35.090000000000003"/>
    <x v="9"/>
    <s v="Email"/>
    <x v="0"/>
    <n v="0.85"/>
    <n v="216"/>
    <s v="Medio"/>
    <s v="Medio"/>
    <n v="0.32"/>
    <n v="438"/>
    <n v="64"/>
    <n v="0.390625"/>
    <n v="0.390625"/>
    <s v="Primera compra"/>
    <n v="1432"/>
    <n v="47.04722792607803"/>
    <n v="3.9206023271731691"/>
    <x v="1"/>
    <x v="1"/>
    <s v="nov"/>
  </r>
  <r>
    <x v="5761"/>
    <x v="1"/>
    <n v="11"/>
    <n v="86"/>
    <n v="224.4"/>
    <n v="0"/>
    <s v="No"/>
    <s v="No"/>
    <n v="9"/>
    <n v="0"/>
    <n v="3"/>
    <s v="No"/>
    <n v="78"/>
    <s v="OR"/>
    <x v="0"/>
    <n v="70"/>
    <s v="No"/>
    <s v="Yes"/>
    <s v="Yes"/>
    <s v="  Month-to-Month   "/>
    <s v="Direct Debit"/>
    <n v="41"/>
    <n v="766"/>
    <x v="2"/>
    <s v="Competitor made better offer"/>
    <x v="210"/>
    <x v="130"/>
    <n v="42"/>
    <x v="2"/>
    <n v="47.64"/>
    <x v="9"/>
    <s v="Phone"/>
    <x v="1"/>
    <n v="0"/>
    <n v="3369"/>
    <s v="Alto"/>
    <s v="Medio"/>
    <n v="0.19047619047619047"/>
    <n v="1445"/>
    <n v="94"/>
    <n v="0.44680851063829785"/>
    <n v="0.44680851063829785"/>
    <s v="Primera compra"/>
    <n v="1054"/>
    <n v="34.628336755646814"/>
    <n v="2.8856947296372346"/>
    <x v="1"/>
    <x v="2"/>
    <s v="nov"/>
  </r>
  <r>
    <x v="5762"/>
    <x v="1"/>
    <n v="20"/>
    <n v="109"/>
    <n v="259"/>
    <n v="0"/>
    <s v="No"/>
    <s v="No"/>
    <n v="0"/>
    <n v="5"/>
    <n v="12"/>
    <s v="Yes"/>
    <n v="0"/>
    <s v="NE"/>
    <x v="1"/>
    <n v="27"/>
    <s v="Yes"/>
    <s v="No"/>
    <s v="No"/>
    <s v="  One Year   "/>
    <s v="Credit Card"/>
    <n v="25"/>
    <n v="506"/>
    <x v="2"/>
    <s v="Competitor offered higher download speeds"/>
    <x v="554"/>
    <x v="453"/>
    <n v="10"/>
    <x v="2"/>
    <n v="29.85"/>
    <x v="9"/>
    <s v="Phone"/>
    <x v="1"/>
    <n v="0"/>
    <n v="4817"/>
    <s v="Medio"/>
    <s v="Medio"/>
    <n v="0.8"/>
    <n v="364"/>
    <n v="117"/>
    <n v="8.5470085470085472E-2"/>
    <n v="8.5470085470085472E-2"/>
    <s v="Primera compra"/>
    <n v="1158"/>
    <n v="38.045174537987677"/>
    <n v="3.1704312114989732"/>
    <x v="1"/>
    <x v="1"/>
    <s v="ago"/>
  </r>
  <r>
    <x v="5763"/>
    <x v="1"/>
    <n v="17"/>
    <n v="44"/>
    <n v="119.1"/>
    <n v="40"/>
    <s v="Yes"/>
    <s v="No"/>
    <n v="18.8"/>
    <n v="2"/>
    <n v="4"/>
    <s v="Yes"/>
    <n v="0"/>
    <s v="MA"/>
    <x v="0"/>
    <n v="56"/>
    <s v="No"/>
    <s v="No"/>
    <s v="No"/>
    <s v="  Month-to-Month   "/>
    <s v="Direct Debit"/>
    <n v="43"/>
    <n v="430"/>
    <x v="1"/>
    <s v="Service dissatisfaction"/>
    <x v="159"/>
    <x v="874"/>
    <n v="61"/>
    <x v="2"/>
    <n v="48.82"/>
    <x v="6"/>
    <s v="SMS"/>
    <x v="0"/>
    <n v="0.09"/>
    <n v="1273"/>
    <s v="Alto"/>
    <s v="Medio"/>
    <n v="0.16393442622950818"/>
    <n v="1005"/>
    <n v="94"/>
    <n v="0.64893617021276595"/>
    <n v="0.64893617021276595"/>
    <s v="Primera compra"/>
    <n v="330"/>
    <n v="10.84188911704312"/>
    <n v="0.90349075975359339"/>
    <x v="1"/>
    <x v="1"/>
    <s v="nov"/>
  </r>
  <r>
    <x v="5764"/>
    <x v="1"/>
    <n v="4"/>
    <n v="115"/>
    <n v="168.3"/>
    <n v="0"/>
    <s v="No"/>
    <s v="No"/>
    <n v="0"/>
    <n v="0"/>
    <n v="0"/>
    <s v="No"/>
    <n v="0"/>
    <s v="CA"/>
    <x v="0"/>
    <n v="30"/>
    <s v="No"/>
    <s v="No"/>
    <s v="No"/>
    <s v="  One Year   "/>
    <s v="Direct Debit"/>
    <n v="10"/>
    <n v="141"/>
    <x v="0"/>
    <m/>
    <x v="1058"/>
    <x v="542"/>
    <n v="32"/>
    <x v="1"/>
    <n v="9.5500000000000007"/>
    <x v="9"/>
    <s v="SMS"/>
    <x v="0"/>
    <n v="0"/>
    <n v="3969"/>
    <s v="Medio"/>
    <s v="Medio"/>
    <n v="0.25"/>
    <n v="1402"/>
    <n v="123"/>
    <n v="0.26016260162601629"/>
    <n v="0.26016260162601629"/>
    <s v="Primera compra"/>
    <n v="889"/>
    <n v="29.207392197125259"/>
    <n v="2.4339493497604381"/>
    <x v="1"/>
    <x v="1"/>
    <s v="may"/>
  </r>
  <r>
    <x v="5765"/>
    <x v="1"/>
    <n v="9"/>
    <n v="9"/>
    <n v="22.5"/>
    <n v="8"/>
    <s v="Yes"/>
    <s v="No"/>
    <n v="5.8"/>
    <n v="0"/>
    <n v="37"/>
    <s v="Yes"/>
    <n v="0"/>
    <s v="AL"/>
    <x v="0"/>
    <n v="22"/>
    <s v="Yes"/>
    <s v="No"/>
    <s v="No"/>
    <s v="  Month-to-Month   "/>
    <s v="Direct Debit"/>
    <n v="17"/>
    <n v="37"/>
    <x v="1"/>
    <s v="Product dissatisfaction"/>
    <x v="1010"/>
    <x v="640"/>
    <n v="16"/>
    <x v="0"/>
    <n v="18.39"/>
    <x v="2"/>
    <s v="SMS"/>
    <x v="0"/>
    <n v="0.02"/>
    <n v="1924"/>
    <s v="Medio"/>
    <s v="Medio"/>
    <n v="0.3125"/>
    <n v="1575"/>
    <n v="22"/>
    <n v="0.72727272727272729"/>
    <n v="0.72727272727272729"/>
    <s v="Primera compra"/>
    <n v="760"/>
    <n v="24.969199178644764"/>
    <n v="2.0807665982203969"/>
    <x v="1"/>
    <x v="1"/>
    <s v="sept"/>
  </r>
  <r>
    <x v="5766"/>
    <x v="1"/>
    <n v="40"/>
    <n v="1"/>
    <n v="4"/>
    <n v="4"/>
    <s v="Yes"/>
    <s v="No"/>
    <n v="1.2"/>
    <n v="5"/>
    <n v="7"/>
    <s v="Yes"/>
    <n v="0"/>
    <s v="LA"/>
    <x v="0"/>
    <n v="68"/>
    <s v="No"/>
    <s v="Yes"/>
    <s v="No"/>
    <s v="  Month-to-Month   "/>
    <s v="Direct Debit"/>
    <n v="27"/>
    <n v="27"/>
    <x v="5"/>
    <s v="Long distance charges"/>
    <x v="1300"/>
    <x v="749"/>
    <n v="88"/>
    <x v="0"/>
    <n v="22.56"/>
    <x v="1"/>
    <s v="Email"/>
    <x v="1"/>
    <n v="0.06"/>
    <n v="5200"/>
    <s v="Medio"/>
    <s v="Bajo"/>
    <n v="0"/>
    <n v="1710"/>
    <n v="5"/>
    <n v="17.600000000000001"/>
    <n v="17.600000000000001"/>
    <s v="Primera compra"/>
    <n v="905"/>
    <n v="29.733059548254619"/>
    <n v="2.4777549623545516"/>
    <x v="2"/>
    <x v="1"/>
    <s v="abr"/>
  </r>
  <r>
    <x v="5767"/>
    <x v="1"/>
    <n v="43"/>
    <n v="8"/>
    <n v="20.6"/>
    <n v="8"/>
    <s v="Yes"/>
    <s v="No"/>
    <n v="7.5"/>
    <n v="2"/>
    <n v="4"/>
    <s v="Yes"/>
    <n v="0"/>
    <s v="ND"/>
    <x v="1"/>
    <n v="76"/>
    <s v="No"/>
    <s v="Yes"/>
    <s v="No"/>
    <s v="  Month-to-Month   "/>
    <s v="Direct Debit"/>
    <n v="15"/>
    <n v="26"/>
    <x v="2"/>
    <s v="Competitor had better devices"/>
    <x v="344"/>
    <x v="875"/>
    <n v="33"/>
    <x v="0"/>
    <n v="16.350000000000001"/>
    <x v="3"/>
    <s v="Email"/>
    <x v="1"/>
    <n v="0.23"/>
    <n v="1053"/>
    <s v="Medio"/>
    <s v="Bajo"/>
    <n v="3.0303030303030304E-2"/>
    <n v="1169"/>
    <n v="17"/>
    <n v="1.9411764705882353"/>
    <n v="1.9411764705882353"/>
    <s v="Primera compra"/>
    <n v="861"/>
    <n v="28.28747433264887"/>
    <n v="2.3572895277207393"/>
    <x v="2"/>
    <x v="1"/>
    <s v="jun"/>
  </r>
  <r>
    <x v="5768"/>
    <x v="1"/>
    <n v="14"/>
    <n v="210"/>
    <n v="501.1"/>
    <n v="224"/>
    <s v="Yes"/>
    <s v="No"/>
    <n v="221.2"/>
    <n v="5"/>
    <n v="2"/>
    <s v="Yes"/>
    <n v="0"/>
    <s v="MA"/>
    <x v="0"/>
    <n v="37"/>
    <s v="No"/>
    <s v="No"/>
    <s v="Yes"/>
    <s v="  Two Year   "/>
    <s v="Direct Debit"/>
    <n v="47"/>
    <n v="2638"/>
    <x v="2"/>
    <s v="Competitor had better devices"/>
    <x v="883"/>
    <x v="413"/>
    <n v="94"/>
    <x v="2"/>
    <n v="38.79"/>
    <x v="0"/>
    <s v="Phone"/>
    <x v="1"/>
    <n v="8.85"/>
    <n v="3881"/>
    <s v="Medio"/>
    <s v="Bajo"/>
    <n v="2.1276595744680851E-2"/>
    <n v="616"/>
    <n v="436"/>
    <n v="0.21559633027522937"/>
    <n v="0.21559633027522937"/>
    <s v="Primera compra"/>
    <n v="1359"/>
    <n v="44.648870636550306"/>
    <n v="3.7207392197125255"/>
    <x v="0"/>
    <x v="3"/>
    <s v="ene"/>
  </r>
  <r>
    <x v="5769"/>
    <x v="1"/>
    <n v="14"/>
    <n v="5"/>
    <n v="11"/>
    <n v="4"/>
    <s v="Yes"/>
    <s v="No"/>
    <n v="2.8"/>
    <n v="1"/>
    <n v="2"/>
    <s v="Yes"/>
    <n v="0"/>
    <s v="DE"/>
    <x v="0"/>
    <n v="68"/>
    <s v="No"/>
    <s v="Yes"/>
    <s v="No"/>
    <s v="  Month-to-Month   "/>
    <s v="Direct Debit"/>
    <n v="56"/>
    <n v="56"/>
    <x v="5"/>
    <s v="Price too high"/>
    <x v="563"/>
    <x v="1074"/>
    <n v="78"/>
    <x v="1"/>
    <n v="52.37"/>
    <x v="8"/>
    <s v="Phone"/>
    <x v="1"/>
    <n v="0.08"/>
    <n v="1583"/>
    <s v="Alto"/>
    <s v="Medio"/>
    <n v="0.11538461538461539"/>
    <n v="713"/>
    <n v="18"/>
    <n v="4.333333333333333"/>
    <n v="4.333333333333333"/>
    <s v="Primera compra"/>
    <n v="1326"/>
    <n v="43.564681724845997"/>
    <n v="3.6303901437371664"/>
    <x v="1"/>
    <x v="1"/>
    <s v="feb"/>
  </r>
  <r>
    <x v="5770"/>
    <x v="1"/>
    <n v="6"/>
    <n v="2"/>
    <n v="4"/>
    <n v="4"/>
    <s v="Yes"/>
    <s v="No"/>
    <n v="2.5"/>
    <n v="0"/>
    <n v="2"/>
    <s v="Yes"/>
    <n v="0"/>
    <s v="ME"/>
    <x v="1"/>
    <n v="70"/>
    <s v="No"/>
    <s v="Yes"/>
    <s v="No"/>
    <s v="  Month-to-Month   "/>
    <s v="Direct Debit"/>
    <n v="18"/>
    <n v="18"/>
    <x v="1"/>
    <s v="Limited range of services"/>
    <x v="1062"/>
    <x v="288"/>
    <n v="33"/>
    <x v="2"/>
    <n v="20.78"/>
    <x v="2"/>
    <s v="Email"/>
    <x v="1"/>
    <n v="0.08"/>
    <n v="2227"/>
    <s v="Medio"/>
    <s v="Medio"/>
    <n v="0.15151515151515152"/>
    <n v="1255"/>
    <n v="11"/>
    <n v="3"/>
    <n v="3"/>
    <s v="Primera compra"/>
    <n v="1649"/>
    <n v="54.176591375770016"/>
    <n v="4.514715947980835"/>
    <x v="1"/>
    <x v="1"/>
    <s v="abr"/>
  </r>
  <r>
    <x v="5771"/>
    <x v="1"/>
    <n v="12"/>
    <n v="64"/>
    <n v="133.30000000000001"/>
    <n v="32"/>
    <s v="Yes"/>
    <s v="No"/>
    <n v="23"/>
    <n v="3"/>
    <n v="12"/>
    <s v="No"/>
    <n v="7"/>
    <s v="FL"/>
    <x v="0"/>
    <n v="29"/>
    <s v="Yes"/>
    <s v="No"/>
    <s v="Yes"/>
    <s v="  Month-to-Month   "/>
    <s v="Direct Debit"/>
    <n v="48"/>
    <n v="402"/>
    <x v="1"/>
    <s v="Network reliability"/>
    <x v="529"/>
    <x v="1193"/>
    <n v="49"/>
    <x v="0"/>
    <n v="47.23"/>
    <x v="0"/>
    <s v="Email"/>
    <x v="1"/>
    <n v="1.1499999999999999"/>
    <n v="6037"/>
    <s v="Alto"/>
    <s v="Bajo"/>
    <n v="4.0816326530612242E-2"/>
    <n v="1404"/>
    <n v="98"/>
    <n v="0.5"/>
    <n v="0.5"/>
    <s v="Primera compra"/>
    <n v="1690"/>
    <n v="55.523613963039018"/>
    <n v="4.6269678302532515"/>
    <x v="0"/>
    <x v="1"/>
    <s v="feb"/>
  </r>
  <r>
    <x v="5772"/>
    <x v="1"/>
    <n v="1"/>
    <n v="13"/>
    <n v="33"/>
    <n v="0"/>
    <s v="No"/>
    <s v="No"/>
    <n v="0"/>
    <n v="0"/>
    <n v="6"/>
    <s v="Yes"/>
    <n v="0"/>
    <s v="AR"/>
    <x v="1"/>
    <n v="37"/>
    <s v="No"/>
    <s v="No"/>
    <s v="No"/>
    <s v="  Month-to-Month   "/>
    <s v="Direct Debit"/>
    <n v="38"/>
    <n v="210"/>
    <x v="4"/>
    <s v="Attitude of support person"/>
    <x v="1375"/>
    <x v="1435"/>
    <n v="10"/>
    <x v="2"/>
    <n v="37.840000000000003"/>
    <x v="6"/>
    <s v="Phone"/>
    <x v="1"/>
    <n v="0"/>
    <n v="6238"/>
    <s v="Medio"/>
    <s v="Medio"/>
    <n v="1"/>
    <n v="351"/>
    <n v="23"/>
    <n v="0.43478260869565216"/>
    <n v="0.43478260869565216"/>
    <s v="Primera compra"/>
    <n v="387"/>
    <n v="12.714579055441478"/>
    <n v="1.0595482546201231"/>
    <x v="1"/>
    <x v="1"/>
    <s v="sept"/>
  </r>
  <r>
    <x v="5773"/>
    <x v="1"/>
    <n v="20"/>
    <n v="24"/>
    <n v="84.8"/>
    <n v="236"/>
    <s v="Yes"/>
    <s v="No"/>
    <n v="86.9"/>
    <n v="0"/>
    <n v="2"/>
    <s v="Yes"/>
    <n v="0"/>
    <s v="AR"/>
    <x v="1"/>
    <n v="37"/>
    <s v="No"/>
    <s v="No"/>
    <s v="No"/>
    <s v="  Month-to-Month   "/>
    <s v="Direct Debit"/>
    <n v="39"/>
    <n v="328"/>
    <x v="2"/>
    <s v="Competitor had better devices"/>
    <x v="135"/>
    <x v="184"/>
    <n v="85"/>
    <x v="0"/>
    <n v="41.7"/>
    <x v="8"/>
    <s v="SMS"/>
    <x v="0"/>
    <n v="4.3499999999999996"/>
    <n v="1847"/>
    <s v="Medio"/>
    <s v="Medio"/>
    <n v="0.10588235294117647"/>
    <n v="522"/>
    <n v="269"/>
    <n v="0.31598513011152418"/>
    <n v="0.31598513011152418"/>
    <s v="Primera compra"/>
    <n v="352"/>
    <n v="11.564681724845997"/>
    <n v="0.96372347707049977"/>
    <x v="1"/>
    <x v="1"/>
    <s v="oct"/>
  </r>
  <r>
    <x v="5774"/>
    <x v="1"/>
    <n v="24"/>
    <n v="236"/>
    <n v="567.79999999999995"/>
    <n v="0"/>
    <s v="No"/>
    <s v="No"/>
    <n v="0"/>
    <n v="5"/>
    <n v="5"/>
    <s v="Yes"/>
    <n v="0"/>
    <s v="MT"/>
    <x v="0"/>
    <n v="69"/>
    <s v="No"/>
    <s v="Yes"/>
    <s v="Yes"/>
    <s v="  Month-to-Month   "/>
    <s v="Direct Debit"/>
    <n v="56"/>
    <n v="2288"/>
    <x v="4"/>
    <s v="Attitude of support person"/>
    <x v="734"/>
    <x v="69"/>
    <n v="58"/>
    <x v="1"/>
    <n v="46.8"/>
    <x v="0"/>
    <s v="Email"/>
    <x v="1"/>
    <n v="0"/>
    <n v="649"/>
    <s v="Alto"/>
    <s v="Bajo"/>
    <n v="3.4482758620689655E-2"/>
    <n v="1221"/>
    <n v="238"/>
    <n v="0.24369747899159663"/>
    <n v="0.24369747899159663"/>
    <s v="Primera compra"/>
    <n v="1011"/>
    <n v="33.215605749486656"/>
    <n v="2.7679671457905548"/>
    <x v="0"/>
    <x v="3"/>
    <s v="ene"/>
  </r>
  <r>
    <x v="5775"/>
    <x v="1"/>
    <n v="28"/>
    <n v="8"/>
    <n v="16"/>
    <n v="0"/>
    <s v="No"/>
    <s v="Yes"/>
    <n v="0"/>
    <n v="2"/>
    <n v="6"/>
    <s v="Yes"/>
    <n v="0"/>
    <s v="MO"/>
    <x v="1"/>
    <n v="42"/>
    <s v="No"/>
    <s v="No"/>
    <s v="No"/>
    <s v="  Month-to-Month   "/>
    <s v="Direct Debit"/>
    <n v="8"/>
    <n v="8"/>
    <x v="5"/>
    <s v="Price too high"/>
    <x v="454"/>
    <x v="1415"/>
    <n v="101"/>
    <x v="1"/>
    <n v="6.43"/>
    <x v="0"/>
    <s v="Email"/>
    <x v="1"/>
    <n v="0"/>
    <n v="5710"/>
    <s v="Medio"/>
    <s v="Bajo"/>
    <n v="1.9801980198019802E-2"/>
    <n v="1159"/>
    <n v="10"/>
    <n v="10.1"/>
    <n v="10.1"/>
    <s v="Primera compra"/>
    <n v="1197"/>
    <n v="39.326488706365502"/>
    <n v="3.2772073921971252"/>
    <x v="0"/>
    <x v="1"/>
    <s v="jul"/>
  </r>
  <r>
    <x v="5776"/>
    <x v="1"/>
    <n v="41"/>
    <n v="66"/>
    <n v="159.9"/>
    <n v="0"/>
    <s v="No"/>
    <s v="No"/>
    <n v="4.3"/>
    <n v="3"/>
    <n v="5"/>
    <s v="Yes"/>
    <n v="0"/>
    <s v="MO"/>
    <x v="1"/>
    <n v="44"/>
    <s v="No"/>
    <s v="No"/>
    <s v="Yes"/>
    <s v="  Month-to-Month   "/>
    <s v="Credit Card"/>
    <n v="43"/>
    <n v="686"/>
    <x v="4"/>
    <s v="Attitude of support person"/>
    <x v="915"/>
    <x v="297"/>
    <n v="8"/>
    <x v="0"/>
    <n v="35.83"/>
    <x v="2"/>
    <s v="Phone"/>
    <x v="0"/>
    <n v="0"/>
    <n v="5659"/>
    <s v="Medio"/>
    <s v="Medio"/>
    <n v="0.625"/>
    <n v="991"/>
    <n v="71"/>
    <n v="0.11267605633802817"/>
    <n v="0.11267605633802817"/>
    <s v="Primera compra"/>
    <n v="678"/>
    <n v="22.275154004106774"/>
    <n v="1.8562628336755644"/>
    <x v="1"/>
    <x v="2"/>
    <s v="dic"/>
  </r>
  <r>
    <x v="5777"/>
    <x v="1"/>
    <n v="13"/>
    <n v="6"/>
    <n v="13.8"/>
    <n v="8"/>
    <s v="Yes"/>
    <s v="No"/>
    <n v="6.2"/>
    <n v="0"/>
    <n v="1"/>
    <s v="Yes"/>
    <n v="0"/>
    <s v="ID"/>
    <x v="0"/>
    <n v="56"/>
    <s v="No"/>
    <s v="No"/>
    <s v="No"/>
    <s v="  Month-to-Month   "/>
    <s v="Direct Debit"/>
    <n v="33"/>
    <n v="57"/>
    <x v="3"/>
    <s v="Don't know"/>
    <x v="908"/>
    <x v="1237"/>
    <n v="88"/>
    <x v="2"/>
    <n v="32.520000000000003"/>
    <x v="10"/>
    <s v="SMS"/>
    <x v="1"/>
    <n v="0.25"/>
    <n v="3759"/>
    <s v="Medio"/>
    <s v="Medio"/>
    <n v="7.9545454545454544E-2"/>
    <n v="766"/>
    <n v="21"/>
    <n v="4.1904761904761907"/>
    <n v="4.1904761904761907"/>
    <s v="Primera compra"/>
    <n v="1527"/>
    <n v="50.168377823408619"/>
    <n v="4.1806981519507183"/>
    <x v="1"/>
    <x v="1"/>
    <s v="ago"/>
  </r>
  <r>
    <x v="5777"/>
    <x v="1"/>
    <n v="5"/>
    <n v="6"/>
    <n v="13.8"/>
    <n v="8"/>
    <s v="Yes"/>
    <s v="No"/>
    <n v="6.2"/>
    <n v="0"/>
    <n v="1"/>
    <s v="Yes"/>
    <n v="0"/>
    <s v="ID"/>
    <x v="0"/>
    <n v="56"/>
    <s v="No"/>
    <s v="No"/>
    <s v="No"/>
    <s v="  Month-to-Month   "/>
    <s v="Direct Debit"/>
    <n v="33"/>
    <n v="57"/>
    <x v="3"/>
    <s v="Don't know"/>
    <x v="908"/>
    <x v="1237"/>
    <n v="88"/>
    <x v="2"/>
    <n v="32.520000000000003"/>
    <x v="10"/>
    <s v="SMS"/>
    <x v="1"/>
    <n v="0.25"/>
    <n v="1304"/>
    <s v="Medio"/>
    <s v="Medio"/>
    <n v="7.9545454545454544E-2"/>
    <n v="766"/>
    <n v="21"/>
    <n v="4.1904761904761907"/>
    <n v="4.1904761904761907"/>
    <s v="Compra posterior"/>
    <n v="1527"/>
    <n v="50.168377823408619"/>
    <n v="4.1806981519507183"/>
    <x v="1"/>
    <x v="1"/>
    <s v="ago"/>
  </r>
  <r>
    <x v="5778"/>
    <x v="1"/>
    <n v="2"/>
    <n v="197"/>
    <n v="436.3"/>
    <n v="0"/>
    <s v="No"/>
    <s v="No"/>
    <n v="0"/>
    <n v="5"/>
    <n v="9"/>
    <s v="Yes"/>
    <n v="0"/>
    <s v="OH"/>
    <x v="1"/>
    <n v="43"/>
    <s v="No"/>
    <s v="No"/>
    <s v="No"/>
    <s v="  Month-to-Month   "/>
    <s v="Credit Card"/>
    <n v="47"/>
    <n v="1477"/>
    <x v="4"/>
    <s v="Attitude of support person"/>
    <x v="681"/>
    <x v="115"/>
    <n v="18"/>
    <x v="1"/>
    <n v="46.95"/>
    <x v="6"/>
    <s v="Phone"/>
    <x v="1"/>
    <n v="0"/>
    <n v="390"/>
    <s v="Alto"/>
    <s v="Medio"/>
    <n v="0.55555555555555558"/>
    <n v="908"/>
    <n v="207"/>
    <n v="8.6956521739130432E-2"/>
    <n v="8.6956521739130432E-2"/>
    <s v="Primera compra"/>
    <n v="475"/>
    <n v="15.605749486652979"/>
    <n v="1.3004791238877482"/>
    <x v="1"/>
    <x v="0"/>
    <s v="jun"/>
  </r>
  <r>
    <x v="5779"/>
    <x v="1"/>
    <n v="9"/>
    <n v="6"/>
    <n v="15"/>
    <n v="0"/>
    <s v="No"/>
    <s v="No"/>
    <n v="0"/>
    <n v="0"/>
    <n v="15"/>
    <s v="Yes"/>
    <n v="0"/>
    <s v="DE"/>
    <x v="1"/>
    <n v="29"/>
    <s v="Yes"/>
    <s v="No"/>
    <s v="No"/>
    <s v="  Month-to-Month   "/>
    <s v="Direct Debit"/>
    <n v="20"/>
    <n v="20"/>
    <x v="1"/>
    <s v="Lack of self-service on Website"/>
    <x v="525"/>
    <x v="1279"/>
    <n v="115"/>
    <x v="2"/>
    <n v="16.27"/>
    <x v="2"/>
    <s v="Phone"/>
    <x v="0"/>
    <n v="0"/>
    <n v="1036"/>
    <s v="Medio"/>
    <s v="Medio"/>
    <n v="4.3478260869565216E-2"/>
    <n v="810"/>
    <n v="11"/>
    <n v="10.454545454545455"/>
    <n v="10.454545454545455"/>
    <s v="Primera compra"/>
    <n v="1558"/>
    <n v="51.186858316221773"/>
    <n v="4.2655715263518141"/>
    <x v="1"/>
    <x v="1"/>
    <s v="jul"/>
  </r>
  <r>
    <x v="5780"/>
    <x v="1"/>
    <n v="27"/>
    <n v="28"/>
    <n v="70.099999999999994"/>
    <n v="0"/>
    <s v="No"/>
    <s v="No"/>
    <n v="0"/>
    <n v="0"/>
    <n v="6"/>
    <s v="No"/>
    <n v="50"/>
    <s v="CO"/>
    <x v="0"/>
    <n v="63"/>
    <s v="No"/>
    <s v="No"/>
    <s v="No"/>
    <s v="  Month-to-Month   "/>
    <s v="Direct Debit"/>
    <n v="48"/>
    <n v="847"/>
    <x v="2"/>
    <s v="Competitor made better offer"/>
    <x v="586"/>
    <x v="477"/>
    <n v="51"/>
    <x v="1"/>
    <n v="51.4"/>
    <x v="0"/>
    <s v="Email"/>
    <x v="0"/>
    <n v="0"/>
    <n v="6246"/>
    <s v="Alto"/>
    <s v="Bajo"/>
    <n v="3.9215686274509803E-2"/>
    <n v="1071"/>
    <n v="30"/>
    <n v="1.7"/>
    <n v="1.7"/>
    <s v="Primera compra"/>
    <n v="904"/>
    <n v="29.700205338809035"/>
    <n v="2.4750171115674195"/>
    <x v="0"/>
    <x v="2"/>
    <s v="abr"/>
  </r>
  <r>
    <x v="5781"/>
    <x v="1"/>
    <n v="8"/>
    <n v="258"/>
    <n v="680.6"/>
    <n v="0"/>
    <s v="No"/>
    <s v="No"/>
    <n v="0"/>
    <n v="4"/>
    <n v="5"/>
    <s v="Yes"/>
    <n v="0"/>
    <s v="MI"/>
    <x v="1"/>
    <n v="65"/>
    <s v="No"/>
    <s v="No"/>
    <s v="No"/>
    <s v="  Month-to-Month   "/>
    <s v="Credit Card"/>
    <n v="40"/>
    <n v="1722"/>
    <x v="2"/>
    <s v="Competitor made better offer"/>
    <x v="884"/>
    <x v="1198"/>
    <n v="70"/>
    <x v="0"/>
    <n v="40.39"/>
    <x v="8"/>
    <s v="SMS"/>
    <x v="0"/>
    <n v="0"/>
    <n v="2704"/>
    <s v="Medio"/>
    <s v="Medio"/>
    <n v="0.12857142857142856"/>
    <n v="1383"/>
    <n v="267"/>
    <n v="0.26217228464419473"/>
    <n v="0.26217228464419473"/>
    <s v="Primera compra"/>
    <n v="1427"/>
    <n v="46.882956878850102"/>
    <n v="3.9069130732375084"/>
    <x v="1"/>
    <x v="0"/>
    <s v="nov"/>
  </r>
  <r>
    <x v="5782"/>
    <x v="1"/>
    <n v="3"/>
    <n v="4"/>
    <n v="11"/>
    <n v="0"/>
    <s v="No"/>
    <s v="No"/>
    <n v="0"/>
    <n v="1"/>
    <n v="0"/>
    <s v="No"/>
    <n v="0"/>
    <s v="VT"/>
    <x v="0"/>
    <n v="31"/>
    <s v="No"/>
    <s v="No"/>
    <s v="No"/>
    <s v="  Month-to-Month   "/>
    <s v="Direct Debit"/>
    <n v="10"/>
    <n v="10"/>
    <x v="4"/>
    <s v="Attitude of support person"/>
    <x v="1117"/>
    <x v="161"/>
    <n v="72"/>
    <x v="2"/>
    <n v="8.17"/>
    <x v="10"/>
    <s v="SMS"/>
    <x v="0"/>
    <n v="0"/>
    <n v="5277"/>
    <s v="Medio"/>
    <s v="Medio"/>
    <n v="9.7222222222222224E-2"/>
    <n v="1022"/>
    <n v="11"/>
    <n v="6.5454545454545459"/>
    <n v="6.5454545454545459"/>
    <s v="Primera compra"/>
    <n v="1677"/>
    <n v="55.096509240246405"/>
    <n v="4.5913757700205338"/>
    <x v="1"/>
    <x v="1"/>
    <s v="mar"/>
  </r>
  <r>
    <x v="5783"/>
    <x v="1"/>
    <n v="41"/>
    <n v="29"/>
    <n v="94.4"/>
    <n v="0"/>
    <s v="No"/>
    <s v="No"/>
    <n v="0"/>
    <n v="3"/>
    <n v="1"/>
    <s v="No"/>
    <n v="5"/>
    <s v="NV"/>
    <x v="0"/>
    <n v="59"/>
    <s v="No"/>
    <s v="No"/>
    <s v="No"/>
    <s v="  Month-to-Month   "/>
    <s v="Direct Debit"/>
    <n v="63"/>
    <n v="424"/>
    <x v="2"/>
    <s v="Competitor had better devices"/>
    <x v="547"/>
    <x v="174"/>
    <n v="33"/>
    <x v="1"/>
    <n v="74.19"/>
    <x v="10"/>
    <s v="SMS"/>
    <x v="0"/>
    <n v="0"/>
    <n v="3984"/>
    <s v="Alto"/>
    <s v="Medio"/>
    <n v="0.21212121212121213"/>
    <n v="1344"/>
    <n v="36"/>
    <n v="0.91666666666666663"/>
    <n v="0.91666666666666663"/>
    <s v="Primera compra"/>
    <n v="1335"/>
    <n v="43.860369609856264"/>
    <n v="3.6550308008213555"/>
    <x v="1"/>
    <x v="1"/>
    <s v="feb"/>
  </r>
  <r>
    <x v="5784"/>
    <x v="1"/>
    <n v="4"/>
    <n v="3"/>
    <n v="11"/>
    <n v="0"/>
    <s v="No"/>
    <s v="No"/>
    <n v="0"/>
    <n v="3"/>
    <n v="5"/>
    <s v="Yes"/>
    <n v="0"/>
    <s v="MI"/>
    <x v="1"/>
    <n v="47"/>
    <s v="No"/>
    <s v="No"/>
    <s v="No"/>
    <s v="  Month-to-Month   "/>
    <s v="Direct Debit"/>
    <n v="36"/>
    <n v="36"/>
    <x v="2"/>
    <s v="Competitor made better offer"/>
    <x v="311"/>
    <x v="13"/>
    <n v="48"/>
    <x v="1"/>
    <n v="31.83"/>
    <x v="3"/>
    <s v="SMS"/>
    <x v="0"/>
    <n v="0"/>
    <n v="785"/>
    <s v="Medio"/>
    <s v="Bajo"/>
    <n v="2.0833333333333332E-2"/>
    <n v="433"/>
    <n v="4"/>
    <n v="12"/>
    <n v="12"/>
    <s v="Primera compra"/>
    <n v="1123"/>
    <n v="36.895277207392198"/>
    <n v="3.07460643394935"/>
    <x v="2"/>
    <x v="1"/>
    <s v="sept"/>
  </r>
  <r>
    <x v="5785"/>
    <x v="1"/>
    <n v="27"/>
    <n v="79"/>
    <n v="181.6"/>
    <n v="104"/>
    <s v="Yes"/>
    <s v="No"/>
    <n v="93"/>
    <n v="0"/>
    <n v="7"/>
    <s v="Yes"/>
    <n v="0"/>
    <s v="VA"/>
    <x v="0"/>
    <n v="37"/>
    <s v="No"/>
    <s v="No"/>
    <s v="No"/>
    <s v="  Month-to-Month   "/>
    <s v="Direct Debit"/>
    <n v="29"/>
    <n v="752"/>
    <x v="3"/>
    <s v="Moved"/>
    <x v="1000"/>
    <x v="135"/>
    <n v="68"/>
    <x v="0"/>
    <n v="29.85"/>
    <x v="5"/>
    <s v="Phone"/>
    <x v="0"/>
    <n v="3.72"/>
    <n v="2313"/>
    <s v="Medio"/>
    <s v="Bajo"/>
    <n v="5.8823529411764705E-2"/>
    <n v="1642"/>
    <n v="187"/>
    <n v="0.36363636363636365"/>
    <n v="0.36363636363636365"/>
    <s v="Primera compra"/>
    <n v="902"/>
    <n v="29.634496919917865"/>
    <n v="2.4695414099931554"/>
    <x v="0"/>
    <x v="2"/>
    <s v="abr"/>
  </r>
  <r>
    <x v="5786"/>
    <x v="1"/>
    <n v="45"/>
    <n v="231"/>
    <n v="656"/>
    <n v="0"/>
    <s v="No"/>
    <s v="No"/>
    <n v="0"/>
    <n v="1"/>
    <n v="8"/>
    <s v="Yes"/>
    <n v="0"/>
    <s v="MI"/>
    <x v="1"/>
    <n v="61"/>
    <s v="No"/>
    <s v="No"/>
    <s v="Yes"/>
    <s v="  Two Year   "/>
    <s v="Credit Card"/>
    <n v="28"/>
    <n v="2045"/>
    <x v="1"/>
    <s v="Product dissatisfaction"/>
    <x v="864"/>
    <x v="1436"/>
    <n v="68"/>
    <x v="1"/>
    <n v="32.909999999999997"/>
    <x v="6"/>
    <s v="Phone"/>
    <x v="0"/>
    <n v="0"/>
    <n v="4992"/>
    <s v="Medio"/>
    <s v="Medio"/>
    <n v="0.14705882352941177"/>
    <n v="1385"/>
    <n v="241"/>
    <n v="0.28215767634854771"/>
    <n v="0.28215767634854771"/>
    <s v="Primera compra"/>
    <n v="1419"/>
    <n v="46.620123203285424"/>
    <n v="3.8850102669404518"/>
    <x v="1"/>
    <x v="0"/>
    <s v="nov"/>
  </r>
  <r>
    <x v="5787"/>
    <x v="1"/>
    <n v="1"/>
    <n v="21"/>
    <n v="46"/>
    <n v="10"/>
    <s v="Yes"/>
    <s v="Yes"/>
    <n v="0"/>
    <n v="4"/>
    <n v="14"/>
    <s v="Yes"/>
    <n v="0"/>
    <s v="MA"/>
    <x v="1"/>
    <n v="36"/>
    <s v="No"/>
    <s v="No"/>
    <s v="Yes"/>
    <s v="  Month-to-Month   "/>
    <s v="Paper Check"/>
    <n v="45"/>
    <n v="231"/>
    <x v="2"/>
    <s v="Competitor offered higher download speeds"/>
    <x v="373"/>
    <x v="808"/>
    <n v="8"/>
    <x v="1"/>
    <n v="49.28"/>
    <x v="0"/>
    <s v="Phone"/>
    <x v="1"/>
    <n v="0.38"/>
    <n v="4847"/>
    <s v="Alto"/>
    <s v="Bajo"/>
    <n v="0.25"/>
    <n v="537"/>
    <n v="33"/>
    <n v="0.24242424242424243"/>
    <n v="0.24242424242424243"/>
    <s v="Primera compra"/>
    <n v="399"/>
    <n v="13.108829568788501"/>
    <n v="1.0924024640657084"/>
    <x v="0"/>
    <x v="1"/>
    <s v="sept"/>
  </r>
  <r>
    <x v="5788"/>
    <x v="1"/>
    <n v="1"/>
    <n v="13"/>
    <n v="36.700000000000003"/>
    <n v="16"/>
    <s v="Yes"/>
    <s v="No"/>
    <n v="10.3"/>
    <n v="4"/>
    <n v="0"/>
    <s v="No"/>
    <n v="0"/>
    <s v="AR"/>
    <x v="1"/>
    <n v="39"/>
    <s v="No"/>
    <s v="No"/>
    <s v="No"/>
    <s v="  Month-to-Month   "/>
    <s v="Direct Debit"/>
    <n v="14"/>
    <n v="57"/>
    <x v="2"/>
    <s v="Competitor made better offer"/>
    <x v="619"/>
    <x v="902"/>
    <n v="11"/>
    <x v="1"/>
    <n v="12.94"/>
    <x v="6"/>
    <s v="Phone"/>
    <x v="0"/>
    <n v="0.52"/>
    <n v="492"/>
    <s v="Medio"/>
    <s v="Medio"/>
    <n v="0.90909090909090906"/>
    <n v="1047"/>
    <n v="39"/>
    <n v="0.28205128205128205"/>
    <n v="0.28205128205128205"/>
    <s v="Primera compra"/>
    <n v="506"/>
    <n v="16.624229979466119"/>
    <n v="1.3853524982888432"/>
    <x v="1"/>
    <x v="1"/>
    <s v="may"/>
  </r>
  <r>
    <x v="5789"/>
    <x v="1"/>
    <n v="2"/>
    <n v="6"/>
    <n v="12.5"/>
    <n v="0"/>
    <s v="No"/>
    <s v="No"/>
    <n v="0"/>
    <n v="5"/>
    <n v="15"/>
    <s v="Yes"/>
    <n v="0"/>
    <s v="KS"/>
    <x v="1"/>
    <n v="46"/>
    <s v="No"/>
    <s v="No"/>
    <s v="No"/>
    <s v="  Month-to-Month   "/>
    <s v="Direct Debit"/>
    <n v="56"/>
    <n v="176"/>
    <x v="2"/>
    <s v="Competitor had better devices"/>
    <x v="497"/>
    <x v="319"/>
    <n v="7"/>
    <x v="0"/>
    <n v="54.97"/>
    <x v="9"/>
    <s v="SMS"/>
    <x v="1"/>
    <n v="0"/>
    <n v="78"/>
    <s v="Alto"/>
    <s v="Medio"/>
    <n v="1.1428571428571428"/>
    <n v="1723"/>
    <n v="14"/>
    <n v="0.5"/>
    <n v="0.5"/>
    <s v="Primera compra"/>
    <n v="916"/>
    <n v="30.094455852156059"/>
    <n v="2.5078713210130048"/>
    <x v="1"/>
    <x v="1"/>
    <s v="abr"/>
  </r>
  <r>
    <x v="5790"/>
    <x v="1"/>
    <n v="20"/>
    <n v="4"/>
    <n v="15"/>
    <n v="0"/>
    <s v="No"/>
    <s v="No"/>
    <n v="0"/>
    <n v="4"/>
    <n v="11"/>
    <s v="Yes"/>
    <n v="0"/>
    <s v="KY"/>
    <x v="1"/>
    <n v="66"/>
    <s v="No"/>
    <s v="Yes"/>
    <s v="No"/>
    <s v="  Month-to-Month   "/>
    <s v="Paper Check"/>
    <n v="21"/>
    <n v="21"/>
    <x v="2"/>
    <s v="Competitor offered higher download speeds"/>
    <x v="20"/>
    <x v="358"/>
    <n v="58"/>
    <x v="2"/>
    <n v="24.08"/>
    <x v="0"/>
    <s v="SMS"/>
    <x v="0"/>
    <n v="0"/>
    <n v="5715"/>
    <s v="Medio"/>
    <s v="Bajo"/>
    <n v="3.4482758620689655E-2"/>
    <n v="388"/>
    <n v="6"/>
    <n v="9.6666666666666661"/>
    <n v="9.6666666666666661"/>
    <s v="Primera compra"/>
    <n v="377"/>
    <n v="12.386036960985628"/>
    <n v="1.0321697467488022"/>
    <x v="0"/>
    <x v="1"/>
    <s v="oct"/>
  </r>
  <r>
    <x v="5791"/>
    <x v="1"/>
    <n v="27"/>
    <n v="25"/>
    <n v="61.5"/>
    <n v="0"/>
    <s v="No"/>
    <s v="No"/>
    <n v="0"/>
    <n v="5"/>
    <n v="17"/>
    <s v="Yes"/>
    <n v="0"/>
    <s v="AR"/>
    <x v="0"/>
    <n v="27"/>
    <s v="Yes"/>
    <s v="No"/>
    <s v="No"/>
    <s v="  Month-to-Month   "/>
    <s v="Direct Debit"/>
    <n v="18"/>
    <n v="85"/>
    <x v="2"/>
    <s v="Competitor made better offer"/>
    <x v="219"/>
    <x v="987"/>
    <n v="22"/>
    <x v="0"/>
    <n v="21.04"/>
    <x v="8"/>
    <s v="SMS"/>
    <x v="0"/>
    <n v="0"/>
    <n v="3716"/>
    <s v="Medio"/>
    <s v="Medio"/>
    <n v="0.40909090909090912"/>
    <n v="938"/>
    <n v="34"/>
    <n v="0.6470588235294118"/>
    <n v="0.6470588235294118"/>
    <s v="Primera compra"/>
    <n v="1724"/>
    <n v="56.640657084188916"/>
    <n v="4.7200547570157427"/>
    <x v="1"/>
    <x v="1"/>
    <s v="ene"/>
  </r>
  <r>
    <x v="5792"/>
    <x v="1"/>
    <n v="39"/>
    <n v="6"/>
    <n v="19.100000000000001"/>
    <n v="156"/>
    <s v="Yes"/>
    <s v="No"/>
    <n v="167.7"/>
    <n v="5"/>
    <n v="2"/>
    <s v="Yes"/>
    <n v="0"/>
    <s v="TX"/>
    <x v="0"/>
    <n v="33"/>
    <s v="No"/>
    <s v="No"/>
    <s v="Yes"/>
    <s v="  Month-to-Month   "/>
    <s v="Credit Card"/>
    <n v="23"/>
    <n v="44"/>
    <x v="3"/>
    <s v="Don't know"/>
    <x v="1014"/>
    <x v="359"/>
    <n v="116"/>
    <x v="1"/>
    <n v="24.83"/>
    <x v="5"/>
    <s v="SMS"/>
    <x v="1"/>
    <n v="3.35"/>
    <n v="332"/>
    <s v="Medio"/>
    <s v="Bajo"/>
    <n v="3.4482758620689655E-2"/>
    <n v="794"/>
    <n v="166"/>
    <n v="0.6987951807228916"/>
    <n v="0.6987951807228916"/>
    <s v="Primera compra"/>
    <n v="1176"/>
    <n v="38.636550308008218"/>
    <n v="3.2197125256673513"/>
    <x v="0"/>
    <x v="1"/>
    <s v="jul"/>
  </r>
  <r>
    <x v="5793"/>
    <x v="1"/>
    <n v="3"/>
    <n v="340"/>
    <n v="1055.0999999999999"/>
    <n v="0"/>
    <s v="No"/>
    <s v="No"/>
    <n v="0"/>
    <n v="4"/>
    <n v="5"/>
    <s v="Yes"/>
    <n v="0"/>
    <s v="NY"/>
    <x v="0"/>
    <n v="57"/>
    <s v="No"/>
    <s v="No"/>
    <s v="Yes"/>
    <s v="  One Year   "/>
    <s v="Direct Debit"/>
    <n v="63"/>
    <n v="4162"/>
    <x v="2"/>
    <s v="Competitor had better devices"/>
    <x v="598"/>
    <x v="101"/>
    <n v="42"/>
    <x v="2"/>
    <n v="52.67"/>
    <x v="9"/>
    <s v="SMS"/>
    <x v="0"/>
    <n v="0"/>
    <n v="454"/>
    <s v="Alto"/>
    <s v="Medio"/>
    <n v="0.19047619047619047"/>
    <n v="1108"/>
    <n v="348"/>
    <n v="0.1206896551724138"/>
    <n v="0.1206896551724138"/>
    <s v="Primera compra"/>
    <n v="909"/>
    <n v="29.864476386036959"/>
    <n v="2.4887063655030799"/>
    <x v="1"/>
    <x v="3"/>
    <s v="abr"/>
  </r>
  <r>
    <x v="5794"/>
    <x v="1"/>
    <n v="16"/>
    <n v="2"/>
    <n v="5"/>
    <n v="4"/>
    <s v="Yes"/>
    <s v="No"/>
    <n v="2.8"/>
    <n v="4"/>
    <n v="6"/>
    <s v="No"/>
    <n v="5"/>
    <s v="OK"/>
    <x v="0"/>
    <n v="62"/>
    <s v="No"/>
    <s v="No"/>
    <s v="Yes"/>
    <s v="  Month-to-Month   "/>
    <s v="Paper Check"/>
    <n v="40"/>
    <n v="40"/>
    <x v="3"/>
    <s v="Moved"/>
    <x v="1195"/>
    <x v="896"/>
    <n v="75"/>
    <x v="2"/>
    <n v="35.700000000000003"/>
    <x v="3"/>
    <s v="SMS"/>
    <x v="0"/>
    <n v="0.06"/>
    <n v="6600"/>
    <s v="Medio"/>
    <s v="Bajo"/>
    <n v="1.3333333333333334E-2"/>
    <n v="1570"/>
    <n v="7"/>
    <n v="10.714285714285714"/>
    <n v="10.714285714285714"/>
    <s v="Primera compra"/>
    <n v="1703"/>
    <n v="55.950718685831617"/>
    <n v="4.6625598904859684"/>
    <x v="2"/>
    <x v="1"/>
    <s v="feb"/>
  </r>
  <r>
    <x v="5795"/>
    <x v="1"/>
    <n v="33"/>
    <n v="25"/>
    <n v="52"/>
    <n v="0"/>
    <s v="No"/>
    <s v="No"/>
    <n v="0"/>
    <n v="2"/>
    <n v="9"/>
    <s v="Yes"/>
    <n v="0"/>
    <s v="FL"/>
    <x v="1"/>
    <n v="69"/>
    <s v="No"/>
    <s v="Yes"/>
    <s v="No"/>
    <s v="  Month-to-Month   "/>
    <s v="Direct Debit"/>
    <n v="26"/>
    <n v="98"/>
    <x v="3"/>
    <s v="Moved"/>
    <x v="559"/>
    <x v="532"/>
    <n v="4"/>
    <x v="1"/>
    <n v="23.94"/>
    <x v="2"/>
    <s v="Phone"/>
    <x v="0"/>
    <n v="0"/>
    <n v="4624"/>
    <s v="Medio"/>
    <s v="Medio"/>
    <n v="1.25"/>
    <n v="1432"/>
    <n v="30"/>
    <n v="0.13333333333333333"/>
    <n v="0.13333333333333333"/>
    <s v="Primera compra"/>
    <n v="1418"/>
    <n v="46.587268993839835"/>
    <n v="3.8822724161533197"/>
    <x v="1"/>
    <x v="1"/>
    <s v="nov"/>
  </r>
  <r>
    <x v="5796"/>
    <x v="1"/>
    <n v="22"/>
    <n v="33"/>
    <n v="86.4"/>
    <n v="56"/>
    <s v="Yes"/>
    <s v="No"/>
    <n v="30"/>
    <n v="2"/>
    <n v="7"/>
    <s v="Yes"/>
    <n v="0"/>
    <s v="IL"/>
    <x v="1"/>
    <n v="46"/>
    <s v="No"/>
    <s v="No"/>
    <s v="Yes"/>
    <s v="  Month-to-Month   "/>
    <s v="Direct Debit"/>
    <n v="37"/>
    <n v="537"/>
    <x v="1"/>
    <s v="Lack of self-service on Website"/>
    <x v="286"/>
    <x v="784"/>
    <n v="105"/>
    <x v="1"/>
    <n v="37.49"/>
    <x v="7"/>
    <s v="SMS"/>
    <x v="0"/>
    <n v="1.5"/>
    <n v="6124"/>
    <s v="Medio"/>
    <s v="Medio"/>
    <n v="5.7142857142857141E-2"/>
    <n v="688"/>
    <n v="95"/>
    <n v="1.1052631578947369"/>
    <n v="1.1052631578947369"/>
    <s v="Primera compra"/>
    <n v="880"/>
    <n v="28.911704312114988"/>
    <n v="2.409308692676249"/>
    <x v="1"/>
    <x v="1"/>
    <s v="may"/>
  </r>
  <r>
    <x v="5797"/>
    <x v="1"/>
    <n v="26"/>
    <n v="125"/>
    <n v="512.1"/>
    <n v="16"/>
    <s v="Yes"/>
    <s v="No"/>
    <n v="21.8"/>
    <n v="0"/>
    <n v="2"/>
    <s v="Yes"/>
    <n v="0"/>
    <s v="OH"/>
    <x v="1"/>
    <n v="80"/>
    <s v="No"/>
    <s v="Yes"/>
    <s v="Yes"/>
    <s v="  Month-to-Month   "/>
    <s v="Direct Debit"/>
    <n v="55"/>
    <n v="1885"/>
    <x v="2"/>
    <s v="Competitor had better devices"/>
    <x v="666"/>
    <x v="43"/>
    <n v="49"/>
    <x v="1"/>
    <n v="63.99"/>
    <x v="8"/>
    <s v="SMS"/>
    <x v="1"/>
    <n v="0.44"/>
    <n v="2994"/>
    <s v="Alto"/>
    <s v="Medio"/>
    <n v="0.18367346938775511"/>
    <n v="758"/>
    <n v="150"/>
    <n v="0.32666666666666666"/>
    <n v="0.32666666666666666"/>
    <s v="Primera compra"/>
    <n v="480"/>
    <n v="15.770020533880903"/>
    <n v="1.3141683778234086"/>
    <x v="1"/>
    <x v="0"/>
    <s v="jun"/>
  </r>
  <r>
    <x v="5798"/>
    <x v="1"/>
    <n v="12"/>
    <n v="21"/>
    <n v="57.6"/>
    <n v="32"/>
    <s v="Yes"/>
    <s v="No"/>
    <n v="28.6"/>
    <n v="1"/>
    <n v="5"/>
    <s v="Yes"/>
    <n v="0"/>
    <s v="UT"/>
    <x v="0"/>
    <n v="63"/>
    <s v="No"/>
    <s v="No"/>
    <s v="Yes"/>
    <s v="  Month-to-Month   "/>
    <s v="Direct Debit"/>
    <n v="35"/>
    <n v="284"/>
    <x v="1"/>
    <s v="Product dissatisfaction"/>
    <x v="1304"/>
    <x v="1221"/>
    <n v="11"/>
    <x v="0"/>
    <n v="28.39"/>
    <x v="6"/>
    <s v="Email"/>
    <x v="1"/>
    <n v="1.43"/>
    <n v="610"/>
    <s v="Medio"/>
    <s v="Medio"/>
    <n v="0.90909090909090906"/>
    <n v="756"/>
    <n v="63"/>
    <n v="0.17460317460317459"/>
    <n v="0.17460317460317459"/>
    <s v="Primera compra"/>
    <n v="1426"/>
    <n v="46.850102669404514"/>
    <n v="3.9041752224503763"/>
    <x v="1"/>
    <x v="1"/>
    <s v="nov"/>
  </r>
  <r>
    <x v="5799"/>
    <x v="1"/>
    <n v="17"/>
    <n v="105"/>
    <n v="320.2"/>
    <n v="116"/>
    <s v="Yes"/>
    <s v="No"/>
    <n v="184.2"/>
    <n v="1"/>
    <n v="2"/>
    <s v="No"/>
    <n v="44"/>
    <s v="AK"/>
    <x v="1"/>
    <n v="71"/>
    <s v="No"/>
    <s v="Yes"/>
    <s v="Yes"/>
    <s v="  Month-to-Month   "/>
    <s v="Direct Debit"/>
    <n v="24"/>
    <n v="705"/>
    <x v="3"/>
    <s v="Don't know"/>
    <x v="1268"/>
    <x v="1029"/>
    <n v="112"/>
    <x v="1"/>
    <n v="23.56"/>
    <x v="3"/>
    <s v="Phone"/>
    <x v="1"/>
    <n v="3.68"/>
    <n v="3278"/>
    <s v="Medio"/>
    <s v="Bajo"/>
    <n v="8.9285714285714281E-3"/>
    <n v="1112"/>
    <n v="222"/>
    <n v="0.50450450450450446"/>
    <n v="0.50450450450450446"/>
    <s v="Primera compra"/>
    <n v="335"/>
    <n v="11.006160164271048"/>
    <n v="0.91718001368925395"/>
    <x v="0"/>
    <x v="2"/>
    <s v="nov"/>
  </r>
  <r>
    <x v="5800"/>
    <x v="1"/>
    <n v="3"/>
    <n v="46"/>
    <n v="124.2"/>
    <n v="100"/>
    <s v="Yes"/>
    <s v="No"/>
    <n v="80"/>
    <n v="0"/>
    <n v="1"/>
    <s v="Yes"/>
    <n v="0"/>
    <s v="MS"/>
    <x v="0"/>
    <n v="72"/>
    <s v="No"/>
    <s v="Yes"/>
    <s v="No"/>
    <s v="  Month-to-Month   "/>
    <s v="Direct Debit"/>
    <n v="26"/>
    <n v="636"/>
    <x v="2"/>
    <s v="Competitor had better devices"/>
    <x v="723"/>
    <x v="244"/>
    <n v="32"/>
    <x v="0"/>
    <n v="26.17"/>
    <x v="0"/>
    <s v="Email"/>
    <x v="1"/>
    <n v="0.32"/>
    <n v="4089"/>
    <s v="Medio"/>
    <s v="Bajo"/>
    <n v="6.25E-2"/>
    <n v="1746"/>
    <n v="148"/>
    <n v="0.21621621621621623"/>
    <n v="0.21621621621621623"/>
    <s v="Primera compra"/>
    <n v="788"/>
    <n v="25.889117043121146"/>
    <n v="2.1574264202600957"/>
    <x v="0"/>
    <x v="1"/>
    <s v="ago"/>
  </r>
  <r>
    <x v="5801"/>
    <x v="1"/>
    <n v="8"/>
    <n v="70"/>
    <n v="193.2"/>
    <n v="0"/>
    <s v="No"/>
    <s v="No"/>
    <n v="2.8"/>
    <n v="4"/>
    <n v="10"/>
    <s v="Yes"/>
    <n v="0"/>
    <s v="VA"/>
    <x v="1"/>
    <n v="28"/>
    <s v="Yes"/>
    <s v="No"/>
    <s v="No"/>
    <s v="  Month-to-Month   "/>
    <s v="Direct Debit"/>
    <n v="22"/>
    <n v="433"/>
    <x v="5"/>
    <s v="Price too high"/>
    <x v="1085"/>
    <x v="725"/>
    <n v="105"/>
    <x v="1"/>
    <n v="19.41"/>
    <x v="3"/>
    <s v="Email"/>
    <x v="0"/>
    <n v="0"/>
    <n v="6991"/>
    <s v="Medio"/>
    <s v="Bajo"/>
    <n v="9.5238095238095247E-3"/>
    <n v="940"/>
    <n v="71"/>
    <n v="1.4788732394366197"/>
    <n v="1.4788732394366197"/>
    <s v="Primera compra"/>
    <n v="804"/>
    <n v="26.414784394250518"/>
    <n v="2.2012320328542097"/>
    <x v="2"/>
    <x v="1"/>
    <s v="ago"/>
  </r>
  <r>
    <x v="5802"/>
    <x v="1"/>
    <n v="37"/>
    <n v="2"/>
    <n v="6.9"/>
    <n v="0"/>
    <s v="No"/>
    <s v="No"/>
    <n v="0"/>
    <n v="3"/>
    <n v="13"/>
    <s v="Yes"/>
    <n v="0"/>
    <s v="NY"/>
    <x v="1"/>
    <n v="28"/>
    <s v="Yes"/>
    <s v="No"/>
    <s v="No"/>
    <s v="  Month-to-Month   "/>
    <s v="Direct Debit"/>
    <n v="38"/>
    <n v="66"/>
    <x v="2"/>
    <s v="Competitor had better devices"/>
    <x v="922"/>
    <x v="79"/>
    <n v="102"/>
    <x v="0"/>
    <n v="32.659999999999997"/>
    <x v="4"/>
    <s v="Phone"/>
    <x v="0"/>
    <n v="0"/>
    <n v="562"/>
    <s v="Medio"/>
    <s v="Bajo"/>
    <n v="2.9411764705882353E-2"/>
    <n v="1578"/>
    <n v="5"/>
    <n v="20.399999999999999"/>
    <n v="20.399999999999999"/>
    <s v="Primera compra"/>
    <n v="1412"/>
    <n v="46.390143737166326"/>
    <n v="3.8658453114305273"/>
    <x v="0"/>
    <x v="1"/>
    <s v="dic"/>
  </r>
  <r>
    <x v="5803"/>
    <x v="1"/>
    <n v="5"/>
    <n v="38"/>
    <n v="130"/>
    <n v="0"/>
    <s v="No"/>
    <s v="No"/>
    <n v="3.7"/>
    <n v="1"/>
    <n v="15"/>
    <s v="Yes"/>
    <n v="0"/>
    <s v="IN"/>
    <x v="0"/>
    <n v="63"/>
    <s v="No"/>
    <s v="No"/>
    <s v="No"/>
    <s v="  Month-to-Month   "/>
    <s v="Direct Debit"/>
    <n v="40"/>
    <n v="574"/>
    <x v="2"/>
    <s v="Competitor had better devices"/>
    <x v="478"/>
    <x v="1119"/>
    <n v="33"/>
    <x v="2"/>
    <n v="41.03"/>
    <x v="1"/>
    <s v="Phone"/>
    <x v="1"/>
    <n v="0"/>
    <n v="4010"/>
    <s v="Medio"/>
    <s v="Bajo"/>
    <n v="0"/>
    <n v="1394"/>
    <n v="38"/>
    <n v="0.86842105263157898"/>
    <n v="0.86842105263157898"/>
    <s v="Primera compra"/>
    <n v="379"/>
    <n v="12.451745379876797"/>
    <n v="1.0376454483230664"/>
    <x v="0"/>
    <x v="1"/>
    <s v="sept"/>
  </r>
  <r>
    <x v="5804"/>
    <x v="1"/>
    <n v="5"/>
    <n v="67"/>
    <n v="165.2"/>
    <n v="0"/>
    <s v="No"/>
    <s v="No"/>
    <n v="0"/>
    <n v="3"/>
    <n v="11"/>
    <s v="Yes"/>
    <n v="0"/>
    <s v="MD"/>
    <x v="1"/>
    <n v="28"/>
    <s v="Yes"/>
    <s v="No"/>
    <s v="No"/>
    <s v="  Month-to-Month   "/>
    <s v="Direct Debit"/>
    <n v="16"/>
    <n v="210"/>
    <x v="4"/>
    <s v="Attitude of service provider"/>
    <x v="178"/>
    <x v="1420"/>
    <n v="39"/>
    <x v="1"/>
    <n v="16.989999999999998"/>
    <x v="1"/>
    <s v="SMS"/>
    <x v="0"/>
    <n v="0"/>
    <n v="4696"/>
    <s v="Medio"/>
    <s v="Bajo"/>
    <n v="0"/>
    <n v="1522"/>
    <n v="67"/>
    <n v="0.58208955223880599"/>
    <n v="0.58208955223880599"/>
    <s v="Primera compra"/>
    <n v="1660"/>
    <n v="54.537987679671453"/>
    <n v="4.5448323066392877"/>
    <x v="2"/>
    <x v="1"/>
    <s v="mar"/>
  </r>
  <r>
    <x v="5805"/>
    <x v="1"/>
    <n v="4"/>
    <n v="58"/>
    <n v="132.1"/>
    <n v="4"/>
    <s v="Yes"/>
    <s v="No"/>
    <n v="6.2"/>
    <n v="3"/>
    <n v="0"/>
    <s v="No"/>
    <n v="0"/>
    <s v="NJ"/>
    <x v="1"/>
    <n v="60"/>
    <s v="No"/>
    <s v="No"/>
    <s v="No"/>
    <s v="  Month-to-Month   "/>
    <s v="Credit Card"/>
    <n v="6"/>
    <n v="66"/>
    <x v="4"/>
    <s v="Attitude of support person"/>
    <x v="324"/>
    <x v="285"/>
    <n v="98"/>
    <x v="2"/>
    <n v="6.86"/>
    <x v="6"/>
    <s v="Email"/>
    <x v="0"/>
    <n v="0.12"/>
    <n v="3788"/>
    <s v="Medio"/>
    <s v="Medio"/>
    <n v="0.10204081632653061"/>
    <n v="365"/>
    <n v="72"/>
    <n v="1.3611111111111112"/>
    <n v="1.3611111111111112"/>
    <s v="Primera compra"/>
    <n v="1049"/>
    <n v="34.464065708418893"/>
    <n v="2.8720054757015743"/>
    <x v="1"/>
    <x v="1"/>
    <s v="nov"/>
  </r>
  <r>
    <x v="5806"/>
    <x v="1"/>
    <n v="6"/>
    <n v="55"/>
    <n v="120.5"/>
    <n v="96"/>
    <s v="Yes"/>
    <s v="No"/>
    <n v="78.599999999999994"/>
    <n v="2"/>
    <n v="6"/>
    <s v="Yes"/>
    <n v="0"/>
    <s v="NE"/>
    <x v="0"/>
    <n v="68"/>
    <s v="No"/>
    <s v="Yes"/>
    <s v="No"/>
    <s v="  Month-to-Month   "/>
    <s v="Direct Debit"/>
    <n v="51"/>
    <n v="1235"/>
    <x v="5"/>
    <s v="Extra data charges"/>
    <x v="779"/>
    <x v="426"/>
    <n v="96"/>
    <x v="2"/>
    <n v="41"/>
    <x v="8"/>
    <s v="SMS"/>
    <x v="0"/>
    <n v="3.14"/>
    <n v="4294"/>
    <s v="Medio"/>
    <s v="Medio"/>
    <n v="9.375E-2"/>
    <n v="798"/>
    <n v="160"/>
    <n v="0.6"/>
    <n v="0.6"/>
    <s v="Primera compra"/>
    <n v="715"/>
    <n v="23.49075975359343"/>
    <n v="1.9575633127994525"/>
    <x v="1"/>
    <x v="0"/>
    <s v="oct"/>
  </r>
  <r>
    <x v="5807"/>
    <x v="1"/>
    <n v="19"/>
    <n v="3"/>
    <n v="7"/>
    <n v="16"/>
    <s v="Yes"/>
    <s v="No"/>
    <n v="13.3"/>
    <n v="1"/>
    <n v="6"/>
    <s v="Yes"/>
    <n v="0"/>
    <s v="ND"/>
    <x v="1"/>
    <n v="74"/>
    <s v="No"/>
    <s v="Yes"/>
    <s v="No"/>
    <s v="  Month-to-Month   "/>
    <s v="Direct Debit"/>
    <n v="51"/>
    <n v="51"/>
    <x v="2"/>
    <s v="Competitor made better offer"/>
    <x v="876"/>
    <x v="23"/>
    <n v="87"/>
    <x v="2"/>
    <n v="55.91"/>
    <x v="4"/>
    <s v="Email"/>
    <x v="1"/>
    <n v="0.66"/>
    <n v="622"/>
    <s v="Alto"/>
    <s v="Bajo"/>
    <n v="3.4482758620689655E-2"/>
    <n v="509"/>
    <n v="22"/>
    <n v="3.9545454545454546"/>
    <n v="3.9545454545454546"/>
    <s v="Primera compra"/>
    <n v="1120"/>
    <n v="36.79671457905544"/>
    <n v="3.0663928815879533"/>
    <x v="0"/>
    <x v="1"/>
    <s v="sept"/>
  </r>
  <r>
    <x v="5808"/>
    <x v="1"/>
    <n v="25"/>
    <n v="7"/>
    <n v="15"/>
    <n v="264"/>
    <s v="Yes"/>
    <s v="No"/>
    <n v="162.4"/>
    <n v="0"/>
    <n v="15"/>
    <s v="Yes"/>
    <n v="0"/>
    <s v="MT"/>
    <x v="0"/>
    <n v="29"/>
    <s v="Yes"/>
    <s v="No"/>
    <s v="No"/>
    <s v="  Month-to-Month   "/>
    <s v="Direct Debit"/>
    <n v="15"/>
    <n v="15"/>
    <x v="2"/>
    <s v="Competitor had better devices"/>
    <x v="1044"/>
    <x v="293"/>
    <n v="86"/>
    <x v="0"/>
    <n v="15.57"/>
    <x v="8"/>
    <s v="Email"/>
    <x v="0"/>
    <n v="8.1199999999999992"/>
    <n v="5620"/>
    <s v="Medio"/>
    <s v="Medio"/>
    <n v="0.10465116279069768"/>
    <n v="1621"/>
    <n v="280"/>
    <n v="0.30714285714285716"/>
    <n v="0.30714285714285716"/>
    <s v="Primera compra"/>
    <n v="613"/>
    <n v="20.139630390143736"/>
    <n v="1.678302532511978"/>
    <x v="1"/>
    <x v="1"/>
    <s v="feb"/>
  </r>
  <r>
    <x v="5809"/>
    <x v="1"/>
    <n v="22"/>
    <n v="185"/>
    <n v="466.6"/>
    <n v="0"/>
    <s v="No"/>
    <s v="No"/>
    <n v="0"/>
    <n v="4"/>
    <n v="9"/>
    <s v="No"/>
    <n v="70"/>
    <s v="HI"/>
    <x v="0"/>
    <n v="67"/>
    <s v="No"/>
    <s v="Yes"/>
    <s v="Yes"/>
    <s v="  Two Year   "/>
    <s v="Direct Debit"/>
    <n v="57"/>
    <n v="2953"/>
    <x v="2"/>
    <s v="Competitor made better offer"/>
    <x v="1328"/>
    <x v="580"/>
    <n v="3"/>
    <x v="1"/>
    <n v="54.74"/>
    <x v="4"/>
    <s v="Email"/>
    <x v="1"/>
    <n v="0"/>
    <n v="5198"/>
    <s v="Alto"/>
    <s v="Bajo"/>
    <n v="1"/>
    <n v="846"/>
    <n v="188"/>
    <n v="1.5957446808510637E-2"/>
    <n v="1.5957446808510637E-2"/>
    <s v="Primera compra"/>
    <n v="659"/>
    <n v="21.650924024640656"/>
    <n v="1.8042436687200547"/>
    <x v="0"/>
    <x v="3"/>
    <s v="dic"/>
  </r>
  <r>
    <x v="5810"/>
    <x v="1"/>
    <n v="47"/>
    <n v="4"/>
    <n v="12"/>
    <n v="8"/>
    <s v="Yes"/>
    <s v="No"/>
    <n v="4.4000000000000004"/>
    <n v="5"/>
    <n v="0"/>
    <s v="No"/>
    <n v="0"/>
    <s v="MD"/>
    <x v="0"/>
    <n v="57"/>
    <s v="No"/>
    <s v="No"/>
    <s v="No"/>
    <s v="  Month-to-Month   "/>
    <s v="Direct Debit"/>
    <n v="10"/>
    <n v="10"/>
    <x v="4"/>
    <s v="Attitude of service provider"/>
    <x v="342"/>
    <x v="1310"/>
    <n v="48"/>
    <x v="0"/>
    <n v="8.5399999999999991"/>
    <x v="0"/>
    <s v="Email"/>
    <x v="0"/>
    <n v="0.18"/>
    <n v="1564"/>
    <s v="Medio"/>
    <s v="Bajo"/>
    <n v="4.1666666666666664E-2"/>
    <n v="307"/>
    <n v="14"/>
    <n v="3.4285714285714284"/>
    <n v="3.4285714285714284"/>
    <s v="Primera compra"/>
    <n v="640"/>
    <n v="21.026694045174537"/>
    <n v="1.7522245037645447"/>
    <x v="0"/>
    <x v="1"/>
    <s v="ene"/>
  </r>
  <r>
    <x v="5811"/>
    <x v="1"/>
    <n v="13"/>
    <n v="5"/>
    <n v="15.2"/>
    <n v="8"/>
    <s v="Yes"/>
    <s v="No"/>
    <n v="5.4"/>
    <n v="5"/>
    <n v="4"/>
    <s v="Yes"/>
    <n v="0"/>
    <s v="MA"/>
    <x v="0"/>
    <n v="73"/>
    <s v="No"/>
    <s v="Yes"/>
    <s v="Yes"/>
    <s v="  Month-to-Month   "/>
    <s v="Credit Card"/>
    <n v="48"/>
    <n v="91"/>
    <x v="3"/>
    <s v="Poor expertise of online support"/>
    <x v="982"/>
    <x v="1176"/>
    <n v="108"/>
    <x v="0"/>
    <n v="53.05"/>
    <x v="7"/>
    <s v="Phone"/>
    <x v="0"/>
    <n v="0.21"/>
    <n v="2418"/>
    <s v="Alto"/>
    <s v="Medio"/>
    <n v="5.5555555555555552E-2"/>
    <n v="539"/>
    <n v="19"/>
    <n v="5.6842105263157894"/>
    <n v="5.6842105263157894"/>
    <s v="Primera compra"/>
    <n v="1125"/>
    <n v="36.960985626283367"/>
    <n v="3.0800821355236141"/>
    <x v="1"/>
    <x v="1"/>
    <s v="sept"/>
  </r>
  <r>
    <x v="5812"/>
    <x v="1"/>
    <n v="23"/>
    <n v="42"/>
    <n v="141.19999999999999"/>
    <n v="0"/>
    <s v="No"/>
    <s v="No"/>
    <n v="0"/>
    <n v="0"/>
    <n v="10"/>
    <s v="Yes"/>
    <n v="0"/>
    <s v="SC"/>
    <x v="0"/>
    <n v="45"/>
    <s v="No"/>
    <s v="No"/>
    <s v="No"/>
    <s v="  Month-to-Month   "/>
    <s v="Direct Debit"/>
    <n v="35"/>
    <n v="326"/>
    <x v="1"/>
    <s v="Network reliability"/>
    <x v="559"/>
    <x v="44"/>
    <n v="82"/>
    <x v="0"/>
    <n v="37.64"/>
    <x v="4"/>
    <s v="SMS"/>
    <x v="1"/>
    <n v="0"/>
    <n v="5312"/>
    <s v="Medio"/>
    <s v="Bajo"/>
    <n v="3.6585365853658534E-2"/>
    <n v="703"/>
    <n v="45"/>
    <n v="1.8222222222222222"/>
    <n v="1.8222222222222222"/>
    <s v="Primera compra"/>
    <n v="1418"/>
    <n v="46.587268993839835"/>
    <n v="3.8822724161533197"/>
    <x v="0"/>
    <x v="1"/>
    <s v="nov"/>
  </r>
  <r>
    <x v="5813"/>
    <x v="1"/>
    <n v="1"/>
    <n v="149"/>
    <n v="319.10000000000002"/>
    <n v="0"/>
    <s v="No"/>
    <s v="No"/>
    <n v="0"/>
    <n v="3"/>
    <n v="10"/>
    <s v="Yes"/>
    <n v="0"/>
    <s v="WI"/>
    <x v="1"/>
    <n v="22"/>
    <s v="Yes"/>
    <s v="No"/>
    <s v="No"/>
    <s v="  One Year   "/>
    <s v="Credit Card"/>
    <n v="51"/>
    <n v="2724"/>
    <x v="2"/>
    <s v="Competitor offered more data"/>
    <x v="1221"/>
    <x v="942"/>
    <n v="98"/>
    <x v="1"/>
    <n v="50.55"/>
    <x v="2"/>
    <s v="SMS"/>
    <x v="1"/>
    <n v="0"/>
    <n v="2323"/>
    <s v="Alto"/>
    <s v="Medio"/>
    <n v="5.1020408163265307E-2"/>
    <n v="1401"/>
    <n v="154"/>
    <n v="0.63636363636363635"/>
    <n v="0.63636363636363635"/>
    <s v="Primera compra"/>
    <n v="1357"/>
    <n v="44.583162217659137"/>
    <n v="3.7152635181382614"/>
    <x v="1"/>
    <x v="3"/>
    <s v="ene"/>
  </r>
  <r>
    <x v="5813"/>
    <x v="1"/>
    <n v="41"/>
    <n v="149"/>
    <n v="319.10000000000002"/>
    <n v="0"/>
    <s v="No"/>
    <s v="No"/>
    <n v="0"/>
    <n v="3"/>
    <n v="10"/>
    <s v="Yes"/>
    <n v="0"/>
    <s v="WI"/>
    <x v="1"/>
    <n v="22"/>
    <s v="Yes"/>
    <s v="No"/>
    <s v="No"/>
    <s v="  One Year   "/>
    <s v="Credit Card"/>
    <n v="51"/>
    <n v="2724"/>
    <x v="2"/>
    <s v="Competitor offered more data"/>
    <x v="1221"/>
    <x v="942"/>
    <n v="98"/>
    <x v="1"/>
    <n v="50.55"/>
    <x v="2"/>
    <s v="SMS"/>
    <x v="1"/>
    <n v="0"/>
    <n v="4082"/>
    <s v="Alto"/>
    <s v="Medio"/>
    <n v="5.1020408163265307E-2"/>
    <n v="1401"/>
    <n v="154"/>
    <n v="0.63636363636363635"/>
    <n v="0.63636363636363635"/>
    <s v="Compra posterior"/>
    <n v="1357"/>
    <n v="44.583162217659137"/>
    <n v="3.7152635181382614"/>
    <x v="1"/>
    <x v="3"/>
    <s v="ene"/>
  </r>
  <r>
    <x v="5814"/>
    <x v="1"/>
    <n v="14"/>
    <n v="36"/>
    <n v="96.7"/>
    <n v="4"/>
    <s v="Yes"/>
    <s v="No"/>
    <n v="3.2"/>
    <n v="4"/>
    <n v="5"/>
    <s v="Yes"/>
    <n v="0"/>
    <s v="DE"/>
    <x v="1"/>
    <n v="70"/>
    <s v="No"/>
    <s v="Yes"/>
    <s v="No"/>
    <s v="  Month-to-Month   "/>
    <s v="Credit Card"/>
    <n v="32"/>
    <n v="518"/>
    <x v="1"/>
    <s v="Limited range of services"/>
    <x v="1348"/>
    <x v="246"/>
    <n v="91"/>
    <x v="2"/>
    <n v="31.24"/>
    <x v="0"/>
    <s v="Phone"/>
    <x v="0"/>
    <n v="0.1"/>
    <n v="4399"/>
    <s v="Medio"/>
    <s v="Bajo"/>
    <n v="2.197802197802198E-2"/>
    <n v="303"/>
    <n v="42"/>
    <n v="2.1666666666666665"/>
    <n v="2.1666666666666665"/>
    <s v="Primera compra"/>
    <n v="1439"/>
    <n v="47.277207392197127"/>
    <n v="3.9397672826830941"/>
    <x v="0"/>
    <x v="1"/>
    <s v="nov"/>
  </r>
  <r>
    <x v="5815"/>
    <x v="1"/>
    <n v="34"/>
    <n v="253"/>
    <n v="738.3"/>
    <n v="0"/>
    <s v="No"/>
    <s v="No"/>
    <n v="0"/>
    <n v="4"/>
    <n v="3"/>
    <s v="Yes"/>
    <n v="0"/>
    <s v="VT"/>
    <x v="0"/>
    <n v="74"/>
    <s v="No"/>
    <s v="Yes"/>
    <s v="Yes"/>
    <s v="  One Year   "/>
    <s v="Direct Debit"/>
    <n v="56"/>
    <n v="3426"/>
    <x v="2"/>
    <s v="Competitor had better devices"/>
    <x v="1389"/>
    <x v="767"/>
    <n v="97"/>
    <x v="0"/>
    <n v="62.87"/>
    <x v="4"/>
    <s v="SMS"/>
    <x v="0"/>
    <n v="0"/>
    <n v="5059"/>
    <s v="Alto"/>
    <s v="Bajo"/>
    <n v="3.0927835051546393E-2"/>
    <n v="1500"/>
    <n v="256"/>
    <n v="0.37890625"/>
    <n v="0.37890625"/>
    <s v="Primera compra"/>
    <n v="616"/>
    <n v="20.238193018480494"/>
    <n v="1.6865160848733745"/>
    <x v="0"/>
    <x v="3"/>
    <s v="feb"/>
  </r>
  <r>
    <x v="5816"/>
    <x v="1"/>
    <n v="40"/>
    <n v="34"/>
    <n v="90.8"/>
    <n v="12"/>
    <s v="Yes"/>
    <s v="No"/>
    <n v="20.100000000000001"/>
    <n v="1"/>
    <n v="5"/>
    <s v="No"/>
    <n v="6"/>
    <s v="OR"/>
    <x v="0"/>
    <n v="34"/>
    <s v="No"/>
    <s v="No"/>
    <s v="No"/>
    <s v="  Month-to-Month   "/>
    <s v="Direct Debit"/>
    <n v="28"/>
    <n v="171"/>
    <x v="1"/>
    <s v="Network reliability"/>
    <x v="1341"/>
    <x v="251"/>
    <n v="94"/>
    <x v="1"/>
    <n v="25.08"/>
    <x v="7"/>
    <s v="SMS"/>
    <x v="0"/>
    <n v="0.4"/>
    <n v="3332"/>
    <s v="Medio"/>
    <s v="Medio"/>
    <n v="6.3829787234042548E-2"/>
    <n v="1238"/>
    <n v="52"/>
    <n v="1.8076923076923077"/>
    <n v="1.8076923076923077"/>
    <s v="Primera compra"/>
    <n v="1365"/>
    <n v="44.845995893223822"/>
    <n v="3.7371663244353184"/>
    <x v="1"/>
    <x v="1"/>
    <s v="ene"/>
  </r>
  <r>
    <x v="5816"/>
    <x v="1"/>
    <n v="17"/>
    <n v="34"/>
    <n v="90.8"/>
    <n v="12"/>
    <s v="Yes"/>
    <s v="No"/>
    <n v="20.100000000000001"/>
    <n v="1"/>
    <n v="5"/>
    <s v="No"/>
    <n v="6"/>
    <s v="OR"/>
    <x v="0"/>
    <n v="34"/>
    <s v="No"/>
    <s v="No"/>
    <s v="No"/>
    <s v="  Month-to-Month   "/>
    <s v="Direct Debit"/>
    <n v="28"/>
    <n v="171"/>
    <x v="1"/>
    <s v="Network reliability"/>
    <x v="1341"/>
    <x v="251"/>
    <n v="94"/>
    <x v="1"/>
    <n v="25.08"/>
    <x v="7"/>
    <s v="SMS"/>
    <x v="0"/>
    <n v="0.4"/>
    <n v="3527"/>
    <s v="Medio"/>
    <s v="Medio"/>
    <n v="6.3829787234042548E-2"/>
    <n v="1238"/>
    <n v="52"/>
    <n v="1.8076923076923077"/>
    <n v="1.8076923076923077"/>
    <s v="Compra posterior"/>
    <n v="1365"/>
    <n v="44.845995893223822"/>
    <n v="3.7371663244353184"/>
    <x v="1"/>
    <x v="1"/>
    <s v="ene"/>
  </r>
  <r>
    <x v="5817"/>
    <x v="1"/>
    <n v="13"/>
    <n v="9"/>
    <n v="22.4"/>
    <n v="0"/>
    <s v="No"/>
    <s v="Yes"/>
    <n v="0"/>
    <n v="2"/>
    <n v="5"/>
    <s v="Yes"/>
    <n v="0"/>
    <s v="ME"/>
    <x v="0"/>
    <n v="43"/>
    <s v="No"/>
    <s v="No"/>
    <s v="No"/>
    <s v="  Month-to-Month   "/>
    <s v="Credit Card"/>
    <n v="32"/>
    <n v="120"/>
    <x v="5"/>
    <s v="Price too high"/>
    <x v="1137"/>
    <x v="1178"/>
    <n v="60"/>
    <x v="0"/>
    <n v="26.49"/>
    <x v="6"/>
    <s v="Phone"/>
    <x v="1"/>
    <n v="0"/>
    <n v="6640"/>
    <s v="Medio"/>
    <s v="Medio"/>
    <n v="0.16666666666666666"/>
    <n v="1477"/>
    <n v="19"/>
    <n v="3.1578947368421053"/>
    <n v="3.1578947368421053"/>
    <s v="Primera compra"/>
    <n v="637"/>
    <n v="20.928131416837783"/>
    <n v="1.7440109514031485"/>
    <x v="1"/>
    <x v="1"/>
    <s v="ene"/>
  </r>
  <r>
    <x v="5818"/>
    <x v="1"/>
    <n v="16"/>
    <n v="6"/>
    <n v="16"/>
    <n v="4"/>
    <s v="Yes"/>
    <s v="No"/>
    <n v="3.2"/>
    <n v="2"/>
    <n v="9"/>
    <s v="Yes"/>
    <n v="0"/>
    <s v="VA"/>
    <x v="1"/>
    <n v="32"/>
    <s v="No"/>
    <s v="No"/>
    <s v="No"/>
    <s v="  Month-to-Month   "/>
    <s v="Credit Card"/>
    <n v="45"/>
    <n v="45"/>
    <x v="2"/>
    <s v="Competitor made better offer"/>
    <x v="247"/>
    <x v="1160"/>
    <n v="106"/>
    <x v="1"/>
    <n v="39.53"/>
    <x v="1"/>
    <s v="Email"/>
    <x v="1"/>
    <n v="0.1"/>
    <n v="4025"/>
    <s v="Medio"/>
    <s v="Bajo"/>
    <n v="0"/>
    <n v="1214"/>
    <n v="10"/>
    <n v="10.6"/>
    <n v="10.6"/>
    <s v="Primera compra"/>
    <n v="1476"/>
    <n v="48.492813141683783"/>
    <n v="4.0410677618069819"/>
    <x v="2"/>
    <x v="1"/>
    <s v="sept"/>
  </r>
  <r>
    <x v="5819"/>
    <x v="1"/>
    <n v="40"/>
    <n v="7"/>
    <n v="15"/>
    <n v="0"/>
    <s v="No"/>
    <s v="No"/>
    <n v="0"/>
    <n v="1"/>
    <n v="10"/>
    <s v="No"/>
    <n v="4"/>
    <s v="IN"/>
    <x v="0"/>
    <n v="22"/>
    <s v="Yes"/>
    <s v="No"/>
    <s v="No"/>
    <s v="  Month-to-Month   "/>
    <s v="Direct Debit"/>
    <n v="9"/>
    <n v="9"/>
    <x v="2"/>
    <s v="Competitor made better offer"/>
    <x v="661"/>
    <x v="949"/>
    <n v="67"/>
    <x v="1"/>
    <n v="10.039999999999999"/>
    <x v="4"/>
    <s v="SMS"/>
    <x v="0"/>
    <n v="0"/>
    <n v="3079"/>
    <s v="Medio"/>
    <s v="Bajo"/>
    <n v="4.4776119402985072E-2"/>
    <n v="1704"/>
    <n v="10"/>
    <n v="6.7"/>
    <n v="6.7"/>
    <s v="Primera compra"/>
    <n v="1573"/>
    <n v="51.679671457905542"/>
    <n v="4.3066392881587952"/>
    <x v="0"/>
    <x v="1"/>
    <s v="jun"/>
  </r>
  <r>
    <x v="5820"/>
    <x v="1"/>
    <n v="45"/>
    <n v="77"/>
    <n v="218.2"/>
    <n v="136"/>
    <s v="Yes"/>
    <s v="No"/>
    <n v="40.200000000000003"/>
    <n v="3"/>
    <n v="7"/>
    <s v="Yes"/>
    <n v="0"/>
    <s v="AL"/>
    <x v="1"/>
    <n v="54"/>
    <s v="No"/>
    <s v="No"/>
    <s v="Yes"/>
    <s v="  One Year   "/>
    <s v="Paper Check"/>
    <n v="19"/>
    <n v="325"/>
    <x v="5"/>
    <s v="Price too high"/>
    <x v="645"/>
    <x v="1138"/>
    <n v="25"/>
    <x v="1"/>
    <n v="19.559999999999999"/>
    <x v="2"/>
    <s v="SMS"/>
    <x v="1"/>
    <n v="1.21"/>
    <n v="40"/>
    <s v="Medio"/>
    <s v="Medio"/>
    <n v="0.2"/>
    <n v="949"/>
    <n v="218"/>
    <n v="0.11467889908256881"/>
    <n v="0.11467889908256881"/>
    <s v="Primera compra"/>
    <n v="438"/>
    <n v="14.390143737166325"/>
    <n v="1.1991786447638604"/>
    <x v="1"/>
    <x v="1"/>
    <s v="ago"/>
  </r>
  <r>
    <x v="5821"/>
    <x v="1"/>
    <n v="24"/>
    <n v="81"/>
    <n v="227.4"/>
    <n v="28"/>
    <s v="Yes"/>
    <s v="No"/>
    <n v="17.399999999999999"/>
    <n v="5"/>
    <n v="5"/>
    <s v="Yes"/>
    <n v="0"/>
    <s v="NH"/>
    <x v="0"/>
    <n v="75"/>
    <s v="No"/>
    <s v="Yes"/>
    <s v="No"/>
    <s v="  Month-to-Month   "/>
    <s v="Direct Debit"/>
    <n v="27"/>
    <n v="406"/>
    <x v="4"/>
    <s v="Attitude of support person"/>
    <x v="1054"/>
    <x v="883"/>
    <n v="118"/>
    <x v="0"/>
    <n v="24.82"/>
    <x v="4"/>
    <s v="Phone"/>
    <x v="0"/>
    <n v="0.87"/>
    <n v="4945"/>
    <s v="Medio"/>
    <s v="Bajo"/>
    <n v="2.5423728813559324E-2"/>
    <n v="1524"/>
    <n v="112"/>
    <n v="1.0535714285714286"/>
    <n v="1.0535714285714286"/>
    <s v="Primera compra"/>
    <n v="579"/>
    <n v="19.022587268993838"/>
    <n v="1.5852156057494866"/>
    <x v="0"/>
    <x v="1"/>
    <s v="mar"/>
  </r>
  <r>
    <x v="5822"/>
    <x v="1"/>
    <n v="3"/>
    <n v="15"/>
    <n v="48.5"/>
    <n v="16"/>
    <s v="Yes"/>
    <s v="No"/>
    <n v="10.4"/>
    <n v="4"/>
    <n v="12"/>
    <s v="Yes"/>
    <n v="0"/>
    <s v="IN"/>
    <x v="1"/>
    <n v="25"/>
    <s v="Yes"/>
    <s v="No"/>
    <s v="Yes"/>
    <s v="  Month-to-Month   "/>
    <s v="Direct Debit"/>
    <n v="41"/>
    <n v="181"/>
    <x v="1"/>
    <s v="Service dissatisfaction"/>
    <x v="1365"/>
    <x v="511"/>
    <n v="49"/>
    <x v="2"/>
    <n v="41.15"/>
    <x v="4"/>
    <s v="Email"/>
    <x v="1"/>
    <n v="0.31"/>
    <n v="488"/>
    <s v="Medio"/>
    <s v="Bajo"/>
    <n v="6.1224489795918366E-2"/>
    <n v="864"/>
    <n v="34"/>
    <n v="1.4411764705882353"/>
    <n v="1.4411764705882353"/>
    <s v="Primera compra"/>
    <n v="1548"/>
    <n v="50.858316221765911"/>
    <n v="4.2381930184804926"/>
    <x v="0"/>
    <x v="1"/>
    <s v="jul"/>
  </r>
  <r>
    <x v="5823"/>
    <x v="1"/>
    <n v="19"/>
    <n v="9"/>
    <n v="21.4"/>
    <n v="4"/>
    <s v="Yes"/>
    <s v="No"/>
    <n v="2.5"/>
    <n v="3"/>
    <n v="6"/>
    <s v="Yes"/>
    <n v="0"/>
    <s v="HI"/>
    <x v="0"/>
    <n v="78"/>
    <s v="No"/>
    <s v="Yes"/>
    <s v="Yes"/>
    <s v="  Month-to-Month   "/>
    <s v="Direct Debit"/>
    <n v="41"/>
    <n v="58"/>
    <x v="5"/>
    <s v="Long distance charges"/>
    <x v="1264"/>
    <x v="1076"/>
    <n v="96"/>
    <x v="2"/>
    <n v="43.64"/>
    <x v="9"/>
    <s v="Email"/>
    <x v="0"/>
    <n v="0.08"/>
    <n v="4827"/>
    <s v="Medio"/>
    <s v="Medio"/>
    <n v="8.3333333333333329E-2"/>
    <n v="801"/>
    <n v="21"/>
    <n v="4.5714285714285712"/>
    <n v="4.5714285714285712"/>
    <s v="Primera compra"/>
    <n v="878"/>
    <n v="28.845995893223819"/>
    <n v="2.4038329911019849"/>
    <x v="1"/>
    <x v="1"/>
    <s v="may"/>
  </r>
  <r>
    <x v="5824"/>
    <x v="1"/>
    <n v="6"/>
    <n v="13"/>
    <n v="33.700000000000003"/>
    <n v="16"/>
    <s v="Yes"/>
    <s v="No"/>
    <n v="14.3"/>
    <n v="2"/>
    <n v="5"/>
    <s v="Yes"/>
    <n v="0"/>
    <s v="HI"/>
    <x v="1"/>
    <n v="51"/>
    <s v="No"/>
    <s v="No"/>
    <s v="No"/>
    <s v="  Month-to-Month   "/>
    <s v="Paper Check"/>
    <n v="23"/>
    <n v="97"/>
    <x v="1"/>
    <s v="Lack of self-service on Website"/>
    <x v="1428"/>
    <x v="522"/>
    <n v="20"/>
    <x v="1"/>
    <n v="24.27"/>
    <x v="0"/>
    <s v="SMS"/>
    <x v="1"/>
    <n v="0.43"/>
    <n v="1205"/>
    <s v="Medio"/>
    <s v="Bajo"/>
    <n v="0.1"/>
    <n v="1015"/>
    <n v="31"/>
    <n v="0.64516129032258063"/>
    <n v="0.64516129032258063"/>
    <s v="Primera compra"/>
    <n v="817"/>
    <n v="26.841889117043124"/>
    <n v="2.236824093086927"/>
    <x v="0"/>
    <x v="1"/>
    <s v="jul"/>
  </r>
  <r>
    <x v="5825"/>
    <x v="1"/>
    <n v="4"/>
    <n v="64"/>
    <n v="127.5"/>
    <n v="52"/>
    <s v="Yes"/>
    <s v="No"/>
    <n v="102.1"/>
    <n v="1"/>
    <n v="9"/>
    <s v="Yes"/>
    <n v="0"/>
    <s v="MT"/>
    <x v="0"/>
    <n v="41"/>
    <s v="No"/>
    <s v="No"/>
    <s v="Yes"/>
    <s v="  Month-to-Month   "/>
    <s v="Direct Debit"/>
    <n v="42"/>
    <n v="530"/>
    <x v="4"/>
    <s v="Attitude of support person"/>
    <x v="839"/>
    <x v="1333"/>
    <n v="78"/>
    <x v="1"/>
    <n v="45.64"/>
    <x v="4"/>
    <s v="Email"/>
    <x v="0"/>
    <n v="2.04"/>
    <n v="5065"/>
    <s v="Alto"/>
    <s v="Bajo"/>
    <n v="3.8461538461538464E-2"/>
    <n v="1210"/>
    <n v="119"/>
    <n v="0.65546218487394958"/>
    <n v="0.65546218487394958"/>
    <s v="Primera compra"/>
    <n v="1619"/>
    <n v="53.190965092402465"/>
    <n v="4.4325804243668721"/>
    <x v="0"/>
    <x v="1"/>
    <s v="may"/>
  </r>
  <r>
    <x v="5826"/>
    <x v="1"/>
    <n v="7"/>
    <n v="2"/>
    <n v="5"/>
    <n v="0"/>
    <s v="No"/>
    <s v="No"/>
    <n v="6.3"/>
    <n v="3"/>
    <n v="1"/>
    <s v="Yes"/>
    <n v="0"/>
    <s v="NE"/>
    <x v="1"/>
    <n v="33"/>
    <s v="No"/>
    <s v="No"/>
    <s v="No"/>
    <s v="  Month-to-Month   "/>
    <s v="Direct Debit"/>
    <n v="32"/>
    <n v="32"/>
    <x v="3"/>
    <s v="Moved"/>
    <x v="452"/>
    <x v="310"/>
    <n v="29"/>
    <x v="1"/>
    <n v="25.91"/>
    <x v="1"/>
    <s v="Phone"/>
    <x v="1"/>
    <n v="0"/>
    <n v="5477"/>
    <s v="Medio"/>
    <s v="Bajo"/>
    <n v="0"/>
    <n v="358"/>
    <n v="2"/>
    <n v="14.5"/>
    <n v="14.5"/>
    <s v="Primera compra"/>
    <n v="385"/>
    <n v="12.648870636550308"/>
    <n v="1.054072553045859"/>
    <x v="0"/>
    <x v="1"/>
    <s v="sept"/>
  </r>
  <r>
    <x v="5827"/>
    <x v="1"/>
    <n v="17"/>
    <n v="155"/>
    <n v="368.6"/>
    <n v="296"/>
    <s v="Yes"/>
    <s v="No"/>
    <n v="387.3"/>
    <n v="1"/>
    <n v="2"/>
    <s v="Yes"/>
    <n v="0"/>
    <s v="FL"/>
    <x v="0"/>
    <n v="30"/>
    <s v="No"/>
    <s v="No"/>
    <s v="Yes"/>
    <s v="  One Year   "/>
    <s v="Direct Debit"/>
    <n v="70"/>
    <n v="5172"/>
    <x v="2"/>
    <s v="Competitor offered higher download speeds"/>
    <x v="1051"/>
    <x v="1060"/>
    <n v="58"/>
    <x v="2"/>
    <n v="62.78"/>
    <x v="10"/>
    <s v="SMS"/>
    <x v="0"/>
    <n v="11.62"/>
    <n v="4734"/>
    <s v="Alto"/>
    <s v="Medio"/>
    <n v="0.1206896551724138"/>
    <n v="1200"/>
    <n v="458"/>
    <n v="0.12663755458515283"/>
    <n v="0.12663755458515283"/>
    <s v="Primera compra"/>
    <n v="699"/>
    <n v="22.965092402464066"/>
    <n v="1.9137577002053388"/>
    <x v="1"/>
    <x v="3"/>
    <s v="nov"/>
  </r>
  <r>
    <x v="5828"/>
    <x v="1"/>
    <n v="24"/>
    <n v="5"/>
    <n v="11.7"/>
    <n v="0"/>
    <s v="No"/>
    <s v="No"/>
    <n v="0"/>
    <n v="5"/>
    <n v="17"/>
    <s v="Yes"/>
    <n v="0"/>
    <s v="DC"/>
    <x v="1"/>
    <n v="33"/>
    <s v="No"/>
    <s v="No"/>
    <s v="No"/>
    <s v="  Month-to-Month   "/>
    <s v="Direct Debit"/>
    <n v="45"/>
    <n v="131"/>
    <x v="4"/>
    <s v="Attitude of service provider"/>
    <x v="291"/>
    <x v="1232"/>
    <n v="120"/>
    <x v="0"/>
    <n v="50.87"/>
    <x v="4"/>
    <s v="Email"/>
    <x v="1"/>
    <n v="0"/>
    <n v="959"/>
    <s v="Alto"/>
    <s v="Bajo"/>
    <n v="2.5000000000000001E-2"/>
    <n v="1342"/>
    <n v="8"/>
    <n v="15"/>
    <n v="15"/>
    <s v="Primera compra"/>
    <n v="1023"/>
    <n v="33.609856262833674"/>
    <n v="2.8008213552361396"/>
    <x v="0"/>
    <x v="1"/>
    <s v="dic"/>
  </r>
  <r>
    <x v="5829"/>
    <x v="1"/>
    <n v="43"/>
    <n v="6"/>
    <n v="15.5"/>
    <n v="12"/>
    <s v="Yes"/>
    <s v="No"/>
    <n v="10.4"/>
    <n v="5"/>
    <n v="2"/>
    <s v="Yes"/>
    <n v="0"/>
    <s v="SD"/>
    <x v="0"/>
    <n v="64"/>
    <s v="No"/>
    <s v="No"/>
    <s v="No"/>
    <s v="  Month-to-Month   "/>
    <s v="Credit Card"/>
    <n v="10"/>
    <n v="20"/>
    <x v="2"/>
    <s v="Competitor offered more data"/>
    <x v="342"/>
    <x v="1382"/>
    <n v="4"/>
    <x v="0"/>
    <n v="10.58"/>
    <x v="8"/>
    <s v="SMS"/>
    <x v="1"/>
    <n v="0.42"/>
    <n v="1066"/>
    <s v="Medio"/>
    <s v="Medio"/>
    <n v="2.25"/>
    <n v="1075"/>
    <n v="27"/>
    <n v="0.14814814814814814"/>
    <n v="0.14814814814814814"/>
    <s v="Primera compra"/>
    <n v="640"/>
    <n v="21.026694045174537"/>
    <n v="1.7522245037645447"/>
    <x v="1"/>
    <x v="1"/>
    <s v="ene"/>
  </r>
  <r>
    <x v="5830"/>
    <x v="1"/>
    <n v="17"/>
    <n v="7"/>
    <n v="17.7"/>
    <n v="0"/>
    <s v="No"/>
    <s v="No"/>
    <n v="0"/>
    <n v="2"/>
    <n v="2"/>
    <s v="Yes"/>
    <n v="0"/>
    <s v="NJ"/>
    <x v="0"/>
    <n v="71"/>
    <s v="No"/>
    <s v="Yes"/>
    <s v="No"/>
    <s v="  Month-to-Month   "/>
    <s v="Direct Debit"/>
    <n v="27"/>
    <n v="61"/>
    <x v="2"/>
    <s v="Competitor made better offer"/>
    <x v="1196"/>
    <x v="553"/>
    <n v="96"/>
    <x v="0"/>
    <n v="29.05"/>
    <x v="2"/>
    <s v="Email"/>
    <x v="0"/>
    <n v="0"/>
    <n v="5891"/>
    <s v="Medio"/>
    <s v="Medio"/>
    <n v="5.2083333333333336E-2"/>
    <n v="346"/>
    <n v="12"/>
    <n v="8"/>
    <n v="8"/>
    <s v="Primera compra"/>
    <n v="1599"/>
    <n v="52.533880903490754"/>
    <n v="4.3778234086242298"/>
    <x v="1"/>
    <x v="1"/>
    <s v="may"/>
  </r>
  <r>
    <x v="5831"/>
    <x v="1"/>
    <n v="43"/>
    <n v="3"/>
    <n v="7"/>
    <n v="0"/>
    <s v="No"/>
    <s v="No"/>
    <n v="0"/>
    <n v="0"/>
    <n v="4"/>
    <s v="Yes"/>
    <n v="0"/>
    <s v="MS"/>
    <x v="0"/>
    <n v="38"/>
    <s v="No"/>
    <s v="No"/>
    <s v="No"/>
    <s v="  Month-to-Month   "/>
    <s v="Direct Debit"/>
    <n v="38"/>
    <n v="38"/>
    <x v="4"/>
    <s v="Attitude of support person"/>
    <x v="276"/>
    <x v="73"/>
    <n v="64"/>
    <x v="1"/>
    <n v="44.7"/>
    <x v="0"/>
    <s v="SMS"/>
    <x v="0"/>
    <n v="0"/>
    <n v="2536"/>
    <s v="Medio"/>
    <s v="Bajo"/>
    <n v="3.125E-2"/>
    <n v="1082"/>
    <n v="5"/>
    <n v="12.8"/>
    <n v="12.8"/>
    <s v="Primera compra"/>
    <n v="1467"/>
    <n v="48.197125256673509"/>
    <n v="4.0164271047227924"/>
    <x v="0"/>
    <x v="1"/>
    <s v="oct"/>
  </r>
  <r>
    <x v="5832"/>
    <x v="1"/>
    <n v="34"/>
    <n v="84"/>
    <n v="216.3"/>
    <n v="0"/>
    <s v="No"/>
    <s v="No"/>
    <n v="7.5"/>
    <n v="3"/>
    <n v="9"/>
    <s v="Yes"/>
    <n v="0"/>
    <s v="ID"/>
    <x v="1"/>
    <n v="39"/>
    <s v="No"/>
    <s v="No"/>
    <s v="No"/>
    <s v="  Month-to-Month   "/>
    <s v="Direct Debit"/>
    <n v="33"/>
    <n v="472"/>
    <x v="2"/>
    <s v="Competitor had better devices"/>
    <x v="829"/>
    <x v="212"/>
    <n v="56"/>
    <x v="1"/>
    <n v="29.28"/>
    <x v="5"/>
    <s v="Phone"/>
    <x v="0"/>
    <n v="0"/>
    <n v="931"/>
    <s v="Medio"/>
    <s v="Bajo"/>
    <n v="7.1428571428571425E-2"/>
    <n v="1716"/>
    <n v="88"/>
    <n v="0.63636363636363635"/>
    <n v="0.63636363636363635"/>
    <s v="Primera compra"/>
    <n v="1689"/>
    <n v="55.490759753593437"/>
    <n v="4.6242299794661195"/>
    <x v="0"/>
    <x v="1"/>
    <s v="feb"/>
  </r>
  <r>
    <x v="5833"/>
    <x v="1"/>
    <n v="14"/>
    <n v="48"/>
    <n v="126.9"/>
    <n v="64"/>
    <s v="Yes"/>
    <s v="No"/>
    <n v="43.2"/>
    <n v="2"/>
    <n v="2"/>
    <s v="Yes"/>
    <n v="0"/>
    <s v="RI"/>
    <x v="1"/>
    <n v="65"/>
    <s v="No"/>
    <s v="No"/>
    <s v="No"/>
    <s v="  Month-to-Month   "/>
    <s v="Direct Debit"/>
    <n v="30"/>
    <n v="482"/>
    <x v="1"/>
    <s v="Service dissatisfaction"/>
    <x v="1248"/>
    <x v="1180"/>
    <n v="14"/>
    <x v="2"/>
    <n v="34.36"/>
    <x v="10"/>
    <s v="Phone"/>
    <x v="0"/>
    <n v="1.73"/>
    <n v="4140"/>
    <s v="Medio"/>
    <s v="Medio"/>
    <n v="0.5"/>
    <n v="1728"/>
    <n v="119"/>
    <n v="0.11764705882352941"/>
    <n v="0.11764705882352941"/>
    <s v="Primera compra"/>
    <n v="1345"/>
    <n v="44.188911704312112"/>
    <n v="3.6824093086926761"/>
    <x v="1"/>
    <x v="1"/>
    <s v="feb"/>
  </r>
  <r>
    <x v="5834"/>
    <x v="1"/>
    <n v="14"/>
    <n v="407"/>
    <n v="980.5"/>
    <n v="260"/>
    <s v="Yes"/>
    <s v="No"/>
    <n v="204.8"/>
    <n v="4"/>
    <n v="1"/>
    <s v="Yes"/>
    <n v="0"/>
    <s v="UT"/>
    <x v="1"/>
    <n v="79"/>
    <s v="No"/>
    <s v="Yes"/>
    <s v="Yes"/>
    <s v="  Two Year   "/>
    <s v="Direct Debit"/>
    <n v="36"/>
    <n v="2323"/>
    <x v="4"/>
    <s v="Attitude of support person"/>
    <x v="842"/>
    <x v="576"/>
    <n v="30"/>
    <x v="2"/>
    <n v="40.42"/>
    <x v="7"/>
    <s v="Email"/>
    <x v="1"/>
    <n v="0.82"/>
    <n v="364"/>
    <s v="Medio"/>
    <s v="Medio"/>
    <n v="0.2"/>
    <n v="988"/>
    <n v="673"/>
    <n v="4.4576523031203567E-2"/>
    <n v="4.4576523031203567E-2"/>
    <s v="Primera compra"/>
    <n v="1591"/>
    <n v="52.271047227926076"/>
    <n v="4.3559206023271733"/>
    <x v="1"/>
    <x v="3"/>
    <s v="jun"/>
  </r>
  <r>
    <x v="5835"/>
    <x v="1"/>
    <n v="3"/>
    <n v="65"/>
    <n v="199"/>
    <n v="160"/>
    <s v="Yes"/>
    <s v="No"/>
    <n v="113.6"/>
    <n v="0"/>
    <n v="9"/>
    <s v="Yes"/>
    <n v="0"/>
    <s v="VT"/>
    <x v="1"/>
    <n v="42"/>
    <s v="No"/>
    <s v="No"/>
    <s v="Yes"/>
    <s v="  Two Year   "/>
    <s v="Direct Debit"/>
    <n v="33"/>
    <n v="1331"/>
    <x v="1"/>
    <s v="Lack of self-service on Website"/>
    <x v="604"/>
    <x v="583"/>
    <n v="62"/>
    <x v="2"/>
    <n v="27.7"/>
    <x v="9"/>
    <s v="SMS"/>
    <x v="1"/>
    <n v="0.56999999999999995"/>
    <n v="1790"/>
    <s v="Medio"/>
    <s v="Medio"/>
    <n v="0.12903225806451613"/>
    <n v="440"/>
    <n v="233"/>
    <n v="0.26609442060085836"/>
    <n v="0.26609442060085836"/>
    <s v="Primera compra"/>
    <n v="415"/>
    <n v="13.634496919917863"/>
    <n v="1.1362080766598219"/>
    <x v="1"/>
    <x v="0"/>
    <s v="ago"/>
  </r>
  <r>
    <x v="5836"/>
    <x v="1"/>
    <n v="42"/>
    <n v="2"/>
    <n v="4"/>
    <n v="4"/>
    <s v="Yes"/>
    <s v="No"/>
    <n v="3.7"/>
    <n v="5"/>
    <n v="9"/>
    <s v="No"/>
    <n v="36"/>
    <s v="OR"/>
    <x v="0"/>
    <n v="30"/>
    <s v="No"/>
    <s v="No"/>
    <s v="No"/>
    <s v="  Month-to-Month   "/>
    <s v="Credit Card"/>
    <n v="21"/>
    <n v="21"/>
    <x v="1"/>
    <s v="Network reliability"/>
    <x v="523"/>
    <x v="429"/>
    <n v="92"/>
    <x v="1"/>
    <n v="17.97"/>
    <x v="0"/>
    <s v="Phone"/>
    <x v="0"/>
    <n v="0.11"/>
    <n v="877"/>
    <s v="Medio"/>
    <s v="Bajo"/>
    <n v="2.1739130434782608E-2"/>
    <n v="791"/>
    <n v="8"/>
    <n v="11.5"/>
    <n v="11.5"/>
    <s v="Primera compra"/>
    <n v="596"/>
    <n v="19.581108829568791"/>
    <n v="1.6317590691307327"/>
    <x v="0"/>
    <x v="1"/>
    <s v="feb"/>
  </r>
  <r>
    <x v="5837"/>
    <x v="1"/>
    <n v="9"/>
    <n v="187"/>
    <n v="359.1"/>
    <n v="0"/>
    <s v="No"/>
    <s v="No"/>
    <n v="0"/>
    <n v="4"/>
    <n v="2"/>
    <s v="Yes"/>
    <n v="0"/>
    <s v="NY"/>
    <x v="0"/>
    <n v="84"/>
    <s v="No"/>
    <s v="Yes"/>
    <s v="No"/>
    <s v="  Month-to-Month   "/>
    <s v="Credit Card"/>
    <n v="64"/>
    <n v="4584"/>
    <x v="4"/>
    <s v="Attitude of support person"/>
    <x v="1014"/>
    <x v="607"/>
    <n v="94"/>
    <x v="1"/>
    <n v="54.3"/>
    <x v="0"/>
    <s v="SMS"/>
    <x v="0"/>
    <n v="0"/>
    <n v="2534"/>
    <s v="Alto"/>
    <s v="Bajo"/>
    <n v="2.1276595744680851E-2"/>
    <n v="1175"/>
    <n v="189"/>
    <n v="0.49735449735449733"/>
    <n v="0.49735449735449733"/>
    <s v="Primera compra"/>
    <n v="1176"/>
    <n v="38.636550308008218"/>
    <n v="3.2197125256673513"/>
    <x v="0"/>
    <x v="3"/>
    <s v="jul"/>
  </r>
  <r>
    <x v="5838"/>
    <x v="1"/>
    <n v="42"/>
    <n v="1"/>
    <n v="5"/>
    <n v="0"/>
    <s v="No"/>
    <s v="No"/>
    <n v="0"/>
    <n v="1"/>
    <n v="35"/>
    <s v="Yes"/>
    <n v="0"/>
    <s v="KY"/>
    <x v="1"/>
    <n v="29"/>
    <s v="Yes"/>
    <s v="No"/>
    <s v="No"/>
    <s v="  Month-to-Month   "/>
    <s v="Direct Debit"/>
    <n v="22"/>
    <n v="22"/>
    <x v="4"/>
    <s v="Attitude of support person"/>
    <x v="433"/>
    <x v="1208"/>
    <n v="41"/>
    <x v="1"/>
    <n v="21.31"/>
    <x v="1"/>
    <s v="SMS"/>
    <x v="0"/>
    <n v="0"/>
    <n v="1365"/>
    <s v="Medio"/>
    <s v="Bajo"/>
    <n v="0"/>
    <n v="393"/>
    <n v="1"/>
    <n v="41"/>
    <n v="41"/>
    <s v="Primera compra"/>
    <n v="971"/>
    <n v="31.901437371663242"/>
    <n v="2.6584531143052703"/>
    <x v="2"/>
    <x v="1"/>
    <s v="feb"/>
  </r>
  <r>
    <x v="5839"/>
    <x v="1"/>
    <n v="27"/>
    <n v="148"/>
    <n v="300.8"/>
    <n v="0"/>
    <s v="No"/>
    <s v="No"/>
    <n v="0"/>
    <n v="5"/>
    <n v="3"/>
    <s v="Yes"/>
    <n v="0"/>
    <s v="OR"/>
    <x v="1"/>
    <n v="84"/>
    <s v="No"/>
    <s v="Yes"/>
    <s v="Yes"/>
    <s v="  Month-to-Month   "/>
    <s v="Direct Debit"/>
    <n v="51"/>
    <n v="1090"/>
    <x v="2"/>
    <s v="Competitor had better devices"/>
    <x v="295"/>
    <x v="847"/>
    <n v="25"/>
    <x v="1"/>
    <n v="45.72"/>
    <x v="10"/>
    <s v="Email"/>
    <x v="1"/>
    <n v="0"/>
    <n v="3594"/>
    <s v="Alto"/>
    <s v="Medio"/>
    <n v="0.28000000000000003"/>
    <n v="702"/>
    <n v="155"/>
    <n v="0.16129032258064516"/>
    <n v="0.16129032258064516"/>
    <s v="Primera compra"/>
    <n v="569"/>
    <n v="18.69404517453799"/>
    <n v="1.5578370978781659"/>
    <x v="1"/>
    <x v="0"/>
    <s v="mar"/>
  </r>
  <r>
    <x v="5840"/>
    <x v="1"/>
    <n v="15"/>
    <n v="2"/>
    <n v="5"/>
    <n v="4"/>
    <s v="Yes"/>
    <s v="No"/>
    <n v="2.6"/>
    <n v="3"/>
    <n v="1"/>
    <s v="Yes"/>
    <n v="0"/>
    <s v="SC"/>
    <x v="0"/>
    <n v="35"/>
    <s v="No"/>
    <s v="No"/>
    <s v="Yes"/>
    <s v="  Month-to-Month   "/>
    <s v="Direct Debit"/>
    <n v="41"/>
    <n v="41"/>
    <x v="5"/>
    <s v="Extra data charges"/>
    <x v="766"/>
    <x v="1073"/>
    <n v="3"/>
    <x v="2"/>
    <n v="48.62"/>
    <x v="8"/>
    <s v="Email"/>
    <x v="1"/>
    <n v="0.13"/>
    <n v="6033"/>
    <s v="Alto"/>
    <s v="Medio"/>
    <n v="3"/>
    <n v="1217"/>
    <n v="15"/>
    <n v="0.2"/>
    <n v="0.2"/>
    <s v="Primera compra"/>
    <n v="1432"/>
    <n v="47.04722792607803"/>
    <n v="3.9206023271731691"/>
    <x v="1"/>
    <x v="1"/>
    <s v="nov"/>
  </r>
  <r>
    <x v="5841"/>
    <x v="1"/>
    <n v="47"/>
    <n v="52"/>
    <n v="109"/>
    <n v="12"/>
    <s v="Yes"/>
    <s v="No"/>
    <n v="7.1"/>
    <n v="4"/>
    <n v="7"/>
    <s v="Yes"/>
    <n v="0"/>
    <s v="NC"/>
    <x v="1"/>
    <n v="40"/>
    <s v="No"/>
    <s v="No"/>
    <s v="No"/>
    <s v="  Month-to-Month   "/>
    <s v="Direct Debit"/>
    <n v="35"/>
    <n v="316"/>
    <x v="5"/>
    <s v="Price too high"/>
    <x v="469"/>
    <x v="1329"/>
    <n v="60"/>
    <x v="1"/>
    <n v="31.7"/>
    <x v="7"/>
    <s v="Email"/>
    <x v="1"/>
    <n v="0.35"/>
    <n v="328"/>
    <s v="Medio"/>
    <s v="Medio"/>
    <n v="0.1"/>
    <n v="813"/>
    <n v="70"/>
    <n v="0.8571428571428571"/>
    <n v="0.8571428571428571"/>
    <s v="Primera compra"/>
    <n v="1625"/>
    <n v="53.388090349075974"/>
    <n v="4.4490075290896645"/>
    <x v="1"/>
    <x v="1"/>
    <s v="may"/>
  </r>
  <r>
    <x v="5842"/>
    <x v="1"/>
    <n v="6"/>
    <n v="37"/>
    <n v="122.7"/>
    <n v="20"/>
    <s v="Yes"/>
    <s v="No"/>
    <n v="51.2"/>
    <n v="4"/>
    <n v="1"/>
    <s v="Yes"/>
    <n v="0"/>
    <s v="OH"/>
    <x v="0"/>
    <n v="34"/>
    <s v="No"/>
    <s v="No"/>
    <s v="No"/>
    <s v="  Month-to-Month   "/>
    <s v="Credit Card"/>
    <n v="45"/>
    <n v="918"/>
    <x v="1"/>
    <s v="Service dissatisfaction"/>
    <x v="947"/>
    <x v="29"/>
    <n v="24"/>
    <x v="0"/>
    <n v="48.15"/>
    <x v="6"/>
    <s v="Email"/>
    <x v="0"/>
    <n v="0.26"/>
    <n v="3168"/>
    <s v="Alto"/>
    <s v="Medio"/>
    <n v="0.41666666666666669"/>
    <n v="1494"/>
    <n v="67"/>
    <n v="0.35820895522388058"/>
    <n v="0.35820895522388058"/>
    <s v="Primera compra"/>
    <n v="1588"/>
    <n v="52.172484599589325"/>
    <n v="4.3477070499657771"/>
    <x v="1"/>
    <x v="2"/>
    <s v="jun"/>
  </r>
  <r>
    <x v="5843"/>
    <x v="1"/>
    <n v="16"/>
    <n v="153"/>
    <n v="344.6"/>
    <n v="92"/>
    <s v="Yes"/>
    <s v="No"/>
    <n v="35"/>
    <n v="0"/>
    <n v="3"/>
    <s v="No"/>
    <n v="64"/>
    <s v="MT"/>
    <x v="0"/>
    <n v="69"/>
    <s v="No"/>
    <s v="Yes"/>
    <s v="No"/>
    <s v="  Month-to-Month   "/>
    <s v="Direct Debit"/>
    <n v="62"/>
    <n v="1340"/>
    <x v="2"/>
    <s v="Competitor made better offer"/>
    <x v="23"/>
    <x v="1180"/>
    <n v="81"/>
    <x v="2"/>
    <n v="69.790000000000006"/>
    <x v="5"/>
    <s v="Email"/>
    <x v="0"/>
    <n v="1.75"/>
    <n v="3710"/>
    <s v="Alto"/>
    <s v="Bajo"/>
    <n v="4.9382716049382713E-2"/>
    <n v="1728"/>
    <n v="249"/>
    <n v="0.3253012048192771"/>
    <n v="0.3253012048192771"/>
    <s v="Primera compra"/>
    <n v="1215"/>
    <n v="39.917864476386036"/>
    <n v="3.3264887063655029"/>
    <x v="0"/>
    <x v="0"/>
    <s v="jun"/>
  </r>
  <r>
    <x v="5844"/>
    <x v="1"/>
    <n v="9"/>
    <n v="32"/>
    <n v="92"/>
    <n v="0"/>
    <s v="No"/>
    <s v="Yes"/>
    <n v="0"/>
    <n v="1"/>
    <n v="6"/>
    <s v="Yes"/>
    <n v="0"/>
    <s v="MI"/>
    <x v="1"/>
    <n v="43"/>
    <s v="No"/>
    <s v="No"/>
    <s v="No"/>
    <s v="  Month-to-Month   "/>
    <s v="Direct Debit"/>
    <n v="27"/>
    <n v="249"/>
    <x v="2"/>
    <s v="Competitor made better offer"/>
    <x v="156"/>
    <x v="1109"/>
    <n v="29"/>
    <x v="2"/>
    <n v="26.07"/>
    <x v="7"/>
    <s v="Email"/>
    <x v="0"/>
    <n v="0"/>
    <n v="6753"/>
    <s v="Medio"/>
    <s v="Medio"/>
    <n v="0.20689655172413793"/>
    <n v="391"/>
    <n v="38"/>
    <n v="0.76315789473684215"/>
    <n v="0.76315789473684215"/>
    <s v="Primera compra"/>
    <n v="956"/>
    <n v="31.408624229979466"/>
    <n v="2.6173853524982889"/>
    <x v="1"/>
    <x v="1"/>
    <s v="mar"/>
  </r>
  <r>
    <x v="5845"/>
    <x v="1"/>
    <n v="19"/>
    <n v="6"/>
    <n v="9"/>
    <n v="6"/>
    <s v="Yes"/>
    <s v="No"/>
    <n v="6.6"/>
    <n v="5"/>
    <n v="1"/>
    <s v="Yes"/>
    <n v="0"/>
    <s v="RI"/>
    <x v="1"/>
    <n v="66"/>
    <s v="No"/>
    <s v="Yes"/>
    <s v="No"/>
    <s v="  Month-to-Month   "/>
    <s v="Direct Debit"/>
    <n v="36"/>
    <n v="36"/>
    <x v="4"/>
    <s v="Attitude of service provider"/>
    <x v="552"/>
    <x v="193"/>
    <n v="88"/>
    <x v="2"/>
    <n v="36.799999999999997"/>
    <x v="7"/>
    <s v="Phone"/>
    <x v="0"/>
    <n v="0.26"/>
    <n v="140"/>
    <s v="Medio"/>
    <s v="Medio"/>
    <n v="6.8181818181818177E-2"/>
    <n v="762"/>
    <n v="18"/>
    <n v="4.8888888888888893"/>
    <n v="4.8888888888888893"/>
    <s v="Primera compra"/>
    <n v="651"/>
    <n v="21.388090349075974"/>
    <n v="1.7823408624229977"/>
    <x v="1"/>
    <x v="1"/>
    <s v="ene"/>
  </r>
  <r>
    <x v="5846"/>
    <x v="1"/>
    <n v="16"/>
    <n v="3"/>
    <n v="9.6999999999999993"/>
    <n v="31"/>
    <s v="Yes"/>
    <s v="No"/>
    <n v="13"/>
    <n v="0"/>
    <n v="10"/>
    <s v="Yes"/>
    <n v="0"/>
    <s v="MT"/>
    <x v="1"/>
    <n v="58"/>
    <s v="No"/>
    <s v="No"/>
    <s v="Yes"/>
    <s v="  Month-to-Month   "/>
    <s v="Credit Card"/>
    <n v="51"/>
    <n v="98"/>
    <x v="2"/>
    <s v="Competitor made better offer"/>
    <x v="362"/>
    <x v="780"/>
    <n v="26"/>
    <x v="2"/>
    <n v="55.91"/>
    <x v="10"/>
    <s v="Email"/>
    <x v="1"/>
    <n v="49.39"/>
    <n v="890"/>
    <s v="Alto"/>
    <s v="Medio"/>
    <n v="0.26923076923076922"/>
    <n v="1335"/>
    <n v="41"/>
    <n v="0.63414634146341464"/>
    <n v="0.63414634146341464"/>
    <s v="Primera compra"/>
    <n v="1325"/>
    <n v="43.531827515400408"/>
    <n v="3.6276522929500339"/>
    <x v="1"/>
    <x v="1"/>
    <s v="feb"/>
  </r>
  <r>
    <x v="5847"/>
    <x v="1"/>
    <n v="13"/>
    <n v="115"/>
    <n v="303"/>
    <n v="0"/>
    <s v="No"/>
    <s v="No"/>
    <n v="0"/>
    <n v="5"/>
    <n v="2"/>
    <s v="Yes"/>
    <n v="0"/>
    <s v="KS"/>
    <x v="0"/>
    <n v="40"/>
    <s v="No"/>
    <s v="No"/>
    <s v="No"/>
    <s v="  Month-to-Month   "/>
    <s v="Direct Debit"/>
    <n v="35"/>
    <n v="1174"/>
    <x v="3"/>
    <s v="Don't know"/>
    <x v="93"/>
    <x v="1150"/>
    <n v="71"/>
    <x v="2"/>
    <n v="28.72"/>
    <x v="6"/>
    <s v="SMS"/>
    <x v="0"/>
    <n v="0"/>
    <n v="6467"/>
    <s v="Medio"/>
    <s v="Medio"/>
    <n v="0.14084507042253522"/>
    <n v="1429"/>
    <n v="125"/>
    <n v="0.56799999999999995"/>
    <n v="0.56799999999999995"/>
    <s v="Primera compra"/>
    <n v="1021"/>
    <n v="33.544147843942504"/>
    <n v="2.7953456536618755"/>
    <x v="1"/>
    <x v="0"/>
    <s v="dic"/>
  </r>
  <r>
    <x v="5848"/>
    <x v="1"/>
    <n v="37"/>
    <n v="74"/>
    <n v="181.9"/>
    <n v="0"/>
    <s v="No"/>
    <s v="No"/>
    <n v="0"/>
    <n v="0"/>
    <n v="2"/>
    <s v="Yes"/>
    <n v="0"/>
    <s v="NV"/>
    <x v="1"/>
    <n v="45"/>
    <s v="No"/>
    <s v="No"/>
    <s v="Yes"/>
    <s v="  Month-to-Month   "/>
    <s v="Direct Debit"/>
    <n v="17"/>
    <n v="216"/>
    <x v="4"/>
    <s v="Attitude of support person"/>
    <x v="1374"/>
    <x v="97"/>
    <n v="95"/>
    <x v="0"/>
    <n v="15.79"/>
    <x v="8"/>
    <s v="Phone"/>
    <x v="0"/>
    <n v="0"/>
    <n v="5825"/>
    <s v="Medio"/>
    <s v="Medio"/>
    <n v="9.4736842105263161E-2"/>
    <n v="450"/>
    <n v="83"/>
    <n v="1.1445783132530121"/>
    <n v="1.1445783132530121"/>
    <s v="Primera compra"/>
    <n v="796"/>
    <n v="26.151950718685832"/>
    <n v="2.1793292265571527"/>
    <x v="1"/>
    <x v="1"/>
    <s v="ago"/>
  </r>
  <r>
    <x v="5848"/>
    <x v="1"/>
    <n v="7"/>
    <n v="74"/>
    <n v="181.9"/>
    <n v="0"/>
    <s v="No"/>
    <s v="No"/>
    <n v="0"/>
    <n v="0"/>
    <n v="2"/>
    <s v="Yes"/>
    <n v="0"/>
    <s v="NV"/>
    <x v="1"/>
    <n v="45"/>
    <s v="No"/>
    <s v="No"/>
    <s v="Yes"/>
    <s v="  Month-to-Month   "/>
    <s v="Direct Debit"/>
    <n v="17"/>
    <n v="216"/>
    <x v="4"/>
    <s v="Attitude of support person"/>
    <x v="1374"/>
    <x v="97"/>
    <n v="95"/>
    <x v="0"/>
    <n v="15.79"/>
    <x v="8"/>
    <s v="Phone"/>
    <x v="0"/>
    <n v="0"/>
    <n v="2823"/>
    <s v="Medio"/>
    <s v="Medio"/>
    <n v="9.4736842105263161E-2"/>
    <n v="450"/>
    <n v="83"/>
    <n v="1.1445783132530121"/>
    <n v="1.1445783132530121"/>
    <s v="Compra posterior"/>
    <n v="796"/>
    <n v="26.151950718685832"/>
    <n v="2.1793292265571527"/>
    <x v="1"/>
    <x v="1"/>
    <s v="ago"/>
  </r>
  <r>
    <x v="5849"/>
    <x v="1"/>
    <n v="36"/>
    <n v="222"/>
    <n v="541.6"/>
    <n v="156"/>
    <s v="Yes"/>
    <s v="Yes"/>
    <n v="0"/>
    <n v="0"/>
    <n v="16"/>
    <s v="Yes"/>
    <n v="0"/>
    <s v="CA"/>
    <x v="1"/>
    <n v="23"/>
    <s v="Yes"/>
    <s v="No"/>
    <s v="Yes"/>
    <s v="  One Year   "/>
    <s v="Direct Debit"/>
    <n v="43"/>
    <n v="1665"/>
    <x v="0"/>
    <m/>
    <x v="1429"/>
    <x v="1231"/>
    <n v="118"/>
    <x v="0"/>
    <n v="47.23"/>
    <x v="9"/>
    <s v="Email"/>
    <x v="1"/>
    <n v="6.32"/>
    <n v="619"/>
    <s v="Alto"/>
    <s v="Medio"/>
    <n v="6.7796610169491525E-2"/>
    <n v="481"/>
    <n v="386"/>
    <n v="0.30569948186528495"/>
    <n v="0.30569948186528495"/>
    <s v="Primera compra"/>
    <n v="1155"/>
    <n v="37.946611909650926"/>
    <n v="3.162217659137577"/>
    <x v="1"/>
    <x v="0"/>
    <s v="ago"/>
  </r>
  <r>
    <x v="5850"/>
    <x v="1"/>
    <n v="6"/>
    <n v="7"/>
    <n v="16"/>
    <n v="4"/>
    <s v="Yes"/>
    <s v="No"/>
    <n v="4.7"/>
    <n v="3"/>
    <n v="4"/>
    <s v="No"/>
    <n v="5"/>
    <s v="ND"/>
    <x v="1"/>
    <n v="62"/>
    <s v="No"/>
    <s v="No"/>
    <s v="No"/>
    <s v="  Month-to-Month   "/>
    <s v="Direct Debit"/>
    <n v="33"/>
    <n v="33"/>
    <x v="2"/>
    <s v="Competitor made better offer"/>
    <x v="608"/>
    <x v="897"/>
    <n v="51"/>
    <x v="2"/>
    <n v="38.19"/>
    <x v="8"/>
    <s v="SMS"/>
    <x v="1"/>
    <n v="0.01"/>
    <n v="3413"/>
    <s v="Medio"/>
    <s v="Medio"/>
    <n v="0.17647058823529413"/>
    <n v="585"/>
    <n v="20"/>
    <n v="2.5499999999999998"/>
    <n v="2.5499999999999998"/>
    <s v="Primera compra"/>
    <n v="1251"/>
    <n v="41.100616016427104"/>
    <n v="3.4250513347022586"/>
    <x v="1"/>
    <x v="1"/>
    <s v="may"/>
  </r>
  <r>
    <x v="5851"/>
    <x v="1"/>
    <n v="8"/>
    <n v="15"/>
    <n v="34.4"/>
    <n v="20"/>
    <s v="Yes"/>
    <s v="No"/>
    <n v="10.1"/>
    <n v="5"/>
    <n v="3"/>
    <s v="Yes"/>
    <n v="0"/>
    <s v="AR"/>
    <x v="0"/>
    <n v="76"/>
    <s v="No"/>
    <s v="Yes"/>
    <s v="No"/>
    <s v="  Month-to-Month   "/>
    <s v="Direct Debit"/>
    <n v="37"/>
    <n v="184"/>
    <x v="1"/>
    <s v="Network reliability"/>
    <x v="950"/>
    <x v="1001"/>
    <n v="91"/>
    <x v="2"/>
    <n v="40.590000000000003"/>
    <x v="6"/>
    <s v="SMS"/>
    <x v="0"/>
    <n v="0.5"/>
    <n v="268"/>
    <s v="Medio"/>
    <s v="Medio"/>
    <n v="0.10989010989010989"/>
    <n v="1145"/>
    <n v="45"/>
    <n v="2.0222222222222221"/>
    <n v="2.0222222222222221"/>
    <s v="Primera compra"/>
    <n v="581"/>
    <n v="19.088295687885008"/>
    <n v="1.5906913073237507"/>
    <x v="1"/>
    <x v="1"/>
    <s v="mar"/>
  </r>
  <r>
    <x v="5852"/>
    <x v="1"/>
    <n v="14"/>
    <n v="16"/>
    <n v="37.9"/>
    <n v="16"/>
    <s v="Yes"/>
    <s v="No"/>
    <n v="4.8"/>
    <n v="1"/>
    <n v="12"/>
    <s v="No"/>
    <n v="17"/>
    <s v="AL"/>
    <x v="0"/>
    <n v="25"/>
    <s v="Yes"/>
    <s v="No"/>
    <s v="No"/>
    <s v="  Month-to-Month   "/>
    <s v="Direct Debit"/>
    <n v="27"/>
    <n v="114"/>
    <x v="1"/>
    <s v="Limited range of services"/>
    <x v="585"/>
    <x v="141"/>
    <n v="21"/>
    <x v="1"/>
    <n v="30.1"/>
    <x v="8"/>
    <s v="Phone"/>
    <x v="0"/>
    <n v="0.19"/>
    <n v="1765"/>
    <s v="Medio"/>
    <s v="Medio"/>
    <n v="0.42857142857142855"/>
    <n v="360"/>
    <n v="41"/>
    <n v="0.51219512195121952"/>
    <n v="0.51219512195121952"/>
    <s v="Primera compra"/>
    <n v="720"/>
    <n v="23.655030800821354"/>
    <n v="1.9712525667351128"/>
    <x v="1"/>
    <x v="1"/>
    <s v="oct"/>
  </r>
  <r>
    <x v="5853"/>
    <x v="1"/>
    <n v="3"/>
    <n v="22"/>
    <n v="60.6"/>
    <n v="0"/>
    <s v="No"/>
    <s v="No"/>
    <n v="0"/>
    <n v="2"/>
    <n v="5"/>
    <s v="Yes"/>
    <n v="0"/>
    <s v="WI"/>
    <x v="1"/>
    <n v="49"/>
    <s v="No"/>
    <s v="No"/>
    <s v="Yes"/>
    <s v="  Month-to-Month   "/>
    <s v="Direct Debit"/>
    <n v="48"/>
    <n v="420"/>
    <x v="2"/>
    <s v="Competitor made better offer"/>
    <x v="1413"/>
    <x v="328"/>
    <n v="102"/>
    <x v="1"/>
    <n v="47.88"/>
    <x v="10"/>
    <s v="Email"/>
    <x v="1"/>
    <n v="0"/>
    <n v="3044"/>
    <s v="Alto"/>
    <s v="Medio"/>
    <n v="6.8627450980392163E-2"/>
    <n v="1568"/>
    <n v="29"/>
    <n v="3.5172413793103448"/>
    <n v="3.5172413793103448"/>
    <s v="Primera compra"/>
    <n v="987"/>
    <n v="32.427104722792606"/>
    <n v="2.7022587268993838"/>
    <x v="1"/>
    <x v="1"/>
    <s v="ene"/>
  </r>
  <r>
    <x v="5854"/>
    <x v="1"/>
    <n v="47"/>
    <n v="126"/>
    <n v="382.9"/>
    <n v="4"/>
    <s v="Yes"/>
    <s v="No"/>
    <n v="2"/>
    <n v="4"/>
    <n v="6"/>
    <s v="Yes"/>
    <n v="0"/>
    <s v="ID"/>
    <x v="1"/>
    <n v="83"/>
    <s v="No"/>
    <s v="Yes"/>
    <s v="Yes"/>
    <s v="  Month-to-Month   "/>
    <s v="Direct Debit"/>
    <n v="44"/>
    <n v="1115"/>
    <x v="1"/>
    <s v="Limited range of services"/>
    <x v="265"/>
    <x v="645"/>
    <n v="89"/>
    <x v="1"/>
    <n v="44.23"/>
    <x v="0"/>
    <s v="SMS"/>
    <x v="0"/>
    <n v="0.01"/>
    <n v="4810"/>
    <s v="Medio"/>
    <s v="Bajo"/>
    <n v="2.247191011235955E-2"/>
    <n v="300"/>
    <n v="132"/>
    <n v="0.6742424242424242"/>
    <n v="0.6742424242424242"/>
    <s v="Primera compra"/>
    <n v="341"/>
    <n v="11.203285420944558"/>
    <n v="0.93360711841204658"/>
    <x v="0"/>
    <x v="0"/>
    <s v="nov"/>
  </r>
  <r>
    <x v="5855"/>
    <x v="1"/>
    <n v="20"/>
    <n v="6"/>
    <n v="22.9"/>
    <n v="32"/>
    <s v="Yes"/>
    <s v="No"/>
    <n v="33"/>
    <n v="2"/>
    <n v="7"/>
    <s v="Yes"/>
    <n v="0"/>
    <s v="AK"/>
    <x v="1"/>
    <n v="70"/>
    <s v="No"/>
    <s v="Yes"/>
    <s v="Yes"/>
    <s v="  Month-to-Month   "/>
    <s v="Direct Debit"/>
    <n v="56"/>
    <n v="142"/>
    <x v="4"/>
    <s v="Attitude of service provider"/>
    <x v="955"/>
    <x v="500"/>
    <n v="71"/>
    <x v="2"/>
    <n v="52.49"/>
    <x v="7"/>
    <s v="Phone"/>
    <x v="0"/>
    <n v="1.65"/>
    <n v="824"/>
    <s v="Alto"/>
    <s v="Medio"/>
    <n v="8.4507042253521125E-2"/>
    <n v="1542"/>
    <n v="44"/>
    <n v="1.6136363636363635"/>
    <n v="1.6136363636363635"/>
    <s v="Primera compra"/>
    <n v="585"/>
    <n v="19.219712525667351"/>
    <n v="1.6016427104722792"/>
    <x v="1"/>
    <x v="1"/>
    <s v="mar"/>
  </r>
  <r>
    <x v="5856"/>
    <x v="1"/>
    <n v="3"/>
    <n v="26"/>
    <n v="60.3"/>
    <n v="0"/>
    <s v="No"/>
    <s v="No"/>
    <n v="0"/>
    <n v="3"/>
    <n v="19"/>
    <s v="Yes"/>
    <n v="0"/>
    <s v="NJ"/>
    <x v="1"/>
    <n v="25"/>
    <s v="Yes"/>
    <s v="No"/>
    <s v="No"/>
    <s v="  Month-to-Month   "/>
    <s v="Credit Card"/>
    <n v="33"/>
    <n v="288"/>
    <x v="4"/>
    <s v="Attitude of support person"/>
    <x v="1276"/>
    <x v="992"/>
    <n v="63"/>
    <x v="2"/>
    <n v="26.84"/>
    <x v="5"/>
    <s v="SMS"/>
    <x v="0"/>
    <n v="0"/>
    <n v="637"/>
    <s v="Medio"/>
    <s v="Bajo"/>
    <n v="6.3492063492063489E-2"/>
    <n v="720"/>
    <n v="30"/>
    <n v="2.1"/>
    <n v="2.1"/>
    <s v="Primera compra"/>
    <n v="827"/>
    <n v="27.170431211498972"/>
    <n v="2.2642026009582477"/>
    <x v="0"/>
    <x v="1"/>
    <s v="jul"/>
  </r>
  <r>
    <x v="5857"/>
    <x v="1"/>
    <n v="17"/>
    <n v="228"/>
    <n v="483.2"/>
    <n v="0"/>
    <s v="No"/>
    <s v="No"/>
    <n v="4"/>
    <n v="5"/>
    <n v="3"/>
    <s v="Yes"/>
    <n v="0"/>
    <s v="AZ"/>
    <x v="0"/>
    <n v="53"/>
    <s v="No"/>
    <s v="No"/>
    <s v="Yes"/>
    <s v="  Month-to-Month   "/>
    <s v="Direct Debit"/>
    <n v="44"/>
    <n v="2117"/>
    <x v="5"/>
    <s v="Price too high"/>
    <x v="344"/>
    <x v="236"/>
    <n v="34"/>
    <x v="2"/>
    <n v="38.4"/>
    <x v="8"/>
    <s v="Email"/>
    <x v="1"/>
    <n v="0"/>
    <n v="4611"/>
    <s v="Medio"/>
    <s v="Medio"/>
    <n v="0.26470588235294118"/>
    <n v="415"/>
    <n v="237"/>
    <n v="0.14345991561181434"/>
    <n v="0.14345991561181434"/>
    <s v="Primera compra"/>
    <n v="861"/>
    <n v="28.28747433264887"/>
    <n v="2.3572895277207393"/>
    <x v="1"/>
    <x v="0"/>
    <s v="jun"/>
  </r>
  <r>
    <x v="5858"/>
    <x v="1"/>
    <n v="10"/>
    <n v="13"/>
    <n v="26.3"/>
    <n v="6"/>
    <s v="Yes"/>
    <s v="No"/>
    <n v="5.3"/>
    <n v="5"/>
    <n v="8"/>
    <s v="Yes"/>
    <n v="0"/>
    <s v="AL"/>
    <x v="1"/>
    <n v="83"/>
    <s v="No"/>
    <s v="Yes"/>
    <s v="No"/>
    <s v="  Month-to-Month   "/>
    <s v="Direct Debit"/>
    <n v="40"/>
    <n v="88"/>
    <x v="1"/>
    <s v="Network reliability"/>
    <x v="667"/>
    <x v="1220"/>
    <n v="46"/>
    <x v="1"/>
    <n v="42.54"/>
    <x v="6"/>
    <s v="SMS"/>
    <x v="0"/>
    <n v="0.26"/>
    <n v="5044"/>
    <s v="Medio"/>
    <s v="Medio"/>
    <n v="0.21739130434782608"/>
    <n v="1426"/>
    <n v="29"/>
    <n v="1.5862068965517242"/>
    <n v="1.5862068965517242"/>
    <s v="Primera compra"/>
    <n v="1486"/>
    <n v="48.821355236139631"/>
    <n v="4.0684462696783026"/>
    <x v="1"/>
    <x v="1"/>
    <s v="sept"/>
  </r>
  <r>
    <x v="5859"/>
    <x v="1"/>
    <n v="32"/>
    <n v="3"/>
    <n v="9.1"/>
    <n v="0"/>
    <s v="No"/>
    <s v="No"/>
    <n v="0"/>
    <n v="5"/>
    <n v="9"/>
    <s v="Yes"/>
    <n v="0"/>
    <s v="SC"/>
    <x v="1"/>
    <n v="61"/>
    <s v="No"/>
    <s v="No"/>
    <s v="No"/>
    <s v="  Month-to-Month   "/>
    <s v="Direct Debit"/>
    <n v="40"/>
    <n v="73"/>
    <x v="2"/>
    <s v="Competitor offered more data"/>
    <x v="933"/>
    <x v="15"/>
    <n v="95"/>
    <x v="0"/>
    <n v="44.77"/>
    <x v="1"/>
    <s v="SMS"/>
    <x v="0"/>
    <n v="0"/>
    <n v="5014"/>
    <s v="Medio"/>
    <s v="Bajo"/>
    <n v="0"/>
    <n v="1321"/>
    <n v="3"/>
    <n v="31.666666666666668"/>
    <n v="31.666666666666668"/>
    <s v="Primera compra"/>
    <n v="897"/>
    <n v="29.470225872689941"/>
    <n v="2.4558521560574951"/>
    <x v="2"/>
    <x v="1"/>
    <s v="abr"/>
  </r>
  <r>
    <x v="5860"/>
    <x v="1"/>
    <n v="8"/>
    <n v="18"/>
    <n v="40.4"/>
    <n v="0"/>
    <s v="No"/>
    <s v="No"/>
    <n v="0"/>
    <n v="0"/>
    <n v="8"/>
    <s v="No"/>
    <n v="60"/>
    <s v="KS"/>
    <x v="0"/>
    <n v="69"/>
    <s v="No"/>
    <s v="Yes"/>
    <s v="Yes"/>
    <s v="  Month-to-Month   "/>
    <s v="Credit Card"/>
    <n v="53"/>
    <n v="534"/>
    <x v="2"/>
    <s v="Competitor made better offer"/>
    <x v="468"/>
    <x v="397"/>
    <n v="69"/>
    <x v="2"/>
    <n v="53.39"/>
    <x v="3"/>
    <s v="Phone"/>
    <x v="1"/>
    <n v="0"/>
    <n v="2559"/>
    <s v="Alto"/>
    <s v="Bajo"/>
    <n v="1.4492753623188406E-2"/>
    <n v="361"/>
    <n v="19"/>
    <n v="3.6315789473684212"/>
    <n v="3.6315789473684212"/>
    <s v="Primera compra"/>
    <n v="584"/>
    <n v="19.186858316221766"/>
    <n v="1.5989048596851472"/>
    <x v="0"/>
    <x v="1"/>
    <s v="mar"/>
  </r>
  <r>
    <x v="5861"/>
    <x v="1"/>
    <n v="17"/>
    <n v="25"/>
    <n v="67.2"/>
    <n v="16"/>
    <s v="Yes"/>
    <s v="No"/>
    <n v="17.899999999999999"/>
    <n v="5"/>
    <n v="10"/>
    <s v="Yes"/>
    <n v="0"/>
    <s v="NM"/>
    <x v="1"/>
    <n v="29"/>
    <s v="Yes"/>
    <s v="No"/>
    <s v="Yes"/>
    <s v="  One Year   "/>
    <s v="Direct Debit"/>
    <n v="38"/>
    <n v="159"/>
    <x v="1"/>
    <s v="Limited range of services"/>
    <x v="1341"/>
    <x v="769"/>
    <n v="34"/>
    <x v="2"/>
    <n v="35.22"/>
    <x v="7"/>
    <s v="SMS"/>
    <x v="0"/>
    <n v="0.54"/>
    <n v="6464"/>
    <s v="Medio"/>
    <s v="Medio"/>
    <n v="0.17647058823529413"/>
    <n v="1369"/>
    <n v="47"/>
    <n v="0.72340425531914898"/>
    <n v="0.72340425531914898"/>
    <s v="Primera compra"/>
    <n v="1365"/>
    <n v="44.845995893223822"/>
    <n v="3.7371663244353184"/>
    <x v="1"/>
    <x v="1"/>
    <s v="ene"/>
  </r>
  <r>
    <x v="5862"/>
    <x v="1"/>
    <n v="37"/>
    <n v="14"/>
    <n v="31"/>
    <n v="0"/>
    <s v="No"/>
    <s v="No"/>
    <n v="0"/>
    <n v="4"/>
    <n v="6"/>
    <s v="Yes"/>
    <n v="0"/>
    <s v="NM"/>
    <x v="1"/>
    <n v="79"/>
    <s v="No"/>
    <s v="Yes"/>
    <s v="Yes"/>
    <s v="  Month-to-Month   "/>
    <s v="Direct Debit"/>
    <n v="31"/>
    <n v="120"/>
    <x v="2"/>
    <s v="Competitor had better devices"/>
    <x v="1248"/>
    <x v="803"/>
    <n v="19"/>
    <x v="0"/>
    <n v="31.54"/>
    <x v="10"/>
    <s v="Email"/>
    <x v="1"/>
    <n v="0"/>
    <n v="1600"/>
    <s v="Medio"/>
    <s v="Medio"/>
    <n v="0.36842105263157893"/>
    <n v="1072"/>
    <n v="21"/>
    <n v="0.90476190476190477"/>
    <n v="0.90476190476190477"/>
    <s v="Primera compra"/>
    <n v="1345"/>
    <n v="44.188911704312112"/>
    <n v="3.6824093086926761"/>
    <x v="1"/>
    <x v="1"/>
    <s v="feb"/>
  </r>
  <r>
    <x v="5863"/>
    <x v="1"/>
    <n v="2"/>
    <n v="5"/>
    <n v="15"/>
    <n v="4"/>
    <s v="Yes"/>
    <s v="No"/>
    <n v="2.1"/>
    <n v="0"/>
    <n v="8"/>
    <s v="No"/>
    <n v="5"/>
    <s v="ME"/>
    <x v="0"/>
    <n v="54"/>
    <s v="No"/>
    <s v="No"/>
    <s v="No"/>
    <s v="  Month-to-Month   "/>
    <s v="Direct Debit"/>
    <n v="39"/>
    <n v="39"/>
    <x v="1"/>
    <s v="Network reliability"/>
    <x v="485"/>
    <x v="189"/>
    <n v="10"/>
    <x v="1"/>
    <n v="40.520000000000003"/>
    <x v="1"/>
    <s v="Email"/>
    <x v="1"/>
    <n v="0.1"/>
    <n v="6288"/>
    <s v="Medio"/>
    <s v="Bajo"/>
    <n v="0"/>
    <n v="1163"/>
    <n v="9"/>
    <n v="1.1111111111111112"/>
    <n v="1.1111111111111112"/>
    <s v="Primera compra"/>
    <n v="381"/>
    <n v="12.517453798767967"/>
    <n v="1.0431211498973305"/>
    <x v="0"/>
    <x v="1"/>
    <s v="sept"/>
  </r>
  <r>
    <x v="5864"/>
    <x v="1"/>
    <n v="25"/>
    <n v="32"/>
    <n v="69.8"/>
    <n v="20"/>
    <s v="Yes"/>
    <s v="Yes"/>
    <n v="0"/>
    <n v="3"/>
    <n v="2"/>
    <s v="Yes"/>
    <n v="0"/>
    <s v="IL"/>
    <x v="0"/>
    <n v="62"/>
    <s v="No"/>
    <s v="No"/>
    <s v="Yes"/>
    <s v="  Month-to-Month   "/>
    <s v="Direct Debit"/>
    <n v="46"/>
    <n v="246"/>
    <x v="2"/>
    <s v="Competitor made better offer"/>
    <x v="774"/>
    <x v="1352"/>
    <n v="20"/>
    <x v="1"/>
    <n v="43"/>
    <x v="4"/>
    <s v="Email"/>
    <x v="1"/>
    <n v="0.06"/>
    <n v="4389"/>
    <s v="Medio"/>
    <s v="Bajo"/>
    <n v="0.15"/>
    <n v="812"/>
    <n v="55"/>
    <n v="0.36363636363636365"/>
    <n v="0.36363636363636365"/>
    <s v="Primera compra"/>
    <n v="1344"/>
    <n v="44.156057494866531"/>
    <n v="3.6796714579055441"/>
    <x v="0"/>
    <x v="1"/>
    <s v="feb"/>
  </r>
  <r>
    <x v="5865"/>
    <x v="1"/>
    <n v="9"/>
    <n v="3"/>
    <n v="9"/>
    <n v="0"/>
    <s v="No"/>
    <s v="No"/>
    <n v="6.3"/>
    <n v="0"/>
    <n v="16"/>
    <s v="No"/>
    <n v="6"/>
    <s v="CT"/>
    <x v="1"/>
    <n v="25"/>
    <s v="Yes"/>
    <s v="No"/>
    <s v="Yes"/>
    <s v="  Month-to-Month   "/>
    <s v="Paper Check"/>
    <n v="26"/>
    <n v="26"/>
    <x v="2"/>
    <s v="Competitor offered more data"/>
    <x v="729"/>
    <x v="185"/>
    <n v="29"/>
    <x v="2"/>
    <n v="22.65"/>
    <x v="9"/>
    <s v="SMS"/>
    <x v="0"/>
    <n v="0"/>
    <n v="2145"/>
    <s v="Medio"/>
    <s v="Medio"/>
    <n v="0.27586206896551724"/>
    <n v="644"/>
    <n v="11"/>
    <n v="2.6363636363636362"/>
    <n v="2.6363636363636362"/>
    <s v="Primera compra"/>
    <n v="1298"/>
    <n v="42.644763860369608"/>
    <n v="3.5537303216974672"/>
    <x v="1"/>
    <x v="1"/>
    <s v="mar"/>
  </r>
  <r>
    <x v="5866"/>
    <x v="1"/>
    <n v="17"/>
    <n v="128"/>
    <n v="301.7"/>
    <n v="81"/>
    <s v="Yes"/>
    <s v="No"/>
    <n v="50.8"/>
    <n v="2"/>
    <n v="10"/>
    <s v="Yes"/>
    <n v="0"/>
    <s v="WV"/>
    <x v="0"/>
    <n v="38"/>
    <s v="No"/>
    <s v="No"/>
    <s v="No"/>
    <s v="  Month-to-Month   "/>
    <s v="Direct Debit"/>
    <n v="33"/>
    <n v="897"/>
    <x v="5"/>
    <s v="Lack of affordable download/upload speed"/>
    <x v="917"/>
    <x v="1244"/>
    <n v="54"/>
    <x v="0"/>
    <n v="37.42"/>
    <x v="5"/>
    <s v="Phone"/>
    <x v="1"/>
    <n v="2.54"/>
    <n v="4669"/>
    <s v="Medio"/>
    <s v="Bajo"/>
    <n v="7.407407407407407E-2"/>
    <n v="1744"/>
    <n v="213"/>
    <n v="0.25352112676056338"/>
    <n v="0.25352112676056338"/>
    <s v="Primera compra"/>
    <n v="1046"/>
    <n v="34.365503080082135"/>
    <n v="2.8637919233401781"/>
    <x v="0"/>
    <x v="2"/>
    <s v="dic"/>
  </r>
  <r>
    <x v="5867"/>
    <x v="1"/>
    <n v="9"/>
    <n v="266"/>
    <n v="642.4"/>
    <n v="0"/>
    <s v="No"/>
    <s v="No"/>
    <n v="0"/>
    <n v="1"/>
    <n v="26"/>
    <s v="Yes"/>
    <n v="0"/>
    <s v="OK"/>
    <x v="0"/>
    <n v="24"/>
    <s v="Yes"/>
    <s v="No"/>
    <s v="Yes"/>
    <s v="  One Year   "/>
    <s v="Credit Card"/>
    <n v="30"/>
    <n v="1932"/>
    <x v="2"/>
    <s v="Competitor offered more data"/>
    <x v="553"/>
    <x v="673"/>
    <n v="17"/>
    <x v="2"/>
    <n v="32"/>
    <x v="0"/>
    <s v="SMS"/>
    <x v="0"/>
    <n v="0"/>
    <n v="4526"/>
    <s v="Medio"/>
    <s v="Bajo"/>
    <n v="0.11764705882352941"/>
    <n v="1703"/>
    <n v="268"/>
    <n v="6.3432835820895525E-2"/>
    <n v="6.3432835820895525E-2"/>
    <s v="Primera compra"/>
    <n v="1135"/>
    <n v="37.289527720739216"/>
    <n v="3.1074606433949348"/>
    <x v="0"/>
    <x v="0"/>
    <s v="sept"/>
  </r>
  <r>
    <x v="5868"/>
    <x v="1"/>
    <n v="8"/>
    <n v="3"/>
    <n v="8"/>
    <n v="0"/>
    <s v="No"/>
    <s v="No"/>
    <n v="94.3"/>
    <n v="3"/>
    <n v="3"/>
    <s v="Yes"/>
    <n v="0"/>
    <s v="MS"/>
    <x v="0"/>
    <n v="82"/>
    <s v="No"/>
    <s v="Yes"/>
    <s v="No"/>
    <s v="  Month-to-Month   "/>
    <s v="Direct Debit"/>
    <n v="19"/>
    <n v="19"/>
    <x v="1"/>
    <s v="Limited range of services"/>
    <x v="243"/>
    <x v="916"/>
    <n v="27"/>
    <x v="1"/>
    <n v="15.23"/>
    <x v="7"/>
    <s v="Email"/>
    <x v="1"/>
    <n v="0"/>
    <n v="3469"/>
    <s v="Medio"/>
    <s v="Medio"/>
    <n v="0.22222222222222221"/>
    <n v="306"/>
    <n v="9"/>
    <n v="3"/>
    <n v="3"/>
    <s v="Primera compra"/>
    <n v="684"/>
    <n v="22.472279260780287"/>
    <n v="1.8726899383983573"/>
    <x v="1"/>
    <x v="1"/>
    <s v="nov"/>
  </r>
  <r>
    <x v="5869"/>
    <x v="1"/>
    <n v="47"/>
    <n v="15"/>
    <n v="35.1"/>
    <n v="0"/>
    <s v="No"/>
    <s v="No"/>
    <n v="0"/>
    <n v="3"/>
    <n v="6"/>
    <s v="Yes"/>
    <n v="0"/>
    <s v="KS"/>
    <x v="1"/>
    <n v="72"/>
    <s v="No"/>
    <s v="Yes"/>
    <s v="No"/>
    <s v="  Month-to-Month   "/>
    <s v="Credit Card"/>
    <n v="30"/>
    <n v="95"/>
    <x v="1"/>
    <s v="Network reliability"/>
    <x v="1020"/>
    <x v="519"/>
    <n v="39"/>
    <x v="1"/>
    <n v="32.86"/>
    <x v="2"/>
    <s v="Email"/>
    <x v="0"/>
    <n v="0"/>
    <n v="2511"/>
    <s v="Medio"/>
    <s v="Medio"/>
    <n v="0.12820512820512819"/>
    <n v="993"/>
    <n v="20"/>
    <n v="1.95"/>
    <n v="1.95"/>
    <s v="Primera compra"/>
    <n v="914"/>
    <n v="30.02874743326489"/>
    <n v="2.5023956194387407"/>
    <x v="1"/>
    <x v="1"/>
    <s v="abr"/>
  </r>
  <r>
    <x v="5870"/>
    <x v="1"/>
    <n v="20"/>
    <n v="21"/>
    <n v="73.3"/>
    <n v="148"/>
    <s v="Yes"/>
    <s v="No"/>
    <n v="74"/>
    <n v="0"/>
    <n v="5"/>
    <s v="Yes"/>
    <n v="0"/>
    <s v="OH"/>
    <x v="0"/>
    <n v="66"/>
    <s v="No"/>
    <s v="Yes"/>
    <s v="No"/>
    <s v="  Month-to-Month   "/>
    <s v="Direct Debit"/>
    <n v="42"/>
    <n v="775"/>
    <x v="5"/>
    <s v="Extra data charges"/>
    <x v="70"/>
    <x v="916"/>
    <n v="59"/>
    <x v="1"/>
    <n v="40.32"/>
    <x v="1"/>
    <s v="Phone"/>
    <x v="1"/>
    <n v="0.3"/>
    <n v="2294"/>
    <s v="Medio"/>
    <s v="Bajo"/>
    <n v="0"/>
    <n v="306"/>
    <n v="169"/>
    <n v="0.34911242603550297"/>
    <n v="0.34911242603550297"/>
    <s v="Primera compra"/>
    <n v="913"/>
    <n v="29.995893223819301"/>
    <n v="2.4996577686516086"/>
    <x v="2"/>
    <x v="2"/>
    <s v="abr"/>
  </r>
  <r>
    <x v="5871"/>
    <x v="1"/>
    <n v="22"/>
    <n v="4"/>
    <n v="12"/>
    <n v="0"/>
    <s v="No"/>
    <s v="No"/>
    <n v="0"/>
    <n v="1"/>
    <n v="20"/>
    <s v="Yes"/>
    <n v="0"/>
    <s v="OK"/>
    <x v="1"/>
    <n v="29"/>
    <s v="Yes"/>
    <s v="No"/>
    <s v="No"/>
    <s v="  Month-to-Month   "/>
    <s v="Credit Card"/>
    <n v="42"/>
    <n v="42"/>
    <x v="2"/>
    <s v="Competitor made better offer"/>
    <x v="264"/>
    <x v="639"/>
    <n v="11"/>
    <x v="1"/>
    <n v="47.61"/>
    <x v="1"/>
    <s v="Email"/>
    <x v="0"/>
    <n v="0"/>
    <n v="2940"/>
    <s v="Alto"/>
    <s v="Bajo"/>
    <n v="0"/>
    <n v="770"/>
    <n v="4"/>
    <n v="2.75"/>
    <n v="2.75"/>
    <s v="Primera compra"/>
    <n v="1235"/>
    <n v="40.57494866529774"/>
    <n v="3.3812457221081451"/>
    <x v="2"/>
    <x v="1"/>
    <s v="may"/>
  </r>
  <r>
    <x v="5872"/>
    <x v="1"/>
    <n v="40"/>
    <n v="6"/>
    <n v="16"/>
    <n v="0"/>
    <s v="No"/>
    <s v="No"/>
    <n v="0"/>
    <n v="5"/>
    <n v="5"/>
    <s v="Yes"/>
    <n v="0"/>
    <s v="FL"/>
    <x v="0"/>
    <n v="63"/>
    <s v="No"/>
    <s v="No"/>
    <s v="Yes"/>
    <s v="  Month-to-Month   "/>
    <s v="Direct Debit"/>
    <n v="34"/>
    <n v="34"/>
    <x v="2"/>
    <s v="Competitor had better devices"/>
    <x v="261"/>
    <x v="368"/>
    <n v="69"/>
    <x v="1"/>
    <n v="27.43"/>
    <x v="10"/>
    <s v="SMS"/>
    <x v="0"/>
    <n v="0"/>
    <n v="1911"/>
    <s v="Medio"/>
    <s v="Medio"/>
    <n v="0.10144927536231885"/>
    <n v="1042"/>
    <n v="13"/>
    <n v="5.3076923076923075"/>
    <n v="5.3076923076923075"/>
    <s v="Primera compra"/>
    <n v="435"/>
    <n v="14.29158110882957"/>
    <n v="1.1909650924024642"/>
    <x v="1"/>
    <x v="1"/>
    <s v="ago"/>
  </r>
  <r>
    <x v="5873"/>
    <x v="1"/>
    <n v="20"/>
    <n v="4"/>
    <n v="10"/>
    <n v="21"/>
    <s v="Yes"/>
    <s v="No"/>
    <n v="89"/>
    <n v="2"/>
    <n v="2"/>
    <s v="Yes"/>
    <n v="0"/>
    <s v="OK"/>
    <x v="0"/>
    <n v="43"/>
    <s v="No"/>
    <s v="No"/>
    <s v="No"/>
    <s v="  Month-to-Month   "/>
    <s v="Credit Card"/>
    <n v="39"/>
    <n v="39"/>
    <x v="1"/>
    <s v="Poor expertise of phone support"/>
    <x v="629"/>
    <x v="828"/>
    <n v="113"/>
    <x v="2"/>
    <n v="45.1"/>
    <x v="3"/>
    <s v="SMS"/>
    <x v="1"/>
    <n v="44.62"/>
    <n v="1918"/>
    <s v="Alto"/>
    <s v="Bajo"/>
    <n v="8.8495575221238937E-3"/>
    <n v="1364"/>
    <n v="26"/>
    <n v="4.3461538461538458"/>
    <n v="4.3461538461538458"/>
    <s v="Primera compra"/>
    <n v="1496"/>
    <n v="49.149897330595479"/>
    <n v="4.0958247775496233"/>
    <x v="2"/>
    <x v="1"/>
    <s v="sept"/>
  </r>
  <r>
    <x v="5874"/>
    <x v="1"/>
    <n v="41"/>
    <n v="22"/>
    <n v="61.3"/>
    <n v="0"/>
    <s v="No"/>
    <s v="Yes"/>
    <n v="0"/>
    <n v="3"/>
    <n v="2"/>
    <s v="Yes"/>
    <n v="0"/>
    <s v="AL"/>
    <x v="1"/>
    <n v="39"/>
    <s v="No"/>
    <s v="No"/>
    <s v="Yes"/>
    <s v="  Month-to-Month   "/>
    <s v="Direct Debit"/>
    <n v="31"/>
    <n v="383"/>
    <x v="1"/>
    <s v="Product dissatisfaction"/>
    <x v="993"/>
    <x v="1210"/>
    <n v="111"/>
    <x v="1"/>
    <n v="28.41"/>
    <x v="0"/>
    <s v="SMS"/>
    <x v="1"/>
    <n v="0"/>
    <n v="6461"/>
    <s v="Medio"/>
    <s v="Bajo"/>
    <n v="1.8018018018018018E-2"/>
    <n v="543"/>
    <n v="24"/>
    <n v="4.625"/>
    <n v="4.625"/>
    <s v="Primera compra"/>
    <n v="860"/>
    <n v="28.254620123203289"/>
    <n v="2.3545516769336072"/>
    <x v="0"/>
    <x v="1"/>
    <s v="jun"/>
  </r>
  <r>
    <x v="5875"/>
    <x v="1"/>
    <n v="7"/>
    <n v="3"/>
    <n v="4"/>
    <n v="4"/>
    <s v="Yes"/>
    <s v="No"/>
    <n v="2.1"/>
    <n v="1"/>
    <n v="4"/>
    <s v="Yes"/>
    <n v="0"/>
    <s v="NY"/>
    <x v="0"/>
    <n v="54"/>
    <s v="No"/>
    <s v="No"/>
    <s v="No"/>
    <s v="  Month-to-Month   "/>
    <s v="Direct Debit"/>
    <n v="36"/>
    <n v="36"/>
    <x v="3"/>
    <s v="Deceased"/>
    <x v="1202"/>
    <x v="694"/>
    <n v="63"/>
    <x v="1"/>
    <n v="35.46"/>
    <x v="10"/>
    <s v="Phone"/>
    <x v="1"/>
    <n v="0.1"/>
    <n v="928"/>
    <s v="Medio"/>
    <s v="Medio"/>
    <n v="0.1111111111111111"/>
    <n v="411"/>
    <n v="14"/>
    <n v="4.5"/>
    <n v="4.5"/>
    <s v="Primera compra"/>
    <n v="1339"/>
    <n v="43.991786447638603"/>
    <n v="3.6659822039698837"/>
    <x v="1"/>
    <x v="1"/>
    <s v="feb"/>
  </r>
  <r>
    <x v="5876"/>
    <x v="1"/>
    <n v="44"/>
    <n v="5"/>
    <n v="13"/>
    <n v="0"/>
    <s v="No"/>
    <s v="Yes"/>
    <n v="0"/>
    <n v="0"/>
    <n v="0"/>
    <s v="No"/>
    <n v="0"/>
    <s v="RI"/>
    <x v="1"/>
    <n v="63"/>
    <s v="No"/>
    <s v="No"/>
    <s v="No"/>
    <s v="  Month-to-Month   "/>
    <s v="Credit Card"/>
    <n v="8"/>
    <n v="8"/>
    <x v="2"/>
    <s v="Competitor made better offer"/>
    <x v="1254"/>
    <x v="612"/>
    <n v="91"/>
    <x v="0"/>
    <n v="6.51"/>
    <x v="9"/>
    <s v="Email"/>
    <x v="1"/>
    <n v="0"/>
    <n v="6942"/>
    <s v="Medio"/>
    <s v="Medio"/>
    <n v="8.7912087912087919E-2"/>
    <n v="467"/>
    <n v="13"/>
    <n v="7"/>
    <n v="7"/>
    <s v="Primera compra"/>
    <n v="1143"/>
    <n v="37.552361396303901"/>
    <n v="3.1293634496919918"/>
    <x v="1"/>
    <x v="1"/>
    <s v="ago"/>
  </r>
  <r>
    <x v="5877"/>
    <x v="1"/>
    <n v="5"/>
    <n v="11"/>
    <n v="26.9"/>
    <n v="0"/>
    <s v="No"/>
    <s v="No"/>
    <n v="0"/>
    <n v="3"/>
    <n v="6"/>
    <s v="Yes"/>
    <n v="0"/>
    <s v="TN"/>
    <x v="1"/>
    <n v="53"/>
    <s v="No"/>
    <s v="No"/>
    <s v="No"/>
    <s v="  Month-to-Month   "/>
    <s v="Direct Debit"/>
    <n v="23"/>
    <n v="125"/>
    <x v="1"/>
    <s v="Lack of self-service on Website"/>
    <x v="224"/>
    <x v="75"/>
    <n v="7"/>
    <x v="1"/>
    <n v="19.16"/>
    <x v="0"/>
    <s v="Phone"/>
    <x v="1"/>
    <n v="0"/>
    <n v="3749"/>
    <s v="Medio"/>
    <s v="Bajo"/>
    <n v="0.2857142857142857"/>
    <n v="1257"/>
    <n v="13"/>
    <n v="0.53846153846153844"/>
    <n v="0.53846153846153844"/>
    <s v="Primera compra"/>
    <n v="780"/>
    <n v="25.626283367556468"/>
    <n v="2.1355236139630391"/>
    <x v="0"/>
    <x v="1"/>
    <s v="ago"/>
  </r>
  <r>
    <x v="5878"/>
    <x v="1"/>
    <n v="24"/>
    <n v="252"/>
    <n v="443.2"/>
    <n v="0"/>
    <s v="No"/>
    <s v="No"/>
    <n v="0"/>
    <n v="1"/>
    <n v="3"/>
    <s v="Yes"/>
    <n v="0"/>
    <s v="AZ"/>
    <x v="0"/>
    <n v="56"/>
    <s v="No"/>
    <s v="No"/>
    <s v="Yes"/>
    <s v="  One Year   "/>
    <s v="Direct Debit"/>
    <n v="61"/>
    <n v="3885"/>
    <x v="4"/>
    <s v="Attitude of service provider"/>
    <x v="761"/>
    <x v="1437"/>
    <n v="46"/>
    <x v="1"/>
    <n v="65.42"/>
    <x v="5"/>
    <s v="Email"/>
    <x v="1"/>
    <n v="0"/>
    <n v="6334"/>
    <s v="Alto"/>
    <s v="Bajo"/>
    <n v="8.6956521739130432E-2"/>
    <n v="1396"/>
    <n v="256"/>
    <n v="0.1796875"/>
    <n v="0.1796875"/>
    <s v="Primera compra"/>
    <n v="1151"/>
    <n v="37.815195071868587"/>
    <n v="3.1512662559890487"/>
    <x v="0"/>
    <x v="3"/>
    <s v="ago"/>
  </r>
  <r>
    <x v="5879"/>
    <x v="1"/>
    <n v="28"/>
    <n v="250"/>
    <n v="573.70000000000005"/>
    <n v="342"/>
    <s v="Yes"/>
    <s v="Yes"/>
    <n v="0"/>
    <n v="5"/>
    <n v="4"/>
    <s v="Yes"/>
    <n v="0"/>
    <s v="OR"/>
    <x v="1"/>
    <n v="38"/>
    <s v="No"/>
    <s v="No"/>
    <s v="Yes"/>
    <s v="  Two Year   "/>
    <s v="Direct Debit"/>
    <n v="53"/>
    <n v="3030"/>
    <x v="2"/>
    <s v="Competitor made better offer"/>
    <x v="949"/>
    <x v="934"/>
    <n v="118"/>
    <x v="1"/>
    <n v="52.08"/>
    <x v="0"/>
    <s v="Email"/>
    <x v="0"/>
    <n v="0.74"/>
    <n v="2254"/>
    <s v="Alto"/>
    <s v="Bajo"/>
    <n v="1.6949152542372881E-2"/>
    <n v="308"/>
    <n v="594"/>
    <n v="0.19865319865319866"/>
    <n v="0.19865319865319866"/>
    <s v="Primera compra"/>
    <n v="1202"/>
    <n v="39.490759753593423"/>
    <n v="3.2908966461327851"/>
    <x v="0"/>
    <x v="3"/>
    <s v="jun"/>
  </r>
  <r>
    <x v="5880"/>
    <x v="1"/>
    <n v="39"/>
    <n v="3"/>
    <n v="9"/>
    <n v="0"/>
    <s v="No"/>
    <s v="No"/>
    <n v="0"/>
    <n v="1"/>
    <n v="6"/>
    <s v="Yes"/>
    <n v="0"/>
    <s v="DC"/>
    <x v="1"/>
    <n v="42"/>
    <s v="No"/>
    <s v="No"/>
    <s v="No"/>
    <s v="  Month-to-Month   "/>
    <s v="Direct Debit"/>
    <n v="32"/>
    <n v="32"/>
    <x v="2"/>
    <s v="Competitor had better devices"/>
    <x v="101"/>
    <x v="1364"/>
    <n v="116"/>
    <x v="1"/>
    <n v="31.84"/>
    <x v="2"/>
    <s v="Email"/>
    <x v="0"/>
    <n v="0"/>
    <n v="1964"/>
    <s v="Medio"/>
    <s v="Medio"/>
    <n v="4.3103448275862072E-2"/>
    <n v="404"/>
    <n v="8"/>
    <n v="14.5"/>
    <n v="14.5"/>
    <s v="Primera compra"/>
    <n v="805"/>
    <n v="26.447638603696099"/>
    <n v="2.2039698836413417"/>
    <x v="1"/>
    <x v="1"/>
    <s v="jul"/>
  </r>
  <r>
    <x v="5881"/>
    <x v="1"/>
    <n v="47"/>
    <n v="96"/>
    <n v="261.39999999999998"/>
    <n v="0"/>
    <s v="No"/>
    <s v="No"/>
    <n v="0"/>
    <n v="4"/>
    <n v="15"/>
    <s v="Yes"/>
    <n v="0"/>
    <s v="WV"/>
    <x v="1"/>
    <n v="25"/>
    <s v="Yes"/>
    <s v="No"/>
    <s v="Yes"/>
    <s v="  Month-to-Month   "/>
    <s v="Credit Card"/>
    <n v="49"/>
    <n v="1597"/>
    <x v="2"/>
    <s v="Competitor made better offer"/>
    <x v="1100"/>
    <x v="848"/>
    <n v="113"/>
    <x v="1"/>
    <n v="56.26"/>
    <x v="10"/>
    <s v="Phone"/>
    <x v="1"/>
    <n v="0"/>
    <n v="5239"/>
    <s v="Alto"/>
    <s v="Medio"/>
    <n v="6.1946902654867256E-2"/>
    <n v="444"/>
    <n v="103"/>
    <n v="1.0970873786407767"/>
    <n v="1.0970873786407767"/>
    <s v="Primera compra"/>
    <n v="862"/>
    <n v="28.320328542094458"/>
    <n v="2.3600273785078714"/>
    <x v="1"/>
    <x v="0"/>
    <s v="jun"/>
  </r>
  <r>
    <x v="5882"/>
    <x v="1"/>
    <n v="41"/>
    <n v="26"/>
    <n v="65.5"/>
    <n v="0"/>
    <s v="No"/>
    <s v="No"/>
    <n v="0"/>
    <n v="4"/>
    <n v="8"/>
    <s v="Yes"/>
    <n v="0"/>
    <s v="WA"/>
    <x v="0"/>
    <n v="49"/>
    <s v="No"/>
    <s v="No"/>
    <s v="No"/>
    <s v="  Month-to-Month   "/>
    <s v="Direct Debit"/>
    <n v="27"/>
    <n v="217"/>
    <x v="2"/>
    <s v="Competitor made better offer"/>
    <x v="403"/>
    <x v="9"/>
    <n v="86"/>
    <x v="1"/>
    <n v="29.35"/>
    <x v="7"/>
    <s v="Email"/>
    <x v="0"/>
    <n v="0"/>
    <n v="4031"/>
    <s v="Medio"/>
    <s v="Medio"/>
    <n v="6.9767441860465115E-2"/>
    <n v="610"/>
    <n v="32"/>
    <n v="2.6875"/>
    <n v="2.6875"/>
    <s v="Primera compra"/>
    <n v="1743"/>
    <n v="57.264887063655038"/>
    <n v="4.7720739219712529"/>
    <x v="1"/>
    <x v="1"/>
    <s v="ene"/>
  </r>
  <r>
    <x v="5883"/>
    <x v="1"/>
    <n v="14"/>
    <n v="10"/>
    <n v="25.2"/>
    <n v="8"/>
    <s v="Yes"/>
    <s v="No"/>
    <n v="6.7"/>
    <n v="1"/>
    <n v="7"/>
    <s v="Yes"/>
    <n v="0"/>
    <s v="MO"/>
    <x v="1"/>
    <n v="72"/>
    <s v="No"/>
    <s v="Yes"/>
    <s v="No"/>
    <s v="  Month-to-Month   "/>
    <s v="Credit Card"/>
    <n v="26"/>
    <n v="60"/>
    <x v="2"/>
    <s v="Competitor had better devices"/>
    <x v="540"/>
    <x v="859"/>
    <n v="46"/>
    <x v="1"/>
    <n v="23.46"/>
    <x v="2"/>
    <s v="SMS"/>
    <x v="1"/>
    <n v="0.2"/>
    <n v="5331"/>
    <s v="Medio"/>
    <s v="Medio"/>
    <n v="0.10869565217391304"/>
    <n v="1263"/>
    <n v="23"/>
    <n v="2"/>
    <n v="2"/>
    <s v="Primera compra"/>
    <n v="813"/>
    <n v="26.710472279260777"/>
    <n v="2.2258726899383983"/>
    <x v="1"/>
    <x v="1"/>
    <s v="jul"/>
  </r>
  <r>
    <x v="5884"/>
    <x v="1"/>
    <n v="16"/>
    <n v="54"/>
    <n v="117.8"/>
    <n v="0"/>
    <s v="No"/>
    <s v="No"/>
    <n v="0"/>
    <n v="5"/>
    <n v="5"/>
    <s v="Yes"/>
    <n v="0"/>
    <s v="TN"/>
    <x v="1"/>
    <n v="31"/>
    <s v="No"/>
    <s v="No"/>
    <s v="No"/>
    <s v="  Month-to-Month   "/>
    <s v="Credit Card"/>
    <n v="47"/>
    <n v="350"/>
    <x v="2"/>
    <s v="Competitor had better devices"/>
    <x v="90"/>
    <x v="722"/>
    <n v="103"/>
    <x v="2"/>
    <n v="52.96"/>
    <x v="3"/>
    <s v="Phone"/>
    <x v="0"/>
    <n v="0"/>
    <n v="2105"/>
    <s v="Alto"/>
    <s v="Bajo"/>
    <n v="9.7087378640776691E-3"/>
    <n v="1067"/>
    <n v="55"/>
    <n v="1.8727272727272728"/>
    <n v="1.8727272727272728"/>
    <s v="Primera compra"/>
    <n v="393"/>
    <n v="12.911704312114988"/>
    <n v="1.0759753593429158"/>
    <x v="0"/>
    <x v="1"/>
    <s v="sept"/>
  </r>
  <r>
    <x v="5885"/>
    <x v="1"/>
    <n v="41"/>
    <n v="2"/>
    <n v="7"/>
    <n v="0"/>
    <s v="No"/>
    <s v="No"/>
    <n v="0"/>
    <n v="1"/>
    <n v="20"/>
    <s v="Yes"/>
    <n v="0"/>
    <s v="NM"/>
    <x v="1"/>
    <n v="29"/>
    <s v="Yes"/>
    <s v="No"/>
    <s v="No"/>
    <s v="  Month-to-Month   "/>
    <s v="Direct Debit"/>
    <n v="12"/>
    <n v="12"/>
    <x v="4"/>
    <s v="Attitude of support person"/>
    <x v="1298"/>
    <x v="480"/>
    <n v="118"/>
    <x v="1"/>
    <n v="11.19"/>
    <x v="5"/>
    <s v="Email"/>
    <x v="0"/>
    <n v="0"/>
    <n v="4069"/>
    <s v="Medio"/>
    <s v="Bajo"/>
    <n v="3.3898305084745763E-2"/>
    <n v="592"/>
    <n v="6"/>
    <n v="19.666666666666668"/>
    <n v="19.666666666666668"/>
    <s v="Primera compra"/>
    <n v="908"/>
    <n v="29.831622176591374"/>
    <n v="2.4859685147159478"/>
    <x v="0"/>
    <x v="1"/>
    <s v="abr"/>
  </r>
  <r>
    <x v="5886"/>
    <x v="1"/>
    <n v="26"/>
    <n v="8"/>
    <n v="20.3"/>
    <n v="0"/>
    <s v="No"/>
    <s v="No"/>
    <n v="0"/>
    <n v="0"/>
    <n v="10"/>
    <s v="Yes"/>
    <n v="0"/>
    <s v="AL"/>
    <x v="0"/>
    <n v="78"/>
    <s v="No"/>
    <s v="Yes"/>
    <s v="No"/>
    <s v="  Month-to-Month   "/>
    <s v="Direct Debit"/>
    <n v="11"/>
    <n v="46"/>
    <x v="3"/>
    <s v="Poor expertise of online support"/>
    <x v="234"/>
    <x v="958"/>
    <n v="40"/>
    <x v="0"/>
    <n v="11.24"/>
    <x v="1"/>
    <s v="Phone"/>
    <x v="0"/>
    <n v="0"/>
    <n v="2346"/>
    <s v="Medio"/>
    <s v="Bajo"/>
    <n v="0"/>
    <n v="624"/>
    <n v="8"/>
    <n v="5"/>
    <n v="5"/>
    <s v="Primera compra"/>
    <n v="1352"/>
    <n v="44.418891170431209"/>
    <n v="3.7015742642026006"/>
    <x v="2"/>
    <x v="1"/>
    <s v="ene"/>
  </r>
  <r>
    <x v="5887"/>
    <x v="1"/>
    <n v="19"/>
    <n v="29"/>
    <n v="87.5"/>
    <n v="0"/>
    <s v="No"/>
    <s v="No"/>
    <n v="33.799999999999997"/>
    <n v="3"/>
    <n v="12"/>
    <s v="Yes"/>
    <n v="0"/>
    <s v="KS"/>
    <x v="1"/>
    <n v="62"/>
    <s v="No"/>
    <s v="No"/>
    <s v="No"/>
    <s v="  Month-to-Month   "/>
    <s v="Direct Debit"/>
    <n v="34"/>
    <n v="212"/>
    <x v="5"/>
    <s v="Price too high"/>
    <x v="574"/>
    <x v="1131"/>
    <n v="45"/>
    <x v="2"/>
    <n v="38.47"/>
    <x v="8"/>
    <s v="Phone"/>
    <x v="0"/>
    <n v="0"/>
    <n v="5026"/>
    <s v="Medio"/>
    <s v="Medio"/>
    <n v="0.2"/>
    <n v="1389"/>
    <n v="38"/>
    <n v="1.1842105263157894"/>
    <n v="1.1842105263157894"/>
    <s v="Primera compra"/>
    <n v="1043"/>
    <n v="34.266940451745384"/>
    <n v="2.8555783709787819"/>
    <x v="1"/>
    <x v="1"/>
    <s v="dic"/>
  </r>
  <r>
    <x v="5888"/>
    <x v="1"/>
    <n v="41"/>
    <n v="46"/>
    <n v="122"/>
    <n v="32"/>
    <s v="Yes"/>
    <s v="No"/>
    <n v="58.8"/>
    <n v="3"/>
    <n v="5"/>
    <s v="Yes"/>
    <n v="0"/>
    <s v="VA"/>
    <x v="0"/>
    <n v="46"/>
    <s v="No"/>
    <s v="No"/>
    <s v="Yes"/>
    <s v="  Month-to-Month   "/>
    <s v="Direct Debit"/>
    <n v="15"/>
    <n v="125"/>
    <x v="1"/>
    <s v="Product dissatisfaction"/>
    <x v="118"/>
    <x v="980"/>
    <n v="42"/>
    <x v="0"/>
    <n v="15.6"/>
    <x v="0"/>
    <s v="SMS"/>
    <x v="1"/>
    <n v="1.18"/>
    <n v="2290"/>
    <s v="Medio"/>
    <s v="Bajo"/>
    <n v="4.7619047619047616E-2"/>
    <n v="1141"/>
    <n v="80"/>
    <n v="0.52500000000000002"/>
    <n v="0.52500000000000002"/>
    <s v="Primera compra"/>
    <n v="1579"/>
    <n v="51.876796714579051"/>
    <n v="4.3230663928815876"/>
    <x v="0"/>
    <x v="1"/>
    <s v="jun"/>
  </r>
  <r>
    <x v="5889"/>
    <x v="1"/>
    <n v="15"/>
    <n v="154"/>
    <n v="467.9"/>
    <n v="172"/>
    <s v="Yes"/>
    <s v="No"/>
    <n v="281.7"/>
    <n v="3"/>
    <n v="4"/>
    <s v="Yes"/>
    <n v="0"/>
    <s v="DE"/>
    <x v="0"/>
    <n v="67"/>
    <s v="No"/>
    <s v="Yes"/>
    <s v="No"/>
    <s v="  Month-to-Month   "/>
    <s v="Direct Debit"/>
    <n v="49"/>
    <n v="2075"/>
    <x v="1"/>
    <s v="Network reliability"/>
    <x v="308"/>
    <x v="1208"/>
    <n v="59"/>
    <x v="0"/>
    <n v="53.26"/>
    <x v="1"/>
    <s v="SMS"/>
    <x v="0"/>
    <n v="5.63"/>
    <n v="3423"/>
    <s v="Alto"/>
    <s v="Bajo"/>
    <n v="0"/>
    <n v="393"/>
    <n v="326"/>
    <n v="0.18098159509202455"/>
    <n v="0.18098159509202455"/>
    <s v="Primera compra"/>
    <n v="1686"/>
    <n v="55.392197125256672"/>
    <n v="4.6160164271047224"/>
    <x v="2"/>
    <x v="0"/>
    <s v="mar"/>
  </r>
  <r>
    <x v="5890"/>
    <x v="1"/>
    <n v="31"/>
    <n v="105"/>
    <n v="348.6"/>
    <n v="23"/>
    <s v="Yes"/>
    <s v="Yes"/>
    <n v="0"/>
    <n v="0"/>
    <n v="5"/>
    <s v="Yes"/>
    <n v="0"/>
    <s v="CA"/>
    <x v="0"/>
    <n v="43"/>
    <s v="No"/>
    <s v="No"/>
    <s v="No"/>
    <s v="  Two Year   "/>
    <s v="Credit Card"/>
    <n v="16"/>
    <n v="364"/>
    <x v="0"/>
    <m/>
    <x v="1346"/>
    <x v="872"/>
    <n v="94"/>
    <x v="1"/>
    <n v="16.66"/>
    <x v="8"/>
    <s v="SMS"/>
    <x v="0"/>
    <n v="2.85"/>
    <n v="854"/>
    <s v="Medio"/>
    <s v="Medio"/>
    <n v="9.5744680851063829E-2"/>
    <n v="1600"/>
    <n v="137"/>
    <n v="0.68613138686131392"/>
    <n v="0.68613138686131392"/>
    <s v="Primera compra"/>
    <n v="1005"/>
    <n v="33.01848049281314"/>
    <n v="2.7515400410677615"/>
    <x v="1"/>
    <x v="1"/>
    <s v="ene"/>
  </r>
  <r>
    <x v="5890"/>
    <x v="1"/>
    <n v="23"/>
    <n v="105"/>
    <n v="348.6"/>
    <n v="23"/>
    <s v="Yes"/>
    <s v="Yes"/>
    <n v="0"/>
    <n v="0"/>
    <n v="5"/>
    <s v="Yes"/>
    <n v="0"/>
    <s v="CA"/>
    <x v="0"/>
    <n v="43"/>
    <s v="No"/>
    <s v="No"/>
    <s v="No"/>
    <s v="  Two Year   "/>
    <s v="Credit Card"/>
    <n v="16"/>
    <n v="364"/>
    <x v="0"/>
    <m/>
    <x v="1346"/>
    <x v="872"/>
    <n v="94"/>
    <x v="1"/>
    <n v="16.66"/>
    <x v="8"/>
    <s v="SMS"/>
    <x v="0"/>
    <n v="2.85"/>
    <n v="5678"/>
    <s v="Medio"/>
    <s v="Medio"/>
    <n v="9.5744680851063829E-2"/>
    <n v="1600"/>
    <n v="137"/>
    <n v="0.68613138686131392"/>
    <n v="0.68613138686131392"/>
    <s v="Compra posterior"/>
    <n v="1005"/>
    <n v="33.01848049281314"/>
    <n v="2.7515400410677615"/>
    <x v="1"/>
    <x v="1"/>
    <s v="ene"/>
  </r>
  <r>
    <x v="5891"/>
    <x v="1"/>
    <n v="9"/>
    <n v="22"/>
    <n v="52.1"/>
    <n v="0"/>
    <s v="No"/>
    <s v="Yes"/>
    <n v="0"/>
    <n v="0"/>
    <n v="0"/>
    <s v="No"/>
    <n v="0"/>
    <s v="RI"/>
    <x v="0"/>
    <n v="51"/>
    <s v="No"/>
    <s v="No"/>
    <s v="No"/>
    <s v="  Month-to-Month   "/>
    <s v="Paper Check"/>
    <n v="13"/>
    <n v="83"/>
    <x v="2"/>
    <s v="Competitor made better offer"/>
    <x v="645"/>
    <x v="269"/>
    <n v="14"/>
    <x v="1"/>
    <n v="13.69"/>
    <x v="0"/>
    <s v="SMS"/>
    <x v="1"/>
    <n v="0"/>
    <n v="653"/>
    <s v="Medio"/>
    <s v="Bajo"/>
    <n v="0.14285714285714285"/>
    <n v="1699"/>
    <n v="24"/>
    <n v="0.58333333333333337"/>
    <n v="0.58333333333333337"/>
    <s v="Primera compra"/>
    <n v="438"/>
    <n v="14.390143737166325"/>
    <n v="1.1991786447638604"/>
    <x v="0"/>
    <x v="1"/>
    <s v="ago"/>
  </r>
  <r>
    <x v="5892"/>
    <x v="1"/>
    <n v="18"/>
    <n v="248"/>
    <n v="679"/>
    <n v="0"/>
    <s v="No"/>
    <s v="No"/>
    <n v="0"/>
    <n v="0"/>
    <n v="3"/>
    <s v="Yes"/>
    <n v="0"/>
    <s v="WY"/>
    <x v="1"/>
    <n v="56"/>
    <s v="No"/>
    <s v="No"/>
    <s v="Yes"/>
    <s v="  Two Year   "/>
    <m/>
    <n v="21"/>
    <m/>
    <x v="1"/>
    <m/>
    <x v="617"/>
    <x v="254"/>
    <n v="82"/>
    <x v="2"/>
    <n v="18.7"/>
    <x v="7"/>
    <s v="Email"/>
    <x v="0"/>
    <n v="0"/>
    <n v="13"/>
    <s v="Medio"/>
    <s v="Medio"/>
    <n v="7.3170731707317069E-2"/>
    <n v="1305"/>
    <n v="254"/>
    <n v="0.32283464566929132"/>
    <n v="0.32283464566929132"/>
    <s v="Primera compra"/>
    <n v="1227"/>
    <n v="40.312114989733061"/>
    <n v="3.3593429158110886"/>
    <x v="1"/>
    <x v="1"/>
    <s v="jun"/>
  </r>
  <r>
    <x v="5893"/>
    <x v="1"/>
    <n v="18"/>
    <n v="9"/>
    <n v="26.8"/>
    <n v="16"/>
    <s v="Yes"/>
    <s v="No"/>
    <n v="11.4"/>
    <n v="2"/>
    <n v="4"/>
    <s v="Yes"/>
    <n v="0"/>
    <s v="KS"/>
    <x v="0"/>
    <n v="58"/>
    <s v="No"/>
    <s v="No"/>
    <s v="No"/>
    <s v="  Month-to-Month   "/>
    <s v="Direct Debit"/>
    <m/>
    <n v="159"/>
    <x v="1"/>
    <s v="Product dissatisfaction"/>
    <x v="388"/>
    <x v="686"/>
    <n v="60"/>
    <x v="2"/>
    <n v="44.53"/>
    <x v="9"/>
    <s v="Phone"/>
    <x v="0"/>
    <n v="0.56999999999999995"/>
    <n v="57"/>
    <s v="Medio"/>
    <s v="Medio"/>
    <n v="0.13333333333333333"/>
    <n v="368"/>
    <n v="33"/>
    <n v="1.8181818181818181"/>
    <n v="1.8181818181818181"/>
    <s v="Primera compra"/>
    <n v="1494"/>
    <n v="49.08418891170431"/>
    <n v="4.0903490759753591"/>
    <x v="1"/>
    <x v="1"/>
    <s v="sept"/>
  </r>
  <r>
    <x v="5894"/>
    <x v="1"/>
    <n v="41"/>
    <n v="1"/>
    <n v="4"/>
    <n v="0"/>
    <s v="No"/>
    <s v="No"/>
    <n v="0"/>
    <n v="3"/>
    <n v="23"/>
    <s v="Yes"/>
    <n v="0"/>
    <s v="MD"/>
    <x v="0"/>
    <n v="29"/>
    <s v="Yes"/>
    <s v="No"/>
    <s v="No"/>
    <s v="  Month-to-Month   "/>
    <s v="Paper Check"/>
    <n v="19"/>
    <n v="19"/>
    <x v="1"/>
    <s v="Product dissatisfaction"/>
    <x v="507"/>
    <x v="167"/>
    <n v="21"/>
    <x v="1"/>
    <n v="21.42"/>
    <x v="3"/>
    <s v="SMS"/>
    <x v="0"/>
    <n v="0"/>
    <n v="671"/>
    <s v="Medio"/>
    <s v="Bajo"/>
    <n v="4.7619047619047616E-2"/>
    <n v="511"/>
    <n v="2"/>
    <n v="10.5"/>
    <n v="10.5"/>
    <s v="Primera compra"/>
    <n v="1030"/>
    <n v="33.839835728952778"/>
    <n v="2.819986310746065"/>
    <x v="2"/>
    <x v="1"/>
    <s v="dic"/>
  </r>
  <r>
    <x v="5895"/>
    <x v="1"/>
    <n v="1"/>
    <n v="416"/>
    <n v="741.8"/>
    <n v="0"/>
    <s v="No"/>
    <s v="No"/>
    <n v="7.1"/>
    <n v="0"/>
    <n v="8"/>
    <s v="No"/>
    <n v="0"/>
    <s v="MN"/>
    <x v="1"/>
    <n v="51"/>
    <s v="No"/>
    <s v="No"/>
    <s v="Yes"/>
    <s v="  Month-to-Month   "/>
    <s v="Direct Debit"/>
    <n v="54"/>
    <n v="3335"/>
    <x v="5"/>
    <s v="Price too high"/>
    <x v="1170"/>
    <x v="545"/>
    <n v="87"/>
    <x v="2"/>
    <n v="48.97"/>
    <x v="3"/>
    <s v="SMS"/>
    <x v="0"/>
    <n v="0"/>
    <n v="5932"/>
    <s v="Alto"/>
    <s v="Bajo"/>
    <n v="1.1494252873563218E-2"/>
    <n v="507"/>
    <n v="417"/>
    <n v="0.20863309352517986"/>
    <n v="0.20863309352517986"/>
    <s v="Primera compra"/>
    <n v="944"/>
    <n v="31.014373716632441"/>
    <n v="2.5845311430527036"/>
    <x v="2"/>
    <x v="3"/>
    <s v="mar"/>
  </r>
  <r>
    <x v="5896"/>
    <x v="1"/>
    <n v="24"/>
    <n v="48"/>
    <n v="111.9"/>
    <n v="0"/>
    <s v="No"/>
    <s v="No"/>
    <n v="0"/>
    <n v="1"/>
    <n v="11"/>
    <s v="Yes"/>
    <n v="0"/>
    <s v="HI"/>
    <x v="1"/>
    <n v="58"/>
    <s v="No"/>
    <s v="No"/>
    <s v="No"/>
    <s v="  Month-to-Month   "/>
    <s v="Credit Card"/>
    <n v="37"/>
    <n v="258"/>
    <x v="3"/>
    <s v="Moved"/>
    <x v="667"/>
    <x v="593"/>
    <n v="72"/>
    <x v="0"/>
    <n v="40.18"/>
    <x v="2"/>
    <s v="Email"/>
    <x v="1"/>
    <n v="0"/>
    <n v="4997"/>
    <s v="Medio"/>
    <s v="Medio"/>
    <n v="6.9444444444444448E-2"/>
    <n v="1399"/>
    <n v="53"/>
    <n v="1.3584905660377358"/>
    <n v="1.3584905660377358"/>
    <s v="Primera compra"/>
    <n v="1486"/>
    <n v="48.821355236139631"/>
    <n v="4.0684462696783026"/>
    <x v="1"/>
    <x v="1"/>
    <s v="sept"/>
  </r>
  <r>
    <x v="5897"/>
    <x v="1"/>
    <n v="15"/>
    <n v="4"/>
    <n v="9"/>
    <n v="192"/>
    <s v="Yes"/>
    <s v="No"/>
    <n v="181.2"/>
    <n v="5"/>
    <n v="9"/>
    <s v="Yes"/>
    <n v="0"/>
    <s v="IL"/>
    <x v="1"/>
    <n v="44"/>
    <s v="No"/>
    <s v="No"/>
    <s v="No"/>
    <s v="  Month-to-Month   "/>
    <s v="Direct Debit"/>
    <n v="26"/>
    <n v="26"/>
    <x v="1"/>
    <s v="Product dissatisfaction"/>
    <x v="814"/>
    <x v="180"/>
    <n v="43"/>
    <x v="2"/>
    <n v="23.08"/>
    <x v="9"/>
    <s v="Email"/>
    <x v="0"/>
    <n v="7.25"/>
    <n v="5093"/>
    <s v="Medio"/>
    <s v="Medio"/>
    <n v="0.18604651162790697"/>
    <n v="1130"/>
    <n v="204"/>
    <n v="0.2107843137254902"/>
    <n v="0.2107843137254902"/>
    <s v="Primera compra"/>
    <n v="514"/>
    <n v="16.887063655030801"/>
    <n v="1.4072553045859"/>
    <x v="1"/>
    <x v="1"/>
    <s v="may"/>
  </r>
  <r>
    <x v="5898"/>
    <x v="1"/>
    <n v="43"/>
    <n v="159"/>
    <n v="352.3"/>
    <n v="4"/>
    <s v="Yes"/>
    <s v="No"/>
    <n v="2.5"/>
    <n v="0"/>
    <n v="3"/>
    <s v="Yes"/>
    <n v="0"/>
    <s v="OH"/>
    <x v="0"/>
    <n v="63"/>
    <s v="No"/>
    <s v="No"/>
    <s v="No"/>
    <s v="  Month-to-Month   "/>
    <s v="Direct Debit"/>
    <n v="33"/>
    <n v="1651"/>
    <x v="1"/>
    <s v="Network reliability"/>
    <x v="1169"/>
    <x v="1438"/>
    <n v="97"/>
    <x v="0"/>
    <n v="33.299999999999997"/>
    <x v="9"/>
    <s v="SMS"/>
    <x v="1"/>
    <n v="0.13"/>
    <n v="504"/>
    <s v="Medio"/>
    <s v="Medio"/>
    <n v="8.247422680412371E-2"/>
    <n v="668"/>
    <n v="171"/>
    <n v="0.56725146198830412"/>
    <n v="0.56725146198830412"/>
    <s v="Primera compra"/>
    <n v="1105"/>
    <n v="36.303901437371664"/>
    <n v="3.0253251197809718"/>
    <x v="1"/>
    <x v="0"/>
    <s v="oct"/>
  </r>
  <r>
    <x v="5899"/>
    <x v="1"/>
    <n v="3"/>
    <n v="210"/>
    <n v="623.29999999999995"/>
    <n v="228"/>
    <s v="Yes"/>
    <s v="No"/>
    <n v="34.200000000000003"/>
    <n v="0"/>
    <n v="8"/>
    <s v="Yes"/>
    <n v="0"/>
    <s v="OR"/>
    <x v="1"/>
    <n v="50"/>
    <s v="No"/>
    <s v="No"/>
    <s v="Yes"/>
    <s v="  Month-to-Month   "/>
    <s v="Credit Card"/>
    <n v="62"/>
    <n v="3505"/>
    <x v="1"/>
    <s v="Product dissatisfaction"/>
    <x v="849"/>
    <x v="968"/>
    <n v="115"/>
    <x v="1"/>
    <n v="64.8"/>
    <x v="10"/>
    <s v="Email"/>
    <x v="0"/>
    <n v="0.17"/>
    <n v="6414"/>
    <s v="Alto"/>
    <s v="Medio"/>
    <n v="6.0869565217391307E-2"/>
    <n v="409"/>
    <n v="445"/>
    <n v="0.25842696629213485"/>
    <n v="0.25842696629213485"/>
    <s v="Primera compra"/>
    <n v="754"/>
    <n v="24.772073921971256"/>
    <n v="2.0643394934976045"/>
    <x v="1"/>
    <x v="3"/>
    <s v="sept"/>
  </r>
  <r>
    <x v="5900"/>
    <x v="1"/>
    <n v="5"/>
    <n v="199"/>
    <n v="590.70000000000005"/>
    <n v="296"/>
    <s v="Yes"/>
    <s v="No"/>
    <n v="185"/>
    <n v="5"/>
    <n v="1"/>
    <s v="Yes"/>
    <n v="0"/>
    <s v="MI"/>
    <x v="0"/>
    <n v="70"/>
    <s v="No"/>
    <s v="Yes"/>
    <s v="Yes"/>
    <s v="  Two Year   "/>
    <s v="Direct Debit"/>
    <n v="67"/>
    <n v="4977"/>
    <x v="5"/>
    <s v="Extra data charges"/>
    <x v="184"/>
    <x v="998"/>
    <n v="87"/>
    <x v="1"/>
    <n v="69.08"/>
    <x v="1"/>
    <s v="Phone"/>
    <x v="1"/>
    <n v="0.74"/>
    <n v="2728"/>
    <s v="Alto"/>
    <s v="Bajo"/>
    <n v="0"/>
    <n v="619"/>
    <n v="495"/>
    <n v="0.17575757575757575"/>
    <n v="0.17575757575757575"/>
    <s v="Primera compra"/>
    <n v="1508"/>
    <n v="49.544147843942511"/>
    <n v="4.128678986995209"/>
    <x v="2"/>
    <x v="3"/>
    <s v="ago"/>
  </r>
  <r>
    <x v="5901"/>
    <x v="1"/>
    <n v="3"/>
    <n v="196"/>
    <n v="492"/>
    <n v="0"/>
    <s v="No"/>
    <s v="No"/>
    <n v="0"/>
    <n v="2"/>
    <n v="1"/>
    <s v="Yes"/>
    <n v="0"/>
    <s v="AK"/>
    <x v="1"/>
    <n v="59"/>
    <s v="No"/>
    <s v="No"/>
    <s v="Yes"/>
    <s v="  One Year   "/>
    <s v="Direct Debit"/>
    <n v="62"/>
    <n v="2347"/>
    <x v="4"/>
    <s v="Attitude of support person"/>
    <x v="132"/>
    <x v="220"/>
    <n v="101"/>
    <x v="1"/>
    <n v="64.38"/>
    <x v="4"/>
    <s v="Email"/>
    <x v="0"/>
    <n v="0"/>
    <n v="183"/>
    <s v="Alto"/>
    <s v="Bajo"/>
    <n v="2.9702970297029702E-2"/>
    <n v="304"/>
    <n v="199"/>
    <n v="0.50753768844221103"/>
    <n v="0.50753768844221103"/>
    <s v="Primera compra"/>
    <n v="378"/>
    <n v="12.418891170431213"/>
    <n v="1.0349075975359343"/>
    <x v="0"/>
    <x v="3"/>
    <s v="oct"/>
  </r>
  <r>
    <x v="5902"/>
    <x v="1"/>
    <n v="8"/>
    <n v="67"/>
    <n v="143.1"/>
    <n v="0"/>
    <s v="No"/>
    <s v="No"/>
    <n v="0"/>
    <n v="0"/>
    <n v="9"/>
    <s v="Yes"/>
    <n v="0"/>
    <s v="CO"/>
    <x v="1"/>
    <n v="66"/>
    <s v="No"/>
    <s v="Yes"/>
    <s v="No"/>
    <s v="  Month-to-Month   "/>
    <s v="Direct Debit"/>
    <n v="56"/>
    <n v="537"/>
    <x v="2"/>
    <s v="Competitor made better offer"/>
    <x v="822"/>
    <x v="74"/>
    <n v="30"/>
    <x v="2"/>
    <n v="46.81"/>
    <x v="10"/>
    <s v="Email"/>
    <x v="1"/>
    <n v="0"/>
    <n v="3165"/>
    <s v="Alto"/>
    <s v="Medio"/>
    <n v="0.23333333333333334"/>
    <n v="1348"/>
    <n v="74"/>
    <n v="0.40540540540540543"/>
    <n v="0.40540540540540543"/>
    <s v="Primera compra"/>
    <n v="942"/>
    <n v="30.948665297741272"/>
    <n v="2.5790554414784395"/>
    <x v="1"/>
    <x v="1"/>
    <s v="mar"/>
  </r>
  <r>
    <x v="5903"/>
    <x v="1"/>
    <n v="9"/>
    <n v="48"/>
    <n v="144.6"/>
    <n v="0"/>
    <s v="No"/>
    <s v="Yes"/>
    <n v="0"/>
    <n v="5"/>
    <n v="4"/>
    <s v="Yes"/>
    <n v="0"/>
    <s v="MD"/>
    <x v="0"/>
    <n v="39"/>
    <s v="No"/>
    <s v="No"/>
    <s v="No"/>
    <s v="  Month-to-Month   "/>
    <s v="Credit Card"/>
    <n v="29"/>
    <n v="355"/>
    <x v="2"/>
    <s v="Competitor made better offer"/>
    <x v="262"/>
    <x v="1004"/>
    <n v="21"/>
    <x v="0"/>
    <n v="29.16"/>
    <x v="0"/>
    <s v="SMS"/>
    <x v="1"/>
    <n v="0"/>
    <n v="1966"/>
    <s v="Medio"/>
    <s v="Bajo"/>
    <n v="9.5238095238095233E-2"/>
    <n v="837"/>
    <n v="50"/>
    <n v="0.42"/>
    <n v="0.42"/>
    <s v="Primera compra"/>
    <n v="959"/>
    <n v="31.507186858316221"/>
    <n v="2.6255989048596851"/>
    <x v="0"/>
    <x v="1"/>
    <s v="feb"/>
  </r>
  <r>
    <x v="5904"/>
    <x v="1"/>
    <n v="6"/>
    <n v="9"/>
    <n v="19.8"/>
    <n v="0"/>
    <s v="No"/>
    <s v="No"/>
    <n v="0"/>
    <n v="0"/>
    <n v="10"/>
    <s v="No"/>
    <n v="4"/>
    <s v="SD"/>
    <x v="0"/>
    <n v="41"/>
    <s v="No"/>
    <s v="No"/>
    <s v="No"/>
    <s v="  Month-to-Month   "/>
    <s v="Direct Debit"/>
    <n v="46"/>
    <n v="82"/>
    <x v="2"/>
    <s v="Competitor made better offer"/>
    <x v="587"/>
    <x v="5"/>
    <n v="95"/>
    <x v="2"/>
    <n v="53.88"/>
    <x v="2"/>
    <s v="Email"/>
    <x v="0"/>
    <n v="0"/>
    <n v="134"/>
    <s v="Alto"/>
    <s v="Medio"/>
    <n v="5.2631578947368418E-2"/>
    <n v="484"/>
    <n v="14"/>
    <n v="6.7857142857142856"/>
    <n v="6.7857142857142856"/>
    <s v="Primera compra"/>
    <n v="455"/>
    <n v="14.948665297741275"/>
    <n v="1.2457221081451062"/>
    <x v="1"/>
    <x v="1"/>
    <s v="jul"/>
  </r>
  <r>
    <x v="5905"/>
    <x v="1"/>
    <n v="28"/>
    <n v="6"/>
    <n v="14"/>
    <n v="17"/>
    <s v="Yes"/>
    <s v="No"/>
    <n v="2.7"/>
    <n v="5"/>
    <n v="3"/>
    <s v="Yes"/>
    <n v="0"/>
    <s v="NY"/>
    <x v="1"/>
    <n v="63"/>
    <s v="No"/>
    <s v="No"/>
    <s v="No"/>
    <s v="  Month-to-Month   "/>
    <s v="Direct Debit"/>
    <n v="50"/>
    <n v="50"/>
    <x v="1"/>
    <s v="Product dissatisfaction"/>
    <x v="943"/>
    <x v="1390"/>
    <n v="62"/>
    <x v="0"/>
    <n v="57.06"/>
    <x v="1"/>
    <s v="SMS"/>
    <x v="1"/>
    <n v="0.14000000000000001"/>
    <n v="5784"/>
    <s v="Alto"/>
    <s v="Bajo"/>
    <n v="0"/>
    <n v="1617"/>
    <n v="23"/>
    <n v="2.6956521739130435"/>
    <n v="2.6956521739130435"/>
    <s v="Primera compra"/>
    <n v="1648"/>
    <n v="54.143737166324435"/>
    <n v="4.5119780971937029"/>
    <x v="2"/>
    <x v="1"/>
    <s v="abr"/>
  </r>
  <r>
    <x v="5906"/>
    <x v="1"/>
    <n v="10"/>
    <n v="51"/>
    <n v="214.9"/>
    <n v="56"/>
    <s v="Yes"/>
    <s v="No"/>
    <n v="48.5"/>
    <n v="4"/>
    <n v="10"/>
    <s v="Yes"/>
    <n v="0"/>
    <s v="UT"/>
    <x v="0"/>
    <n v="45"/>
    <s v="No"/>
    <s v="No"/>
    <s v="No"/>
    <s v="  Month-to-Month   "/>
    <s v="Direct Debit"/>
    <n v="34"/>
    <n v="484"/>
    <x v="2"/>
    <s v="Competitor had better devices"/>
    <x v="1430"/>
    <x v="1341"/>
    <n v="65"/>
    <x v="0"/>
    <n v="29.82"/>
    <x v="0"/>
    <s v="Phone"/>
    <x v="0"/>
    <n v="1.46"/>
    <n v="5708"/>
    <s v="Medio"/>
    <s v="Bajo"/>
    <n v="3.0769230769230771E-2"/>
    <n v="674"/>
    <n v="109"/>
    <n v="0.59633027522935778"/>
    <n v="0.59633027522935778"/>
    <s v="Primera compra"/>
    <n v="783"/>
    <n v="25.724845995893226"/>
    <n v="2.1437371663244353"/>
    <x v="0"/>
    <x v="1"/>
    <s v="ago"/>
  </r>
  <r>
    <x v="5907"/>
    <x v="1"/>
    <n v="1"/>
    <n v="14"/>
    <n v="39.200000000000003"/>
    <n v="16"/>
    <s v="Yes"/>
    <s v="No"/>
    <n v="7"/>
    <n v="4"/>
    <n v="6"/>
    <s v="Yes"/>
    <n v="0"/>
    <s v="LA"/>
    <x v="1"/>
    <n v="35"/>
    <s v="No"/>
    <s v="No"/>
    <s v="No"/>
    <s v="  Month-to-Month   "/>
    <s v="Direct Debit"/>
    <n v="51"/>
    <n v="222"/>
    <x v="3"/>
    <s v="Moved"/>
    <x v="152"/>
    <x v="1439"/>
    <n v="115"/>
    <x v="0"/>
    <n v="55.85"/>
    <x v="3"/>
    <s v="Phone"/>
    <x v="1"/>
    <n v="0.35"/>
    <n v="2553"/>
    <s v="Alto"/>
    <s v="Bajo"/>
    <n v="8.6956521739130436E-3"/>
    <n v="582"/>
    <n v="31"/>
    <n v="3.7096774193548385"/>
    <n v="3.7096774193548385"/>
    <s v="Primera compra"/>
    <n v="470"/>
    <n v="15.441478439425051"/>
    <n v="1.2867898699520877"/>
    <x v="0"/>
    <x v="1"/>
    <s v="jul"/>
  </r>
  <r>
    <x v="5908"/>
    <x v="1"/>
    <n v="40"/>
    <n v="30"/>
    <n v="79.3"/>
    <n v="0"/>
    <s v="No"/>
    <s v="No"/>
    <n v="0"/>
    <n v="4"/>
    <n v="2"/>
    <s v="Yes"/>
    <n v="0"/>
    <s v="IN"/>
    <x v="1"/>
    <n v="68"/>
    <s v="No"/>
    <s v="Yes"/>
    <s v="Yes"/>
    <s v="  Month-to-Month   "/>
    <s v="Direct Debit"/>
    <n v="55"/>
    <n v="438"/>
    <x v="2"/>
    <s v="Competitor had better devices"/>
    <x v="1208"/>
    <x v="421"/>
    <n v="33"/>
    <x v="1"/>
    <n v="55.98"/>
    <x v="2"/>
    <s v="Email"/>
    <x v="0"/>
    <n v="0"/>
    <n v="2252"/>
    <s v="Alto"/>
    <s v="Medio"/>
    <n v="0.15151515151515152"/>
    <n v="1574"/>
    <n v="35"/>
    <n v="0.94285714285714284"/>
    <n v="0.94285714285714284"/>
    <s v="Primera compra"/>
    <n v="1714"/>
    <n v="56.312114989733061"/>
    <n v="4.6926762491444221"/>
    <x v="1"/>
    <x v="1"/>
    <s v="feb"/>
  </r>
  <r>
    <x v="5909"/>
    <x v="1"/>
    <n v="45"/>
    <n v="12"/>
    <n v="28.9"/>
    <n v="12"/>
    <s v="Yes"/>
    <s v="No"/>
    <n v="13.6"/>
    <n v="0"/>
    <n v="0"/>
    <s v="No"/>
    <n v="0"/>
    <s v="MO"/>
    <x v="1"/>
    <n v="26"/>
    <s v="Yes"/>
    <s v="No"/>
    <s v="No"/>
    <s v="  Month-to-Month   "/>
    <s v="Credit Card"/>
    <n v="7"/>
    <n v="22"/>
    <x v="5"/>
    <s v="Long distance charges"/>
    <x v="339"/>
    <x v="997"/>
    <n v="72"/>
    <x v="0"/>
    <n v="7.46"/>
    <x v="2"/>
    <s v="Phone"/>
    <x v="0"/>
    <n v="0.54"/>
    <n v="1711"/>
    <s v="Medio"/>
    <s v="Medio"/>
    <n v="6.9444444444444448E-2"/>
    <n v="1586"/>
    <n v="29"/>
    <n v="2.4827586206896552"/>
    <n v="2.4827586206896552"/>
    <s v="Primera compra"/>
    <n v="1540"/>
    <n v="50.595482546201232"/>
    <n v="4.216290212183436"/>
    <x v="1"/>
    <x v="1"/>
    <s v="jul"/>
  </r>
  <r>
    <x v="5910"/>
    <x v="1"/>
    <n v="41"/>
    <n v="4"/>
    <n v="11"/>
    <n v="0"/>
    <s v="No"/>
    <s v="No"/>
    <n v="187"/>
    <n v="2"/>
    <n v="13"/>
    <s v="Yes"/>
    <n v="0"/>
    <s v="MN"/>
    <x v="1"/>
    <n v="21"/>
    <s v="Yes"/>
    <s v="No"/>
    <s v="No"/>
    <s v="  Month-to-Month   "/>
    <s v="Credit Card"/>
    <n v="26"/>
    <n v="26"/>
    <x v="2"/>
    <s v="Competitor made better offer"/>
    <x v="485"/>
    <x v="102"/>
    <n v="77"/>
    <x v="1"/>
    <n v="22.13"/>
    <x v="2"/>
    <s v="SMS"/>
    <x v="0"/>
    <n v="0"/>
    <n v="5069"/>
    <s v="Medio"/>
    <s v="Medio"/>
    <n v="6.4935064935064929E-2"/>
    <n v="1737"/>
    <n v="9"/>
    <n v="8.5555555555555554"/>
    <n v="8.5555555555555554"/>
    <s v="Primera compra"/>
    <n v="381"/>
    <n v="12.517453798767967"/>
    <n v="1.0431211498973305"/>
    <x v="1"/>
    <x v="1"/>
    <s v="sept"/>
  </r>
  <r>
    <x v="5911"/>
    <x v="1"/>
    <n v="14"/>
    <n v="123"/>
    <n v="230.1"/>
    <n v="0"/>
    <s v="No"/>
    <s v="Yes"/>
    <n v="0"/>
    <n v="2"/>
    <n v="9"/>
    <s v="Yes"/>
    <n v="0"/>
    <s v="OK"/>
    <x v="1"/>
    <n v="34"/>
    <s v="No"/>
    <s v="No"/>
    <s v="No"/>
    <s v="  Month-to-Month   "/>
    <s v="Direct Debit"/>
    <n v="43"/>
    <n v="699"/>
    <x v="2"/>
    <s v="Competitor had better devices"/>
    <x v="659"/>
    <x v="1094"/>
    <n v="87"/>
    <x v="1"/>
    <n v="41.1"/>
    <x v="4"/>
    <s v="SMS"/>
    <x v="0"/>
    <n v="0"/>
    <n v="3617"/>
    <s v="Medio"/>
    <s v="Bajo"/>
    <n v="3.4482758620689655E-2"/>
    <n v="891"/>
    <n v="126"/>
    <n v="0.69047619047619047"/>
    <n v="0.69047619047619047"/>
    <s v="Primera compra"/>
    <n v="1464"/>
    <n v="48.098562628336751"/>
    <n v="4.0082135523613962"/>
    <x v="0"/>
    <x v="2"/>
    <s v="oct"/>
  </r>
  <r>
    <x v="5911"/>
    <x v="1"/>
    <n v="31"/>
    <n v="123"/>
    <n v="230.1"/>
    <n v="0"/>
    <s v="No"/>
    <s v="Yes"/>
    <n v="0"/>
    <n v="2"/>
    <n v="9"/>
    <s v="Yes"/>
    <n v="0"/>
    <s v="OK"/>
    <x v="1"/>
    <n v="34"/>
    <s v="No"/>
    <s v="No"/>
    <s v="No"/>
    <s v="  Month-to-Month   "/>
    <s v="Direct Debit"/>
    <n v="43"/>
    <n v="699"/>
    <x v="2"/>
    <s v="Competitor had better devices"/>
    <x v="659"/>
    <x v="1094"/>
    <n v="87"/>
    <x v="1"/>
    <n v="41.1"/>
    <x v="4"/>
    <s v="SMS"/>
    <x v="0"/>
    <n v="0"/>
    <n v="3979"/>
    <s v="Medio"/>
    <s v="Bajo"/>
    <n v="3.4482758620689655E-2"/>
    <n v="891"/>
    <n v="126"/>
    <n v="0.69047619047619047"/>
    <n v="0.69047619047619047"/>
    <s v="Compra posterior"/>
    <n v="1464"/>
    <n v="48.098562628336751"/>
    <n v="4.0082135523613962"/>
    <x v="0"/>
    <x v="2"/>
    <s v="oct"/>
  </r>
  <r>
    <x v="5912"/>
    <x v="1"/>
    <n v="19"/>
    <n v="41"/>
    <n v="122.2"/>
    <n v="0"/>
    <s v="No"/>
    <s v="No"/>
    <n v="131"/>
    <n v="2"/>
    <n v="7"/>
    <s v="Yes"/>
    <n v="0"/>
    <s v="AL"/>
    <x v="0"/>
    <n v="80"/>
    <s v="No"/>
    <s v="Yes"/>
    <s v="Yes"/>
    <s v="  Month-to-Month   "/>
    <s v="Direct Debit"/>
    <n v="56"/>
    <n v="457"/>
    <x v="4"/>
    <s v="Attitude of support person"/>
    <x v="480"/>
    <x v="527"/>
    <n v="2"/>
    <x v="1"/>
    <n v="48.06"/>
    <x v="10"/>
    <s v="SMS"/>
    <x v="0"/>
    <n v="0"/>
    <n v="2446"/>
    <s v="Alto"/>
    <s v="Medio"/>
    <n v="3.5"/>
    <n v="632"/>
    <n v="48"/>
    <n v="4.1666666666666664E-2"/>
    <n v="4.1666666666666664E-2"/>
    <s v="Primera compra"/>
    <n v="1094"/>
    <n v="35.94250513347022"/>
    <n v="2.9952087611225182"/>
    <x v="1"/>
    <x v="1"/>
    <s v="oct"/>
  </r>
  <r>
    <x v="5913"/>
    <x v="1"/>
    <n v="2"/>
    <n v="4"/>
    <n v="8"/>
    <n v="4"/>
    <s v="Yes"/>
    <s v="No"/>
    <n v="6.1"/>
    <n v="5"/>
    <n v="0"/>
    <s v="Yes"/>
    <n v="0"/>
    <s v="IL"/>
    <x v="1"/>
    <n v="50"/>
    <s v="No"/>
    <s v="No"/>
    <s v="No"/>
    <s v="  Month-to-Month   "/>
    <s v="Direct Debit"/>
    <n v="16"/>
    <n v="16"/>
    <x v="5"/>
    <s v="Price too high"/>
    <x v="1121"/>
    <x v="3"/>
    <n v="67"/>
    <x v="0"/>
    <n v="17.47"/>
    <x v="4"/>
    <s v="Email"/>
    <x v="1"/>
    <n v="0.12"/>
    <n v="2091"/>
    <s v="Medio"/>
    <s v="Bajo"/>
    <n v="4.4776119402985072E-2"/>
    <n v="1390"/>
    <n v="11"/>
    <n v="6.0909090909090908"/>
    <n v="6.0909090909090908"/>
    <s v="Primera compra"/>
    <n v="1541"/>
    <n v="50.628336755646814"/>
    <n v="4.2190280629705681"/>
    <x v="0"/>
    <x v="1"/>
    <s v="jul"/>
  </r>
  <r>
    <x v="5914"/>
    <x v="1"/>
    <n v="44"/>
    <n v="58"/>
    <n v="159.30000000000001"/>
    <n v="0"/>
    <s v="No"/>
    <s v="No"/>
    <n v="0"/>
    <n v="0"/>
    <n v="1"/>
    <s v="Yes"/>
    <n v="0"/>
    <s v="DE"/>
    <x v="1"/>
    <n v="81"/>
    <s v="No"/>
    <s v="Yes"/>
    <s v="No"/>
    <s v="  Month-to-Month   "/>
    <s v="Direct Debit"/>
    <n v="47"/>
    <n v="750"/>
    <x v="4"/>
    <s v="Attitude of support person"/>
    <x v="472"/>
    <x v="975"/>
    <n v="2"/>
    <x v="1"/>
    <n v="47.88"/>
    <x v="9"/>
    <s v="Phone"/>
    <x v="0"/>
    <n v="0"/>
    <n v="5089"/>
    <s v="Alto"/>
    <s v="Medio"/>
    <n v="4"/>
    <n v="1156"/>
    <n v="66"/>
    <n v="3.0303030303030304E-2"/>
    <n v="3.0303030303030304E-2"/>
    <s v="Primera compra"/>
    <n v="1460"/>
    <n v="47.967145790554412"/>
    <n v="3.9972621492128675"/>
    <x v="1"/>
    <x v="2"/>
    <s v="oct"/>
  </r>
  <r>
    <x v="5915"/>
    <x v="1"/>
    <n v="15"/>
    <n v="141"/>
    <n v="450.3"/>
    <n v="168"/>
    <s v="Yes"/>
    <s v="No"/>
    <n v="65.3"/>
    <n v="5"/>
    <n v="9"/>
    <s v="Yes"/>
    <n v="0"/>
    <s v="UT"/>
    <x v="0"/>
    <n v="56"/>
    <s v="No"/>
    <s v="No"/>
    <s v="No"/>
    <s v="  Month-to-Month   "/>
    <s v="Credit Card"/>
    <n v="46"/>
    <n v="1282"/>
    <x v="1"/>
    <s v="Service dissatisfaction"/>
    <x v="1207"/>
    <x v="1428"/>
    <n v="28"/>
    <x v="2"/>
    <n v="53.25"/>
    <x v="1"/>
    <s v="Phone"/>
    <x v="0"/>
    <n v="0.2"/>
    <n v="1290"/>
    <s v="Alto"/>
    <s v="Bajo"/>
    <n v="0"/>
    <n v="1471"/>
    <n v="309"/>
    <n v="9.0614886731391592E-2"/>
    <n v="9.0614886731391592E-2"/>
    <s v="Primera compra"/>
    <n v="494"/>
    <n v="16.229979466119097"/>
    <n v="1.3524982888432582"/>
    <x v="0"/>
    <x v="0"/>
    <s v="jun"/>
  </r>
  <r>
    <x v="5916"/>
    <x v="1"/>
    <n v="10"/>
    <n v="22"/>
    <n v="63.7"/>
    <n v="0"/>
    <s v="No"/>
    <s v="No"/>
    <n v="0"/>
    <n v="0"/>
    <n v="2"/>
    <s v="Yes"/>
    <n v="0"/>
    <s v="RI"/>
    <x v="1"/>
    <n v="55"/>
    <s v="No"/>
    <s v="No"/>
    <s v="No"/>
    <s v="  Month-to-Month   "/>
    <s v="Credit Card"/>
    <n v="30"/>
    <n v="189"/>
    <x v="4"/>
    <s v="Attitude of support person"/>
    <x v="915"/>
    <x v="290"/>
    <n v="107"/>
    <x v="0"/>
    <n v="27.29"/>
    <x v="7"/>
    <s v="Email"/>
    <x v="1"/>
    <n v="0"/>
    <n v="6041"/>
    <s v="Medio"/>
    <s v="Medio"/>
    <n v="5.6074766355140186E-2"/>
    <n v="405"/>
    <n v="28"/>
    <n v="3.8214285714285716"/>
    <n v="3.8214285714285716"/>
    <s v="Primera compra"/>
    <n v="678"/>
    <n v="22.275154004106774"/>
    <n v="1.8562628336755644"/>
    <x v="1"/>
    <x v="1"/>
    <s v="dic"/>
  </r>
  <r>
    <x v="5916"/>
    <x v="1"/>
    <n v="44"/>
    <n v="22"/>
    <n v="63.7"/>
    <n v="0"/>
    <s v="No"/>
    <s v="No"/>
    <n v="0"/>
    <n v="0"/>
    <n v="2"/>
    <s v="Yes"/>
    <n v="0"/>
    <s v="RI"/>
    <x v="1"/>
    <n v="55"/>
    <s v="No"/>
    <s v="No"/>
    <s v="No"/>
    <s v="  Month-to-Month   "/>
    <s v="Credit Card"/>
    <n v="30"/>
    <n v="189"/>
    <x v="4"/>
    <s v="Attitude of support person"/>
    <x v="915"/>
    <x v="290"/>
    <n v="107"/>
    <x v="0"/>
    <n v="27.29"/>
    <x v="7"/>
    <s v="Email"/>
    <x v="1"/>
    <n v="0"/>
    <n v="3651"/>
    <s v="Medio"/>
    <s v="Medio"/>
    <n v="5.6074766355140186E-2"/>
    <n v="405"/>
    <n v="28"/>
    <n v="3.8214285714285716"/>
    <n v="3.8214285714285716"/>
    <s v="Compra posterior"/>
    <n v="678"/>
    <n v="22.275154004106774"/>
    <n v="1.8562628336755644"/>
    <x v="1"/>
    <x v="1"/>
    <s v="dic"/>
  </r>
  <r>
    <x v="5917"/>
    <x v="1"/>
    <n v="24"/>
    <n v="3"/>
    <n v="9"/>
    <n v="4"/>
    <s v="Yes"/>
    <s v="No"/>
    <n v="6.4"/>
    <n v="5"/>
    <n v="6"/>
    <s v="Yes"/>
    <n v="0"/>
    <s v="ID"/>
    <x v="1"/>
    <n v="44"/>
    <s v="No"/>
    <s v="No"/>
    <s v="No"/>
    <s v="  Month-to-Month   "/>
    <s v="Direct Debit"/>
    <n v="56"/>
    <n v="56"/>
    <x v="2"/>
    <s v="Competitor offered higher download speeds"/>
    <x v="133"/>
    <x v="532"/>
    <n v="39"/>
    <x v="1"/>
    <n v="53.33"/>
    <x v="3"/>
    <s v="SMS"/>
    <x v="1"/>
    <n v="0.13"/>
    <n v="4447"/>
    <s v="Alto"/>
    <s v="Bajo"/>
    <n v="2.564102564102564E-2"/>
    <n v="1432"/>
    <n v="8"/>
    <n v="4.875"/>
    <n v="4.875"/>
    <s v="Primera compra"/>
    <n v="1162"/>
    <n v="38.176591375770016"/>
    <n v="3.1813826146475015"/>
    <x v="2"/>
    <x v="1"/>
    <s v="ago"/>
  </r>
  <r>
    <x v="5918"/>
    <x v="1"/>
    <n v="14"/>
    <n v="45"/>
    <n v="120.5"/>
    <n v="0"/>
    <s v="No"/>
    <s v="No"/>
    <n v="0"/>
    <n v="0"/>
    <n v="1"/>
    <s v="Yes"/>
    <n v="0"/>
    <s v="NY"/>
    <x v="1"/>
    <n v="62"/>
    <s v="No"/>
    <s v="No"/>
    <s v="No"/>
    <s v="  Month-to-Month   "/>
    <s v="Direct Debit"/>
    <n v="48"/>
    <n v="1159"/>
    <x v="2"/>
    <s v="Competitor offered higher download speeds"/>
    <x v="457"/>
    <x v="1165"/>
    <n v="44"/>
    <x v="2"/>
    <n v="55"/>
    <x v="3"/>
    <s v="Phone"/>
    <x v="1"/>
    <n v="0"/>
    <n v="339"/>
    <s v="Alto"/>
    <s v="Bajo"/>
    <n v="2.2727272727272728E-2"/>
    <n v="1070"/>
    <n v="46"/>
    <n v="0.95652173913043481"/>
    <n v="0.95652173913043481"/>
    <s v="Primera compra"/>
    <n v="1601"/>
    <n v="52.599589322381931"/>
    <n v="4.3832991101984939"/>
    <x v="2"/>
    <x v="0"/>
    <s v="may"/>
  </r>
  <r>
    <x v="5919"/>
    <x v="1"/>
    <n v="39"/>
    <n v="39"/>
    <n v="77.400000000000006"/>
    <n v="0"/>
    <s v="No"/>
    <s v="Yes"/>
    <n v="0"/>
    <n v="4"/>
    <n v="4"/>
    <s v="Yes"/>
    <n v="0"/>
    <s v="WI"/>
    <x v="0"/>
    <n v="48"/>
    <s v="No"/>
    <s v="No"/>
    <s v="No"/>
    <s v="  Month-to-Month   "/>
    <s v="Direct Debit"/>
    <n v="31"/>
    <n v="483"/>
    <x v="2"/>
    <s v="Competitor had better devices"/>
    <x v="79"/>
    <x v="975"/>
    <n v="98"/>
    <x v="0"/>
    <n v="27.79"/>
    <x v="1"/>
    <s v="SMS"/>
    <x v="1"/>
    <n v="0"/>
    <n v="932"/>
    <s v="Medio"/>
    <s v="Bajo"/>
    <n v="0"/>
    <n v="1156"/>
    <n v="39"/>
    <n v="2.5128205128205128"/>
    <n v="2.5128205128205128"/>
    <s v="Primera compra"/>
    <n v="1353"/>
    <n v="44.451745379876797"/>
    <n v="3.7043121149897331"/>
    <x v="2"/>
    <x v="1"/>
    <s v="ene"/>
  </r>
  <r>
    <x v="5920"/>
    <x v="1"/>
    <n v="17"/>
    <n v="5"/>
    <n v="13"/>
    <n v="4"/>
    <s v="Yes"/>
    <s v="No"/>
    <n v="2"/>
    <n v="5"/>
    <n v="0"/>
    <s v="No"/>
    <n v="0"/>
    <s v="CO"/>
    <x v="0"/>
    <n v="33"/>
    <s v="No"/>
    <s v="No"/>
    <s v="No"/>
    <s v="  Month-to-Month   "/>
    <s v="Paper Check"/>
    <n v="8"/>
    <n v="8"/>
    <x v="4"/>
    <s v="Attitude of service provider"/>
    <x v="514"/>
    <x v="637"/>
    <n v="82"/>
    <x v="2"/>
    <n v="9.57"/>
    <x v="4"/>
    <s v="Email"/>
    <x v="0"/>
    <n v="0.1"/>
    <n v="5351"/>
    <s v="Medio"/>
    <s v="Bajo"/>
    <n v="3.6585365853658534E-2"/>
    <n v="1430"/>
    <n v="12"/>
    <n v="6.833333333333333"/>
    <n v="6.833333333333333"/>
    <s v="Primera compra"/>
    <n v="1586"/>
    <n v="52.106776180698155"/>
    <n v="4.3422313483915129"/>
    <x v="0"/>
    <x v="1"/>
    <s v="jun"/>
  </r>
  <r>
    <x v="5920"/>
    <x v="1"/>
    <n v="9"/>
    <n v="5"/>
    <n v="13"/>
    <n v="4"/>
    <s v="Yes"/>
    <s v="No"/>
    <n v="2"/>
    <n v="5"/>
    <n v="0"/>
    <s v="No"/>
    <n v="0"/>
    <s v="CO"/>
    <x v="0"/>
    <n v="33"/>
    <s v="No"/>
    <s v="No"/>
    <s v="No"/>
    <s v="  Month-to-Month   "/>
    <s v="Paper Check"/>
    <n v="8"/>
    <n v="8"/>
    <x v="4"/>
    <s v="Attitude of service provider"/>
    <x v="514"/>
    <x v="637"/>
    <n v="82"/>
    <x v="2"/>
    <n v="9.57"/>
    <x v="4"/>
    <s v="Email"/>
    <x v="0"/>
    <n v="0.1"/>
    <n v="1103"/>
    <s v="Medio"/>
    <s v="Bajo"/>
    <n v="3.6585365853658534E-2"/>
    <n v="1430"/>
    <n v="12"/>
    <n v="6.833333333333333"/>
    <n v="6.833333333333333"/>
    <s v="Compra posterior"/>
    <n v="1586"/>
    <n v="52.106776180698155"/>
    <n v="4.3422313483915129"/>
    <x v="0"/>
    <x v="1"/>
    <s v="jun"/>
  </r>
  <r>
    <x v="5921"/>
    <x v="1"/>
    <n v="1"/>
    <n v="128"/>
    <n v="343.8"/>
    <n v="0"/>
    <s v="No"/>
    <s v="No"/>
    <n v="0"/>
    <n v="4"/>
    <n v="15"/>
    <s v="Yes"/>
    <n v="0"/>
    <s v="RI"/>
    <x v="1"/>
    <n v="43"/>
    <s v="No"/>
    <s v="No"/>
    <s v="No"/>
    <s v="  Month-to-Month   "/>
    <s v="Credit Card"/>
    <n v="38"/>
    <n v="1856"/>
    <x v="3"/>
    <s v="Don't know"/>
    <x v="941"/>
    <x v="1206"/>
    <n v="91"/>
    <x v="2"/>
    <n v="35.08"/>
    <x v="10"/>
    <s v="Email"/>
    <x v="1"/>
    <n v="0"/>
    <n v="3864"/>
    <s v="Medio"/>
    <s v="Medio"/>
    <n v="7.6923076923076927E-2"/>
    <n v="1745"/>
    <n v="135"/>
    <n v="0.67407407407407405"/>
    <n v="0.67407407407407405"/>
    <s v="Primera compra"/>
    <n v="1520"/>
    <n v="49.938398357289529"/>
    <n v="4.1615331964407938"/>
    <x v="1"/>
    <x v="0"/>
    <s v="ago"/>
  </r>
  <r>
    <x v="5922"/>
    <x v="1"/>
    <n v="45"/>
    <n v="97"/>
    <n v="279.60000000000002"/>
    <n v="112"/>
    <s v="Yes"/>
    <s v="No"/>
    <n v="194.6"/>
    <n v="3"/>
    <n v="0"/>
    <s v="No"/>
    <n v="0"/>
    <s v="MT"/>
    <x v="1"/>
    <n v="65"/>
    <s v="No"/>
    <s v="Yes"/>
    <s v="No"/>
    <s v="  Two Year   "/>
    <s v="Credit Card"/>
    <n v="16"/>
    <n v="461"/>
    <x v="2"/>
    <s v="Competitor made better offer"/>
    <x v="530"/>
    <x v="714"/>
    <n v="70"/>
    <x v="1"/>
    <n v="13.13"/>
    <x v="6"/>
    <s v="SMS"/>
    <x v="1"/>
    <n v="3.89"/>
    <n v="4736"/>
    <s v="Medio"/>
    <s v="Medio"/>
    <n v="0.14285714285714285"/>
    <n v="1618"/>
    <n v="219"/>
    <n v="0.31963470319634701"/>
    <n v="0.31963470319634701"/>
    <s v="Primera compra"/>
    <n v="422"/>
    <n v="13.864476386036962"/>
    <n v="1.1553730321697468"/>
    <x v="1"/>
    <x v="1"/>
    <s v="ago"/>
  </r>
  <r>
    <x v="5922"/>
    <x v="1"/>
    <n v="15"/>
    <n v="97"/>
    <n v="279.60000000000002"/>
    <n v="112"/>
    <s v="Yes"/>
    <s v="No"/>
    <n v="194.6"/>
    <n v="3"/>
    <n v="0"/>
    <s v="No"/>
    <n v="0"/>
    <s v="MT"/>
    <x v="1"/>
    <n v="65"/>
    <s v="No"/>
    <s v="Yes"/>
    <s v="No"/>
    <s v="  Two Year   "/>
    <s v="Credit Card"/>
    <n v="16"/>
    <n v="461"/>
    <x v="2"/>
    <s v="Competitor made better offer"/>
    <x v="530"/>
    <x v="714"/>
    <n v="70"/>
    <x v="1"/>
    <n v="13.13"/>
    <x v="6"/>
    <s v="SMS"/>
    <x v="1"/>
    <n v="3.89"/>
    <n v="3888"/>
    <s v="Medio"/>
    <s v="Medio"/>
    <n v="0.14285714285714285"/>
    <n v="1618"/>
    <n v="219"/>
    <n v="0.31963470319634701"/>
    <n v="0.31963470319634701"/>
    <s v="Compra posterior"/>
    <n v="422"/>
    <n v="13.864476386036962"/>
    <n v="1.1553730321697468"/>
    <x v="1"/>
    <x v="1"/>
    <s v="ago"/>
  </r>
  <r>
    <x v="5923"/>
    <x v="1"/>
    <n v="10"/>
    <n v="7"/>
    <n v="19.3"/>
    <n v="0"/>
    <s v="No"/>
    <s v="No"/>
    <n v="0"/>
    <n v="2"/>
    <n v="2"/>
    <s v="Yes"/>
    <n v="0"/>
    <s v="AR"/>
    <x v="1"/>
    <n v="39"/>
    <s v="No"/>
    <s v="No"/>
    <s v="No"/>
    <s v="  Month-to-Month   "/>
    <s v="Direct Debit"/>
    <n v="49"/>
    <n v="157"/>
    <x v="5"/>
    <s v="Price too high"/>
    <x v="726"/>
    <x v="1"/>
    <n v="92"/>
    <x v="1"/>
    <n v="39.270000000000003"/>
    <x v="2"/>
    <s v="SMS"/>
    <x v="1"/>
    <n v="0"/>
    <n v="6940"/>
    <s v="Medio"/>
    <s v="Medio"/>
    <n v="5.434782608695652E-2"/>
    <n v="717"/>
    <n v="12"/>
    <n v="7.666666666666667"/>
    <n v="7.666666666666667"/>
    <s v="Primera compra"/>
    <n v="681"/>
    <n v="22.373716632443532"/>
    <n v="1.8644763860369611"/>
    <x v="1"/>
    <x v="1"/>
    <s v="dic"/>
  </r>
  <r>
    <x v="5924"/>
    <x v="1"/>
    <n v="45"/>
    <n v="37"/>
    <n v="80.5"/>
    <n v="14"/>
    <s v="Yes"/>
    <s v="No"/>
    <n v="43.4"/>
    <n v="3"/>
    <n v="1"/>
    <s v="Yes"/>
    <n v="0"/>
    <s v="MN"/>
    <x v="0"/>
    <n v="68"/>
    <s v="No"/>
    <s v="Yes"/>
    <s v="Yes"/>
    <s v="  Month-to-Month   "/>
    <s v="Direct Debit"/>
    <n v="45"/>
    <n v="299"/>
    <x v="4"/>
    <s v="Attitude of support person"/>
    <x v="1122"/>
    <x v="756"/>
    <n v="35"/>
    <x v="1"/>
    <n v="50.71"/>
    <x v="5"/>
    <s v="SMS"/>
    <x v="0"/>
    <n v="0.87"/>
    <n v="1254"/>
    <s v="Alto"/>
    <s v="Bajo"/>
    <n v="0.11428571428571428"/>
    <n v="387"/>
    <n v="55"/>
    <n v="0.63636363636363635"/>
    <n v="0.63636363636363635"/>
    <s v="Primera compra"/>
    <n v="521"/>
    <n v="17.117043121149898"/>
    <n v="1.4264202600958249"/>
    <x v="0"/>
    <x v="1"/>
    <s v="may"/>
  </r>
  <r>
    <x v="5925"/>
    <x v="1"/>
    <n v="39"/>
    <n v="71"/>
    <n v="168.6"/>
    <n v="0"/>
    <s v="No"/>
    <s v="No"/>
    <n v="0"/>
    <n v="0"/>
    <n v="2"/>
    <s v="Yes"/>
    <n v="0"/>
    <s v="KY"/>
    <x v="1"/>
    <n v="44"/>
    <s v="No"/>
    <s v="No"/>
    <s v="Yes"/>
    <s v="  Month-to-Month   "/>
    <s v="Direct Debit"/>
    <n v="53"/>
    <n v="560"/>
    <x v="2"/>
    <s v="Competitor offered more data"/>
    <x v="332"/>
    <x v="1227"/>
    <n v="113"/>
    <x v="1"/>
    <n v="52.85"/>
    <x v="5"/>
    <s v="Phone"/>
    <x v="0"/>
    <n v="0"/>
    <n v="713"/>
    <s v="Alto"/>
    <s v="Bajo"/>
    <n v="3.5398230088495575E-2"/>
    <n v="963"/>
    <n v="75"/>
    <n v="1.5066666666666666"/>
    <n v="1.5066666666666666"/>
    <s v="Primera compra"/>
    <n v="979"/>
    <n v="32.164271047227928"/>
    <n v="2.6803559206023273"/>
    <x v="0"/>
    <x v="1"/>
    <s v="feb"/>
  </r>
  <r>
    <x v="5926"/>
    <x v="1"/>
    <n v="20"/>
    <n v="110"/>
    <n v="261"/>
    <n v="0"/>
    <s v="No"/>
    <s v="No"/>
    <n v="0"/>
    <n v="2"/>
    <n v="5"/>
    <s v="Yes"/>
    <n v="0"/>
    <s v="CA"/>
    <x v="0"/>
    <n v="55"/>
    <s v="No"/>
    <s v="No"/>
    <s v="Yes"/>
    <s v="  Two Year   "/>
    <s v="Credit Card"/>
    <n v="37"/>
    <n v="1923"/>
    <x v="0"/>
    <m/>
    <x v="625"/>
    <x v="516"/>
    <n v="78"/>
    <x v="2"/>
    <n v="43.1"/>
    <x v="7"/>
    <s v="Email"/>
    <x v="1"/>
    <n v="0"/>
    <n v="4998"/>
    <s v="Medio"/>
    <s v="Medio"/>
    <n v="7.6923076923076927E-2"/>
    <n v="693"/>
    <n v="116"/>
    <n v="0.67241379310344829"/>
    <n v="0.67241379310344829"/>
    <s v="Primera compra"/>
    <n v="554"/>
    <n v="18.201232032854207"/>
    <n v="1.516769336071184"/>
    <x v="1"/>
    <x v="0"/>
    <s v="abr"/>
  </r>
  <r>
    <x v="5927"/>
    <x v="1"/>
    <n v="23"/>
    <n v="43"/>
    <n v="154.19999999999999"/>
    <n v="0"/>
    <s v="No"/>
    <s v="No"/>
    <n v="0"/>
    <n v="1"/>
    <n v="15"/>
    <s v="Yes"/>
    <n v="0"/>
    <s v="KY"/>
    <x v="0"/>
    <n v="38"/>
    <s v="No"/>
    <s v="No"/>
    <s v="No"/>
    <s v="  Month-to-Month   "/>
    <s v="Direct Debit"/>
    <n v="35"/>
    <n v="381"/>
    <x v="2"/>
    <s v="Competitor made better offer"/>
    <x v="710"/>
    <x v="1154"/>
    <n v="112"/>
    <x v="1"/>
    <n v="29.49"/>
    <x v="6"/>
    <s v="Email"/>
    <x v="0"/>
    <n v="0"/>
    <n v="5779"/>
    <s v="Medio"/>
    <s v="Medio"/>
    <n v="8.9285714285714288E-2"/>
    <n v="322"/>
    <n v="53"/>
    <n v="2.1132075471698113"/>
    <n v="2.1132075471698113"/>
    <s v="Primera compra"/>
    <n v="1065"/>
    <n v="34.989733059548257"/>
    <n v="2.9158110882956882"/>
    <x v="1"/>
    <x v="1"/>
    <s v="nov"/>
  </r>
  <r>
    <x v="5928"/>
    <x v="1"/>
    <n v="36"/>
    <n v="75"/>
    <n v="185.4"/>
    <n v="0"/>
    <s v="No"/>
    <s v="No"/>
    <n v="0"/>
    <n v="3"/>
    <n v="1"/>
    <s v="Yes"/>
    <n v="0"/>
    <s v="VA"/>
    <x v="0"/>
    <n v="63"/>
    <s v="No"/>
    <s v="No"/>
    <s v="Yes"/>
    <s v="  Month-to-Month   "/>
    <s v="Credit Card"/>
    <n v="33"/>
    <n v="618"/>
    <x v="2"/>
    <s v="Competitor had better devices"/>
    <x v="1231"/>
    <x v="473"/>
    <n v="56"/>
    <x v="1"/>
    <n v="26.43"/>
    <x v="6"/>
    <s v="Phone"/>
    <x v="1"/>
    <n v="0"/>
    <n v="5611"/>
    <s v="Medio"/>
    <s v="Medio"/>
    <n v="0.17857142857142858"/>
    <n v="502"/>
    <n v="85"/>
    <n v="0.6588235294117647"/>
    <n v="0.6588235294117647"/>
    <s v="Primera compra"/>
    <n v="982"/>
    <n v="32.262833675564679"/>
    <n v="2.6885694729637231"/>
    <x v="1"/>
    <x v="1"/>
    <s v="feb"/>
  </r>
  <r>
    <x v="5929"/>
    <x v="1"/>
    <n v="2"/>
    <n v="53"/>
    <n v="136.1"/>
    <n v="40"/>
    <s v="Yes"/>
    <s v="No"/>
    <n v="38"/>
    <n v="2"/>
    <n v="6"/>
    <s v="Yes"/>
    <n v="0"/>
    <s v="CA"/>
    <x v="1"/>
    <n v="34"/>
    <s v="No"/>
    <s v="No"/>
    <s v="Yes"/>
    <s v="  Month-to-Month   "/>
    <s v="Credit Card"/>
    <n v="65"/>
    <n v="682"/>
    <x v="2"/>
    <s v="Competitor offered higher download speeds"/>
    <x v="140"/>
    <x v="765"/>
    <n v="118"/>
    <x v="2"/>
    <n v="72.680000000000007"/>
    <x v="10"/>
    <s v="Email"/>
    <x v="1"/>
    <n v="0.11"/>
    <n v="4834"/>
    <s v="Alto"/>
    <s v="Medio"/>
    <n v="5.9322033898305086E-2"/>
    <n v="1505"/>
    <n v="100"/>
    <n v="1.18"/>
    <n v="1.18"/>
    <s v="Primera compra"/>
    <n v="1440"/>
    <n v="47.310061601642708"/>
    <n v="3.9425051334702257"/>
    <x v="1"/>
    <x v="2"/>
    <s v="nov"/>
  </r>
  <r>
    <x v="5930"/>
    <x v="1"/>
    <n v="4"/>
    <n v="148"/>
    <n v="340.8"/>
    <n v="4"/>
    <s v="Yes"/>
    <s v="No"/>
    <n v="4.0999999999999996"/>
    <n v="2"/>
    <n v="5"/>
    <s v="Yes"/>
    <n v="0"/>
    <s v="AR"/>
    <x v="0"/>
    <n v="66"/>
    <s v="No"/>
    <s v="Yes"/>
    <s v="Yes"/>
    <s v="  Month-to-Month   "/>
    <s v="Direct Debit"/>
    <n v="56"/>
    <n v="2730"/>
    <x v="4"/>
    <s v="Attitude of support person"/>
    <x v="497"/>
    <x v="122"/>
    <n v="87"/>
    <x v="2"/>
    <n v="60.14"/>
    <x v="1"/>
    <s v="Email"/>
    <x v="1"/>
    <n v="0.08"/>
    <n v="5334"/>
    <s v="Alto"/>
    <s v="Bajo"/>
    <n v="0"/>
    <n v="1162"/>
    <n v="152"/>
    <n v="0.57236842105263153"/>
    <n v="0.57236842105263153"/>
    <s v="Primera compra"/>
    <n v="916"/>
    <n v="30.094455852156059"/>
    <n v="2.5078713210130048"/>
    <x v="2"/>
    <x v="3"/>
    <s v="abr"/>
  </r>
  <r>
    <x v="5931"/>
    <x v="1"/>
    <n v="13"/>
    <n v="31"/>
    <n v="74.5"/>
    <n v="0"/>
    <s v="No"/>
    <s v="Yes"/>
    <n v="0"/>
    <n v="0"/>
    <n v="1"/>
    <s v="Yes"/>
    <n v="0"/>
    <s v="AL"/>
    <x v="0"/>
    <n v="31"/>
    <s v="No"/>
    <s v="No"/>
    <s v="No"/>
    <s v="  Month-to-Month   "/>
    <s v="Direct Debit"/>
    <n v="39"/>
    <n v="182"/>
    <x v="2"/>
    <s v="Competitor had better devices"/>
    <x v="892"/>
    <x v="37"/>
    <n v="114"/>
    <x v="1"/>
    <n v="33.04"/>
    <x v="9"/>
    <s v="SMS"/>
    <x v="1"/>
    <n v="0"/>
    <n v="668"/>
    <s v="Medio"/>
    <s v="Medio"/>
    <n v="7.0175438596491224E-2"/>
    <n v="705"/>
    <n v="39"/>
    <n v="2.9230769230769229"/>
    <n v="2.9230769230769229"/>
    <s v="Primera compra"/>
    <n v="1327"/>
    <n v="43.597535934291585"/>
    <n v="3.6331279945242989"/>
    <x v="1"/>
    <x v="1"/>
    <s v="feb"/>
  </r>
  <r>
    <x v="5932"/>
    <x v="1"/>
    <n v="18"/>
    <n v="11"/>
    <n v="39.4"/>
    <n v="14"/>
    <s v="Yes"/>
    <s v="Yes"/>
    <n v="0"/>
    <n v="2"/>
    <n v="7"/>
    <s v="Yes"/>
    <n v="0"/>
    <s v="MD"/>
    <x v="0"/>
    <n v="34"/>
    <s v="No"/>
    <s v="No"/>
    <s v="Yes"/>
    <s v="  Month-to-Month   "/>
    <s v="Direct Debit"/>
    <n v="45"/>
    <n v="294"/>
    <x v="2"/>
    <s v="Competitor made better offer"/>
    <x v="1026"/>
    <x v="1348"/>
    <n v="88"/>
    <x v="2"/>
    <n v="50.95"/>
    <x v="9"/>
    <s v="Phone"/>
    <x v="1"/>
    <n v="0.5"/>
    <n v="909"/>
    <s v="Alto"/>
    <s v="Medio"/>
    <n v="9.0909090909090912E-2"/>
    <n v="1741"/>
    <n v="33"/>
    <n v="2.6666666666666665"/>
    <n v="2.6666666666666665"/>
    <s v="Primera compra"/>
    <n v="1424"/>
    <n v="46.784394250513344"/>
    <n v="3.8986995208761122"/>
    <x v="1"/>
    <x v="1"/>
    <s v="nov"/>
  </r>
  <r>
    <x v="5933"/>
    <x v="1"/>
    <n v="9"/>
    <n v="116"/>
    <n v="213.3"/>
    <n v="180"/>
    <s v="Yes"/>
    <s v="No"/>
    <n v="51"/>
    <n v="2"/>
    <n v="6"/>
    <s v="Yes"/>
    <n v="0"/>
    <s v="IA"/>
    <x v="0"/>
    <n v="36"/>
    <s v="No"/>
    <s v="No"/>
    <s v="No"/>
    <s v="  Month-to-Month   "/>
    <s v="Credit Card"/>
    <n v="34"/>
    <n v="1043"/>
    <x v="4"/>
    <s v="Attitude of support person"/>
    <x v="46"/>
    <x v="490"/>
    <n v="57"/>
    <x v="1"/>
    <n v="36.22"/>
    <x v="2"/>
    <s v="Phone"/>
    <x v="1"/>
    <n v="0.26"/>
    <n v="5804"/>
    <s v="Medio"/>
    <s v="Medio"/>
    <n v="8.771929824561403E-2"/>
    <n v="1277"/>
    <n v="301"/>
    <n v="0.18936877076411959"/>
    <n v="0.18936877076411959"/>
    <s v="Primera compra"/>
    <n v="1652"/>
    <n v="54.275154004106774"/>
    <n v="4.5229295003422312"/>
    <x v="1"/>
    <x v="2"/>
    <s v="abr"/>
  </r>
  <r>
    <x v="5934"/>
    <x v="1"/>
    <n v="37"/>
    <n v="20"/>
    <n v="59.3"/>
    <n v="0"/>
    <s v="No"/>
    <s v="No"/>
    <n v="0"/>
    <n v="4"/>
    <n v="2"/>
    <s v="No"/>
    <n v="90"/>
    <s v="HI"/>
    <x v="1"/>
    <n v="73"/>
    <s v="No"/>
    <s v="Yes"/>
    <s v="Yes"/>
    <s v="  Month-to-Month   "/>
    <s v="Credit Card"/>
    <n v="59"/>
    <n v="873"/>
    <x v="4"/>
    <s v="Attitude of support person"/>
    <x v="469"/>
    <x v="467"/>
    <n v="111"/>
    <x v="0"/>
    <n v="64.319999999999993"/>
    <x v="6"/>
    <s v="SMS"/>
    <x v="1"/>
    <n v="0"/>
    <n v="6355"/>
    <s v="Alto"/>
    <s v="Medio"/>
    <n v="9.0090090090090086E-2"/>
    <n v="948"/>
    <n v="30"/>
    <n v="3.7"/>
    <n v="3.7"/>
    <s v="Primera compra"/>
    <n v="1625"/>
    <n v="53.388090349075974"/>
    <n v="4.4490075290896645"/>
    <x v="1"/>
    <x v="2"/>
    <s v="may"/>
  </r>
  <r>
    <x v="5935"/>
    <x v="1"/>
    <n v="5"/>
    <n v="3"/>
    <n v="6"/>
    <n v="4"/>
    <s v="Yes"/>
    <s v="No"/>
    <n v="6.3"/>
    <n v="4"/>
    <n v="2"/>
    <s v="Yes"/>
    <n v="0"/>
    <s v="NY"/>
    <x v="0"/>
    <n v="68"/>
    <s v="No"/>
    <s v="Yes"/>
    <s v="No"/>
    <s v="  Month-to-Month   "/>
    <s v="Direct Debit"/>
    <n v="10"/>
    <n v="10"/>
    <x v="1"/>
    <s v="Lack of self-service on Website"/>
    <x v="667"/>
    <x v="1251"/>
    <n v="5"/>
    <x v="2"/>
    <n v="11"/>
    <x v="7"/>
    <s v="SMS"/>
    <x v="0"/>
    <n v="0.12"/>
    <n v="1849"/>
    <s v="Medio"/>
    <s v="Medio"/>
    <n v="1.2"/>
    <n v="757"/>
    <n v="13"/>
    <n v="0.38461538461538464"/>
    <n v="0.38461538461538464"/>
    <s v="Primera compra"/>
    <n v="1486"/>
    <n v="48.821355236139631"/>
    <n v="4.0684462696783026"/>
    <x v="1"/>
    <x v="1"/>
    <s v="sept"/>
  </r>
  <r>
    <x v="5936"/>
    <x v="1"/>
    <n v="6"/>
    <n v="95"/>
    <n v="220.1"/>
    <n v="176"/>
    <s v="Yes"/>
    <s v="No"/>
    <n v="132"/>
    <n v="3"/>
    <n v="1"/>
    <s v="Yes"/>
    <n v="0"/>
    <s v="WA"/>
    <x v="0"/>
    <n v="41"/>
    <s v="No"/>
    <s v="No"/>
    <s v="Yes"/>
    <s v="  One Year   "/>
    <s v="Credit Card"/>
    <n v="28"/>
    <n v="1223"/>
    <x v="2"/>
    <s v="Competitor offered more data"/>
    <x v="1292"/>
    <x v="1249"/>
    <n v="14"/>
    <x v="1"/>
    <n v="23.29"/>
    <x v="7"/>
    <s v="Email"/>
    <x v="0"/>
    <n v="0.26"/>
    <n v="6769"/>
    <s v="Medio"/>
    <s v="Medio"/>
    <n v="0.42857142857142855"/>
    <n v="683"/>
    <n v="277"/>
    <n v="5.0541516245487361E-2"/>
    <n v="5.0541516245487361E-2"/>
    <s v="Primera compra"/>
    <n v="915"/>
    <n v="30.061601642710471"/>
    <n v="2.5051334702258727"/>
    <x v="1"/>
    <x v="0"/>
    <s v="abr"/>
  </r>
  <r>
    <x v="5937"/>
    <x v="1"/>
    <n v="15"/>
    <n v="6"/>
    <n v="15"/>
    <n v="0"/>
    <s v="No"/>
    <s v="No"/>
    <n v="0"/>
    <n v="2"/>
    <n v="2"/>
    <s v="No"/>
    <n v="14"/>
    <s v="WV"/>
    <x v="0"/>
    <n v="57"/>
    <s v="No"/>
    <s v="No"/>
    <s v="No"/>
    <s v="  Month-to-Month   "/>
    <s v="Direct Debit"/>
    <n v="26"/>
    <n v="26"/>
    <x v="2"/>
    <s v="Competitor offered higher download speeds"/>
    <x v="1134"/>
    <x v="652"/>
    <n v="107"/>
    <x v="1"/>
    <n v="24.16"/>
    <x v="6"/>
    <s v="Email"/>
    <x v="1"/>
    <n v="0"/>
    <n v="1446"/>
    <s v="Medio"/>
    <s v="Medio"/>
    <n v="9.3457943925233641E-2"/>
    <n v="1713"/>
    <n v="16"/>
    <n v="6.6875"/>
    <n v="6.6875"/>
    <s v="Primera compra"/>
    <n v="1390"/>
    <n v="45.667351129363453"/>
    <n v="3.805612594113621"/>
    <x v="1"/>
    <x v="1"/>
    <s v="dic"/>
  </r>
  <r>
    <x v="5938"/>
    <x v="1"/>
    <n v="3"/>
    <n v="34"/>
    <n v="85.7"/>
    <n v="0"/>
    <s v="No"/>
    <s v="No"/>
    <n v="0"/>
    <n v="4"/>
    <n v="2"/>
    <s v="Yes"/>
    <n v="0"/>
    <s v="WI"/>
    <x v="1"/>
    <n v="77"/>
    <s v="No"/>
    <s v="Yes"/>
    <s v="Yes"/>
    <s v="  Month-to-Month   "/>
    <s v="Direct Debit"/>
    <n v="39"/>
    <n v="661"/>
    <x v="2"/>
    <s v="Competitor made better offer"/>
    <x v="407"/>
    <x v="1243"/>
    <n v="12"/>
    <x v="2"/>
    <n v="34.21"/>
    <x v="0"/>
    <s v="SMS"/>
    <x v="1"/>
    <n v="0"/>
    <n v="4071"/>
    <s v="Medio"/>
    <s v="Bajo"/>
    <n v="0.16666666666666666"/>
    <n v="563"/>
    <n v="36"/>
    <n v="0.33333333333333331"/>
    <n v="0.33333333333333331"/>
    <s v="Primera compra"/>
    <n v="1061"/>
    <n v="34.858316221765918"/>
    <n v="2.90485968514716"/>
    <x v="0"/>
    <x v="2"/>
    <s v="nov"/>
  </r>
  <r>
    <x v="5939"/>
    <x v="1"/>
    <n v="20"/>
    <n v="12"/>
    <n v="40"/>
    <n v="10"/>
    <s v="Yes"/>
    <s v="No"/>
    <n v="8.9"/>
    <n v="5"/>
    <n v="5"/>
    <s v="Yes"/>
    <n v="0"/>
    <s v="NH"/>
    <x v="1"/>
    <n v="51"/>
    <s v="No"/>
    <s v="No"/>
    <s v="No"/>
    <s v="  Month-to-Month   "/>
    <s v="Direct Debit"/>
    <n v="59"/>
    <n v="294"/>
    <x v="5"/>
    <s v="Long distance charges"/>
    <x v="111"/>
    <x v="15"/>
    <n v="83"/>
    <x v="1"/>
    <n v="51.14"/>
    <x v="0"/>
    <s v="Phone"/>
    <x v="1"/>
    <n v="0.44"/>
    <n v="821"/>
    <s v="Alto"/>
    <s v="Bajo"/>
    <n v="2.4096385542168676E-2"/>
    <n v="1321"/>
    <n v="24"/>
    <n v="3.4583333333333335"/>
    <n v="3.4583333333333335"/>
    <s v="Primera compra"/>
    <n v="405"/>
    <n v="13.305954825462013"/>
    <n v="1.108829568788501"/>
    <x v="0"/>
    <x v="1"/>
    <s v="sept"/>
  </r>
  <r>
    <x v="5940"/>
    <x v="1"/>
    <n v="27"/>
    <n v="20"/>
    <n v="49.6"/>
    <n v="24"/>
    <s v="Yes"/>
    <s v="No"/>
    <n v="14.8"/>
    <n v="0"/>
    <n v="9"/>
    <s v="Yes"/>
    <n v="0"/>
    <s v="MS"/>
    <x v="1"/>
    <n v="57"/>
    <s v="No"/>
    <s v="No"/>
    <s v="No"/>
    <s v="  Month-to-Month   "/>
    <s v="Direct Debit"/>
    <n v="20"/>
    <n v="112"/>
    <x v="2"/>
    <s v="Competitor had better devices"/>
    <x v="1069"/>
    <x v="50"/>
    <n v="113"/>
    <x v="1"/>
    <n v="17.8"/>
    <x v="8"/>
    <s v="Phone"/>
    <x v="1"/>
    <n v="0.74"/>
    <n v="5294"/>
    <s v="Medio"/>
    <s v="Medio"/>
    <n v="7.9646017699115043E-2"/>
    <n v="1596"/>
    <n v="53"/>
    <n v="2.1320754716981134"/>
    <n v="2.1320754716981134"/>
    <s v="Primera compra"/>
    <n v="465"/>
    <n v="15.277207392197125"/>
    <n v="1.2731006160164271"/>
    <x v="1"/>
    <x v="1"/>
    <s v="jul"/>
  </r>
  <r>
    <x v="5941"/>
    <x v="1"/>
    <n v="12"/>
    <n v="69"/>
    <n v="113.5"/>
    <n v="0"/>
    <s v="No"/>
    <s v="No"/>
    <n v="0"/>
    <n v="3"/>
    <n v="15"/>
    <s v="Yes"/>
    <n v="0"/>
    <s v="UT"/>
    <x v="1"/>
    <n v="35"/>
    <s v="No"/>
    <s v="No"/>
    <s v="No"/>
    <s v="  Month-to-Month   "/>
    <s v="Direct Debit"/>
    <n v="33"/>
    <n v="534"/>
    <x v="3"/>
    <s v="Don't know"/>
    <x v="563"/>
    <x v="547"/>
    <n v="98"/>
    <x v="2"/>
    <n v="37.11"/>
    <x v="6"/>
    <s v="Email"/>
    <x v="0"/>
    <n v="0"/>
    <n v="3883"/>
    <s v="Medio"/>
    <s v="Medio"/>
    <n v="0.10204081632653061"/>
    <n v="1462"/>
    <n v="79"/>
    <n v="1.240506329113924"/>
    <n v="1.240506329113924"/>
    <s v="Primera compra"/>
    <n v="1326"/>
    <n v="43.564681724845997"/>
    <n v="3.6303901437371664"/>
    <x v="1"/>
    <x v="1"/>
    <s v="feb"/>
  </r>
  <r>
    <x v="5942"/>
    <x v="1"/>
    <n v="17"/>
    <n v="65"/>
    <n v="157.9"/>
    <n v="28"/>
    <s v="Yes"/>
    <s v="No"/>
    <n v="52.7"/>
    <n v="1"/>
    <n v="8"/>
    <s v="Yes"/>
    <n v="0"/>
    <s v="NC"/>
    <x v="0"/>
    <n v="22"/>
    <s v="Yes"/>
    <s v="No"/>
    <s v="No"/>
    <s v="  Month-to-Month   "/>
    <s v="Direct Debit"/>
    <n v="42"/>
    <n v="608"/>
    <x v="2"/>
    <s v="Competitor had better devices"/>
    <x v="509"/>
    <x v="126"/>
    <n v="84"/>
    <x v="2"/>
    <n v="47.76"/>
    <x v="5"/>
    <s v="Phone"/>
    <x v="1"/>
    <n v="1.58"/>
    <n v="5210"/>
    <s v="Alto"/>
    <s v="Bajo"/>
    <n v="4.7619047619047616E-2"/>
    <n v="395"/>
    <n v="97"/>
    <n v="0.865979381443299"/>
    <n v="0.865979381443299"/>
    <s v="Primera compra"/>
    <n v="520"/>
    <n v="17.08418891170431"/>
    <n v="1.4236824093086924"/>
    <x v="0"/>
    <x v="1"/>
    <s v="may"/>
  </r>
  <r>
    <x v="5943"/>
    <x v="1"/>
    <n v="3"/>
    <n v="3"/>
    <n v="7"/>
    <n v="4"/>
    <s v="Yes"/>
    <s v="No"/>
    <n v="3.6"/>
    <n v="3"/>
    <n v="2"/>
    <s v="Yes"/>
    <n v="0"/>
    <s v="SD"/>
    <x v="0"/>
    <n v="75"/>
    <s v="No"/>
    <s v="Yes"/>
    <s v="No"/>
    <s v="  Month-to-Month   "/>
    <s v="Direct Debit"/>
    <n v="34"/>
    <n v="34"/>
    <x v="3"/>
    <s v="Moved"/>
    <x v="527"/>
    <x v="1380"/>
    <n v="60"/>
    <x v="2"/>
    <n v="30.66"/>
    <x v="1"/>
    <s v="Email"/>
    <x v="1"/>
    <n v="0.11"/>
    <n v="430"/>
    <s v="Medio"/>
    <s v="Bajo"/>
    <n v="0"/>
    <n v="1392"/>
    <n v="7"/>
    <n v="8.5714285714285712"/>
    <n v="8.5714285714285712"/>
    <s v="Primera compra"/>
    <n v="1077"/>
    <n v="35.383983572895275"/>
    <n v="2.9486652977412731"/>
    <x v="2"/>
    <x v="1"/>
    <s v="nov"/>
  </r>
  <r>
    <x v="5944"/>
    <x v="1"/>
    <n v="2"/>
    <n v="21"/>
    <n v="42.7"/>
    <n v="12"/>
    <s v="Yes"/>
    <s v="No"/>
    <n v="9"/>
    <n v="0"/>
    <n v="0"/>
    <s v="No"/>
    <n v="0"/>
    <s v="NV"/>
    <x v="1"/>
    <n v="37"/>
    <s v="No"/>
    <s v="No"/>
    <s v="No"/>
    <s v="  Month-to-Month   "/>
    <s v="Credit Card"/>
    <n v="10"/>
    <n v="29"/>
    <x v="4"/>
    <s v="Attitude of support person"/>
    <x v="557"/>
    <x v="688"/>
    <n v="35"/>
    <x v="2"/>
    <n v="9.84"/>
    <x v="3"/>
    <s v="SMS"/>
    <x v="0"/>
    <n v="0.04"/>
    <n v="1694"/>
    <s v="Medio"/>
    <s v="Bajo"/>
    <n v="2.8571428571428571E-2"/>
    <n v="1225"/>
    <n v="34"/>
    <n v="1.0294117647058822"/>
    <n v="1.0294117647058822"/>
    <s v="Primera compra"/>
    <n v="462"/>
    <n v="15.178644763860371"/>
    <n v="1.2648870636550309"/>
    <x v="0"/>
    <x v="1"/>
    <s v="jul"/>
  </r>
  <r>
    <x v="5945"/>
    <x v="1"/>
    <n v="17"/>
    <n v="130"/>
    <n v="394"/>
    <n v="0"/>
    <s v="No"/>
    <s v="No"/>
    <n v="0"/>
    <n v="1"/>
    <n v="6"/>
    <s v="Yes"/>
    <n v="0"/>
    <s v="OH"/>
    <x v="0"/>
    <n v="76"/>
    <s v="No"/>
    <s v="Yes"/>
    <s v="No"/>
    <s v="  Month-to-Month   "/>
    <s v="Direct Debit"/>
    <n v="20"/>
    <n v="597"/>
    <x v="4"/>
    <s v="Attitude of support person"/>
    <x v="1332"/>
    <x v="875"/>
    <n v="75"/>
    <x v="2"/>
    <n v="20.100000000000001"/>
    <x v="5"/>
    <s v="Email"/>
    <x v="1"/>
    <n v="0"/>
    <n v="5004"/>
    <s v="Medio"/>
    <s v="Bajo"/>
    <n v="5.3333333333333337E-2"/>
    <n v="1169"/>
    <n v="134"/>
    <n v="0.55970149253731338"/>
    <n v="0.55970149253731338"/>
    <s v="Primera compra"/>
    <n v="1307"/>
    <n v="42.940451745379875"/>
    <n v="3.5783709787816562"/>
    <x v="0"/>
    <x v="1"/>
    <s v="mar"/>
  </r>
  <r>
    <x v="5946"/>
    <x v="1"/>
    <n v="33"/>
    <n v="2"/>
    <n v="5"/>
    <n v="4"/>
    <s v="Yes"/>
    <s v="No"/>
    <n v="4.5"/>
    <n v="4"/>
    <n v="5"/>
    <s v="Yes"/>
    <n v="0"/>
    <s v="MD"/>
    <x v="1"/>
    <n v="23"/>
    <s v="Yes"/>
    <s v="No"/>
    <s v="No"/>
    <s v="  Month-to-Month   "/>
    <s v="Paper Check"/>
    <n v="32"/>
    <n v="32"/>
    <x v="2"/>
    <s v="Competitor made better offer"/>
    <x v="155"/>
    <x v="85"/>
    <n v="27"/>
    <x v="0"/>
    <n v="29.09"/>
    <x v="7"/>
    <s v="SMS"/>
    <x v="1"/>
    <n v="0.13"/>
    <n v="2552"/>
    <s v="Medio"/>
    <s v="Medio"/>
    <n v="0.22222222222222221"/>
    <n v="1491"/>
    <n v="12"/>
    <n v="2.25"/>
    <n v="2.25"/>
    <s v="Primera compra"/>
    <n v="1004"/>
    <n v="32.985626283367559"/>
    <n v="2.7488021902806299"/>
    <x v="1"/>
    <x v="1"/>
    <s v="ene"/>
  </r>
  <r>
    <x v="5947"/>
    <x v="1"/>
    <n v="10"/>
    <n v="148"/>
    <n v="454.1"/>
    <n v="0"/>
    <s v="No"/>
    <s v="Yes"/>
    <n v="0"/>
    <n v="0"/>
    <n v="10"/>
    <s v="Yes"/>
    <n v="0"/>
    <s v="WI"/>
    <x v="0"/>
    <n v="32"/>
    <s v="No"/>
    <s v="No"/>
    <s v="No"/>
    <s v="  Month-to-Month   "/>
    <s v="Credit Card"/>
    <n v="49"/>
    <n v="1871"/>
    <x v="2"/>
    <s v="Competitor had better devices"/>
    <x v="650"/>
    <x v="98"/>
    <n v="71"/>
    <x v="1"/>
    <n v="46.33"/>
    <x v="4"/>
    <s v="SMS"/>
    <x v="1"/>
    <n v="0"/>
    <n v="4557"/>
    <s v="Alto"/>
    <s v="Bajo"/>
    <n v="4.2253521126760563E-2"/>
    <n v="1117"/>
    <n v="151"/>
    <n v="0.47019867549668876"/>
    <n v="0.47019867549668876"/>
    <s v="Primera compra"/>
    <n v="1210"/>
    <n v="39.753593429158109"/>
    <n v="3.3127994524298425"/>
    <x v="0"/>
    <x v="0"/>
    <s v="jun"/>
  </r>
  <r>
    <x v="5948"/>
    <x v="1"/>
    <n v="27"/>
    <n v="7"/>
    <n v="16"/>
    <n v="0"/>
    <s v="No"/>
    <s v="No"/>
    <n v="0"/>
    <n v="5"/>
    <n v="19"/>
    <s v="Yes"/>
    <n v="0"/>
    <s v="NJ"/>
    <x v="0"/>
    <n v="28"/>
    <s v="Yes"/>
    <s v="No"/>
    <s v="No"/>
    <s v="  Month-to-Month   "/>
    <s v="Direct Debit"/>
    <n v="33"/>
    <n v="33"/>
    <x v="3"/>
    <s v="Moved"/>
    <x v="477"/>
    <x v="484"/>
    <n v="47"/>
    <x v="0"/>
    <n v="29.55"/>
    <x v="8"/>
    <s v="Email"/>
    <x v="1"/>
    <n v="0"/>
    <n v="864"/>
    <s v="Medio"/>
    <s v="Medio"/>
    <n v="0.19148936170212766"/>
    <n v="1147"/>
    <n v="16"/>
    <n v="2.9375"/>
    <n v="2.9375"/>
    <s v="Primera compra"/>
    <n v="1528"/>
    <n v="50.201232032854215"/>
    <n v="4.1834360027378512"/>
    <x v="1"/>
    <x v="1"/>
    <s v="ago"/>
  </r>
  <r>
    <x v="5949"/>
    <x v="1"/>
    <n v="27"/>
    <n v="93"/>
    <n v="232.6"/>
    <n v="92"/>
    <s v="Yes"/>
    <s v="No"/>
    <n v="73.599999999999994"/>
    <n v="1"/>
    <n v="15"/>
    <s v="No"/>
    <n v="49"/>
    <s v="CO"/>
    <x v="1"/>
    <n v="21"/>
    <s v="Yes"/>
    <s v="No"/>
    <s v="Yes"/>
    <s v="  Month-to-Month   "/>
    <s v="Credit Card"/>
    <n v="28"/>
    <n v="640"/>
    <x v="1"/>
    <s v="Service dissatisfaction"/>
    <x v="455"/>
    <x v="366"/>
    <n v="50"/>
    <x v="1"/>
    <n v="31.11"/>
    <x v="1"/>
    <s v="SMS"/>
    <x v="1"/>
    <n v="0.37"/>
    <n v="4492"/>
    <s v="Medio"/>
    <s v="Bajo"/>
    <n v="0"/>
    <n v="1687"/>
    <n v="185"/>
    <n v="0.27027027027027029"/>
    <n v="0.27027027027027029"/>
    <s v="Primera compra"/>
    <n v="1668"/>
    <n v="54.800821355236138"/>
    <n v="4.5667351129363452"/>
    <x v="2"/>
    <x v="1"/>
    <s v="mar"/>
  </r>
  <r>
    <x v="5950"/>
    <x v="1"/>
    <n v="1"/>
    <n v="484"/>
    <n v="1010"/>
    <n v="0"/>
    <s v="No"/>
    <s v="No"/>
    <n v="0"/>
    <n v="1"/>
    <n v="10"/>
    <s v="Yes"/>
    <n v="0"/>
    <s v="UT"/>
    <x v="0"/>
    <n v="84"/>
    <s v="No"/>
    <s v="Yes"/>
    <s v="No"/>
    <s v="  One Year   "/>
    <s v="Direct Debit"/>
    <n v="22"/>
    <n v="1595"/>
    <x v="4"/>
    <s v="Attitude of service provider"/>
    <x v="978"/>
    <x v="520"/>
    <n v="82"/>
    <x v="2"/>
    <n v="20.54"/>
    <x v="5"/>
    <s v="SMS"/>
    <x v="0"/>
    <n v="0"/>
    <n v="3844"/>
    <s v="Medio"/>
    <s v="Bajo"/>
    <n v="4.878048780487805E-2"/>
    <n v="765"/>
    <n v="488"/>
    <n v="0.16803278688524589"/>
    <n v="0.16803278688524589"/>
    <s v="Primera compra"/>
    <n v="574"/>
    <n v="18.858316221765911"/>
    <n v="1.5715263518138258"/>
    <x v="0"/>
    <x v="0"/>
    <s v="mar"/>
  </r>
  <r>
    <x v="5951"/>
    <x v="1"/>
    <n v="8"/>
    <n v="2"/>
    <n v="7"/>
    <n v="0"/>
    <s v="No"/>
    <s v="No"/>
    <n v="0"/>
    <n v="0"/>
    <n v="1"/>
    <s v="Yes"/>
    <n v="0"/>
    <s v="IN"/>
    <x v="1"/>
    <n v="36"/>
    <s v="No"/>
    <s v="No"/>
    <s v="No"/>
    <s v="  Month-to-Month   "/>
    <s v="Direct Debit"/>
    <n v="25"/>
    <n v="25"/>
    <x v="2"/>
    <s v="Competitor made better offer"/>
    <x v="1428"/>
    <x v="214"/>
    <n v="57"/>
    <x v="1"/>
    <n v="22.84"/>
    <x v="4"/>
    <s v="SMS"/>
    <x v="1"/>
    <n v="0"/>
    <n v="1088"/>
    <s v="Medio"/>
    <s v="Bajo"/>
    <n v="5.2631578947368418E-2"/>
    <n v="384"/>
    <n v="5"/>
    <n v="11.4"/>
    <n v="11.4"/>
    <s v="Primera compra"/>
    <n v="817"/>
    <n v="26.841889117043124"/>
    <n v="2.236824093086927"/>
    <x v="0"/>
    <x v="1"/>
    <s v="jul"/>
  </r>
  <r>
    <x v="5952"/>
    <x v="1"/>
    <n v="17"/>
    <n v="3"/>
    <n v="6"/>
    <n v="0"/>
    <s v="No"/>
    <s v="No"/>
    <n v="11.3"/>
    <n v="0"/>
    <n v="1"/>
    <s v="Yes"/>
    <n v="0"/>
    <s v="IA"/>
    <x v="0"/>
    <n v="35"/>
    <s v="No"/>
    <s v="No"/>
    <s v="No"/>
    <s v="  Month-to-Month   "/>
    <s v="Direct Debit"/>
    <n v="39"/>
    <n v="39"/>
    <x v="2"/>
    <s v="Competitor had better devices"/>
    <x v="1335"/>
    <x v="582"/>
    <n v="88"/>
    <x v="0"/>
    <n v="36.090000000000003"/>
    <x v="6"/>
    <s v="Phone"/>
    <x v="1"/>
    <n v="0"/>
    <n v="6479"/>
    <s v="Medio"/>
    <s v="Medio"/>
    <n v="0.11363636363636363"/>
    <n v="1516"/>
    <n v="13"/>
    <n v="6.7692307692307692"/>
    <n v="6.7692307692307692"/>
    <s v="Primera compra"/>
    <n v="995"/>
    <n v="32.689938398357292"/>
    <n v="2.7241615331964408"/>
    <x v="1"/>
    <x v="1"/>
    <s v="ene"/>
  </r>
  <r>
    <x v="5953"/>
    <x v="1"/>
    <n v="27"/>
    <n v="131"/>
    <n v="374.1"/>
    <n v="0"/>
    <s v="No"/>
    <s v="No"/>
    <n v="0"/>
    <n v="2"/>
    <n v="5"/>
    <s v="Yes"/>
    <n v="0"/>
    <s v="SD"/>
    <x v="0"/>
    <n v="74"/>
    <s v="No"/>
    <s v="Yes"/>
    <s v="Yes"/>
    <s v="  Month-to-Month   "/>
    <s v="Direct Debit"/>
    <n v="48"/>
    <n v="2578"/>
    <x v="2"/>
    <s v="Competitor offered higher download speeds"/>
    <x v="760"/>
    <x v="29"/>
    <n v="100"/>
    <x v="1"/>
    <n v="41.34"/>
    <x v="8"/>
    <s v="SMS"/>
    <x v="1"/>
    <n v="0"/>
    <n v="6123"/>
    <s v="Medio"/>
    <s v="Medio"/>
    <n v="0.09"/>
    <n v="1494"/>
    <n v="140"/>
    <n v="0.7142857142857143"/>
    <n v="0.7142857142857143"/>
    <s v="Primera compra"/>
    <n v="664"/>
    <n v="21.815195071868583"/>
    <n v="1.8179329226557153"/>
    <x v="1"/>
    <x v="3"/>
    <s v="dic"/>
  </r>
  <r>
    <x v="5954"/>
    <x v="1"/>
    <n v="8"/>
    <n v="367"/>
    <n v="931.1"/>
    <n v="348"/>
    <s v="Yes"/>
    <s v="Yes"/>
    <n v="0"/>
    <n v="0"/>
    <n v="6"/>
    <s v="Yes"/>
    <n v="0"/>
    <s v="CA"/>
    <x v="1"/>
    <n v="43"/>
    <s v="No"/>
    <s v="No"/>
    <s v="No"/>
    <s v="  Month-to-Month   "/>
    <s v="Credit Card"/>
    <n v="34"/>
    <n v="1991"/>
    <x v="0"/>
    <m/>
    <x v="732"/>
    <x v="570"/>
    <n v="51"/>
    <x v="1"/>
    <n v="29.37"/>
    <x v="9"/>
    <s v="SMS"/>
    <x v="0"/>
    <n v="6.44"/>
    <n v="410"/>
    <s v="Medio"/>
    <s v="Medio"/>
    <n v="0.15686274509803921"/>
    <n v="874"/>
    <n v="723"/>
    <n v="7.0539419087136929E-2"/>
    <n v="7.0539419087136929E-2"/>
    <s v="Primera compra"/>
    <n v="1687"/>
    <n v="55.42505133470226"/>
    <n v="4.6187542778918553"/>
    <x v="1"/>
    <x v="0"/>
    <s v="mar"/>
  </r>
  <r>
    <x v="5955"/>
    <x v="1"/>
    <n v="19"/>
    <n v="1"/>
    <n v="5"/>
    <n v="0"/>
    <s v="No"/>
    <s v="No"/>
    <n v="0"/>
    <n v="1"/>
    <n v="5"/>
    <s v="Yes"/>
    <n v="0"/>
    <s v="KY"/>
    <x v="1"/>
    <n v="84"/>
    <s v="No"/>
    <s v="Yes"/>
    <s v="No"/>
    <s v="  Month-to-Month   "/>
    <s v="Direct Debit"/>
    <n v="24"/>
    <n v="24"/>
    <x v="1"/>
    <s v="Service dissatisfaction"/>
    <x v="1132"/>
    <x v="836"/>
    <n v="32"/>
    <x v="2"/>
    <n v="27.34"/>
    <x v="1"/>
    <s v="SMS"/>
    <x v="0"/>
    <n v="0"/>
    <n v="5535"/>
    <s v="Medio"/>
    <s v="Bajo"/>
    <n v="0"/>
    <n v="538"/>
    <n v="1"/>
    <n v="32"/>
    <n v="32"/>
    <s v="Primera compra"/>
    <n v="1603"/>
    <n v="52.665297741273093"/>
    <n v="4.3887748117727581"/>
    <x v="2"/>
    <x v="1"/>
    <s v="may"/>
  </r>
  <r>
    <x v="5956"/>
    <x v="1"/>
    <n v="3"/>
    <n v="98"/>
    <n v="294.39999999999998"/>
    <n v="0"/>
    <s v="No"/>
    <s v="Yes"/>
    <n v="0"/>
    <n v="5"/>
    <n v="1"/>
    <s v="No"/>
    <n v="24"/>
    <s v="NC"/>
    <x v="0"/>
    <n v="61"/>
    <s v="No"/>
    <s v="No"/>
    <s v="No"/>
    <s v="  One Year   "/>
    <s v="Direct Debit"/>
    <n v="20"/>
    <n v="1002"/>
    <x v="3"/>
    <s v="Moved"/>
    <x v="1261"/>
    <x v="1111"/>
    <n v="52"/>
    <x v="2"/>
    <n v="16.59"/>
    <x v="10"/>
    <s v="Email"/>
    <x v="1"/>
    <n v="0"/>
    <n v="2689"/>
    <s v="Medio"/>
    <s v="Medio"/>
    <n v="0.13461538461538461"/>
    <n v="941"/>
    <n v="105"/>
    <n v="0.49523809523809526"/>
    <n v="0.49523809523809526"/>
    <s v="Primera compra"/>
    <n v="301"/>
    <n v="9.8891170431211499"/>
    <n v="0.82409308692676253"/>
    <x v="1"/>
    <x v="2"/>
    <s v="dic"/>
  </r>
  <r>
    <x v="5957"/>
    <x v="1"/>
    <n v="10"/>
    <n v="40"/>
    <n v="101.5"/>
    <n v="36"/>
    <s v="Yes"/>
    <s v="No"/>
    <n v="46.2"/>
    <n v="3"/>
    <n v="0"/>
    <s v="Yes"/>
    <n v="0"/>
    <s v="AZ"/>
    <x v="1"/>
    <n v="41"/>
    <s v="No"/>
    <s v="No"/>
    <s v="No"/>
    <s v="  Month-to-Month   "/>
    <s v="Direct Debit"/>
    <n v="23"/>
    <n v="208"/>
    <x v="1"/>
    <s v="Product dissatisfaction"/>
    <x v="227"/>
    <x v="626"/>
    <n v="44"/>
    <x v="0"/>
    <n v="24.84"/>
    <x v="1"/>
    <s v="Phone"/>
    <x v="0"/>
    <n v="1.39"/>
    <n v="6386"/>
    <s v="Medio"/>
    <s v="Bajo"/>
    <n v="0"/>
    <n v="568"/>
    <n v="76"/>
    <n v="0.57894736842105265"/>
    <n v="0.57894736842105265"/>
    <s v="Primera compra"/>
    <n v="777"/>
    <n v="25.527720739219717"/>
    <n v="2.1273100616016429"/>
    <x v="2"/>
    <x v="1"/>
    <s v="ago"/>
  </r>
  <r>
    <x v="5958"/>
    <x v="1"/>
    <n v="38"/>
    <n v="68"/>
    <n v="166.7"/>
    <n v="96"/>
    <s v="Yes"/>
    <s v="No"/>
    <n v="61.8"/>
    <n v="0"/>
    <n v="1"/>
    <s v="Yes"/>
    <n v="0"/>
    <s v="TX"/>
    <x v="1"/>
    <n v="63"/>
    <s v="No"/>
    <s v="No"/>
    <s v="No"/>
    <s v="  Month-to-Month   "/>
    <s v="Direct Debit"/>
    <n v="35"/>
    <n v="823"/>
    <x v="5"/>
    <s v="Extra data charges"/>
    <x v="1076"/>
    <x v="1073"/>
    <n v="61"/>
    <x v="1"/>
    <n v="39"/>
    <x v="0"/>
    <s v="SMS"/>
    <x v="0"/>
    <n v="2.4700000000000002"/>
    <n v="142"/>
    <s v="Medio"/>
    <s v="Bajo"/>
    <n v="3.2786885245901641E-2"/>
    <n v="1217"/>
    <n v="166"/>
    <n v="0.36746987951807231"/>
    <n v="0.36746987951807231"/>
    <s v="Primera compra"/>
    <n v="767"/>
    <n v="25.199178644763862"/>
    <n v="2.0999315537303218"/>
    <x v="0"/>
    <x v="2"/>
    <s v="sept"/>
  </r>
  <r>
    <x v="5959"/>
    <x v="1"/>
    <n v="11"/>
    <n v="54"/>
    <n v="111"/>
    <n v="112"/>
    <s v="Yes"/>
    <s v="No"/>
    <n v="23.7"/>
    <n v="2"/>
    <n v="2"/>
    <s v="Yes"/>
    <n v="0"/>
    <s v="IN"/>
    <x v="0"/>
    <n v="79"/>
    <s v="No"/>
    <s v="Yes"/>
    <s v="No"/>
    <s v="  Month-to-Month   "/>
    <s v="Credit Card"/>
    <n v="42"/>
    <n v="662"/>
    <x v="2"/>
    <s v="Competitor had better devices"/>
    <x v="1431"/>
    <x v="1404"/>
    <n v="4"/>
    <x v="0"/>
    <n v="42.27"/>
    <x v="3"/>
    <s v="Email"/>
    <x v="1"/>
    <n v="1.18"/>
    <n v="1385"/>
    <s v="Medio"/>
    <s v="Bajo"/>
    <n v="0.25"/>
    <n v="1309"/>
    <n v="167"/>
    <n v="2.3952095808383235E-2"/>
    <n v="2.3952095808383235E-2"/>
    <s v="Primera compra"/>
    <n v="1281"/>
    <n v="42.086242299794662"/>
    <n v="3.507186858316222"/>
    <x v="2"/>
    <x v="2"/>
    <s v="abr"/>
  </r>
  <r>
    <x v="5960"/>
    <x v="1"/>
    <n v="21"/>
    <n v="22"/>
    <n v="52.3"/>
    <n v="12"/>
    <s v="Yes"/>
    <s v="No"/>
    <n v="10"/>
    <n v="5"/>
    <n v="15"/>
    <s v="No"/>
    <n v="5"/>
    <s v="NC"/>
    <x v="0"/>
    <n v="35"/>
    <s v="No"/>
    <s v="No"/>
    <s v="Yes"/>
    <s v="  Month-to-Month   "/>
    <s v="Direct Debit"/>
    <n v="58"/>
    <n v="190"/>
    <x v="2"/>
    <s v="Competitor had better devices"/>
    <x v="1374"/>
    <x v="1089"/>
    <n v="31"/>
    <x v="1"/>
    <n v="69.17"/>
    <x v="9"/>
    <s v="Email"/>
    <x v="1"/>
    <n v="0.03"/>
    <n v="177"/>
    <s v="Alto"/>
    <s v="Medio"/>
    <n v="0.25806451612903225"/>
    <n v="685"/>
    <n v="42"/>
    <n v="0.73809523809523814"/>
    <n v="0.73809523809523814"/>
    <s v="Primera compra"/>
    <n v="796"/>
    <n v="26.151950718685832"/>
    <n v="2.1793292265571527"/>
    <x v="1"/>
    <x v="1"/>
    <s v="ago"/>
  </r>
  <r>
    <x v="5961"/>
    <x v="1"/>
    <n v="37"/>
    <n v="52"/>
    <n v="121.3"/>
    <n v="96"/>
    <s v="Yes"/>
    <s v="No"/>
    <n v="8"/>
    <n v="1"/>
    <n v="9"/>
    <s v="Yes"/>
    <n v="0"/>
    <s v="WI"/>
    <x v="0"/>
    <n v="70"/>
    <s v="No"/>
    <s v="Yes"/>
    <s v="Yes"/>
    <s v="  Month-to-Month   "/>
    <s v="Credit Card"/>
    <n v="45"/>
    <n v="1083"/>
    <x v="4"/>
    <s v="Attitude of support person"/>
    <x v="1333"/>
    <x v="1074"/>
    <n v="110"/>
    <x v="1"/>
    <n v="45.65"/>
    <x v="4"/>
    <s v="SMS"/>
    <x v="1"/>
    <n v="0.02"/>
    <n v="3706"/>
    <s v="Alto"/>
    <s v="Bajo"/>
    <n v="2.7272727272727271E-2"/>
    <n v="713"/>
    <n v="151"/>
    <n v="0.72847682119205293"/>
    <n v="0.72847682119205293"/>
    <s v="Primera compra"/>
    <n v="665"/>
    <n v="21.848049281314168"/>
    <n v="1.8206707734428473"/>
    <x v="0"/>
    <x v="2"/>
    <s v="dic"/>
  </r>
  <r>
    <x v="5962"/>
    <x v="1"/>
    <n v="27"/>
    <n v="31"/>
    <n v="99.6"/>
    <n v="33"/>
    <s v="Yes"/>
    <s v="No"/>
    <n v="22.7"/>
    <n v="5"/>
    <n v="8"/>
    <s v="Yes"/>
    <n v="0"/>
    <s v="WA"/>
    <x v="0"/>
    <n v="22"/>
    <s v="Yes"/>
    <s v="No"/>
    <s v="No"/>
    <s v="  Month-to-Month   "/>
    <s v="Direct Debit"/>
    <n v="42"/>
    <n v="468"/>
    <x v="5"/>
    <s v="Long distance charges"/>
    <x v="855"/>
    <x v="944"/>
    <n v="100"/>
    <x v="0"/>
    <n v="48.76"/>
    <x v="3"/>
    <s v="Email"/>
    <x v="1"/>
    <n v="1.1299999999999999"/>
    <n v="2789"/>
    <s v="Alto"/>
    <s v="Bajo"/>
    <n v="0.01"/>
    <n v="453"/>
    <n v="65"/>
    <n v="1.5384615384615385"/>
    <n v="1.5384615384615385"/>
    <s v="Primera compra"/>
    <n v="424"/>
    <n v="13.930184804928132"/>
    <n v="1.160848733744011"/>
    <x v="0"/>
    <x v="1"/>
    <s v="ago"/>
  </r>
  <r>
    <x v="5963"/>
    <x v="1"/>
    <n v="35"/>
    <n v="204"/>
    <n v="529.29999999999995"/>
    <n v="212"/>
    <s v="Yes"/>
    <s v="No"/>
    <n v="196.1"/>
    <n v="5"/>
    <n v="24"/>
    <s v="No"/>
    <n v="33"/>
    <s v="NH"/>
    <x v="0"/>
    <n v="30"/>
    <s v="No"/>
    <s v="No"/>
    <s v="No"/>
    <s v="  Two Year   "/>
    <s v="Direct Debit"/>
    <n v="34"/>
    <n v="1786"/>
    <x v="2"/>
    <s v="Competitor offered more data"/>
    <x v="141"/>
    <x v="916"/>
    <n v="69"/>
    <x v="0"/>
    <n v="40.409999999999997"/>
    <x v="8"/>
    <s v="Email"/>
    <x v="0"/>
    <n v="5.88"/>
    <n v="5390"/>
    <s v="Medio"/>
    <s v="Medio"/>
    <n v="0.13043478260869565"/>
    <n v="306"/>
    <n v="425"/>
    <n v="0.16235294117647059"/>
    <n v="0.16235294117647059"/>
    <s v="Primera compra"/>
    <n v="1581"/>
    <n v="51.942505133470235"/>
    <n v="4.3285420944558526"/>
    <x v="1"/>
    <x v="0"/>
    <s v="jun"/>
  </r>
  <r>
    <x v="5964"/>
    <x v="1"/>
    <n v="36"/>
    <n v="5"/>
    <n v="11.3"/>
    <n v="8"/>
    <s v="Yes"/>
    <s v="No"/>
    <n v="4.8"/>
    <n v="4"/>
    <n v="0"/>
    <s v="No"/>
    <n v="0"/>
    <s v="ID"/>
    <x v="1"/>
    <n v="23"/>
    <s v="Yes"/>
    <s v="No"/>
    <s v="No"/>
    <s v="  Month-to-Month   "/>
    <s v="Paper Check"/>
    <n v="10"/>
    <n v="17"/>
    <x v="1"/>
    <s v="Limited range of services"/>
    <x v="132"/>
    <x v="423"/>
    <n v="50"/>
    <x v="0"/>
    <n v="8.5399999999999991"/>
    <x v="4"/>
    <s v="SMS"/>
    <x v="1"/>
    <n v="0.24"/>
    <n v="1067"/>
    <s v="Medio"/>
    <s v="Bajo"/>
    <n v="0.06"/>
    <n v="942"/>
    <n v="16"/>
    <n v="3.125"/>
    <n v="3.125"/>
    <s v="Primera compra"/>
    <n v="378"/>
    <n v="12.418891170431213"/>
    <n v="1.0349075975359343"/>
    <x v="0"/>
    <x v="1"/>
    <s v="oct"/>
  </r>
  <r>
    <x v="5965"/>
    <x v="1"/>
    <n v="5"/>
    <n v="85"/>
    <n v="191.4"/>
    <n v="29"/>
    <s v="Yes"/>
    <s v="No"/>
    <n v="16.5"/>
    <n v="4"/>
    <n v="4"/>
    <s v="No"/>
    <n v="6"/>
    <s v="IL"/>
    <x v="0"/>
    <n v="66"/>
    <s v="No"/>
    <s v="Yes"/>
    <s v="Yes"/>
    <s v="  Month-to-Month   "/>
    <s v="Direct Debit"/>
    <n v="44"/>
    <n v="560"/>
    <x v="2"/>
    <s v="Competitor had better devices"/>
    <x v="773"/>
    <x v="603"/>
    <n v="2"/>
    <x v="2"/>
    <n v="41.86"/>
    <x v="2"/>
    <s v="Email"/>
    <x v="0"/>
    <n v="4.7"/>
    <n v="3946"/>
    <s v="Medio"/>
    <s v="Medio"/>
    <n v="2.5"/>
    <n v="1176"/>
    <n v="119"/>
    <n v="1.680672268907563E-2"/>
    <n v="1.680672268907563E-2"/>
    <s v="Primera compra"/>
    <n v="1291"/>
    <n v="42.414784394250511"/>
    <n v="3.5345653661875427"/>
    <x v="1"/>
    <x v="1"/>
    <s v="abr"/>
  </r>
  <r>
    <x v="5966"/>
    <x v="1"/>
    <n v="2"/>
    <n v="313"/>
    <n v="735.7"/>
    <n v="196"/>
    <s v="Yes"/>
    <s v="No"/>
    <n v="147"/>
    <n v="4"/>
    <n v="0"/>
    <s v="Yes"/>
    <n v="0"/>
    <s v="FL"/>
    <x v="0"/>
    <n v="64"/>
    <s v="No"/>
    <s v="No"/>
    <s v="No"/>
    <s v="  Month-to-Month   "/>
    <s v="Direct Debit"/>
    <n v="38"/>
    <n v="1856"/>
    <x v="4"/>
    <s v="Attitude of support person"/>
    <x v="706"/>
    <x v="365"/>
    <n v="49"/>
    <x v="1"/>
    <n v="37.619999999999997"/>
    <x v="1"/>
    <s v="Phone"/>
    <x v="1"/>
    <n v="0.74"/>
    <n v="1695"/>
    <s v="Medio"/>
    <s v="Bajo"/>
    <n v="0"/>
    <n v="1194"/>
    <n v="509"/>
    <n v="9.6267190569744601E-2"/>
    <n v="9.6267190569744601E-2"/>
    <s v="Primera compra"/>
    <n v="1141"/>
    <n v="37.486652977412732"/>
    <n v="3.1238877481177276"/>
    <x v="2"/>
    <x v="0"/>
    <s v="ago"/>
  </r>
  <r>
    <x v="5967"/>
    <x v="1"/>
    <n v="28"/>
    <n v="77"/>
    <n v="160.4"/>
    <n v="0"/>
    <s v="No"/>
    <s v="Yes"/>
    <n v="0"/>
    <n v="4"/>
    <n v="15"/>
    <s v="Yes"/>
    <n v="0"/>
    <s v="FL"/>
    <x v="0"/>
    <n v="29"/>
    <s v="Yes"/>
    <s v="No"/>
    <s v="No"/>
    <s v="  Month-to-Month   "/>
    <s v="Credit Card"/>
    <n v="23"/>
    <n v="368"/>
    <x v="1"/>
    <s v="Service dissatisfaction"/>
    <x v="862"/>
    <x v="467"/>
    <n v="98"/>
    <x v="0"/>
    <n v="27.02"/>
    <x v="9"/>
    <s v="SMS"/>
    <x v="0"/>
    <n v="0"/>
    <n v="5817"/>
    <s v="Medio"/>
    <s v="Medio"/>
    <n v="8.1632653061224483E-2"/>
    <n v="948"/>
    <n v="85"/>
    <n v="1.1529411764705881"/>
    <n v="1.1529411764705881"/>
    <s v="Primera compra"/>
    <n v="945"/>
    <n v="31.04722792607803"/>
    <n v="2.5872689938398357"/>
    <x v="1"/>
    <x v="1"/>
    <s v="mar"/>
  </r>
  <r>
    <x v="5968"/>
    <x v="1"/>
    <n v="13"/>
    <n v="33"/>
    <n v="77.8"/>
    <n v="28"/>
    <s v="Yes"/>
    <s v="No"/>
    <n v="18.399999999999999"/>
    <n v="5"/>
    <n v="13"/>
    <s v="Yes"/>
    <n v="0"/>
    <s v="NE"/>
    <x v="0"/>
    <n v="25"/>
    <s v="Yes"/>
    <s v="No"/>
    <s v="No"/>
    <s v="  Month-to-Month   "/>
    <s v="Credit Card"/>
    <n v="41"/>
    <n v="291"/>
    <x v="4"/>
    <s v="Attitude of support person"/>
    <x v="324"/>
    <x v="834"/>
    <n v="64"/>
    <x v="2"/>
    <n v="37.43"/>
    <x v="0"/>
    <s v="Phone"/>
    <x v="1"/>
    <n v="0.74"/>
    <n v="6361"/>
    <s v="Medio"/>
    <s v="Bajo"/>
    <n v="3.125E-2"/>
    <n v="1623"/>
    <n v="63"/>
    <n v="1.0158730158730158"/>
    <n v="1.0158730158730158"/>
    <s v="Primera compra"/>
    <n v="1049"/>
    <n v="34.464065708418893"/>
    <n v="2.8720054757015743"/>
    <x v="0"/>
    <x v="1"/>
    <s v="nov"/>
  </r>
  <r>
    <x v="5969"/>
    <x v="1"/>
    <n v="15"/>
    <n v="7"/>
    <n v="14.9"/>
    <n v="0"/>
    <s v="No"/>
    <s v="No"/>
    <n v="2.9"/>
    <n v="1"/>
    <n v="4"/>
    <s v="No"/>
    <n v="13"/>
    <s v="PA"/>
    <x v="1"/>
    <n v="45"/>
    <s v="No"/>
    <s v="No"/>
    <s v="No"/>
    <s v="  Month-to-Month   "/>
    <s v="Credit Card"/>
    <n v="25"/>
    <n v="46"/>
    <x v="2"/>
    <s v="Competitor had better devices"/>
    <x v="645"/>
    <x v="1353"/>
    <n v="15"/>
    <x v="0"/>
    <n v="25.79"/>
    <x v="7"/>
    <s v="SMS"/>
    <x v="0"/>
    <n v="0"/>
    <n v="5135"/>
    <s v="Medio"/>
    <s v="Medio"/>
    <n v="0.4"/>
    <n v="804"/>
    <n v="13"/>
    <n v="1.1538461538461537"/>
    <n v="1.1538461538461537"/>
    <s v="Primera compra"/>
    <n v="438"/>
    <n v="14.390143737166325"/>
    <n v="1.1991786447638604"/>
    <x v="1"/>
    <x v="1"/>
    <s v="ago"/>
  </r>
  <r>
    <x v="5970"/>
    <x v="1"/>
    <n v="4"/>
    <n v="14"/>
    <n v="40.6"/>
    <n v="24"/>
    <s v="Yes"/>
    <s v="No"/>
    <n v="13.2"/>
    <n v="0"/>
    <n v="7"/>
    <s v="Yes"/>
    <n v="0"/>
    <s v="IA"/>
    <x v="0"/>
    <n v="36"/>
    <s v="No"/>
    <s v="No"/>
    <s v="No"/>
    <s v="  Month-to-Month   "/>
    <s v="Direct Debit"/>
    <n v="44"/>
    <n v="253"/>
    <x v="1"/>
    <s v="Product dissatisfaction"/>
    <x v="1213"/>
    <x v="413"/>
    <n v="80"/>
    <x v="2"/>
    <n v="43.25"/>
    <x v="10"/>
    <s v="SMS"/>
    <x v="0"/>
    <n v="0.53"/>
    <n v="4147"/>
    <s v="Medio"/>
    <s v="Medio"/>
    <n v="8.7499999999999994E-2"/>
    <n v="616"/>
    <n v="45"/>
    <n v="1.7777777777777777"/>
    <n v="1.7777777777777777"/>
    <s v="Primera compra"/>
    <n v="1593"/>
    <n v="52.336755646817252"/>
    <n v="4.3613963039014374"/>
    <x v="1"/>
    <x v="1"/>
    <s v="jun"/>
  </r>
  <r>
    <x v="5971"/>
    <x v="1"/>
    <n v="11"/>
    <n v="1"/>
    <n v="4"/>
    <n v="0"/>
    <s v="No"/>
    <s v="No"/>
    <n v="0"/>
    <n v="3"/>
    <n v="3"/>
    <s v="Yes"/>
    <n v="0"/>
    <s v="WA"/>
    <x v="1"/>
    <n v="69"/>
    <s v="No"/>
    <s v="Yes"/>
    <s v="No"/>
    <s v="  Month-to-Month   "/>
    <s v="Direct Debit"/>
    <n v="37"/>
    <n v="37"/>
    <x v="2"/>
    <s v="Competitor offered more data"/>
    <x v="1198"/>
    <x v="316"/>
    <n v="107"/>
    <x v="2"/>
    <n v="43.19"/>
    <x v="1"/>
    <s v="Email"/>
    <x v="1"/>
    <n v="0"/>
    <n v="4484"/>
    <s v="Medio"/>
    <s v="Bajo"/>
    <n v="0"/>
    <n v="999"/>
    <n v="1"/>
    <n v="107"/>
    <n v="107"/>
    <s v="Primera compra"/>
    <n v="307"/>
    <n v="10.086242299794661"/>
    <n v="0.84052019164955505"/>
    <x v="0"/>
    <x v="1"/>
    <s v="dic"/>
  </r>
  <r>
    <x v="5972"/>
    <x v="1"/>
    <n v="18"/>
    <n v="64"/>
    <n v="171.4"/>
    <n v="0"/>
    <s v="No"/>
    <s v="No"/>
    <n v="0"/>
    <n v="2"/>
    <n v="21"/>
    <s v="Yes"/>
    <n v="0"/>
    <s v="OR"/>
    <x v="1"/>
    <n v="27"/>
    <s v="Yes"/>
    <s v="No"/>
    <s v="No"/>
    <s v="  Month-to-Month   "/>
    <s v="Direct Debit"/>
    <n v="46"/>
    <n v="602"/>
    <x v="2"/>
    <s v="Competitor offered more data"/>
    <x v="238"/>
    <x v="705"/>
    <n v="62"/>
    <x v="2"/>
    <n v="45.04"/>
    <x v="9"/>
    <s v="Email"/>
    <x v="0"/>
    <n v="0"/>
    <n v="4174"/>
    <s v="Alto"/>
    <s v="Medio"/>
    <n v="0.12903225806451613"/>
    <n v="1315"/>
    <n v="72"/>
    <n v="0.86111111111111116"/>
    <n v="0.86111111111111116"/>
    <s v="Primera compra"/>
    <n v="412"/>
    <n v="13.535934291581109"/>
    <n v="1.1279945242984257"/>
    <x v="1"/>
    <x v="1"/>
    <s v="ago"/>
  </r>
  <r>
    <x v="5972"/>
    <x v="1"/>
    <n v="2"/>
    <n v="64"/>
    <n v="171.4"/>
    <n v="0"/>
    <s v="No"/>
    <s v="No"/>
    <n v="0"/>
    <n v="2"/>
    <n v="21"/>
    <s v="Yes"/>
    <n v="0"/>
    <s v="OR"/>
    <x v="1"/>
    <n v="27"/>
    <s v="Yes"/>
    <s v="No"/>
    <s v="No"/>
    <s v="  Month-to-Month   "/>
    <s v="Direct Debit"/>
    <n v="46"/>
    <n v="602"/>
    <x v="2"/>
    <s v="Competitor offered more data"/>
    <x v="238"/>
    <x v="705"/>
    <n v="62"/>
    <x v="2"/>
    <n v="45.04"/>
    <x v="9"/>
    <s v="Email"/>
    <x v="0"/>
    <n v="0"/>
    <n v="826"/>
    <s v="Alto"/>
    <s v="Medio"/>
    <n v="0.12903225806451613"/>
    <n v="1315"/>
    <n v="72"/>
    <n v="0.86111111111111116"/>
    <n v="0.86111111111111116"/>
    <s v="Compra posterior"/>
    <n v="412"/>
    <n v="13.535934291581109"/>
    <n v="1.1279945242984257"/>
    <x v="1"/>
    <x v="1"/>
    <s v="ago"/>
  </r>
  <r>
    <x v="5973"/>
    <x v="1"/>
    <n v="35"/>
    <n v="8"/>
    <n v="32.5"/>
    <n v="0"/>
    <s v="No"/>
    <s v="No"/>
    <n v="0"/>
    <n v="1"/>
    <n v="0"/>
    <s v="No"/>
    <n v="0"/>
    <s v="OR"/>
    <x v="0"/>
    <n v="32"/>
    <s v="No"/>
    <s v="No"/>
    <s v="No"/>
    <s v="  Month-to-Month   "/>
    <s v="Paper Check"/>
    <n v="11"/>
    <n v="36"/>
    <x v="5"/>
    <s v="Price too high"/>
    <x v="1278"/>
    <x v="541"/>
    <n v="88"/>
    <x v="0"/>
    <n v="10.210000000000001"/>
    <x v="0"/>
    <s v="Phone"/>
    <x v="1"/>
    <n v="0"/>
    <n v="4212"/>
    <s v="Medio"/>
    <s v="Bajo"/>
    <n v="2.2727272727272728E-2"/>
    <n v="729"/>
    <n v="10"/>
    <n v="8.8000000000000007"/>
    <n v="8.8000000000000007"/>
    <s v="Primera compra"/>
    <n v="1485"/>
    <n v="48.78850102669405"/>
    <n v="4.0657084188911705"/>
    <x v="0"/>
    <x v="1"/>
    <s v="sept"/>
  </r>
  <r>
    <x v="5974"/>
    <x v="1"/>
    <n v="36"/>
    <n v="46"/>
    <n v="105.9"/>
    <n v="0"/>
    <s v="No"/>
    <s v="No"/>
    <n v="0"/>
    <n v="2"/>
    <n v="14"/>
    <s v="Yes"/>
    <n v="0"/>
    <s v="MT"/>
    <x v="1"/>
    <n v="45"/>
    <s v="No"/>
    <s v="No"/>
    <s v="No"/>
    <s v="  Month-to-Month   "/>
    <s v="Paper Check"/>
    <n v="12"/>
    <n v="129"/>
    <x v="2"/>
    <s v="Competitor made better offer"/>
    <x v="709"/>
    <x v="524"/>
    <n v="48"/>
    <x v="0"/>
    <n v="11.53"/>
    <x v="6"/>
    <s v="Phone"/>
    <x v="0"/>
    <n v="0"/>
    <n v="5958"/>
    <s v="Medio"/>
    <s v="Medio"/>
    <n v="0.20833333333333334"/>
    <n v="638"/>
    <n v="56"/>
    <n v="0.8571428571428571"/>
    <n v="0.8571428571428571"/>
    <s v="Primera compra"/>
    <n v="863"/>
    <n v="28.353182751540039"/>
    <n v="2.3627652292950034"/>
    <x v="1"/>
    <x v="1"/>
    <s v="jun"/>
  </r>
  <r>
    <x v="5975"/>
    <x v="1"/>
    <n v="33"/>
    <n v="10"/>
    <n v="22.5"/>
    <n v="80"/>
    <s v="Yes"/>
    <s v="No"/>
    <n v="74.7"/>
    <n v="5"/>
    <n v="0"/>
    <s v="No"/>
    <n v="0"/>
    <s v="VA"/>
    <x v="1"/>
    <n v="33"/>
    <s v="No"/>
    <s v="No"/>
    <s v="No"/>
    <s v="  Month-to-Month   "/>
    <s v="Credit Card"/>
    <n v="11"/>
    <n v="42"/>
    <x v="5"/>
    <s v="Long distance charges"/>
    <x v="1432"/>
    <x v="70"/>
    <n v="3"/>
    <x v="0"/>
    <n v="12.64"/>
    <x v="2"/>
    <s v="Phone"/>
    <x v="0"/>
    <n v="0.22"/>
    <n v="3997"/>
    <s v="Medio"/>
    <s v="Medio"/>
    <n v="1.6666666666666667"/>
    <n v="806"/>
    <n v="95"/>
    <n v="3.1578947368421054E-2"/>
    <n v="3.1578947368421054E-2"/>
    <s v="Primera compra"/>
    <n v="877"/>
    <n v="28.813141683778234"/>
    <n v="2.4010951403148528"/>
    <x v="1"/>
    <x v="1"/>
    <s v="may"/>
  </r>
  <r>
    <x v="5976"/>
    <x v="1"/>
    <n v="29"/>
    <n v="291"/>
    <n v="896.7"/>
    <n v="138"/>
    <s v="Yes"/>
    <s v="No"/>
    <n v="172.5"/>
    <n v="2"/>
    <n v="10"/>
    <s v="Yes"/>
    <n v="0"/>
    <s v="SC"/>
    <x v="0"/>
    <n v="74"/>
    <s v="No"/>
    <s v="Yes"/>
    <s v="Yes"/>
    <s v="  Month-to-Month   "/>
    <s v="Direct Debit"/>
    <n v="68"/>
    <n v="4658"/>
    <x v="2"/>
    <s v="Competitor had better devices"/>
    <x v="1013"/>
    <x v="1047"/>
    <n v="19"/>
    <x v="1"/>
    <n v="80.06"/>
    <x v="8"/>
    <s v="SMS"/>
    <x v="0"/>
    <n v="0.69"/>
    <n v="746"/>
    <s v="Alto"/>
    <s v="Medio"/>
    <n v="0.47368421052631576"/>
    <n v="922"/>
    <n v="438"/>
    <n v="4.3378995433789952E-2"/>
    <n v="4.3378995433789952E-2"/>
    <s v="Primera compra"/>
    <n v="1231"/>
    <n v="40.4435318275154"/>
    <n v="3.3702943189596168"/>
    <x v="1"/>
    <x v="3"/>
    <s v="may"/>
  </r>
  <r>
    <x v="5977"/>
    <x v="1"/>
    <n v="3"/>
    <n v="39"/>
    <n v="97.2"/>
    <n v="0"/>
    <s v="No"/>
    <s v="No"/>
    <n v="0"/>
    <n v="5"/>
    <n v="35"/>
    <s v="Yes"/>
    <n v="0"/>
    <s v="PA"/>
    <x v="0"/>
    <n v="30"/>
    <s v="No"/>
    <s v="No"/>
    <s v="No"/>
    <s v="  Month-to-Month   "/>
    <s v="Direct Debit"/>
    <n v="21"/>
    <n v="183"/>
    <x v="4"/>
    <s v="Attitude of support person"/>
    <x v="729"/>
    <x v="140"/>
    <n v="5"/>
    <x v="1"/>
    <n v="23.9"/>
    <x v="9"/>
    <s v="Phone"/>
    <x v="0"/>
    <n v="0"/>
    <n v="1654"/>
    <s v="Medio"/>
    <s v="Medio"/>
    <n v="1.6"/>
    <n v="1065"/>
    <n v="47"/>
    <n v="0.10638297872340426"/>
    <n v="0.10638297872340426"/>
    <s v="Primera compra"/>
    <n v="1298"/>
    <n v="42.644763860369608"/>
    <n v="3.5537303216974672"/>
    <x v="1"/>
    <x v="1"/>
    <s v="mar"/>
  </r>
  <r>
    <x v="5978"/>
    <x v="1"/>
    <n v="5"/>
    <n v="8"/>
    <n v="19.600000000000001"/>
    <n v="40"/>
    <s v="Yes"/>
    <s v="No"/>
    <n v="15.4"/>
    <n v="4"/>
    <n v="4"/>
    <s v="No"/>
    <n v="6"/>
    <s v="AL"/>
    <x v="0"/>
    <n v="47"/>
    <s v="No"/>
    <s v="No"/>
    <s v="No"/>
    <s v="  Month-to-Month   "/>
    <s v="Direct Debit"/>
    <n v="20"/>
    <n v="78"/>
    <x v="4"/>
    <s v="Attitude of service provider"/>
    <x v="345"/>
    <x v="688"/>
    <n v="90"/>
    <x v="1"/>
    <n v="16.34"/>
    <x v="3"/>
    <s v="Email"/>
    <x v="1"/>
    <n v="0.31"/>
    <n v="4698"/>
    <s v="Medio"/>
    <s v="Bajo"/>
    <n v="1.1111111111111112E-2"/>
    <n v="1225"/>
    <n v="49"/>
    <n v="1.8367346938775511"/>
    <n v="1.8367346938775511"/>
    <s v="Primera compra"/>
    <n v="479"/>
    <n v="15.737166324435318"/>
    <n v="1.3114305270362765"/>
    <x v="0"/>
    <x v="1"/>
    <s v="jun"/>
  </r>
  <r>
    <x v="5979"/>
    <x v="1"/>
    <n v="16"/>
    <n v="221"/>
    <n v="547"/>
    <n v="272"/>
    <s v="Yes"/>
    <s v="No"/>
    <n v="125.1"/>
    <n v="2"/>
    <n v="8"/>
    <s v="Yes"/>
    <n v="0"/>
    <s v="AL"/>
    <x v="1"/>
    <n v="71"/>
    <s v="No"/>
    <s v="Yes"/>
    <s v="No"/>
    <s v="  Month-to-Month   "/>
    <s v="Direct Debit"/>
    <n v="50"/>
    <n v="3388"/>
    <x v="2"/>
    <s v="Competitor offered more data"/>
    <x v="553"/>
    <x v="1092"/>
    <n v="31"/>
    <x v="2"/>
    <n v="51.32"/>
    <x v="10"/>
    <s v="SMS"/>
    <x v="1"/>
    <n v="6.26"/>
    <n v="204"/>
    <s v="Alto"/>
    <s v="Medio"/>
    <n v="0.22580645161290322"/>
    <n v="1605"/>
    <n v="500"/>
    <n v="6.2E-2"/>
    <n v="6.2E-2"/>
    <s v="Primera compra"/>
    <n v="1135"/>
    <n v="37.289527720739216"/>
    <n v="3.1074606433949348"/>
    <x v="1"/>
    <x v="3"/>
    <s v="sept"/>
  </r>
  <r>
    <x v="5980"/>
    <x v="1"/>
    <n v="20"/>
    <n v="4"/>
    <n v="8"/>
    <n v="0"/>
    <s v="No"/>
    <s v="No"/>
    <n v="0"/>
    <n v="1"/>
    <n v="8"/>
    <s v="Yes"/>
    <n v="0"/>
    <s v="LA"/>
    <x v="0"/>
    <n v="25"/>
    <s v="Yes"/>
    <s v="No"/>
    <s v="Yes"/>
    <s v="  Month-to-Month   "/>
    <s v="Direct Debit"/>
    <n v="48"/>
    <n v="48"/>
    <x v="2"/>
    <s v="Competitor had better devices"/>
    <x v="1433"/>
    <x v="1317"/>
    <n v="4"/>
    <x v="0"/>
    <n v="47.8"/>
    <x v="9"/>
    <s v="SMS"/>
    <x v="0"/>
    <n v="0"/>
    <n v="3189"/>
    <s v="Alto"/>
    <s v="Medio"/>
    <n v="2"/>
    <n v="512"/>
    <n v="12"/>
    <n v="0.33333333333333331"/>
    <n v="0.33333333333333331"/>
    <s v="Primera compra"/>
    <n v="561"/>
    <n v="18.431211498973305"/>
    <n v="1.5359342915811087"/>
    <x v="1"/>
    <x v="1"/>
    <s v="abr"/>
  </r>
  <r>
    <x v="5981"/>
    <x v="1"/>
    <n v="9"/>
    <n v="35"/>
    <n v="91.8"/>
    <n v="28"/>
    <s v="Yes"/>
    <s v="No"/>
    <n v="17.399999999999999"/>
    <n v="4"/>
    <n v="14"/>
    <s v="Yes"/>
    <n v="0"/>
    <s v="OR"/>
    <x v="0"/>
    <n v="61"/>
    <s v="No"/>
    <s v="No"/>
    <s v="No"/>
    <s v="  Month-to-Month   "/>
    <s v="Direct Debit"/>
    <n v="43"/>
    <n v="306"/>
    <x v="2"/>
    <s v="Competitor offered more data"/>
    <x v="334"/>
    <x v="1131"/>
    <n v="37"/>
    <x v="0"/>
    <n v="40.090000000000003"/>
    <x v="4"/>
    <s v="Email"/>
    <x v="1"/>
    <n v="0.87"/>
    <n v="1362"/>
    <s v="Medio"/>
    <s v="Bajo"/>
    <n v="8.1081081081081086E-2"/>
    <n v="1389"/>
    <n v="66"/>
    <n v="0.56060606060606055"/>
    <n v="0.56060606060606055"/>
    <s v="Primera compra"/>
    <n v="1459"/>
    <n v="47.93429158110883"/>
    <n v="3.9945242984257359"/>
    <x v="0"/>
    <x v="1"/>
    <s v="oct"/>
  </r>
  <r>
    <x v="5982"/>
    <x v="1"/>
    <n v="40"/>
    <n v="26"/>
    <n v="65.8"/>
    <n v="88"/>
    <s v="Yes"/>
    <s v="Yes"/>
    <n v="0"/>
    <n v="0"/>
    <n v="1"/>
    <s v="Yes"/>
    <n v="0"/>
    <s v="PA"/>
    <x v="1"/>
    <n v="45"/>
    <s v="No"/>
    <s v="No"/>
    <s v="No"/>
    <s v="  Month-to-Month   "/>
    <s v="Direct Debit"/>
    <n v="31"/>
    <n v="344"/>
    <x v="2"/>
    <s v="Competitor had better devices"/>
    <x v="209"/>
    <x v="1195"/>
    <n v="90"/>
    <x v="1"/>
    <n v="36.54"/>
    <x v="5"/>
    <s v="SMS"/>
    <x v="0"/>
    <n v="1.28"/>
    <n v="5508"/>
    <s v="Medio"/>
    <s v="Bajo"/>
    <n v="4.4444444444444446E-2"/>
    <n v="793"/>
    <n v="118"/>
    <n v="0.76271186440677963"/>
    <n v="0.76271186440677963"/>
    <s v="Primera compra"/>
    <n v="1474"/>
    <n v="48.427104722792606"/>
    <n v="4.0355920602327169"/>
    <x v="0"/>
    <x v="1"/>
    <s v="sept"/>
  </r>
  <r>
    <x v="5983"/>
    <x v="1"/>
    <n v="2"/>
    <n v="3"/>
    <n v="6"/>
    <n v="0"/>
    <s v="No"/>
    <s v="No"/>
    <n v="0"/>
    <n v="0"/>
    <n v="2"/>
    <s v="No"/>
    <n v="25"/>
    <s v="MD"/>
    <x v="0"/>
    <n v="58"/>
    <s v="No"/>
    <s v="No"/>
    <s v="Yes"/>
    <s v="  Month-to-Month   "/>
    <s v="Credit Card"/>
    <n v="23"/>
    <n v="23"/>
    <x v="1"/>
    <s v="Lack of self-service on Website"/>
    <x v="584"/>
    <x v="1242"/>
    <n v="18"/>
    <x v="1"/>
    <n v="25.31"/>
    <x v="1"/>
    <s v="Phone"/>
    <x v="1"/>
    <n v="0"/>
    <n v="3531"/>
    <s v="Medio"/>
    <s v="Bajo"/>
    <n v="0"/>
    <n v="1560"/>
    <n v="3"/>
    <n v="6"/>
    <n v="6"/>
    <s v="Primera compra"/>
    <n v="1563"/>
    <n v="51.351129363449694"/>
    <n v="4.2792607802874745"/>
    <x v="2"/>
    <x v="1"/>
    <s v="jul"/>
  </r>
  <r>
    <x v="5984"/>
    <x v="1"/>
    <n v="11"/>
    <n v="7"/>
    <n v="10"/>
    <n v="0"/>
    <s v="No"/>
    <s v="No"/>
    <n v="0"/>
    <n v="1"/>
    <n v="8"/>
    <s v="Yes"/>
    <n v="0"/>
    <s v="KS"/>
    <x v="1"/>
    <n v="74"/>
    <s v="No"/>
    <s v="Yes"/>
    <s v="No"/>
    <s v="  Month-to-Month   "/>
    <s v="Direct Debit"/>
    <n v="40"/>
    <n v="40"/>
    <x v="3"/>
    <s v="Don't know"/>
    <x v="1069"/>
    <x v="845"/>
    <n v="11"/>
    <x v="1"/>
    <n v="42.11"/>
    <x v="1"/>
    <s v="Email"/>
    <x v="0"/>
    <n v="0"/>
    <n v="5808"/>
    <s v="Medio"/>
    <s v="Bajo"/>
    <n v="0"/>
    <n v="677"/>
    <n v="7"/>
    <n v="1.5714285714285714"/>
    <n v="1.5714285714285714"/>
    <s v="Primera compra"/>
    <n v="465"/>
    <n v="15.277207392197125"/>
    <n v="1.2731006160164271"/>
    <x v="0"/>
    <x v="1"/>
    <s v="jul"/>
  </r>
  <r>
    <x v="5985"/>
    <x v="1"/>
    <n v="5"/>
    <n v="242"/>
    <n v="491.2"/>
    <n v="196"/>
    <s v="Yes"/>
    <s v="No"/>
    <n v="227"/>
    <n v="4"/>
    <n v="15"/>
    <s v="Yes"/>
    <n v="0"/>
    <s v="PA"/>
    <x v="1"/>
    <n v="44"/>
    <s v="No"/>
    <s v="No"/>
    <s v="No"/>
    <s v="  One Year   "/>
    <s v="Paper Check"/>
    <n v="38"/>
    <n v="1850"/>
    <x v="2"/>
    <s v="Competitor offered higher download speeds"/>
    <x v="818"/>
    <x v="1218"/>
    <n v="8"/>
    <x v="2"/>
    <n v="38.43"/>
    <x v="1"/>
    <s v="Phone"/>
    <x v="0"/>
    <n v="6.81"/>
    <n v="3256"/>
    <s v="Medio"/>
    <s v="Bajo"/>
    <n v="0"/>
    <n v="1346"/>
    <n v="438"/>
    <n v="1.8264840182648401E-2"/>
    <n v="1.8264840182648401E-2"/>
    <s v="Primera compra"/>
    <n v="1022"/>
    <n v="33.577002053388092"/>
    <n v="2.7980835044490076"/>
    <x v="2"/>
    <x v="0"/>
    <s v="dic"/>
  </r>
  <r>
    <x v="5986"/>
    <x v="1"/>
    <n v="5"/>
    <n v="55"/>
    <n v="161.5"/>
    <n v="0"/>
    <s v="No"/>
    <s v="No"/>
    <n v="0"/>
    <n v="2"/>
    <n v="4"/>
    <s v="Yes"/>
    <n v="0"/>
    <s v="IN"/>
    <x v="0"/>
    <n v="79"/>
    <s v="No"/>
    <s v="Yes"/>
    <s v="Yes"/>
    <s v="  Month-to-Month   "/>
    <s v="Credit Card"/>
    <n v="59"/>
    <n v="946"/>
    <x v="2"/>
    <s v="Competitor offered more data"/>
    <x v="275"/>
    <x v="737"/>
    <n v="84"/>
    <x v="2"/>
    <n v="68.180000000000007"/>
    <x v="0"/>
    <s v="Email"/>
    <x v="0"/>
    <n v="0"/>
    <n v="2846"/>
    <s v="Alto"/>
    <s v="Bajo"/>
    <n v="2.3809523809523808E-2"/>
    <n v="984"/>
    <n v="57"/>
    <n v="1.4736842105263157"/>
    <n v="1.4736842105263157"/>
    <s v="Primera compra"/>
    <n v="334"/>
    <n v="10.973305954825463"/>
    <n v="0.91444216290212188"/>
    <x v="0"/>
    <x v="2"/>
    <s v="nov"/>
  </r>
  <r>
    <x v="5987"/>
    <x v="1"/>
    <n v="36"/>
    <n v="6"/>
    <n v="15"/>
    <n v="0"/>
    <s v="No"/>
    <s v="No"/>
    <n v="0"/>
    <n v="4"/>
    <n v="9"/>
    <s v="Yes"/>
    <n v="0"/>
    <s v="SC"/>
    <x v="1"/>
    <n v="66"/>
    <s v="No"/>
    <s v="Yes"/>
    <s v="No"/>
    <s v="  Month-to-Month   "/>
    <s v="Direct Debit"/>
    <n v="35"/>
    <n v="35"/>
    <x v="5"/>
    <s v="Price too high"/>
    <x v="1218"/>
    <x v="755"/>
    <n v="46"/>
    <x v="1"/>
    <n v="40.82"/>
    <x v="8"/>
    <s v="SMS"/>
    <x v="1"/>
    <n v="0"/>
    <n v="5956"/>
    <s v="Medio"/>
    <s v="Medio"/>
    <n v="0.19565217391304349"/>
    <n v="1313"/>
    <n v="15"/>
    <n v="3.0666666666666669"/>
    <n v="3.0666666666666669"/>
    <s v="Primera compra"/>
    <n v="1212"/>
    <n v="39.819301848049278"/>
    <n v="3.3182751540041067"/>
    <x v="1"/>
    <x v="1"/>
    <s v="jun"/>
  </r>
  <r>
    <x v="5988"/>
    <x v="1"/>
    <n v="2"/>
    <n v="4"/>
    <n v="11"/>
    <n v="0"/>
    <s v="No"/>
    <s v="No"/>
    <n v="0"/>
    <n v="0"/>
    <n v="1"/>
    <s v="Yes"/>
    <n v="0"/>
    <s v="SC"/>
    <x v="1"/>
    <n v="40"/>
    <s v="No"/>
    <s v="No"/>
    <s v="No"/>
    <s v="  Month-to-Month   "/>
    <s v="Direct Debit"/>
    <n v="33"/>
    <n v="33"/>
    <x v="2"/>
    <s v="Competitor had better devices"/>
    <x v="794"/>
    <x v="804"/>
    <n v="9"/>
    <x v="1"/>
    <n v="37.47"/>
    <x v="1"/>
    <s v="SMS"/>
    <x v="1"/>
    <n v="0"/>
    <n v="6724"/>
    <s v="Medio"/>
    <s v="Bajo"/>
    <n v="0"/>
    <n v="933"/>
    <n v="4"/>
    <n v="2.25"/>
    <n v="2.25"/>
    <s v="Primera compra"/>
    <n v="874"/>
    <n v="28.714579055441479"/>
    <n v="2.3928815879534566"/>
    <x v="2"/>
    <x v="1"/>
    <s v="may"/>
  </r>
  <r>
    <x v="5989"/>
    <x v="1"/>
    <n v="28"/>
    <n v="26"/>
    <n v="72"/>
    <n v="306"/>
    <s v="Yes"/>
    <s v="No"/>
    <n v="24.1"/>
    <n v="4"/>
    <n v="6"/>
    <s v="Yes"/>
    <n v="0"/>
    <s v="VA"/>
    <x v="1"/>
    <n v="77"/>
    <s v="No"/>
    <s v="Yes"/>
    <s v="No"/>
    <s v="  Month-to-Month   "/>
    <s v="Direct Debit"/>
    <n v="44"/>
    <n v="197"/>
    <x v="1"/>
    <s v="Product dissatisfaction"/>
    <x v="697"/>
    <x v="376"/>
    <n v="114"/>
    <x v="0"/>
    <n v="47.07"/>
    <x v="4"/>
    <s v="SMS"/>
    <x v="0"/>
    <n v="6355882.1799999997"/>
    <n v="5516"/>
    <s v="Alto"/>
    <s v="Bajo"/>
    <n v="2.6315789473684209E-2"/>
    <n v="541"/>
    <n v="335"/>
    <n v="0.34029850746268658"/>
    <n v="0.34029850746268658"/>
    <s v="Primera compra"/>
    <n v="1405"/>
    <n v="46.160164271047229"/>
    <n v="3.8466803559206024"/>
    <x v="0"/>
    <x v="1"/>
    <s v="dic"/>
  </r>
  <r>
    <x v="5990"/>
    <x v="1"/>
    <n v="15"/>
    <n v="10"/>
    <n v="21.3"/>
    <n v="10"/>
    <s v="Yes"/>
    <s v="No"/>
    <n v="20.7"/>
    <n v="4"/>
    <n v="1"/>
    <s v="Yes"/>
    <n v="0"/>
    <s v="VA"/>
    <x v="0"/>
    <n v="71"/>
    <s v="No"/>
    <s v="Yes"/>
    <s v="No"/>
    <s v="  Month-to-Month   "/>
    <s v="Direct Debit"/>
    <n v="36"/>
    <n v="192"/>
    <x v="4"/>
    <s v="Attitude of support person"/>
    <x v="355"/>
    <x v="505"/>
    <n v="27"/>
    <x v="1"/>
    <n v="37.76"/>
    <x v="6"/>
    <s v="SMS"/>
    <x v="0"/>
    <n v="0.06"/>
    <n v="3625"/>
    <s v="Medio"/>
    <s v="Medio"/>
    <n v="0.37037037037037035"/>
    <n v="1673"/>
    <n v="30"/>
    <n v="0.9"/>
    <n v="0.9"/>
    <s v="Primera compra"/>
    <n v="463"/>
    <n v="15.211498973305956"/>
    <n v="1.267624914442163"/>
    <x v="1"/>
    <x v="1"/>
    <s v="jul"/>
  </r>
  <r>
    <x v="5991"/>
    <x v="1"/>
    <n v="23"/>
    <n v="164"/>
    <n v="271"/>
    <n v="0"/>
    <s v="No"/>
    <s v="No"/>
    <n v="0"/>
    <n v="5"/>
    <n v="38"/>
    <s v="Yes"/>
    <n v="0"/>
    <s v="IN"/>
    <x v="0"/>
    <n v="20"/>
    <s v="Yes"/>
    <s v="No"/>
    <s v="No"/>
    <s v="  Month-to-Month   "/>
    <s v="Paper Check"/>
    <n v="27"/>
    <n v="1046"/>
    <x v="2"/>
    <s v="Competitor made better offer"/>
    <x v="728"/>
    <x v="1020"/>
    <n v="11"/>
    <x v="0"/>
    <n v="23.66"/>
    <x v="3"/>
    <s v="SMS"/>
    <x v="1"/>
    <n v="0"/>
    <n v="547"/>
    <s v="Medio"/>
    <s v="Bajo"/>
    <n v="9.0909090909090912E-2"/>
    <n v="295"/>
    <n v="165"/>
    <n v="6.6666666666666666E-2"/>
    <n v="6.6666666666666666E-2"/>
    <s v="Primera compra"/>
    <n v="646"/>
    <n v="21.223819301848049"/>
    <n v="1.7686516084873374"/>
    <x v="0"/>
    <x v="2"/>
    <s v="ene"/>
  </r>
  <r>
    <x v="5992"/>
    <x v="1"/>
    <n v="2"/>
    <n v="58"/>
    <n v="127.8"/>
    <n v="64"/>
    <s v="Yes"/>
    <s v="No"/>
    <n v="230.4"/>
    <n v="2"/>
    <n v="7"/>
    <s v="Yes"/>
    <n v="0"/>
    <s v="MS"/>
    <x v="0"/>
    <n v="81"/>
    <s v="No"/>
    <s v="Yes"/>
    <s v="Yes"/>
    <s v="  Month-to-Month   "/>
    <s v="Direct Debit"/>
    <n v="49"/>
    <n v="1562"/>
    <x v="4"/>
    <s v="Attitude of support person"/>
    <x v="677"/>
    <x v="320"/>
    <n v="18"/>
    <x v="0"/>
    <n v="40.98"/>
    <x v="9"/>
    <s v="Email"/>
    <x v="0"/>
    <n v="4.6100000000000003"/>
    <n v="6766"/>
    <s v="Medio"/>
    <s v="Medio"/>
    <n v="0.44444444444444442"/>
    <n v="1168"/>
    <n v="130"/>
    <n v="0.13846153846153847"/>
    <n v="0.13846153846153847"/>
    <s v="Primera compra"/>
    <n v="1434"/>
    <n v="47.112936344969199"/>
    <n v="3.9260780287474333"/>
    <x v="1"/>
    <x v="0"/>
    <s v="nov"/>
  </r>
  <r>
    <x v="5993"/>
    <x v="1"/>
    <n v="11"/>
    <n v="8"/>
    <n v="23.7"/>
    <n v="15"/>
    <s v="Yes"/>
    <s v="No"/>
    <n v="7.2"/>
    <n v="2"/>
    <n v="3"/>
    <s v="Yes"/>
    <n v="0"/>
    <s v="RI"/>
    <x v="0"/>
    <n v="32"/>
    <s v="No"/>
    <s v="No"/>
    <s v="Yes"/>
    <s v="  Month-to-Month   "/>
    <s v="Credit Card"/>
    <n v="44"/>
    <n v="129"/>
    <x v="2"/>
    <s v="Competitor offered more data"/>
    <x v="619"/>
    <x v="1345"/>
    <n v="38"/>
    <x v="2"/>
    <n v="45.11"/>
    <x v="10"/>
    <s v="SMS"/>
    <x v="0"/>
    <n v="0.22"/>
    <n v="6883"/>
    <s v="Alto"/>
    <s v="Medio"/>
    <n v="0.18421052631578946"/>
    <n v="902"/>
    <n v="30"/>
    <n v="1.2666666666666666"/>
    <n v="1.2666666666666666"/>
    <s v="Primera compra"/>
    <n v="506"/>
    <n v="16.624229979466119"/>
    <n v="1.3853524982888432"/>
    <x v="1"/>
    <x v="1"/>
    <s v="may"/>
  </r>
  <r>
    <x v="5994"/>
    <x v="1"/>
    <n v="36"/>
    <n v="8"/>
    <n v="16.3"/>
    <n v="0"/>
    <s v="No"/>
    <s v="No"/>
    <n v="0"/>
    <n v="3"/>
    <n v="0"/>
    <s v="No"/>
    <n v="0"/>
    <s v="PA"/>
    <x v="0"/>
    <n v="60"/>
    <s v="No"/>
    <s v="No"/>
    <s v="No"/>
    <s v="  Month-to-Month   "/>
    <s v="Paper Check"/>
    <n v="10"/>
    <n v="17"/>
    <x v="4"/>
    <s v="Attitude of support person"/>
    <x v="421"/>
    <x v="423"/>
    <n v="76"/>
    <x v="1"/>
    <n v="9.06"/>
    <x v="2"/>
    <s v="SMS"/>
    <x v="0"/>
    <n v="0"/>
    <n v="4805"/>
    <s v="Medio"/>
    <s v="Medio"/>
    <n v="6.5789473684210523E-2"/>
    <n v="942"/>
    <n v="13"/>
    <n v="5.8461538461538458"/>
    <n v="5.8461538461538458"/>
    <s v="Primera compra"/>
    <n v="496"/>
    <n v="16.295687885010267"/>
    <n v="1.3579739904175223"/>
    <x v="1"/>
    <x v="1"/>
    <s v="jun"/>
  </r>
  <r>
    <x v="5995"/>
    <x v="1"/>
    <n v="12"/>
    <n v="10"/>
    <n v="31.9"/>
    <n v="40"/>
    <s v="Yes"/>
    <s v="No"/>
    <n v="25"/>
    <n v="4"/>
    <n v="14"/>
    <s v="No"/>
    <n v="27"/>
    <s v="ID"/>
    <x v="1"/>
    <n v="21"/>
    <s v="Yes"/>
    <s v="No"/>
    <s v="No"/>
    <s v="  Month-to-Month   "/>
    <s v="Direct Debit"/>
    <n v="34"/>
    <n v="137"/>
    <x v="2"/>
    <s v="Competitor had better devices"/>
    <x v="188"/>
    <x v="571"/>
    <n v="50"/>
    <x v="1"/>
    <n v="31.11"/>
    <x v="10"/>
    <s v="Phone"/>
    <x v="0"/>
    <n v="0.12"/>
    <n v="2327"/>
    <s v="Medio"/>
    <s v="Medio"/>
    <n v="0.14000000000000001"/>
    <n v="1646"/>
    <n v="57"/>
    <n v="0.8771929824561403"/>
    <n v="0.8771929824561403"/>
    <s v="Primera compra"/>
    <n v="833"/>
    <n v="27.367556468172488"/>
    <n v="2.2806297056810405"/>
    <x v="1"/>
    <x v="1"/>
    <s v="jul"/>
  </r>
  <r>
    <x v="5996"/>
    <x v="1"/>
    <n v="43"/>
    <n v="228"/>
    <n v="330.2"/>
    <n v="0"/>
    <s v="No"/>
    <s v="No"/>
    <n v="0"/>
    <n v="0"/>
    <n v="4"/>
    <s v="Yes"/>
    <n v="0"/>
    <s v="ID"/>
    <x v="1"/>
    <n v="67"/>
    <s v="No"/>
    <s v="Yes"/>
    <s v="Yes"/>
    <s v="  Month-to-Month   "/>
    <s v="Direct Debit"/>
    <n v="58"/>
    <n v="2411"/>
    <x v="1"/>
    <s v="Network reliability"/>
    <x v="1087"/>
    <x v="392"/>
    <n v="11"/>
    <x v="1"/>
    <n v="66.34"/>
    <x v="8"/>
    <s v="Email"/>
    <x v="1"/>
    <n v="0"/>
    <n v="3731"/>
    <s v="Alto"/>
    <s v="Medio"/>
    <n v="0.81818181818181823"/>
    <n v="1395"/>
    <n v="237"/>
    <n v="4.6413502109704644E-2"/>
    <n v="4.6413502109704644E-2"/>
    <s v="Primera compra"/>
    <n v="1048"/>
    <n v="34.431211498973305"/>
    <n v="2.8692676249144422"/>
    <x v="1"/>
    <x v="3"/>
    <s v="nov"/>
  </r>
  <r>
    <x v="5997"/>
    <x v="1"/>
    <n v="20"/>
    <n v="454"/>
    <n v="1116.7"/>
    <n v="280"/>
    <s v="Yes"/>
    <s v="No"/>
    <n v="180.6"/>
    <n v="0"/>
    <n v="12"/>
    <s v="Yes"/>
    <n v="0"/>
    <s v="LA"/>
    <x v="0"/>
    <n v="48"/>
    <s v="No"/>
    <s v="No"/>
    <s v="Yes"/>
    <s v="  One Year   "/>
    <s v="Direct Debit"/>
    <n v="43"/>
    <n v="3030"/>
    <x v="4"/>
    <s v="Attitude of service provider"/>
    <x v="599"/>
    <x v="440"/>
    <n v="27"/>
    <x v="0"/>
    <n v="37.909999999999997"/>
    <x v="9"/>
    <s v="SMS"/>
    <x v="0"/>
    <n v="0.9"/>
    <n v="1301"/>
    <s v="Medio"/>
    <s v="Medio"/>
    <n v="0.29629629629629628"/>
    <n v="1300"/>
    <n v="742"/>
    <n v="3.638814016172507E-2"/>
    <n v="3.638814016172507E-2"/>
    <s v="Primera compra"/>
    <n v="573"/>
    <n v="18.82546201232033"/>
    <n v="1.5687885010266942"/>
    <x v="1"/>
    <x v="3"/>
    <s v="mar"/>
  </r>
  <r>
    <x v="5998"/>
    <x v="1"/>
    <n v="5"/>
    <n v="6"/>
    <n v="17"/>
    <n v="12"/>
    <s v="Yes"/>
    <s v="No"/>
    <n v="13.7"/>
    <n v="4"/>
    <n v="9"/>
    <s v="Yes"/>
    <n v="0"/>
    <s v="MD"/>
    <x v="1"/>
    <n v="43"/>
    <s v="No"/>
    <s v="No"/>
    <s v="No"/>
    <s v="  Month-to-Month   "/>
    <s v="Direct Debit"/>
    <n v="38"/>
    <n v="107"/>
    <x v="2"/>
    <s v="Competitor made better offer"/>
    <x v="1092"/>
    <x v="1201"/>
    <n v="111"/>
    <x v="2"/>
    <n v="37.93"/>
    <x v="0"/>
    <s v="Phone"/>
    <x v="1"/>
    <n v="0.27"/>
    <n v="5084"/>
    <s v="Medio"/>
    <s v="Bajo"/>
    <n v="1.8018018018018018E-2"/>
    <n v="844"/>
    <n v="20"/>
    <n v="5.55"/>
    <n v="5.55"/>
    <s v="Primera compra"/>
    <n v="722"/>
    <n v="23.720739219712527"/>
    <n v="1.9767282683093772"/>
    <x v="0"/>
    <x v="1"/>
    <s v="oct"/>
  </r>
  <r>
    <x v="5999"/>
    <x v="1"/>
    <n v="7"/>
    <n v="133"/>
    <n v="423.5"/>
    <n v="212"/>
    <s v="Yes"/>
    <s v="No"/>
    <n v="229.7"/>
    <n v="3"/>
    <n v="4"/>
    <s v="Yes"/>
    <n v="0"/>
    <s v="SD"/>
    <x v="1"/>
    <n v="72"/>
    <s v="No"/>
    <s v="Yes"/>
    <s v="No"/>
    <s v="  One Year   "/>
    <s v="Credit Card"/>
    <n v="49"/>
    <n v="2595"/>
    <x v="5"/>
    <s v="Lack of affordable download/upload speed"/>
    <x v="32"/>
    <x v="899"/>
    <n v="67"/>
    <x v="2"/>
    <n v="49.26"/>
    <x v="5"/>
    <s v="Phone"/>
    <x v="1"/>
    <n v="0.69"/>
    <n v="5176"/>
    <s v="Alto"/>
    <s v="Bajo"/>
    <n v="5.9701492537313432E-2"/>
    <n v="1632"/>
    <n v="349"/>
    <n v="0.19197707736389685"/>
    <n v="0.19197707736389685"/>
    <s v="Primera compra"/>
    <n v="1402"/>
    <n v="46.061601642710471"/>
    <n v="3.8384668035592058"/>
    <x v="0"/>
    <x v="3"/>
    <s v="dic"/>
  </r>
  <r>
    <x v="6000"/>
    <x v="1"/>
    <n v="6"/>
    <n v="32"/>
    <n v="72.7"/>
    <n v="36"/>
    <s v="Yes"/>
    <s v="No"/>
    <n v="70.7"/>
    <n v="4"/>
    <n v="5"/>
    <s v="Yes"/>
    <n v="0"/>
    <s v="OH"/>
    <x v="1"/>
    <n v="39"/>
    <s v="No"/>
    <s v="No"/>
    <s v="No"/>
    <s v="  Month-to-Month   "/>
    <s v="Direct Debit"/>
    <n v="36"/>
    <n v="332"/>
    <x v="2"/>
    <s v="Competitor offered more data"/>
    <x v="908"/>
    <x v="253"/>
    <n v="119"/>
    <x v="2"/>
    <n v="31.68"/>
    <x v="3"/>
    <s v="Phone"/>
    <x v="0"/>
    <n v="1.41"/>
    <n v="727"/>
    <s v="Medio"/>
    <s v="Bajo"/>
    <n v="8.4033613445378148E-3"/>
    <n v="811"/>
    <n v="69"/>
    <n v="1.7246376811594204"/>
    <n v="1.7246376811594204"/>
    <s v="Primera compra"/>
    <n v="1527"/>
    <n v="50.168377823408619"/>
    <n v="4.1806981519507183"/>
    <x v="2"/>
    <x v="1"/>
    <s v="ago"/>
  </r>
  <r>
    <x v="6001"/>
    <x v="1"/>
    <n v="9"/>
    <n v="4"/>
    <n v="11"/>
    <n v="4"/>
    <s v="Yes"/>
    <s v="No"/>
    <n v="3"/>
    <n v="2"/>
    <n v="0"/>
    <s v="No"/>
    <n v="0"/>
    <s v="UT"/>
    <x v="1"/>
    <n v="58"/>
    <s v="No"/>
    <s v="No"/>
    <s v="No"/>
    <s v="  Month-to-Month   "/>
    <s v="Paper Check"/>
    <n v="10"/>
    <n v="10"/>
    <x v="2"/>
    <s v="Competitor made better offer"/>
    <x v="1434"/>
    <x v="600"/>
    <n v="47"/>
    <x v="2"/>
    <n v="11.74"/>
    <x v="7"/>
    <s v="SMS"/>
    <x v="1"/>
    <n v="0.02"/>
    <n v="5823"/>
    <s v="Medio"/>
    <s v="Medio"/>
    <n v="0.1276595744680851"/>
    <n v="476"/>
    <n v="14"/>
    <n v="3.3571428571428572"/>
    <n v="3.3571428571428572"/>
    <s v="Primera compra"/>
    <n v="1606"/>
    <n v="52.763860369609851"/>
    <n v="4.3969883641341543"/>
    <x v="1"/>
    <x v="1"/>
    <s v="may"/>
  </r>
  <r>
    <x v="6002"/>
    <x v="1"/>
    <n v="45"/>
    <n v="2"/>
    <n v="5"/>
    <n v="0"/>
    <s v="No"/>
    <s v="No"/>
    <n v="0"/>
    <n v="0"/>
    <n v="6"/>
    <s v="Yes"/>
    <n v="0"/>
    <s v="NH"/>
    <x v="0"/>
    <n v="72"/>
    <s v="No"/>
    <s v="Yes"/>
    <s v="Yes"/>
    <s v="  Month-to-Month   "/>
    <s v="Paper Check"/>
    <n v="20"/>
    <n v="20"/>
    <x v="2"/>
    <s v="Competitor made better offer"/>
    <x v="110"/>
    <x v="1097"/>
    <n v="56"/>
    <x v="0"/>
    <n v="21.78"/>
    <x v="5"/>
    <s v="SMS"/>
    <x v="0"/>
    <n v="0"/>
    <n v="1595"/>
    <s v="Medio"/>
    <s v="Bajo"/>
    <n v="7.1428571428571425E-2"/>
    <n v="1230"/>
    <n v="6"/>
    <n v="9.3333333333333339"/>
    <n v="9.3333333333333339"/>
    <s v="Primera compra"/>
    <n v="729"/>
    <n v="23.950718685831625"/>
    <n v="1.9958932238193021"/>
    <x v="0"/>
    <x v="1"/>
    <s v="oct"/>
  </r>
  <r>
    <x v="6003"/>
    <x v="1"/>
    <n v="44"/>
    <n v="384"/>
    <n v="563.29999999999995"/>
    <n v="0"/>
    <s v="No"/>
    <s v="No"/>
    <n v="0"/>
    <n v="0"/>
    <n v="5"/>
    <s v="Yes"/>
    <n v="0"/>
    <s v="CA"/>
    <x v="0"/>
    <n v="40"/>
    <s v="No"/>
    <s v="No"/>
    <s v="No"/>
    <s v="  One Year   "/>
    <s v="Direct Debit"/>
    <n v="27"/>
    <n v="1532"/>
    <x v="0"/>
    <m/>
    <x v="966"/>
    <x v="399"/>
    <n v="79"/>
    <x v="1"/>
    <n v="24.73"/>
    <x v="8"/>
    <s v="Phone"/>
    <x v="0"/>
    <n v="0"/>
    <n v="463"/>
    <s v="Medio"/>
    <s v="Medio"/>
    <n v="0.11392405063291139"/>
    <n v="751"/>
    <n v="393"/>
    <n v="0.2010178117048346"/>
    <n v="0.2010178117048346"/>
    <s v="Primera compra"/>
    <n v="1128"/>
    <n v="37.059548254620125"/>
    <n v="3.0882956878850103"/>
    <x v="1"/>
    <x v="0"/>
    <s v="sept"/>
  </r>
  <r>
    <x v="6004"/>
    <x v="1"/>
    <n v="3"/>
    <n v="211"/>
    <n v="437.8"/>
    <n v="120"/>
    <s v="Yes"/>
    <s v="No"/>
    <n v="120"/>
    <n v="5"/>
    <n v="6"/>
    <s v="Yes"/>
    <n v="0"/>
    <s v="ID"/>
    <x v="1"/>
    <n v="54"/>
    <s v="No"/>
    <s v="No"/>
    <s v="No"/>
    <s v="  Month-to-Month   "/>
    <s v="Direct Debit"/>
    <n v="50"/>
    <n v="1461"/>
    <x v="4"/>
    <s v="Attitude of service provider"/>
    <x v="123"/>
    <x v="818"/>
    <n v="76"/>
    <x v="2"/>
    <n v="55.9"/>
    <x v="4"/>
    <s v="Email"/>
    <x v="0"/>
    <n v="0.36"/>
    <n v="6748"/>
    <s v="Alto"/>
    <s v="Bajo"/>
    <n v="3.9473684210526314E-2"/>
    <n v="1688"/>
    <n v="334"/>
    <n v="0.22754491017964071"/>
    <n v="0.22754491017964071"/>
    <s v="Primera compra"/>
    <n v="304"/>
    <n v="9.9876796714579061"/>
    <n v="0.83230663928815884"/>
    <x v="0"/>
    <x v="0"/>
    <s v="dic"/>
  </r>
  <r>
    <x v="6005"/>
    <x v="1"/>
    <n v="20"/>
    <n v="27"/>
    <n v="60.4"/>
    <n v="0"/>
    <s v="No"/>
    <s v="No"/>
    <n v="0"/>
    <n v="3"/>
    <n v="1"/>
    <s v="Yes"/>
    <n v="0"/>
    <s v="ID"/>
    <x v="0"/>
    <n v="38"/>
    <s v="No"/>
    <s v="No"/>
    <s v="Yes"/>
    <s v="  Month-to-Month   "/>
    <s v="Direct Debit"/>
    <n v="33"/>
    <n v="133"/>
    <x v="4"/>
    <s v="Attitude of support person"/>
    <x v="562"/>
    <x v="802"/>
    <n v="11"/>
    <x v="2"/>
    <n v="29.36"/>
    <x v="2"/>
    <s v="Email"/>
    <x v="1"/>
    <n v="0"/>
    <n v="6134"/>
    <s v="Medio"/>
    <s v="Medio"/>
    <n v="0.45454545454545453"/>
    <n v="657"/>
    <n v="32"/>
    <n v="0.34375"/>
    <n v="0.34375"/>
    <s v="Primera compra"/>
    <n v="981"/>
    <n v="32.229979466119097"/>
    <n v="2.6858316221765914"/>
    <x v="1"/>
    <x v="1"/>
    <s v="feb"/>
  </r>
  <r>
    <x v="6006"/>
    <x v="1"/>
    <n v="35"/>
    <n v="245"/>
    <n v="550.9"/>
    <n v="10"/>
    <s v="Yes"/>
    <s v="No"/>
    <n v="12.2"/>
    <n v="1"/>
    <n v="2"/>
    <s v="No"/>
    <n v="37"/>
    <s v="VT"/>
    <x v="1"/>
    <n v="70"/>
    <s v="No"/>
    <s v="Yes"/>
    <s v="Yes"/>
    <s v="  One Year   "/>
    <s v="Direct Debit"/>
    <n v="59"/>
    <n v="3274"/>
    <x v="2"/>
    <s v="Competitor offered higher download speeds"/>
    <x v="485"/>
    <x v="1305"/>
    <n v="41"/>
    <x v="0"/>
    <n v="57.36"/>
    <x v="7"/>
    <s v="Phone"/>
    <x v="0"/>
    <n v="36.58"/>
    <n v="5285"/>
    <s v="Alto"/>
    <s v="Medio"/>
    <n v="0.14634146341463414"/>
    <n v="588"/>
    <n v="261"/>
    <n v="0.15708812260536398"/>
    <n v="0.15708812260536398"/>
    <s v="Primera compra"/>
    <n v="381"/>
    <n v="12.517453798767967"/>
    <n v="1.0431211498973305"/>
    <x v="1"/>
    <x v="3"/>
    <s v="sept"/>
  </r>
  <r>
    <x v="6007"/>
    <x v="1"/>
    <n v="26"/>
    <n v="2"/>
    <n v="4"/>
    <n v="0"/>
    <s v="No"/>
    <s v="No"/>
    <n v="229.2"/>
    <n v="4"/>
    <n v="10"/>
    <s v="Yes"/>
    <n v="0"/>
    <s v="DE"/>
    <x v="0"/>
    <n v="27"/>
    <s v="Yes"/>
    <s v="No"/>
    <s v="No"/>
    <s v="  Month-to-Month   "/>
    <s v="Direct Debit"/>
    <n v="46"/>
    <n v="46"/>
    <x v="4"/>
    <s v="Attitude of support person"/>
    <x v="404"/>
    <x v="748"/>
    <n v="24"/>
    <x v="0"/>
    <n v="50.98"/>
    <x v="3"/>
    <s v="Phone"/>
    <x v="1"/>
    <n v="0"/>
    <n v="3243"/>
    <s v="Alto"/>
    <s v="Bajo"/>
    <n v="4.1666666666666664E-2"/>
    <n v="1241"/>
    <n v="3"/>
    <n v="8"/>
    <n v="8"/>
    <s v="Primera compra"/>
    <n v="762"/>
    <n v="25.034907597535934"/>
    <n v="2.086242299794661"/>
    <x v="2"/>
    <x v="1"/>
    <s v="sept"/>
  </r>
  <r>
    <x v="6008"/>
    <x v="1"/>
    <n v="2"/>
    <n v="12"/>
    <n v="33.700000000000003"/>
    <n v="0"/>
    <s v="No"/>
    <s v="Yes"/>
    <n v="0"/>
    <n v="5"/>
    <n v="30"/>
    <s v="No"/>
    <n v="19"/>
    <s v="MI"/>
    <x v="1"/>
    <n v="22"/>
    <s v="Yes"/>
    <s v="No"/>
    <s v="No"/>
    <s v="  Month-to-Month   "/>
    <s v="Direct Debit"/>
    <n v="41"/>
    <n v="155"/>
    <x v="2"/>
    <s v="Competitor had better devices"/>
    <x v="394"/>
    <x v="974"/>
    <n v="6"/>
    <x v="2"/>
    <n v="45.19"/>
    <x v="3"/>
    <s v="Email"/>
    <x v="0"/>
    <n v="0"/>
    <n v="992"/>
    <s v="Alto"/>
    <s v="Bajo"/>
    <n v="0.16666666666666666"/>
    <n v="1496"/>
    <n v="13"/>
    <n v="0.46153846153846156"/>
    <n v="0.46153846153846156"/>
    <s v="Primera compra"/>
    <n v="478"/>
    <n v="15.704312114989733"/>
    <n v="1.3086926762491444"/>
    <x v="0"/>
    <x v="1"/>
    <s v="jun"/>
  </r>
  <r>
    <x v="6009"/>
    <x v="1"/>
    <n v="14"/>
    <n v="146"/>
    <n v="361.8"/>
    <n v="0"/>
    <s v="No"/>
    <s v="No"/>
    <n v="0"/>
    <n v="4"/>
    <n v="7"/>
    <s v="Yes"/>
    <n v="0"/>
    <s v="DE"/>
    <x v="1"/>
    <n v="42"/>
    <s v="No"/>
    <s v="No"/>
    <s v="Yes"/>
    <s v="  Two Year   "/>
    <s v="Direct Debit"/>
    <n v="47"/>
    <n v="2805"/>
    <x v="2"/>
    <s v="Competitor offered more data"/>
    <x v="42"/>
    <x v="425"/>
    <n v="17"/>
    <x v="1"/>
    <n v="40.53"/>
    <x v="1"/>
    <s v="Email"/>
    <x v="1"/>
    <n v="0"/>
    <n v="5264"/>
    <s v="Medio"/>
    <s v="Bajo"/>
    <n v="0"/>
    <n v="1530"/>
    <n v="146"/>
    <n v="0.11643835616438356"/>
    <n v="0.11643835616438356"/>
    <s v="Primera compra"/>
    <n v="1449"/>
    <n v="47.605749486652975"/>
    <n v="3.9671457905544147"/>
    <x v="2"/>
    <x v="3"/>
    <s v="oct"/>
  </r>
  <r>
    <x v="6010"/>
    <x v="1"/>
    <n v="28"/>
    <n v="178"/>
    <n v="398.4"/>
    <n v="0"/>
    <s v="No"/>
    <s v="No"/>
    <n v="0"/>
    <n v="2"/>
    <n v="18"/>
    <s v="Yes"/>
    <n v="0"/>
    <s v="TX"/>
    <x v="1"/>
    <n v="26"/>
    <s v="Yes"/>
    <s v="No"/>
    <s v="No"/>
    <s v="  Month-to-Month   "/>
    <s v="Direct Debit"/>
    <n v="40"/>
    <n v="1462"/>
    <x v="4"/>
    <s v="Attitude of support person"/>
    <x v="515"/>
    <x v="864"/>
    <n v="81"/>
    <x v="0"/>
    <n v="47.51"/>
    <x v="6"/>
    <s v="SMS"/>
    <x v="1"/>
    <n v="0"/>
    <n v="4148"/>
    <s v="Alto"/>
    <s v="Medio"/>
    <n v="0.12345679012345678"/>
    <n v="698"/>
    <n v="188"/>
    <n v="0.43085106382978722"/>
    <n v="0.43085106382978722"/>
    <s v="Primera compra"/>
    <n v="1525"/>
    <n v="50.102669404517449"/>
    <n v="4.1752224503764541"/>
    <x v="1"/>
    <x v="0"/>
    <s v="ago"/>
  </r>
  <r>
    <x v="6011"/>
    <x v="1"/>
    <n v="24"/>
    <n v="263"/>
    <n v="506.1"/>
    <n v="0"/>
    <s v="No"/>
    <s v="No"/>
    <n v="0"/>
    <n v="5"/>
    <n v="3"/>
    <s v="Yes"/>
    <n v="0"/>
    <s v="MT"/>
    <x v="0"/>
    <n v="46"/>
    <s v="No"/>
    <s v="No"/>
    <s v="No"/>
    <s v="  Month-to-Month   "/>
    <s v="Credit Card"/>
    <n v="29"/>
    <n v="1608"/>
    <x v="3"/>
    <s v="Don't know"/>
    <x v="1001"/>
    <x v="37"/>
    <n v="53"/>
    <x v="0"/>
    <n v="31.65"/>
    <x v="3"/>
    <s v="Email"/>
    <x v="0"/>
    <n v="0"/>
    <n v="5694"/>
    <s v="Medio"/>
    <s v="Bajo"/>
    <n v="1.8867924528301886E-2"/>
    <n v="705"/>
    <n v="264"/>
    <n v="0.20075757575757575"/>
    <n v="0.20075757575757575"/>
    <s v="Primera compra"/>
    <n v="473"/>
    <n v="15.540041067761805"/>
    <n v="1.2950034223134839"/>
    <x v="0"/>
    <x v="0"/>
    <s v="jun"/>
  </r>
  <r>
    <x v="6012"/>
    <x v="1"/>
    <n v="41"/>
    <n v="12"/>
    <n v="37.4"/>
    <n v="0"/>
    <s v="No"/>
    <s v="No"/>
    <n v="160.9"/>
    <n v="2"/>
    <n v="30"/>
    <s v="Yes"/>
    <n v="0"/>
    <s v="MI"/>
    <x v="0"/>
    <n v="28"/>
    <s v="Yes"/>
    <s v="No"/>
    <s v="No"/>
    <s v="  Month-to-Month   "/>
    <s v="Direct Debit"/>
    <n v="20"/>
    <n v="62"/>
    <x v="3"/>
    <s v="Don't know"/>
    <x v="824"/>
    <x v="785"/>
    <n v="89"/>
    <x v="0"/>
    <n v="17.399999999999999"/>
    <x v="3"/>
    <s v="Phone"/>
    <x v="1"/>
    <n v="0"/>
    <n v="1000"/>
    <s v="Medio"/>
    <s v="Bajo"/>
    <n v="1.1235955056179775E-2"/>
    <n v="1537"/>
    <n v="13"/>
    <n v="6.8461538461538458"/>
    <n v="6.8461538461538458"/>
    <s v="Primera compra"/>
    <n v="511"/>
    <n v="16.788501026694046"/>
    <n v="1.3990417522245038"/>
    <x v="0"/>
    <x v="1"/>
    <s v="may"/>
  </r>
  <r>
    <x v="6013"/>
    <x v="1"/>
    <n v="42"/>
    <n v="29"/>
    <n v="84.7"/>
    <n v="0"/>
    <s v="No"/>
    <s v="No"/>
    <n v="0"/>
    <n v="1"/>
    <n v="4"/>
    <s v="Yes"/>
    <n v="0"/>
    <s v="NH"/>
    <x v="1"/>
    <n v="55"/>
    <s v="No"/>
    <s v="No"/>
    <s v="No"/>
    <s v="  Month-to-Month   "/>
    <s v="Direct Debit"/>
    <n v="34"/>
    <n v="714"/>
    <x v="2"/>
    <s v="Competitor had better devices"/>
    <x v="1352"/>
    <x v="373"/>
    <n v="94"/>
    <x v="1"/>
    <n v="27.59"/>
    <x v="8"/>
    <s v="SMS"/>
    <x v="0"/>
    <n v="0"/>
    <n v="3345"/>
    <s v="Medio"/>
    <s v="Medio"/>
    <n v="9.5744680851063829E-2"/>
    <n v="649"/>
    <n v="38"/>
    <n v="2.4736842105263159"/>
    <n v="2.4736842105263159"/>
    <s v="Primera compra"/>
    <n v="694"/>
    <n v="22.800821355236142"/>
    <n v="1.9000684462696784"/>
    <x v="1"/>
    <x v="2"/>
    <s v="nov"/>
  </r>
  <r>
    <x v="6014"/>
    <x v="1"/>
    <n v="25"/>
    <n v="20"/>
    <n v="66.5"/>
    <n v="28"/>
    <s v="Yes"/>
    <s v="No"/>
    <n v="16.399999999999999"/>
    <n v="0"/>
    <n v="2"/>
    <s v="Yes"/>
    <n v="0"/>
    <s v="MD"/>
    <x v="0"/>
    <n v="75"/>
    <s v="No"/>
    <s v="Yes"/>
    <s v="No"/>
    <s v="  Month-to-Month   "/>
    <s v="Credit Card"/>
    <n v="32"/>
    <n v="238"/>
    <x v="4"/>
    <s v="Attitude of support person"/>
    <x v="184"/>
    <x v="1198"/>
    <n v="79"/>
    <x v="0"/>
    <n v="26.47"/>
    <x v="3"/>
    <s v="Phone"/>
    <x v="0"/>
    <n v="0.82"/>
    <n v="579"/>
    <s v="Medio"/>
    <s v="Bajo"/>
    <n v="1.2658227848101266E-2"/>
    <n v="1383"/>
    <n v="49"/>
    <n v="1.6122448979591837"/>
    <n v="1.6122448979591837"/>
    <s v="Primera compra"/>
    <n v="1508"/>
    <n v="49.544147843942511"/>
    <n v="4.128678986995209"/>
    <x v="2"/>
    <x v="1"/>
    <s v="ago"/>
  </r>
  <r>
    <x v="6015"/>
    <x v="1"/>
    <n v="2"/>
    <n v="16"/>
    <n v="50.8"/>
    <n v="12"/>
    <s v="Yes"/>
    <s v="No"/>
    <n v="11.1"/>
    <n v="0"/>
    <n v="4"/>
    <s v="Yes"/>
    <n v="0"/>
    <s v="NY"/>
    <x v="0"/>
    <n v="63"/>
    <s v="No"/>
    <s v="No"/>
    <s v="Yes"/>
    <s v="  Month-to-Month   "/>
    <s v="Direct Debit"/>
    <n v="50"/>
    <n v="158"/>
    <x v="2"/>
    <s v="Competitor made better offer"/>
    <x v="255"/>
    <x v="432"/>
    <n v="80"/>
    <x v="2"/>
    <n v="52.03"/>
    <x v="7"/>
    <s v="Email"/>
    <x v="1"/>
    <n v="0.22"/>
    <n v="6667"/>
    <s v="Alto"/>
    <s v="Medio"/>
    <n v="7.4999999999999997E-2"/>
    <n v="1587"/>
    <n v="34"/>
    <n v="2.3529411764705883"/>
    <n v="2.3529411764705883"/>
    <s v="Primera compra"/>
    <n v="452"/>
    <n v="14.850102669404517"/>
    <n v="1.2375085557837098"/>
    <x v="1"/>
    <x v="1"/>
    <s v="jul"/>
  </r>
  <r>
    <x v="6016"/>
    <x v="1"/>
    <n v="4"/>
    <n v="26"/>
    <n v="86.4"/>
    <n v="0"/>
    <s v="No"/>
    <s v="No"/>
    <n v="0"/>
    <n v="5"/>
    <n v="0"/>
    <s v="No"/>
    <n v="0"/>
    <s v="IN"/>
    <x v="0"/>
    <n v="57"/>
    <s v="No"/>
    <s v="No"/>
    <s v="No"/>
    <s v="  Month-to-Month   "/>
    <s v="Direct Debit"/>
    <n v="10"/>
    <n v="139"/>
    <x v="2"/>
    <s v="Competitor made better offer"/>
    <x v="225"/>
    <x v="764"/>
    <n v="87"/>
    <x v="2"/>
    <n v="8.44"/>
    <x v="3"/>
    <s v="Phone"/>
    <x v="0"/>
    <n v="0"/>
    <n v="5052"/>
    <s v="Medio"/>
    <s v="Bajo"/>
    <n v="1.1494252873563218E-2"/>
    <n v="1191"/>
    <n v="27"/>
    <n v="3.2222222222222223"/>
    <n v="3.2222222222222223"/>
    <s v="Primera compra"/>
    <n v="1455"/>
    <n v="47.802874743326491"/>
    <n v="3.9835728952772076"/>
    <x v="2"/>
    <x v="1"/>
    <s v="oct"/>
  </r>
  <r>
    <x v="6017"/>
    <x v="1"/>
    <n v="40"/>
    <n v="10"/>
    <n v="24.7"/>
    <n v="4"/>
    <s v="Yes"/>
    <s v="No"/>
    <n v="4.3"/>
    <n v="4"/>
    <n v="14"/>
    <s v="Yes"/>
    <n v="0"/>
    <s v="MD"/>
    <x v="0"/>
    <n v="21"/>
    <s v="Yes"/>
    <s v="No"/>
    <s v="No"/>
    <s v="  Month-to-Month   "/>
    <s v="Direct Debit"/>
    <n v="33"/>
    <n v="102"/>
    <x v="1"/>
    <s v="Product dissatisfaction"/>
    <x v="821"/>
    <x v="1236"/>
    <n v="17"/>
    <x v="1"/>
    <n v="39.51"/>
    <x v="10"/>
    <s v="SMS"/>
    <x v="0"/>
    <n v="0.13"/>
    <n v="6174"/>
    <s v="Medio"/>
    <s v="Medio"/>
    <n v="0.41176470588235292"/>
    <n v="1358"/>
    <n v="21"/>
    <n v="0.80952380952380953"/>
    <n v="0.80952380952380953"/>
    <s v="Primera compra"/>
    <n v="432"/>
    <n v="14.193018480492814"/>
    <n v="1.1827515400410678"/>
    <x v="1"/>
    <x v="1"/>
    <s v="ago"/>
  </r>
  <r>
    <x v="6018"/>
    <x v="1"/>
    <n v="37"/>
    <n v="3"/>
    <n v="8.1999999999999993"/>
    <n v="0"/>
    <s v="No"/>
    <s v="No"/>
    <n v="0"/>
    <n v="3"/>
    <n v="10"/>
    <s v="Yes"/>
    <n v="0"/>
    <s v="NJ"/>
    <x v="0"/>
    <n v="19"/>
    <s v="Yes"/>
    <s v="No"/>
    <s v="Yes"/>
    <s v="  Month-to-Month   "/>
    <s v="Paper Check"/>
    <n v="28"/>
    <n v="57"/>
    <x v="2"/>
    <s v="Competitor made better offer"/>
    <x v="466"/>
    <x v="660"/>
    <n v="4"/>
    <x v="0"/>
    <n v="29.94"/>
    <x v="5"/>
    <s v="Email"/>
    <x v="0"/>
    <n v="0"/>
    <n v="1147"/>
    <s v="Medio"/>
    <s v="Bajo"/>
    <n v="1"/>
    <n v="471"/>
    <n v="7"/>
    <n v="0.5714285714285714"/>
    <n v="0.5714285714285714"/>
    <s v="Primera compra"/>
    <n v="391"/>
    <n v="12.845995893223819"/>
    <n v="1.0704996577686516"/>
    <x v="0"/>
    <x v="1"/>
    <s v="sept"/>
  </r>
  <r>
    <x v="6019"/>
    <x v="1"/>
    <n v="31"/>
    <n v="130"/>
    <n v="241.5"/>
    <n v="0"/>
    <s v="No"/>
    <s v="No"/>
    <n v="0"/>
    <n v="0"/>
    <n v="4"/>
    <s v="Yes"/>
    <n v="0"/>
    <s v="OH"/>
    <x v="0"/>
    <n v="57"/>
    <s v="No"/>
    <s v="No"/>
    <s v="Yes"/>
    <s v="  Month-to-Month   "/>
    <s v="Direct Debit"/>
    <n v="31"/>
    <n v="534"/>
    <x v="2"/>
    <s v="Competitor had better devices"/>
    <x v="254"/>
    <x v="1360"/>
    <n v="102"/>
    <x v="1"/>
    <n v="26.63"/>
    <x v="0"/>
    <s v="Phone"/>
    <x v="1"/>
    <n v="0"/>
    <n v="1174"/>
    <s v="Medio"/>
    <s v="Bajo"/>
    <n v="1.9607843137254902E-2"/>
    <n v="1361"/>
    <n v="132"/>
    <n v="0.77272727272727271"/>
    <n v="0.77272727272727271"/>
    <s v="Primera compra"/>
    <n v="388"/>
    <n v="12.747433264887063"/>
    <n v="1.0622861054072552"/>
    <x v="0"/>
    <x v="1"/>
    <s v="sept"/>
  </r>
  <r>
    <x v="6020"/>
    <x v="1"/>
    <n v="11"/>
    <n v="372"/>
    <n v="998.2"/>
    <n v="355"/>
    <s v="Yes"/>
    <s v="No"/>
    <n v="202.4"/>
    <n v="4"/>
    <n v="5"/>
    <s v="Yes"/>
    <n v="0"/>
    <s v="PA"/>
    <x v="0"/>
    <n v="50"/>
    <s v="No"/>
    <s v="No"/>
    <s v="Yes"/>
    <s v="  Two Year   "/>
    <s v="Direct Debit"/>
    <n v="39"/>
    <n v="2780"/>
    <x v="5"/>
    <s v="Lack of affordable download/upload speed"/>
    <x v="42"/>
    <x v="984"/>
    <n v="96"/>
    <x v="0"/>
    <n v="32.869999999999997"/>
    <x v="1"/>
    <s v="SMS"/>
    <x v="1"/>
    <n v="8.09"/>
    <n v="6292"/>
    <s v="Medio"/>
    <s v="Bajo"/>
    <n v="0"/>
    <n v="581"/>
    <n v="727"/>
    <n v="0.13204951856946354"/>
    <n v="0.13204951856946354"/>
    <s v="Primera compra"/>
    <n v="1449"/>
    <n v="47.605749486652975"/>
    <n v="3.9671457905544147"/>
    <x v="2"/>
    <x v="3"/>
    <s v="oct"/>
  </r>
  <r>
    <x v="6021"/>
    <x v="1"/>
    <n v="25"/>
    <n v="89"/>
    <n v="251.5"/>
    <n v="115"/>
    <s v="Yes"/>
    <s v="No"/>
    <n v="77.099999999999994"/>
    <n v="3"/>
    <n v="5"/>
    <s v="Yes"/>
    <n v="0"/>
    <s v="ND"/>
    <x v="0"/>
    <n v="47"/>
    <s v="No"/>
    <s v="No"/>
    <s v="No"/>
    <s v="  Month-to-Month   "/>
    <s v="Direct Debit"/>
    <n v="62"/>
    <n v="1411"/>
    <x v="5"/>
    <s v="Extra data charges"/>
    <x v="449"/>
    <x v="1322"/>
    <n v="95"/>
    <x v="1"/>
    <n v="67.58"/>
    <x v="8"/>
    <s v="SMS"/>
    <x v="1"/>
    <n v="1.54"/>
    <n v="3083"/>
    <s v="Alto"/>
    <s v="Medio"/>
    <n v="9.4736842105263161E-2"/>
    <n v="1497"/>
    <n v="213"/>
    <n v="0.4460093896713615"/>
    <n v="0.4460093896713615"/>
    <s v="Primera compra"/>
    <n v="1059"/>
    <n v="34.792607802874741"/>
    <n v="2.899383983572895"/>
    <x v="1"/>
    <x v="0"/>
    <s v="nov"/>
  </r>
  <r>
    <x v="6022"/>
    <x v="1"/>
    <n v="37"/>
    <n v="132"/>
    <n v="290.39999999999998"/>
    <n v="96"/>
    <s v="Yes"/>
    <s v="Yes"/>
    <n v="0"/>
    <n v="0"/>
    <n v="2"/>
    <s v="Yes"/>
    <n v="0"/>
    <s v="MA"/>
    <x v="1"/>
    <n v="74"/>
    <s v="No"/>
    <s v="Yes"/>
    <s v="No"/>
    <s v="  Month-to-Month   "/>
    <s v="Direct Debit"/>
    <n v="41"/>
    <n v="1002"/>
    <x v="5"/>
    <s v="Price too high"/>
    <x v="28"/>
    <x v="993"/>
    <n v="4"/>
    <x v="0"/>
    <n v="44.66"/>
    <x v="8"/>
    <s v="SMS"/>
    <x v="0"/>
    <n v="2.09"/>
    <n v="6979"/>
    <s v="Medio"/>
    <s v="Medio"/>
    <n v="2.25"/>
    <n v="882"/>
    <n v="237"/>
    <n v="1.6877637130801686E-2"/>
    <n v="1.6877637130801686E-2"/>
    <s v="Primera compra"/>
    <n v="1113"/>
    <n v="36.566735112936342"/>
    <n v="3.0472279260780284"/>
    <x v="1"/>
    <x v="2"/>
    <s v="sept"/>
  </r>
  <r>
    <x v="6023"/>
    <x v="1"/>
    <n v="23"/>
    <n v="4"/>
    <n v="13"/>
    <n v="4"/>
    <s v="Yes"/>
    <s v="Yes"/>
    <n v="0"/>
    <n v="1"/>
    <n v="1"/>
    <s v="Yes"/>
    <n v="0"/>
    <s v="TX"/>
    <x v="1"/>
    <n v="35"/>
    <s v="No"/>
    <s v="No"/>
    <s v="No"/>
    <s v="  Month-to-Month   "/>
    <s v="Direct Debit"/>
    <n v="19"/>
    <n v="19"/>
    <x v="1"/>
    <s v="Product dissatisfaction"/>
    <x v="122"/>
    <x v="740"/>
    <n v="19"/>
    <x v="0"/>
    <n v="16.48"/>
    <x v="4"/>
    <s v="Phone"/>
    <x v="0"/>
    <n v="0.1"/>
    <n v="5789"/>
    <s v="Medio"/>
    <s v="Bajo"/>
    <n v="0.15789473684210525"/>
    <n v="1614"/>
    <n v="11"/>
    <n v="1.7272727272727273"/>
    <n v="1.7272727272727273"/>
    <s v="Primera compra"/>
    <n v="1179"/>
    <n v="38.735112936344969"/>
    <n v="3.2279260780287475"/>
    <x v="0"/>
    <x v="1"/>
    <s v="jul"/>
  </r>
  <r>
    <x v="6024"/>
    <x v="1"/>
    <n v="17"/>
    <n v="5"/>
    <n v="11"/>
    <n v="0"/>
    <s v="No"/>
    <s v="No"/>
    <n v="0"/>
    <n v="1"/>
    <n v="18"/>
    <s v="Yes"/>
    <n v="0"/>
    <s v="MS"/>
    <x v="0"/>
    <n v="23"/>
    <s v="Yes"/>
    <s v="No"/>
    <s v="No"/>
    <s v="  Month-to-Month   "/>
    <s v="Credit Card"/>
    <n v="27"/>
    <n v="27"/>
    <x v="3"/>
    <s v="Don't know"/>
    <x v="300"/>
    <x v="467"/>
    <n v="101"/>
    <x v="2"/>
    <n v="29.17"/>
    <x v="3"/>
    <s v="SMS"/>
    <x v="1"/>
    <n v="0"/>
    <n v="1864"/>
    <s v="Medio"/>
    <s v="Bajo"/>
    <n v="9.9009900990099011E-3"/>
    <n v="948"/>
    <n v="6"/>
    <n v="16.833333333333332"/>
    <n v="16.833333333333332"/>
    <s v="Primera compra"/>
    <n v="383"/>
    <n v="12.583162217659138"/>
    <n v="1.0485968514715949"/>
    <x v="0"/>
    <x v="1"/>
    <s v="sept"/>
  </r>
  <r>
    <x v="6025"/>
    <x v="1"/>
    <n v="13"/>
    <n v="3"/>
    <n v="8.4"/>
    <n v="0"/>
    <s v="No"/>
    <s v="No"/>
    <n v="13"/>
    <n v="0"/>
    <n v="11"/>
    <s v="Yes"/>
    <n v="0"/>
    <s v="NJ"/>
    <x v="1"/>
    <n v="46"/>
    <s v="No"/>
    <s v="No"/>
    <s v="No"/>
    <s v="  Month-to-Month   "/>
    <s v="Direct Debit"/>
    <n v="39"/>
    <n v="82"/>
    <x v="1"/>
    <s v="Network reliability"/>
    <x v="1003"/>
    <x v="395"/>
    <n v="89"/>
    <x v="2"/>
    <n v="34.07"/>
    <x v="8"/>
    <s v="Email"/>
    <x v="0"/>
    <n v="0"/>
    <n v="4446"/>
    <s v="Medio"/>
    <s v="Medio"/>
    <n v="0.10112359550561797"/>
    <n v="1437"/>
    <n v="12"/>
    <n v="7.416666666666667"/>
    <n v="7.416666666666667"/>
    <s v="Primera compra"/>
    <n v="1244"/>
    <n v="40.870636550308006"/>
    <n v="3.4058863791923337"/>
    <x v="1"/>
    <x v="1"/>
    <s v="may"/>
  </r>
  <r>
    <x v="6026"/>
    <x v="1"/>
    <n v="9"/>
    <n v="14"/>
    <n v="35.700000000000003"/>
    <n v="0"/>
    <s v="No"/>
    <s v="No"/>
    <n v="0"/>
    <n v="1"/>
    <n v="8"/>
    <s v="No"/>
    <n v="5"/>
    <s v="AZ"/>
    <x v="1"/>
    <n v="61"/>
    <s v="No"/>
    <s v="No"/>
    <s v="No"/>
    <s v="  Month-to-Month   "/>
    <s v="Direct Debit"/>
    <n v="45"/>
    <n v="145"/>
    <x v="2"/>
    <s v="Competitor had better devices"/>
    <x v="1399"/>
    <x v="631"/>
    <n v="61"/>
    <x v="0"/>
    <n v="50.61"/>
    <x v="5"/>
    <s v="Phone"/>
    <x v="1"/>
    <n v="0"/>
    <n v="1648"/>
    <s v="Alto"/>
    <s v="Bajo"/>
    <n v="6.5573770491803282E-2"/>
    <n v="1684"/>
    <n v="18"/>
    <n v="3.3888888888888888"/>
    <n v="3.3888888888888888"/>
    <s v="Primera compra"/>
    <n v="1236"/>
    <n v="40.607802874743328"/>
    <n v="3.3839835728952772"/>
    <x v="0"/>
    <x v="1"/>
    <s v="may"/>
  </r>
  <r>
    <x v="6027"/>
    <x v="1"/>
    <n v="35"/>
    <n v="306"/>
    <n v="866.4"/>
    <n v="0"/>
    <s v="No"/>
    <s v="No"/>
    <n v="0"/>
    <n v="5"/>
    <n v="5"/>
    <s v="Yes"/>
    <n v="0"/>
    <s v="AZ"/>
    <x v="0"/>
    <n v="75"/>
    <s v="No"/>
    <s v="Yes"/>
    <s v="Yes"/>
    <s v="  One Year   "/>
    <s v="Direct Debit"/>
    <n v="65"/>
    <n v="3753"/>
    <x v="2"/>
    <s v="Competitor made better offer"/>
    <x v="787"/>
    <x v="1092"/>
    <n v="18"/>
    <x v="1"/>
    <n v="71.3"/>
    <x v="10"/>
    <s v="Email"/>
    <x v="1"/>
    <n v="0"/>
    <n v="5899"/>
    <s v="Alto"/>
    <s v="Medio"/>
    <n v="0.3888888888888889"/>
    <n v="1605"/>
    <n v="313"/>
    <n v="5.7507987220447282E-2"/>
    <n v="5.7507987220447282E-2"/>
    <s v="Primera compra"/>
    <n v="726"/>
    <n v="23.852156057494867"/>
    <n v="1.9876796714579055"/>
    <x v="1"/>
    <x v="3"/>
    <s v="oct"/>
  </r>
  <r>
    <x v="6028"/>
    <x v="1"/>
    <n v="8"/>
    <n v="5"/>
    <n v="10"/>
    <n v="0"/>
    <s v="No"/>
    <s v="No"/>
    <n v="0"/>
    <n v="0"/>
    <n v="8"/>
    <s v="Yes"/>
    <n v="0"/>
    <s v="IL"/>
    <x v="0"/>
    <n v="43"/>
    <s v="No"/>
    <s v="No"/>
    <s v="No"/>
    <s v="  Month-to-Month   "/>
    <s v="Direct Debit"/>
    <n v="37"/>
    <n v="37"/>
    <x v="2"/>
    <s v="Competitor had better devices"/>
    <x v="70"/>
    <x v="684"/>
    <n v="85"/>
    <x v="2"/>
    <n v="43.05"/>
    <x v="6"/>
    <s v="Phone"/>
    <x v="0"/>
    <n v="0"/>
    <n v="2162"/>
    <s v="Medio"/>
    <s v="Medio"/>
    <n v="0.11764705882352941"/>
    <n v="665"/>
    <n v="15"/>
    <n v="5.666666666666667"/>
    <n v="5.666666666666667"/>
    <s v="Primera compra"/>
    <n v="913"/>
    <n v="29.995893223819301"/>
    <n v="2.4996577686516086"/>
    <x v="1"/>
    <x v="1"/>
    <s v="abr"/>
  </r>
  <r>
    <x v="6029"/>
    <x v="1"/>
    <n v="11"/>
    <n v="73"/>
    <n v="280.89999999999998"/>
    <n v="130"/>
    <s v="Yes"/>
    <s v="No"/>
    <n v="106.6"/>
    <n v="5"/>
    <n v="1"/>
    <s v="Yes"/>
    <n v="0"/>
    <s v="WY"/>
    <x v="0"/>
    <n v="53"/>
    <s v="No"/>
    <s v="No"/>
    <s v="No"/>
    <s v="  Month-to-Month   "/>
    <s v="Direct Debit"/>
    <n v="42"/>
    <n v="1076"/>
    <x v="2"/>
    <s v="Competitor offered more data"/>
    <x v="777"/>
    <x v="556"/>
    <n v="27"/>
    <x v="0"/>
    <n v="47.64"/>
    <x v="7"/>
    <s v="Phone"/>
    <x v="0"/>
    <n v="3.2"/>
    <n v="1444"/>
    <s v="Alto"/>
    <s v="Medio"/>
    <n v="0.22222222222222221"/>
    <n v="788"/>
    <n v="209"/>
    <n v="0.12918660287081341"/>
    <n v="0.12918660287081341"/>
    <s v="Primera compra"/>
    <n v="1516"/>
    <n v="49.80698151950719"/>
    <n v="4.1505817932922655"/>
    <x v="1"/>
    <x v="2"/>
    <s v="ago"/>
  </r>
  <r>
    <x v="6030"/>
    <x v="1"/>
    <n v="26"/>
    <n v="48"/>
    <n v="139.4"/>
    <n v="16"/>
    <s v="Yes"/>
    <s v="No"/>
    <n v="11.6"/>
    <n v="4"/>
    <n v="1"/>
    <s v="Yes"/>
    <n v="0"/>
    <s v="VT"/>
    <x v="0"/>
    <n v="41"/>
    <s v="No"/>
    <s v="No"/>
    <s v="No"/>
    <s v="  Month-to-Month   "/>
    <s v="Direct Debit"/>
    <n v="33"/>
    <n v="349"/>
    <x v="2"/>
    <s v="Competitor had better devices"/>
    <x v="861"/>
    <x v="297"/>
    <n v="52"/>
    <x v="0"/>
    <n v="35.01"/>
    <x v="0"/>
    <s v="Email"/>
    <x v="0"/>
    <n v="0.35"/>
    <n v="3509"/>
    <s v="Medio"/>
    <s v="Bajo"/>
    <n v="3.8461538461538464E-2"/>
    <n v="991"/>
    <n v="66"/>
    <n v="0.78787878787878785"/>
    <n v="0.78787878787878785"/>
    <s v="Primera compra"/>
    <n v="994"/>
    <n v="32.657084188911703"/>
    <n v="2.7214236824093088"/>
    <x v="0"/>
    <x v="1"/>
    <s v="ene"/>
  </r>
  <r>
    <x v="6031"/>
    <x v="1"/>
    <n v="23"/>
    <n v="3"/>
    <n v="7"/>
    <n v="4"/>
    <s v="Yes"/>
    <s v="No"/>
    <n v="2.6"/>
    <n v="3"/>
    <n v="0"/>
    <s v="No"/>
    <n v="0"/>
    <s v="IL"/>
    <x v="0"/>
    <n v="23"/>
    <s v="Yes"/>
    <s v="No"/>
    <s v="No"/>
    <s v="  Month-to-Month   "/>
    <s v="Paper Check"/>
    <n v="10"/>
    <n v="10"/>
    <x v="5"/>
    <s v="Price too high"/>
    <x v="691"/>
    <x v="783"/>
    <n v="91"/>
    <x v="0"/>
    <n v="11.57"/>
    <x v="3"/>
    <s v="SMS"/>
    <x v="1"/>
    <n v="0.13"/>
    <n v="4864"/>
    <s v="Medio"/>
    <s v="Bajo"/>
    <n v="1.098901098901099E-2"/>
    <n v="865"/>
    <n v="8"/>
    <n v="11.375"/>
    <n v="11.375"/>
    <s v="Primera compra"/>
    <n v="1615"/>
    <n v="53.059548254620125"/>
    <n v="4.4216290212183438"/>
    <x v="2"/>
    <x v="1"/>
    <s v="may"/>
  </r>
  <r>
    <x v="6032"/>
    <x v="1"/>
    <n v="11"/>
    <n v="32"/>
    <n v="75.2"/>
    <n v="38"/>
    <s v="Yes"/>
    <s v="No"/>
    <n v="7"/>
    <n v="1"/>
    <n v="3"/>
    <s v="No"/>
    <n v="59"/>
    <s v="WV"/>
    <x v="1"/>
    <n v="62"/>
    <s v="No"/>
    <s v="No"/>
    <s v="No"/>
    <s v="  Month-to-Month   "/>
    <s v="Direct Debit"/>
    <n v="63"/>
    <n v="1177"/>
    <x v="5"/>
    <s v="Long distance charges"/>
    <x v="14"/>
    <x v="310"/>
    <n v="60"/>
    <x v="2"/>
    <n v="57.98"/>
    <x v="6"/>
    <s v="Email"/>
    <x v="0"/>
    <n v="0.21"/>
    <n v="3178"/>
    <s v="Alto"/>
    <s v="Medio"/>
    <n v="0.16666666666666666"/>
    <n v="358"/>
    <n v="80"/>
    <n v="0.75"/>
    <n v="0.75"/>
    <s v="Primera compra"/>
    <n v="831"/>
    <n v="27.301848049281318"/>
    <n v="2.2751540041067764"/>
    <x v="1"/>
    <x v="0"/>
    <s v="jul"/>
  </r>
  <r>
    <x v="6033"/>
    <x v="1"/>
    <n v="7"/>
    <n v="260"/>
    <n v="624.4"/>
    <n v="126"/>
    <s v="Yes"/>
    <s v="Yes"/>
    <n v="0"/>
    <n v="0"/>
    <n v="14"/>
    <s v="Yes"/>
    <n v="0"/>
    <s v="RI"/>
    <x v="1"/>
    <n v="45"/>
    <s v="No"/>
    <s v="No"/>
    <s v="Yes"/>
    <s v="  Month-to-Month   "/>
    <s v="Credit Card"/>
    <n v="25"/>
    <n v="1058"/>
    <x v="5"/>
    <s v="Price too high"/>
    <x v="155"/>
    <x v="1034"/>
    <n v="117"/>
    <x v="2"/>
    <n v="26.5"/>
    <x v="0"/>
    <s v="SMS"/>
    <x v="1"/>
    <n v="4.7"/>
    <n v="1373"/>
    <s v="Medio"/>
    <s v="Bajo"/>
    <n v="1.7094017094017096E-2"/>
    <n v="574"/>
    <n v="388"/>
    <n v="0.3015463917525773"/>
    <n v="0.3015463917525773"/>
    <s v="Primera compra"/>
    <n v="1004"/>
    <n v="32.985626283367559"/>
    <n v="2.7488021902806299"/>
    <x v="0"/>
    <x v="2"/>
    <s v="ene"/>
  </r>
  <r>
    <x v="6034"/>
    <x v="1"/>
    <n v="18"/>
    <n v="2"/>
    <n v="4"/>
    <n v="0"/>
    <s v="No"/>
    <s v="No"/>
    <n v="9.1999999999999993"/>
    <n v="1"/>
    <n v="14"/>
    <s v="Yes"/>
    <n v="0"/>
    <s v="KY"/>
    <x v="0"/>
    <n v="55"/>
    <s v="No"/>
    <s v="No"/>
    <s v="No"/>
    <s v="  Month-to-Month   "/>
    <s v="Direct Debit"/>
    <n v="46"/>
    <n v="46"/>
    <x v="2"/>
    <s v="Competitor offered higher download speeds"/>
    <x v="363"/>
    <x v="897"/>
    <n v="17"/>
    <x v="1"/>
    <n v="39.14"/>
    <x v="6"/>
    <s v="SMS"/>
    <x v="1"/>
    <n v="0"/>
    <n v="5750"/>
    <s v="Medio"/>
    <s v="Medio"/>
    <n v="0.58823529411764708"/>
    <n v="585"/>
    <n v="12"/>
    <n v="1.4166666666666667"/>
    <n v="1.4166666666666667"/>
    <s v="Primera compra"/>
    <n v="1489"/>
    <n v="48.919917864476389"/>
    <n v="4.0766598220396988"/>
    <x v="1"/>
    <x v="1"/>
    <s v="sept"/>
  </r>
  <r>
    <x v="6035"/>
    <x v="1"/>
    <n v="15"/>
    <n v="5"/>
    <n v="12"/>
    <n v="4"/>
    <s v="Yes"/>
    <s v="No"/>
    <n v="4.3"/>
    <n v="2"/>
    <n v="3"/>
    <s v="Yes"/>
    <n v="0"/>
    <s v="WV"/>
    <x v="1"/>
    <n v="43"/>
    <s v="No"/>
    <s v="No"/>
    <s v="No"/>
    <s v="  Month-to-Month   "/>
    <s v="Paper Check"/>
    <n v="26"/>
    <n v="26"/>
    <x v="1"/>
    <s v="Network reliability"/>
    <x v="269"/>
    <x v="1084"/>
    <n v="73"/>
    <x v="1"/>
    <n v="22.62"/>
    <x v="0"/>
    <s v="SMS"/>
    <x v="1"/>
    <n v="0.13"/>
    <n v="6754"/>
    <s v="Medio"/>
    <s v="Bajo"/>
    <n v="2.7397260273972601E-2"/>
    <n v="781"/>
    <n v="11"/>
    <n v="6.6363636363636367"/>
    <n v="6.6363636363636367"/>
    <s v="Primera compra"/>
    <n v="1243"/>
    <n v="40.837782340862425"/>
    <n v="3.4031485284052021"/>
    <x v="0"/>
    <x v="1"/>
    <s v="may"/>
  </r>
  <r>
    <x v="6036"/>
    <x v="1"/>
    <n v="38"/>
    <n v="40"/>
    <n v="132.6"/>
    <n v="0"/>
    <s v="No"/>
    <s v="No"/>
    <n v="18.100000000000001"/>
    <n v="1"/>
    <n v="17"/>
    <s v="Yes"/>
    <n v="0"/>
    <s v="KY"/>
    <x v="1"/>
    <n v="20"/>
    <s v="Yes"/>
    <s v="No"/>
    <s v="Yes"/>
    <s v="  Month-to-Month   "/>
    <s v="Paper Check"/>
    <n v="33"/>
    <n v="340"/>
    <x v="2"/>
    <s v="Competitor offered more data"/>
    <x v="1267"/>
    <x v="1371"/>
    <n v="65"/>
    <x v="0"/>
    <n v="27.79"/>
    <x v="9"/>
    <s v="Phone"/>
    <x v="1"/>
    <n v="0"/>
    <n v="3484"/>
    <s v="Medio"/>
    <s v="Medio"/>
    <n v="0.12307692307692308"/>
    <n v="1585"/>
    <n v="48"/>
    <n v="1.3541666666666667"/>
    <n v="1.3541666666666667"/>
    <s v="Primera compra"/>
    <n v="598"/>
    <n v="19.646817248459961"/>
    <n v="1.6372347707049968"/>
    <x v="1"/>
    <x v="1"/>
    <s v="feb"/>
  </r>
  <r>
    <x v="6037"/>
    <x v="1"/>
    <n v="12"/>
    <n v="26"/>
    <n v="56.9"/>
    <n v="0"/>
    <s v="No"/>
    <s v="No"/>
    <n v="0"/>
    <n v="1"/>
    <n v="7"/>
    <s v="Yes"/>
    <n v="0"/>
    <s v="VA"/>
    <x v="1"/>
    <n v="38"/>
    <s v="No"/>
    <s v="No"/>
    <s v="No"/>
    <s v="  Month-to-Month   "/>
    <s v="Direct Debit"/>
    <n v="36"/>
    <n v="258"/>
    <x v="2"/>
    <s v="Competitor made better offer"/>
    <x v="1228"/>
    <x v="214"/>
    <n v="1"/>
    <x v="2"/>
    <n v="30.52"/>
    <x v="4"/>
    <s v="Phone"/>
    <x v="1"/>
    <n v="0"/>
    <n v="873"/>
    <s v="Medio"/>
    <s v="Bajo"/>
    <n v="3"/>
    <n v="384"/>
    <n v="29"/>
    <n v="3.4482758620689655E-2"/>
    <n v="3.4482758620689655E-2"/>
    <s v="Primera compra"/>
    <n v="1328"/>
    <n v="43.630390143737166"/>
    <n v="3.6358658453114305"/>
    <x v="0"/>
    <x v="1"/>
    <s v="feb"/>
  </r>
  <r>
    <x v="6038"/>
    <x v="1"/>
    <n v="35"/>
    <n v="4"/>
    <n v="10"/>
    <n v="0"/>
    <s v="No"/>
    <s v="No"/>
    <n v="0"/>
    <n v="2"/>
    <n v="3"/>
    <s v="Yes"/>
    <n v="0"/>
    <s v="OK"/>
    <x v="1"/>
    <n v="80"/>
    <s v="No"/>
    <s v="Yes"/>
    <s v="No"/>
    <s v="  Month-to-Month   "/>
    <s v="Credit Card"/>
    <n v="37"/>
    <n v="37"/>
    <x v="2"/>
    <s v="Competitor made better offer"/>
    <x v="397"/>
    <x v="329"/>
    <n v="39"/>
    <x v="0"/>
    <n v="30.44"/>
    <x v="8"/>
    <s v="Phone"/>
    <x v="1"/>
    <n v="0"/>
    <n v="7020"/>
    <s v="Medio"/>
    <s v="Medio"/>
    <n v="0.23076923076923078"/>
    <n v="394"/>
    <n v="13"/>
    <n v="3"/>
    <n v="3"/>
    <s v="Primera compra"/>
    <n v="1070"/>
    <n v="35.154004106776185"/>
    <n v="2.9295003422313486"/>
    <x v="1"/>
    <x v="1"/>
    <s v="nov"/>
  </r>
  <r>
    <x v="6039"/>
    <x v="1"/>
    <n v="31"/>
    <n v="15"/>
    <n v="33.700000000000003"/>
    <n v="0"/>
    <s v="No"/>
    <s v="Yes"/>
    <n v="0"/>
    <n v="5"/>
    <n v="3"/>
    <s v="Yes"/>
    <n v="0"/>
    <s v="IL"/>
    <x v="0"/>
    <n v="71"/>
    <s v="No"/>
    <s v="Yes"/>
    <s v="No"/>
    <s v="  Month-to-Month   "/>
    <s v="Direct Debit"/>
    <n v="48"/>
    <n v="326"/>
    <x v="2"/>
    <s v="Competitor made better offer"/>
    <x v="433"/>
    <x v="1326"/>
    <n v="57"/>
    <x v="1"/>
    <n v="57.05"/>
    <x v="2"/>
    <s v="SMS"/>
    <x v="0"/>
    <n v="0"/>
    <n v="6826"/>
    <s v="Alto"/>
    <s v="Medio"/>
    <n v="8.771929824561403E-2"/>
    <n v="1208"/>
    <n v="20"/>
    <n v="2.85"/>
    <n v="2.85"/>
    <s v="Primera compra"/>
    <n v="971"/>
    <n v="31.901437371663242"/>
    <n v="2.6584531143052703"/>
    <x v="1"/>
    <x v="1"/>
    <s v="feb"/>
  </r>
  <r>
    <x v="6040"/>
    <x v="1"/>
    <n v="22"/>
    <n v="64"/>
    <n v="153.9"/>
    <n v="0"/>
    <s v="No"/>
    <s v="No"/>
    <n v="13.2"/>
    <n v="0"/>
    <n v="10"/>
    <s v="Yes"/>
    <n v="0"/>
    <s v="MN"/>
    <x v="1"/>
    <n v="67"/>
    <s v="No"/>
    <s v="Yes"/>
    <s v="No"/>
    <s v="  Month-to-Month   "/>
    <s v="Paper Check"/>
    <n v="30"/>
    <n v="469"/>
    <x v="1"/>
    <s v="Limited range of services"/>
    <x v="1048"/>
    <x v="186"/>
    <n v="117"/>
    <x v="1"/>
    <n v="33.729999999999997"/>
    <x v="7"/>
    <s v="SMS"/>
    <x v="1"/>
    <n v="0"/>
    <n v="2212"/>
    <s v="Medio"/>
    <s v="Medio"/>
    <n v="5.128205128205128E-2"/>
    <n v="1114"/>
    <n v="70"/>
    <n v="1.6714285714285715"/>
    <n v="1.6714285714285715"/>
    <s v="Primera compra"/>
    <n v="1697"/>
    <n v="55.753593429158116"/>
    <n v="4.646132785763176"/>
    <x v="1"/>
    <x v="1"/>
    <s v="feb"/>
  </r>
  <r>
    <x v="6041"/>
    <x v="1"/>
    <n v="9"/>
    <n v="49"/>
    <n v="111.8"/>
    <n v="0"/>
    <s v="No"/>
    <s v="No"/>
    <n v="0"/>
    <n v="0"/>
    <n v="1"/>
    <s v="Yes"/>
    <n v="0"/>
    <s v="SD"/>
    <x v="0"/>
    <n v="65"/>
    <s v="No"/>
    <s v="Yes"/>
    <s v="Yes"/>
    <s v="  Month-to-Month   "/>
    <s v="Direct Debit"/>
    <n v="18"/>
    <n v="125"/>
    <x v="3"/>
    <s v="Don't know"/>
    <x v="661"/>
    <x v="855"/>
    <n v="44"/>
    <x v="0"/>
    <n v="15.89"/>
    <x v="1"/>
    <s v="Phone"/>
    <x v="0"/>
    <n v="0"/>
    <n v="5156"/>
    <s v="Medio"/>
    <s v="Bajo"/>
    <n v="0"/>
    <n v="985"/>
    <n v="49"/>
    <n v="0.89795918367346939"/>
    <n v="0.89795918367346939"/>
    <s v="Primera compra"/>
    <n v="1573"/>
    <n v="51.679671457905542"/>
    <n v="4.3066392881587952"/>
    <x v="2"/>
    <x v="1"/>
    <s v="jun"/>
  </r>
  <r>
    <x v="6042"/>
    <x v="1"/>
    <n v="10"/>
    <n v="10"/>
    <n v="23.1"/>
    <n v="8"/>
    <s v="Yes"/>
    <s v="No"/>
    <n v="10.4"/>
    <n v="2"/>
    <n v="5"/>
    <s v="Yes"/>
    <n v="0"/>
    <s v="GA"/>
    <x v="1"/>
    <n v="74"/>
    <s v="No"/>
    <s v="Yes"/>
    <s v="No"/>
    <s v="  Month-to-Month   "/>
    <s v="Credit Card"/>
    <n v="41"/>
    <n v="86"/>
    <x v="5"/>
    <s v="Long distance charges"/>
    <x v="1321"/>
    <x v="591"/>
    <n v="20"/>
    <x v="0"/>
    <n v="42.5"/>
    <x v="3"/>
    <s v="Phone"/>
    <x v="0"/>
    <n v="0.21"/>
    <n v="2148"/>
    <s v="Medio"/>
    <s v="Bajo"/>
    <n v="0.05"/>
    <n v="1274"/>
    <n v="19"/>
    <n v="1.0526315789473684"/>
    <n v="1.0526315789473684"/>
    <s v="Primera compra"/>
    <n v="340"/>
    <n v="11.170431211498972"/>
    <n v="0.93086926762491429"/>
    <x v="0"/>
    <x v="1"/>
    <s v="nov"/>
  </r>
  <r>
    <x v="6043"/>
    <x v="1"/>
    <n v="20"/>
    <n v="81"/>
    <n v="198.8"/>
    <n v="200"/>
    <s v="Yes"/>
    <s v="No"/>
    <n v="108.8"/>
    <n v="4"/>
    <n v="4"/>
    <s v="Yes"/>
    <n v="0"/>
    <s v="UT"/>
    <x v="1"/>
    <n v="81"/>
    <s v="No"/>
    <s v="Yes"/>
    <s v="Yes"/>
    <s v="  Month-to-Month   "/>
    <s v="Credit Card"/>
    <n v="36"/>
    <n v="1791"/>
    <x v="4"/>
    <s v="Attitude of support person"/>
    <x v="1201"/>
    <x v="792"/>
    <n v="12"/>
    <x v="2"/>
    <n v="32.21"/>
    <x v="0"/>
    <s v="Email"/>
    <x v="1"/>
    <n v="0.44"/>
    <n v="5431"/>
    <s v="Medio"/>
    <s v="Bajo"/>
    <n v="0.16666666666666666"/>
    <n v="1680"/>
    <n v="283"/>
    <n v="4.2402826855123678E-2"/>
    <n v="4.2402826855123678E-2"/>
    <s v="Primera compra"/>
    <n v="1395"/>
    <n v="45.831622176591374"/>
    <n v="3.8193018480492813"/>
    <x v="0"/>
    <x v="0"/>
    <s v="dic"/>
  </r>
  <r>
    <x v="6044"/>
    <x v="1"/>
    <n v="36"/>
    <n v="8"/>
    <n v="16"/>
    <n v="4"/>
    <s v="Yes"/>
    <s v="No"/>
    <n v="2.9"/>
    <n v="3"/>
    <n v="3"/>
    <s v="Yes"/>
    <n v="0"/>
    <s v="HI"/>
    <x v="0"/>
    <n v="65"/>
    <s v="No"/>
    <s v="No"/>
    <s v="No"/>
    <s v="  Month-to-Month   "/>
    <s v="Direct Debit"/>
    <n v="17"/>
    <n v="17"/>
    <x v="2"/>
    <s v="Competitor made better offer"/>
    <x v="249"/>
    <x v="414"/>
    <n v="86"/>
    <x v="1"/>
    <n v="14.04"/>
    <x v="1"/>
    <s v="Email"/>
    <x v="1"/>
    <n v="0.12"/>
    <n v="2499"/>
    <s v="Medio"/>
    <s v="Bajo"/>
    <n v="0"/>
    <n v="1341"/>
    <n v="12"/>
    <n v="7.166666666666667"/>
    <n v="7.166666666666667"/>
    <s v="Primera compra"/>
    <n v="769"/>
    <n v="25.264887063655031"/>
    <n v="2.1054072553045859"/>
    <x v="2"/>
    <x v="1"/>
    <s v="sept"/>
  </r>
  <r>
    <x v="6045"/>
    <x v="1"/>
    <n v="39"/>
    <n v="5"/>
    <n v="16"/>
    <n v="0"/>
    <s v="No"/>
    <s v="No"/>
    <n v="0"/>
    <n v="1"/>
    <n v="11"/>
    <s v="Yes"/>
    <n v="0"/>
    <s v="MI"/>
    <x v="0"/>
    <n v="43"/>
    <s v="No"/>
    <s v="No"/>
    <s v="No"/>
    <s v="  Month-to-Month   "/>
    <s v="Direct Debit"/>
    <n v="41"/>
    <n v="41"/>
    <x v="4"/>
    <s v="Attitude of support person"/>
    <x v="660"/>
    <x v="857"/>
    <n v="114"/>
    <x v="1"/>
    <n v="42.98"/>
    <x v="1"/>
    <s v="SMS"/>
    <x v="0"/>
    <n v="0"/>
    <n v="4396"/>
    <s v="Medio"/>
    <s v="Bajo"/>
    <n v="0"/>
    <n v="1087"/>
    <n v="5"/>
    <n v="22.8"/>
    <n v="22.8"/>
    <s v="Primera compra"/>
    <n v="746"/>
    <n v="24.50924024640657"/>
    <n v="2.0424366872005475"/>
    <x v="2"/>
    <x v="1"/>
    <s v="sept"/>
  </r>
  <r>
    <x v="6046"/>
    <x v="1"/>
    <n v="13"/>
    <n v="21"/>
    <n v="60.9"/>
    <n v="16"/>
    <s v="Yes"/>
    <s v="No"/>
    <n v="11.8"/>
    <n v="4"/>
    <n v="7"/>
    <s v="Yes"/>
    <n v="0"/>
    <s v="WA"/>
    <x v="1"/>
    <n v="35"/>
    <s v="No"/>
    <s v="No"/>
    <s v="No"/>
    <s v="  Month-to-Month   "/>
    <s v="Credit Card"/>
    <n v="24"/>
    <n v="106"/>
    <x v="3"/>
    <s v="Don't know"/>
    <x v="27"/>
    <x v="237"/>
    <n v="100"/>
    <x v="2"/>
    <n v="25.48"/>
    <x v="8"/>
    <s v="Phone"/>
    <x v="0"/>
    <n v="0.59"/>
    <n v="3020"/>
    <s v="Medio"/>
    <s v="Medio"/>
    <n v="0.09"/>
    <n v="1670"/>
    <n v="46"/>
    <n v="2.1739130434782608"/>
    <n v="2.1739130434782608"/>
    <s v="Primera compra"/>
    <n v="702"/>
    <n v="23.063655030800824"/>
    <n v="1.9219712525667354"/>
    <x v="1"/>
    <x v="1"/>
    <s v="nov"/>
  </r>
  <r>
    <x v="6047"/>
    <x v="1"/>
    <n v="46"/>
    <n v="245"/>
    <n v="648.29999999999995"/>
    <n v="0"/>
    <s v="No"/>
    <s v="Yes"/>
    <n v="0"/>
    <n v="3"/>
    <n v="1"/>
    <s v="Yes"/>
    <n v="0"/>
    <s v="DC"/>
    <x v="1"/>
    <n v="81"/>
    <s v="No"/>
    <s v="Yes"/>
    <s v="Yes"/>
    <s v="  Month-to-Month   "/>
    <s v="Direct Debit"/>
    <n v="39"/>
    <n v="1814"/>
    <x v="2"/>
    <s v="Competitor offered more data"/>
    <x v="612"/>
    <x v="414"/>
    <n v="19"/>
    <x v="0"/>
    <n v="45.77"/>
    <x v="0"/>
    <s v="Phone"/>
    <x v="0"/>
    <n v="0"/>
    <n v="5978"/>
    <s v="Alto"/>
    <s v="Bajo"/>
    <n v="0.10526315789473684"/>
    <n v="1341"/>
    <n v="247"/>
    <n v="7.6923076923076927E-2"/>
    <n v="7.6923076923076927E-2"/>
    <s v="Primera compra"/>
    <n v="344"/>
    <n v="11.301848049281315"/>
    <n v="0.94182067077344289"/>
    <x v="0"/>
    <x v="0"/>
    <s v="nov"/>
  </r>
  <r>
    <x v="6048"/>
    <x v="1"/>
    <n v="20"/>
    <n v="5"/>
    <n v="13"/>
    <n v="0"/>
    <s v="No"/>
    <s v="Yes"/>
    <n v="0"/>
    <n v="5"/>
    <n v="0"/>
    <s v="No"/>
    <n v="0"/>
    <s v="NJ"/>
    <x v="0"/>
    <n v="56"/>
    <s v="No"/>
    <s v="No"/>
    <s v="No"/>
    <s v="  Month-to-Month   "/>
    <s v="Paper Check"/>
    <n v="12"/>
    <n v="12"/>
    <x v="1"/>
    <s v="Service dissatisfaction"/>
    <x v="1406"/>
    <x v="430"/>
    <n v="111"/>
    <x v="2"/>
    <n v="13.31"/>
    <x v="9"/>
    <s v="Email"/>
    <x v="0"/>
    <n v="0"/>
    <n v="6586"/>
    <s v="Medio"/>
    <s v="Medio"/>
    <n v="7.2072072072072071E-2"/>
    <n v="1102"/>
    <n v="13"/>
    <n v="8.5384615384615383"/>
    <n v="8.5384615384615383"/>
    <s v="Primera compra"/>
    <n v="1719"/>
    <n v="56.476386036960989"/>
    <n v="4.7063655030800824"/>
    <x v="1"/>
    <x v="1"/>
    <s v="ene"/>
  </r>
  <r>
    <x v="6049"/>
    <x v="1"/>
    <n v="11"/>
    <n v="31"/>
    <n v="82.5"/>
    <n v="36"/>
    <s v="Yes"/>
    <s v="No"/>
    <n v="28.3"/>
    <n v="3"/>
    <n v="1"/>
    <s v="No"/>
    <n v="7"/>
    <s v="AZ"/>
    <x v="1"/>
    <n v="38"/>
    <s v="No"/>
    <s v="No"/>
    <s v="Yes"/>
    <s v="  Month-to-Month   "/>
    <s v="Direct Debit"/>
    <n v="35"/>
    <n v="183"/>
    <x v="5"/>
    <s v="Price too high"/>
    <x v="1037"/>
    <x v="1015"/>
    <n v="30"/>
    <x v="0"/>
    <n v="37.97"/>
    <x v="5"/>
    <s v="Email"/>
    <x v="0"/>
    <n v="1.41"/>
    <n v="1544"/>
    <s v="Medio"/>
    <s v="Bajo"/>
    <n v="0.13333333333333333"/>
    <n v="1720"/>
    <n v="71"/>
    <n v="0.42253521126760563"/>
    <n v="0.42253521126760563"/>
    <s v="Primera compra"/>
    <n v="327"/>
    <n v="10.743326488706366"/>
    <n v="0.89527720739219718"/>
    <x v="0"/>
    <x v="1"/>
    <s v="nov"/>
  </r>
  <r>
    <x v="6050"/>
    <x v="1"/>
    <n v="24"/>
    <n v="87"/>
    <n v="205.9"/>
    <n v="92"/>
    <s v="Yes"/>
    <s v="No"/>
    <n v="87.4"/>
    <n v="2"/>
    <n v="3"/>
    <s v="Yes"/>
    <n v="0"/>
    <s v="WA"/>
    <x v="0"/>
    <n v="53"/>
    <s v="No"/>
    <s v="No"/>
    <s v="Yes"/>
    <s v="  One Year   "/>
    <s v="Direct Debit"/>
    <n v="28"/>
    <n v="633"/>
    <x v="3"/>
    <s v="Don't know"/>
    <x v="398"/>
    <x v="169"/>
    <n v="30"/>
    <x v="1"/>
    <n v="24.95"/>
    <x v="2"/>
    <s v="Email"/>
    <x v="0"/>
    <n v="1.75"/>
    <n v="418"/>
    <s v="Medio"/>
    <s v="Medio"/>
    <n v="0.16666666666666666"/>
    <n v="291"/>
    <n v="184"/>
    <n v="0.16304347826086957"/>
    <n v="0.16304347826086957"/>
    <s v="Primera compra"/>
    <n v="662"/>
    <n v="21.749486652977414"/>
    <n v="1.8124572210814511"/>
    <x v="1"/>
    <x v="1"/>
    <s v="dic"/>
  </r>
  <r>
    <x v="6051"/>
    <x v="1"/>
    <n v="23"/>
    <n v="6"/>
    <n v="14"/>
    <n v="0"/>
    <s v="No"/>
    <s v="No"/>
    <n v="0"/>
    <n v="0"/>
    <n v="3"/>
    <s v="Yes"/>
    <n v="0"/>
    <s v="NJ"/>
    <x v="0"/>
    <n v="54"/>
    <s v="No"/>
    <s v="No"/>
    <s v="No"/>
    <s v="  Month-to-Month   "/>
    <s v="Direct Debit"/>
    <n v="36"/>
    <n v="36"/>
    <x v="4"/>
    <s v="Attitude of support person"/>
    <x v="189"/>
    <x v="1387"/>
    <n v="40"/>
    <x v="0"/>
    <n v="33.32"/>
    <x v="6"/>
    <s v="SMS"/>
    <x v="0"/>
    <n v="0"/>
    <n v="754"/>
    <s v="Medio"/>
    <s v="Medio"/>
    <n v="0.25"/>
    <n v="1055"/>
    <n v="16"/>
    <n v="2.5"/>
    <n v="2.5"/>
    <s v="Primera compra"/>
    <n v="1408"/>
    <n v="46.258726899383987"/>
    <n v="3.8548939082819991"/>
    <x v="1"/>
    <x v="1"/>
    <s v="dic"/>
  </r>
  <r>
    <x v="6052"/>
    <x v="1"/>
    <n v="38"/>
    <n v="197"/>
    <n v="562.79999999999995"/>
    <n v="4"/>
    <s v="Yes"/>
    <s v="No"/>
    <n v="4.0999999999999996"/>
    <n v="1"/>
    <n v="14"/>
    <s v="Yes"/>
    <n v="0"/>
    <s v="RI"/>
    <x v="0"/>
    <n v="27"/>
    <s v="Yes"/>
    <s v="No"/>
    <s v="No"/>
    <s v="  Month-to-Month   "/>
    <s v="Direct Debit"/>
    <n v="58"/>
    <n v="2038"/>
    <x v="2"/>
    <s v="Competitor made better offer"/>
    <x v="879"/>
    <x v="876"/>
    <n v="1"/>
    <x v="0"/>
    <n v="55.9"/>
    <x v="1"/>
    <s v="Phone"/>
    <x v="1"/>
    <n v="0.08"/>
    <n v="6765"/>
    <s v="Alto"/>
    <s v="Bajo"/>
    <n v="0"/>
    <n v="831"/>
    <n v="201"/>
    <n v="4.9751243781094526E-3"/>
    <n v="4.9751243781094526E-3"/>
    <s v="Primera compra"/>
    <n v="778"/>
    <n v="25.560574948665298"/>
    <n v="2.130047912388775"/>
    <x v="2"/>
    <x v="0"/>
    <s v="ago"/>
  </r>
  <r>
    <x v="6053"/>
    <x v="1"/>
    <n v="10"/>
    <n v="29"/>
    <n v="71.599999999999994"/>
    <n v="0"/>
    <s v="No"/>
    <s v="No"/>
    <n v="10.4"/>
    <n v="3"/>
    <n v="7"/>
    <s v="Yes"/>
    <n v="0"/>
    <s v="FL"/>
    <x v="0"/>
    <n v="55"/>
    <s v="No"/>
    <s v="No"/>
    <s v="No"/>
    <s v="  Month-to-Month   "/>
    <s v="Direct Debit"/>
    <n v="37"/>
    <n v="374"/>
    <x v="2"/>
    <s v="Competitor made better offer"/>
    <x v="989"/>
    <x v="1176"/>
    <n v="18"/>
    <x v="0"/>
    <n v="30.78"/>
    <x v="8"/>
    <s v="Email"/>
    <x v="1"/>
    <n v="0"/>
    <n v="6885"/>
    <s v="Medio"/>
    <s v="Medio"/>
    <n v="0.5"/>
    <n v="539"/>
    <n v="38"/>
    <n v="0.47368421052631576"/>
    <n v="0.47368421052631576"/>
    <s v="Primera compra"/>
    <n v="1671"/>
    <n v="54.899383983572896"/>
    <n v="4.5749486652977414"/>
    <x v="1"/>
    <x v="1"/>
    <s v="mar"/>
  </r>
  <r>
    <x v="6054"/>
    <x v="1"/>
    <n v="9"/>
    <n v="2"/>
    <n v="4"/>
    <n v="28"/>
    <s v="Yes"/>
    <s v="No"/>
    <n v="49.7"/>
    <n v="1"/>
    <n v="1"/>
    <s v="Yes"/>
    <n v="0"/>
    <s v="IN"/>
    <x v="1"/>
    <n v="53"/>
    <s v="No"/>
    <s v="No"/>
    <s v="Yes"/>
    <s v="  Month-to-Month   "/>
    <s v="Direct Debit"/>
    <n v="40"/>
    <n v="40"/>
    <x v="5"/>
    <s v="Lack of affordable download/upload speed"/>
    <x v="174"/>
    <x v="1282"/>
    <n v="67"/>
    <x v="2"/>
    <n v="38.89"/>
    <x v="8"/>
    <s v="SMS"/>
    <x v="1"/>
    <n v="0.99"/>
    <n v="4602"/>
    <s v="Medio"/>
    <s v="Medio"/>
    <n v="0.13432835820895522"/>
    <n v="382"/>
    <n v="39"/>
    <n v="1.7179487179487178"/>
    <n v="1.7179487179487178"/>
    <s v="Primera compra"/>
    <n v="1208"/>
    <n v="39.687885010266939"/>
    <n v="3.3073237508555784"/>
    <x v="1"/>
    <x v="1"/>
    <s v="jun"/>
  </r>
  <r>
    <x v="6055"/>
    <x v="1"/>
    <n v="3"/>
    <n v="4"/>
    <n v="10"/>
    <n v="4"/>
    <s v="Yes"/>
    <s v="No"/>
    <n v="4.2"/>
    <n v="1"/>
    <n v="21"/>
    <s v="Yes"/>
    <n v="0"/>
    <s v="WA"/>
    <x v="0"/>
    <n v="28"/>
    <s v="Yes"/>
    <s v="No"/>
    <s v="No"/>
    <s v="  Month-to-Month   "/>
    <s v="Paper Check"/>
    <n v="26"/>
    <n v="26"/>
    <x v="2"/>
    <s v="Competitor had better devices"/>
    <x v="749"/>
    <x v="943"/>
    <n v="24"/>
    <x v="0"/>
    <n v="24.66"/>
    <x v="7"/>
    <s v="Phone"/>
    <x v="1"/>
    <n v="0.13"/>
    <n v="6953"/>
    <s v="Medio"/>
    <s v="Medio"/>
    <n v="0.25"/>
    <n v="344"/>
    <n v="14"/>
    <n v="1.7142857142857142"/>
    <n v="1.7142857142857142"/>
    <s v="Primera compra"/>
    <n v="1338"/>
    <n v="43.958932238193022"/>
    <n v="3.6632443531827517"/>
    <x v="1"/>
    <x v="1"/>
    <s v="feb"/>
  </r>
  <r>
    <x v="6056"/>
    <x v="1"/>
    <n v="35"/>
    <n v="338"/>
    <n v="485"/>
    <n v="176"/>
    <s v="Yes"/>
    <s v="No"/>
    <n v="103.8"/>
    <n v="0"/>
    <n v="7"/>
    <s v="Yes"/>
    <n v="0"/>
    <s v="NC"/>
    <x v="1"/>
    <n v="79"/>
    <s v="No"/>
    <s v="Yes"/>
    <s v="Yes"/>
    <s v="  One Year   "/>
    <s v="Credit Card"/>
    <n v="51"/>
    <n v="2261"/>
    <x v="1"/>
    <s v="Limited range of services"/>
    <x v="310"/>
    <x v="92"/>
    <n v="42"/>
    <x v="1"/>
    <n v="59.52"/>
    <x v="6"/>
    <s v="SMS"/>
    <x v="0"/>
    <n v="5.19"/>
    <n v="4693"/>
    <s v="Alto"/>
    <s v="Medio"/>
    <n v="0.23809523809523808"/>
    <n v="690"/>
    <n v="524"/>
    <n v="8.0152671755725186E-2"/>
    <n v="8.0152671755725186E-2"/>
    <s v="Primera compra"/>
    <n v="1380"/>
    <n v="45.338809034907598"/>
    <n v="3.7782340862422998"/>
    <x v="1"/>
    <x v="3"/>
    <s v="ene"/>
  </r>
  <r>
    <x v="6057"/>
    <x v="1"/>
    <n v="20"/>
    <n v="26"/>
    <n v="83.4"/>
    <n v="0"/>
    <s v="No"/>
    <s v="No"/>
    <n v="0"/>
    <n v="1"/>
    <n v="0"/>
    <s v="No"/>
    <n v="0"/>
    <s v="NC"/>
    <x v="0"/>
    <n v="33"/>
    <s v="No"/>
    <s v="No"/>
    <s v="No"/>
    <s v="  Month-to-Month   "/>
    <s v="Direct Debit"/>
    <n v="11"/>
    <n v="59"/>
    <x v="3"/>
    <s v="Moved"/>
    <x v="1413"/>
    <x v="1440"/>
    <n v="115"/>
    <x v="2"/>
    <n v="8.93"/>
    <x v="8"/>
    <s v="SMS"/>
    <x v="1"/>
    <n v="0"/>
    <n v="4709"/>
    <s v="Medio"/>
    <s v="Medio"/>
    <n v="7.8260869565217397E-2"/>
    <n v="1008"/>
    <n v="35"/>
    <n v="3.2857142857142856"/>
    <n v="3.2857142857142856"/>
    <s v="Primera compra"/>
    <n v="987"/>
    <n v="32.427104722792606"/>
    <n v="2.7022587268993838"/>
    <x v="1"/>
    <x v="1"/>
    <s v="ene"/>
  </r>
  <r>
    <x v="6058"/>
    <x v="1"/>
    <n v="20"/>
    <n v="34"/>
    <n v="103.9"/>
    <n v="0"/>
    <s v="No"/>
    <s v="No"/>
    <n v="0"/>
    <n v="4"/>
    <n v="7"/>
    <s v="Yes"/>
    <n v="0"/>
    <s v="HI"/>
    <x v="0"/>
    <n v="35"/>
    <s v="No"/>
    <s v="No"/>
    <s v="No"/>
    <s v="  Month-to-Month   "/>
    <s v="Direct Debit"/>
    <n v="32"/>
    <n v="549"/>
    <x v="5"/>
    <s v="Price too high"/>
    <x v="1237"/>
    <x v="38"/>
    <n v="63"/>
    <x v="0"/>
    <n v="26.98"/>
    <x v="1"/>
    <s v="Phone"/>
    <x v="1"/>
    <n v="0"/>
    <n v="3102"/>
    <s v="Medio"/>
    <s v="Bajo"/>
    <n v="0"/>
    <n v="1631"/>
    <n v="34"/>
    <n v="1.8529411764705883"/>
    <n v="1.8529411764705883"/>
    <s v="Primera compra"/>
    <n v="993"/>
    <n v="32.624229979466122"/>
    <n v="2.7186858316221767"/>
    <x v="2"/>
    <x v="1"/>
    <s v="ene"/>
  </r>
  <r>
    <x v="6059"/>
    <x v="1"/>
    <n v="1"/>
    <n v="45"/>
    <n v="125.8"/>
    <n v="0"/>
    <s v="No"/>
    <s v="No"/>
    <n v="0"/>
    <n v="2"/>
    <n v="1"/>
    <s v="No"/>
    <n v="29"/>
    <s v="WY"/>
    <x v="0"/>
    <n v="46"/>
    <s v="No"/>
    <s v="No"/>
    <s v="No"/>
    <s v="  Month-to-Month   "/>
    <s v="Direct Debit"/>
    <n v="19"/>
    <n v="482"/>
    <x v="2"/>
    <s v="Competitor had better devices"/>
    <x v="747"/>
    <x v="534"/>
    <n v="28"/>
    <x v="1"/>
    <n v="18.010000000000002"/>
    <x v="0"/>
    <s v="Phone"/>
    <x v="0"/>
    <n v="0"/>
    <n v="4311"/>
    <s v="Medio"/>
    <s v="Bajo"/>
    <n v="7.1428571428571425E-2"/>
    <n v="1639"/>
    <n v="47"/>
    <n v="0.5957446808510638"/>
    <n v="0.5957446808510638"/>
    <s v="Primera compra"/>
    <n v="1734"/>
    <n v="56.969199178644757"/>
    <n v="4.7474332648870634"/>
    <x v="0"/>
    <x v="1"/>
    <s v="ene"/>
  </r>
  <r>
    <x v="6060"/>
    <x v="1"/>
    <n v="31"/>
    <n v="7"/>
    <n v="15"/>
    <n v="0"/>
    <s v="No"/>
    <s v="No"/>
    <n v="0"/>
    <n v="4"/>
    <n v="5"/>
    <s v="Yes"/>
    <n v="0"/>
    <s v="KS"/>
    <x v="0"/>
    <n v="50"/>
    <s v="No"/>
    <s v="No"/>
    <s v="No"/>
    <s v="  Month-to-Month   "/>
    <s v="Credit Card"/>
    <n v="21"/>
    <n v="21"/>
    <x v="4"/>
    <s v="Attitude of support person"/>
    <x v="222"/>
    <x v="1055"/>
    <n v="57"/>
    <x v="1"/>
    <n v="24.34"/>
    <x v="7"/>
    <s v="Email"/>
    <x v="0"/>
    <n v="0"/>
    <n v="3756"/>
    <s v="Medio"/>
    <s v="Medio"/>
    <n v="0.10526315789473684"/>
    <n v="871"/>
    <n v="13"/>
    <n v="4.384615384615385"/>
    <n v="4.384615384615385"/>
    <s v="Primera compra"/>
    <n v="534"/>
    <n v="17.544147843942504"/>
    <n v="1.462012320328542"/>
    <x v="1"/>
    <x v="1"/>
    <s v="abr"/>
  </r>
  <r>
    <x v="6061"/>
    <x v="1"/>
    <n v="38"/>
    <n v="4"/>
    <n v="10"/>
    <n v="0"/>
    <s v="No"/>
    <s v="No"/>
    <n v="0"/>
    <n v="1"/>
    <n v="3"/>
    <s v="Yes"/>
    <n v="0"/>
    <s v="PA"/>
    <x v="1"/>
    <n v="66"/>
    <s v="No"/>
    <s v="Yes"/>
    <s v="No"/>
    <s v="  Month-to-Month   "/>
    <s v="Paper Check"/>
    <n v="9"/>
    <n v="9"/>
    <x v="4"/>
    <s v="Attitude of service provider"/>
    <x v="544"/>
    <x v="615"/>
    <n v="1"/>
    <x v="1"/>
    <n v="10.74"/>
    <x v="4"/>
    <s v="SMS"/>
    <x v="1"/>
    <n v="0"/>
    <n v="6372"/>
    <s v="Medio"/>
    <s v="Bajo"/>
    <n v="3"/>
    <n v="1131"/>
    <n v="7"/>
    <n v="0.14285714285714285"/>
    <n v="0.14285714285714285"/>
    <s v="Primera compra"/>
    <n v="1557"/>
    <n v="51.154004106776185"/>
    <n v="4.2628336755646821"/>
    <x v="0"/>
    <x v="1"/>
    <s v="jul"/>
  </r>
  <r>
    <x v="6062"/>
    <x v="1"/>
    <n v="14"/>
    <n v="163"/>
    <n v="333.3"/>
    <n v="0"/>
    <s v="No"/>
    <s v="No"/>
    <n v="0"/>
    <n v="1"/>
    <n v="4"/>
    <s v="No"/>
    <n v="31"/>
    <s v="MI"/>
    <x v="1"/>
    <n v="78"/>
    <s v="No"/>
    <s v="Yes"/>
    <s v="No"/>
    <s v="  Month-to-Month   "/>
    <s v="Direct Debit"/>
    <n v="51"/>
    <n v="2446"/>
    <x v="1"/>
    <s v="Network reliability"/>
    <x v="1309"/>
    <x v="1441"/>
    <n v="75"/>
    <x v="2"/>
    <n v="56.58"/>
    <x v="9"/>
    <s v="Email"/>
    <x v="0"/>
    <n v="0"/>
    <n v="2980"/>
    <s v="Alto"/>
    <s v="Medio"/>
    <n v="0.10666666666666667"/>
    <n v="1393"/>
    <n v="171"/>
    <n v="0.43859649122807015"/>
    <n v="0.43859649122807015"/>
    <s v="Primera compra"/>
    <n v="1278"/>
    <n v="41.987679671457904"/>
    <n v="3.4989733059548254"/>
    <x v="1"/>
    <x v="3"/>
    <s v="abr"/>
  </r>
  <r>
    <x v="6063"/>
    <x v="1"/>
    <n v="3"/>
    <n v="203"/>
    <n v="612.6"/>
    <n v="0"/>
    <s v="No"/>
    <s v="No"/>
    <n v="0"/>
    <n v="0"/>
    <n v="15"/>
    <s v="Yes"/>
    <n v="0"/>
    <s v="CO"/>
    <x v="1"/>
    <n v="64"/>
    <s v="No"/>
    <s v="No"/>
    <s v="No"/>
    <s v="  Month-to-Month   "/>
    <s v="Direct Debit"/>
    <n v="49"/>
    <n v="1870"/>
    <x v="1"/>
    <s v="Product dissatisfaction"/>
    <x v="975"/>
    <x v="630"/>
    <n v="113"/>
    <x v="2"/>
    <n v="41.42"/>
    <x v="10"/>
    <s v="Email"/>
    <x v="1"/>
    <n v="0"/>
    <n v="6845"/>
    <s v="Medio"/>
    <s v="Medio"/>
    <n v="6.1946902654867256E-2"/>
    <n v="1084"/>
    <n v="210"/>
    <n v="0.53809523809523807"/>
    <n v="0.53809523809523807"/>
    <s v="Primera compra"/>
    <n v="1415"/>
    <n v="46.488706365503084"/>
    <n v="3.8740588637919235"/>
    <x v="1"/>
    <x v="0"/>
    <s v="nov"/>
  </r>
  <r>
    <x v="6064"/>
    <x v="1"/>
    <n v="17"/>
    <n v="131"/>
    <n v="309.5"/>
    <n v="0"/>
    <s v="No"/>
    <s v="No"/>
    <n v="0"/>
    <n v="0"/>
    <n v="0"/>
    <s v="Yes"/>
    <n v="0"/>
    <s v="MA"/>
    <x v="0"/>
    <n v="43"/>
    <s v="No"/>
    <s v="No"/>
    <s v="No"/>
    <s v="  Month-to-Month   "/>
    <s v="Direct Debit"/>
    <n v="53"/>
    <n v="1180"/>
    <x v="2"/>
    <s v="Competitor had better devices"/>
    <x v="1165"/>
    <x v="196"/>
    <n v="94"/>
    <x v="2"/>
    <n v="44.12"/>
    <x v="2"/>
    <s v="Email"/>
    <x v="0"/>
    <n v="0"/>
    <n v="2565"/>
    <s v="Medio"/>
    <s v="Medio"/>
    <n v="5.3191489361702128E-2"/>
    <n v="1061"/>
    <n v="136"/>
    <n v="0.69117647058823528"/>
    <n v="0.69117647058823528"/>
    <s v="Primera compra"/>
    <n v="477"/>
    <n v="15.671457905544148"/>
    <n v="1.3059548254620124"/>
    <x v="1"/>
    <x v="0"/>
    <s v="jun"/>
  </r>
  <r>
    <x v="6065"/>
    <x v="1"/>
    <n v="10"/>
    <n v="100"/>
    <n v="213.1"/>
    <n v="0"/>
    <s v="No"/>
    <s v="No"/>
    <n v="0"/>
    <n v="4"/>
    <n v="7"/>
    <s v="Yes"/>
    <n v="0"/>
    <s v="ND"/>
    <x v="1"/>
    <n v="42"/>
    <s v="No"/>
    <s v="No"/>
    <s v="Yes"/>
    <s v="  Month-to-Month   "/>
    <s v="Direct Debit"/>
    <n v="34"/>
    <n v="1202"/>
    <x v="1"/>
    <s v="Limited range of services"/>
    <x v="584"/>
    <x v="10"/>
    <n v="23"/>
    <x v="2"/>
    <n v="30.98"/>
    <x v="2"/>
    <s v="SMS"/>
    <x v="0"/>
    <n v="0"/>
    <n v="6254"/>
    <s v="Medio"/>
    <s v="Medio"/>
    <n v="0.21739130434782608"/>
    <n v="911"/>
    <n v="105"/>
    <n v="0.21904761904761905"/>
    <n v="0.21904761904761905"/>
    <s v="Primera compra"/>
    <n v="1563"/>
    <n v="51.351129363449694"/>
    <n v="4.2792607802874745"/>
    <x v="1"/>
    <x v="0"/>
    <s v="jul"/>
  </r>
  <r>
    <x v="6066"/>
    <x v="1"/>
    <n v="13"/>
    <n v="4"/>
    <n v="11"/>
    <n v="5"/>
    <s v="Yes"/>
    <s v="No"/>
    <n v="4.3"/>
    <n v="0"/>
    <n v="5"/>
    <s v="Yes"/>
    <n v="0"/>
    <s v="MN"/>
    <x v="1"/>
    <n v="54"/>
    <s v="No"/>
    <s v="No"/>
    <s v="No"/>
    <s v="  Month-to-Month   "/>
    <s v="Direct Debit"/>
    <n v="35"/>
    <n v="35"/>
    <x v="3"/>
    <s v="Don't know"/>
    <x v="561"/>
    <x v="1330"/>
    <n v="81"/>
    <x v="2"/>
    <n v="38.49"/>
    <x v="2"/>
    <s v="Phone"/>
    <x v="0"/>
    <n v="0.08"/>
    <n v="6594"/>
    <s v="Medio"/>
    <s v="Medio"/>
    <n v="6.1728395061728392E-2"/>
    <n v="709"/>
    <n v="14"/>
    <n v="5.7857142857142856"/>
    <n v="5.7857142857142856"/>
    <s v="Primera compra"/>
    <n v="990"/>
    <n v="32.525667351129364"/>
    <n v="2.7104722792607805"/>
    <x v="1"/>
    <x v="1"/>
    <s v="ene"/>
  </r>
  <r>
    <x v="6067"/>
    <x v="1"/>
    <n v="15"/>
    <n v="75"/>
    <n v="279.10000000000002"/>
    <n v="168"/>
    <s v="Yes"/>
    <s v="No"/>
    <n v="154"/>
    <n v="3"/>
    <n v="8"/>
    <s v="Yes"/>
    <n v="0"/>
    <s v="ID"/>
    <x v="0"/>
    <n v="39"/>
    <s v="No"/>
    <s v="No"/>
    <s v="No"/>
    <s v="  Month-to-Month   "/>
    <s v="Direct Debit"/>
    <n v="39"/>
    <n v="1080"/>
    <x v="5"/>
    <s v="Price too high"/>
    <x v="1128"/>
    <x v="1043"/>
    <n v="67"/>
    <x v="2"/>
    <n v="39.32"/>
    <x v="5"/>
    <s v="Phone"/>
    <x v="1"/>
    <n v="0.31"/>
    <n v="3936"/>
    <s v="Medio"/>
    <s v="Bajo"/>
    <n v="5.9701492537313432E-2"/>
    <n v="896"/>
    <n v="247"/>
    <n v="0.27125506072874495"/>
    <n v="0.27125506072874495"/>
    <s v="Primera compra"/>
    <n v="1331"/>
    <n v="43.728952772073924"/>
    <n v="3.6440793976728272"/>
    <x v="0"/>
    <x v="2"/>
    <s v="feb"/>
  </r>
  <r>
    <x v="6068"/>
    <x v="1"/>
    <n v="13"/>
    <n v="152"/>
    <n v="367"/>
    <n v="310"/>
    <s v="Yes"/>
    <s v="No"/>
    <n v="88.4"/>
    <n v="3"/>
    <n v="3"/>
    <s v="Yes"/>
    <n v="0"/>
    <s v="MO"/>
    <x v="1"/>
    <n v="83"/>
    <s v="No"/>
    <s v="Yes"/>
    <s v="No"/>
    <s v="  Month-to-Month   "/>
    <s v="Credit Card"/>
    <n v="40"/>
    <n v="1219"/>
    <x v="5"/>
    <s v="Extra data charges"/>
    <x v="1408"/>
    <x v="1200"/>
    <n v="6"/>
    <x v="1"/>
    <n v="43.86"/>
    <x v="0"/>
    <s v="Email"/>
    <x v="0"/>
    <n v="3.53"/>
    <n v="5148"/>
    <s v="Medio"/>
    <s v="Bajo"/>
    <n v="0.33333333333333331"/>
    <n v="1460"/>
    <n v="464"/>
    <n v="1.2931034482758621E-2"/>
    <n v="1.2931034482758621E-2"/>
    <s v="Primera compra"/>
    <n v="1183"/>
    <n v="38.866529774127308"/>
    <n v="3.2388774811772758"/>
    <x v="0"/>
    <x v="0"/>
    <s v="jul"/>
  </r>
  <r>
    <x v="6069"/>
    <x v="1"/>
    <n v="8"/>
    <n v="66"/>
    <n v="118.2"/>
    <n v="80"/>
    <s v="Yes"/>
    <s v="No"/>
    <n v="56"/>
    <n v="0"/>
    <n v="2"/>
    <s v="Yes"/>
    <n v="0"/>
    <s v="AR"/>
    <x v="0"/>
    <n v="61"/>
    <s v="No"/>
    <s v="No"/>
    <s v="No"/>
    <s v="  Month-to-Month   "/>
    <s v="Direct Debit"/>
    <n v="52"/>
    <n v="1030"/>
    <x v="3"/>
    <s v="Moved"/>
    <x v="1316"/>
    <x v="859"/>
    <n v="43"/>
    <x v="2"/>
    <n v="53.65"/>
    <x v="3"/>
    <s v="Phone"/>
    <x v="0"/>
    <n v="0.22"/>
    <n v="1381"/>
    <s v="Alto"/>
    <s v="Bajo"/>
    <n v="2.3255813953488372E-2"/>
    <n v="1263"/>
    <n v="147"/>
    <n v="0.29251700680272108"/>
    <n v="0.29251700680272108"/>
    <s v="Primera compra"/>
    <n v="345"/>
    <n v="11.3347022587269"/>
    <n v="0.94455852156057496"/>
    <x v="0"/>
    <x v="2"/>
    <s v="nov"/>
  </r>
  <r>
    <x v="6070"/>
    <x v="1"/>
    <n v="1"/>
    <n v="4"/>
    <n v="10"/>
    <n v="0"/>
    <s v="No"/>
    <s v="No"/>
    <n v="0"/>
    <n v="0"/>
    <n v="11"/>
    <s v="No"/>
    <n v="4"/>
    <s v="WA"/>
    <x v="0"/>
    <n v="44"/>
    <s v="No"/>
    <s v="No"/>
    <s v="No"/>
    <s v="  Month-to-Month   "/>
    <s v="Direct Debit"/>
    <n v="42"/>
    <n v="42"/>
    <x v="2"/>
    <s v="Competitor made better offer"/>
    <x v="475"/>
    <x v="301"/>
    <n v="120"/>
    <x v="2"/>
    <n v="45.5"/>
    <x v="5"/>
    <s v="Phone"/>
    <x v="1"/>
    <n v="0"/>
    <n v="3952"/>
    <s v="Alto"/>
    <s v="Bajo"/>
    <n v="3.3333333333333333E-2"/>
    <n v="1170"/>
    <n v="8"/>
    <n v="15"/>
    <n v="15"/>
    <s v="Primera compra"/>
    <n v="1024"/>
    <n v="33.642710472279262"/>
    <n v="2.8035592060232717"/>
    <x v="0"/>
    <x v="1"/>
    <s v="dic"/>
  </r>
  <r>
    <x v="6071"/>
    <x v="1"/>
    <n v="44"/>
    <n v="26"/>
    <n v="56.3"/>
    <n v="0"/>
    <s v="No"/>
    <s v="No"/>
    <n v="0"/>
    <n v="2"/>
    <n v="5"/>
    <s v="Yes"/>
    <n v="0"/>
    <s v="MS"/>
    <x v="0"/>
    <n v="36"/>
    <s v="No"/>
    <s v="No"/>
    <s v="No"/>
    <s v="  Month-to-Month   "/>
    <s v="Direct Debit"/>
    <n v="29"/>
    <n v="146"/>
    <x v="4"/>
    <s v="Attitude of service provider"/>
    <x v="509"/>
    <x v="1215"/>
    <n v="1"/>
    <x v="0"/>
    <n v="33.75"/>
    <x v="6"/>
    <s v="Phone"/>
    <x v="1"/>
    <n v="0"/>
    <n v="694"/>
    <s v="Medio"/>
    <s v="Medio"/>
    <n v="10"/>
    <n v="609"/>
    <n v="36"/>
    <n v="2.7777777777777776E-2"/>
    <n v="2.7777777777777776E-2"/>
    <s v="Primera compra"/>
    <n v="520"/>
    <n v="17.08418891170431"/>
    <n v="1.4236824093086924"/>
    <x v="1"/>
    <x v="1"/>
    <s v="may"/>
  </r>
  <r>
    <x v="6072"/>
    <x v="1"/>
    <n v="7"/>
    <n v="134"/>
    <n v="380.4"/>
    <n v="32"/>
    <s v="Yes"/>
    <s v="No"/>
    <n v="17.7"/>
    <n v="3"/>
    <n v="14"/>
    <s v="No"/>
    <n v="39"/>
    <s v="OR"/>
    <x v="0"/>
    <n v="26"/>
    <s v="Yes"/>
    <s v="No"/>
    <s v="Yes"/>
    <s v="  One Year   "/>
    <s v="Direct Debit"/>
    <n v="63"/>
    <n v="1989"/>
    <x v="2"/>
    <s v="Competitor made better offer"/>
    <x v="906"/>
    <x v="234"/>
    <n v="46"/>
    <x v="0"/>
    <n v="72.069999999999993"/>
    <x v="2"/>
    <s v="Phone"/>
    <x v="0"/>
    <n v="5057056.38"/>
    <n v="5615"/>
    <s v="Alto"/>
    <s v="Medio"/>
    <n v="0.10869565217391304"/>
    <n v="1310"/>
    <n v="171"/>
    <n v="0.26900584795321636"/>
    <n v="0.26900584795321636"/>
    <s v="Primera compra"/>
    <n v="1340"/>
    <n v="44.024640657084191"/>
    <n v="3.6687200547570158"/>
    <x v="1"/>
    <x v="0"/>
    <s v="feb"/>
  </r>
  <r>
    <x v="6073"/>
    <x v="1"/>
    <n v="2"/>
    <n v="77"/>
    <n v="213.2"/>
    <n v="52"/>
    <s v="Yes"/>
    <s v="No"/>
    <n v="40.799999999999997"/>
    <n v="0"/>
    <n v="24"/>
    <s v="Yes"/>
    <n v="0"/>
    <s v="AK"/>
    <x v="1"/>
    <n v="27"/>
    <s v="Yes"/>
    <s v="No"/>
    <s v="No"/>
    <s v="  Month-to-Month   "/>
    <s v="Paper Check"/>
    <n v="35"/>
    <n v="467"/>
    <x v="2"/>
    <s v="Competitor offered higher download speeds"/>
    <x v="132"/>
    <x v="1430"/>
    <n v="86"/>
    <x v="2"/>
    <n v="41.67"/>
    <x v="9"/>
    <s v="Email"/>
    <x v="1"/>
    <n v="2.04"/>
    <n v="4813"/>
    <s v="Medio"/>
    <s v="Medio"/>
    <n v="9.3023255813953487E-2"/>
    <n v="564"/>
    <n v="137"/>
    <n v="0.62773722627737227"/>
    <n v="0.62773722627737227"/>
    <s v="Primera compra"/>
    <n v="378"/>
    <n v="12.418891170431213"/>
    <n v="1.0349075975359343"/>
    <x v="1"/>
    <x v="1"/>
    <s v="oct"/>
  </r>
  <r>
    <x v="6074"/>
    <x v="1"/>
    <n v="25"/>
    <n v="2"/>
    <n v="5"/>
    <n v="4"/>
    <s v="Yes"/>
    <s v="No"/>
    <n v="4.7"/>
    <n v="4"/>
    <n v="6"/>
    <s v="Yes"/>
    <n v="0"/>
    <s v="NE"/>
    <x v="1"/>
    <n v="57"/>
    <s v="No"/>
    <s v="No"/>
    <s v="No"/>
    <s v="  Month-to-Month   "/>
    <s v="Credit Card"/>
    <n v="32"/>
    <n v="32"/>
    <x v="4"/>
    <s v="Attitude of support person"/>
    <x v="1263"/>
    <x v="918"/>
    <n v="100"/>
    <x v="0"/>
    <n v="32.5"/>
    <x v="1"/>
    <s v="Email"/>
    <x v="1"/>
    <n v="0.14000000000000001"/>
    <n v="1562"/>
    <s v="Medio"/>
    <s v="Bajo"/>
    <n v="0"/>
    <n v="287"/>
    <n v="6"/>
    <n v="16.666666666666668"/>
    <n v="16.666666666666668"/>
    <s v="Primera compra"/>
    <n v="1661"/>
    <n v="54.570841889117048"/>
    <n v="4.5475701574264207"/>
    <x v="2"/>
    <x v="1"/>
    <s v="mar"/>
  </r>
  <r>
    <x v="6075"/>
    <x v="1"/>
    <n v="20"/>
    <n v="46"/>
    <n v="106.1"/>
    <n v="0"/>
    <s v="No"/>
    <s v="No"/>
    <n v="0"/>
    <n v="5"/>
    <n v="1"/>
    <s v="No"/>
    <n v="38"/>
    <s v="LA"/>
    <x v="1"/>
    <n v="69"/>
    <s v="No"/>
    <s v="Yes"/>
    <s v="Yes"/>
    <s v="  Month-to-Month   "/>
    <s v="Direct Debit"/>
    <n v="47"/>
    <n v="711"/>
    <x v="2"/>
    <s v="Competitor made better offer"/>
    <x v="644"/>
    <x v="516"/>
    <n v="53"/>
    <x v="1"/>
    <n v="44.87"/>
    <x v="8"/>
    <s v="Phone"/>
    <x v="0"/>
    <n v="0"/>
    <n v="4730"/>
    <s v="Medio"/>
    <s v="Medio"/>
    <n v="0.16981132075471697"/>
    <n v="693"/>
    <n v="55"/>
    <n v="0.96363636363636362"/>
    <n v="0.96363636363636362"/>
    <s v="Primera compra"/>
    <n v="1658"/>
    <n v="54.472279260780283"/>
    <n v="4.5393566050650236"/>
    <x v="1"/>
    <x v="2"/>
    <s v="mar"/>
  </r>
  <r>
    <x v="6076"/>
    <x v="1"/>
    <n v="39"/>
    <n v="27"/>
    <n v="58.5"/>
    <n v="18"/>
    <s v="Yes"/>
    <s v="No"/>
    <n v="19.2"/>
    <n v="1"/>
    <n v="7"/>
    <s v="Yes"/>
    <n v="0"/>
    <s v="OR"/>
    <x v="0"/>
    <n v="59"/>
    <s v="No"/>
    <s v="No"/>
    <s v="No"/>
    <s v="  Month-to-Month   "/>
    <s v="Direct Debit"/>
    <n v="24"/>
    <n v="139"/>
    <x v="5"/>
    <s v="Extra data charges"/>
    <x v="864"/>
    <x v="1251"/>
    <n v="12"/>
    <x v="0"/>
    <n v="20.5"/>
    <x v="0"/>
    <s v="SMS"/>
    <x v="0"/>
    <n v="0.1"/>
    <n v="5060"/>
    <s v="Medio"/>
    <s v="Bajo"/>
    <n v="0.16666666666666666"/>
    <n v="757"/>
    <n v="47"/>
    <n v="0.25531914893617019"/>
    <n v="0.25531914893617019"/>
    <s v="Primera compra"/>
    <n v="1419"/>
    <n v="46.620123203285424"/>
    <n v="3.8850102669404518"/>
    <x v="0"/>
    <x v="1"/>
    <s v="nov"/>
  </r>
  <r>
    <x v="6077"/>
    <x v="1"/>
    <n v="40"/>
    <n v="79"/>
    <n v="191.5"/>
    <n v="152"/>
    <s v="Yes"/>
    <s v="No"/>
    <n v="104.9"/>
    <n v="1"/>
    <n v="10"/>
    <s v="Yes"/>
    <n v="0"/>
    <s v="MT"/>
    <x v="0"/>
    <n v="27"/>
    <s v="Yes"/>
    <s v="No"/>
    <s v="Yes"/>
    <s v="  Month-to-Month   "/>
    <s v="Direct Debit"/>
    <n v="42"/>
    <n v="1590"/>
    <x v="3"/>
    <s v="Don't know"/>
    <x v="806"/>
    <x v="462"/>
    <n v="41"/>
    <x v="1"/>
    <n v="46.1"/>
    <x v="5"/>
    <s v="Phone"/>
    <x v="1"/>
    <n v="5.24"/>
    <n v="6814"/>
    <s v="Alto"/>
    <s v="Bajo"/>
    <n v="9.7560975609756101E-2"/>
    <n v="1165"/>
    <n v="235"/>
    <n v="0.17446808510638298"/>
    <n v="0.17446808510638298"/>
    <s v="Primera compra"/>
    <n v="1154"/>
    <n v="37.913757700205338"/>
    <n v="3.159479808350445"/>
    <x v="0"/>
    <x v="0"/>
    <s v="ago"/>
  </r>
  <r>
    <x v="6078"/>
    <x v="1"/>
    <n v="40"/>
    <n v="2"/>
    <n v="4"/>
    <n v="4"/>
    <s v="Yes"/>
    <s v="No"/>
    <n v="1.9"/>
    <n v="5"/>
    <n v="5"/>
    <s v="Yes"/>
    <n v="0"/>
    <s v="SC"/>
    <x v="0"/>
    <n v="83"/>
    <s v="No"/>
    <s v="Yes"/>
    <s v="No"/>
    <s v="  Month-to-Month   "/>
    <s v="Direct Debit"/>
    <n v="27"/>
    <n v="27"/>
    <x v="2"/>
    <s v="Competitor had better devices"/>
    <x v="204"/>
    <x v="215"/>
    <n v="25"/>
    <x v="1"/>
    <n v="22.68"/>
    <x v="7"/>
    <s v="Email"/>
    <x v="1"/>
    <n v="0.1"/>
    <n v="4393"/>
    <s v="Medio"/>
    <s v="Medio"/>
    <n v="0.24"/>
    <n v="608"/>
    <n v="12"/>
    <n v="2.0833333333333335"/>
    <n v="2.0833333333333335"/>
    <s v="Primera compra"/>
    <n v="351"/>
    <n v="11.531827515400412"/>
    <n v="0.9609856262833677"/>
    <x v="1"/>
    <x v="1"/>
    <s v="oct"/>
  </r>
  <r>
    <x v="6079"/>
    <x v="1"/>
    <n v="19"/>
    <n v="119"/>
    <n v="238.1"/>
    <n v="120"/>
    <s v="Yes"/>
    <s v="No"/>
    <n v="202.5"/>
    <n v="4"/>
    <n v="3"/>
    <s v="No"/>
    <n v="52"/>
    <s v="OH"/>
    <x v="1"/>
    <n v="78"/>
    <s v="No"/>
    <s v="Yes"/>
    <s v="No"/>
    <s v="  Month-to-Month   "/>
    <s v="Direct Debit"/>
    <n v="53"/>
    <n v="1565"/>
    <x v="1"/>
    <s v="Product dissatisfaction"/>
    <x v="558"/>
    <x v="418"/>
    <n v="108"/>
    <x v="1"/>
    <n v="42.88"/>
    <x v="3"/>
    <s v="Phone"/>
    <x v="1"/>
    <n v="0.4"/>
    <n v="4567"/>
    <s v="Medio"/>
    <s v="Bajo"/>
    <n v="9.2592592592592587E-3"/>
    <n v="1431"/>
    <n v="240"/>
    <n v="0.45"/>
    <n v="0.45"/>
    <s v="Primera compra"/>
    <n v="885"/>
    <n v="29.07597535934292"/>
    <n v="2.4229979466119098"/>
    <x v="2"/>
    <x v="0"/>
    <s v="may"/>
  </r>
  <r>
    <x v="6080"/>
    <x v="1"/>
    <n v="5"/>
    <n v="12"/>
    <n v="30.1"/>
    <n v="8"/>
    <s v="Yes"/>
    <s v="No"/>
    <n v="9.1"/>
    <n v="4"/>
    <n v="5"/>
    <s v="Yes"/>
    <n v="0"/>
    <s v="OR"/>
    <x v="1"/>
    <n v="28"/>
    <s v="Yes"/>
    <s v="No"/>
    <s v="No"/>
    <s v="  Month-to-Month   "/>
    <s v="Credit Card"/>
    <n v="21"/>
    <n v="48"/>
    <x v="1"/>
    <s v="Network reliability"/>
    <x v="1072"/>
    <x v="431"/>
    <n v="74"/>
    <x v="2"/>
    <n v="23.27"/>
    <x v="1"/>
    <s v="Email"/>
    <x v="0"/>
    <n v="0.27"/>
    <n v="4603"/>
    <s v="Medio"/>
    <s v="Bajo"/>
    <n v="0"/>
    <n v="1502"/>
    <n v="20"/>
    <n v="3.7"/>
    <n v="3.7"/>
    <s v="Primera compra"/>
    <n v="1597"/>
    <n v="52.468172484599592"/>
    <n v="4.3723477070499657"/>
    <x v="2"/>
    <x v="1"/>
    <s v="may"/>
  </r>
  <r>
    <x v="6081"/>
    <x v="1"/>
    <n v="17"/>
    <n v="4"/>
    <n v="8.6999999999999993"/>
    <n v="8"/>
    <s v="Yes"/>
    <s v="No"/>
    <n v="6.2"/>
    <n v="2"/>
    <n v="5"/>
    <s v="Yes"/>
    <n v="0"/>
    <s v="NJ"/>
    <x v="0"/>
    <n v="60"/>
    <s v="No"/>
    <s v="No"/>
    <s v="No"/>
    <s v="  Month-to-Month   "/>
    <s v="Direct Debit"/>
    <n v="24"/>
    <n v="53"/>
    <x v="2"/>
    <s v="Competitor offered higher download speeds"/>
    <x v="687"/>
    <x v="885"/>
    <n v="89"/>
    <x v="2"/>
    <n v="23.68"/>
    <x v="2"/>
    <s v="SMS"/>
    <x v="1"/>
    <n v="0.25"/>
    <n v="540"/>
    <s v="Medio"/>
    <s v="Medio"/>
    <n v="5.6179775280898875E-2"/>
    <n v="1633"/>
    <n v="17"/>
    <n v="5.2352941176470589"/>
    <n v="5.2352941176470589"/>
    <s v="Primera compra"/>
    <n v="1234"/>
    <n v="40.542094455852158"/>
    <n v="3.378507871321013"/>
    <x v="1"/>
    <x v="1"/>
    <s v="may"/>
  </r>
  <r>
    <x v="6082"/>
    <x v="1"/>
    <n v="25"/>
    <n v="11"/>
    <n v="10.8"/>
    <n v="0"/>
    <s v="No"/>
    <s v="No"/>
    <n v="0"/>
    <n v="3"/>
    <n v="5"/>
    <s v="Yes"/>
    <n v="0"/>
    <s v="WI"/>
    <x v="1"/>
    <n v="74"/>
    <s v="No"/>
    <s v="Yes"/>
    <s v="No"/>
    <s v="  Month-to-Month   "/>
    <s v="Direct Debit"/>
    <n v="51"/>
    <n v="92"/>
    <x v="4"/>
    <s v="Attitude of support person"/>
    <x v="1405"/>
    <x v="609"/>
    <n v="100"/>
    <x v="1"/>
    <n v="45.99"/>
    <x v="7"/>
    <s v="SMS"/>
    <x v="0"/>
    <n v="0"/>
    <n v="2525"/>
    <s v="Alto"/>
    <s v="Medio"/>
    <n v="0.06"/>
    <n v="600"/>
    <n v="17"/>
    <n v="5.882352941176471"/>
    <n v="5.882352941176471"/>
    <s v="Primera compra"/>
    <n v="347"/>
    <n v="11.400410677618071"/>
    <n v="0.95003422313483921"/>
    <x v="1"/>
    <x v="1"/>
    <s v="nov"/>
  </r>
  <r>
    <x v="6083"/>
    <x v="1"/>
    <n v="21"/>
    <n v="10"/>
    <n v="25.9"/>
    <n v="28"/>
    <s v="Yes"/>
    <s v="No"/>
    <n v="15.2"/>
    <n v="2"/>
    <n v="3"/>
    <s v="Yes"/>
    <n v="0"/>
    <s v="OR"/>
    <x v="0"/>
    <n v="82"/>
    <s v="No"/>
    <s v="Yes"/>
    <s v="No"/>
    <s v="  Month-to-Month   "/>
    <s v="Direct Debit"/>
    <n v="49"/>
    <n v="141"/>
    <x v="2"/>
    <s v="Competitor made better offer"/>
    <x v="1223"/>
    <x v="857"/>
    <n v="91"/>
    <x v="1"/>
    <n v="39.659999999999997"/>
    <x v="0"/>
    <s v="Email"/>
    <x v="0"/>
    <n v="85432.72"/>
    <n v="5009"/>
    <s v="Medio"/>
    <s v="Bajo"/>
    <n v="2.197802197802198E-2"/>
    <n v="1087"/>
    <n v="40"/>
    <n v="2.2749999999999999"/>
    <n v="2.2749999999999999"/>
    <s v="Primera compra"/>
    <n v="587"/>
    <n v="19.285420944558521"/>
    <n v="1.6071184120465434"/>
    <x v="0"/>
    <x v="1"/>
    <s v="mar"/>
  </r>
  <r>
    <x v="6084"/>
    <x v="1"/>
    <n v="9"/>
    <n v="48"/>
    <n v="113.6"/>
    <n v="0"/>
    <s v="No"/>
    <s v="No"/>
    <n v="0"/>
    <n v="5"/>
    <n v="11"/>
    <s v="Yes"/>
    <n v="0"/>
    <s v="WV"/>
    <x v="1"/>
    <n v="51"/>
    <s v="No"/>
    <s v="No"/>
    <s v="No"/>
    <s v="  Month-to-Month   "/>
    <s v="Credit Card"/>
    <n v="11"/>
    <n v="302"/>
    <x v="2"/>
    <s v="Competitor offered higher download speeds"/>
    <x v="682"/>
    <x v="236"/>
    <n v="72"/>
    <x v="1"/>
    <n v="10.210000000000001"/>
    <x v="9"/>
    <s v="Phone"/>
    <x v="1"/>
    <n v="0"/>
    <n v="2932"/>
    <s v="Medio"/>
    <s v="Medio"/>
    <n v="0.1111111111111111"/>
    <n v="415"/>
    <n v="56"/>
    <n v="1.2857142857142858"/>
    <n v="1.2857142857142858"/>
    <s v="Primera compra"/>
    <n v="844"/>
    <n v="27.728952772073924"/>
    <n v="2.3107460643394937"/>
    <x v="1"/>
    <x v="1"/>
    <s v="jun"/>
  </r>
  <r>
    <x v="6085"/>
    <x v="1"/>
    <n v="1"/>
    <n v="162"/>
    <n v="432.4"/>
    <n v="56"/>
    <s v="Yes"/>
    <s v="No"/>
    <n v="72.8"/>
    <n v="3"/>
    <n v="4"/>
    <s v="Yes"/>
    <n v="0"/>
    <s v="RI"/>
    <x v="0"/>
    <n v="56"/>
    <s v="No"/>
    <s v="No"/>
    <s v="No"/>
    <s v="  One Year   "/>
    <s v="Direct Debit"/>
    <n v="41"/>
    <n v="2542"/>
    <x v="2"/>
    <s v="Competitor offered higher download speeds"/>
    <x v="1026"/>
    <x v="623"/>
    <n v="42"/>
    <x v="2"/>
    <n v="39.86"/>
    <x v="5"/>
    <s v="Email"/>
    <x v="1"/>
    <n v="1.46"/>
    <n v="4204"/>
    <s v="Medio"/>
    <s v="Bajo"/>
    <n v="9.5238095238095233E-2"/>
    <n v="1558"/>
    <n v="222"/>
    <n v="0.1891891891891892"/>
    <n v="0.1891891891891892"/>
    <s v="Primera compra"/>
    <n v="1424"/>
    <n v="46.784394250513344"/>
    <n v="3.8986995208761122"/>
    <x v="0"/>
    <x v="3"/>
    <s v="nov"/>
  </r>
  <r>
    <x v="6086"/>
    <x v="1"/>
    <n v="46"/>
    <n v="127"/>
    <n v="376.8"/>
    <n v="136"/>
    <s v="Yes"/>
    <s v="No"/>
    <n v="184.7"/>
    <n v="2"/>
    <n v="2"/>
    <s v="Yes"/>
    <n v="0"/>
    <s v="WI"/>
    <x v="0"/>
    <n v="47"/>
    <s v="No"/>
    <s v="No"/>
    <s v="No"/>
    <s v="  Month-to-Month   "/>
    <s v="Direct Debit"/>
    <n v="38"/>
    <n v="1299"/>
    <x v="5"/>
    <s v="Price too high"/>
    <x v="519"/>
    <x v="1382"/>
    <n v="11"/>
    <x v="1"/>
    <n v="35.78"/>
    <x v="6"/>
    <s v="Email"/>
    <x v="0"/>
    <n v="5.54"/>
    <n v="1739"/>
    <s v="Medio"/>
    <s v="Medio"/>
    <n v="0.90909090909090906"/>
    <n v="1075"/>
    <n v="273"/>
    <n v="4.0293040293040296E-2"/>
    <n v="4.0293040293040296E-2"/>
    <s v="Primera compra"/>
    <n v="1213"/>
    <n v="39.852156057494867"/>
    <n v="3.3210130047912387"/>
    <x v="1"/>
    <x v="0"/>
    <s v="jun"/>
  </r>
  <r>
    <x v="6087"/>
    <x v="1"/>
    <n v="1"/>
    <n v="3"/>
    <n v="8"/>
    <n v="0"/>
    <s v="No"/>
    <s v="No"/>
    <n v="0"/>
    <n v="2"/>
    <n v="0"/>
    <s v="No"/>
    <n v="0"/>
    <s v="PA"/>
    <x v="1"/>
    <n v="32"/>
    <s v="No"/>
    <s v="No"/>
    <s v="No"/>
    <s v="  Month-to-Month   "/>
    <s v="Direct Debit"/>
    <n v="6"/>
    <n v="6"/>
    <x v="4"/>
    <s v="Attitude of service provider"/>
    <x v="185"/>
    <x v="256"/>
    <n v="83"/>
    <x v="1"/>
    <n v="7.08"/>
    <x v="4"/>
    <s v="SMS"/>
    <x v="0"/>
    <n v="0"/>
    <n v="611"/>
    <s v="Medio"/>
    <s v="Bajo"/>
    <n v="3.614457831325301E-2"/>
    <n v="1719"/>
    <n v="6"/>
    <n v="13.833333333333334"/>
    <n v="13.833333333333334"/>
    <s v="Primera compra"/>
    <n v="1364"/>
    <n v="44.813141683778234"/>
    <n v="3.7344284736481863"/>
    <x v="0"/>
    <x v="1"/>
    <s v="ene"/>
  </r>
  <r>
    <x v="6088"/>
    <x v="1"/>
    <n v="38"/>
    <n v="45"/>
    <n v="120.4"/>
    <n v="30"/>
    <s v="Yes"/>
    <s v="No"/>
    <n v="34.1"/>
    <n v="4"/>
    <n v="0"/>
    <s v="No"/>
    <n v="0"/>
    <s v="WI"/>
    <x v="1"/>
    <n v="52"/>
    <s v="No"/>
    <s v="No"/>
    <s v="No"/>
    <s v="  Month-to-Month   "/>
    <s v="Direct Debit"/>
    <n v="12"/>
    <n v="182"/>
    <x v="3"/>
    <s v="Moved"/>
    <x v="1382"/>
    <x v="125"/>
    <n v="10"/>
    <x v="1"/>
    <n v="12.28"/>
    <x v="1"/>
    <s v="Email"/>
    <x v="1"/>
    <n v="1.36"/>
    <n v="6173"/>
    <s v="Medio"/>
    <s v="Bajo"/>
    <n v="0"/>
    <n v="1347"/>
    <n v="75"/>
    <n v="0.13333333333333333"/>
    <n v="0.13333333333333333"/>
    <s v="Primera compra"/>
    <n v="989"/>
    <n v="32.492813141683776"/>
    <n v="2.707734428473648"/>
    <x v="2"/>
    <x v="1"/>
    <s v="ene"/>
  </r>
  <r>
    <x v="6089"/>
    <x v="1"/>
    <n v="17"/>
    <n v="205"/>
    <n v="529.70000000000005"/>
    <n v="212"/>
    <s v="Yes"/>
    <s v="No"/>
    <n v="413.4"/>
    <n v="3"/>
    <n v="3"/>
    <s v="Yes"/>
    <n v="0"/>
    <s v="AK"/>
    <x v="1"/>
    <n v="48"/>
    <s v="No"/>
    <s v="No"/>
    <s v="No"/>
    <s v="  One Year   "/>
    <s v="Credit Card"/>
    <n v="23"/>
    <n v="1244"/>
    <x v="1"/>
    <s v="Network reliability"/>
    <x v="812"/>
    <x v="616"/>
    <n v="16"/>
    <x v="0"/>
    <n v="19.63"/>
    <x v="3"/>
    <s v="Email"/>
    <x v="1"/>
    <n v="8.27"/>
    <n v="5393"/>
    <s v="Medio"/>
    <s v="Bajo"/>
    <n v="6.25E-2"/>
    <n v="1563"/>
    <n v="418"/>
    <n v="3.8277511961722487E-2"/>
    <n v="3.8277511961722487E-2"/>
    <s v="Primera compra"/>
    <n v="1623"/>
    <n v="53.322381930184804"/>
    <n v="4.4435318275154003"/>
    <x v="2"/>
    <x v="0"/>
    <s v="may"/>
  </r>
  <r>
    <x v="6090"/>
    <x v="1"/>
    <n v="22"/>
    <n v="4"/>
    <n v="11"/>
    <n v="0"/>
    <s v="No"/>
    <s v="No"/>
    <n v="0"/>
    <n v="3"/>
    <n v="12"/>
    <s v="Yes"/>
    <n v="0"/>
    <s v="NY"/>
    <x v="1"/>
    <n v="55"/>
    <s v="No"/>
    <s v="No"/>
    <s v="No"/>
    <s v="  Month-to-Month   "/>
    <s v="Direct Debit"/>
    <n v="30"/>
    <n v="30"/>
    <x v="1"/>
    <s v="Network reliability"/>
    <x v="42"/>
    <x v="761"/>
    <n v="89"/>
    <x v="0"/>
    <n v="29.24"/>
    <x v="9"/>
    <s v="Phone"/>
    <x v="1"/>
    <n v="0"/>
    <n v="5791"/>
    <s v="Medio"/>
    <s v="Medio"/>
    <n v="8.98876404494382E-2"/>
    <n v="1059"/>
    <n v="12"/>
    <n v="7.416666666666667"/>
    <n v="7.416666666666667"/>
    <s v="Primera compra"/>
    <n v="1449"/>
    <n v="47.605749486652975"/>
    <n v="3.9671457905544147"/>
    <x v="1"/>
    <x v="1"/>
    <s v="oct"/>
  </r>
  <r>
    <x v="6091"/>
    <x v="1"/>
    <n v="21"/>
    <n v="7"/>
    <n v="14"/>
    <n v="34"/>
    <s v="Yes"/>
    <s v="No"/>
    <n v="28.5"/>
    <n v="0"/>
    <n v="29"/>
    <s v="Yes"/>
    <n v="0"/>
    <s v="IL"/>
    <x v="1"/>
    <n v="25"/>
    <s v="Yes"/>
    <s v="No"/>
    <s v="No"/>
    <s v="  Month-to-Month   "/>
    <s v="Paper Check"/>
    <n v="35"/>
    <n v="35"/>
    <x v="2"/>
    <s v="Competitor made better offer"/>
    <x v="69"/>
    <x v="309"/>
    <n v="10"/>
    <x v="0"/>
    <n v="28.65"/>
    <x v="8"/>
    <s v="Email"/>
    <x v="0"/>
    <n v="543185.43000000005"/>
    <n v="6369"/>
    <s v="Medio"/>
    <s v="Medio"/>
    <n v="0.9"/>
    <n v="1691"/>
    <n v="50"/>
    <n v="0.2"/>
    <n v="0.2"/>
    <s v="Primera compra"/>
    <n v="384"/>
    <n v="12.616016427104723"/>
    <n v="1.0513347022587269"/>
    <x v="1"/>
    <x v="1"/>
    <s v="sept"/>
  </r>
  <r>
    <x v="6092"/>
    <x v="1"/>
    <n v="43"/>
    <n v="3"/>
    <n v="5"/>
    <n v="0"/>
    <s v="No"/>
    <s v="No"/>
    <n v="13.9"/>
    <n v="5"/>
    <n v="3"/>
    <s v="Yes"/>
    <n v="0"/>
    <s v="TX"/>
    <x v="1"/>
    <n v="58"/>
    <s v="No"/>
    <s v="No"/>
    <s v="No"/>
    <s v="  Month-to-Month   "/>
    <s v="Credit Card"/>
    <n v="46"/>
    <n v="46"/>
    <x v="2"/>
    <s v="Competitor had better devices"/>
    <x v="1093"/>
    <x v="978"/>
    <n v="14"/>
    <x v="1"/>
    <n v="48.71"/>
    <x v="7"/>
    <s v="Phone"/>
    <x v="0"/>
    <n v="0"/>
    <n v="2845"/>
    <s v="Alto"/>
    <s v="Medio"/>
    <n v="0.42857142857142855"/>
    <n v="506"/>
    <n v="9"/>
    <n v="1.5555555555555556"/>
    <n v="1.5555555555555556"/>
    <s v="Primera compra"/>
    <n v="1012"/>
    <n v="33.248459958932237"/>
    <n v="2.7707049965776864"/>
    <x v="1"/>
    <x v="1"/>
    <s v="ene"/>
  </r>
  <r>
    <x v="6093"/>
    <x v="1"/>
    <n v="3"/>
    <n v="6"/>
    <n v="15.4"/>
    <n v="0"/>
    <s v="No"/>
    <s v="No"/>
    <n v="0"/>
    <n v="2"/>
    <n v="5"/>
    <s v="Yes"/>
    <n v="0"/>
    <s v="MN"/>
    <x v="1"/>
    <n v="45"/>
    <s v="No"/>
    <s v="No"/>
    <s v="No"/>
    <s v="  Month-to-Month   "/>
    <s v="Credit Card"/>
    <n v="15"/>
    <n v="46"/>
    <x v="4"/>
    <s v="Attitude of support person"/>
    <x v="733"/>
    <x v="178"/>
    <n v="110"/>
    <x v="2"/>
    <n v="13.65"/>
    <x v="10"/>
    <s v="SMS"/>
    <x v="0"/>
    <n v="0"/>
    <n v="5780"/>
    <s v="Medio"/>
    <s v="Medio"/>
    <n v="6.363636363636363E-2"/>
    <n v="1291"/>
    <n v="13"/>
    <n v="8.4615384615384617"/>
    <n v="8.4615384615384617"/>
    <s v="Primera compra"/>
    <n v="962"/>
    <n v="31.605749486652975"/>
    <n v="2.6338124572210813"/>
    <x v="1"/>
    <x v="1"/>
    <s v="feb"/>
  </r>
  <r>
    <x v="6094"/>
    <x v="1"/>
    <n v="13"/>
    <n v="184"/>
    <n v="630.1"/>
    <n v="0"/>
    <s v="No"/>
    <s v="No"/>
    <n v="0"/>
    <n v="0"/>
    <n v="9"/>
    <s v="Yes"/>
    <n v="0"/>
    <s v="CO"/>
    <x v="1"/>
    <n v="65"/>
    <s v="No"/>
    <s v="No"/>
    <s v="No"/>
    <s v="  Month-to-Month   "/>
    <s v="Credit Card"/>
    <n v="35"/>
    <n v="1372"/>
    <x v="4"/>
    <s v="Attitude of support person"/>
    <x v="86"/>
    <x v="733"/>
    <n v="12"/>
    <x v="0"/>
    <n v="37.11"/>
    <x v="0"/>
    <s v="SMS"/>
    <x v="1"/>
    <n v="0"/>
    <n v="5459"/>
    <s v="Medio"/>
    <s v="Bajo"/>
    <n v="0.16666666666666666"/>
    <n v="1218"/>
    <n v="186"/>
    <n v="6.4516129032258063E-2"/>
    <n v="6.4516129032258063E-2"/>
    <s v="Primera compra"/>
    <n v="1517"/>
    <n v="49.839835728952771"/>
    <n v="4.1533196440793976"/>
    <x v="0"/>
    <x v="0"/>
    <s v="ago"/>
  </r>
  <r>
    <x v="6095"/>
    <x v="1"/>
    <n v="10"/>
    <n v="93"/>
    <n v="234.5"/>
    <n v="104"/>
    <s v="Yes"/>
    <s v="No"/>
    <n v="53.6"/>
    <n v="1"/>
    <n v="1"/>
    <s v="Yes"/>
    <n v="0"/>
    <s v="OH"/>
    <x v="0"/>
    <n v="77"/>
    <s v="No"/>
    <s v="Yes"/>
    <s v="No"/>
    <s v="  Month-to-Month   "/>
    <s v="Direct Debit"/>
    <n v="46"/>
    <n v="1206"/>
    <x v="2"/>
    <s v="Competitor offered more data"/>
    <x v="1404"/>
    <x v="31"/>
    <n v="12"/>
    <x v="1"/>
    <n v="52.13"/>
    <x v="8"/>
    <s v="Phone"/>
    <x v="0"/>
    <n v="2.68"/>
    <n v="6899"/>
    <s v="Alto"/>
    <s v="Medio"/>
    <n v="0.75"/>
    <n v="1472"/>
    <n v="206"/>
    <n v="5.8252427184466021E-2"/>
    <n v="5.8252427184466021E-2"/>
    <s v="Primera compra"/>
    <n v="1039"/>
    <n v="34.135523613963038"/>
    <n v="2.8446269678302532"/>
    <x v="1"/>
    <x v="0"/>
    <s v="dic"/>
  </r>
  <r>
    <x v="6096"/>
    <x v="1"/>
    <n v="33"/>
    <n v="4"/>
    <n v="11"/>
    <n v="4"/>
    <s v="Yes"/>
    <s v="No"/>
    <n v="3.5"/>
    <n v="4"/>
    <n v="6"/>
    <s v="Yes"/>
    <n v="0"/>
    <s v="FL"/>
    <x v="0"/>
    <n v="60"/>
    <s v="No"/>
    <s v="No"/>
    <s v="No"/>
    <s v="  Month-to-Month   "/>
    <s v="Direct Debit"/>
    <n v="41"/>
    <n v="41"/>
    <x v="2"/>
    <s v="Competitor made better offer"/>
    <x v="1249"/>
    <x v="1387"/>
    <n v="103"/>
    <x v="0"/>
    <n v="35.9"/>
    <x v="10"/>
    <s v="SMS"/>
    <x v="0"/>
    <n v="0.14000000000000001"/>
    <n v="2794"/>
    <s v="Medio"/>
    <s v="Medio"/>
    <n v="6.7961165048543687E-2"/>
    <n v="1055"/>
    <n v="15"/>
    <n v="6.8666666666666663"/>
    <n v="6.8666666666666663"/>
    <s v="Primera compra"/>
    <n v="454"/>
    <n v="14.915811088295687"/>
    <n v="1.2429842573579739"/>
    <x v="1"/>
    <x v="1"/>
    <s v="jul"/>
  </r>
  <r>
    <x v="6097"/>
    <x v="1"/>
    <n v="19"/>
    <n v="5"/>
    <n v="14"/>
    <n v="0"/>
    <s v="No"/>
    <s v="No"/>
    <n v="0"/>
    <n v="1"/>
    <n v="12"/>
    <s v="No"/>
    <n v="5"/>
    <s v="NY"/>
    <x v="1"/>
    <n v="71"/>
    <s v="No"/>
    <s v="Yes"/>
    <s v="No"/>
    <s v="  Month-to-Month   "/>
    <s v="Direct Debit"/>
    <n v="38"/>
    <n v="76"/>
    <x v="5"/>
    <s v="Extra data charges"/>
    <x v="140"/>
    <x v="899"/>
    <n v="72"/>
    <x v="0"/>
    <n v="44.98"/>
    <x v="1"/>
    <s v="SMS"/>
    <x v="1"/>
    <n v="0"/>
    <n v="5442"/>
    <s v="Medio"/>
    <s v="Bajo"/>
    <n v="0"/>
    <n v="1632"/>
    <n v="5"/>
    <n v="14.4"/>
    <n v="14.4"/>
    <s v="Primera compra"/>
    <n v="1440"/>
    <n v="47.310061601642708"/>
    <n v="3.9425051334702257"/>
    <x v="2"/>
    <x v="1"/>
    <s v="nov"/>
  </r>
  <r>
    <x v="6098"/>
    <x v="1"/>
    <n v="15"/>
    <n v="8"/>
    <n v="16.100000000000001"/>
    <n v="0"/>
    <s v="No"/>
    <s v="No"/>
    <n v="0"/>
    <n v="4"/>
    <n v="8"/>
    <s v="Yes"/>
    <n v="0"/>
    <s v="HI"/>
    <x v="1"/>
    <n v="71"/>
    <s v="No"/>
    <s v="Yes"/>
    <s v="No"/>
    <s v="  Month-to-Month   "/>
    <s v="Direct Debit"/>
    <n v="25"/>
    <n v="50"/>
    <x v="2"/>
    <s v="Competitor had better devices"/>
    <x v="506"/>
    <x v="226"/>
    <n v="119"/>
    <x v="2"/>
    <n v="22.15"/>
    <x v="0"/>
    <s v="Email"/>
    <x v="1"/>
    <n v="0"/>
    <n v="420"/>
    <s v="Medio"/>
    <s v="Bajo"/>
    <n v="1.680672268907563E-2"/>
    <n v="747"/>
    <n v="10"/>
    <n v="11.9"/>
    <n v="11.9"/>
    <s v="Primera compra"/>
    <n v="657"/>
    <n v="21.585215605749486"/>
    <n v="1.7987679671457906"/>
    <x v="0"/>
    <x v="1"/>
    <s v="dic"/>
  </r>
  <r>
    <x v="6099"/>
    <x v="1"/>
    <n v="20"/>
    <n v="286"/>
    <n v="856.7"/>
    <n v="0"/>
    <s v="No"/>
    <s v="Yes"/>
    <n v="0"/>
    <n v="4"/>
    <n v="10"/>
    <s v="Yes"/>
    <n v="0"/>
    <s v="HI"/>
    <x v="1"/>
    <n v="20"/>
    <s v="Yes"/>
    <s v="No"/>
    <s v="Yes"/>
    <s v="  Month-to-Month   "/>
    <s v="Direct Debit"/>
    <n v="62"/>
    <n v="3315"/>
    <x v="3"/>
    <s v="Don't know"/>
    <x v="935"/>
    <x v="1095"/>
    <n v="63"/>
    <x v="2"/>
    <n v="61.08"/>
    <x v="10"/>
    <s v="Phone"/>
    <x v="1"/>
    <n v="0"/>
    <n v="6080"/>
    <s v="Alto"/>
    <s v="Medio"/>
    <n v="0.1111111111111111"/>
    <n v="1478"/>
    <n v="293"/>
    <n v="0.21501706484641639"/>
    <n v="0.21501706484641639"/>
    <s v="Primera compra"/>
    <n v="766"/>
    <n v="25.166324435318277"/>
    <n v="2.0971937029431897"/>
    <x v="1"/>
    <x v="3"/>
    <s v="sept"/>
  </r>
  <r>
    <x v="6100"/>
    <x v="1"/>
    <n v="12"/>
    <n v="182"/>
    <n v="411.2"/>
    <n v="0"/>
    <s v="No"/>
    <s v="No"/>
    <n v="0"/>
    <n v="0"/>
    <n v="18"/>
    <s v="Yes"/>
    <n v="0"/>
    <s v="CA"/>
    <x v="0"/>
    <n v="23"/>
    <s v="Yes"/>
    <s v="No"/>
    <s v="No"/>
    <s v="  One Year   "/>
    <s v="Direct Debit"/>
    <n v="26"/>
    <n v="679"/>
    <x v="0"/>
    <m/>
    <x v="1435"/>
    <x v="1265"/>
    <n v="119"/>
    <x v="0"/>
    <n v="22.12"/>
    <x v="5"/>
    <s v="Phone"/>
    <x v="1"/>
    <n v="0"/>
    <n v="1278"/>
    <s v="Medio"/>
    <s v="Bajo"/>
    <n v="3.3613445378151259E-2"/>
    <n v="966"/>
    <n v="186"/>
    <n v="0.63978494623655913"/>
    <n v="0.63978494623655913"/>
    <s v="Primera compra"/>
    <n v="957"/>
    <n v="31.441478439425051"/>
    <n v="2.6201232032854209"/>
    <x v="0"/>
    <x v="2"/>
    <s v="mar"/>
  </r>
  <r>
    <x v="6101"/>
    <x v="1"/>
    <n v="2"/>
    <n v="7"/>
    <n v="15"/>
    <n v="3"/>
    <s v="Yes"/>
    <s v="No"/>
    <n v="5"/>
    <n v="1"/>
    <n v="2"/>
    <s v="Yes"/>
    <n v="0"/>
    <s v="IL"/>
    <x v="0"/>
    <n v="74"/>
    <s v="No"/>
    <s v="Yes"/>
    <s v="No"/>
    <s v="  Month-to-Month   "/>
    <s v="Direct Debit"/>
    <n v="26"/>
    <n v="26"/>
    <x v="2"/>
    <s v="Competitor had better devices"/>
    <x v="1369"/>
    <x v="460"/>
    <n v="48"/>
    <x v="2"/>
    <n v="27.7"/>
    <x v="0"/>
    <s v="SMS"/>
    <x v="0"/>
    <n v="0.1"/>
    <n v="5313"/>
    <s v="Medio"/>
    <s v="Bajo"/>
    <n v="4.1666666666666664E-2"/>
    <n v="1273"/>
    <n v="12"/>
    <n v="4"/>
    <n v="4"/>
    <s v="Primera compra"/>
    <n v="1613"/>
    <n v="52.993839835728956"/>
    <n v="4.4161533196440796"/>
    <x v="0"/>
    <x v="1"/>
    <s v="may"/>
  </r>
  <r>
    <x v="6102"/>
    <x v="1"/>
    <n v="17"/>
    <n v="238"/>
    <n v="451"/>
    <n v="112"/>
    <s v="Yes"/>
    <s v="No"/>
    <n v="79.3"/>
    <n v="5"/>
    <n v="3"/>
    <s v="No"/>
    <n v="47"/>
    <s v="ME"/>
    <x v="0"/>
    <n v="32"/>
    <s v="No"/>
    <s v="No"/>
    <s v="Yes"/>
    <s v="  Month-to-Month   "/>
    <s v="Direct Debit"/>
    <n v="64"/>
    <n v="1814"/>
    <x v="1"/>
    <s v="Service dissatisfaction"/>
    <x v="1000"/>
    <x v="1235"/>
    <n v="30"/>
    <x v="2"/>
    <n v="69.42"/>
    <x v="7"/>
    <s v="SMS"/>
    <x v="0"/>
    <n v="0.24"/>
    <n v="1923"/>
    <s v="Alto"/>
    <s v="Medio"/>
    <n v="0.2"/>
    <n v="516"/>
    <n v="356"/>
    <n v="8.4269662921348312E-2"/>
    <n v="8.4269662921348312E-2"/>
    <s v="Primera compra"/>
    <n v="902"/>
    <n v="29.634496919917865"/>
    <n v="2.4695414099931554"/>
    <x v="1"/>
    <x v="0"/>
    <s v="abr"/>
  </r>
  <r>
    <x v="6103"/>
    <x v="1"/>
    <n v="11"/>
    <n v="98"/>
    <n v="210.5"/>
    <n v="0"/>
    <s v="No"/>
    <s v="No"/>
    <n v="0"/>
    <n v="4"/>
    <n v="1"/>
    <s v="No"/>
    <n v="41"/>
    <s v="TX"/>
    <x v="0"/>
    <n v="50"/>
    <s v="No"/>
    <s v="No"/>
    <s v="No"/>
    <s v="  Month-to-Month   "/>
    <s v="Direct Debit"/>
    <n v="43"/>
    <n v="1306"/>
    <x v="2"/>
    <s v="Competitor offered higher download speeds"/>
    <x v="947"/>
    <x v="1060"/>
    <n v="4"/>
    <x v="2"/>
    <n v="42.72"/>
    <x v="1"/>
    <s v="Phone"/>
    <x v="1"/>
    <n v="0"/>
    <n v="218"/>
    <s v="Medio"/>
    <s v="Bajo"/>
    <n v="0"/>
    <n v="1200"/>
    <n v="98"/>
    <n v="4.0816326530612242E-2"/>
    <n v="4.0816326530612242E-2"/>
    <s v="Primera compra"/>
    <n v="1588"/>
    <n v="52.172484599589325"/>
    <n v="4.3477070499657771"/>
    <x v="2"/>
    <x v="0"/>
    <s v="jun"/>
  </r>
  <r>
    <x v="6104"/>
    <x v="1"/>
    <n v="22"/>
    <n v="107"/>
    <n v="241.1"/>
    <n v="68"/>
    <s v="Yes"/>
    <s v="No"/>
    <n v="68.599999999999994"/>
    <n v="4"/>
    <n v="4"/>
    <s v="Yes"/>
    <n v="0"/>
    <s v="IA"/>
    <x v="0"/>
    <n v="58"/>
    <s v="No"/>
    <s v="No"/>
    <s v="Yes"/>
    <s v="  Month-to-Month   "/>
    <s v="Direct Debit"/>
    <n v="38"/>
    <n v="663"/>
    <x v="1"/>
    <s v="Service dissatisfaction"/>
    <x v="75"/>
    <x v="961"/>
    <n v="57"/>
    <x v="0"/>
    <n v="40.33"/>
    <x v="6"/>
    <s v="SMS"/>
    <x v="1"/>
    <n v="2.06"/>
    <n v="3701"/>
    <s v="Medio"/>
    <s v="Medio"/>
    <n v="0.17543859649122806"/>
    <n v="944"/>
    <n v="185"/>
    <n v="0.30810810810810813"/>
    <n v="0.30810810810810813"/>
    <s v="Primera compra"/>
    <n v="338"/>
    <n v="11.104722792607802"/>
    <n v="0.92539356605065015"/>
    <x v="1"/>
    <x v="2"/>
    <s v="nov"/>
  </r>
  <r>
    <x v="6105"/>
    <x v="1"/>
    <n v="44"/>
    <n v="52"/>
    <n v="121"/>
    <n v="0"/>
    <s v="No"/>
    <s v="No"/>
    <n v="0"/>
    <n v="4"/>
    <n v="24"/>
    <s v="Yes"/>
    <n v="0"/>
    <s v="KY"/>
    <x v="0"/>
    <n v="25"/>
    <s v="Yes"/>
    <s v="No"/>
    <s v="Yes"/>
    <s v="  Month-to-Month   "/>
    <s v="Direct Debit"/>
    <n v="54"/>
    <n v="1620"/>
    <x v="2"/>
    <s v="Competitor made better offer"/>
    <x v="828"/>
    <x v="1032"/>
    <n v="29"/>
    <x v="0"/>
    <n v="49.21"/>
    <x v="10"/>
    <s v="Phone"/>
    <x v="0"/>
    <n v="0"/>
    <n v="4370"/>
    <s v="Alto"/>
    <s v="Medio"/>
    <n v="0.2413793103448276"/>
    <n v="1153"/>
    <n v="59"/>
    <n v="0.49152542372881358"/>
    <n v="0.49152542372881358"/>
    <s v="Primera compra"/>
    <n v="741"/>
    <n v="24.344969199178646"/>
    <n v="2.0287474332648872"/>
    <x v="1"/>
    <x v="0"/>
    <s v="oct"/>
  </r>
  <r>
    <x v="6106"/>
    <x v="1"/>
    <n v="33"/>
    <n v="102"/>
    <n v="261.7"/>
    <n v="272"/>
    <s v="Yes"/>
    <s v="No"/>
    <n v="312.8"/>
    <n v="0"/>
    <n v="5"/>
    <s v="Yes"/>
    <n v="0"/>
    <s v="NY"/>
    <x v="0"/>
    <n v="79"/>
    <s v="No"/>
    <s v="Yes"/>
    <s v="No"/>
    <s v="  Month-to-Month   "/>
    <s v="Direct Debit"/>
    <n v="51"/>
    <n v="1017"/>
    <x v="2"/>
    <s v="Competitor had better devices"/>
    <x v="802"/>
    <x v="215"/>
    <n v="58"/>
    <x v="0"/>
    <n v="60.96"/>
    <x v="6"/>
    <s v="Phone"/>
    <x v="1"/>
    <n v="6.26"/>
    <n v="344"/>
    <s v="Alto"/>
    <s v="Medio"/>
    <n v="0.17241379310344829"/>
    <n v="608"/>
    <n v="384"/>
    <n v="0.15104166666666666"/>
    <n v="0.15104166666666666"/>
    <s v="Primera compra"/>
    <n v="1491"/>
    <n v="48.985626283367552"/>
    <n v="4.0821355236139629"/>
    <x v="1"/>
    <x v="2"/>
    <s v="sept"/>
  </r>
  <r>
    <x v="6107"/>
    <x v="1"/>
    <n v="36"/>
    <n v="7"/>
    <n v="16"/>
    <n v="4"/>
    <s v="Yes"/>
    <s v="No"/>
    <n v="1.9"/>
    <n v="3"/>
    <n v="30"/>
    <s v="Yes"/>
    <n v="0"/>
    <s v="LA"/>
    <x v="1"/>
    <n v="25"/>
    <s v="Yes"/>
    <s v="No"/>
    <s v="No"/>
    <s v="  Month-to-Month   "/>
    <s v="Direct Debit"/>
    <n v="36"/>
    <n v="36"/>
    <x v="2"/>
    <s v="Competitor made better offer"/>
    <x v="208"/>
    <x v="1077"/>
    <n v="24"/>
    <x v="0"/>
    <n v="30.79"/>
    <x v="5"/>
    <s v="SMS"/>
    <x v="0"/>
    <n v="0.1"/>
    <n v="705"/>
    <s v="Medio"/>
    <s v="Bajo"/>
    <n v="0.16666666666666666"/>
    <n v="374"/>
    <n v="15"/>
    <n v="1.6"/>
    <n v="1.6"/>
    <s v="Primera compra"/>
    <n v="1069"/>
    <n v="35.121149897330596"/>
    <n v="2.9267624914442165"/>
    <x v="0"/>
    <x v="1"/>
    <s v="nov"/>
  </r>
  <r>
    <x v="6108"/>
    <x v="1"/>
    <n v="5"/>
    <n v="11"/>
    <n v="25.8"/>
    <n v="16"/>
    <s v="Yes"/>
    <s v="No"/>
    <n v="10.7"/>
    <n v="1"/>
    <n v="4"/>
    <s v="No"/>
    <n v="0"/>
    <s v="ID"/>
    <x v="0"/>
    <n v="72"/>
    <s v="No"/>
    <s v="Yes"/>
    <s v="No"/>
    <s v="  Month-to-Month   "/>
    <s v="Direct Debit"/>
    <n v="43"/>
    <n v="276"/>
    <x v="2"/>
    <s v="Competitor made better offer"/>
    <x v="133"/>
    <x v="452"/>
    <n v="86"/>
    <x v="1"/>
    <n v="41.83"/>
    <x v="6"/>
    <s v="Phone"/>
    <x v="0"/>
    <n v="0.54"/>
    <n v="5588"/>
    <s v="Medio"/>
    <s v="Medio"/>
    <n v="0.11627906976744186"/>
    <n v="1635"/>
    <n v="37"/>
    <n v="2.3243243243243241"/>
    <n v="2.3243243243243241"/>
    <s v="Primera compra"/>
    <n v="1162"/>
    <n v="38.176591375770016"/>
    <n v="3.1813826146475015"/>
    <x v="1"/>
    <x v="1"/>
    <s v="ago"/>
  </r>
  <r>
    <x v="6109"/>
    <x v="1"/>
    <n v="11"/>
    <n v="19"/>
    <n v="49.3"/>
    <n v="140"/>
    <s v="Yes"/>
    <s v="No"/>
    <n v="204.2"/>
    <n v="3"/>
    <n v="0"/>
    <s v="No"/>
    <n v="0"/>
    <s v="LA"/>
    <x v="1"/>
    <n v="60"/>
    <s v="No"/>
    <s v="No"/>
    <s v="No"/>
    <s v="  Month-to-Month   "/>
    <s v="Paper Check"/>
    <n v="7"/>
    <n v="56"/>
    <x v="3"/>
    <s v="Moved"/>
    <x v="298"/>
    <x v="998"/>
    <n v="14"/>
    <x v="1"/>
    <n v="7.68"/>
    <x v="2"/>
    <s v="Phone"/>
    <x v="0"/>
    <n v="6.12"/>
    <n v="3637"/>
    <s v="Medio"/>
    <s v="Medio"/>
    <n v="0.35714285714285715"/>
    <n v="619"/>
    <n v="164"/>
    <n v="8.5365853658536592E-2"/>
    <n v="8.5365853658536592E-2"/>
    <s v="Primera compra"/>
    <n v="1277"/>
    <n v="41.954825462012323"/>
    <n v="3.4962354551676937"/>
    <x v="1"/>
    <x v="1"/>
    <s v="abr"/>
  </r>
  <r>
    <x v="6110"/>
    <x v="1"/>
    <n v="23"/>
    <n v="4"/>
    <n v="14"/>
    <n v="0"/>
    <s v="No"/>
    <s v="No"/>
    <n v="0"/>
    <n v="2"/>
    <n v="1"/>
    <s v="Yes"/>
    <n v="0"/>
    <s v="ID"/>
    <x v="0"/>
    <n v="62"/>
    <s v="No"/>
    <s v="No"/>
    <s v="No"/>
    <s v="  Month-to-Month   "/>
    <s v="Paper Check"/>
    <n v="18"/>
    <n v="18"/>
    <x v="2"/>
    <s v="Competitor made better offer"/>
    <x v="1341"/>
    <x v="682"/>
    <n v="89"/>
    <x v="0"/>
    <n v="20.14"/>
    <x v="0"/>
    <s v="Email"/>
    <x v="0"/>
    <n v="0"/>
    <n v="6300"/>
    <s v="Medio"/>
    <s v="Bajo"/>
    <n v="2.247191011235955E-2"/>
    <n v="780"/>
    <n v="6"/>
    <n v="14.833333333333334"/>
    <n v="14.833333333333334"/>
    <s v="Primera compra"/>
    <n v="1365"/>
    <n v="44.845995893223822"/>
    <n v="3.7371663244353184"/>
    <x v="0"/>
    <x v="1"/>
    <s v="ene"/>
  </r>
  <r>
    <x v="6111"/>
    <x v="1"/>
    <n v="40"/>
    <n v="14"/>
    <n v="44.9"/>
    <n v="36"/>
    <s v="Yes"/>
    <s v="No"/>
    <n v="17.8"/>
    <n v="5"/>
    <n v="5"/>
    <s v="Yes"/>
    <n v="0"/>
    <s v="NH"/>
    <x v="0"/>
    <n v="34"/>
    <s v="No"/>
    <s v="No"/>
    <s v="No"/>
    <s v="  Month-to-Month   "/>
    <s v="Direct Debit"/>
    <n v="42"/>
    <n v="469"/>
    <x v="2"/>
    <s v="Competitor made better offer"/>
    <x v="3"/>
    <x v="890"/>
    <n v="87"/>
    <x v="1"/>
    <n v="35.19"/>
    <x v="7"/>
    <s v="Email"/>
    <x v="1"/>
    <n v="0.89"/>
    <n v="4228"/>
    <s v="Medio"/>
    <s v="Medio"/>
    <n v="6.8965517241379309E-2"/>
    <n v="994"/>
    <n v="56"/>
    <n v="1.5535714285714286"/>
    <n v="1.5535714285714286"/>
    <s v="Primera compra"/>
    <n v="891"/>
    <n v="29.273100616016428"/>
    <n v="2.4394250513347022"/>
    <x v="1"/>
    <x v="1"/>
    <s v="may"/>
  </r>
  <r>
    <x v="6112"/>
    <x v="1"/>
    <n v="25"/>
    <n v="222"/>
    <n v="569.5"/>
    <n v="32"/>
    <s v="Yes"/>
    <s v="No"/>
    <n v="49.6"/>
    <n v="3"/>
    <n v="4"/>
    <s v="Yes"/>
    <n v="0"/>
    <s v="RI"/>
    <x v="0"/>
    <n v="36"/>
    <s v="No"/>
    <s v="No"/>
    <s v="Yes"/>
    <s v="  One Year   "/>
    <s v="Direct Debit"/>
    <n v="39"/>
    <n v="1404"/>
    <x v="2"/>
    <s v="Competitor had better devices"/>
    <x v="1249"/>
    <x v="57"/>
    <n v="51"/>
    <x v="0"/>
    <n v="37.24"/>
    <x v="2"/>
    <s v="SMS"/>
    <x v="1"/>
    <n v="0.99"/>
    <n v="2341"/>
    <s v="Medio"/>
    <s v="Medio"/>
    <n v="9.8039215686274508E-2"/>
    <n v="553"/>
    <n v="259"/>
    <n v="0.19691119691119691"/>
    <n v="0.19691119691119691"/>
    <s v="Primera compra"/>
    <n v="454"/>
    <n v="14.915811088295687"/>
    <n v="1.2429842573579739"/>
    <x v="1"/>
    <x v="0"/>
    <s v="jul"/>
  </r>
  <r>
    <x v="6113"/>
    <x v="1"/>
    <n v="18"/>
    <n v="282"/>
    <n v="703.4"/>
    <n v="244"/>
    <s v="Yes"/>
    <s v="No"/>
    <n v="199.8"/>
    <n v="2"/>
    <n v="7"/>
    <s v="No"/>
    <n v="20"/>
    <s v="TX"/>
    <x v="1"/>
    <n v="54"/>
    <s v="No"/>
    <s v="No"/>
    <s v="Yes"/>
    <s v="  One Year   "/>
    <s v="Direct Debit"/>
    <n v="66"/>
    <n v="4204"/>
    <x v="4"/>
    <s v="Attitude of support person"/>
    <x v="665"/>
    <x v="1297"/>
    <n v="45"/>
    <x v="2"/>
    <n v="73.52"/>
    <x v="9"/>
    <s v="SMS"/>
    <x v="1"/>
    <n v="7.99"/>
    <n v="4342"/>
    <s v="Alto"/>
    <s v="Medio"/>
    <n v="0.17777777777777778"/>
    <n v="1318"/>
    <n v="534"/>
    <n v="8.4269662921348312E-2"/>
    <n v="8.4269662921348312E-2"/>
    <s v="Primera compra"/>
    <n v="1195"/>
    <n v="39.260780287474333"/>
    <n v="3.2717316906228611"/>
    <x v="1"/>
    <x v="3"/>
    <s v="jul"/>
  </r>
  <r>
    <x v="6114"/>
    <x v="1"/>
    <n v="43"/>
    <n v="7"/>
    <n v="21.7"/>
    <n v="4"/>
    <s v="Yes"/>
    <s v="No"/>
    <n v="4.9000000000000004"/>
    <n v="5"/>
    <n v="6"/>
    <s v="Yes"/>
    <n v="0"/>
    <s v="IL"/>
    <x v="0"/>
    <n v="62"/>
    <s v="No"/>
    <s v="No"/>
    <s v="No"/>
    <s v="  Month-to-Month   "/>
    <s v="Credit Card"/>
    <n v="34"/>
    <n v="106"/>
    <x v="2"/>
    <s v="Competitor had better devices"/>
    <x v="105"/>
    <x v="550"/>
    <n v="115"/>
    <x v="1"/>
    <n v="29.3"/>
    <x v="9"/>
    <s v="Phone"/>
    <x v="0"/>
    <n v="0.1"/>
    <n v="242"/>
    <s v="Medio"/>
    <s v="Medio"/>
    <n v="6.9565217391304349E-2"/>
    <n v="663"/>
    <n v="19"/>
    <n v="6.0526315789473681"/>
    <n v="6.0526315789473681"/>
    <s v="Primera compra"/>
    <n v="1731"/>
    <n v="56.870636550308006"/>
    <n v="4.7392197125256672"/>
    <x v="1"/>
    <x v="1"/>
    <s v="ene"/>
  </r>
  <r>
    <x v="6114"/>
    <x v="1"/>
    <n v="39"/>
    <n v="7"/>
    <n v="21.7"/>
    <n v="4"/>
    <s v="Yes"/>
    <s v="No"/>
    <n v="4.9000000000000004"/>
    <n v="5"/>
    <n v="6"/>
    <s v="Yes"/>
    <n v="0"/>
    <s v="IL"/>
    <x v="0"/>
    <n v="62"/>
    <s v="No"/>
    <s v="No"/>
    <s v="No"/>
    <s v="  Month-to-Month   "/>
    <s v="Credit Card"/>
    <n v="34"/>
    <n v="106"/>
    <x v="2"/>
    <s v="Competitor had better devices"/>
    <x v="105"/>
    <x v="550"/>
    <n v="115"/>
    <x v="1"/>
    <n v="29.3"/>
    <x v="9"/>
    <s v="Phone"/>
    <x v="0"/>
    <n v="0.1"/>
    <n v="3207"/>
    <s v="Medio"/>
    <s v="Medio"/>
    <n v="6.9565217391304349E-2"/>
    <n v="663"/>
    <n v="19"/>
    <n v="6.0526315789473681"/>
    <n v="6.0526315789473681"/>
    <s v="Compra posterior"/>
    <n v="1731"/>
    <n v="56.870636550308006"/>
    <n v="4.7392197125256672"/>
    <x v="1"/>
    <x v="1"/>
    <s v="ene"/>
  </r>
  <r>
    <x v="6115"/>
    <x v="1"/>
    <n v="13"/>
    <n v="237"/>
    <n v="606.20000000000005"/>
    <n v="183"/>
    <s v="Yes"/>
    <s v="No"/>
    <n v="132.19999999999999"/>
    <n v="4"/>
    <n v="4"/>
    <s v="Yes"/>
    <n v="0"/>
    <s v="WV"/>
    <x v="1"/>
    <n v="61"/>
    <s v="No"/>
    <s v="No"/>
    <s v="No"/>
    <s v="  Month-to-Month   "/>
    <s v="Direct Debit"/>
    <n v="43"/>
    <n v="2622"/>
    <x v="1"/>
    <s v="Service dissatisfaction"/>
    <x v="1179"/>
    <x v="579"/>
    <n v="118"/>
    <x v="0"/>
    <n v="38.369999999999997"/>
    <x v="5"/>
    <s v="SMS"/>
    <x v="0"/>
    <n v="3.96"/>
    <n v="1139"/>
    <s v="Medio"/>
    <s v="Bajo"/>
    <n v="3.3898305084745763E-2"/>
    <n v="449"/>
    <n v="424"/>
    <n v="0.27830188679245282"/>
    <n v="0.27830188679245282"/>
    <s v="Primera compra"/>
    <n v="1492"/>
    <n v="49.01848049281314"/>
    <n v="4.084873374401095"/>
    <x v="0"/>
    <x v="3"/>
    <s v="sept"/>
  </r>
  <r>
    <x v="6116"/>
    <x v="1"/>
    <n v="17"/>
    <n v="181"/>
    <n v="392"/>
    <n v="0"/>
    <s v="No"/>
    <s v="No"/>
    <n v="0"/>
    <n v="2"/>
    <n v="18"/>
    <s v="Yes"/>
    <n v="0"/>
    <s v="AL"/>
    <x v="0"/>
    <n v="33"/>
    <s v="No"/>
    <s v="No"/>
    <s v="No"/>
    <s v="  One Year   "/>
    <s v="Credit Card"/>
    <n v="55"/>
    <n v="3576"/>
    <x v="3"/>
    <s v="Don't know"/>
    <x v="944"/>
    <x v="858"/>
    <n v="19"/>
    <x v="0"/>
    <n v="54.24"/>
    <x v="0"/>
    <s v="SMS"/>
    <x v="1"/>
    <n v="0"/>
    <n v="5926"/>
    <s v="Alto"/>
    <s v="Bajo"/>
    <n v="0.10526315789473684"/>
    <n v="1080"/>
    <n v="183"/>
    <n v="0.10382513661202186"/>
    <n v="0.10382513661202186"/>
    <s v="Primera compra"/>
    <n v="972"/>
    <n v="31.93429158110883"/>
    <n v="2.6611909650924024"/>
    <x v="0"/>
    <x v="3"/>
    <s v="feb"/>
  </r>
  <r>
    <x v="6117"/>
    <x v="1"/>
    <n v="36"/>
    <n v="75"/>
    <n v="203.3"/>
    <n v="52"/>
    <s v="Yes"/>
    <s v="No"/>
    <n v="66.3"/>
    <n v="4"/>
    <n v="5"/>
    <s v="Yes"/>
    <n v="0"/>
    <s v="NV"/>
    <x v="1"/>
    <n v="58"/>
    <s v="No"/>
    <s v="No"/>
    <s v="No"/>
    <s v="  Month-to-Month   "/>
    <s v="Credit Card"/>
    <n v="44"/>
    <n v="564"/>
    <x v="2"/>
    <s v="Competitor had better devices"/>
    <x v="583"/>
    <x v="462"/>
    <n v="42"/>
    <x v="1"/>
    <n v="42.35"/>
    <x v="1"/>
    <s v="Phone"/>
    <x v="1"/>
    <n v="1.33"/>
    <n v="6390"/>
    <s v="Medio"/>
    <s v="Bajo"/>
    <n v="0"/>
    <n v="1165"/>
    <n v="127"/>
    <n v="0.33070866141732286"/>
    <n v="0.33070866141732286"/>
    <s v="Primera compra"/>
    <n v="781"/>
    <n v="25.659137577002056"/>
    <n v="2.1382614647501712"/>
    <x v="2"/>
    <x v="1"/>
    <s v="ago"/>
  </r>
  <r>
    <x v="6118"/>
    <x v="1"/>
    <n v="23"/>
    <n v="22"/>
    <n v="56.7"/>
    <n v="16"/>
    <s v="Yes"/>
    <s v="No"/>
    <n v="10.7"/>
    <n v="4"/>
    <n v="8"/>
    <s v="Yes"/>
    <n v="0"/>
    <s v="IN"/>
    <x v="0"/>
    <n v="59"/>
    <s v="No"/>
    <s v="No"/>
    <s v="No"/>
    <s v="  Month-to-Month   "/>
    <s v="Direct Debit"/>
    <n v="13"/>
    <n v="105"/>
    <x v="1"/>
    <s v="Service dissatisfaction"/>
    <x v="144"/>
    <x v="99"/>
    <n v="117"/>
    <x v="0"/>
    <n v="14.82"/>
    <x v="3"/>
    <s v="SMS"/>
    <x v="0"/>
    <n v="0.54"/>
    <n v="5300"/>
    <s v="Medio"/>
    <s v="Bajo"/>
    <n v="8.5470085470085479E-3"/>
    <n v="398"/>
    <n v="39"/>
    <n v="3"/>
    <n v="3"/>
    <s v="Primera compra"/>
    <n v="457"/>
    <n v="15.014373716632445"/>
    <n v="1.2511978097193703"/>
    <x v="0"/>
    <x v="1"/>
    <s v="jul"/>
  </r>
  <r>
    <x v="6119"/>
    <x v="1"/>
    <n v="17"/>
    <n v="61"/>
    <n v="140.80000000000001"/>
    <n v="7"/>
    <s v="Yes"/>
    <s v="No"/>
    <n v="4.5999999999999996"/>
    <n v="0"/>
    <n v="1"/>
    <s v="Yes"/>
    <n v="0"/>
    <s v="UT"/>
    <x v="1"/>
    <n v="40"/>
    <s v="No"/>
    <s v="No"/>
    <s v="Yes"/>
    <s v="  Month-to-Month   "/>
    <s v="Direct Debit"/>
    <n v="41"/>
    <n v="476"/>
    <x v="2"/>
    <s v="Competitor had better devices"/>
    <x v="98"/>
    <x v="1064"/>
    <n v="43"/>
    <x v="0"/>
    <n v="47.36"/>
    <x v="1"/>
    <s v="SMS"/>
    <x v="1"/>
    <n v="182.3"/>
    <n v="4778"/>
    <s v="Alto"/>
    <s v="Bajo"/>
    <n v="0"/>
    <n v="1555"/>
    <n v="68"/>
    <n v="0.63235294117647056"/>
    <n v="0.63235294117647056"/>
    <s v="Primera compra"/>
    <n v="670"/>
    <n v="22.012320328542096"/>
    <n v="1.8343600273785079"/>
    <x v="0"/>
    <x v="1"/>
    <s v="dic"/>
  </r>
  <r>
    <x v="6120"/>
    <x v="1"/>
    <n v="17"/>
    <n v="5"/>
    <n v="13"/>
    <n v="0"/>
    <s v="No"/>
    <s v="No"/>
    <n v="0"/>
    <n v="2"/>
    <n v="9"/>
    <s v="Yes"/>
    <n v="0"/>
    <s v="WI"/>
    <x v="1"/>
    <n v="62"/>
    <s v="No"/>
    <s v="No"/>
    <s v="Yes"/>
    <s v="  Month-to-Month   "/>
    <s v="Direct Debit"/>
    <n v="33"/>
    <n v="33"/>
    <x v="2"/>
    <s v="Competitor had better devices"/>
    <x v="162"/>
    <x v="613"/>
    <n v="39"/>
    <x v="0"/>
    <n v="30.83"/>
    <x v="1"/>
    <s v="SMS"/>
    <x v="1"/>
    <n v="0"/>
    <n v="471"/>
    <s v="Medio"/>
    <s v="Bajo"/>
    <n v="0"/>
    <n v="856"/>
    <n v="5"/>
    <n v="7.8"/>
    <n v="7.8"/>
    <s v="Primera compra"/>
    <n v="1209"/>
    <n v="39.720739219712527"/>
    <n v="3.3100616016427105"/>
    <x v="2"/>
    <x v="1"/>
    <s v="jun"/>
  </r>
  <r>
    <x v="6121"/>
    <x v="1"/>
    <n v="2"/>
    <n v="5"/>
    <n v="10"/>
    <n v="0"/>
    <s v="No"/>
    <s v="No"/>
    <n v="0"/>
    <n v="3"/>
    <n v="0"/>
    <s v="No"/>
    <n v="0"/>
    <s v="KS"/>
    <x v="1"/>
    <n v="56"/>
    <s v="No"/>
    <s v="No"/>
    <s v="No"/>
    <s v="  Month-to-Month   "/>
    <s v="Direct Debit"/>
    <n v="9"/>
    <n v="9"/>
    <x v="4"/>
    <s v="Attitude of support person"/>
    <x v="1128"/>
    <x v="92"/>
    <n v="110"/>
    <x v="2"/>
    <n v="9.92"/>
    <x v="0"/>
    <s v="Email"/>
    <x v="0"/>
    <n v="0"/>
    <n v="2403"/>
    <s v="Medio"/>
    <s v="Bajo"/>
    <n v="1.8181818181818181E-2"/>
    <n v="690"/>
    <n v="7"/>
    <n v="15.714285714285714"/>
    <n v="15.714285714285714"/>
    <s v="Primera compra"/>
    <n v="1331"/>
    <n v="43.728952772073924"/>
    <n v="3.6440793976728272"/>
    <x v="0"/>
    <x v="1"/>
    <s v="feb"/>
  </r>
  <r>
    <x v="6122"/>
    <x v="1"/>
    <n v="25"/>
    <n v="24"/>
    <n v="54.8"/>
    <n v="64"/>
    <s v="Yes"/>
    <s v="No"/>
    <n v="23.6"/>
    <n v="1"/>
    <n v="6"/>
    <s v="No"/>
    <n v="6"/>
    <s v="NM"/>
    <x v="0"/>
    <n v="51"/>
    <s v="No"/>
    <s v="No"/>
    <s v="Yes"/>
    <s v="  Month-to-Month   "/>
    <s v="Paper Check"/>
    <n v="61"/>
    <n v="374"/>
    <x v="1"/>
    <s v="Network reliability"/>
    <x v="1392"/>
    <x v="353"/>
    <n v="27"/>
    <x v="1"/>
    <n v="49.42"/>
    <x v="2"/>
    <s v="Email"/>
    <x v="0"/>
    <n v="0.94"/>
    <n v="4185"/>
    <s v="Alto"/>
    <s v="Medio"/>
    <n v="0.18518518518518517"/>
    <n v="1527"/>
    <n v="93"/>
    <n v="0.29032258064516131"/>
    <n v="0.29032258064516131"/>
    <s v="Primera compra"/>
    <n v="332"/>
    <n v="10.907597535934292"/>
    <n v="0.90896646132785763"/>
    <x v="1"/>
    <x v="1"/>
    <s v="nov"/>
  </r>
  <r>
    <x v="6123"/>
    <x v="1"/>
    <n v="1"/>
    <n v="200"/>
    <n v="503.5"/>
    <n v="0"/>
    <s v="No"/>
    <s v="No"/>
    <n v="8.3000000000000007"/>
    <n v="5"/>
    <n v="7"/>
    <s v="Yes"/>
    <n v="0"/>
    <s v="IA"/>
    <x v="1"/>
    <n v="66"/>
    <s v="No"/>
    <s v="Yes"/>
    <s v="Yes"/>
    <s v="  Month-to-Month   "/>
    <s v="Credit Card"/>
    <n v="44"/>
    <n v="1572"/>
    <x v="2"/>
    <s v="Competitor offered higher download speeds"/>
    <x v="1408"/>
    <x v="1345"/>
    <n v="118"/>
    <x v="0"/>
    <n v="37.380000000000003"/>
    <x v="7"/>
    <s v="Email"/>
    <x v="0"/>
    <n v="0"/>
    <n v="4306"/>
    <s v="Medio"/>
    <s v="Medio"/>
    <n v="5.0847457627118647E-2"/>
    <n v="902"/>
    <n v="206"/>
    <n v="0.57281553398058249"/>
    <n v="0.57281553398058249"/>
    <s v="Primera compra"/>
    <n v="1183"/>
    <n v="38.866529774127308"/>
    <n v="3.2388774811772758"/>
    <x v="1"/>
    <x v="0"/>
    <s v="jul"/>
  </r>
  <r>
    <x v="6124"/>
    <x v="1"/>
    <n v="19"/>
    <n v="4"/>
    <n v="8"/>
    <n v="0"/>
    <s v="No"/>
    <s v="No"/>
    <n v="0"/>
    <n v="1"/>
    <n v="14"/>
    <s v="Yes"/>
    <n v="0"/>
    <s v="UT"/>
    <x v="0"/>
    <n v="29"/>
    <s v="Yes"/>
    <s v="No"/>
    <s v="No"/>
    <s v="  Month-to-Month   "/>
    <s v="Direct Debit"/>
    <n v="36"/>
    <n v="36"/>
    <x v="1"/>
    <s v="Network reliability"/>
    <x v="388"/>
    <x v="960"/>
    <n v="40"/>
    <x v="2"/>
    <n v="39.01"/>
    <x v="7"/>
    <s v="Email"/>
    <x v="1"/>
    <n v="0"/>
    <n v="2924"/>
    <s v="Medio"/>
    <s v="Medio"/>
    <n v="0.15"/>
    <n v="332"/>
    <n v="10"/>
    <n v="4"/>
    <n v="4"/>
    <s v="Primera compra"/>
    <n v="1494"/>
    <n v="49.08418891170431"/>
    <n v="4.0903490759753591"/>
    <x v="1"/>
    <x v="1"/>
    <s v="sept"/>
  </r>
  <r>
    <x v="6125"/>
    <x v="1"/>
    <n v="13"/>
    <n v="23"/>
    <n v="70.7"/>
    <n v="4"/>
    <s v="Yes"/>
    <s v="No"/>
    <n v="6.7"/>
    <n v="0"/>
    <n v="6"/>
    <s v="Yes"/>
    <n v="0"/>
    <s v="UT"/>
    <x v="1"/>
    <n v="71"/>
    <s v="No"/>
    <s v="Yes"/>
    <s v="No"/>
    <s v="  Month-to-Month   "/>
    <s v="Credit Card"/>
    <n v="22"/>
    <n v="174"/>
    <x v="2"/>
    <s v="Competitor made better offer"/>
    <x v="1087"/>
    <x v="1279"/>
    <n v="57"/>
    <x v="1"/>
    <n v="25.85"/>
    <x v="8"/>
    <s v="Phone"/>
    <x v="0"/>
    <n v="0.13"/>
    <n v="5939"/>
    <s v="Medio"/>
    <s v="Medio"/>
    <n v="0.15789473684210525"/>
    <n v="810"/>
    <n v="36"/>
    <n v="1.5833333333333333"/>
    <n v="1.5833333333333333"/>
    <s v="Primera compra"/>
    <n v="1048"/>
    <n v="34.431211498973305"/>
    <n v="2.8692676249144422"/>
    <x v="1"/>
    <x v="1"/>
    <s v="nov"/>
  </r>
  <r>
    <x v="6126"/>
    <x v="1"/>
    <n v="14"/>
    <n v="72"/>
    <n v="149.69999999999999"/>
    <n v="44"/>
    <s v="Yes"/>
    <s v="No"/>
    <n v="28.9"/>
    <n v="5"/>
    <n v="3"/>
    <s v="Yes"/>
    <n v="0"/>
    <s v="TX"/>
    <x v="1"/>
    <n v="83"/>
    <s v="No"/>
    <s v="Yes"/>
    <s v="No"/>
    <s v="  Month-to-Month   "/>
    <s v="Credit Card"/>
    <n v="51"/>
    <n v="547"/>
    <x v="5"/>
    <s v="Extra data charges"/>
    <x v="1292"/>
    <x v="1036"/>
    <n v="74"/>
    <x v="1"/>
    <n v="57.66"/>
    <x v="1"/>
    <s v="Phone"/>
    <x v="1"/>
    <n v="1.1599999999999999"/>
    <n v="2669"/>
    <s v="Alto"/>
    <s v="Bajo"/>
    <n v="0"/>
    <n v="1488"/>
    <n v="116"/>
    <n v="0.63793103448275867"/>
    <n v="0.63793103448275867"/>
    <s v="Primera compra"/>
    <n v="915"/>
    <n v="30.061601642710471"/>
    <n v="2.5051334702258727"/>
    <x v="2"/>
    <x v="1"/>
    <s v="abr"/>
  </r>
  <r>
    <x v="6127"/>
    <x v="1"/>
    <n v="14"/>
    <n v="90"/>
    <n v="212.3"/>
    <n v="76"/>
    <s v="Yes"/>
    <s v="No"/>
    <n v="72.2"/>
    <n v="2"/>
    <n v="0"/>
    <s v="No"/>
    <n v="0"/>
    <s v="MD"/>
    <x v="0"/>
    <n v="33"/>
    <s v="No"/>
    <s v="No"/>
    <s v="No"/>
    <s v="  Month-to-Month   "/>
    <s v="Direct Debit"/>
    <n v="6"/>
    <n v="110"/>
    <x v="4"/>
    <s v="Attitude of support person"/>
    <x v="1033"/>
    <x v="271"/>
    <n v="18"/>
    <x v="2"/>
    <n v="6.3"/>
    <x v="2"/>
    <s v="Email"/>
    <x v="1"/>
    <n v="0.36"/>
    <n v="6641"/>
    <s v="Medio"/>
    <s v="Medio"/>
    <n v="0.27777777777777779"/>
    <n v="1548"/>
    <n v="171"/>
    <n v="0.10526315789473684"/>
    <n v="0.10526315789473684"/>
    <s v="Primera compra"/>
    <n v="525"/>
    <n v="17.248459958932237"/>
    <n v="1.4373716632443532"/>
    <x v="1"/>
    <x v="1"/>
    <s v="may"/>
  </r>
  <r>
    <x v="6128"/>
    <x v="1"/>
    <n v="14"/>
    <n v="28"/>
    <n v="75.900000000000006"/>
    <n v="0"/>
    <s v="No"/>
    <s v="No"/>
    <n v="6.1"/>
    <n v="1"/>
    <n v="9"/>
    <s v="No"/>
    <n v="5"/>
    <s v="NE"/>
    <x v="0"/>
    <n v="31"/>
    <s v="No"/>
    <s v="No"/>
    <s v="No"/>
    <s v="  Month-to-Month   "/>
    <s v="Credit Card"/>
    <n v="28"/>
    <n v="196"/>
    <x v="2"/>
    <s v="Competitor had better devices"/>
    <x v="574"/>
    <x v="1246"/>
    <n v="59"/>
    <x v="1"/>
    <n v="30.68"/>
    <x v="2"/>
    <s v="Phone"/>
    <x v="1"/>
    <n v="0"/>
    <n v="1598"/>
    <s v="Medio"/>
    <s v="Medio"/>
    <n v="8.4745762711864403E-2"/>
    <n v="894"/>
    <n v="33"/>
    <n v="1.7878787878787878"/>
    <n v="1.7878787878787878"/>
    <s v="Primera compra"/>
    <n v="1043"/>
    <n v="34.266940451745384"/>
    <n v="2.8555783709787819"/>
    <x v="1"/>
    <x v="1"/>
    <s v="dic"/>
  </r>
  <r>
    <x v="6129"/>
    <x v="1"/>
    <n v="39"/>
    <n v="3"/>
    <n v="7"/>
    <n v="0"/>
    <s v="No"/>
    <s v="No"/>
    <n v="0"/>
    <n v="2"/>
    <n v="3"/>
    <s v="Yes"/>
    <n v="0"/>
    <s v="WA"/>
    <x v="0"/>
    <n v="54"/>
    <s v="No"/>
    <s v="No"/>
    <s v="Yes"/>
    <s v="  Month-to-Month   "/>
    <s v="Credit Card"/>
    <n v="21"/>
    <n v="21"/>
    <x v="4"/>
    <s v="Attitude of support person"/>
    <x v="1174"/>
    <x v="475"/>
    <n v="110"/>
    <x v="0"/>
    <n v="19.670000000000002"/>
    <x v="5"/>
    <s v="Phone"/>
    <x v="1"/>
    <n v="0"/>
    <n v="3553"/>
    <s v="Medio"/>
    <s v="Bajo"/>
    <n v="3.6363636363636362E-2"/>
    <n v="904"/>
    <n v="7"/>
    <n v="15.714285714285714"/>
    <n v="15.714285714285714"/>
    <s v="Primera compra"/>
    <n v="1229"/>
    <n v="40.377823408624231"/>
    <n v="3.3648186173853527"/>
    <x v="0"/>
    <x v="1"/>
    <s v="jun"/>
  </r>
  <r>
    <x v="6130"/>
    <x v="1"/>
    <n v="44"/>
    <n v="192"/>
    <n v="468.6"/>
    <n v="0"/>
    <s v="No"/>
    <s v="No"/>
    <n v="0"/>
    <n v="0"/>
    <n v="7"/>
    <s v="No"/>
    <n v="14"/>
    <s v="CT"/>
    <x v="0"/>
    <n v="46"/>
    <s v="No"/>
    <s v="No"/>
    <s v="Yes"/>
    <s v="  Month-to-Month   "/>
    <s v="Direct Debit"/>
    <n v="70"/>
    <n v="4119"/>
    <x v="2"/>
    <s v="Competitor made better offer"/>
    <x v="885"/>
    <x v="758"/>
    <n v="119"/>
    <x v="1"/>
    <n v="76.39"/>
    <x v="2"/>
    <s v="Phone"/>
    <x v="0"/>
    <n v="0"/>
    <n v="5764"/>
    <s v="Alto"/>
    <s v="Medio"/>
    <n v="4.2016806722689079E-2"/>
    <n v="1283"/>
    <n v="197"/>
    <n v="0.60406091370558379"/>
    <n v="0.60406091370558379"/>
    <s v="Primera compra"/>
    <n v="794"/>
    <n v="26.086242299794662"/>
    <n v="2.1738535249828885"/>
    <x v="1"/>
    <x v="3"/>
    <s v="ago"/>
  </r>
  <r>
    <x v="6131"/>
    <x v="1"/>
    <n v="24"/>
    <n v="58"/>
    <n v="140.80000000000001"/>
    <n v="56"/>
    <s v="Yes"/>
    <s v="No"/>
    <n v="51.8"/>
    <n v="2"/>
    <n v="7"/>
    <s v="Yes"/>
    <n v="0"/>
    <s v="ME"/>
    <x v="0"/>
    <n v="60"/>
    <s v="No"/>
    <s v="No"/>
    <s v="No"/>
    <s v="  Month-to-Month   "/>
    <s v="Direct Debit"/>
    <n v="57"/>
    <n v="803"/>
    <x v="1"/>
    <s v="Service dissatisfaction"/>
    <x v="1365"/>
    <x v="1194"/>
    <n v="53"/>
    <x v="0"/>
    <n v="65.97"/>
    <x v="5"/>
    <s v="Phone"/>
    <x v="1"/>
    <n v="1.55"/>
    <n v="1197"/>
    <s v="Alto"/>
    <s v="Bajo"/>
    <n v="7.5471698113207544E-2"/>
    <n v="458"/>
    <n v="118"/>
    <n v="0.44915254237288138"/>
    <n v="0.44915254237288138"/>
    <s v="Primera compra"/>
    <n v="1548"/>
    <n v="50.858316221765911"/>
    <n v="4.2381930184804926"/>
    <x v="0"/>
    <x v="2"/>
    <s v="jul"/>
  </r>
  <r>
    <x v="6132"/>
    <x v="1"/>
    <n v="2"/>
    <n v="31"/>
    <n v="63.3"/>
    <n v="0"/>
    <s v="No"/>
    <s v="No"/>
    <n v="5.6"/>
    <n v="0"/>
    <n v="3"/>
    <s v="Yes"/>
    <n v="0"/>
    <s v="ME"/>
    <x v="1"/>
    <n v="39"/>
    <s v="No"/>
    <s v="No"/>
    <s v="No"/>
    <s v="  Month-to-Month   "/>
    <s v="Direct Debit"/>
    <n v="43"/>
    <n v="456"/>
    <x v="2"/>
    <s v="Competitor made better offer"/>
    <x v="214"/>
    <x v="419"/>
    <n v="78"/>
    <x v="2"/>
    <n v="48.44"/>
    <x v="5"/>
    <s v="SMS"/>
    <x v="0"/>
    <n v="0"/>
    <n v="2332"/>
    <s v="Alto"/>
    <s v="Bajo"/>
    <n v="5.128205128205128E-2"/>
    <n v="1647"/>
    <n v="35"/>
    <n v="2.2285714285714286"/>
    <n v="2.2285714285714286"/>
    <s v="Primera compra"/>
    <n v="988"/>
    <n v="32.459958932238195"/>
    <n v="2.7049965776865164"/>
    <x v="0"/>
    <x v="1"/>
    <s v="ene"/>
  </r>
  <r>
    <x v="6133"/>
    <x v="1"/>
    <n v="25"/>
    <n v="21"/>
    <n v="40"/>
    <n v="0"/>
    <s v="No"/>
    <s v="No"/>
    <n v="0"/>
    <n v="0"/>
    <n v="1"/>
    <s v="Yes"/>
    <n v="0"/>
    <s v="NM"/>
    <x v="0"/>
    <n v="59"/>
    <s v="No"/>
    <s v="No"/>
    <s v="No"/>
    <s v="  Month-to-Month   "/>
    <s v="Direct Debit"/>
    <n v="45"/>
    <n v="112"/>
    <x v="3"/>
    <s v="Don't know"/>
    <x v="657"/>
    <x v="1150"/>
    <n v="19"/>
    <x v="0"/>
    <n v="49.4"/>
    <x v="4"/>
    <s v="Email"/>
    <x v="0"/>
    <n v="0"/>
    <n v="4560"/>
    <s v="Alto"/>
    <s v="Bajo"/>
    <n v="0.15789473684210525"/>
    <n v="1429"/>
    <n v="24"/>
    <n v="0.79166666666666663"/>
    <n v="0.79166666666666663"/>
    <s v="Primera compra"/>
    <n v="1112"/>
    <n v="36.533880903490761"/>
    <n v="3.0444900752908968"/>
    <x v="0"/>
    <x v="1"/>
    <s v="sept"/>
  </r>
  <r>
    <x v="6134"/>
    <x v="1"/>
    <n v="17"/>
    <n v="9"/>
    <n v="26.7"/>
    <n v="0"/>
    <s v="No"/>
    <s v="Yes"/>
    <n v="0"/>
    <n v="1"/>
    <n v="3"/>
    <s v="Yes"/>
    <n v="0"/>
    <s v="WY"/>
    <x v="0"/>
    <n v="34"/>
    <s v="No"/>
    <s v="No"/>
    <s v="No"/>
    <s v="  Month-to-Month   "/>
    <s v="Direct Debit"/>
    <n v="33"/>
    <n v="97"/>
    <x v="2"/>
    <s v="Competitor had better devices"/>
    <x v="1318"/>
    <x v="305"/>
    <n v="65"/>
    <x v="1"/>
    <n v="27.47"/>
    <x v="2"/>
    <s v="SMS"/>
    <x v="1"/>
    <n v="0"/>
    <n v="791"/>
    <s v="Medio"/>
    <s v="Medio"/>
    <n v="7.6923076923076927E-2"/>
    <n v="1656"/>
    <n v="14"/>
    <n v="4.6428571428571432"/>
    <n v="4.6428571428571432"/>
    <s v="Primera compra"/>
    <n v="297"/>
    <n v="9.7577002053388089"/>
    <n v="0.81314168377823404"/>
    <x v="1"/>
    <x v="1"/>
    <s v="dic"/>
  </r>
  <r>
    <x v="6135"/>
    <x v="1"/>
    <n v="28"/>
    <n v="15"/>
    <n v="27.1"/>
    <n v="0"/>
    <s v="No"/>
    <s v="No"/>
    <n v="0"/>
    <n v="1"/>
    <n v="3"/>
    <s v="Yes"/>
    <n v="0"/>
    <s v="IN"/>
    <x v="0"/>
    <n v="38"/>
    <s v="No"/>
    <s v="No"/>
    <s v="No"/>
    <s v="  Month-to-Month   "/>
    <s v="Direct Debit"/>
    <n v="21"/>
    <n v="40"/>
    <x v="4"/>
    <s v="Attitude of support person"/>
    <x v="408"/>
    <x v="361"/>
    <n v="2"/>
    <x v="0"/>
    <n v="18.670000000000002"/>
    <x v="10"/>
    <s v="Phone"/>
    <x v="0"/>
    <n v="0"/>
    <n v="213"/>
    <s v="Medio"/>
    <s v="Medio"/>
    <n v="3.5"/>
    <n v="646"/>
    <n v="22"/>
    <n v="9.0909090909090912E-2"/>
    <n v="9.0909090909090912E-2"/>
    <s v="Primera compra"/>
    <n v="984"/>
    <n v="32.328542094455855"/>
    <n v="2.6940451745379881"/>
    <x v="1"/>
    <x v="1"/>
    <s v="feb"/>
  </r>
  <r>
    <x v="6136"/>
    <x v="1"/>
    <n v="45"/>
    <n v="30"/>
    <n v="68.400000000000006"/>
    <n v="0"/>
    <s v="No"/>
    <s v="No"/>
    <n v="0"/>
    <n v="0"/>
    <n v="0"/>
    <s v="Yes"/>
    <n v="0"/>
    <s v="AR"/>
    <x v="0"/>
    <n v="66"/>
    <s v="No"/>
    <s v="Yes"/>
    <s v="No"/>
    <s v="  Month-to-Month   "/>
    <s v="Direct Debit"/>
    <n v="30"/>
    <n v="511"/>
    <x v="2"/>
    <s v="Competitor made better offer"/>
    <x v="895"/>
    <x v="698"/>
    <n v="97"/>
    <x v="1"/>
    <n v="32.33"/>
    <x v="10"/>
    <s v="Email"/>
    <x v="1"/>
    <n v="0"/>
    <n v="2374"/>
    <s v="Medio"/>
    <s v="Medio"/>
    <n v="7.2164948453608241E-2"/>
    <n v="1444"/>
    <n v="37"/>
    <n v="2.6216216216216215"/>
    <n v="2.6216216216216215"/>
    <s v="Primera compra"/>
    <n v="1264"/>
    <n v="41.52772073921971"/>
    <n v="3.460643394934976"/>
    <x v="1"/>
    <x v="1"/>
    <s v="abr"/>
  </r>
  <r>
    <x v="6136"/>
    <x v="1"/>
    <n v="35"/>
    <n v="30"/>
    <n v="68.400000000000006"/>
    <n v="0"/>
    <s v="No"/>
    <s v="No"/>
    <n v="0"/>
    <n v="0"/>
    <n v="0"/>
    <s v="Yes"/>
    <n v="0"/>
    <s v="AR"/>
    <x v="0"/>
    <n v="66"/>
    <s v="No"/>
    <s v="Yes"/>
    <s v="No"/>
    <s v="  Month-to-Month   "/>
    <s v="Direct Debit"/>
    <n v="30"/>
    <n v="511"/>
    <x v="2"/>
    <s v="Competitor made better offer"/>
    <x v="895"/>
    <x v="698"/>
    <n v="97"/>
    <x v="1"/>
    <n v="32.33"/>
    <x v="10"/>
    <s v="Email"/>
    <x v="1"/>
    <n v="0"/>
    <n v="4319"/>
    <s v="Medio"/>
    <s v="Medio"/>
    <n v="7.2164948453608241E-2"/>
    <n v="1444"/>
    <n v="37"/>
    <n v="2.6216216216216215"/>
    <n v="2.6216216216216215"/>
    <s v="Compra posterior"/>
    <n v="1264"/>
    <n v="41.52772073921971"/>
    <n v="3.460643394934976"/>
    <x v="1"/>
    <x v="1"/>
    <s v="abr"/>
  </r>
  <r>
    <x v="6137"/>
    <x v="1"/>
    <n v="4"/>
    <n v="375"/>
    <n v="1099"/>
    <n v="276"/>
    <s v="Yes"/>
    <s v="No"/>
    <n v="379.5"/>
    <n v="1"/>
    <n v="5"/>
    <s v="Yes"/>
    <n v="0"/>
    <s v="OK"/>
    <x v="0"/>
    <n v="68"/>
    <s v="No"/>
    <s v="Yes"/>
    <s v="No"/>
    <s v="  Month-to-Month   "/>
    <s v="Credit Card"/>
    <n v="38"/>
    <n v="2625"/>
    <x v="5"/>
    <s v="Extra data charges"/>
    <x v="1366"/>
    <x v="371"/>
    <n v="12"/>
    <x v="2"/>
    <n v="31.45"/>
    <x v="2"/>
    <s v="Email"/>
    <x v="0"/>
    <n v="0.76"/>
    <n v="6969"/>
    <s v="Medio"/>
    <s v="Medio"/>
    <n v="0.41666666666666669"/>
    <n v="778"/>
    <n v="656"/>
    <n v="1.8292682926829267E-2"/>
    <n v="1.8292682926829267E-2"/>
    <s v="Primera compra"/>
    <n v="924"/>
    <n v="30.357289527720742"/>
    <n v="2.5297741273100618"/>
    <x v="1"/>
    <x v="3"/>
    <s v="abr"/>
  </r>
  <r>
    <x v="6138"/>
    <x v="1"/>
    <n v="39"/>
    <n v="83"/>
    <n v="243.2"/>
    <n v="60"/>
    <s v="Yes"/>
    <s v="No"/>
    <n v="107.3"/>
    <n v="2"/>
    <n v="13"/>
    <s v="Yes"/>
    <n v="0"/>
    <s v="IA"/>
    <x v="1"/>
    <n v="21"/>
    <s v="Yes"/>
    <s v="No"/>
    <s v="No"/>
    <s v="  Month-to-Month   "/>
    <s v="Direct Debit"/>
    <n v="33"/>
    <n v="495"/>
    <x v="2"/>
    <s v="Competitor offered higher download speeds"/>
    <x v="562"/>
    <x v="957"/>
    <n v="115"/>
    <x v="0"/>
    <n v="33.15"/>
    <x v="7"/>
    <s v="Email"/>
    <x v="1"/>
    <n v="2.14"/>
    <n v="878"/>
    <s v="Medio"/>
    <s v="Medio"/>
    <n v="5.2173913043478258E-2"/>
    <n v="428"/>
    <n v="149"/>
    <n v="0.77181208053691275"/>
    <n v="0.77181208053691275"/>
    <s v="Primera compra"/>
    <n v="981"/>
    <n v="32.229979466119097"/>
    <n v="2.6858316221765914"/>
    <x v="1"/>
    <x v="1"/>
    <s v="feb"/>
  </r>
  <r>
    <x v="6139"/>
    <x v="1"/>
    <n v="22"/>
    <n v="44"/>
    <n v="85.7"/>
    <n v="0"/>
    <s v="No"/>
    <s v="No"/>
    <n v="0"/>
    <n v="3"/>
    <n v="9"/>
    <s v="Yes"/>
    <n v="0"/>
    <s v="WI"/>
    <x v="0"/>
    <n v="61"/>
    <s v="No"/>
    <s v="No"/>
    <s v="No"/>
    <s v="  Month-to-Month   "/>
    <s v="Direct Debit"/>
    <n v="35"/>
    <n v="373"/>
    <x v="2"/>
    <s v="Competitor offered more data"/>
    <x v="1306"/>
    <x v="998"/>
    <n v="115"/>
    <x v="0"/>
    <n v="35.880000000000003"/>
    <x v="6"/>
    <s v="Phone"/>
    <x v="1"/>
    <n v="0"/>
    <n v="5028"/>
    <s v="Medio"/>
    <s v="Medio"/>
    <n v="8.6956521739130432E-2"/>
    <n v="619"/>
    <n v="54"/>
    <n v="2.1296296296296298"/>
    <n v="2.1296296296296298"/>
    <s v="Primera compra"/>
    <n v="370"/>
    <n v="12.156057494866531"/>
    <n v="1.0130047912388775"/>
    <x v="1"/>
    <x v="1"/>
    <s v="oct"/>
  </r>
  <r>
    <x v="6140"/>
    <x v="1"/>
    <n v="2"/>
    <n v="206"/>
    <n v="427.7"/>
    <n v="0"/>
    <s v="No"/>
    <s v="No"/>
    <n v="0"/>
    <n v="5"/>
    <n v="27"/>
    <s v="Yes"/>
    <n v="0"/>
    <s v="MI"/>
    <x v="1"/>
    <n v="22"/>
    <s v="Yes"/>
    <s v="No"/>
    <s v="Yes"/>
    <s v="  One Year   "/>
    <s v="Credit Card"/>
    <n v="33"/>
    <n v="1397"/>
    <x v="5"/>
    <s v="Price too high"/>
    <x v="401"/>
    <x v="913"/>
    <n v="9"/>
    <x v="1"/>
    <n v="36.75"/>
    <x v="7"/>
    <s v="Email"/>
    <x v="0"/>
    <n v="0"/>
    <n v="2589"/>
    <s v="Medio"/>
    <s v="Medio"/>
    <n v="0.66666666666666663"/>
    <n v="1482"/>
    <n v="212"/>
    <n v="4.2452830188679243E-2"/>
    <n v="4.2452830188679243E-2"/>
    <s v="Primera compra"/>
    <n v="1378"/>
    <n v="45.273100616016428"/>
    <n v="3.7727583846680357"/>
    <x v="1"/>
    <x v="0"/>
    <s v="ene"/>
  </r>
  <r>
    <x v="6141"/>
    <x v="1"/>
    <n v="18"/>
    <n v="100"/>
    <n v="278"/>
    <n v="0"/>
    <s v="No"/>
    <s v="No"/>
    <n v="0"/>
    <n v="5"/>
    <n v="20"/>
    <s v="Yes"/>
    <n v="0"/>
    <s v="VT"/>
    <x v="0"/>
    <n v="22"/>
    <s v="Yes"/>
    <s v="No"/>
    <s v="Yes"/>
    <s v="  Month-to-Month   "/>
    <s v="Direct Debit"/>
    <n v="50"/>
    <n v="1001"/>
    <x v="3"/>
    <s v="Don't know"/>
    <x v="710"/>
    <x v="310"/>
    <n v="100"/>
    <x v="0"/>
    <n v="51.4"/>
    <x v="10"/>
    <s v="SMS"/>
    <x v="1"/>
    <n v="0"/>
    <n v="5161"/>
    <s v="Alto"/>
    <s v="Medio"/>
    <n v="7.0000000000000007E-2"/>
    <n v="358"/>
    <n v="107"/>
    <n v="0.93457943925233644"/>
    <n v="0.93457943925233644"/>
    <s v="Primera compra"/>
    <n v="1065"/>
    <n v="34.989733059548257"/>
    <n v="2.9158110882956882"/>
    <x v="1"/>
    <x v="2"/>
    <s v="nov"/>
  </r>
  <r>
    <x v="6142"/>
    <x v="1"/>
    <n v="28"/>
    <n v="164"/>
    <n v="463.3"/>
    <n v="0"/>
    <s v="No"/>
    <s v="Yes"/>
    <n v="0"/>
    <n v="5"/>
    <n v="8"/>
    <s v="No"/>
    <n v="37"/>
    <s v="ND"/>
    <x v="1"/>
    <n v="67"/>
    <s v="No"/>
    <s v="Yes"/>
    <s v="Yes"/>
    <s v="  Month-to-Month   "/>
    <s v="Direct Debit"/>
    <n v="62"/>
    <n v="2045"/>
    <x v="1"/>
    <s v="Product dissatisfaction"/>
    <x v="351"/>
    <x v="1333"/>
    <n v="119"/>
    <x v="1"/>
    <n v="71.7"/>
    <x v="2"/>
    <s v="SMS"/>
    <x v="0"/>
    <n v="0"/>
    <n v="44"/>
    <s v="Alto"/>
    <s v="Medio"/>
    <n v="4.2016806722689079E-2"/>
    <n v="1210"/>
    <n v="169"/>
    <n v="0.70414201183431957"/>
    <n v="0.70414201183431957"/>
    <s v="Primera compra"/>
    <n v="865"/>
    <n v="28.418891170431209"/>
    <n v="2.3682409308692676"/>
    <x v="1"/>
    <x v="0"/>
    <s v="jun"/>
  </r>
  <r>
    <x v="6143"/>
    <x v="1"/>
    <n v="17"/>
    <n v="74"/>
    <n v="152.19999999999999"/>
    <n v="116"/>
    <s v="Yes"/>
    <s v="No"/>
    <n v="114.1"/>
    <n v="4"/>
    <n v="43"/>
    <s v="Yes"/>
    <n v="0"/>
    <s v="MN"/>
    <x v="0"/>
    <n v="33"/>
    <s v="No"/>
    <s v="No"/>
    <s v="Yes"/>
    <s v="  Month-to-Month   "/>
    <s v="Direct Debit"/>
    <n v="44"/>
    <n v="1681"/>
    <x v="2"/>
    <s v="Competitor had better devices"/>
    <x v="29"/>
    <x v="480"/>
    <n v="50"/>
    <x v="2"/>
    <n v="36.47"/>
    <x v="2"/>
    <s v="Email"/>
    <x v="1"/>
    <n v="3.42"/>
    <n v="4572"/>
    <s v="Medio"/>
    <s v="Medio"/>
    <n v="0.1"/>
    <n v="592"/>
    <n v="195"/>
    <n v="0.25641025641025639"/>
    <n v="0.25641025641025639"/>
    <s v="Primera compra"/>
    <n v="1629"/>
    <n v="53.519507186858313"/>
    <n v="4.4599589322381927"/>
    <x v="1"/>
    <x v="0"/>
    <s v="abr"/>
  </r>
  <r>
    <x v="6144"/>
    <x v="1"/>
    <n v="18"/>
    <n v="4"/>
    <n v="11"/>
    <n v="4"/>
    <s v="Yes"/>
    <s v="No"/>
    <n v="7.8"/>
    <n v="5"/>
    <n v="0"/>
    <s v="No"/>
    <n v="0"/>
    <s v="GA"/>
    <x v="1"/>
    <n v="68"/>
    <s v="No"/>
    <s v="Yes"/>
    <s v="No"/>
    <s v="  Month-to-Month   "/>
    <s v="Credit Card"/>
    <n v="8"/>
    <n v="8"/>
    <x v="4"/>
    <s v="Attitude of support person"/>
    <x v="1268"/>
    <x v="662"/>
    <n v="93"/>
    <x v="2"/>
    <n v="8.9700000000000006"/>
    <x v="7"/>
    <s v="Phone"/>
    <x v="1"/>
    <n v="0.16"/>
    <n v="3897"/>
    <s v="Medio"/>
    <s v="Medio"/>
    <n v="6.4516129032258063E-2"/>
    <n v="1139"/>
    <n v="14"/>
    <n v="6.6428571428571432"/>
    <n v="6.6428571428571432"/>
    <s v="Primera compra"/>
    <n v="335"/>
    <n v="11.006160164271048"/>
    <n v="0.91718001368925395"/>
    <x v="1"/>
    <x v="1"/>
    <s v="nov"/>
  </r>
  <r>
    <x v="6145"/>
    <x v="1"/>
    <n v="16"/>
    <n v="12"/>
    <n v="25.3"/>
    <n v="0"/>
    <s v="No"/>
    <s v="No"/>
    <n v="22.5"/>
    <n v="1"/>
    <n v="0"/>
    <s v="No"/>
    <n v="0"/>
    <s v="VA"/>
    <x v="0"/>
    <n v="43"/>
    <s v="No"/>
    <s v="No"/>
    <s v="No"/>
    <s v="  One Year   "/>
    <s v="Paper Check"/>
    <n v="7"/>
    <n v="13"/>
    <x v="4"/>
    <s v="Attitude of support person"/>
    <x v="312"/>
    <x v="261"/>
    <n v="75"/>
    <x v="1"/>
    <n v="6.9"/>
    <x v="1"/>
    <s v="SMS"/>
    <x v="0"/>
    <n v="0"/>
    <n v="6650"/>
    <s v="Medio"/>
    <s v="Bajo"/>
    <n v="0"/>
    <n v="1649"/>
    <n v="12"/>
    <n v="6.25"/>
    <n v="6.25"/>
    <s v="Primera compra"/>
    <n v="785"/>
    <n v="25.790554414784395"/>
    <n v="2.1492128678986995"/>
    <x v="2"/>
    <x v="1"/>
    <s v="ago"/>
  </r>
  <r>
    <x v="6146"/>
    <x v="1"/>
    <n v="11"/>
    <n v="20"/>
    <n v="44.1"/>
    <n v="0"/>
    <s v="No"/>
    <s v="No"/>
    <n v="0"/>
    <n v="3"/>
    <n v="15"/>
    <s v="Yes"/>
    <n v="0"/>
    <s v="AZ"/>
    <x v="1"/>
    <n v="27"/>
    <s v="Yes"/>
    <s v="No"/>
    <s v="No"/>
    <s v="  Month-to-Month   "/>
    <s v="Direct Debit"/>
    <n v="36"/>
    <n v="261"/>
    <x v="4"/>
    <s v="Attitude of service provider"/>
    <x v="967"/>
    <x v="1049"/>
    <n v="103"/>
    <x v="1"/>
    <n v="31.22"/>
    <x v="7"/>
    <s v="SMS"/>
    <x v="1"/>
    <n v="0"/>
    <n v="5533"/>
    <s v="Medio"/>
    <s v="Medio"/>
    <n v="5.8252427184466021E-2"/>
    <n v="1332"/>
    <n v="26"/>
    <n v="3.9615384615384617"/>
    <n v="3.9615384615384617"/>
    <s v="Primera compra"/>
    <n v="688"/>
    <n v="22.603696098562629"/>
    <n v="1.8836413415468858"/>
    <x v="1"/>
    <x v="1"/>
    <s v="nov"/>
  </r>
  <r>
    <x v="6147"/>
    <x v="1"/>
    <n v="27"/>
    <n v="15"/>
    <n v="54.3"/>
    <n v="32"/>
    <s v="Yes"/>
    <s v="Yes"/>
    <n v="0"/>
    <n v="3"/>
    <n v="0"/>
    <s v="No"/>
    <n v="0"/>
    <s v="HI"/>
    <x v="1"/>
    <n v="24"/>
    <s v="Yes"/>
    <s v="No"/>
    <s v="No"/>
    <s v="  Month-to-Month   "/>
    <s v="Direct Debit"/>
    <n v="7"/>
    <n v="58"/>
    <x v="5"/>
    <s v="Price too high"/>
    <x v="1369"/>
    <x v="1012"/>
    <n v="11"/>
    <x v="1"/>
    <n v="6.39"/>
    <x v="3"/>
    <s v="Email"/>
    <x v="0"/>
    <n v="1.1100000000000001"/>
    <n v="6699"/>
    <s v="Medio"/>
    <s v="Bajo"/>
    <n v="9.0909090909090912E-2"/>
    <n v="623"/>
    <n v="48"/>
    <n v="0.22916666666666666"/>
    <n v="0.22916666666666666"/>
    <s v="Primera compra"/>
    <n v="1613"/>
    <n v="52.993839835728956"/>
    <n v="4.4161533196440796"/>
    <x v="2"/>
    <x v="1"/>
    <s v="may"/>
  </r>
  <r>
    <x v="6148"/>
    <x v="1"/>
    <n v="13"/>
    <n v="217"/>
    <n v="581.20000000000005"/>
    <n v="236"/>
    <s v="Yes"/>
    <s v="No"/>
    <n v="184.4"/>
    <n v="2"/>
    <n v="24"/>
    <s v="Yes"/>
    <n v="0"/>
    <s v="HI"/>
    <x v="0"/>
    <n v="21"/>
    <s v="Yes"/>
    <s v="No"/>
    <s v="Yes"/>
    <s v="  Month-to-Month   "/>
    <s v="Direct Debit"/>
    <n v="58"/>
    <n v="2426"/>
    <x v="2"/>
    <s v="Competitor had better devices"/>
    <x v="1407"/>
    <x v="613"/>
    <n v="44"/>
    <x v="2"/>
    <n v="49.67"/>
    <x v="4"/>
    <s v="Phone"/>
    <x v="1"/>
    <n v="7.38"/>
    <n v="6856"/>
    <s v="Alto"/>
    <s v="Bajo"/>
    <n v="6.8181818181818177E-2"/>
    <n v="856"/>
    <n v="456"/>
    <n v="9.6491228070175433E-2"/>
    <n v="9.6491228070175433E-2"/>
    <s v="Primera compra"/>
    <n v="1080"/>
    <n v="35.482546201232033"/>
    <n v="2.9568788501026693"/>
    <x v="0"/>
    <x v="3"/>
    <s v="oct"/>
  </r>
  <r>
    <x v="6149"/>
    <x v="1"/>
    <n v="1"/>
    <n v="77"/>
    <n v="176.8"/>
    <n v="60"/>
    <s v="Yes"/>
    <s v="No"/>
    <n v="65.3"/>
    <n v="1"/>
    <n v="20"/>
    <s v="No"/>
    <n v="64"/>
    <s v="WA"/>
    <x v="1"/>
    <n v="21"/>
    <s v="Yes"/>
    <s v="No"/>
    <s v="No"/>
    <s v="  Month-to-Month   "/>
    <s v="Direct Debit"/>
    <n v="38"/>
    <n v="556"/>
    <x v="1"/>
    <s v="Lack of self-service on Website"/>
    <x v="1329"/>
    <x v="739"/>
    <n v="18"/>
    <x v="2"/>
    <n v="41.72"/>
    <x v="7"/>
    <s v="Email"/>
    <x v="0"/>
    <n v="1.3"/>
    <n v="3205"/>
    <s v="Medio"/>
    <s v="Medio"/>
    <n v="0.33333333333333331"/>
    <n v="1287"/>
    <n v="143"/>
    <n v="0.12587412587412589"/>
    <n v="0.12587412587412589"/>
    <s v="Primera compra"/>
    <n v="960"/>
    <n v="31.540041067761805"/>
    <n v="2.6283367556468171"/>
    <x v="1"/>
    <x v="1"/>
    <s v="feb"/>
  </r>
  <r>
    <x v="6150"/>
    <x v="1"/>
    <n v="16"/>
    <n v="47"/>
    <n v="97.8"/>
    <n v="36"/>
    <s v="Yes"/>
    <s v="No"/>
    <n v="15.3"/>
    <n v="0"/>
    <n v="12"/>
    <s v="Yes"/>
    <n v="0"/>
    <s v="CA"/>
    <x v="0"/>
    <n v="28"/>
    <s v="Yes"/>
    <s v="No"/>
    <s v="No"/>
    <s v="  Month-to-Month   "/>
    <s v="Direct Debit"/>
    <n v="48"/>
    <n v="429"/>
    <x v="2"/>
    <s v="Competitor offered higher download speeds"/>
    <x v="881"/>
    <x v="624"/>
    <n v="51"/>
    <x v="1"/>
    <n v="56.94"/>
    <x v="5"/>
    <s v="Email"/>
    <x v="1"/>
    <n v="0.76"/>
    <n v="2582"/>
    <s v="Alto"/>
    <s v="Bajo"/>
    <n v="7.8431372549019607E-2"/>
    <n v="1183"/>
    <n v="87"/>
    <n v="0.58620689655172409"/>
    <n v="0.58620689655172409"/>
    <s v="Primera compra"/>
    <n v="894"/>
    <n v="29.371663244353179"/>
    <n v="2.4476386036960984"/>
    <x v="0"/>
    <x v="1"/>
    <s v="may"/>
  </r>
  <r>
    <x v="6151"/>
    <x v="1"/>
    <n v="28"/>
    <n v="19"/>
    <n v="45.9"/>
    <n v="0"/>
    <s v="No"/>
    <s v="No"/>
    <n v="0"/>
    <n v="2"/>
    <n v="9"/>
    <s v="Yes"/>
    <n v="0"/>
    <s v="TN"/>
    <x v="1"/>
    <n v="62"/>
    <s v="No"/>
    <s v="No"/>
    <s v="No"/>
    <s v="  Month-to-Month   "/>
    <s v="Direct Debit"/>
    <n v="57"/>
    <n v="650"/>
    <x v="2"/>
    <s v="Competitor made better offer"/>
    <x v="974"/>
    <x v="1000"/>
    <n v="106"/>
    <x v="1"/>
    <n v="55.19"/>
    <x v="3"/>
    <s v="Phone"/>
    <x v="1"/>
    <n v="0"/>
    <n v="3380"/>
    <s v="Alto"/>
    <s v="Bajo"/>
    <n v="9.433962264150943E-3"/>
    <n v="1324"/>
    <n v="20"/>
    <n v="5.3"/>
    <n v="5.3"/>
    <s v="Primera compra"/>
    <n v="745"/>
    <n v="24.476386036960985"/>
    <n v="2.0396988364134154"/>
    <x v="2"/>
    <x v="2"/>
    <s v="sept"/>
  </r>
  <r>
    <x v="6152"/>
    <x v="1"/>
    <n v="42"/>
    <n v="8"/>
    <n v="20.5"/>
    <n v="0"/>
    <s v="No"/>
    <s v="No"/>
    <n v="0"/>
    <n v="5"/>
    <n v="1"/>
    <s v="Yes"/>
    <n v="0"/>
    <s v="NE"/>
    <x v="1"/>
    <n v="46"/>
    <s v="No"/>
    <s v="No"/>
    <s v="No"/>
    <s v="  Month-to-Month   "/>
    <s v="Direct Debit"/>
    <n v="12"/>
    <n v="49"/>
    <x v="4"/>
    <s v="Attitude of service provider"/>
    <x v="104"/>
    <x v="400"/>
    <n v="84"/>
    <x v="1"/>
    <n v="13.05"/>
    <x v="1"/>
    <s v="SMS"/>
    <x v="0"/>
    <n v="0"/>
    <n v="102"/>
    <s v="Medio"/>
    <s v="Bajo"/>
    <n v="0"/>
    <n v="1266"/>
    <n v="8"/>
    <n v="10.5"/>
    <n v="10.5"/>
    <s v="Primera compra"/>
    <n v="1627"/>
    <n v="53.453798767967143"/>
    <n v="4.4544832306639286"/>
    <x v="2"/>
    <x v="1"/>
    <s v="abr"/>
  </r>
  <r>
    <x v="6153"/>
    <x v="1"/>
    <n v="25"/>
    <n v="69"/>
    <n v="167"/>
    <n v="0"/>
    <s v="No"/>
    <s v="No"/>
    <n v="0"/>
    <n v="1"/>
    <n v="1"/>
    <s v="Yes"/>
    <n v="0"/>
    <s v="SD"/>
    <x v="0"/>
    <n v="80"/>
    <s v="No"/>
    <s v="Yes"/>
    <s v="No"/>
    <s v="  Month-to-Month   "/>
    <s v="Direct Debit"/>
    <n v="29"/>
    <n v="446"/>
    <x v="2"/>
    <s v="Competitor offered higher download speeds"/>
    <x v="471"/>
    <x v="12"/>
    <n v="57"/>
    <x v="0"/>
    <n v="25.48"/>
    <x v="7"/>
    <s v="Email"/>
    <x v="0"/>
    <n v="0"/>
    <n v="469"/>
    <s v="Medio"/>
    <s v="Medio"/>
    <n v="0.10526315789473684"/>
    <n v="1356"/>
    <n v="75"/>
    <n v="0.76"/>
    <n v="0.76"/>
    <s v="Primera compra"/>
    <n v="1320"/>
    <n v="43.367556468172481"/>
    <n v="3.6139630390143735"/>
    <x v="1"/>
    <x v="1"/>
    <s v="mar"/>
  </r>
  <r>
    <x v="6154"/>
    <x v="1"/>
    <n v="12"/>
    <n v="31"/>
    <n v="107.2"/>
    <n v="36"/>
    <s v="Yes"/>
    <s v="No"/>
    <n v="33.6"/>
    <n v="5"/>
    <n v="2"/>
    <s v="Yes"/>
    <n v="0"/>
    <s v="IN"/>
    <x v="1"/>
    <n v="48"/>
    <s v="No"/>
    <s v="No"/>
    <s v="Yes"/>
    <s v="  Month-to-Month   "/>
    <s v="Credit Card"/>
    <n v="30"/>
    <n v="271"/>
    <x v="2"/>
    <s v="Competitor made better offer"/>
    <x v="403"/>
    <x v="778"/>
    <n v="42"/>
    <x v="2"/>
    <n v="26.46"/>
    <x v="10"/>
    <s v="SMS"/>
    <x v="1"/>
    <n v="1.01"/>
    <n v="1378"/>
    <s v="Medio"/>
    <s v="Medio"/>
    <n v="0.16666666666666666"/>
    <n v="587"/>
    <n v="74"/>
    <n v="0.56756756756756754"/>
    <n v="0.56756756756756754"/>
    <s v="Primera compra"/>
    <n v="1743"/>
    <n v="57.264887063655038"/>
    <n v="4.7720739219712529"/>
    <x v="1"/>
    <x v="1"/>
    <s v="ene"/>
  </r>
  <r>
    <x v="6155"/>
    <x v="1"/>
    <n v="14"/>
    <n v="71"/>
    <n v="232"/>
    <n v="0"/>
    <s v="No"/>
    <s v="No"/>
    <n v="103.1"/>
    <n v="2"/>
    <n v="5"/>
    <s v="Yes"/>
    <n v="0"/>
    <s v="AR"/>
    <x v="0"/>
    <n v="50"/>
    <s v="No"/>
    <s v="No"/>
    <s v="No"/>
    <s v="  Month-to-Month   "/>
    <s v="Direct Debit"/>
    <n v="27"/>
    <n v="632"/>
    <x v="2"/>
    <s v="Competitor had better devices"/>
    <x v="1400"/>
    <x v="875"/>
    <n v="20"/>
    <x v="2"/>
    <n v="28.35"/>
    <x v="1"/>
    <s v="Phone"/>
    <x v="0"/>
    <n v="0"/>
    <n v="5050"/>
    <s v="Medio"/>
    <s v="Bajo"/>
    <n v="0"/>
    <n v="1169"/>
    <n v="71"/>
    <n v="0.28169014084507044"/>
    <n v="0.28169014084507044"/>
    <s v="Primera compra"/>
    <n v="1010"/>
    <n v="33.182751540041068"/>
    <n v="2.7652292950034223"/>
    <x v="2"/>
    <x v="1"/>
    <s v="ene"/>
  </r>
  <r>
    <x v="6156"/>
    <x v="1"/>
    <n v="22"/>
    <n v="86"/>
    <n v="307.3"/>
    <n v="104"/>
    <s v="Yes"/>
    <s v="No"/>
    <n v="67.599999999999994"/>
    <n v="1"/>
    <n v="7"/>
    <s v="No"/>
    <n v="21"/>
    <s v="AZ"/>
    <x v="1"/>
    <n v="56"/>
    <s v="No"/>
    <s v="No"/>
    <s v="No"/>
    <s v="  Month-to-Month   "/>
    <s v="Direct Debit"/>
    <n v="55"/>
    <n v="1421"/>
    <x v="1"/>
    <s v="Service dissatisfaction"/>
    <x v="286"/>
    <x v="454"/>
    <n v="110"/>
    <x v="0"/>
    <n v="53.77"/>
    <x v="10"/>
    <s v="Email"/>
    <x v="1"/>
    <n v="0.34"/>
    <n v="4187"/>
    <s v="Alto"/>
    <s v="Medio"/>
    <n v="6.363636363636363E-2"/>
    <n v="1325"/>
    <n v="197"/>
    <n v="0.55837563451776651"/>
    <n v="0.55837563451776651"/>
    <s v="Primera compra"/>
    <n v="880"/>
    <n v="28.911704312114988"/>
    <n v="2.409308692676249"/>
    <x v="1"/>
    <x v="0"/>
    <s v="may"/>
  </r>
  <r>
    <x v="6157"/>
    <x v="1"/>
    <n v="4"/>
    <n v="60"/>
    <n v="210.2"/>
    <n v="52"/>
    <s v="Yes"/>
    <s v="No"/>
    <n v="44.6"/>
    <n v="3"/>
    <n v="16"/>
    <s v="Yes"/>
    <n v="0"/>
    <s v="WI"/>
    <x v="0"/>
    <n v="20"/>
    <s v="Yes"/>
    <s v="No"/>
    <s v="Yes"/>
    <s v="  One Year   "/>
    <s v="Credit Card"/>
    <n v="27"/>
    <n v="351"/>
    <x v="1"/>
    <s v="Network reliability"/>
    <x v="712"/>
    <x v="1307"/>
    <n v="25"/>
    <x v="2"/>
    <n v="30.81"/>
    <x v="3"/>
    <s v="Email"/>
    <x v="0"/>
    <n v="1.34"/>
    <n v="5372"/>
    <s v="Medio"/>
    <s v="Bajo"/>
    <n v="0.04"/>
    <n v="446"/>
    <n v="113"/>
    <n v="0.22123893805309736"/>
    <n v="0.22123893805309736"/>
    <s v="Primera compra"/>
    <n v="969"/>
    <n v="31.835728952772072"/>
    <n v="2.6529774127310062"/>
    <x v="2"/>
    <x v="1"/>
    <s v="feb"/>
  </r>
  <r>
    <x v="6158"/>
    <x v="1"/>
    <n v="7"/>
    <n v="325"/>
    <n v="671.9"/>
    <n v="0"/>
    <s v="No"/>
    <s v="Yes"/>
    <n v="0"/>
    <n v="3"/>
    <n v="4"/>
    <s v="Yes"/>
    <n v="0"/>
    <s v="CO"/>
    <x v="1"/>
    <n v="56"/>
    <s v="No"/>
    <s v="No"/>
    <s v="No"/>
    <s v="  One Year   "/>
    <s v="Direct Debit"/>
    <n v="49"/>
    <n v="2533"/>
    <x v="3"/>
    <s v="Moved"/>
    <x v="1135"/>
    <x v="246"/>
    <n v="117"/>
    <x v="2"/>
    <n v="45.15"/>
    <x v="2"/>
    <s v="Email"/>
    <x v="1"/>
    <n v="0"/>
    <n v="1336"/>
    <s v="Alto"/>
    <s v="Medio"/>
    <n v="4.2735042735042736E-2"/>
    <n v="303"/>
    <n v="330"/>
    <n v="0.35454545454545455"/>
    <n v="0.35454545454545455"/>
    <s v="Primera compra"/>
    <n v="842"/>
    <n v="27.663244353182748"/>
    <n v="2.3052703627652291"/>
    <x v="1"/>
    <x v="3"/>
    <s v="jun"/>
  </r>
  <r>
    <x v="6159"/>
    <x v="1"/>
    <n v="15"/>
    <n v="250"/>
    <n v="576.4"/>
    <n v="0"/>
    <s v="No"/>
    <s v="No"/>
    <n v="0"/>
    <n v="4"/>
    <n v="6"/>
    <s v="No"/>
    <n v="57"/>
    <s v="ME"/>
    <x v="1"/>
    <n v="32"/>
    <s v="No"/>
    <s v="No"/>
    <s v="Yes"/>
    <s v="  Month-to-Month   "/>
    <s v="Credit Card"/>
    <n v="56"/>
    <n v="3224"/>
    <x v="2"/>
    <s v="Competitor made better offer"/>
    <x v="1391"/>
    <x v="1007"/>
    <n v="112"/>
    <x v="0"/>
    <n v="46.35"/>
    <x v="2"/>
    <s v="SMS"/>
    <x v="0"/>
    <n v="0"/>
    <n v="6448"/>
    <s v="Alto"/>
    <s v="Medio"/>
    <n v="4.4642857142857144E-2"/>
    <n v="1620"/>
    <n v="255"/>
    <n v="0.4392156862745098"/>
    <n v="0.4392156862745098"/>
    <s v="Primera compra"/>
    <n v="952"/>
    <n v="31.277207392197127"/>
    <n v="2.6064339493497606"/>
    <x v="1"/>
    <x v="3"/>
    <s v="mar"/>
  </r>
  <r>
    <x v="6160"/>
    <x v="1"/>
    <n v="12"/>
    <n v="7"/>
    <n v="20.5"/>
    <n v="4"/>
    <s v="Yes"/>
    <s v="No"/>
    <n v="2.7"/>
    <n v="0"/>
    <n v="0"/>
    <s v="No"/>
    <n v="0"/>
    <s v="KY"/>
    <x v="0"/>
    <n v="54"/>
    <s v="No"/>
    <s v="No"/>
    <s v="No"/>
    <s v="  One Year   "/>
    <s v="Credit Card"/>
    <n v="11"/>
    <n v="16"/>
    <x v="5"/>
    <s v="Long distance charges"/>
    <x v="302"/>
    <x v="220"/>
    <n v="8"/>
    <x v="0"/>
    <n v="12.82"/>
    <x v="3"/>
    <s v="Email"/>
    <x v="1"/>
    <n v="0.11"/>
    <n v="6598"/>
    <s v="Medio"/>
    <s v="Bajo"/>
    <n v="0.125"/>
    <n v="304"/>
    <n v="12"/>
    <n v="0.66666666666666663"/>
    <n v="0.66666666666666663"/>
    <s v="Primera compra"/>
    <n v="663"/>
    <n v="21.782340862422998"/>
    <n v="1.8151950718685832"/>
    <x v="0"/>
    <x v="1"/>
    <s v="dic"/>
  </r>
  <r>
    <x v="6161"/>
    <x v="1"/>
    <n v="28"/>
    <n v="21"/>
    <n v="59.7"/>
    <n v="32"/>
    <s v="Yes"/>
    <s v="No"/>
    <n v="27.6"/>
    <n v="1"/>
    <n v="7"/>
    <s v="Yes"/>
    <n v="0"/>
    <s v="VT"/>
    <x v="0"/>
    <n v="82"/>
    <s v="No"/>
    <s v="Yes"/>
    <s v="No"/>
    <s v="  Month-to-Month   "/>
    <s v="Direct Debit"/>
    <n v="51"/>
    <n v="504"/>
    <x v="4"/>
    <s v="Attitude of support person"/>
    <x v="1071"/>
    <x v="89"/>
    <n v="45"/>
    <x v="1"/>
    <n v="48.03"/>
    <x v="8"/>
    <s v="SMS"/>
    <x v="1"/>
    <n v="1.1000000000000001"/>
    <n v="2264"/>
    <s v="Alto"/>
    <s v="Medio"/>
    <n v="0.2"/>
    <n v="848"/>
    <n v="62"/>
    <n v="0.72580645161290325"/>
    <n v="0.72580645161290325"/>
    <s v="Primera compra"/>
    <n v="1720"/>
    <n v="56.509240246406577"/>
    <n v="4.7091033538672145"/>
    <x v="1"/>
    <x v="1"/>
    <s v="ene"/>
  </r>
  <r>
    <x v="6162"/>
    <x v="1"/>
    <n v="41"/>
    <n v="73"/>
    <n v="195.4"/>
    <n v="24"/>
    <s v="Yes"/>
    <s v="No"/>
    <n v="12.1"/>
    <n v="2"/>
    <n v="1"/>
    <s v="Yes"/>
    <n v="0"/>
    <s v="PA"/>
    <x v="0"/>
    <n v="36"/>
    <s v="No"/>
    <s v="No"/>
    <s v="No"/>
    <s v="  One Year   "/>
    <s v="Paper Check"/>
    <n v="48"/>
    <n v="1570"/>
    <x v="1"/>
    <s v="Product dissatisfaction"/>
    <x v="378"/>
    <x v="377"/>
    <n v="40"/>
    <x v="0"/>
    <n v="53.69"/>
    <x v="3"/>
    <s v="Phone"/>
    <x v="0"/>
    <n v="0.61"/>
    <n v="1866"/>
    <s v="Alto"/>
    <s v="Bajo"/>
    <n v="2.5000000000000001E-2"/>
    <n v="1572"/>
    <n v="98"/>
    <n v="0.40816326530612246"/>
    <n v="0.40816326530612246"/>
    <s v="Primera compra"/>
    <n v="361"/>
    <n v="11.860369609856264"/>
    <n v="0.9883641341546886"/>
    <x v="0"/>
    <x v="0"/>
    <s v="oct"/>
  </r>
  <r>
    <x v="6163"/>
    <x v="1"/>
    <n v="18"/>
    <n v="44"/>
    <n v="118.5"/>
    <n v="80"/>
    <s v="Yes"/>
    <s v="No"/>
    <n v="59.5"/>
    <n v="2"/>
    <n v="2"/>
    <s v="Yes"/>
    <n v="0"/>
    <s v="WI"/>
    <x v="1"/>
    <n v="43"/>
    <s v="No"/>
    <s v="No"/>
    <s v="No"/>
    <s v="  Month-to-Month   "/>
    <s v="Direct Debit"/>
    <n v="13"/>
    <n v="258"/>
    <x v="3"/>
    <s v="Don't know"/>
    <x v="16"/>
    <x v="726"/>
    <n v="80"/>
    <x v="2"/>
    <n v="14.6"/>
    <x v="3"/>
    <s v="Email"/>
    <x v="1"/>
    <n v="0.24"/>
    <n v="4879"/>
    <s v="Medio"/>
    <s v="Bajo"/>
    <n v="1.2500000000000001E-2"/>
    <n v="1599"/>
    <n v="125"/>
    <n v="0.64"/>
    <n v="0.64"/>
    <s v="Primera compra"/>
    <n v="1651"/>
    <n v="54.242299794661193"/>
    <n v="4.5201916495550991"/>
    <x v="2"/>
    <x v="1"/>
    <s v="abr"/>
  </r>
  <r>
    <x v="6164"/>
    <x v="1"/>
    <n v="8"/>
    <n v="68"/>
    <n v="188.2"/>
    <n v="52"/>
    <s v="Yes"/>
    <s v="No"/>
    <n v="47.1"/>
    <n v="5"/>
    <n v="8"/>
    <s v="Yes"/>
    <n v="0"/>
    <s v="NJ"/>
    <x v="0"/>
    <n v="40"/>
    <s v="No"/>
    <s v="No"/>
    <s v="No"/>
    <s v="  Month-to-Month   "/>
    <s v="Direct Debit"/>
    <n v="34"/>
    <n v="431"/>
    <x v="1"/>
    <s v="Limited range of services"/>
    <x v="273"/>
    <x v="365"/>
    <n v="68"/>
    <x v="0"/>
    <n v="29.28"/>
    <x v="7"/>
    <s v="SMS"/>
    <x v="0"/>
    <n v="1.88"/>
    <n v="6011"/>
    <s v="Medio"/>
    <s v="Medio"/>
    <n v="8.8235294117647065E-2"/>
    <n v="1194"/>
    <n v="126"/>
    <n v="0.53968253968253965"/>
    <n v="0.53968253968253965"/>
    <s v="Primera compra"/>
    <n v="638"/>
    <n v="20.960985626283367"/>
    <n v="1.7467488021902806"/>
    <x v="1"/>
    <x v="1"/>
    <s v="ene"/>
  </r>
  <r>
    <x v="6165"/>
    <x v="1"/>
    <n v="8"/>
    <n v="20"/>
    <n v="46.9"/>
    <n v="0"/>
    <s v="No"/>
    <s v="No"/>
    <n v="0"/>
    <n v="4"/>
    <n v="10"/>
    <s v="Yes"/>
    <n v="0"/>
    <s v="NE"/>
    <x v="0"/>
    <n v="48"/>
    <s v="No"/>
    <s v="No"/>
    <s v="Yes"/>
    <s v="  Month-to-Month   "/>
    <s v="Paper Check"/>
    <n v="18"/>
    <n v="108"/>
    <x v="2"/>
    <s v="Competitor made better offer"/>
    <x v="164"/>
    <x v="1266"/>
    <n v="92"/>
    <x v="2"/>
    <n v="21.16"/>
    <x v="9"/>
    <s v="Email"/>
    <x v="1"/>
    <n v="0"/>
    <n v="6180"/>
    <s v="Medio"/>
    <s v="Medio"/>
    <n v="8.6956521739130432E-2"/>
    <n v="653"/>
    <n v="28"/>
    <n v="3.2857142857142856"/>
    <n v="3.2857142857142856"/>
    <s v="Primera compra"/>
    <n v="1132"/>
    <n v="37.190965092402465"/>
    <n v="3.0992470910335386"/>
    <x v="1"/>
    <x v="1"/>
    <s v="sept"/>
  </r>
  <r>
    <x v="6166"/>
    <x v="1"/>
    <n v="8"/>
    <n v="6"/>
    <n v="15.3"/>
    <n v="15"/>
    <s v="Yes"/>
    <s v="No"/>
    <n v="3.2"/>
    <n v="4"/>
    <n v="6"/>
    <s v="No"/>
    <n v="11"/>
    <s v="SD"/>
    <x v="1"/>
    <n v="46"/>
    <s v="No"/>
    <s v="No"/>
    <s v="No"/>
    <s v="  Month-to-Month   "/>
    <s v="Credit Card"/>
    <n v="16"/>
    <n v="50"/>
    <x v="3"/>
    <s v="Poor expertise of online support"/>
    <x v="45"/>
    <x v="1271"/>
    <n v="13"/>
    <x v="1"/>
    <n v="18.23"/>
    <x v="8"/>
    <s v="SMS"/>
    <x v="1"/>
    <n v="0.16"/>
    <n v="1220"/>
    <s v="Medio"/>
    <s v="Medio"/>
    <n v="0.69230769230769229"/>
    <n v="510"/>
    <n v="30"/>
    <n v="0.43333333333333335"/>
    <n v="0.43333333333333335"/>
    <s v="Primera compra"/>
    <n v="400"/>
    <n v="13.141683778234086"/>
    <n v="1.0951403148528405"/>
    <x v="1"/>
    <x v="1"/>
    <s v="sept"/>
  </r>
  <r>
    <x v="6167"/>
    <x v="1"/>
    <n v="41"/>
    <n v="4"/>
    <n v="10"/>
    <n v="0"/>
    <s v="No"/>
    <s v="No"/>
    <n v="0"/>
    <n v="2"/>
    <n v="7"/>
    <s v="Yes"/>
    <n v="0"/>
    <s v="VA"/>
    <x v="0"/>
    <n v="59"/>
    <s v="No"/>
    <s v="No"/>
    <s v="No"/>
    <s v="  Month-to-Month   "/>
    <s v="Direct Debit"/>
    <n v="10"/>
    <n v="10"/>
    <x v="5"/>
    <s v="Price too high"/>
    <x v="1103"/>
    <x v="815"/>
    <n v="36"/>
    <x v="0"/>
    <n v="9.65"/>
    <x v="2"/>
    <s v="SMS"/>
    <x v="0"/>
    <n v="0"/>
    <n v="5432"/>
    <s v="Medio"/>
    <s v="Medio"/>
    <n v="0.1388888888888889"/>
    <n v="1237"/>
    <n v="9"/>
    <n v="4"/>
    <n v="4"/>
    <s v="Primera compra"/>
    <n v="458"/>
    <n v="15.04722792607803"/>
    <n v="1.2539356605065024"/>
    <x v="1"/>
    <x v="1"/>
    <s v="jul"/>
  </r>
  <r>
    <x v="6168"/>
    <x v="1"/>
    <n v="10"/>
    <n v="133"/>
    <n v="290"/>
    <n v="196"/>
    <s v="Yes"/>
    <s v="No"/>
    <n v="223"/>
    <n v="2"/>
    <n v="5"/>
    <s v="Yes"/>
    <n v="0"/>
    <s v="AL"/>
    <x v="1"/>
    <n v="23"/>
    <s v="Yes"/>
    <s v="No"/>
    <s v="No"/>
    <s v="  Month-to-Month   "/>
    <s v="Direct Debit"/>
    <n v="62"/>
    <n v="1118"/>
    <x v="2"/>
    <s v="Competitor offered higher download speeds"/>
    <x v="133"/>
    <x v="1006"/>
    <n v="93"/>
    <x v="2"/>
    <n v="68.62"/>
    <x v="3"/>
    <s v="Email"/>
    <x v="0"/>
    <n v="4.46"/>
    <n v="2939"/>
    <s v="Alto"/>
    <s v="Bajo"/>
    <n v="1.0752688172043012E-2"/>
    <n v="1410"/>
    <n v="330"/>
    <n v="0.2818181818181818"/>
    <n v="0.2818181818181818"/>
    <s v="Primera compra"/>
    <n v="1162"/>
    <n v="38.176591375770016"/>
    <n v="3.1813826146475015"/>
    <x v="2"/>
    <x v="0"/>
    <s v="ago"/>
  </r>
  <r>
    <x v="6169"/>
    <x v="1"/>
    <n v="11"/>
    <n v="232"/>
    <n v="419.8"/>
    <n v="112"/>
    <s v="Yes"/>
    <s v="Yes"/>
    <n v="0"/>
    <n v="1"/>
    <n v="5"/>
    <s v="Yes"/>
    <n v="0"/>
    <s v="NM"/>
    <x v="0"/>
    <n v="46"/>
    <s v="No"/>
    <s v="No"/>
    <s v="No"/>
    <s v="  Month-to-Month   "/>
    <s v="Credit Card"/>
    <n v="49"/>
    <n v="1371"/>
    <x v="3"/>
    <s v="Don't know"/>
    <x v="1076"/>
    <x v="685"/>
    <n v="42"/>
    <x v="2"/>
    <n v="51.54"/>
    <x v="1"/>
    <s v="Email"/>
    <x v="1"/>
    <n v="2.83"/>
    <n v="6948"/>
    <s v="Alto"/>
    <s v="Bajo"/>
    <n v="0"/>
    <n v="1098"/>
    <n v="344"/>
    <n v="0.12209302325581395"/>
    <n v="0.12209302325581395"/>
    <s v="Primera compra"/>
    <n v="767"/>
    <n v="25.199178644763862"/>
    <n v="2.0999315537303218"/>
    <x v="2"/>
    <x v="0"/>
    <s v="sept"/>
  </r>
  <r>
    <x v="6170"/>
    <x v="1"/>
    <n v="22"/>
    <n v="5"/>
    <n v="9"/>
    <n v="6"/>
    <s v="Yes"/>
    <s v="No"/>
    <n v="3.7"/>
    <n v="1"/>
    <n v="3"/>
    <s v="Yes"/>
    <n v="0"/>
    <s v="AK"/>
    <x v="0"/>
    <n v="50"/>
    <s v="No"/>
    <s v="No"/>
    <s v="No"/>
    <s v="  Month-to-Month   "/>
    <s v="Credit Card"/>
    <n v="23"/>
    <n v="23"/>
    <x v="3"/>
    <s v="Don't know"/>
    <x v="208"/>
    <x v="321"/>
    <n v="50"/>
    <x v="1"/>
    <n v="24.97"/>
    <x v="10"/>
    <s v="Phone"/>
    <x v="1"/>
    <n v="1484885.62"/>
    <n v="925"/>
    <s v="Medio"/>
    <s v="Medio"/>
    <n v="0.14000000000000001"/>
    <n v="540"/>
    <n v="18"/>
    <n v="2.7777777777777777"/>
    <n v="2.7777777777777777"/>
    <s v="Primera compra"/>
    <n v="1069"/>
    <n v="35.121149897330596"/>
    <n v="2.9267624914442165"/>
    <x v="1"/>
    <x v="1"/>
    <s v="nov"/>
  </r>
  <r>
    <x v="6171"/>
    <x v="1"/>
    <n v="18"/>
    <n v="26"/>
    <n v="65.3"/>
    <n v="212"/>
    <s v="Yes"/>
    <s v="No"/>
    <n v="283.60000000000002"/>
    <n v="2"/>
    <n v="0"/>
    <s v="No"/>
    <n v="0"/>
    <s v="TN"/>
    <x v="1"/>
    <n v="61"/>
    <s v="No"/>
    <s v="No"/>
    <s v="No"/>
    <s v="  Month-to-Month   "/>
    <s v="Credit Card"/>
    <n v="8"/>
    <n v="41"/>
    <x v="5"/>
    <s v="Long distance charges"/>
    <x v="967"/>
    <x v="1200"/>
    <n v="56"/>
    <x v="0"/>
    <n v="8.9700000000000006"/>
    <x v="1"/>
    <s v="SMS"/>
    <x v="1"/>
    <n v="5.67"/>
    <n v="5282"/>
    <s v="Medio"/>
    <s v="Bajo"/>
    <n v="0"/>
    <n v="1460"/>
    <n v="238"/>
    <n v="0.23529411764705882"/>
    <n v="0.23529411764705882"/>
    <s v="Primera compra"/>
    <n v="688"/>
    <n v="22.603696098562629"/>
    <n v="1.8836413415468858"/>
    <x v="0"/>
    <x v="1"/>
    <s v="nov"/>
  </r>
  <r>
    <x v="6172"/>
    <x v="1"/>
    <n v="25"/>
    <n v="16"/>
    <n v="47.1"/>
    <n v="36"/>
    <s v="Yes"/>
    <s v="No"/>
    <n v="29"/>
    <n v="0"/>
    <n v="7"/>
    <s v="Yes"/>
    <n v="0"/>
    <s v="VT"/>
    <x v="0"/>
    <n v="70"/>
    <s v="No"/>
    <s v="Yes"/>
    <s v="No"/>
    <s v="  Month-to-Month   "/>
    <s v="Direct Debit"/>
    <n v="55"/>
    <n v="520"/>
    <x v="1"/>
    <s v="Network reliability"/>
    <x v="67"/>
    <x v="675"/>
    <n v="90"/>
    <x v="0"/>
    <n v="44.14"/>
    <x v="9"/>
    <s v="Phone"/>
    <x v="1"/>
    <n v="1.1599999999999999"/>
    <n v="1330"/>
    <s v="Medio"/>
    <s v="Medio"/>
    <n v="8.8888888888888892E-2"/>
    <n v="461"/>
    <n v="60"/>
    <n v="1.5"/>
    <n v="1.5"/>
    <s v="Primera compra"/>
    <n v="912"/>
    <n v="29.96303901437372"/>
    <n v="2.4969199178644765"/>
    <x v="1"/>
    <x v="1"/>
    <s v="abr"/>
  </r>
  <r>
    <x v="6173"/>
    <x v="1"/>
    <n v="42"/>
    <n v="21"/>
    <n v="44.6"/>
    <n v="0"/>
    <s v="No"/>
    <s v="No"/>
    <n v="0"/>
    <n v="0"/>
    <n v="2"/>
    <s v="Yes"/>
    <n v="0"/>
    <s v="NV"/>
    <x v="1"/>
    <n v="57"/>
    <s v="No"/>
    <s v="No"/>
    <s v="No"/>
    <s v="  Month-to-Month   "/>
    <s v="Direct Debit"/>
    <n v="59"/>
    <n v="529"/>
    <x v="4"/>
    <s v="Attitude of support person"/>
    <x v="658"/>
    <x v="1442"/>
    <n v="84"/>
    <x v="1"/>
    <n v="50.3"/>
    <x v="2"/>
    <s v="Phone"/>
    <x v="0"/>
    <n v="0"/>
    <n v="976"/>
    <s v="Alto"/>
    <s v="Medio"/>
    <n v="5.9523809523809521E-2"/>
    <n v="410"/>
    <n v="26"/>
    <n v="3.2307692307692308"/>
    <n v="3.2307692307692308"/>
    <s v="Primera compra"/>
    <n v="299"/>
    <n v="9.8234086242299803"/>
    <n v="0.81861738535249839"/>
    <x v="1"/>
    <x v="1"/>
    <s v="dic"/>
  </r>
  <r>
    <x v="6173"/>
    <x v="1"/>
    <n v="20"/>
    <n v="21"/>
    <n v="44.6"/>
    <n v="0"/>
    <s v="No"/>
    <s v="No"/>
    <n v="0"/>
    <n v="0"/>
    <n v="2"/>
    <s v="Yes"/>
    <n v="0"/>
    <s v="NV"/>
    <x v="1"/>
    <n v="57"/>
    <s v="No"/>
    <s v="No"/>
    <s v="No"/>
    <s v="  Month-to-Month   "/>
    <s v="Direct Debit"/>
    <n v="59"/>
    <n v="529"/>
    <x v="4"/>
    <s v="Attitude of support person"/>
    <x v="658"/>
    <x v="1442"/>
    <n v="84"/>
    <x v="1"/>
    <n v="50.3"/>
    <x v="2"/>
    <s v="Phone"/>
    <x v="0"/>
    <n v="0"/>
    <n v="3249"/>
    <s v="Alto"/>
    <s v="Medio"/>
    <n v="5.9523809523809521E-2"/>
    <n v="410"/>
    <n v="26"/>
    <n v="3.2307692307692308"/>
    <n v="3.2307692307692308"/>
    <s v="Compra posterior"/>
    <n v="299"/>
    <n v="9.8234086242299803"/>
    <n v="0.81861738535249839"/>
    <x v="1"/>
    <x v="1"/>
    <s v="dic"/>
  </r>
  <r>
    <x v="6174"/>
    <x v="1"/>
    <n v="12"/>
    <n v="5"/>
    <n v="14"/>
    <n v="1"/>
    <s v="Yes"/>
    <s v="No"/>
    <n v="2.1"/>
    <n v="0"/>
    <n v="6"/>
    <s v="Yes"/>
    <n v="0"/>
    <s v="HI"/>
    <x v="1"/>
    <n v="56"/>
    <s v="No"/>
    <s v="No"/>
    <s v="No"/>
    <s v="  Month-to-Month   "/>
    <s v="Credit Card"/>
    <n v="20"/>
    <n v="20"/>
    <x v="4"/>
    <s v="Attitude of support person"/>
    <x v="623"/>
    <x v="1095"/>
    <n v="91"/>
    <x v="1"/>
    <n v="17.399999999999999"/>
    <x v="9"/>
    <s v="SMS"/>
    <x v="0"/>
    <n v="0.1"/>
    <n v="1075"/>
    <s v="Medio"/>
    <s v="Medio"/>
    <n v="8.7912087912087919E-2"/>
    <n v="1478"/>
    <n v="14"/>
    <n v="6.5"/>
    <n v="6.5"/>
    <s v="Primera compra"/>
    <n v="1127"/>
    <n v="37.026694045174537"/>
    <n v="3.0855578370978782"/>
    <x v="1"/>
    <x v="1"/>
    <s v="sept"/>
  </r>
  <r>
    <x v="6175"/>
    <x v="1"/>
    <n v="21"/>
    <n v="3"/>
    <n v="9"/>
    <n v="0"/>
    <s v="No"/>
    <s v="No"/>
    <n v="0"/>
    <n v="5"/>
    <n v="15"/>
    <s v="Yes"/>
    <n v="0"/>
    <s v="NY"/>
    <x v="1"/>
    <n v="66"/>
    <s v="No"/>
    <s v="Yes"/>
    <s v="No"/>
    <s v="  Month-to-Month   "/>
    <s v="Direct Debit"/>
    <n v="41"/>
    <n v="41"/>
    <x v="2"/>
    <s v="Competitor had better devices"/>
    <x v="211"/>
    <x v="1166"/>
    <n v="54"/>
    <x v="0"/>
    <n v="44.16"/>
    <x v="1"/>
    <s v="Phone"/>
    <x v="1"/>
    <n v="0"/>
    <n v="4591"/>
    <s v="Medio"/>
    <s v="Bajo"/>
    <n v="0"/>
    <n v="589"/>
    <n v="3"/>
    <n v="18"/>
    <n v="18"/>
    <s v="Primera compra"/>
    <n v="575"/>
    <n v="18.891170431211499"/>
    <n v="1.5742642026009583"/>
    <x v="0"/>
    <x v="1"/>
    <s v="mar"/>
  </r>
  <r>
    <x v="6176"/>
    <x v="1"/>
    <n v="3"/>
    <n v="24"/>
    <n v="47"/>
    <n v="0"/>
    <s v="No"/>
    <s v="No"/>
    <n v="0"/>
    <n v="4"/>
    <n v="4"/>
    <s v="Yes"/>
    <n v="0"/>
    <s v="WV"/>
    <x v="0"/>
    <n v="47"/>
    <s v="No"/>
    <s v="No"/>
    <s v="Yes"/>
    <s v="  Month-to-Month   "/>
    <s v="Direct Debit"/>
    <n v="48"/>
    <n v="562"/>
    <x v="4"/>
    <s v="Attitude of support person"/>
    <x v="677"/>
    <x v="1427"/>
    <n v="13"/>
    <x v="1"/>
    <n v="45.45"/>
    <x v="4"/>
    <s v="Email"/>
    <x v="0"/>
    <n v="0"/>
    <n v="1674"/>
    <s v="Alto"/>
    <s v="Bajo"/>
    <n v="0.23076923076923078"/>
    <n v="1359"/>
    <n v="27"/>
    <n v="0.48148148148148145"/>
    <n v="0.48148148148148145"/>
    <s v="Primera compra"/>
    <n v="1434"/>
    <n v="47.112936344969199"/>
    <n v="3.9260780287474333"/>
    <x v="0"/>
    <x v="1"/>
    <s v="nov"/>
  </r>
  <r>
    <x v="6177"/>
    <x v="1"/>
    <n v="20"/>
    <n v="8"/>
    <n v="21.9"/>
    <n v="0"/>
    <s v="No"/>
    <s v="No"/>
    <n v="0"/>
    <n v="4"/>
    <n v="5"/>
    <s v="Yes"/>
    <n v="0"/>
    <s v="WA"/>
    <x v="1"/>
    <n v="30"/>
    <s v="No"/>
    <s v="No"/>
    <s v="No"/>
    <s v="  Month-to-Month   "/>
    <s v="Direct Debit"/>
    <n v="27"/>
    <n v="59"/>
    <x v="3"/>
    <s v="Moved"/>
    <x v="751"/>
    <x v="594"/>
    <n v="112"/>
    <x v="2"/>
    <n v="28.92"/>
    <x v="5"/>
    <s v="SMS"/>
    <x v="1"/>
    <n v="0"/>
    <n v="117"/>
    <s v="Medio"/>
    <s v="Bajo"/>
    <n v="3.5714285714285712E-2"/>
    <n v="822"/>
    <n v="12"/>
    <n v="9.3333333333333339"/>
    <n v="9.3333333333333339"/>
    <s v="Primera compra"/>
    <n v="580"/>
    <n v="19.055441478439423"/>
    <n v="1.5879534565366187"/>
    <x v="0"/>
    <x v="1"/>
    <s v="mar"/>
  </r>
  <r>
    <x v="6178"/>
    <x v="1"/>
    <n v="17"/>
    <n v="54"/>
    <n v="149.1"/>
    <n v="148"/>
    <s v="Yes"/>
    <s v="No"/>
    <n v="74"/>
    <n v="0"/>
    <n v="9"/>
    <s v="Yes"/>
    <n v="0"/>
    <s v="MA"/>
    <x v="1"/>
    <n v="75"/>
    <s v="No"/>
    <s v="Yes"/>
    <s v="No"/>
    <s v="  Month-to-Month   "/>
    <s v="Direct Debit"/>
    <n v="30"/>
    <n v="1132"/>
    <x v="3"/>
    <s v="Don't know"/>
    <x v="904"/>
    <x v="125"/>
    <n v="10"/>
    <x v="2"/>
    <n v="25.75"/>
    <x v="1"/>
    <s v="Email"/>
    <x v="0"/>
    <n v="0.3"/>
    <n v="1240"/>
    <s v="Medio"/>
    <s v="Bajo"/>
    <n v="0"/>
    <n v="1347"/>
    <n v="202"/>
    <n v="4.9504950495049507E-2"/>
    <n v="4.9504950495049507E-2"/>
    <s v="Primera compra"/>
    <n v="1035"/>
    <n v="34.004106776180699"/>
    <n v="2.8336755646817249"/>
    <x v="2"/>
    <x v="0"/>
    <s v="dic"/>
  </r>
  <r>
    <x v="6179"/>
    <x v="1"/>
    <n v="14"/>
    <n v="37"/>
    <n v="85.1"/>
    <n v="68"/>
    <s v="Yes"/>
    <s v="No"/>
    <n v="71.400000000000006"/>
    <n v="2"/>
    <n v="4"/>
    <s v="Yes"/>
    <n v="0"/>
    <s v="IL"/>
    <x v="1"/>
    <n v="55"/>
    <s v="No"/>
    <s v="No"/>
    <s v="Yes"/>
    <s v="  Month-to-Month   "/>
    <s v="Direct Debit"/>
    <n v="39"/>
    <n v="661"/>
    <x v="3"/>
    <s v="Moved"/>
    <x v="275"/>
    <x v="613"/>
    <n v="3"/>
    <x v="2"/>
    <n v="36.69"/>
    <x v="1"/>
    <s v="SMS"/>
    <x v="1"/>
    <n v="2.14"/>
    <n v="4610"/>
    <s v="Medio"/>
    <s v="Bajo"/>
    <n v="0"/>
    <n v="856"/>
    <n v="105"/>
    <n v="2.8571428571428571E-2"/>
    <n v="2.8571428571428571E-2"/>
    <s v="Primera compra"/>
    <n v="334"/>
    <n v="10.973305954825463"/>
    <n v="0.91444216290212188"/>
    <x v="0"/>
    <x v="2"/>
    <s v="nov"/>
  </r>
  <r>
    <x v="6180"/>
    <x v="1"/>
    <n v="10"/>
    <n v="14"/>
    <n v="41.9"/>
    <n v="16"/>
    <s v="Yes"/>
    <s v="No"/>
    <n v="27"/>
    <n v="0"/>
    <n v="7"/>
    <s v="Yes"/>
    <n v="0"/>
    <s v="NJ"/>
    <x v="0"/>
    <n v="66"/>
    <s v="No"/>
    <s v="Yes"/>
    <s v="No"/>
    <s v="  Month-to-Month   "/>
    <s v="Direct Debit"/>
    <n v="43"/>
    <n v="181"/>
    <x v="5"/>
    <s v="Long distance charges"/>
    <x v="1161"/>
    <x v="364"/>
    <n v="93"/>
    <x v="0"/>
    <n v="46.12"/>
    <x v="9"/>
    <s v="Phone"/>
    <x v="0"/>
    <n v="0.05"/>
    <n v="5685"/>
    <s v="Alto"/>
    <s v="Medio"/>
    <n v="8.6021505376344093E-2"/>
    <n v="738"/>
    <n v="38"/>
    <n v="2.4473684210526314"/>
    <n v="2.4473684210526314"/>
    <s v="Primera compra"/>
    <n v="556"/>
    <n v="18.266940451745381"/>
    <n v="1.5222450376454484"/>
    <x v="1"/>
    <x v="1"/>
    <s v="abr"/>
  </r>
  <r>
    <x v="6181"/>
    <x v="1"/>
    <n v="19"/>
    <n v="353"/>
    <n v="701.7"/>
    <n v="192"/>
    <s v="Yes"/>
    <s v="No"/>
    <n v="121.9"/>
    <n v="3"/>
    <n v="4"/>
    <s v="No"/>
    <n v="0"/>
    <s v="CT"/>
    <x v="0"/>
    <n v="58"/>
    <s v="No"/>
    <s v="No"/>
    <s v="Yes"/>
    <s v="  Month-to-Month   "/>
    <s v="Direct Debit"/>
    <n v="59"/>
    <n v="2751"/>
    <x v="2"/>
    <s v="Competitor made better offer"/>
    <x v="1416"/>
    <x v="593"/>
    <n v="65"/>
    <x v="2"/>
    <n v="50.65"/>
    <x v="7"/>
    <s v="SMS"/>
    <x v="1"/>
    <n v="6.1"/>
    <n v="4164"/>
    <s v="Alto"/>
    <s v="Medio"/>
    <n v="9.2307692307692313E-2"/>
    <n v="1399"/>
    <n v="551"/>
    <n v="0.11796733212341198"/>
    <n v="0.11796733212341198"/>
    <s v="Primera compra"/>
    <n v="1064"/>
    <n v="34.956878850102669"/>
    <n v="2.9130732375085557"/>
    <x v="1"/>
    <x v="3"/>
    <s v="nov"/>
  </r>
  <r>
    <x v="6182"/>
    <x v="1"/>
    <n v="9"/>
    <n v="16"/>
    <n v="52.1"/>
    <n v="0"/>
    <s v="No"/>
    <s v="No"/>
    <n v="0"/>
    <n v="4"/>
    <n v="4"/>
    <s v="Yes"/>
    <n v="0"/>
    <s v="MN"/>
    <x v="2"/>
    <n v="39"/>
    <s v="No"/>
    <s v="No"/>
    <s v="No"/>
    <s v="  Month-to-Month   "/>
    <s v="Direct Debit"/>
    <n v="35"/>
    <n v="450"/>
    <x v="2"/>
    <s v="Competitor offered higher download speeds"/>
    <x v="859"/>
    <x v="907"/>
    <n v="77"/>
    <x v="0"/>
    <n v="33.72"/>
    <x v="8"/>
    <s v="SMS"/>
    <x v="0"/>
    <n v="0"/>
    <n v="84"/>
    <s v="Medio"/>
    <s v="Medio"/>
    <n v="0.11688311688311688"/>
    <n v="1370"/>
    <n v="25"/>
    <n v="3.08"/>
    <n v="3.08"/>
    <s v="Primera compra"/>
    <n v="591"/>
    <n v="19.416837782340863"/>
    <n v="1.6180698151950719"/>
    <x v="1"/>
    <x v="1"/>
    <s v="mar"/>
  </r>
  <r>
    <x v="6183"/>
    <x v="1"/>
    <n v="19"/>
    <n v="5"/>
    <n v="13"/>
    <n v="4"/>
    <s v="Yes"/>
    <s v="No"/>
    <n v="1.6"/>
    <n v="0"/>
    <n v="3"/>
    <s v="Yes"/>
    <n v="0"/>
    <s v="MS"/>
    <x v="1"/>
    <n v="68"/>
    <s v="No"/>
    <s v="Yes"/>
    <s v="No"/>
    <s v="  Month-to-Month   "/>
    <s v="Direct Debit"/>
    <n v="32"/>
    <n v="32"/>
    <x v="1"/>
    <s v="Limited range of services"/>
    <x v="616"/>
    <x v="1293"/>
    <n v="16"/>
    <x v="2"/>
    <n v="37.159999999999997"/>
    <x v="9"/>
    <s v="Phone"/>
    <x v="0"/>
    <n v="0.01"/>
    <n v="1160"/>
    <s v="Medio"/>
    <s v="Medio"/>
    <n v="0.5"/>
    <n v="1515"/>
    <n v="17"/>
    <n v="0.94117647058823528"/>
    <n v="0.94117647058823528"/>
    <s v="Primera compra"/>
    <n v="901"/>
    <n v="29.60164271047228"/>
    <n v="2.4668035592060233"/>
    <x v="1"/>
    <x v="1"/>
    <s v="abr"/>
  </r>
  <r>
    <x v="6184"/>
    <x v="1"/>
    <n v="10"/>
    <n v="31"/>
    <n v="62.1"/>
    <n v="0"/>
    <s v="No"/>
    <s v="No"/>
    <n v="24.7"/>
    <n v="3"/>
    <n v="10"/>
    <s v="Yes"/>
    <n v="0"/>
    <s v="KY"/>
    <x v="1"/>
    <n v="47"/>
    <s v="No"/>
    <s v="No"/>
    <s v="No"/>
    <s v="  Month-to-Month   "/>
    <s v="Direct Debit"/>
    <n v="42"/>
    <n v="185"/>
    <x v="2"/>
    <s v="Competitor made better offer"/>
    <x v="1436"/>
    <x v="90"/>
    <n v="108"/>
    <x v="2"/>
    <n v="49.98"/>
    <x v="4"/>
    <s v="Phone"/>
    <x v="1"/>
    <n v="0"/>
    <n v="4487"/>
    <s v="Alto"/>
    <s v="Bajo"/>
    <n v="2.7777777777777776E-2"/>
    <n v="678"/>
    <n v="34"/>
    <n v="3.1764705882352939"/>
    <n v="3.1764705882352939"/>
    <s v="Primera compra"/>
    <n v="523"/>
    <n v="17.182751540041068"/>
    <n v="1.431895961670089"/>
    <x v="0"/>
    <x v="1"/>
    <s v="may"/>
  </r>
  <r>
    <x v="6185"/>
    <x v="1"/>
    <n v="14"/>
    <n v="70"/>
    <n v="138.30000000000001"/>
    <n v="0"/>
    <s v="No"/>
    <s v="No"/>
    <n v="0"/>
    <n v="0"/>
    <n v="4"/>
    <s v="Yes"/>
    <n v="0"/>
    <s v="UT"/>
    <x v="1"/>
    <n v="37"/>
    <s v="No"/>
    <s v="No"/>
    <s v="Yes"/>
    <s v="  One Year   "/>
    <s v="Direct Debit"/>
    <n v="43"/>
    <n v="743"/>
    <x v="2"/>
    <s v="Competitor had better devices"/>
    <x v="1437"/>
    <x v="161"/>
    <n v="26"/>
    <x v="0"/>
    <n v="36.64"/>
    <x v="5"/>
    <s v="SMS"/>
    <x v="0"/>
    <n v="0"/>
    <n v="3379"/>
    <s v="Medio"/>
    <s v="Bajo"/>
    <n v="0.15384615384615385"/>
    <n v="1022"/>
    <n v="74"/>
    <n v="0.35135135135135137"/>
    <n v="0.35135135135135137"/>
    <s v="Primera compra"/>
    <n v="1428"/>
    <n v="46.91581108829569"/>
    <n v="3.9096509240246409"/>
    <x v="0"/>
    <x v="2"/>
    <s v="nov"/>
  </r>
  <r>
    <x v="6186"/>
    <x v="1"/>
    <n v="31"/>
    <n v="15"/>
    <n v="41.2"/>
    <n v="0"/>
    <s v="No"/>
    <s v="Yes"/>
    <n v="0"/>
    <n v="0"/>
    <n v="5"/>
    <s v="Yes"/>
    <n v="0"/>
    <s v="AL"/>
    <x v="1"/>
    <n v="30"/>
    <s v="No"/>
    <s v="No"/>
    <s v="Yes"/>
    <s v="  Month-to-Month   "/>
    <s v="Direct Debit"/>
    <n v="38"/>
    <n v="317"/>
    <x v="3"/>
    <s v="Moved"/>
    <x v="264"/>
    <x v="377"/>
    <n v="102"/>
    <x v="1"/>
    <n v="42.05"/>
    <x v="6"/>
    <s v="Email"/>
    <x v="1"/>
    <n v="0"/>
    <n v="2473"/>
    <s v="Medio"/>
    <s v="Medio"/>
    <n v="9.8039215686274508E-2"/>
    <n v="1572"/>
    <n v="25"/>
    <n v="4.08"/>
    <n v="4.08"/>
    <s v="Primera compra"/>
    <n v="1235"/>
    <n v="40.57494866529774"/>
    <n v="3.3812457221081451"/>
    <x v="1"/>
    <x v="1"/>
    <s v="may"/>
  </r>
  <r>
    <x v="6187"/>
    <x v="1"/>
    <n v="14"/>
    <n v="31"/>
    <n v="89.3"/>
    <n v="0"/>
    <s v="No"/>
    <s v="Yes"/>
    <n v="0"/>
    <n v="1"/>
    <n v="26"/>
    <s v="Yes"/>
    <n v="0"/>
    <s v="OH"/>
    <x v="0"/>
    <n v="32"/>
    <s v="No"/>
    <s v="No"/>
    <s v="No"/>
    <s v="  Month-to-Month   "/>
    <s v="Paper Check"/>
    <n v="29"/>
    <n v="426"/>
    <x v="1"/>
    <s v="Lack of self-service on Website"/>
    <x v="596"/>
    <x v="1443"/>
    <n v="15"/>
    <x v="0"/>
    <n v="30.92"/>
    <x v="3"/>
    <s v="Phone"/>
    <x v="1"/>
    <n v="0"/>
    <n v="282"/>
    <s v="Medio"/>
    <s v="Bajo"/>
    <n v="6.6666666666666666E-2"/>
    <n v="381"/>
    <n v="32"/>
    <n v="0.46875"/>
    <n v="0.46875"/>
    <s v="Primera compra"/>
    <n v="740"/>
    <n v="24.312114989733061"/>
    <n v="2.0260095824777551"/>
    <x v="2"/>
    <x v="1"/>
    <s v="oct"/>
  </r>
  <r>
    <x v="6188"/>
    <x v="1"/>
    <n v="5"/>
    <n v="8"/>
    <n v="14"/>
    <n v="0"/>
    <s v="No"/>
    <s v="No"/>
    <n v="0"/>
    <n v="0"/>
    <n v="4"/>
    <s v="Yes"/>
    <n v="0"/>
    <s v="AR"/>
    <x v="1"/>
    <n v="66"/>
    <s v="No"/>
    <s v="Yes"/>
    <s v="No"/>
    <s v="  Month-to-Month   "/>
    <s v="Direct Debit"/>
    <n v="37"/>
    <n v="37"/>
    <x v="2"/>
    <s v="Competitor had better devices"/>
    <x v="888"/>
    <x v="162"/>
    <n v="105"/>
    <x v="2"/>
    <n v="34.47"/>
    <x v="7"/>
    <s v="Email"/>
    <x v="1"/>
    <n v="0"/>
    <n v="1313"/>
    <s v="Medio"/>
    <s v="Medio"/>
    <n v="5.7142857142857141E-2"/>
    <n v="1606"/>
    <n v="14"/>
    <n v="7.5"/>
    <n v="7.5"/>
    <s v="Primera compra"/>
    <n v="1062"/>
    <n v="34.891170431211499"/>
    <n v="2.9075975359342916"/>
    <x v="1"/>
    <x v="1"/>
    <s v="nov"/>
  </r>
  <r>
    <x v="6189"/>
    <x v="1"/>
    <n v="19"/>
    <n v="146"/>
    <n v="320.2"/>
    <n v="8"/>
    <s v="Yes"/>
    <s v="No"/>
    <n v="4.8"/>
    <n v="2"/>
    <n v="5"/>
    <s v="Yes"/>
    <n v="0"/>
    <s v="IA"/>
    <x v="1"/>
    <n v="40"/>
    <s v="No"/>
    <s v="No"/>
    <s v="Yes"/>
    <s v="  One Year   "/>
    <s v="Direct Debit"/>
    <n v="46"/>
    <n v="2920"/>
    <x v="2"/>
    <s v="Competitor made better offer"/>
    <x v="438"/>
    <x v="777"/>
    <n v="3"/>
    <x v="1"/>
    <n v="41.89"/>
    <x v="10"/>
    <s v="SMS"/>
    <x v="0"/>
    <n v="1.92"/>
    <n v="2900"/>
    <s v="Medio"/>
    <s v="Medio"/>
    <n v="2.3333333333333335"/>
    <n v="604"/>
    <n v="161"/>
    <n v="1.8633540372670808E-2"/>
    <n v="1.8633540372670808E-2"/>
    <s v="Primera compra"/>
    <n v="1521"/>
    <n v="49.97125256673511"/>
    <n v="4.1642710472279258"/>
    <x v="1"/>
    <x v="3"/>
    <s v="ago"/>
  </r>
  <r>
    <x v="6190"/>
    <x v="1"/>
    <n v="11"/>
    <n v="2"/>
    <n v="6"/>
    <n v="0"/>
    <s v="No"/>
    <s v="No"/>
    <n v="0"/>
    <n v="0"/>
    <n v="2"/>
    <s v="No"/>
    <n v="11"/>
    <s v="FL"/>
    <x v="0"/>
    <n v="75"/>
    <s v="No"/>
    <s v="Yes"/>
    <s v="Yes"/>
    <s v="  Month-to-Month   "/>
    <s v="Direct Debit"/>
    <n v="15"/>
    <n v="15"/>
    <x v="3"/>
    <s v="Moved"/>
    <x v="910"/>
    <x v="821"/>
    <n v="25"/>
    <x v="0"/>
    <n v="15.84"/>
    <x v="2"/>
    <s v="Email"/>
    <x v="0"/>
    <n v="0"/>
    <n v="3361"/>
    <s v="Medio"/>
    <s v="Medio"/>
    <n v="0.2"/>
    <n v="750"/>
    <n v="7"/>
    <n v="3.5714285714285716"/>
    <n v="3.5714285714285716"/>
    <s v="Primera compra"/>
    <n v="1193"/>
    <n v="39.195071868583163"/>
    <n v="3.2662559890485969"/>
    <x v="1"/>
    <x v="1"/>
    <s v="jul"/>
  </r>
  <r>
    <x v="6191"/>
    <x v="1"/>
    <n v="36"/>
    <n v="27"/>
    <n v="71.3"/>
    <n v="40"/>
    <s v="Yes"/>
    <s v="No"/>
    <n v="46.5"/>
    <n v="5"/>
    <n v="5"/>
    <s v="Yes"/>
    <n v="0"/>
    <s v="SD"/>
    <x v="0"/>
    <n v="68"/>
    <s v="No"/>
    <s v="Yes"/>
    <s v="Yes"/>
    <s v="  Month-to-Month   "/>
    <s v="Direct Debit"/>
    <n v="48"/>
    <n v="493"/>
    <x v="2"/>
    <s v="Competitor made better offer"/>
    <x v="452"/>
    <x v="27"/>
    <n v="26"/>
    <x v="0"/>
    <n v="39.29"/>
    <x v="6"/>
    <s v="Email"/>
    <x v="0"/>
    <n v="0.09"/>
    <n v="1194"/>
    <s v="Medio"/>
    <s v="Medio"/>
    <n v="0.38461538461538464"/>
    <n v="1421"/>
    <n v="77"/>
    <n v="0.33766233766233766"/>
    <n v="0.33766233766233766"/>
    <s v="Primera compra"/>
    <n v="385"/>
    <n v="12.648870636550308"/>
    <n v="1.054072553045859"/>
    <x v="1"/>
    <x v="1"/>
    <s v="sept"/>
  </r>
  <r>
    <x v="6192"/>
    <x v="1"/>
    <n v="20"/>
    <n v="6"/>
    <n v="19.100000000000001"/>
    <n v="8"/>
    <s v="Yes"/>
    <s v="No"/>
    <n v="7.2"/>
    <n v="5"/>
    <n v="15"/>
    <s v="Yes"/>
    <n v="0"/>
    <s v="SD"/>
    <x v="0"/>
    <n v="33"/>
    <s v="No"/>
    <s v="No"/>
    <s v="No"/>
    <s v="  Month-to-Month   "/>
    <s v="Direct Debit"/>
    <n v="45"/>
    <n v="95"/>
    <x v="3"/>
    <s v="Don't know"/>
    <x v="308"/>
    <x v="183"/>
    <n v="31"/>
    <x v="2"/>
    <n v="53.56"/>
    <x v="7"/>
    <s v="Email"/>
    <x v="1"/>
    <n v="0.22"/>
    <n v="2829"/>
    <s v="Alto"/>
    <s v="Medio"/>
    <n v="0.19354838709677419"/>
    <n v="1012"/>
    <n v="20"/>
    <n v="1.55"/>
    <n v="1.55"/>
    <s v="Primera compra"/>
    <n v="1686"/>
    <n v="55.392197125256672"/>
    <n v="4.6160164271047224"/>
    <x v="1"/>
    <x v="1"/>
    <s v="mar"/>
  </r>
  <r>
    <x v="6193"/>
    <x v="1"/>
    <n v="19"/>
    <n v="15"/>
    <n v="35.200000000000003"/>
    <n v="12"/>
    <s v="Yes"/>
    <s v="No"/>
    <n v="9.8000000000000007"/>
    <n v="0"/>
    <n v="9"/>
    <s v="Yes"/>
    <n v="0"/>
    <s v="MO"/>
    <x v="0"/>
    <n v="35"/>
    <s v="No"/>
    <s v="No"/>
    <s v="No"/>
    <s v="  Month-to-Month   "/>
    <s v="Direct Debit"/>
    <n v="14"/>
    <n v="37"/>
    <x v="2"/>
    <s v="Competitor offered higher download speeds"/>
    <x v="845"/>
    <x v="1178"/>
    <n v="18"/>
    <x v="1"/>
    <n v="15.25"/>
    <x v="5"/>
    <s v="Email"/>
    <x v="0"/>
    <n v="0.04"/>
    <n v="4171"/>
    <s v="Medio"/>
    <s v="Bajo"/>
    <n v="0.22222222222222221"/>
    <n v="1477"/>
    <n v="31"/>
    <n v="0.58064516129032262"/>
    <n v="0.58064516129032262"/>
    <s v="Primera compra"/>
    <n v="1443"/>
    <n v="47.408624229979466"/>
    <n v="3.9507186858316223"/>
    <x v="0"/>
    <x v="1"/>
    <s v="oct"/>
  </r>
  <r>
    <x v="6194"/>
    <x v="1"/>
    <n v="26"/>
    <n v="176"/>
    <n v="312.60000000000002"/>
    <n v="8"/>
    <s v="Yes"/>
    <s v="No"/>
    <n v="4.5999999999999996"/>
    <n v="5"/>
    <n v="3"/>
    <s v="Yes"/>
    <n v="0"/>
    <s v="MS"/>
    <x v="1"/>
    <n v="48"/>
    <s v="No"/>
    <s v="No"/>
    <s v="Yes"/>
    <s v="  Month-to-Month   "/>
    <s v="Direct Debit"/>
    <n v="31"/>
    <n v="1228"/>
    <x v="1"/>
    <s v="Lack of self-service on Website"/>
    <x v="685"/>
    <x v="1319"/>
    <n v="64"/>
    <x v="0"/>
    <n v="34.42"/>
    <x v="8"/>
    <s v="Phone"/>
    <x v="0"/>
    <n v="0.23"/>
    <n v="5725"/>
    <s v="Medio"/>
    <s v="Medio"/>
    <n v="0.140625"/>
    <n v="1054"/>
    <n v="193"/>
    <n v="0.33160621761658032"/>
    <n v="0.33160621761658032"/>
    <s v="Primera compra"/>
    <n v="1444"/>
    <n v="47.441478439425055"/>
    <n v="3.9534565366187544"/>
    <x v="1"/>
    <x v="0"/>
    <s v="oct"/>
  </r>
  <r>
    <x v="6195"/>
    <x v="1"/>
    <n v="45"/>
    <n v="25"/>
    <n v="93.4"/>
    <n v="0"/>
    <s v="No"/>
    <s v="No"/>
    <n v="0"/>
    <n v="3"/>
    <n v="9"/>
    <s v="Yes"/>
    <n v="0"/>
    <s v="GA"/>
    <x v="0"/>
    <n v="30"/>
    <s v="No"/>
    <s v="No"/>
    <s v="No"/>
    <s v="  Month-to-Month   "/>
    <s v="Direct Debit"/>
    <n v="55"/>
    <n v="1293"/>
    <x v="3"/>
    <s v="Don't know"/>
    <x v="201"/>
    <x v="1278"/>
    <n v="73"/>
    <x v="1"/>
    <n v="57.43"/>
    <x v="8"/>
    <s v="Email"/>
    <x v="1"/>
    <n v="0"/>
    <n v="2700"/>
    <s v="Alto"/>
    <s v="Medio"/>
    <n v="0.12328767123287671"/>
    <n v="362"/>
    <n v="34"/>
    <n v="2.1470588235294117"/>
    <n v="2.1470588235294117"/>
    <s v="Primera compra"/>
    <n v="583"/>
    <n v="19.154004106776181"/>
    <n v="1.5961670088980151"/>
    <x v="1"/>
    <x v="0"/>
    <s v="mar"/>
  </r>
  <r>
    <x v="6196"/>
    <x v="1"/>
    <n v="16"/>
    <n v="146"/>
    <n v="367.2"/>
    <n v="4"/>
    <s v="Yes"/>
    <s v="No"/>
    <n v="2.7"/>
    <n v="2"/>
    <n v="8"/>
    <s v="Yes"/>
    <n v="0"/>
    <s v="WI"/>
    <x v="1"/>
    <n v="51"/>
    <s v="No"/>
    <s v="No"/>
    <s v="No"/>
    <s v="  Month-to-Month   "/>
    <s v="Direct Debit"/>
    <n v="45"/>
    <n v="1107"/>
    <x v="3"/>
    <s v="Don't know"/>
    <x v="535"/>
    <x v="1170"/>
    <n v="7"/>
    <x v="2"/>
    <n v="52.26"/>
    <x v="8"/>
    <s v="SMS"/>
    <x v="1"/>
    <n v="0.11"/>
    <n v="5574"/>
    <s v="Alto"/>
    <s v="Medio"/>
    <n v="1.2857142857142858"/>
    <n v="1118"/>
    <n v="159"/>
    <n v="4.40251572327044E-2"/>
    <n v="4.40251572327044E-2"/>
    <s v="Primera compra"/>
    <n v="713"/>
    <n v="23.425051334702257"/>
    <n v="1.9520876112251881"/>
    <x v="1"/>
    <x v="0"/>
    <s v="oct"/>
  </r>
  <r>
    <x v="6197"/>
    <x v="1"/>
    <n v="2"/>
    <n v="5"/>
    <n v="11"/>
    <n v="0"/>
    <s v="No"/>
    <s v="No"/>
    <n v="0"/>
    <n v="5"/>
    <n v="3"/>
    <s v="Yes"/>
    <n v="0"/>
    <s v="CO"/>
    <x v="0"/>
    <n v="60"/>
    <s v="No"/>
    <s v="No"/>
    <s v="No"/>
    <s v="  Month-to-Month   "/>
    <s v="Direct Debit"/>
    <n v="48"/>
    <n v="48"/>
    <x v="4"/>
    <s v="Attitude of support person"/>
    <x v="257"/>
    <x v="967"/>
    <n v="15"/>
    <x v="2"/>
    <n v="39.28"/>
    <x v="3"/>
    <s v="SMS"/>
    <x v="1"/>
    <n v="0"/>
    <n v="3419"/>
    <s v="Medio"/>
    <s v="Bajo"/>
    <n v="6.6666666666666666E-2"/>
    <n v="348"/>
    <n v="6"/>
    <n v="2.5"/>
    <n v="2.5"/>
    <s v="Primera compra"/>
    <n v="1098"/>
    <n v="36.073921971252567"/>
    <n v="3.0061601642710474"/>
    <x v="2"/>
    <x v="1"/>
    <s v="oct"/>
  </r>
  <r>
    <x v="6198"/>
    <x v="1"/>
    <n v="2"/>
    <n v="319"/>
    <n v="635.70000000000005"/>
    <n v="0"/>
    <s v="No"/>
    <s v="No"/>
    <n v="0"/>
    <n v="5"/>
    <n v="17"/>
    <s v="Yes"/>
    <n v="0"/>
    <s v="ME"/>
    <x v="0"/>
    <n v="28"/>
    <s v="Yes"/>
    <s v="No"/>
    <s v="No"/>
    <s v="  Month-to-Month   "/>
    <s v="Direct Debit"/>
    <n v="50"/>
    <n v="2428"/>
    <x v="2"/>
    <s v="Competitor had better devices"/>
    <x v="478"/>
    <x v="224"/>
    <n v="3"/>
    <x v="2"/>
    <n v="48.97"/>
    <x v="0"/>
    <s v="Email"/>
    <x v="0"/>
    <n v="0"/>
    <n v="3183"/>
    <s v="Alto"/>
    <s v="Bajo"/>
    <n v="0.66666666666666663"/>
    <n v="1202"/>
    <n v="321"/>
    <n v="9.3457943925233638E-3"/>
    <n v="9.3457943925233638E-3"/>
    <s v="Primera compra"/>
    <n v="379"/>
    <n v="12.451745379876797"/>
    <n v="1.0376454483230664"/>
    <x v="0"/>
    <x v="3"/>
    <s v="sept"/>
  </r>
  <r>
    <x v="6199"/>
    <x v="1"/>
    <n v="6"/>
    <n v="302"/>
    <n v="592.1"/>
    <n v="92"/>
    <s v="Yes"/>
    <s v="No"/>
    <n v="190.9"/>
    <n v="5"/>
    <n v="5"/>
    <s v="Yes"/>
    <n v="0"/>
    <s v="MA"/>
    <x v="0"/>
    <n v="55"/>
    <s v="No"/>
    <s v="No"/>
    <s v="No"/>
    <s v="  Month-to-Month   "/>
    <s v="Direct Debit"/>
    <n v="15"/>
    <n v="702"/>
    <x v="1"/>
    <s v="Service dissatisfaction"/>
    <x v="943"/>
    <x v="878"/>
    <n v="20"/>
    <x v="0"/>
    <n v="15.29"/>
    <x v="10"/>
    <s v="Email"/>
    <x v="0"/>
    <n v="3.82"/>
    <n v="4112"/>
    <s v="Medio"/>
    <s v="Medio"/>
    <n v="0.35"/>
    <n v="413"/>
    <n v="401"/>
    <n v="4.9875311720698257E-2"/>
    <n v="4.9875311720698257E-2"/>
    <s v="Primera compra"/>
    <n v="1648"/>
    <n v="54.143737166324435"/>
    <n v="4.5119780971937029"/>
    <x v="1"/>
    <x v="2"/>
    <s v="abr"/>
  </r>
  <r>
    <x v="6200"/>
    <x v="1"/>
    <n v="35"/>
    <n v="70"/>
    <n v="168.5"/>
    <n v="0"/>
    <s v="No"/>
    <s v="No"/>
    <n v="0"/>
    <n v="1"/>
    <n v="0"/>
    <s v="No"/>
    <n v="0"/>
    <s v="TN"/>
    <x v="1"/>
    <n v="44"/>
    <s v="No"/>
    <s v="No"/>
    <s v="No"/>
    <s v="  Month-to-Month   "/>
    <s v="Credit Card"/>
    <n v="9"/>
    <n v="303"/>
    <x v="4"/>
    <s v="Attitude of support person"/>
    <x v="463"/>
    <x v="569"/>
    <n v="95"/>
    <x v="1"/>
    <n v="9.9700000000000006"/>
    <x v="3"/>
    <s v="Email"/>
    <x v="1"/>
    <n v="0"/>
    <n v="2617"/>
    <s v="Medio"/>
    <s v="Bajo"/>
    <n v="1.0526315789473684E-2"/>
    <n v="1541"/>
    <n v="71"/>
    <n v="1.3380281690140845"/>
    <n v="1.3380281690140845"/>
    <s v="Primera compra"/>
    <n v="1458"/>
    <n v="47.901437371663249"/>
    <n v="3.9917864476386042"/>
    <x v="2"/>
    <x v="1"/>
    <s v="oct"/>
  </r>
  <r>
    <x v="6201"/>
    <x v="1"/>
    <n v="39"/>
    <n v="12"/>
    <n v="29.6"/>
    <n v="0"/>
    <s v="No"/>
    <s v="No"/>
    <n v="0"/>
    <n v="0"/>
    <n v="14"/>
    <s v="Yes"/>
    <n v="0"/>
    <s v="OH"/>
    <x v="0"/>
    <n v="67"/>
    <s v="No"/>
    <s v="Yes"/>
    <s v="No"/>
    <s v="  Month-to-Month   "/>
    <s v="Direct Debit"/>
    <n v="38"/>
    <n v="111"/>
    <x v="2"/>
    <s v="Competitor had better devices"/>
    <x v="856"/>
    <x v="282"/>
    <n v="44"/>
    <x v="1"/>
    <n v="33.49"/>
    <x v="9"/>
    <s v="Email"/>
    <x v="1"/>
    <n v="0"/>
    <n v="1816"/>
    <s v="Medio"/>
    <s v="Medio"/>
    <n v="0.18181818181818182"/>
    <n v="1320"/>
    <n v="20"/>
    <n v="2.2000000000000002"/>
    <n v="2.2000000000000002"/>
    <s v="Primera compra"/>
    <n v="395"/>
    <n v="12.977412731006158"/>
    <n v="1.0814510609171799"/>
    <x v="1"/>
    <x v="1"/>
    <s v="sept"/>
  </r>
  <r>
    <x v="6202"/>
    <x v="1"/>
    <n v="19"/>
    <n v="7"/>
    <n v="15.2"/>
    <n v="12"/>
    <s v="Yes"/>
    <s v="No"/>
    <n v="7.3"/>
    <n v="3"/>
    <n v="6"/>
    <s v="Yes"/>
    <n v="0"/>
    <s v="IA"/>
    <x v="1"/>
    <n v="45"/>
    <s v="No"/>
    <s v="No"/>
    <s v="No"/>
    <s v="  Month-to-Month   "/>
    <s v="Credit Card"/>
    <n v="26"/>
    <n v="100"/>
    <x v="2"/>
    <s v="Competitor had better devices"/>
    <x v="52"/>
    <x v="1286"/>
    <n v="11"/>
    <x v="2"/>
    <n v="25.99"/>
    <x v="1"/>
    <s v="SMS"/>
    <x v="1"/>
    <n v="0.28999999999999998"/>
    <n v="5552"/>
    <s v="Medio"/>
    <s v="Bajo"/>
    <n v="0"/>
    <n v="1379"/>
    <n v="19"/>
    <n v="0.57894736842105265"/>
    <n v="0.57894736842105265"/>
    <s v="Primera compra"/>
    <n v="577"/>
    <n v="18.956878850102669"/>
    <n v="1.5797399041752225"/>
    <x v="0"/>
    <x v="1"/>
    <s v="mar"/>
  </r>
  <r>
    <x v="6203"/>
    <x v="1"/>
    <n v="1"/>
    <n v="15"/>
    <n v="32.299999999999997"/>
    <n v="0"/>
    <s v="No"/>
    <s v="No"/>
    <n v="199"/>
    <n v="5"/>
    <n v="11"/>
    <s v="Yes"/>
    <n v="0"/>
    <s v="ME"/>
    <x v="0"/>
    <n v="54"/>
    <s v="No"/>
    <s v="No"/>
    <s v="No"/>
    <s v="  Month-to-Month   "/>
    <s v="Credit Card"/>
    <n v="18"/>
    <n v="63"/>
    <x v="2"/>
    <s v="Competitor made better offer"/>
    <x v="639"/>
    <x v="357"/>
    <n v="59"/>
    <x v="1"/>
    <n v="16.11"/>
    <x v="1"/>
    <s v="SMS"/>
    <x v="1"/>
    <n v="0"/>
    <n v="3621"/>
    <s v="Medio"/>
    <s v="Bajo"/>
    <n v="0"/>
    <n v="1278"/>
    <n v="15"/>
    <n v="3.9333333333333331"/>
    <n v="3.9333333333333331"/>
    <s v="Primera compra"/>
    <n v="1040"/>
    <n v="34.168377823408619"/>
    <n v="2.8473648186173848"/>
    <x v="2"/>
    <x v="1"/>
    <s v="dic"/>
  </r>
  <r>
    <x v="6204"/>
    <x v="1"/>
    <n v="28"/>
    <n v="10"/>
    <n v="25.1"/>
    <n v="0"/>
    <s v="No"/>
    <s v="No"/>
    <n v="0"/>
    <n v="2"/>
    <n v="5"/>
    <s v="Yes"/>
    <n v="0"/>
    <s v="WY"/>
    <x v="1"/>
    <n v="46"/>
    <s v="No"/>
    <s v="No"/>
    <s v="No"/>
    <s v="  Month-to-Month   "/>
    <s v="Paper Check"/>
    <n v="26"/>
    <n v="108"/>
    <x v="2"/>
    <s v="Competitor had better devices"/>
    <x v="1438"/>
    <x v="1228"/>
    <n v="92"/>
    <x v="0"/>
    <n v="29.49"/>
    <x v="0"/>
    <s v="Email"/>
    <x v="0"/>
    <n v="0"/>
    <n v="3382"/>
    <s v="Medio"/>
    <s v="Bajo"/>
    <n v="2.1739130434782608E-2"/>
    <n v="577"/>
    <n v="12"/>
    <n v="7.666666666666667"/>
    <n v="7.666666666666667"/>
    <s v="Primera compra"/>
    <n v="532"/>
    <n v="17.478439425051334"/>
    <n v="1.4565366187542779"/>
    <x v="0"/>
    <x v="1"/>
    <s v="abr"/>
  </r>
  <r>
    <x v="6204"/>
    <x v="1"/>
    <n v="17"/>
    <n v="10"/>
    <n v="25.1"/>
    <n v="0"/>
    <s v="No"/>
    <s v="No"/>
    <n v="0"/>
    <n v="2"/>
    <n v="5"/>
    <s v="Yes"/>
    <n v="0"/>
    <s v="WY"/>
    <x v="1"/>
    <n v="46"/>
    <s v="No"/>
    <s v="No"/>
    <s v="No"/>
    <s v="  Month-to-Month   "/>
    <s v="Paper Check"/>
    <n v="26"/>
    <n v="108"/>
    <x v="2"/>
    <s v="Competitor had better devices"/>
    <x v="1438"/>
    <x v="1228"/>
    <n v="92"/>
    <x v="0"/>
    <n v="29.49"/>
    <x v="0"/>
    <s v="Email"/>
    <x v="0"/>
    <n v="0"/>
    <n v="3279"/>
    <s v="Medio"/>
    <s v="Bajo"/>
    <n v="2.1739130434782608E-2"/>
    <n v="577"/>
    <n v="12"/>
    <n v="7.666666666666667"/>
    <n v="7.666666666666667"/>
    <s v="Compra posterior"/>
    <n v="532"/>
    <n v="17.478439425051334"/>
    <n v="1.4565366187542779"/>
    <x v="0"/>
    <x v="1"/>
    <s v="abr"/>
  </r>
  <r>
    <x v="6205"/>
    <x v="1"/>
    <n v="19"/>
    <n v="21"/>
    <n v="38.700000000000003"/>
    <n v="6"/>
    <s v="Yes"/>
    <s v="No"/>
    <n v="5.4"/>
    <n v="0"/>
    <n v="37"/>
    <s v="Yes"/>
    <n v="0"/>
    <s v="RI"/>
    <x v="0"/>
    <n v="30"/>
    <s v="No"/>
    <s v="No"/>
    <s v="Yes"/>
    <s v="  Month-to-Month   "/>
    <s v="Direct Debit"/>
    <n v="51"/>
    <n v="151"/>
    <x v="4"/>
    <s v="Attitude of service provider"/>
    <x v="158"/>
    <x v="89"/>
    <n v="56"/>
    <x v="2"/>
    <n v="53.29"/>
    <x v="0"/>
    <s v="SMS"/>
    <x v="1"/>
    <n v="0.03"/>
    <n v="5624"/>
    <s v="Alto"/>
    <s v="Bajo"/>
    <n v="3.5714285714285712E-2"/>
    <n v="848"/>
    <n v="29"/>
    <n v="1.9310344827586208"/>
    <n v="1.9310344827586208"/>
    <s v="Primera compra"/>
    <n v="1425"/>
    <n v="46.817248459958932"/>
    <n v="3.9014373716632442"/>
    <x v="0"/>
    <x v="1"/>
    <s v="nov"/>
  </r>
  <r>
    <x v="6206"/>
    <x v="1"/>
    <n v="18"/>
    <n v="2"/>
    <n v="6"/>
    <n v="4"/>
    <s v="Yes"/>
    <s v="No"/>
    <n v="4.2"/>
    <n v="2"/>
    <n v="9"/>
    <s v="Yes"/>
    <n v="0"/>
    <s v="VT"/>
    <x v="1"/>
    <n v="44"/>
    <s v="No"/>
    <s v="No"/>
    <s v="No"/>
    <s v="  Month-to-Month   "/>
    <s v="Credit Card"/>
    <n v="39"/>
    <n v="39"/>
    <x v="3"/>
    <s v="Don't know"/>
    <x v="1119"/>
    <x v="822"/>
    <n v="7"/>
    <x v="2"/>
    <n v="34.200000000000003"/>
    <x v="4"/>
    <s v="Email"/>
    <x v="0"/>
    <n v="0.08"/>
    <n v="6348"/>
    <s v="Medio"/>
    <s v="Bajo"/>
    <n v="0.42857142857142855"/>
    <n v="1577"/>
    <n v="9"/>
    <n v="0.77777777777777779"/>
    <n v="0.77777777777777779"/>
    <s v="Primera compra"/>
    <n v="770"/>
    <n v="25.297741273100616"/>
    <n v="2.108145106091718"/>
    <x v="0"/>
    <x v="1"/>
    <s v="sept"/>
  </r>
  <r>
    <x v="6206"/>
    <x v="1"/>
    <n v="9"/>
    <n v="2"/>
    <n v="6"/>
    <n v="4"/>
    <s v="Yes"/>
    <s v="No"/>
    <n v="4.2"/>
    <n v="2"/>
    <n v="9"/>
    <s v="Yes"/>
    <n v="0"/>
    <s v="VT"/>
    <x v="1"/>
    <n v="44"/>
    <s v="No"/>
    <s v="No"/>
    <s v="No"/>
    <s v="  Month-to-Month   "/>
    <s v="Credit Card"/>
    <n v="39"/>
    <n v="39"/>
    <x v="3"/>
    <s v="Don't know"/>
    <x v="1119"/>
    <x v="822"/>
    <n v="7"/>
    <x v="2"/>
    <n v="34.200000000000003"/>
    <x v="4"/>
    <s v="Email"/>
    <x v="0"/>
    <n v="0.08"/>
    <n v="4625"/>
    <s v="Medio"/>
    <s v="Bajo"/>
    <n v="0.42857142857142855"/>
    <n v="1577"/>
    <n v="9"/>
    <n v="0.77777777777777779"/>
    <n v="0.77777777777777779"/>
    <s v="Compra posterior"/>
    <n v="770"/>
    <n v="25.297741273100616"/>
    <n v="2.108145106091718"/>
    <x v="0"/>
    <x v="1"/>
    <s v="sept"/>
  </r>
  <r>
    <x v="6207"/>
    <x v="1"/>
    <n v="17"/>
    <n v="67"/>
    <n v="161.80000000000001"/>
    <n v="0"/>
    <s v="No"/>
    <s v="Yes"/>
    <n v="0"/>
    <n v="2"/>
    <n v="8"/>
    <s v="No"/>
    <n v="0"/>
    <s v="TX"/>
    <x v="1"/>
    <n v="32"/>
    <s v="No"/>
    <s v="No"/>
    <s v="No"/>
    <s v="  Month-to-Month   "/>
    <s v="Direct Debit"/>
    <n v="22"/>
    <n v="241"/>
    <x v="5"/>
    <s v="Extra data charges"/>
    <x v="711"/>
    <x v="523"/>
    <n v="67"/>
    <x v="2"/>
    <n v="25.42"/>
    <x v="2"/>
    <s v="Email"/>
    <x v="0"/>
    <n v="0"/>
    <n v="4337"/>
    <s v="Medio"/>
    <s v="Medio"/>
    <n v="7.4626865671641784E-2"/>
    <n v="861"/>
    <n v="72"/>
    <n v="0.93055555555555558"/>
    <n v="0.93055555555555558"/>
    <s v="Primera compra"/>
    <n v="1530"/>
    <n v="50.266940451745384"/>
    <n v="4.1889117043121153"/>
    <x v="1"/>
    <x v="1"/>
    <s v="ago"/>
  </r>
  <r>
    <x v="6208"/>
    <x v="1"/>
    <n v="46"/>
    <n v="8"/>
    <n v="23.9"/>
    <n v="12"/>
    <s v="Yes"/>
    <s v="No"/>
    <n v="7.1"/>
    <n v="5"/>
    <n v="6"/>
    <s v="Yes"/>
    <n v="0"/>
    <s v="MN"/>
    <x v="1"/>
    <n v="45"/>
    <s v="No"/>
    <s v="No"/>
    <s v="No"/>
    <s v="  Month-to-Month   "/>
    <s v="Credit Card"/>
    <n v="25"/>
    <n v="74"/>
    <x v="3"/>
    <s v="Don't know"/>
    <x v="1250"/>
    <x v="146"/>
    <n v="114"/>
    <x v="0"/>
    <n v="22.17"/>
    <x v="0"/>
    <s v="SMS"/>
    <x v="1"/>
    <n v="0.21"/>
    <n v="1860"/>
    <s v="Medio"/>
    <s v="Bajo"/>
    <n v="1.7543859649122806E-2"/>
    <n v="1328"/>
    <n v="22"/>
    <n v="5.1818181818181817"/>
    <n v="5.1818181818181817"/>
    <s v="Primera compra"/>
    <n v="604"/>
    <n v="19.843942505133469"/>
    <n v="1.6536618754277892"/>
    <x v="0"/>
    <x v="1"/>
    <s v="feb"/>
  </r>
  <r>
    <x v="6209"/>
    <x v="1"/>
    <n v="11"/>
    <n v="57"/>
    <n v="177.3"/>
    <n v="0"/>
    <s v="No"/>
    <s v="No"/>
    <n v="0"/>
    <n v="5"/>
    <n v="4"/>
    <s v="Yes"/>
    <n v="0"/>
    <s v="CO"/>
    <x v="1"/>
    <n v="45"/>
    <s v="No"/>
    <s v="No"/>
    <s v="Yes"/>
    <s v="  Month-to-Month   "/>
    <s v="Direct Debit"/>
    <n v="39"/>
    <n v="494"/>
    <x v="2"/>
    <s v="Competitor had better devices"/>
    <x v="509"/>
    <x v="273"/>
    <n v="16"/>
    <x v="2"/>
    <n v="40.36"/>
    <x v="1"/>
    <s v="Phone"/>
    <x v="0"/>
    <n v="0"/>
    <n v="2788"/>
    <s v="Medio"/>
    <s v="Bajo"/>
    <n v="0"/>
    <n v="586"/>
    <n v="57"/>
    <n v="0.2807017543859649"/>
    <n v="0.2807017543859649"/>
    <s v="Primera compra"/>
    <n v="520"/>
    <n v="17.08418891170431"/>
    <n v="1.4236824093086924"/>
    <x v="0"/>
    <x v="1"/>
    <s v="may"/>
  </r>
  <r>
    <x v="6210"/>
    <x v="1"/>
    <n v="18"/>
    <n v="19"/>
    <n v="44.4"/>
    <n v="0"/>
    <s v="No"/>
    <s v="No"/>
    <n v="0"/>
    <n v="5"/>
    <n v="14"/>
    <s v="Yes"/>
    <n v="0"/>
    <s v="WV"/>
    <x v="0"/>
    <n v="33"/>
    <s v="No"/>
    <s v="No"/>
    <s v="No"/>
    <s v="  Month-to-Month   "/>
    <s v="Direct Debit"/>
    <n v="45"/>
    <n v="249"/>
    <x v="2"/>
    <s v="Competitor had better devices"/>
    <x v="957"/>
    <x v="1254"/>
    <n v="45"/>
    <x v="2"/>
    <n v="37.56"/>
    <x v="7"/>
    <s v="SMS"/>
    <x v="1"/>
    <n v="0"/>
    <n v="3374"/>
    <s v="Medio"/>
    <s v="Medio"/>
    <n v="0.13333333333333333"/>
    <n v="881"/>
    <n v="25"/>
    <n v="1.8"/>
    <n v="1.8"/>
    <s v="Primera compra"/>
    <n v="1513"/>
    <n v="49.708418891170432"/>
    <n v="4.1423682409308693"/>
    <x v="1"/>
    <x v="1"/>
    <s v="ago"/>
  </r>
  <r>
    <x v="6211"/>
    <x v="1"/>
    <n v="6"/>
    <n v="4"/>
    <n v="15"/>
    <n v="0"/>
    <s v="No"/>
    <s v="No"/>
    <n v="0"/>
    <n v="5"/>
    <n v="0"/>
    <s v="No"/>
    <n v="0"/>
    <s v="WV"/>
    <x v="1"/>
    <n v="43"/>
    <s v="No"/>
    <s v="No"/>
    <s v="No"/>
    <s v="  Month-to-Month   "/>
    <s v="Paper Check"/>
    <n v="8"/>
    <n v="8"/>
    <x v="5"/>
    <s v="Long distance charges"/>
    <x v="1040"/>
    <x v="955"/>
    <n v="120"/>
    <x v="2"/>
    <n v="6.62"/>
    <x v="5"/>
    <s v="Email"/>
    <x v="1"/>
    <n v="0"/>
    <n v="5177"/>
    <s v="Medio"/>
    <s v="Bajo"/>
    <n v="3.3333333333333333E-2"/>
    <n v="1316"/>
    <n v="8"/>
    <n v="15"/>
    <n v="15"/>
    <s v="Primera compra"/>
    <n v="443"/>
    <n v="14.55441478439425"/>
    <n v="1.2128678986995209"/>
    <x v="0"/>
    <x v="1"/>
    <s v="jul"/>
  </r>
  <r>
    <x v="6212"/>
    <x v="1"/>
    <n v="13"/>
    <n v="405"/>
    <n v="887.8"/>
    <n v="136"/>
    <s v="Yes"/>
    <s v="No"/>
    <n v="265.2"/>
    <n v="4"/>
    <n v="1"/>
    <s v="No"/>
    <n v="39"/>
    <s v="PA"/>
    <x v="0"/>
    <n v="69"/>
    <s v="No"/>
    <s v="Yes"/>
    <s v="No"/>
    <s v="  Month-to-Month   "/>
    <s v="Direct Debit"/>
    <n v="36"/>
    <n v="2429"/>
    <x v="2"/>
    <s v="Competitor had better devices"/>
    <x v="543"/>
    <x v="1274"/>
    <n v="108"/>
    <x v="2"/>
    <n v="30.15"/>
    <x v="0"/>
    <s v="Email"/>
    <x v="1"/>
    <n v="5.3"/>
    <n v="6646"/>
    <s v="Medio"/>
    <s v="Bajo"/>
    <n v="1.8518518518518517E-2"/>
    <n v="1626"/>
    <n v="543"/>
    <n v="0.19889502762430938"/>
    <n v="0.19889502762430938"/>
    <s v="Primera compra"/>
    <n v="1465"/>
    <n v="48.131416837782339"/>
    <n v="4.0109514031485283"/>
    <x v="0"/>
    <x v="3"/>
    <s v="oct"/>
  </r>
  <r>
    <x v="6213"/>
    <x v="1"/>
    <n v="43"/>
    <n v="75"/>
    <n v="216.4"/>
    <n v="0"/>
    <s v="No"/>
    <s v="Yes"/>
    <n v="0"/>
    <n v="2"/>
    <n v="6"/>
    <s v="Yes"/>
    <n v="0"/>
    <s v="PA"/>
    <x v="1"/>
    <n v="48"/>
    <s v="No"/>
    <s v="No"/>
    <s v="Yes"/>
    <s v="  Month-to-Month   "/>
    <s v="Direct Debit"/>
    <n v="42"/>
    <n v="612"/>
    <x v="2"/>
    <s v="Competitor made better offer"/>
    <x v="233"/>
    <x v="835"/>
    <n v="14"/>
    <x v="0"/>
    <n v="39.28"/>
    <x v="7"/>
    <s v="Phone"/>
    <x v="0"/>
    <n v="0"/>
    <n v="2034"/>
    <s v="Medio"/>
    <s v="Medio"/>
    <n v="0.42857142857142855"/>
    <n v="924"/>
    <n v="81"/>
    <n v="0.1728395061728395"/>
    <n v="0.1728395061728395"/>
    <s v="Primera compra"/>
    <n v="1172"/>
    <n v="38.505133470225871"/>
    <n v="3.2087611225188226"/>
    <x v="1"/>
    <x v="1"/>
    <s v="jul"/>
  </r>
  <r>
    <x v="6214"/>
    <x v="1"/>
    <n v="22"/>
    <n v="14"/>
    <n v="39.9"/>
    <n v="112"/>
    <s v="Yes"/>
    <s v="No"/>
    <n v="124.1"/>
    <n v="5"/>
    <n v="5"/>
    <s v="Yes"/>
    <n v="0"/>
    <s v="WI"/>
    <x v="1"/>
    <n v="63"/>
    <s v="No"/>
    <s v="No"/>
    <s v="Yes"/>
    <s v="  Month-to-Month   "/>
    <s v="Credit Card"/>
    <n v="43"/>
    <n v="190"/>
    <x v="2"/>
    <s v="Competitor had better devices"/>
    <x v="564"/>
    <x v="1282"/>
    <n v="99"/>
    <x v="0"/>
    <n v="44.54"/>
    <x v="7"/>
    <s v="Email"/>
    <x v="0"/>
    <n v="3.72"/>
    <n v="3805"/>
    <s v="Medio"/>
    <s v="Medio"/>
    <n v="6.0606060606060608E-2"/>
    <n v="382"/>
    <n v="132"/>
    <n v="0.75"/>
    <n v="0.75"/>
    <s v="Primera compra"/>
    <n v="1393"/>
    <n v="45.765913757700204"/>
    <n v="3.8138261464750172"/>
    <x v="1"/>
    <x v="1"/>
    <s v="dic"/>
  </r>
  <r>
    <x v="6215"/>
    <x v="1"/>
    <n v="13"/>
    <n v="6"/>
    <n v="14"/>
    <n v="4"/>
    <s v="Yes"/>
    <s v="No"/>
    <n v="4.7"/>
    <n v="0"/>
    <n v="0"/>
    <s v="No"/>
    <n v="0"/>
    <s v="TX"/>
    <x v="0"/>
    <n v="38"/>
    <s v="No"/>
    <s v="No"/>
    <s v="No"/>
    <s v="  Month-to-Month   "/>
    <s v="Credit Card"/>
    <n v="10"/>
    <n v="10"/>
    <x v="5"/>
    <s v="Long distance charges"/>
    <x v="1411"/>
    <x v="591"/>
    <n v="13"/>
    <x v="2"/>
    <n v="11.84"/>
    <x v="7"/>
    <s v="SMS"/>
    <x v="0"/>
    <n v="0.14000000000000001"/>
    <n v="353"/>
    <s v="Medio"/>
    <s v="Medio"/>
    <n v="0.46153846153846156"/>
    <n v="1274"/>
    <n v="16"/>
    <n v="0.8125"/>
    <n v="0.8125"/>
    <s v="Primera compra"/>
    <n v="485"/>
    <n v="15.93429158110883"/>
    <n v="1.3278576317590691"/>
    <x v="1"/>
    <x v="1"/>
    <s v="jun"/>
  </r>
  <r>
    <x v="6216"/>
    <x v="1"/>
    <n v="22"/>
    <n v="75"/>
    <n v="181.4"/>
    <n v="0"/>
    <s v="No"/>
    <s v="No"/>
    <n v="0"/>
    <n v="3"/>
    <n v="2"/>
    <s v="Yes"/>
    <n v="0"/>
    <s v="WV"/>
    <x v="1"/>
    <n v="69"/>
    <s v="No"/>
    <s v="Yes"/>
    <s v="No"/>
    <s v="  Month-to-Month   "/>
    <s v="Direct Debit"/>
    <n v="48"/>
    <n v="670"/>
    <x v="2"/>
    <s v="Competitor made better offer"/>
    <x v="1436"/>
    <x v="920"/>
    <n v="70"/>
    <x v="0"/>
    <n v="41"/>
    <x v="1"/>
    <s v="SMS"/>
    <x v="1"/>
    <n v="0"/>
    <n v="2903"/>
    <s v="Medio"/>
    <s v="Bajo"/>
    <n v="0"/>
    <n v="1533"/>
    <n v="75"/>
    <n v="0.93333333333333335"/>
    <n v="0.93333333333333335"/>
    <s v="Primera compra"/>
    <n v="523"/>
    <n v="17.182751540041068"/>
    <n v="1.431895961670089"/>
    <x v="0"/>
    <x v="2"/>
    <s v="may"/>
  </r>
  <r>
    <x v="6217"/>
    <x v="1"/>
    <n v="20"/>
    <n v="8"/>
    <n v="18.899999999999999"/>
    <n v="6"/>
    <s v="Yes"/>
    <s v="No"/>
    <n v="2.8"/>
    <n v="3"/>
    <n v="10"/>
    <s v="Yes"/>
    <n v="0"/>
    <s v="ID"/>
    <x v="1"/>
    <n v="29"/>
    <s v="Yes"/>
    <s v="No"/>
    <s v="No"/>
    <s v="  Month-to-Month   "/>
    <s v="Direct Debit"/>
    <n v="27"/>
    <n v="52"/>
    <x v="3"/>
    <s v="Don't know"/>
    <x v="1333"/>
    <x v="1188"/>
    <n v="117"/>
    <x v="2"/>
    <n v="30.69"/>
    <x v="10"/>
    <s v="SMS"/>
    <x v="1"/>
    <n v="8527065.9299999997"/>
    <n v="1462"/>
    <s v="Medio"/>
    <s v="Medio"/>
    <n v="5.9829059829059832E-2"/>
    <n v="454"/>
    <n v="21"/>
    <n v="5.5714285714285712"/>
    <n v="5.5714285714285712"/>
    <s v="Primera compra"/>
    <n v="665"/>
    <n v="21.848049281314168"/>
    <n v="1.8206707734428473"/>
    <x v="1"/>
    <x v="1"/>
    <s v="dic"/>
  </r>
  <r>
    <x v="6218"/>
    <x v="1"/>
    <n v="22"/>
    <n v="255"/>
    <n v="712.3"/>
    <n v="284"/>
    <s v="Yes"/>
    <s v="No"/>
    <n v="186"/>
    <n v="5"/>
    <n v="8"/>
    <s v="No"/>
    <n v="36"/>
    <s v="OH"/>
    <x v="0"/>
    <n v="47"/>
    <s v="No"/>
    <s v="No"/>
    <s v="No"/>
    <s v="  Two Year   "/>
    <s v="Direct Debit"/>
    <n v="20"/>
    <n v="1424"/>
    <x v="1"/>
    <s v="Product dissatisfaction"/>
    <x v="75"/>
    <x v="882"/>
    <n v="38"/>
    <x v="0"/>
    <n v="17.809999999999999"/>
    <x v="4"/>
    <s v="Email"/>
    <x v="0"/>
    <n v="9.3000000000000007"/>
    <n v="1971"/>
    <s v="Medio"/>
    <s v="Bajo"/>
    <n v="7.8947368421052627E-2"/>
    <n v="1511"/>
    <n v="542"/>
    <n v="7.0110701107011064E-2"/>
    <n v="7.0110701107011064E-2"/>
    <s v="Primera compra"/>
    <n v="338"/>
    <n v="11.104722792607802"/>
    <n v="0.92539356605065015"/>
    <x v="0"/>
    <x v="0"/>
    <s v="nov"/>
  </r>
  <r>
    <x v="6219"/>
    <x v="1"/>
    <n v="11"/>
    <n v="17"/>
    <n v="46.2"/>
    <n v="36"/>
    <s v="Yes"/>
    <s v="Yes"/>
    <n v="0"/>
    <n v="0"/>
    <n v="3"/>
    <s v="Yes"/>
    <n v="0"/>
    <s v="TX"/>
    <x v="0"/>
    <n v="65"/>
    <s v="No"/>
    <s v="No"/>
    <s v="No"/>
    <s v="  Month-to-Month   "/>
    <s v="Credit Card"/>
    <n v="55"/>
    <n v="508"/>
    <x v="2"/>
    <s v="Competitor had better devices"/>
    <x v="5"/>
    <x v="1026"/>
    <n v="60"/>
    <x v="2"/>
    <n v="54.02"/>
    <x v="2"/>
    <s v="SMS"/>
    <x v="1"/>
    <n v="1.07"/>
    <n v="5164"/>
    <s v="Alto"/>
    <s v="Medio"/>
    <n v="8.3333333333333329E-2"/>
    <n v="719"/>
    <n v="58"/>
    <n v="1.0344827586206897"/>
    <n v="1.0344827586206897"/>
    <s v="Primera compra"/>
    <n v="755"/>
    <n v="24.804928131416837"/>
    <n v="2.0670773442847366"/>
    <x v="1"/>
    <x v="1"/>
    <s v="sept"/>
  </r>
  <r>
    <x v="6220"/>
    <x v="1"/>
    <n v="15"/>
    <n v="6"/>
    <n v="15"/>
    <n v="0"/>
    <s v="No"/>
    <s v="No"/>
    <n v="0"/>
    <n v="4"/>
    <n v="2"/>
    <s v="Yes"/>
    <n v="0"/>
    <s v="AK"/>
    <x v="1"/>
    <n v="48"/>
    <s v="No"/>
    <s v="No"/>
    <s v="Yes"/>
    <s v="  Month-to-Month   "/>
    <s v="Credit Card"/>
    <n v="35"/>
    <n v="35"/>
    <x v="3"/>
    <s v="Moved"/>
    <x v="546"/>
    <x v="122"/>
    <n v="78"/>
    <x v="2"/>
    <n v="39.549999999999997"/>
    <x v="10"/>
    <s v="Email"/>
    <x v="1"/>
    <n v="0"/>
    <n v="5952"/>
    <s v="Medio"/>
    <s v="Medio"/>
    <n v="8.9743589743589744E-2"/>
    <n v="1162"/>
    <n v="13"/>
    <n v="6"/>
    <n v="6"/>
    <s v="Primera compra"/>
    <n v="1643"/>
    <n v="53.979466119096514"/>
    <n v="4.4982888432580426"/>
    <x v="1"/>
    <x v="1"/>
    <s v="abr"/>
  </r>
  <r>
    <x v="6221"/>
    <x v="1"/>
    <n v="31"/>
    <n v="6"/>
    <n v="15.3"/>
    <n v="28"/>
    <s v="Yes"/>
    <s v="No"/>
    <n v="20.5"/>
    <n v="1"/>
    <n v="5"/>
    <s v="Yes"/>
    <n v="0"/>
    <s v="FL"/>
    <x v="1"/>
    <n v="54"/>
    <s v="No"/>
    <s v="No"/>
    <s v="No"/>
    <s v="  Month-to-Month   "/>
    <s v="Paper Check"/>
    <n v="44"/>
    <n v="85"/>
    <x v="5"/>
    <s v="Lack of affordable download/upload speed"/>
    <x v="4"/>
    <x v="283"/>
    <n v="25"/>
    <x v="0"/>
    <n v="43.08"/>
    <x v="8"/>
    <s v="SMS"/>
    <x v="0"/>
    <n v="0.82"/>
    <n v="1403"/>
    <s v="Medio"/>
    <s v="Medio"/>
    <n v="0.36"/>
    <n v="562"/>
    <n v="43"/>
    <n v="0.58139534883720934"/>
    <n v="0.58139534883720934"/>
    <s v="Primera compra"/>
    <n v="1265"/>
    <n v="41.560574948665298"/>
    <n v="3.463381245722108"/>
    <x v="1"/>
    <x v="1"/>
    <s v="abr"/>
  </r>
  <r>
    <x v="6222"/>
    <x v="1"/>
    <n v="7"/>
    <n v="35"/>
    <n v="96.6"/>
    <n v="0"/>
    <s v="No"/>
    <s v="No"/>
    <n v="0"/>
    <n v="2"/>
    <n v="5"/>
    <s v="Yes"/>
    <n v="0"/>
    <s v="AZ"/>
    <x v="0"/>
    <n v="58"/>
    <s v="No"/>
    <s v="No"/>
    <s v="No"/>
    <s v="  Month-to-Month   "/>
    <s v="Direct Debit"/>
    <n v="40"/>
    <n v="777"/>
    <x v="2"/>
    <s v="Competitor had better devices"/>
    <x v="634"/>
    <x v="371"/>
    <n v="31"/>
    <x v="2"/>
    <n v="45.44"/>
    <x v="2"/>
    <s v="Email"/>
    <x v="1"/>
    <n v="0"/>
    <n v="4050"/>
    <s v="Alto"/>
    <s v="Medio"/>
    <n v="0.16129032258064516"/>
    <n v="778"/>
    <n v="40"/>
    <n v="0.77500000000000002"/>
    <n v="0.77500000000000002"/>
    <s v="Primera compra"/>
    <n v="601"/>
    <n v="19.745379876796711"/>
    <n v="1.6454483230663925"/>
    <x v="1"/>
    <x v="2"/>
    <s v="feb"/>
  </r>
  <r>
    <x v="6223"/>
    <x v="1"/>
    <n v="12"/>
    <n v="100"/>
    <n v="271.10000000000002"/>
    <n v="0"/>
    <s v="No"/>
    <s v="No"/>
    <n v="0"/>
    <n v="3"/>
    <n v="17"/>
    <s v="Yes"/>
    <n v="0"/>
    <s v="WY"/>
    <x v="1"/>
    <n v="29"/>
    <s v="Yes"/>
    <s v="No"/>
    <s v="Yes"/>
    <s v="  Month-to-Month   "/>
    <s v="Direct Debit"/>
    <n v="41"/>
    <n v="1845"/>
    <x v="2"/>
    <s v="Competitor made better offer"/>
    <x v="831"/>
    <x v="831"/>
    <n v="2"/>
    <x v="2"/>
    <n v="35.270000000000003"/>
    <x v="3"/>
    <s v="Phone"/>
    <x v="1"/>
    <n v="0"/>
    <n v="3658"/>
    <s v="Medio"/>
    <s v="Bajo"/>
    <n v="0.5"/>
    <n v="1253"/>
    <n v="101"/>
    <n v="1.9801980198019802E-2"/>
    <n v="1.9801980198019802E-2"/>
    <s v="Primera compra"/>
    <n v="1322"/>
    <n v="43.433264887063658"/>
    <n v="3.6194387405886381"/>
    <x v="2"/>
    <x v="0"/>
    <s v="mar"/>
  </r>
  <r>
    <x v="6224"/>
    <x v="1"/>
    <n v="2"/>
    <n v="7"/>
    <n v="14.7"/>
    <n v="36"/>
    <s v="Yes"/>
    <s v="No"/>
    <n v="45.9"/>
    <n v="2"/>
    <n v="15"/>
    <s v="Yes"/>
    <n v="0"/>
    <s v="MD"/>
    <x v="1"/>
    <n v="85"/>
    <s v="No"/>
    <s v="Yes"/>
    <s v="No"/>
    <s v="  Month-to-Month   "/>
    <s v="Direct Debit"/>
    <n v="28"/>
    <n v="68"/>
    <x v="5"/>
    <s v="Long distance charges"/>
    <x v="587"/>
    <x v="918"/>
    <n v="54"/>
    <x v="1"/>
    <n v="23.3"/>
    <x v="0"/>
    <s v="Email"/>
    <x v="1"/>
    <n v="0.92"/>
    <n v="6314"/>
    <s v="Medio"/>
    <s v="Bajo"/>
    <n v="3.7037037037037035E-2"/>
    <n v="287"/>
    <n v="45"/>
    <n v="1.2"/>
    <n v="1.2"/>
    <s v="Primera compra"/>
    <n v="455"/>
    <n v="14.948665297741275"/>
    <n v="1.2457221081451062"/>
    <x v="0"/>
    <x v="1"/>
    <s v="jul"/>
  </r>
  <r>
    <x v="6225"/>
    <x v="1"/>
    <n v="7"/>
    <n v="3"/>
    <n v="9"/>
    <n v="3"/>
    <s v="Yes"/>
    <s v="No"/>
    <n v="4.8"/>
    <n v="0"/>
    <n v="0"/>
    <s v="No"/>
    <n v="0"/>
    <s v="NC"/>
    <x v="1"/>
    <n v="24"/>
    <s v="Yes"/>
    <s v="No"/>
    <s v="No"/>
    <s v="  Month-to-Month   "/>
    <s v="Credit Card"/>
    <n v="13"/>
    <n v="13"/>
    <x v="5"/>
    <s v="Long distance charges"/>
    <x v="828"/>
    <x v="103"/>
    <n v="34"/>
    <x v="1"/>
    <n v="14.79"/>
    <x v="1"/>
    <s v="SMS"/>
    <x v="0"/>
    <n v="0.14000000000000001"/>
    <n v="5462"/>
    <s v="Medio"/>
    <s v="Bajo"/>
    <n v="0"/>
    <n v="728"/>
    <n v="6"/>
    <n v="5.666666666666667"/>
    <n v="5.666666666666667"/>
    <s v="Primera compra"/>
    <n v="741"/>
    <n v="24.344969199178646"/>
    <n v="2.0287474332648872"/>
    <x v="2"/>
    <x v="1"/>
    <s v="oct"/>
  </r>
  <r>
    <x v="6226"/>
    <x v="1"/>
    <n v="41"/>
    <n v="76"/>
    <n v="153"/>
    <n v="155"/>
    <s v="Yes"/>
    <s v="No"/>
    <n v="109.3"/>
    <n v="0"/>
    <n v="2"/>
    <s v="Yes"/>
    <n v="0"/>
    <s v="MD"/>
    <x v="1"/>
    <n v="67"/>
    <s v="No"/>
    <s v="Yes"/>
    <s v="No"/>
    <s v="  Month-to-Month   "/>
    <s v="Direct Debit"/>
    <n v="38"/>
    <n v="1151"/>
    <x v="2"/>
    <s v="Competitor had better devices"/>
    <x v="194"/>
    <x v="1027"/>
    <n v="48"/>
    <x v="0"/>
    <n v="39.51"/>
    <x v="5"/>
    <s v="Phone"/>
    <x v="0"/>
    <n v="4.37"/>
    <n v="2155"/>
    <s v="Medio"/>
    <s v="Bajo"/>
    <n v="8.3333333333333329E-2"/>
    <n v="1419"/>
    <n v="235"/>
    <n v="0.20425531914893616"/>
    <n v="0.20425531914893616"/>
    <s v="Primera compra"/>
    <n v="1707"/>
    <n v="56.082135523613957"/>
    <n v="4.6735112936344967"/>
    <x v="0"/>
    <x v="0"/>
    <s v="feb"/>
  </r>
  <r>
    <x v="6227"/>
    <x v="1"/>
    <n v="38"/>
    <n v="3"/>
    <n v="7"/>
    <n v="4"/>
    <s v="Yes"/>
    <s v="No"/>
    <n v="4.7"/>
    <n v="4"/>
    <n v="17"/>
    <s v="Yes"/>
    <n v="0"/>
    <s v="MD"/>
    <x v="1"/>
    <n v="22"/>
    <s v="Yes"/>
    <s v="No"/>
    <s v="No"/>
    <s v="  Month-to-Month   "/>
    <s v="Direct Debit"/>
    <n v="36"/>
    <n v="36"/>
    <x v="3"/>
    <s v="Deceased"/>
    <x v="1169"/>
    <x v="1117"/>
    <n v="96"/>
    <x v="1"/>
    <n v="38.49"/>
    <x v="6"/>
    <s v="SMS"/>
    <x v="0"/>
    <n v="0.01"/>
    <n v="6728"/>
    <s v="Medio"/>
    <s v="Medio"/>
    <n v="0.10416666666666667"/>
    <n v="1352"/>
    <n v="17"/>
    <n v="5.6470588235294121"/>
    <n v="5.6470588235294121"/>
    <s v="Primera compra"/>
    <n v="1105"/>
    <n v="36.303901437371664"/>
    <n v="3.0253251197809718"/>
    <x v="1"/>
    <x v="1"/>
    <s v="oct"/>
  </r>
  <r>
    <x v="6228"/>
    <x v="1"/>
    <n v="5"/>
    <n v="9"/>
    <n v="29.2"/>
    <n v="24"/>
    <s v="Yes"/>
    <s v="No"/>
    <n v="16.600000000000001"/>
    <n v="0"/>
    <n v="7"/>
    <s v="No"/>
    <n v="11"/>
    <s v="KS"/>
    <x v="1"/>
    <n v="80"/>
    <s v="No"/>
    <s v="Yes"/>
    <s v="Yes"/>
    <s v="  Month-to-Month   "/>
    <s v="Direct Debit"/>
    <n v="29"/>
    <n v="170"/>
    <x v="2"/>
    <s v="Competitor offered more data"/>
    <x v="148"/>
    <x v="718"/>
    <n v="76"/>
    <x v="2"/>
    <n v="32.69"/>
    <x v="10"/>
    <s v="Phone"/>
    <x v="0"/>
    <n v="0.83"/>
    <n v="1221"/>
    <s v="Medio"/>
    <s v="Medio"/>
    <n v="9.2105263157894732E-2"/>
    <n v="1603"/>
    <n v="40"/>
    <n v="1.9"/>
    <n v="1.9"/>
    <s v="Primera compra"/>
    <n v="1304"/>
    <n v="42.841889117043124"/>
    <n v="3.5701574264202605"/>
    <x v="1"/>
    <x v="1"/>
    <s v="mar"/>
  </r>
  <r>
    <x v="6229"/>
    <x v="1"/>
    <n v="19"/>
    <n v="250"/>
    <n v="596.79999999999995"/>
    <n v="0"/>
    <s v="No"/>
    <s v="No"/>
    <n v="0"/>
    <n v="0"/>
    <n v="17"/>
    <s v="Yes"/>
    <n v="0"/>
    <s v="WA"/>
    <x v="0"/>
    <n v="23"/>
    <s v="Yes"/>
    <s v="No"/>
    <s v="No"/>
    <s v="  Month-to-Month   "/>
    <s v="Direct Debit"/>
    <n v="47"/>
    <n v="2554"/>
    <x v="4"/>
    <s v="Attitude of support person"/>
    <x v="343"/>
    <x v="353"/>
    <n v="8"/>
    <x v="2"/>
    <n v="44.47"/>
    <x v="1"/>
    <s v="SMS"/>
    <x v="0"/>
    <n v="0"/>
    <n v="4944"/>
    <s v="Medio"/>
    <s v="Bajo"/>
    <n v="0"/>
    <n v="1527"/>
    <n v="250"/>
    <n v="3.2000000000000001E-2"/>
    <n v="3.2000000000000001E-2"/>
    <s v="Primera compra"/>
    <n v="798"/>
    <n v="26.217659137577002"/>
    <n v="2.1848049281314168"/>
    <x v="2"/>
    <x v="3"/>
    <s v="ago"/>
  </r>
  <r>
    <x v="6230"/>
    <x v="1"/>
    <n v="6"/>
    <n v="186"/>
    <n v="519.6"/>
    <n v="264"/>
    <s v="Yes"/>
    <s v="No"/>
    <n v="225.7"/>
    <n v="1"/>
    <n v="3"/>
    <s v="Yes"/>
    <n v="0"/>
    <s v="UT"/>
    <x v="1"/>
    <n v="61"/>
    <s v="No"/>
    <s v="No"/>
    <s v="Yes"/>
    <s v="  One Year   "/>
    <s v="Direct Debit"/>
    <n v="45"/>
    <n v="2602"/>
    <x v="2"/>
    <s v="Competitor offered higher download speeds"/>
    <x v="1372"/>
    <x v="500"/>
    <n v="24"/>
    <x v="0"/>
    <n v="50.43"/>
    <x v="8"/>
    <s v="Phone"/>
    <x v="0"/>
    <n v="11.29"/>
    <n v="2588"/>
    <s v="Alto"/>
    <s v="Medio"/>
    <n v="0.375"/>
    <n v="1542"/>
    <n v="459"/>
    <n v="5.2287581699346407E-2"/>
    <n v="5.2287581699346407E-2"/>
    <s v="Primera compra"/>
    <n v="1107"/>
    <n v="36.369609856262834"/>
    <n v="3.030800821355236"/>
    <x v="1"/>
    <x v="3"/>
    <s v="oct"/>
  </r>
  <r>
    <x v="6231"/>
    <x v="1"/>
    <n v="24"/>
    <n v="2"/>
    <n v="6"/>
    <n v="2"/>
    <s v="Yes"/>
    <s v="No"/>
    <n v="2.1"/>
    <n v="4"/>
    <n v="9"/>
    <s v="Yes"/>
    <n v="0"/>
    <s v="NM"/>
    <x v="1"/>
    <n v="31"/>
    <s v="No"/>
    <s v="No"/>
    <s v="No"/>
    <s v="  Month-to-Month   "/>
    <s v="Credit Card"/>
    <n v="17"/>
    <n v="17"/>
    <x v="1"/>
    <s v="Network reliability"/>
    <x v="20"/>
    <x v="505"/>
    <n v="41"/>
    <x v="1"/>
    <n v="19.57"/>
    <x v="6"/>
    <s v="Email"/>
    <x v="1"/>
    <n v="0.08"/>
    <n v="2454"/>
    <s v="Medio"/>
    <s v="Medio"/>
    <n v="0.24390243902439024"/>
    <n v="1673"/>
    <n v="14"/>
    <n v="2.9285714285714284"/>
    <n v="2.9285714285714284"/>
    <s v="Primera compra"/>
    <n v="377"/>
    <n v="12.386036960985628"/>
    <n v="1.0321697467488022"/>
    <x v="1"/>
    <x v="1"/>
    <s v="oct"/>
  </r>
  <r>
    <x v="6232"/>
    <x v="1"/>
    <n v="4"/>
    <n v="3"/>
    <n v="10"/>
    <n v="0"/>
    <s v="No"/>
    <s v="Yes"/>
    <n v="0"/>
    <n v="2"/>
    <n v="3"/>
    <s v="Yes"/>
    <n v="0"/>
    <s v="OH"/>
    <x v="1"/>
    <n v="53"/>
    <s v="No"/>
    <s v="No"/>
    <s v="No"/>
    <s v="  Month-to-Month   "/>
    <s v="Direct Debit"/>
    <n v="56"/>
    <n v="56"/>
    <x v="2"/>
    <s v="Competitor offered more data"/>
    <x v="1057"/>
    <x v="1276"/>
    <n v="106"/>
    <x v="2"/>
    <n v="60.71"/>
    <x v="10"/>
    <s v="Email"/>
    <x v="0"/>
    <n v="0"/>
    <n v="3322"/>
    <s v="Alto"/>
    <s v="Medio"/>
    <n v="6.6037735849056603E-2"/>
    <n v="1584"/>
    <n v="10"/>
    <n v="10.6"/>
    <n v="10.6"/>
    <s v="Primera compra"/>
    <n v="448"/>
    <n v="14.718685831622174"/>
    <n v="1.2265571526351813"/>
    <x v="1"/>
    <x v="1"/>
    <s v="jul"/>
  </r>
  <r>
    <x v="6233"/>
    <x v="1"/>
    <n v="10"/>
    <n v="6"/>
    <n v="17.5"/>
    <n v="0"/>
    <s v="No"/>
    <s v="No"/>
    <n v="22.1"/>
    <n v="3"/>
    <n v="6"/>
    <s v="Yes"/>
    <n v="0"/>
    <s v="AK"/>
    <x v="0"/>
    <n v="26"/>
    <s v="Yes"/>
    <s v="No"/>
    <s v="Yes"/>
    <s v="  Month-to-Month   "/>
    <s v="Direct Debit"/>
    <n v="47"/>
    <n v="205"/>
    <x v="2"/>
    <s v="Competitor made better offer"/>
    <x v="332"/>
    <x v="654"/>
    <n v="103"/>
    <x v="2"/>
    <n v="51.42"/>
    <x v="4"/>
    <s v="Email"/>
    <x v="0"/>
    <n v="0"/>
    <n v="1965"/>
    <s v="Alto"/>
    <s v="Bajo"/>
    <n v="2.9126213592233011E-2"/>
    <n v="815"/>
    <n v="9"/>
    <n v="11.444444444444445"/>
    <n v="11.444444444444445"/>
    <s v="Primera compra"/>
    <n v="979"/>
    <n v="32.164271047227928"/>
    <n v="2.6803559206023273"/>
    <x v="0"/>
    <x v="1"/>
    <s v="feb"/>
  </r>
  <r>
    <x v="6234"/>
    <x v="1"/>
    <n v="10"/>
    <n v="130"/>
    <n v="354.1"/>
    <n v="128"/>
    <s v="Yes"/>
    <s v="Yes"/>
    <n v="0"/>
    <n v="0"/>
    <n v="6"/>
    <s v="No"/>
    <n v="26"/>
    <s v="AZ"/>
    <x v="0"/>
    <n v="66"/>
    <s v="No"/>
    <s v="Yes"/>
    <s v="Yes"/>
    <s v="  Month-to-Month   "/>
    <s v="Direct Debit"/>
    <n v="41"/>
    <n v="1312"/>
    <x v="3"/>
    <s v="Don't know"/>
    <x v="1141"/>
    <x v="849"/>
    <n v="39"/>
    <x v="0"/>
    <n v="37.89"/>
    <x v="0"/>
    <s v="Email"/>
    <x v="1"/>
    <n v="4.13"/>
    <n v="4044"/>
    <s v="Medio"/>
    <s v="Bajo"/>
    <n v="5.128205128205128E-2"/>
    <n v="889"/>
    <n v="260"/>
    <n v="0.15"/>
    <n v="0.15"/>
    <s v="Primera compra"/>
    <n v="288"/>
    <n v="9.462012320328542"/>
    <n v="0.7885010266940452"/>
    <x v="0"/>
    <x v="0"/>
    <s v="dic"/>
  </r>
  <r>
    <x v="6235"/>
    <x v="1"/>
    <n v="4"/>
    <n v="57"/>
    <n v="122.8"/>
    <n v="156"/>
    <s v="Yes"/>
    <s v="No"/>
    <n v="100.6"/>
    <n v="4"/>
    <n v="5"/>
    <s v="Yes"/>
    <n v="0"/>
    <s v="CT"/>
    <x v="1"/>
    <n v="59"/>
    <s v="No"/>
    <s v="No"/>
    <s v="No"/>
    <s v="  Month-to-Month   "/>
    <s v="Direct Debit"/>
    <n v="45"/>
    <n v="686"/>
    <x v="2"/>
    <s v="Competitor had better devices"/>
    <x v="721"/>
    <x v="411"/>
    <n v="22"/>
    <x v="0"/>
    <n v="36.71"/>
    <x v="8"/>
    <s v="Phone"/>
    <x v="1"/>
    <n v="5.03"/>
    <n v="4822"/>
    <s v="Medio"/>
    <s v="Medio"/>
    <n v="0.40909090909090912"/>
    <n v="1076"/>
    <n v="222"/>
    <n v="9.90990990990991E-2"/>
    <n v="9.90990990990991E-2"/>
    <s v="Primera compra"/>
    <n v="1139"/>
    <n v="37.420944558521562"/>
    <n v="3.1184120465434635"/>
    <x v="1"/>
    <x v="2"/>
    <s v="ago"/>
  </r>
  <r>
    <x v="6236"/>
    <x v="1"/>
    <n v="2"/>
    <n v="12"/>
    <n v="32.700000000000003"/>
    <n v="16"/>
    <s v="Yes"/>
    <s v="No"/>
    <n v="15.4"/>
    <n v="1"/>
    <n v="2"/>
    <s v="No"/>
    <n v="20"/>
    <s v="GA"/>
    <x v="0"/>
    <n v="45"/>
    <s v="No"/>
    <s v="No"/>
    <s v="No"/>
    <s v="  Month-to-Month   "/>
    <s v="Direct Debit"/>
    <n v="50"/>
    <n v="206"/>
    <x v="2"/>
    <s v="Competitor offered more data"/>
    <x v="284"/>
    <x v="843"/>
    <n v="25"/>
    <x v="2"/>
    <n v="44.9"/>
    <x v="3"/>
    <s v="Phone"/>
    <x v="0"/>
    <n v="0.31"/>
    <n v="5977"/>
    <s v="Medio"/>
    <s v="Bajo"/>
    <n v="0.04"/>
    <n v="1161"/>
    <n v="29"/>
    <n v="0.86206896551724133"/>
    <n v="0.86206896551724133"/>
    <s v="Primera compra"/>
    <n v="1332"/>
    <n v="43.761806981519506"/>
    <n v="3.6468172484599588"/>
    <x v="2"/>
    <x v="1"/>
    <s v="feb"/>
  </r>
  <r>
    <x v="6237"/>
    <x v="1"/>
    <n v="18"/>
    <n v="6"/>
    <n v="21"/>
    <n v="16"/>
    <s v="Yes"/>
    <s v="No"/>
    <n v="25.8"/>
    <n v="3"/>
    <n v="3"/>
    <s v="Yes"/>
    <n v="0"/>
    <s v="AL"/>
    <x v="0"/>
    <n v="61"/>
    <s v="No"/>
    <s v="No"/>
    <s v="No"/>
    <s v="  Month-to-Month   "/>
    <s v="Direct Debit"/>
    <n v="41"/>
    <n v="170"/>
    <x v="1"/>
    <s v="Service dissatisfaction"/>
    <x v="1344"/>
    <x v="1297"/>
    <n v="66"/>
    <x v="0"/>
    <n v="37.340000000000003"/>
    <x v="10"/>
    <s v="SMS"/>
    <x v="0"/>
    <n v="0.52"/>
    <n v="5633"/>
    <s v="Medio"/>
    <s v="Medio"/>
    <n v="0.10606060606060606"/>
    <n v="1318"/>
    <n v="29"/>
    <n v="2.2758620689655173"/>
    <n v="2.2758620689655173"/>
    <s v="Primera compra"/>
    <n v="474"/>
    <n v="15.57289527720739"/>
    <n v="1.2977412731006159"/>
    <x v="1"/>
    <x v="1"/>
    <s v="jun"/>
  </r>
  <r>
    <x v="6238"/>
    <x v="1"/>
    <n v="16"/>
    <n v="24"/>
    <n v="48.8"/>
    <n v="0"/>
    <s v="No"/>
    <s v="No"/>
    <n v="0"/>
    <n v="1"/>
    <n v="1"/>
    <s v="Yes"/>
    <n v="0"/>
    <s v="ID"/>
    <x v="0"/>
    <n v="59"/>
    <s v="No"/>
    <s v="No"/>
    <s v="Yes"/>
    <s v="  Month-to-Month   "/>
    <s v="Direct Debit"/>
    <n v="37"/>
    <n v="454"/>
    <x v="1"/>
    <s v="Service dissatisfaction"/>
    <x v="1374"/>
    <x v="1060"/>
    <n v="36"/>
    <x v="0"/>
    <n v="41.07"/>
    <x v="7"/>
    <s v="Phone"/>
    <x v="0"/>
    <n v="0"/>
    <n v="4650"/>
    <s v="Medio"/>
    <s v="Medio"/>
    <n v="0.16666666666666666"/>
    <n v="1200"/>
    <n v="30"/>
    <n v="1.2"/>
    <n v="1.2"/>
    <s v="Primera compra"/>
    <n v="796"/>
    <n v="26.151950718685832"/>
    <n v="2.1793292265571527"/>
    <x v="1"/>
    <x v="1"/>
    <s v="ago"/>
  </r>
  <r>
    <x v="6239"/>
    <x v="1"/>
    <n v="20"/>
    <n v="2"/>
    <n v="5"/>
    <n v="96"/>
    <s v="Yes"/>
    <s v="No"/>
    <n v="62.9"/>
    <n v="0"/>
    <n v="6"/>
    <s v="Yes"/>
    <n v="0"/>
    <s v="CT"/>
    <x v="0"/>
    <n v="56"/>
    <s v="No"/>
    <s v="No"/>
    <s v="No"/>
    <s v="  Month-to-Month   "/>
    <s v="Credit Card"/>
    <n v="16"/>
    <n v="16"/>
    <x v="4"/>
    <s v="Attitude of support person"/>
    <x v="499"/>
    <x v="955"/>
    <n v="57"/>
    <x v="0"/>
    <n v="18.97"/>
    <x v="0"/>
    <s v="Email"/>
    <x v="1"/>
    <n v="3.14"/>
    <n v="2031"/>
    <s v="Medio"/>
    <s v="Bajo"/>
    <n v="3.5087719298245612E-2"/>
    <n v="1316"/>
    <n v="100"/>
    <n v="0.56999999999999995"/>
    <n v="0.56999999999999995"/>
    <s v="Primera compra"/>
    <n v="1604"/>
    <n v="52.698151950718682"/>
    <n v="4.3915126625598901"/>
    <x v="0"/>
    <x v="1"/>
    <s v="may"/>
  </r>
  <r>
    <x v="6240"/>
    <x v="1"/>
    <n v="15"/>
    <n v="8"/>
    <n v="19.7"/>
    <n v="180"/>
    <s v="Yes"/>
    <s v="No"/>
    <n v="176.6"/>
    <n v="0"/>
    <n v="5"/>
    <s v="No"/>
    <n v="10"/>
    <s v="DE"/>
    <x v="1"/>
    <n v="31"/>
    <s v="No"/>
    <s v="No"/>
    <s v="No"/>
    <s v="  Month-to-Month   "/>
    <s v="Direct Debit"/>
    <n v="23"/>
    <n v="41"/>
    <x v="2"/>
    <s v="Competitor had better devices"/>
    <x v="678"/>
    <x v="35"/>
    <n v="77"/>
    <x v="0"/>
    <n v="25.29"/>
    <x v="3"/>
    <s v="Email"/>
    <x v="0"/>
    <n v="7.06"/>
    <n v="4686"/>
    <s v="Medio"/>
    <s v="Bajo"/>
    <n v="1.2987012987012988E-2"/>
    <n v="1182"/>
    <n v="189"/>
    <n v="0.40740740740740738"/>
    <n v="0.40740740740740738"/>
    <s v="Primera compra"/>
    <n v="1506"/>
    <n v="49.478439425051334"/>
    <n v="4.1232032854209448"/>
    <x v="2"/>
    <x v="1"/>
    <s v="ago"/>
  </r>
  <r>
    <x v="6241"/>
    <x v="1"/>
    <n v="8"/>
    <n v="221"/>
    <n v="728.4"/>
    <n v="0"/>
    <s v="No"/>
    <s v="No"/>
    <n v="0"/>
    <n v="0"/>
    <n v="5"/>
    <s v="Yes"/>
    <n v="0"/>
    <s v="CO"/>
    <x v="1"/>
    <n v="20"/>
    <s v="Yes"/>
    <s v="No"/>
    <s v="Yes"/>
    <s v="  Month-to-Month   "/>
    <s v="Direct Debit"/>
    <n v="45"/>
    <n v="3001"/>
    <x v="2"/>
    <s v="Competitor had better devices"/>
    <x v="1255"/>
    <x v="1032"/>
    <n v="96"/>
    <x v="2"/>
    <n v="40.380000000000003"/>
    <x v="3"/>
    <s v="Phone"/>
    <x v="0"/>
    <n v="0"/>
    <n v="3429"/>
    <s v="Medio"/>
    <s v="Bajo"/>
    <n v="1.0416666666666666E-2"/>
    <n v="1153"/>
    <n v="222"/>
    <n v="0.43243243243243246"/>
    <n v="0.43243243243243246"/>
    <s v="Primera compra"/>
    <n v="764"/>
    <n v="25.100616016427107"/>
    <n v="2.0917180013689256"/>
    <x v="2"/>
    <x v="3"/>
    <s v="sept"/>
  </r>
  <r>
    <x v="6242"/>
    <x v="1"/>
    <n v="15"/>
    <n v="124"/>
    <n v="355.9"/>
    <n v="0"/>
    <s v="No"/>
    <s v="No"/>
    <n v="0"/>
    <n v="2"/>
    <n v="30"/>
    <s v="Yes"/>
    <n v="0"/>
    <s v="CA"/>
    <x v="0"/>
    <n v="24"/>
    <s v="Yes"/>
    <s v="No"/>
    <s v="Yes"/>
    <s v="  One Year   "/>
    <s v="Credit Card"/>
    <n v="46"/>
    <n v="2353"/>
    <x v="0"/>
    <m/>
    <x v="1096"/>
    <x v="107"/>
    <n v="41"/>
    <x v="2"/>
    <n v="43.7"/>
    <x v="10"/>
    <s v="Phone"/>
    <x v="0"/>
    <n v="0"/>
    <n v="3262"/>
    <s v="Medio"/>
    <s v="Medio"/>
    <n v="0.17073170731707318"/>
    <n v="1436"/>
    <n v="131"/>
    <n v="0.31297709923664124"/>
    <n v="0.31297709923664124"/>
    <s v="Primera compra"/>
    <n v="1560"/>
    <n v="51.252566735112936"/>
    <n v="4.2710472279260783"/>
    <x v="1"/>
    <x v="3"/>
    <s v="jul"/>
  </r>
  <r>
    <x v="6243"/>
    <x v="1"/>
    <n v="22"/>
    <n v="45"/>
    <n v="120.7"/>
    <n v="0"/>
    <s v="No"/>
    <s v="No"/>
    <n v="0"/>
    <n v="0"/>
    <n v="2"/>
    <s v="Yes"/>
    <n v="0"/>
    <s v="NY"/>
    <x v="0"/>
    <n v="34"/>
    <s v="No"/>
    <s v="No"/>
    <s v="No"/>
    <s v="  Month-to-Month   "/>
    <s v="Direct Debit"/>
    <n v="42"/>
    <n v="718"/>
    <x v="2"/>
    <s v="Competitor had better devices"/>
    <x v="887"/>
    <x v="231"/>
    <n v="107"/>
    <x v="1"/>
    <n v="39.97"/>
    <x v="5"/>
    <s v="Email"/>
    <x v="1"/>
    <n v="0"/>
    <n v="205"/>
    <s v="Medio"/>
    <s v="Bajo"/>
    <n v="3.7383177570093455E-2"/>
    <n v="786"/>
    <n v="49"/>
    <n v="2.1836734693877551"/>
    <n v="2.1836734693877551"/>
    <s v="Primera compra"/>
    <n v="1628"/>
    <n v="53.486652977412732"/>
    <n v="4.4572210814510607"/>
    <x v="0"/>
    <x v="2"/>
    <s v="abr"/>
  </r>
  <r>
    <x v="6244"/>
    <x v="1"/>
    <n v="6"/>
    <n v="60"/>
    <n v="99.3"/>
    <n v="0"/>
    <s v="No"/>
    <s v="No"/>
    <n v="0"/>
    <n v="1"/>
    <n v="3"/>
    <s v="Yes"/>
    <n v="0"/>
    <s v="WV"/>
    <x v="0"/>
    <n v="69"/>
    <s v="No"/>
    <s v="Yes"/>
    <s v="No"/>
    <s v="  Month-to-Month   "/>
    <s v="Credit Card"/>
    <n v="46"/>
    <n v="323"/>
    <x v="4"/>
    <s v="Attitude of service provider"/>
    <x v="196"/>
    <x v="514"/>
    <n v="57"/>
    <x v="1"/>
    <n v="38.78"/>
    <x v="7"/>
    <s v="SMS"/>
    <x v="0"/>
    <n v="0"/>
    <n v="2457"/>
    <s v="Medio"/>
    <s v="Medio"/>
    <n v="0.10526315789473684"/>
    <n v="643"/>
    <n v="66"/>
    <n v="0.86363636363636365"/>
    <n v="0.86363636363636365"/>
    <s v="Primera compra"/>
    <n v="974"/>
    <n v="32"/>
    <n v="2.6666666666666665"/>
    <x v="1"/>
    <x v="1"/>
    <s v="feb"/>
  </r>
  <r>
    <x v="6245"/>
    <x v="1"/>
    <n v="26"/>
    <n v="107"/>
    <n v="242.5"/>
    <n v="0"/>
    <s v="No"/>
    <s v="No"/>
    <n v="0"/>
    <n v="0"/>
    <n v="13"/>
    <s v="Yes"/>
    <n v="0"/>
    <s v="CA"/>
    <x v="0"/>
    <n v="29"/>
    <s v="Yes"/>
    <s v="No"/>
    <s v="No"/>
    <s v="  Month-to-Month   "/>
    <s v="Direct Debit"/>
    <n v="45"/>
    <n v="2717"/>
    <x v="0"/>
    <m/>
    <x v="1039"/>
    <x v="1396"/>
    <n v="11"/>
    <x v="1"/>
    <n v="42.06"/>
    <x v="2"/>
    <s v="SMS"/>
    <x v="1"/>
    <n v="0"/>
    <n v="1318"/>
    <s v="Medio"/>
    <s v="Medio"/>
    <n v="0.45454545454545453"/>
    <n v="1706"/>
    <n v="112"/>
    <n v="9.8214285714285712E-2"/>
    <n v="9.8214285714285712E-2"/>
    <s v="Primera compra"/>
    <n v="773"/>
    <n v="25.396303901437371"/>
    <n v="2.1163586584531142"/>
    <x v="1"/>
    <x v="3"/>
    <s v="sept"/>
  </r>
  <r>
    <x v="6246"/>
    <x v="1"/>
    <n v="44"/>
    <n v="9"/>
    <n v="29.3"/>
    <n v="8"/>
    <s v="Yes"/>
    <s v="Yes"/>
    <n v="0"/>
    <n v="5"/>
    <n v="7"/>
    <s v="Yes"/>
    <n v="0"/>
    <s v="ND"/>
    <x v="0"/>
    <n v="41"/>
    <s v="No"/>
    <s v="No"/>
    <s v="No"/>
    <s v="  Month-to-Month   "/>
    <s v="Direct Debit"/>
    <n v="47"/>
    <n v="105"/>
    <x v="2"/>
    <s v="Competitor made better offer"/>
    <x v="853"/>
    <x v="109"/>
    <n v="78"/>
    <x v="1"/>
    <n v="41.81"/>
    <x v="10"/>
    <s v="Phone"/>
    <x v="1"/>
    <n v="0.12"/>
    <n v="414"/>
    <s v="Medio"/>
    <s v="Medio"/>
    <n v="8.9743589743589744E-2"/>
    <n v="548"/>
    <n v="24"/>
    <n v="3.25"/>
    <n v="3.25"/>
    <s v="Primera compra"/>
    <n v="1710"/>
    <n v="56.180698151950715"/>
    <n v="4.6817248459958929"/>
    <x v="1"/>
    <x v="1"/>
    <s v="feb"/>
  </r>
  <r>
    <x v="6247"/>
    <x v="1"/>
    <n v="14"/>
    <n v="48"/>
    <n v="149.9"/>
    <n v="36"/>
    <s v="Yes"/>
    <s v="No"/>
    <n v="29.7"/>
    <n v="2"/>
    <n v="14"/>
    <s v="No"/>
    <n v="7"/>
    <s v="NJ"/>
    <x v="1"/>
    <n v="27"/>
    <s v="Yes"/>
    <s v="No"/>
    <s v="No"/>
    <s v="  Month-to-Month   "/>
    <s v="Paper Check"/>
    <n v="26"/>
    <n v="239"/>
    <x v="1"/>
    <s v="Network reliability"/>
    <x v="1199"/>
    <x v="908"/>
    <n v="47"/>
    <x v="0"/>
    <n v="23.25"/>
    <x v="6"/>
    <s v="Email"/>
    <x v="1"/>
    <n v="0.89"/>
    <n v="6191"/>
    <s v="Medio"/>
    <s v="Medio"/>
    <n v="0.21276595744680851"/>
    <n v="459"/>
    <n v="94"/>
    <n v="0.5"/>
    <n v="0.5"/>
    <s v="Primera compra"/>
    <n v="658"/>
    <n v="21.618069815195071"/>
    <n v="1.8015058179329226"/>
    <x v="1"/>
    <x v="1"/>
    <s v="dic"/>
  </r>
  <r>
    <x v="6248"/>
    <x v="1"/>
    <n v="41"/>
    <n v="354"/>
    <n v="686.9"/>
    <n v="78"/>
    <s v="Yes"/>
    <s v="No"/>
    <n v="129.69999999999999"/>
    <n v="3"/>
    <n v="2"/>
    <s v="Yes"/>
    <n v="0"/>
    <s v="MT"/>
    <x v="1"/>
    <n v="41"/>
    <s v="No"/>
    <s v="No"/>
    <s v="Yes"/>
    <s v="  Two Year   "/>
    <s v="Direct Debit"/>
    <n v="46"/>
    <n v="2630"/>
    <x v="2"/>
    <s v="Competitor offered higher download speeds"/>
    <x v="273"/>
    <x v="1031"/>
    <n v="18"/>
    <x v="0"/>
    <n v="40.729999999999997"/>
    <x v="6"/>
    <s v="Email"/>
    <x v="1"/>
    <n v="5.19"/>
    <n v="2216"/>
    <s v="Medio"/>
    <s v="Medio"/>
    <n v="0.55555555555555558"/>
    <n v="1043"/>
    <n v="442"/>
    <n v="4.072398190045249E-2"/>
    <n v="4.072398190045249E-2"/>
    <s v="Primera compra"/>
    <n v="638"/>
    <n v="20.960985626283367"/>
    <n v="1.7467488021902806"/>
    <x v="1"/>
    <x v="3"/>
    <s v="ene"/>
  </r>
  <r>
    <x v="6249"/>
    <x v="1"/>
    <n v="1"/>
    <n v="9"/>
    <n v="26.3"/>
    <n v="0"/>
    <s v="No"/>
    <s v="No"/>
    <n v="0"/>
    <n v="5"/>
    <n v="9"/>
    <s v="Yes"/>
    <n v="0"/>
    <s v="ID"/>
    <x v="1"/>
    <n v="66"/>
    <s v="No"/>
    <s v="Yes"/>
    <s v="Yes"/>
    <s v="  Month-to-Month   "/>
    <s v="Direct Debit"/>
    <n v="41"/>
    <n v="83"/>
    <x v="2"/>
    <s v="Competitor had better devices"/>
    <x v="1031"/>
    <x v="1153"/>
    <n v="81"/>
    <x v="0"/>
    <n v="37.619999999999997"/>
    <x v="10"/>
    <s v="SMS"/>
    <x v="0"/>
    <n v="0"/>
    <n v="6741"/>
    <s v="Medio"/>
    <s v="Medio"/>
    <n v="8.6419753086419748E-2"/>
    <n v="329"/>
    <n v="16"/>
    <n v="5.0625"/>
    <n v="5.0625"/>
    <s v="Primera compra"/>
    <n v="649"/>
    <n v="21.322381930184804"/>
    <n v="1.7768651608487336"/>
    <x v="1"/>
    <x v="1"/>
    <s v="ene"/>
  </r>
  <r>
    <x v="6250"/>
    <x v="1"/>
    <n v="16"/>
    <n v="117"/>
    <n v="358"/>
    <n v="0"/>
    <s v="No"/>
    <s v="No"/>
    <n v="0"/>
    <n v="2"/>
    <n v="14"/>
    <s v="Yes"/>
    <n v="0"/>
    <s v="MT"/>
    <x v="0"/>
    <n v="59"/>
    <s v="No"/>
    <s v="No"/>
    <s v="Yes"/>
    <s v="  Month-to-Month   "/>
    <s v="Direct Debit"/>
    <n v="46"/>
    <n v="1172"/>
    <x v="2"/>
    <s v="Competitor had better devices"/>
    <x v="598"/>
    <x v="426"/>
    <n v="43"/>
    <x v="0"/>
    <n v="42.21"/>
    <x v="10"/>
    <s v="Phone"/>
    <x v="1"/>
    <n v="0"/>
    <n v="4630"/>
    <s v="Medio"/>
    <s v="Medio"/>
    <n v="0.16279069767441862"/>
    <n v="798"/>
    <n v="124"/>
    <n v="0.34677419354838712"/>
    <n v="0.34677419354838712"/>
    <s v="Primera compra"/>
    <n v="909"/>
    <n v="29.864476386036959"/>
    <n v="2.4887063655030799"/>
    <x v="1"/>
    <x v="0"/>
    <s v="abr"/>
  </r>
  <r>
    <x v="6251"/>
    <x v="1"/>
    <n v="14"/>
    <n v="35"/>
    <n v="97.3"/>
    <n v="64"/>
    <s v="Yes"/>
    <s v="No"/>
    <n v="43.2"/>
    <n v="1"/>
    <n v="2"/>
    <s v="Yes"/>
    <n v="0"/>
    <s v="NE"/>
    <x v="1"/>
    <n v="37"/>
    <s v="No"/>
    <s v="No"/>
    <s v="No"/>
    <s v="  Month-to-Month   "/>
    <s v="Direct Debit"/>
    <n v="37"/>
    <n v="593"/>
    <x v="4"/>
    <s v="Attitude of support person"/>
    <x v="15"/>
    <x v="734"/>
    <n v="73"/>
    <x v="2"/>
    <n v="30.16"/>
    <x v="9"/>
    <s v="Phone"/>
    <x v="1"/>
    <n v="1.73"/>
    <n v="526"/>
    <s v="Medio"/>
    <s v="Medio"/>
    <n v="0.1095890410958904"/>
    <n v="521"/>
    <n v="107"/>
    <n v="0.68224299065420557"/>
    <n v="0.68224299065420557"/>
    <s v="Primera compra"/>
    <n v="772"/>
    <n v="25.363449691991786"/>
    <n v="2.1136208076659821"/>
    <x v="1"/>
    <x v="1"/>
    <s v="sept"/>
  </r>
  <r>
    <x v="6252"/>
    <x v="1"/>
    <n v="14"/>
    <n v="117"/>
    <n v="337.6"/>
    <n v="0"/>
    <s v="No"/>
    <s v="No"/>
    <n v="213.1"/>
    <n v="3"/>
    <n v="4"/>
    <s v="Yes"/>
    <n v="0"/>
    <s v="CT"/>
    <x v="0"/>
    <n v="74"/>
    <s v="No"/>
    <s v="Yes"/>
    <s v="No"/>
    <s v="  Month-to-Month   "/>
    <s v="Direct Debit"/>
    <n v="50"/>
    <n v="1126"/>
    <x v="2"/>
    <s v="Competitor made better offer"/>
    <x v="1181"/>
    <x v="188"/>
    <n v="36"/>
    <x v="1"/>
    <n v="58.85"/>
    <x v="2"/>
    <s v="Phone"/>
    <x v="0"/>
    <n v="0"/>
    <n v="790"/>
    <s v="Alto"/>
    <s v="Medio"/>
    <n v="0.1388888888888889"/>
    <n v="555"/>
    <n v="122"/>
    <n v="0.29508196721311475"/>
    <n v="0.29508196721311475"/>
    <s v="Primera compra"/>
    <n v="522"/>
    <n v="17.149897330595483"/>
    <n v="1.429158110882957"/>
    <x v="1"/>
    <x v="0"/>
    <s v="may"/>
  </r>
  <r>
    <x v="6253"/>
    <x v="1"/>
    <n v="16"/>
    <n v="8"/>
    <n v="16"/>
    <n v="0"/>
    <s v="No"/>
    <s v="Yes"/>
    <n v="0"/>
    <n v="0"/>
    <n v="3"/>
    <s v="Yes"/>
    <n v="0"/>
    <s v="OH"/>
    <x v="0"/>
    <n v="47"/>
    <s v="No"/>
    <s v="No"/>
    <s v="No"/>
    <s v="  Month-to-Month   "/>
    <s v="Direct Debit"/>
    <n v="40"/>
    <n v="40"/>
    <x v="3"/>
    <s v="Moved"/>
    <x v="759"/>
    <x v="207"/>
    <n v="55"/>
    <x v="1"/>
    <n v="45.5"/>
    <x v="7"/>
    <s v="SMS"/>
    <x v="1"/>
    <n v="0"/>
    <n v="2453"/>
    <s v="Alto"/>
    <s v="Medio"/>
    <n v="0.10909090909090909"/>
    <n v="1602"/>
    <n v="14"/>
    <n v="3.9285714285714284"/>
    <n v="3.9285714285714284"/>
    <s v="Primera compra"/>
    <n v="872"/>
    <n v="28.64887063655031"/>
    <n v="2.3874058863791925"/>
    <x v="1"/>
    <x v="1"/>
    <s v="may"/>
  </r>
  <r>
    <x v="6254"/>
    <x v="1"/>
    <n v="34"/>
    <n v="18"/>
    <n v="45"/>
    <n v="0"/>
    <s v="No"/>
    <s v="No"/>
    <n v="0"/>
    <n v="5"/>
    <n v="1"/>
    <s v="Yes"/>
    <n v="0"/>
    <s v="LA"/>
    <x v="0"/>
    <n v="50"/>
    <s v="No"/>
    <s v="No"/>
    <s v="No"/>
    <s v="  Month-to-Month   "/>
    <s v="Direct Debit"/>
    <n v="34"/>
    <n v="256"/>
    <x v="4"/>
    <s v="Attitude of service provider"/>
    <x v="46"/>
    <x v="836"/>
    <n v="88"/>
    <x v="0"/>
    <n v="35.630000000000003"/>
    <x v="1"/>
    <s v="Phone"/>
    <x v="1"/>
    <n v="0"/>
    <n v="5586"/>
    <s v="Medio"/>
    <s v="Bajo"/>
    <n v="0"/>
    <n v="538"/>
    <n v="18"/>
    <n v="4.8888888888888893"/>
    <n v="4.8888888888888893"/>
    <s v="Primera compra"/>
    <n v="1652"/>
    <n v="54.275154004106774"/>
    <n v="4.5229295003422312"/>
    <x v="2"/>
    <x v="1"/>
    <s v="abr"/>
  </r>
  <r>
    <x v="6255"/>
    <x v="1"/>
    <n v="33"/>
    <n v="27"/>
    <n v="68"/>
    <n v="0"/>
    <s v="No"/>
    <s v="No"/>
    <n v="0"/>
    <n v="4"/>
    <n v="0"/>
    <s v="No"/>
    <n v="0"/>
    <s v="MD"/>
    <x v="1"/>
    <n v="34"/>
    <s v="No"/>
    <s v="No"/>
    <s v="No"/>
    <s v="  Month-to-Month   "/>
    <s v="Credit Card"/>
    <n v="13"/>
    <n v="215"/>
    <x v="5"/>
    <s v="Long distance charges"/>
    <x v="355"/>
    <x v="14"/>
    <n v="68"/>
    <x v="0"/>
    <n v="11.54"/>
    <x v="0"/>
    <s v="Email"/>
    <x v="0"/>
    <n v="0"/>
    <n v="5412"/>
    <s v="Medio"/>
    <s v="Bajo"/>
    <n v="2.9411764705882353E-2"/>
    <n v="1222"/>
    <n v="29"/>
    <n v="2.3448275862068964"/>
    <n v="2.3448275862068964"/>
    <s v="Primera compra"/>
    <n v="463"/>
    <n v="15.211498973305956"/>
    <n v="1.267624914442163"/>
    <x v="0"/>
    <x v="1"/>
    <s v="jul"/>
  </r>
  <r>
    <x v="6256"/>
    <x v="1"/>
    <n v="31"/>
    <n v="5"/>
    <n v="12"/>
    <n v="4"/>
    <s v="Yes"/>
    <s v="No"/>
    <n v="3.6"/>
    <n v="3"/>
    <n v="2"/>
    <s v="Yes"/>
    <n v="0"/>
    <s v="ME"/>
    <x v="1"/>
    <n v="51"/>
    <s v="No"/>
    <s v="No"/>
    <s v="No"/>
    <s v="  Month-to-Month   "/>
    <s v="Direct Debit"/>
    <n v="34"/>
    <n v="34"/>
    <x v="2"/>
    <s v="Competitor offered higher download speeds"/>
    <x v="499"/>
    <x v="320"/>
    <n v="69"/>
    <x v="0"/>
    <n v="30.32"/>
    <x v="2"/>
    <s v="Email"/>
    <x v="0"/>
    <n v="0.14000000000000001"/>
    <n v="1714"/>
    <s v="Medio"/>
    <s v="Medio"/>
    <n v="7.2463768115942032E-2"/>
    <n v="1168"/>
    <n v="14"/>
    <n v="4.9285714285714288"/>
    <n v="4.9285714285714288"/>
    <s v="Primera compra"/>
    <n v="1604"/>
    <n v="52.698151950718682"/>
    <n v="4.3915126625598901"/>
    <x v="1"/>
    <x v="1"/>
    <s v="may"/>
  </r>
  <r>
    <x v="6257"/>
    <x v="1"/>
    <n v="7"/>
    <n v="33"/>
    <n v="88.8"/>
    <n v="110"/>
    <s v="Yes"/>
    <s v="No"/>
    <n v="28.6"/>
    <n v="3"/>
    <n v="6"/>
    <s v="No"/>
    <n v="59"/>
    <s v="IL"/>
    <x v="1"/>
    <n v="51"/>
    <s v="No"/>
    <s v="No"/>
    <s v="No"/>
    <s v="  Month-to-Month   "/>
    <s v="Direct Debit"/>
    <n v="51"/>
    <m/>
    <x v="5"/>
    <s v="Price too high"/>
    <x v="231"/>
    <x v="1425"/>
    <n v="100"/>
    <x v="0"/>
    <n v="43.52"/>
    <x v="7"/>
    <s v="Phone"/>
    <x v="0"/>
    <n v="0.86"/>
    <n v="28"/>
    <s v="Medio"/>
    <s v="Medio"/>
    <n v="0.06"/>
    <n v="995"/>
    <n v="149"/>
    <n v="0.67114093959731547"/>
    <n v="0.67114093959731547"/>
    <s v="Primera compra"/>
    <n v="934"/>
    <n v="30.68583162217659"/>
    <n v="2.5571526351813825"/>
    <x v="1"/>
    <x v="1"/>
    <s v="mar"/>
  </r>
  <r>
    <x v="6258"/>
    <x v="1"/>
    <n v="37"/>
    <n v="326"/>
    <n v="649.20000000000005"/>
    <n v="260"/>
    <s v="Yes"/>
    <s v="No"/>
    <n v="137.80000000000001"/>
    <n v="0"/>
    <n v="8"/>
    <s v="No"/>
    <n v="65"/>
    <s v="TX"/>
    <x v="0"/>
    <n v="68"/>
    <s v="No"/>
    <s v="Yes"/>
    <s v="Yes"/>
    <s v="  Two Year   "/>
    <s v="Credit Card"/>
    <n v="34"/>
    <n v="2216"/>
    <x v="2"/>
    <s v="Competitor offered higher download speeds"/>
    <x v="128"/>
    <x v="51"/>
    <n v="30"/>
    <x v="0"/>
    <n v="31.9"/>
    <x v="4"/>
    <s v="Phone"/>
    <x v="1"/>
    <n v="0.69"/>
    <n v="5877"/>
    <s v="Medio"/>
    <s v="Bajo"/>
    <n v="0.1"/>
    <n v="426"/>
    <n v="589"/>
    <n v="5.0933786078098474E-2"/>
    <n v="5.0933786078098474E-2"/>
    <s v="Primera compra"/>
    <n v="882"/>
    <n v="28.977412731006158"/>
    <n v="2.4147843942505132"/>
    <x v="0"/>
    <x v="3"/>
    <s v="may"/>
  </r>
  <r>
    <x v="6259"/>
    <x v="1"/>
    <n v="16"/>
    <n v="118"/>
    <n v="269.5"/>
    <n v="4"/>
    <s v="Yes"/>
    <s v="No"/>
    <n v="3.2"/>
    <n v="2"/>
    <n v="10"/>
    <s v="Yes"/>
    <n v="0"/>
    <s v="DC"/>
    <x v="1"/>
    <n v="63"/>
    <s v="No"/>
    <s v="No"/>
    <s v="No"/>
    <s v="  Month-to-Month   "/>
    <s v="Credit Card"/>
    <n v="55"/>
    <n v="2135"/>
    <x v="2"/>
    <s v="Competitor had better devices"/>
    <x v="507"/>
    <x v="790"/>
    <n v="111"/>
    <x v="2"/>
    <n v="58.28"/>
    <x v="2"/>
    <s v="SMS"/>
    <x v="0"/>
    <n v="0.13"/>
    <n v="4448"/>
    <s v="Alto"/>
    <s v="Medio"/>
    <n v="4.5045045045045043E-2"/>
    <n v="1354"/>
    <n v="127"/>
    <n v="0.87401574803149606"/>
    <n v="0.87401574803149606"/>
    <s v="Primera compra"/>
    <n v="1030"/>
    <n v="33.839835728952778"/>
    <n v="2.819986310746065"/>
    <x v="1"/>
    <x v="0"/>
    <s v="dic"/>
  </r>
  <r>
    <x v="6260"/>
    <x v="1"/>
    <n v="12"/>
    <n v="6"/>
    <n v="9"/>
    <n v="13"/>
    <s v="Yes"/>
    <s v="No"/>
    <n v="2.4"/>
    <n v="3"/>
    <n v="3"/>
    <s v="Yes"/>
    <n v="0"/>
    <s v="CT"/>
    <x v="1"/>
    <n v="50"/>
    <s v="No"/>
    <s v="No"/>
    <s v="No"/>
    <s v="  Month-to-Month   "/>
    <s v="Credit Card"/>
    <n v="26"/>
    <n v="26"/>
    <x v="3"/>
    <s v="Don't know"/>
    <x v="291"/>
    <x v="351"/>
    <n v="46"/>
    <x v="2"/>
    <n v="23.86"/>
    <x v="0"/>
    <s v="Email"/>
    <x v="0"/>
    <n v="0.12"/>
    <n v="3704"/>
    <s v="Medio"/>
    <s v="Bajo"/>
    <n v="4.3478260869565216E-2"/>
    <n v="740"/>
    <n v="21"/>
    <n v="2.1904761904761907"/>
    <n v="2.1904761904761907"/>
    <s v="Primera compra"/>
    <n v="1023"/>
    <n v="33.609856262833674"/>
    <n v="2.8008213552361396"/>
    <x v="0"/>
    <x v="1"/>
    <s v="dic"/>
  </r>
  <r>
    <x v="6261"/>
    <x v="1"/>
    <n v="47"/>
    <n v="3"/>
    <n v="10"/>
    <n v="0"/>
    <s v="No"/>
    <s v="Yes"/>
    <n v="0"/>
    <n v="3"/>
    <n v="2"/>
    <s v="No"/>
    <n v="4"/>
    <s v="NV"/>
    <x v="1"/>
    <n v="41"/>
    <s v="No"/>
    <s v="No"/>
    <s v="No"/>
    <s v="  Month-to-Month   "/>
    <s v="Direct Debit"/>
    <n v="11"/>
    <n v="11"/>
    <x v="4"/>
    <s v="Attitude of support person"/>
    <x v="1140"/>
    <x v="782"/>
    <n v="47"/>
    <x v="1"/>
    <n v="12.57"/>
    <x v="7"/>
    <s v="Email"/>
    <x v="0"/>
    <n v="0"/>
    <n v="5202"/>
    <s v="Medio"/>
    <s v="Medio"/>
    <n v="0.1276595744680851"/>
    <n v="305"/>
    <n v="9"/>
    <n v="5.2222222222222223"/>
    <n v="5.2222222222222223"/>
    <s v="Primera compra"/>
    <n v="507"/>
    <n v="16.657084188911703"/>
    <n v="1.3880903490759753"/>
    <x v="1"/>
    <x v="1"/>
    <s v="may"/>
  </r>
  <r>
    <x v="6262"/>
    <x v="1"/>
    <n v="4"/>
    <n v="75"/>
    <n v="237.1"/>
    <n v="44"/>
    <s v="Yes"/>
    <s v="No"/>
    <n v="124.3"/>
    <n v="2"/>
    <n v="25"/>
    <s v="Yes"/>
    <n v="0"/>
    <s v="SD"/>
    <x v="1"/>
    <n v="24"/>
    <s v="Yes"/>
    <s v="No"/>
    <s v="No"/>
    <s v="  One Year   "/>
    <s v="Direct Debit"/>
    <n v="34"/>
    <n v="732"/>
    <x v="2"/>
    <s v="Competitor offered more data"/>
    <x v="1201"/>
    <x v="693"/>
    <n v="81"/>
    <x v="1"/>
    <n v="27.49"/>
    <x v="2"/>
    <s v="Phone"/>
    <x v="0"/>
    <n v="2.4900000000000002"/>
    <n v="1627"/>
    <s v="Medio"/>
    <s v="Medio"/>
    <n v="6.1728395061728392E-2"/>
    <n v="1371"/>
    <n v="124"/>
    <n v="0.65322580645161288"/>
    <n v="0.65322580645161288"/>
    <s v="Primera compra"/>
    <n v="1395"/>
    <n v="45.831622176591374"/>
    <n v="3.8193018480492813"/>
    <x v="1"/>
    <x v="2"/>
    <s v="dic"/>
  </r>
  <r>
    <x v="6263"/>
    <x v="1"/>
    <n v="9"/>
    <n v="126"/>
    <n v="357.7"/>
    <n v="0"/>
    <s v="No"/>
    <s v="Yes"/>
    <n v="0"/>
    <n v="2"/>
    <n v="6"/>
    <s v="Yes"/>
    <n v="0"/>
    <s v="NH"/>
    <x v="1"/>
    <n v="72"/>
    <s v="No"/>
    <s v="Yes"/>
    <s v="No"/>
    <s v="  Month-to-Month   "/>
    <s v="Direct Debit"/>
    <n v="51"/>
    <n v="1310"/>
    <x v="3"/>
    <s v="Don't know"/>
    <x v="664"/>
    <x v="91"/>
    <n v="47"/>
    <x v="1"/>
    <n v="54.23"/>
    <x v="7"/>
    <s v="SMS"/>
    <x v="1"/>
    <n v="0"/>
    <n v="546"/>
    <s v="Alto"/>
    <s v="Medio"/>
    <n v="0.1276595744680851"/>
    <n v="417"/>
    <n v="132"/>
    <n v="0.35606060606060608"/>
    <n v="0.35606060606060608"/>
    <s v="Primera compra"/>
    <n v="1241"/>
    <n v="40.772073921971248"/>
    <n v="3.3976728268309375"/>
    <x v="1"/>
    <x v="0"/>
    <s v="may"/>
  </r>
  <r>
    <x v="6264"/>
    <x v="1"/>
    <n v="9"/>
    <n v="17"/>
    <n v="49.1"/>
    <n v="0"/>
    <s v="No"/>
    <s v="No"/>
    <n v="0"/>
    <n v="0"/>
    <n v="4"/>
    <s v="Yes"/>
    <n v="0"/>
    <s v="NE"/>
    <x v="1"/>
    <n v="42"/>
    <s v="No"/>
    <s v="No"/>
    <s v="No"/>
    <s v="  Month-to-Month   "/>
    <s v="Credit Card"/>
    <n v="40"/>
    <n v="123"/>
    <x v="2"/>
    <s v="Competitor had better devices"/>
    <x v="983"/>
    <x v="994"/>
    <n v="38"/>
    <x v="1"/>
    <n v="40.020000000000003"/>
    <x v="6"/>
    <s v="Email"/>
    <x v="0"/>
    <n v="0"/>
    <n v="5999"/>
    <s v="Medio"/>
    <s v="Medio"/>
    <n v="0.26315789473684209"/>
    <n v="1708"/>
    <n v="27"/>
    <n v="1.4074074074074074"/>
    <n v="1.4074074074074074"/>
    <s v="Primera compra"/>
    <n v="1182"/>
    <n v="38.833675564681727"/>
    <n v="3.2361396303901437"/>
    <x v="1"/>
    <x v="1"/>
    <s v="jul"/>
  </r>
  <r>
    <x v="6265"/>
    <x v="1"/>
    <n v="30"/>
    <n v="2"/>
    <n v="7"/>
    <n v="0"/>
    <s v="No"/>
    <s v="No"/>
    <n v="0"/>
    <n v="0"/>
    <n v="5"/>
    <s v="Yes"/>
    <n v="0"/>
    <s v="MT"/>
    <x v="1"/>
    <n v="22"/>
    <s v="Yes"/>
    <s v="No"/>
    <s v="No"/>
    <s v="  Month-to-Month   "/>
    <s v="Direct Debit"/>
    <n v="29"/>
    <n v="29"/>
    <x v="2"/>
    <s v="Competitor made better offer"/>
    <x v="1324"/>
    <x v="1418"/>
    <n v="80"/>
    <x v="1"/>
    <n v="33.39"/>
    <x v="5"/>
    <s v="Phone"/>
    <x v="1"/>
    <n v="0"/>
    <n v="6626"/>
    <s v="Medio"/>
    <s v="Bajo"/>
    <n v="0.05"/>
    <n v="989"/>
    <n v="6"/>
    <n v="13.333333333333334"/>
    <n v="13.333333333333334"/>
    <s v="Primera compra"/>
    <n v="1100"/>
    <n v="36.139630390143736"/>
    <n v="3.0116358658453115"/>
    <x v="0"/>
    <x v="1"/>
    <s v="oct"/>
  </r>
  <r>
    <x v="6266"/>
    <x v="1"/>
    <n v="21"/>
    <n v="4"/>
    <n v="10"/>
    <n v="4"/>
    <s v="Yes"/>
    <s v="No"/>
    <n v="3.5"/>
    <n v="3"/>
    <n v="2"/>
    <s v="Yes"/>
    <n v="0"/>
    <s v="CA"/>
    <x v="1"/>
    <n v="72"/>
    <s v="No"/>
    <s v="Yes"/>
    <s v="No"/>
    <s v="  Month-to-Month   "/>
    <s v="Direct Debit"/>
    <n v="30"/>
    <n v="30"/>
    <x v="1"/>
    <s v="Poor expertise of online support"/>
    <x v="305"/>
    <x v="1444"/>
    <n v="63"/>
    <x v="1"/>
    <n v="33.76"/>
    <x v="4"/>
    <s v="Phone"/>
    <x v="1"/>
    <n v="0.1"/>
    <n v="1482"/>
    <s v="Medio"/>
    <s v="Bajo"/>
    <n v="4.7619047619047616E-2"/>
    <n v="499"/>
    <n v="11"/>
    <n v="5.7272727272727275"/>
    <n v="5.7272727272727275"/>
    <s v="Primera compra"/>
    <n v="1416"/>
    <n v="46.521560574948666"/>
    <n v="3.8767967145790556"/>
    <x v="0"/>
    <x v="1"/>
    <s v="nov"/>
  </r>
  <r>
    <x v="6267"/>
    <x v="1"/>
    <n v="12"/>
    <n v="2"/>
    <n v="6"/>
    <n v="4"/>
    <s v="Yes"/>
    <s v="No"/>
    <n v="1.8"/>
    <n v="1"/>
    <n v="15"/>
    <s v="No"/>
    <n v="0"/>
    <s v="ND"/>
    <x v="0"/>
    <n v="27"/>
    <s v="Yes"/>
    <s v="No"/>
    <s v="No"/>
    <s v="  Month-to-Month   "/>
    <s v="Direct Debit"/>
    <n v="50"/>
    <n v="50"/>
    <x v="2"/>
    <s v="Competitor had better devices"/>
    <x v="1433"/>
    <x v="11"/>
    <n v="34"/>
    <x v="0"/>
    <n v="54.74"/>
    <x v="1"/>
    <s v="SMS"/>
    <x v="1"/>
    <n v="0.09"/>
    <n v="6772"/>
    <s v="Alto"/>
    <s v="Bajo"/>
    <n v="0"/>
    <n v="983"/>
    <n v="6"/>
    <n v="5.666666666666667"/>
    <n v="5.666666666666667"/>
    <s v="Primera compra"/>
    <n v="561"/>
    <n v="18.431211498973305"/>
    <n v="1.5359342915811087"/>
    <x v="0"/>
    <x v="1"/>
    <s v="abr"/>
  </r>
  <r>
    <x v="6268"/>
    <x v="1"/>
    <n v="7"/>
    <n v="212"/>
    <n v="577.70000000000005"/>
    <n v="0"/>
    <s v="No"/>
    <s v="No"/>
    <n v="0"/>
    <n v="2"/>
    <n v="9"/>
    <s v="Yes"/>
    <n v="0"/>
    <s v="MD"/>
    <x v="1"/>
    <n v="25"/>
    <s v="Yes"/>
    <s v="No"/>
    <s v="No"/>
    <s v="  Month-to-Month   "/>
    <s v="Direct Debit"/>
    <n v="48"/>
    <n v="2152"/>
    <x v="2"/>
    <s v="Competitor had better devices"/>
    <x v="904"/>
    <x v="159"/>
    <n v="116"/>
    <x v="2"/>
    <n v="43.75"/>
    <x v="8"/>
    <s v="Phone"/>
    <x v="1"/>
    <n v="0"/>
    <n v="1044"/>
    <s v="Medio"/>
    <s v="Medio"/>
    <n v="7.7586206896551727E-2"/>
    <n v="583"/>
    <n v="221"/>
    <n v="0.52488687782805432"/>
    <n v="0.52488687782805432"/>
    <s v="Primera compra"/>
    <n v="1035"/>
    <n v="34.004106776180699"/>
    <n v="2.8336755646817249"/>
    <x v="1"/>
    <x v="0"/>
    <s v="dic"/>
  </r>
  <r>
    <x v="6269"/>
    <x v="1"/>
    <n v="45"/>
    <n v="106"/>
    <n v="220.6"/>
    <n v="152"/>
    <s v="Yes"/>
    <s v="No"/>
    <n v="74.7"/>
    <n v="2"/>
    <n v="3"/>
    <s v="Yes"/>
    <n v="0"/>
    <s v="AL"/>
    <x v="1"/>
    <n v="53"/>
    <s v="No"/>
    <s v="No"/>
    <s v="No"/>
    <s v="  Month-to-Month   "/>
    <s v="Credit Card"/>
    <n v="41"/>
    <n v="700"/>
    <x v="2"/>
    <s v="Competitor had better devices"/>
    <x v="813"/>
    <x v="902"/>
    <n v="87"/>
    <x v="0"/>
    <n v="44.9"/>
    <x v="10"/>
    <s v="Phone"/>
    <x v="0"/>
    <n v="2.2400000000000002"/>
    <n v="834"/>
    <s v="Medio"/>
    <s v="Medio"/>
    <n v="8.0459770114942528E-2"/>
    <n v="1047"/>
    <n v="265"/>
    <n v="0.32830188679245281"/>
    <n v="0.32830188679245281"/>
    <s v="Primera compra"/>
    <n v="895"/>
    <n v="29.404517453798768"/>
    <n v="2.4503764544832305"/>
    <x v="1"/>
    <x v="2"/>
    <s v="may"/>
  </r>
  <r>
    <x v="6270"/>
    <x v="1"/>
    <n v="1"/>
    <n v="6"/>
    <n v="15"/>
    <n v="0"/>
    <s v="No"/>
    <s v="No"/>
    <n v="0"/>
    <n v="3"/>
    <n v="2"/>
    <s v="Yes"/>
    <n v="0"/>
    <s v="NE"/>
    <x v="1"/>
    <n v="61"/>
    <s v="No"/>
    <s v="No"/>
    <s v="No"/>
    <s v="  Month-to-Month   "/>
    <s v="Direct Debit"/>
    <n v="27"/>
    <n v="27"/>
    <x v="2"/>
    <s v="Competitor made better offer"/>
    <x v="504"/>
    <x v="850"/>
    <n v="48"/>
    <x v="0"/>
    <n v="29.47"/>
    <x v="2"/>
    <s v="SMS"/>
    <x v="0"/>
    <n v="0"/>
    <n v="6783"/>
    <s v="Medio"/>
    <s v="Medio"/>
    <n v="0.10416666666666667"/>
    <n v="310"/>
    <n v="11"/>
    <n v="4.3636363636363633"/>
    <n v="4.3636363636363633"/>
    <s v="Primera compra"/>
    <n v="876"/>
    <n v="28.780287474332649"/>
    <n v="2.3983572895277208"/>
    <x v="1"/>
    <x v="1"/>
    <s v="may"/>
  </r>
  <r>
    <x v="6271"/>
    <x v="1"/>
    <n v="34"/>
    <n v="19"/>
    <n v="53.2"/>
    <n v="120"/>
    <s v="Yes"/>
    <s v="No"/>
    <n v="111.6"/>
    <n v="2"/>
    <n v="3"/>
    <s v="Yes"/>
    <n v="0"/>
    <s v="MN"/>
    <x v="1"/>
    <n v="66"/>
    <s v="No"/>
    <s v="Yes"/>
    <s v="No"/>
    <s v="  Month-to-Month   "/>
    <s v="Direct Debit"/>
    <n v="38"/>
    <n v="203"/>
    <x v="2"/>
    <s v="Competitor made better offer"/>
    <x v="1071"/>
    <x v="1387"/>
    <n v="6"/>
    <x v="0"/>
    <n v="41.47"/>
    <x v="0"/>
    <s v="SMS"/>
    <x v="1"/>
    <n v="0.56000000000000005"/>
    <n v="5912"/>
    <s v="Medio"/>
    <s v="Bajo"/>
    <n v="0.33333333333333331"/>
    <n v="1055"/>
    <n v="141"/>
    <n v="4.2553191489361701E-2"/>
    <n v="4.2553191489361701E-2"/>
    <s v="Primera compra"/>
    <n v="1720"/>
    <n v="56.509240246406577"/>
    <n v="4.7091033538672145"/>
    <x v="0"/>
    <x v="1"/>
    <s v="ene"/>
  </r>
  <r>
    <x v="6272"/>
    <x v="1"/>
    <n v="20"/>
    <n v="85"/>
    <n v="195.9"/>
    <n v="0"/>
    <s v="No"/>
    <s v="No"/>
    <n v="0"/>
    <n v="0"/>
    <n v="5"/>
    <s v="Yes"/>
    <n v="0"/>
    <s v="WA"/>
    <x v="1"/>
    <n v="67"/>
    <s v="No"/>
    <s v="Yes"/>
    <s v="No"/>
    <s v="  Month-to-Month   "/>
    <s v="Direct Debit"/>
    <n v="50"/>
    <n v="1095"/>
    <x v="3"/>
    <s v="Moved"/>
    <x v="929"/>
    <x v="1116"/>
    <n v="24"/>
    <x v="2"/>
    <n v="59.36"/>
    <x v="3"/>
    <s v="SMS"/>
    <x v="1"/>
    <n v="0"/>
    <n v="5567"/>
    <s v="Alto"/>
    <s v="Bajo"/>
    <n v="4.1666666666666664E-2"/>
    <n v="935"/>
    <n v="86"/>
    <n v="0.27906976744186046"/>
    <n v="0.27906976744186046"/>
    <s v="Primera compra"/>
    <n v="1596"/>
    <n v="52.435318275154003"/>
    <n v="4.3696098562628336"/>
    <x v="2"/>
    <x v="0"/>
    <s v="may"/>
  </r>
  <r>
    <x v="6273"/>
    <x v="1"/>
    <n v="5"/>
    <n v="4"/>
    <n v="10"/>
    <n v="0"/>
    <s v="No"/>
    <s v="No"/>
    <n v="0"/>
    <n v="2"/>
    <n v="9"/>
    <s v="Yes"/>
    <n v="0"/>
    <s v="DE"/>
    <x v="0"/>
    <n v="80"/>
    <s v="No"/>
    <s v="Yes"/>
    <s v="Yes"/>
    <s v="  Month-to-Month   "/>
    <s v="Direct Debit"/>
    <n v="27"/>
    <n v="27"/>
    <x v="3"/>
    <s v="Poor expertise of online support"/>
    <x v="83"/>
    <x v="861"/>
    <n v="112"/>
    <x v="2"/>
    <n v="29.82"/>
    <x v="5"/>
    <s v="SMS"/>
    <x v="1"/>
    <n v="0"/>
    <n v="3843"/>
    <s v="Medio"/>
    <s v="Bajo"/>
    <n v="3.5714285714285712E-2"/>
    <n v="840"/>
    <n v="8"/>
    <n v="14"/>
    <n v="14"/>
    <s v="Primera compra"/>
    <n v="1372"/>
    <n v="45.075975359342912"/>
    <n v="3.7563312799452429"/>
    <x v="0"/>
    <x v="1"/>
    <s v="ene"/>
  </r>
  <r>
    <x v="6274"/>
    <x v="1"/>
    <n v="17"/>
    <n v="209"/>
    <n v="661.9"/>
    <n v="120"/>
    <s v="Yes"/>
    <s v="No"/>
    <n v="84"/>
    <n v="2"/>
    <n v="10"/>
    <s v="No"/>
    <n v="23"/>
    <s v="CO"/>
    <x v="0"/>
    <n v="69"/>
    <s v="No"/>
    <s v="Yes"/>
    <s v="No"/>
    <s v="  Month-to-Month   "/>
    <s v="Credit Card"/>
    <n v="31"/>
    <n v="1462"/>
    <x v="3"/>
    <s v="Moved"/>
    <x v="469"/>
    <x v="286"/>
    <n v="120"/>
    <x v="0"/>
    <n v="36.93"/>
    <x v="0"/>
    <s v="Email"/>
    <x v="0"/>
    <n v="0.34"/>
    <n v="2686"/>
    <s v="Medio"/>
    <s v="Bajo"/>
    <n v="1.6666666666666666E-2"/>
    <n v="485"/>
    <n v="331"/>
    <n v="0.36253776435045315"/>
    <n v="0.36253776435045315"/>
    <s v="Primera compra"/>
    <n v="1625"/>
    <n v="53.388090349075974"/>
    <n v="4.4490075290896645"/>
    <x v="0"/>
    <x v="0"/>
    <s v="may"/>
  </r>
  <r>
    <x v="6275"/>
    <x v="1"/>
    <n v="4"/>
    <n v="45"/>
    <n v="125"/>
    <n v="44"/>
    <s v="Yes"/>
    <s v="No"/>
    <n v="23.5"/>
    <n v="5"/>
    <n v="4"/>
    <s v="Yes"/>
    <n v="0"/>
    <s v="ME"/>
    <x v="1"/>
    <n v="83"/>
    <s v="No"/>
    <s v="Yes"/>
    <s v="Yes"/>
    <s v="  Month-to-Month   "/>
    <s v="Direct Debit"/>
    <n v="66"/>
    <n v="748"/>
    <x v="2"/>
    <s v="Competitor made better offer"/>
    <x v="321"/>
    <x v="1348"/>
    <n v="73"/>
    <x v="0"/>
    <n v="57.24"/>
    <x v="1"/>
    <s v="SMS"/>
    <x v="0"/>
    <n v="1.18"/>
    <n v="2763"/>
    <s v="Alto"/>
    <s v="Bajo"/>
    <n v="0"/>
    <n v="1741"/>
    <n v="89"/>
    <n v="0.8202247191011236"/>
    <n v="0.8202247191011236"/>
    <s v="Primera compra"/>
    <n v="610"/>
    <n v="20.041067761806982"/>
    <n v="1.6700889801505818"/>
    <x v="0"/>
    <x v="2"/>
    <s v="feb"/>
  </r>
  <r>
    <x v="6276"/>
    <x v="1"/>
    <n v="10"/>
    <n v="25"/>
    <n v="60.1"/>
    <n v="8"/>
    <s v="Yes"/>
    <s v="No"/>
    <n v="8.8000000000000007"/>
    <n v="4"/>
    <n v="12"/>
    <s v="Yes"/>
    <n v="0"/>
    <s v="OR"/>
    <x v="1"/>
    <n v="44"/>
    <s v="No"/>
    <s v="No"/>
    <s v="No"/>
    <s v="  Month-to-Month   "/>
    <s v="Direct Debit"/>
    <n v="30"/>
    <n v="119"/>
    <x v="2"/>
    <s v="Competitor made better offer"/>
    <x v="632"/>
    <x v="962"/>
    <n v="19"/>
    <x v="0"/>
    <n v="32.53"/>
    <x v="8"/>
    <s v="Email"/>
    <x v="0"/>
    <n v="0.35"/>
    <n v="3671"/>
    <s v="Medio"/>
    <s v="Medio"/>
    <n v="0.47368421052631576"/>
    <n v="330"/>
    <n v="42"/>
    <n v="0.45238095238095238"/>
    <n v="0.45238095238095238"/>
    <s v="Primera compra"/>
    <n v="857"/>
    <n v="28.156057494866531"/>
    <n v="2.346338124572211"/>
    <x v="1"/>
    <x v="1"/>
    <s v="jun"/>
  </r>
  <r>
    <x v="6277"/>
    <x v="1"/>
    <n v="11"/>
    <n v="58"/>
    <n v="201.2"/>
    <n v="60"/>
    <s v="Yes"/>
    <s v="No"/>
    <n v="33"/>
    <n v="4"/>
    <n v="2"/>
    <s v="No"/>
    <n v="23"/>
    <s v="VA"/>
    <x v="1"/>
    <n v="35"/>
    <s v="No"/>
    <s v="No"/>
    <s v="No"/>
    <s v="  Month-to-Month   "/>
    <s v="Credit Card"/>
    <n v="35"/>
    <n v="537"/>
    <x v="3"/>
    <s v="Don't know"/>
    <x v="631"/>
    <x v="288"/>
    <n v="99"/>
    <x v="2"/>
    <n v="30.29"/>
    <x v="3"/>
    <s v="Phone"/>
    <x v="1"/>
    <n v="0.16"/>
    <n v="5721"/>
    <s v="Medio"/>
    <s v="Bajo"/>
    <n v="1.0101010101010102E-2"/>
    <n v="1255"/>
    <n v="119"/>
    <n v="0.83193277310924374"/>
    <n v="0.83193277310924374"/>
    <s v="Primera compra"/>
    <n v="292"/>
    <n v="9.593429158110883"/>
    <n v="0.79945242984257359"/>
    <x v="0"/>
    <x v="1"/>
    <s v="dic"/>
  </r>
  <r>
    <x v="6278"/>
    <x v="1"/>
    <n v="3"/>
    <n v="30"/>
    <n v="97.4"/>
    <n v="0"/>
    <s v="No"/>
    <s v="Yes"/>
    <n v="0"/>
    <n v="5"/>
    <n v="11"/>
    <s v="Yes"/>
    <n v="0"/>
    <s v="IL"/>
    <x v="0"/>
    <n v="83"/>
    <s v="No"/>
    <s v="Yes"/>
    <s v="No"/>
    <s v="  Month-to-Month   "/>
    <s v="Credit Card"/>
    <n v="40"/>
    <n v="776"/>
    <x v="4"/>
    <s v="Attitude of service provider"/>
    <x v="477"/>
    <x v="1001"/>
    <n v="88"/>
    <x v="2"/>
    <n v="39.32"/>
    <x v="9"/>
    <s v="Email"/>
    <x v="0"/>
    <n v="0"/>
    <n v="4321"/>
    <s v="Medio"/>
    <s v="Medio"/>
    <n v="9.0909090909090912E-2"/>
    <n v="1145"/>
    <n v="38"/>
    <n v="2.3157894736842106"/>
    <n v="2.3157894736842106"/>
    <s v="Primera compra"/>
    <n v="1528"/>
    <n v="50.201232032854215"/>
    <n v="4.1834360027378512"/>
    <x v="1"/>
    <x v="2"/>
    <s v="ago"/>
  </r>
  <r>
    <x v="6279"/>
    <x v="1"/>
    <n v="25"/>
    <n v="232"/>
    <n v="551.20000000000005"/>
    <n v="0"/>
    <s v="No"/>
    <s v="No"/>
    <n v="0"/>
    <n v="0"/>
    <n v="3"/>
    <s v="Yes"/>
    <n v="0"/>
    <s v="PA"/>
    <x v="0"/>
    <n v="63"/>
    <s v="No"/>
    <s v="No"/>
    <s v="No"/>
    <s v="  Month-to-Month   "/>
    <s v="Credit Card"/>
    <n v="44"/>
    <n v="1605"/>
    <x v="1"/>
    <s v="Product dissatisfaction"/>
    <x v="382"/>
    <x v="1229"/>
    <n v="16"/>
    <x v="0"/>
    <n v="49.76"/>
    <x v="7"/>
    <s v="Phone"/>
    <x v="1"/>
    <n v="0"/>
    <n v="2720"/>
    <s v="Alto"/>
    <s v="Medio"/>
    <n v="0.375"/>
    <n v="1400"/>
    <n v="238"/>
    <n v="6.7226890756302518E-2"/>
    <n v="6.7226890756302518E-2"/>
    <s v="Primera compra"/>
    <n v="1216"/>
    <n v="39.950718685831625"/>
    <n v="3.3292265571526354"/>
    <x v="1"/>
    <x v="0"/>
    <s v="jun"/>
  </r>
  <r>
    <x v="6280"/>
    <x v="1"/>
    <n v="19"/>
    <n v="192"/>
    <n v="439.4"/>
    <n v="0"/>
    <s v="No"/>
    <s v="No"/>
    <n v="0"/>
    <n v="2"/>
    <n v="15"/>
    <s v="No"/>
    <n v="75"/>
    <s v="ME"/>
    <x v="0"/>
    <n v="27"/>
    <s v="Yes"/>
    <s v="No"/>
    <s v="Yes"/>
    <s v="  Month-to-Month   "/>
    <s v="Direct Debit"/>
    <n v="36"/>
    <n v="1749"/>
    <x v="4"/>
    <s v="Attitude of support person"/>
    <x v="31"/>
    <x v="846"/>
    <n v="96"/>
    <x v="0"/>
    <n v="30.26"/>
    <x v="7"/>
    <s v="Phone"/>
    <x v="0"/>
    <n v="0"/>
    <n v="6399"/>
    <s v="Medio"/>
    <s v="Medio"/>
    <n v="6.25E-2"/>
    <n v="1074"/>
    <n v="198"/>
    <n v="0.48484848484848486"/>
    <n v="0.48484848484848486"/>
    <s v="Primera compra"/>
    <n v="1571"/>
    <n v="51.613963039014372"/>
    <n v="4.301163586584531"/>
    <x v="1"/>
    <x v="0"/>
    <s v="jun"/>
  </r>
  <r>
    <x v="6281"/>
    <x v="1"/>
    <n v="6"/>
    <n v="64"/>
    <n v="209.7"/>
    <n v="0"/>
    <s v="No"/>
    <s v="No"/>
    <n v="0"/>
    <n v="5"/>
    <n v="4"/>
    <s v="No"/>
    <n v="43"/>
    <s v="NH"/>
    <x v="0"/>
    <n v="37"/>
    <s v="No"/>
    <s v="No"/>
    <s v="No"/>
    <s v="  One Year   "/>
    <s v="Paper Check"/>
    <n v="26"/>
    <n v="551"/>
    <x v="3"/>
    <s v="Don't know"/>
    <x v="1135"/>
    <x v="120"/>
    <n v="108"/>
    <x v="1"/>
    <n v="23.43"/>
    <x v="1"/>
    <s v="Email"/>
    <x v="1"/>
    <n v="0"/>
    <n v="464"/>
    <s v="Medio"/>
    <s v="Bajo"/>
    <n v="0"/>
    <n v="1526"/>
    <n v="64"/>
    <n v="1.6875"/>
    <n v="1.6875"/>
    <s v="Primera compra"/>
    <n v="842"/>
    <n v="27.663244353182748"/>
    <n v="2.3052703627652291"/>
    <x v="2"/>
    <x v="1"/>
    <s v="jun"/>
  </r>
  <r>
    <x v="6282"/>
    <x v="1"/>
    <n v="34"/>
    <n v="153"/>
    <n v="315.39999999999998"/>
    <n v="0"/>
    <s v="No"/>
    <s v="No"/>
    <n v="0"/>
    <n v="3"/>
    <n v="5"/>
    <s v="No"/>
    <n v="26"/>
    <s v="MT"/>
    <x v="1"/>
    <n v="71"/>
    <s v="No"/>
    <s v="Yes"/>
    <s v="No"/>
    <s v="  Month-to-Month   "/>
    <s v="Direct Debit"/>
    <n v="55"/>
    <n v="1459"/>
    <x v="5"/>
    <s v="Price too high"/>
    <x v="10"/>
    <x v="581"/>
    <n v="10"/>
    <x v="1"/>
    <n v="56.31"/>
    <x v="10"/>
    <s v="Email"/>
    <x v="1"/>
    <n v="0"/>
    <n v="5109"/>
    <s v="Alto"/>
    <s v="Medio"/>
    <n v="0.7"/>
    <n v="1088"/>
    <n v="160"/>
    <n v="6.25E-2"/>
    <n v="6.25E-2"/>
    <s v="Primera compra"/>
    <n v="622"/>
    <n v="20.435318275154003"/>
    <n v="1.7029431895961669"/>
    <x v="1"/>
    <x v="0"/>
    <s v="ene"/>
  </r>
  <r>
    <x v="6283"/>
    <x v="1"/>
    <n v="19"/>
    <n v="86"/>
    <n v="251.8"/>
    <n v="0"/>
    <s v="No"/>
    <s v="Yes"/>
    <n v="0"/>
    <n v="3"/>
    <n v="7"/>
    <s v="Yes"/>
    <n v="0"/>
    <s v="MS"/>
    <x v="0"/>
    <n v="53"/>
    <s v="No"/>
    <s v="No"/>
    <s v="No"/>
    <s v="  Month-to-Month   "/>
    <s v="Direct Debit"/>
    <n v="41"/>
    <n v="2086"/>
    <x v="2"/>
    <s v="Competitor offered more data"/>
    <x v="762"/>
    <x v="955"/>
    <n v="13"/>
    <x v="1"/>
    <n v="34.69"/>
    <x v="5"/>
    <s v="Email"/>
    <x v="0"/>
    <n v="0"/>
    <n v="2318"/>
    <s v="Medio"/>
    <s v="Bajo"/>
    <n v="0.30769230769230771"/>
    <n v="1316"/>
    <n v="90"/>
    <n v="0.14444444444444443"/>
    <n v="0.14444444444444443"/>
    <s v="Primera compra"/>
    <n v="1582"/>
    <n v="51.975359342915816"/>
    <n v="4.3312799452429847"/>
    <x v="0"/>
    <x v="0"/>
    <s v="jun"/>
  </r>
  <r>
    <x v="6284"/>
    <x v="1"/>
    <n v="7"/>
    <n v="22"/>
    <n v="33"/>
    <n v="0"/>
    <s v="No"/>
    <s v="No"/>
    <n v="0"/>
    <n v="4"/>
    <n v="15"/>
    <s v="Yes"/>
    <n v="0"/>
    <s v="NC"/>
    <x v="0"/>
    <n v="29"/>
    <s v="Yes"/>
    <s v="No"/>
    <s v="No"/>
    <s v="  Month-to-Month   "/>
    <s v="Direct Debit"/>
    <n v="40"/>
    <n v="188"/>
    <x v="2"/>
    <s v="Competitor made better offer"/>
    <x v="438"/>
    <x v="853"/>
    <n v="14"/>
    <x v="0"/>
    <n v="35.58"/>
    <x v="10"/>
    <s v="Email"/>
    <x v="1"/>
    <n v="0"/>
    <n v="407"/>
    <s v="Medio"/>
    <s v="Medio"/>
    <n v="0.5"/>
    <n v="695"/>
    <n v="29"/>
    <n v="0.48275862068965519"/>
    <n v="0.48275862068965519"/>
    <s v="Primera compra"/>
    <n v="1521"/>
    <n v="49.97125256673511"/>
    <n v="4.1642710472279258"/>
    <x v="1"/>
    <x v="1"/>
    <s v="ago"/>
  </r>
  <r>
    <x v="6285"/>
    <x v="1"/>
    <n v="22"/>
    <n v="3"/>
    <n v="7.4"/>
    <n v="306"/>
    <s v="Yes"/>
    <s v="No"/>
    <n v="24.1"/>
    <n v="3"/>
    <n v="7"/>
    <s v="Yes"/>
    <n v="0"/>
    <s v="SC"/>
    <x v="0"/>
    <n v="74"/>
    <s v="No"/>
    <s v="Yes"/>
    <s v="No"/>
    <s v="  Month-to-Month   "/>
    <s v="Direct Debit"/>
    <n v="31"/>
    <n v="57"/>
    <x v="2"/>
    <s v="Competitor made better offer"/>
    <x v="805"/>
    <x v="295"/>
    <n v="22"/>
    <x v="1"/>
    <n v="27.18"/>
    <x v="6"/>
    <s v="Email"/>
    <x v="1"/>
    <n v="6339992.4800000004"/>
    <n v="4711"/>
    <s v="Medio"/>
    <s v="Medio"/>
    <n v="0.45454545454545453"/>
    <n v="1251"/>
    <n v="319"/>
    <n v="6.8965517241379309E-2"/>
    <n v="6.8965517241379309E-2"/>
    <s v="Primera compra"/>
    <n v="1083"/>
    <n v="35.581108829568791"/>
    <n v="2.9650924024640659"/>
    <x v="1"/>
    <x v="1"/>
    <s v="oct"/>
  </r>
  <r>
    <x v="6286"/>
    <x v="1"/>
    <n v="23"/>
    <n v="36"/>
    <n v="83.7"/>
    <n v="10"/>
    <s v="Yes"/>
    <s v="No"/>
    <n v="12.5"/>
    <n v="4"/>
    <n v="1"/>
    <s v="No"/>
    <n v="6"/>
    <s v="OK"/>
    <x v="0"/>
    <n v="59"/>
    <s v="No"/>
    <s v="No"/>
    <s v="No"/>
    <s v="  Month-to-Month   "/>
    <s v="Direct Debit"/>
    <n v="34"/>
    <n v="177"/>
    <x v="3"/>
    <s v="Don't know"/>
    <x v="168"/>
    <x v="463"/>
    <n v="38"/>
    <x v="1"/>
    <n v="31.61"/>
    <x v="4"/>
    <s v="Phone"/>
    <x v="1"/>
    <n v="0.05"/>
    <n v="6289"/>
    <s v="Medio"/>
    <s v="Bajo"/>
    <n v="7.8947368421052627E-2"/>
    <n v="1645"/>
    <n v="49"/>
    <n v="0.77551020408163263"/>
    <n v="0.77551020408163263"/>
    <s v="Primera compra"/>
    <n v="719"/>
    <n v="23.622176591375769"/>
    <n v="1.9685147159479808"/>
    <x v="0"/>
    <x v="1"/>
    <s v="oct"/>
  </r>
  <r>
    <x v="6287"/>
    <x v="1"/>
    <n v="37"/>
    <n v="10"/>
    <n v="19.3"/>
    <n v="0"/>
    <s v="No"/>
    <s v="Yes"/>
    <n v="0"/>
    <n v="0"/>
    <n v="26"/>
    <s v="Yes"/>
    <n v="0"/>
    <s v="OK"/>
    <x v="1"/>
    <n v="21"/>
    <s v="Yes"/>
    <s v="No"/>
    <s v="No"/>
    <s v="  Month-to-Month   "/>
    <s v="Direct Debit"/>
    <n v="27"/>
    <n v="59"/>
    <x v="3"/>
    <s v="Moved"/>
    <x v="109"/>
    <x v="1316"/>
    <n v="63"/>
    <x v="0"/>
    <n v="28.22"/>
    <x v="9"/>
    <s v="Email"/>
    <x v="0"/>
    <n v="0"/>
    <n v="5275"/>
    <s v="Medio"/>
    <s v="Medio"/>
    <n v="0.12698412698412698"/>
    <n v="370"/>
    <n v="18"/>
    <n v="3.5"/>
    <n v="3.5"/>
    <s v="Primera compra"/>
    <n v="413"/>
    <n v="13.568788501026694"/>
    <n v="1.1307323750855578"/>
    <x v="1"/>
    <x v="1"/>
    <s v="ago"/>
  </r>
  <r>
    <x v="6288"/>
    <x v="1"/>
    <n v="2"/>
    <n v="6"/>
    <n v="15"/>
    <n v="0"/>
    <s v="No"/>
    <s v="Yes"/>
    <n v="0"/>
    <n v="3"/>
    <n v="12"/>
    <s v="Yes"/>
    <n v="0"/>
    <s v="KS"/>
    <x v="1"/>
    <n v="40"/>
    <s v="No"/>
    <s v="No"/>
    <s v="No"/>
    <s v="  Month-to-Month   "/>
    <s v="Direct Debit"/>
    <n v="18"/>
    <n v="18"/>
    <x v="2"/>
    <s v="Competitor made better offer"/>
    <x v="246"/>
    <x v="1389"/>
    <n v="10"/>
    <x v="2"/>
    <n v="17.86"/>
    <x v="4"/>
    <s v="SMS"/>
    <x v="1"/>
    <n v="0"/>
    <n v="2962"/>
    <s v="Medio"/>
    <s v="Bajo"/>
    <n v="0.3"/>
    <n v="1613"/>
    <n v="9"/>
    <n v="1.1111111111111112"/>
    <n v="1.1111111111111112"/>
    <s v="Primera compra"/>
    <n v="1645"/>
    <n v="54.045174537987677"/>
    <n v="4.5037645448323067"/>
    <x v="0"/>
    <x v="1"/>
    <s v="abr"/>
  </r>
  <r>
    <x v="6289"/>
    <x v="1"/>
    <n v="26"/>
    <n v="182"/>
    <n v="360.2"/>
    <n v="0"/>
    <s v="No"/>
    <s v="No"/>
    <n v="0"/>
    <n v="1"/>
    <n v="4"/>
    <s v="Yes"/>
    <n v="0"/>
    <s v="OK"/>
    <x v="1"/>
    <n v="48"/>
    <s v="No"/>
    <s v="No"/>
    <s v="No"/>
    <s v="  Month-to-Month   "/>
    <s v="Direct Debit"/>
    <n v="30"/>
    <n v="914"/>
    <x v="4"/>
    <s v="Attitude of support person"/>
    <x v="578"/>
    <x v="422"/>
    <n v="1"/>
    <x v="1"/>
    <n v="29.07"/>
    <x v="9"/>
    <s v="SMS"/>
    <x v="1"/>
    <n v="0"/>
    <n v="1267"/>
    <s v="Medio"/>
    <s v="Medio"/>
    <n v="8"/>
    <n v="371"/>
    <n v="190"/>
    <n v="5.263157894736842E-3"/>
    <n v="5.263157894736842E-3"/>
    <s v="Primera compra"/>
    <n v="1544"/>
    <n v="50.726899383983572"/>
    <n v="4.2272416153319643"/>
    <x v="1"/>
    <x v="2"/>
    <s v="jul"/>
  </r>
  <r>
    <x v="6290"/>
    <x v="1"/>
    <n v="32"/>
    <n v="5"/>
    <n v="11.9"/>
    <n v="8"/>
    <s v="Yes"/>
    <s v="No"/>
    <n v="3.5"/>
    <n v="1"/>
    <n v="2"/>
    <s v="Yes"/>
    <n v="0"/>
    <s v="WY"/>
    <x v="1"/>
    <n v="42"/>
    <s v="No"/>
    <s v="No"/>
    <s v="No"/>
    <s v="  Month-to-Month   "/>
    <s v="Direct Debit"/>
    <n v="29"/>
    <n v="58"/>
    <x v="4"/>
    <s v="Attitude of service provider"/>
    <x v="820"/>
    <x v="948"/>
    <n v="69"/>
    <x v="0"/>
    <n v="24.17"/>
    <x v="8"/>
    <s v="SMS"/>
    <x v="0"/>
    <n v="0.17"/>
    <n v="5894"/>
    <s v="Medio"/>
    <s v="Medio"/>
    <n v="0.13043478260869565"/>
    <n v="1367"/>
    <n v="22"/>
    <n v="3.1363636363636362"/>
    <n v="3.1363636363636362"/>
    <s v="Primera compra"/>
    <n v="922"/>
    <n v="30.291581108829568"/>
    <n v="2.5242984257357972"/>
    <x v="1"/>
    <x v="1"/>
    <s v="abr"/>
  </r>
  <r>
    <x v="6291"/>
    <x v="1"/>
    <n v="16"/>
    <n v="402"/>
    <n v="951"/>
    <n v="0"/>
    <s v="No"/>
    <s v="No"/>
    <n v="0"/>
    <n v="3"/>
    <n v="17"/>
    <s v="Yes"/>
    <n v="0"/>
    <s v="MD"/>
    <x v="0"/>
    <n v="24"/>
    <s v="Yes"/>
    <s v="No"/>
    <s v="No"/>
    <s v="  One Year   "/>
    <s v="Direct Debit"/>
    <n v="39"/>
    <n v="2298"/>
    <x v="2"/>
    <s v="Competitor offered more data"/>
    <x v="1211"/>
    <x v="388"/>
    <n v="87"/>
    <x v="2"/>
    <n v="33.08"/>
    <x v="8"/>
    <s v="Email"/>
    <x v="0"/>
    <n v="0"/>
    <n v="1090"/>
    <s v="Medio"/>
    <s v="Medio"/>
    <n v="0.10344827586206896"/>
    <n v="868"/>
    <n v="411"/>
    <n v="0.21167883211678831"/>
    <n v="0.21167883211678831"/>
    <s v="Primera compra"/>
    <n v="1150"/>
    <n v="37.782340862422998"/>
    <n v="3.1485284052019167"/>
    <x v="1"/>
    <x v="3"/>
    <s v="ago"/>
  </r>
  <r>
    <x v="6292"/>
    <x v="1"/>
    <n v="8"/>
    <n v="8"/>
    <n v="15"/>
    <n v="0"/>
    <s v="No"/>
    <s v="No"/>
    <n v="0"/>
    <n v="3"/>
    <n v="2"/>
    <s v="Yes"/>
    <n v="0"/>
    <s v="RI"/>
    <x v="1"/>
    <n v="54"/>
    <s v="No"/>
    <s v="No"/>
    <s v="No"/>
    <s v="  Month-to-Month   "/>
    <s v="Paper Check"/>
    <n v="24"/>
    <n v="24"/>
    <x v="1"/>
    <s v="Service dissatisfaction"/>
    <x v="770"/>
    <x v="321"/>
    <n v="11"/>
    <x v="2"/>
    <n v="19.22"/>
    <x v="4"/>
    <s v="SMS"/>
    <x v="1"/>
    <n v="0"/>
    <n v="3782"/>
    <s v="Medio"/>
    <s v="Bajo"/>
    <n v="0.27272727272727271"/>
    <n v="540"/>
    <n v="11"/>
    <n v="1"/>
    <n v="1"/>
    <s v="Primera compra"/>
    <n v="1667"/>
    <n v="54.767967145790557"/>
    <n v="4.5639972621492131"/>
    <x v="0"/>
    <x v="1"/>
    <s v="mar"/>
  </r>
  <r>
    <x v="6293"/>
    <x v="1"/>
    <n v="5"/>
    <n v="288"/>
    <n v="614"/>
    <n v="0"/>
    <s v="No"/>
    <s v="No"/>
    <n v="0"/>
    <n v="1"/>
    <n v="10"/>
    <s v="Yes"/>
    <n v="0"/>
    <s v="CO"/>
    <x v="1"/>
    <n v="29"/>
    <s v="Yes"/>
    <s v="No"/>
    <s v="No"/>
    <s v="  Month-to-Month   "/>
    <s v="Direct Debit"/>
    <n v="26"/>
    <n v="1160"/>
    <x v="2"/>
    <s v="Competitor offered more data"/>
    <x v="431"/>
    <x v="278"/>
    <n v="71"/>
    <x v="0"/>
    <n v="25.97"/>
    <x v="8"/>
    <s v="SMS"/>
    <x v="1"/>
    <n v="0"/>
    <n v="397"/>
    <s v="Medio"/>
    <s v="Medio"/>
    <n v="0.12676056338028169"/>
    <n v="1658"/>
    <n v="297"/>
    <n v="0.23905723905723905"/>
    <n v="0.23905723905723905"/>
    <s v="Primera compra"/>
    <n v="1290"/>
    <n v="42.381930184804929"/>
    <n v="3.5318275154004106"/>
    <x v="1"/>
    <x v="0"/>
    <s v="abr"/>
  </r>
  <r>
    <x v="6294"/>
    <x v="1"/>
    <n v="10"/>
    <n v="90"/>
    <n v="301.39999999999998"/>
    <n v="300"/>
    <s v="Yes"/>
    <s v="No"/>
    <n v="352.5"/>
    <n v="2"/>
    <n v="6"/>
    <s v="Yes"/>
    <n v="0"/>
    <s v="RI"/>
    <x v="0"/>
    <n v="67"/>
    <s v="No"/>
    <s v="Yes"/>
    <s v="Yes"/>
    <s v="  Month-to-Month   "/>
    <s v="Direct Debit"/>
    <n v="64"/>
    <n v="3193"/>
    <x v="5"/>
    <s v="Long distance charges"/>
    <x v="237"/>
    <x v="626"/>
    <n v="115"/>
    <x v="0"/>
    <n v="58.67"/>
    <x v="8"/>
    <s v="Phone"/>
    <x v="1"/>
    <n v="0.7"/>
    <n v="6183"/>
    <s v="Alto"/>
    <s v="Medio"/>
    <n v="7.8260869565217397E-2"/>
    <n v="568"/>
    <n v="399"/>
    <n v="0.2882205513784461"/>
    <n v="0.2882205513784461"/>
    <s v="Primera compra"/>
    <n v="1001"/>
    <n v="32.887063655030801"/>
    <n v="2.7405886379192332"/>
    <x v="1"/>
    <x v="3"/>
    <s v="ene"/>
  </r>
  <r>
    <x v="6295"/>
    <x v="1"/>
    <n v="42"/>
    <n v="19"/>
    <n v="47.3"/>
    <n v="36"/>
    <s v="Yes"/>
    <s v="No"/>
    <n v="32.4"/>
    <n v="1"/>
    <n v="3"/>
    <s v="Yes"/>
    <n v="0"/>
    <s v="WY"/>
    <x v="1"/>
    <n v="59"/>
    <s v="No"/>
    <s v="No"/>
    <s v="No"/>
    <s v="  Month-to-Month   "/>
    <s v="Direct Debit"/>
    <n v="34"/>
    <n v="318"/>
    <x v="2"/>
    <s v="Competitor made better offer"/>
    <x v="756"/>
    <x v="1236"/>
    <n v="20"/>
    <x v="1"/>
    <n v="32.75"/>
    <x v="8"/>
    <s v="Email"/>
    <x v="0"/>
    <n v="0.97"/>
    <n v="1898"/>
    <s v="Medio"/>
    <s v="Medio"/>
    <n v="0.45"/>
    <n v="1358"/>
    <n v="64"/>
    <n v="0.3125"/>
    <n v="0.3125"/>
    <s v="Primera compra"/>
    <n v="1463"/>
    <n v="48.06570841889117"/>
    <n v="4.0054757015742641"/>
    <x v="1"/>
    <x v="1"/>
    <s v="oct"/>
  </r>
  <r>
    <x v="6296"/>
    <x v="1"/>
    <n v="36"/>
    <n v="41"/>
    <n v="124.8"/>
    <n v="72"/>
    <s v="Yes"/>
    <s v="No"/>
    <n v="57.6"/>
    <n v="1"/>
    <n v="5"/>
    <s v="Yes"/>
    <n v="0"/>
    <s v="AZ"/>
    <x v="0"/>
    <n v="51"/>
    <s v="No"/>
    <s v="No"/>
    <s v="No"/>
    <s v="  Month-to-Month   "/>
    <s v="Direct Debit"/>
    <n v="62"/>
    <n v="1111"/>
    <x v="5"/>
    <s v="Long distance charges"/>
    <x v="754"/>
    <x v="373"/>
    <n v="14"/>
    <x v="0"/>
    <n v="51.86"/>
    <x v="2"/>
    <s v="Email"/>
    <x v="1"/>
    <n v="2.2999999999999998"/>
    <n v="1647"/>
    <s v="Alto"/>
    <s v="Medio"/>
    <n v="0.35714285714285715"/>
    <n v="649"/>
    <n v="118"/>
    <n v="0.11864406779661017"/>
    <n v="0.11864406779661017"/>
    <s v="Primera compra"/>
    <n v="926"/>
    <n v="30.422997946611911"/>
    <n v="2.5352498288843259"/>
    <x v="1"/>
    <x v="0"/>
    <s v="abr"/>
  </r>
  <r>
    <x v="6297"/>
    <x v="1"/>
    <n v="18"/>
    <n v="21"/>
    <n v="51.1"/>
    <n v="0"/>
    <s v="No"/>
    <s v="Yes"/>
    <n v="0"/>
    <n v="2"/>
    <n v="4"/>
    <s v="Yes"/>
    <n v="0"/>
    <s v="KY"/>
    <x v="1"/>
    <n v="66"/>
    <s v="No"/>
    <s v="Yes"/>
    <s v="No"/>
    <s v="  Month-to-Month   "/>
    <s v="Direct Debit"/>
    <n v="51"/>
    <n v="216"/>
    <x v="2"/>
    <s v="Competitor had better devices"/>
    <x v="1117"/>
    <x v="496"/>
    <n v="101"/>
    <x v="2"/>
    <n v="42.06"/>
    <x v="1"/>
    <s v="Phone"/>
    <x v="0"/>
    <n v="0"/>
    <n v="415"/>
    <s v="Medio"/>
    <s v="Bajo"/>
    <n v="0"/>
    <n v="855"/>
    <n v="21"/>
    <n v="4.8095238095238093"/>
    <n v="4.8095238095238093"/>
    <s v="Primera compra"/>
    <n v="1677"/>
    <n v="55.096509240246405"/>
    <n v="4.5913757700205338"/>
    <x v="2"/>
    <x v="1"/>
    <s v="mar"/>
  </r>
  <r>
    <x v="6298"/>
    <x v="1"/>
    <n v="4"/>
    <n v="83"/>
    <n v="167.8"/>
    <n v="0"/>
    <s v="No"/>
    <s v="No"/>
    <n v="0"/>
    <n v="4"/>
    <n v="5"/>
    <s v="Yes"/>
    <n v="0"/>
    <s v="OH"/>
    <x v="1"/>
    <n v="49"/>
    <s v="No"/>
    <s v="No"/>
    <s v="No"/>
    <s v="  Month-to-Month   "/>
    <s v="Direct Debit"/>
    <n v="19"/>
    <n v="211"/>
    <x v="3"/>
    <s v="Don't know"/>
    <x v="363"/>
    <x v="11"/>
    <n v="69"/>
    <x v="0"/>
    <n v="19.309999999999999"/>
    <x v="4"/>
    <s v="Phone"/>
    <x v="0"/>
    <n v="0"/>
    <n v="2128"/>
    <s v="Medio"/>
    <s v="Bajo"/>
    <n v="4.3478260869565216E-2"/>
    <n v="983"/>
    <n v="86"/>
    <n v="0.80232558139534882"/>
    <n v="0.80232558139534882"/>
    <s v="Primera compra"/>
    <n v="1489"/>
    <n v="48.919917864476389"/>
    <n v="4.0766598220396988"/>
    <x v="0"/>
    <x v="1"/>
    <s v="sept"/>
  </r>
  <r>
    <x v="6299"/>
    <x v="1"/>
    <n v="18"/>
    <n v="42"/>
    <n v="75.8"/>
    <n v="0"/>
    <s v="No"/>
    <s v="Yes"/>
    <n v="0"/>
    <n v="3"/>
    <n v="2"/>
    <s v="Yes"/>
    <n v="0"/>
    <s v="NM"/>
    <x v="1"/>
    <n v="48"/>
    <s v="No"/>
    <s v="No"/>
    <s v="No"/>
    <s v="  Month-to-Month   "/>
    <s v="Direct Debit"/>
    <n v="43"/>
    <n v="404"/>
    <x v="2"/>
    <s v="Competitor offered more data"/>
    <x v="592"/>
    <x v="1177"/>
    <n v="87"/>
    <x v="2"/>
    <n v="47.64"/>
    <x v="9"/>
    <s v="Phone"/>
    <x v="1"/>
    <n v="0"/>
    <n v="1486"/>
    <s v="Alto"/>
    <s v="Medio"/>
    <n v="9.1954022988505746E-2"/>
    <n v="1101"/>
    <n v="50"/>
    <n v="1.74"/>
    <n v="1.74"/>
    <s v="Primera compra"/>
    <n v="732"/>
    <n v="24.049281314168375"/>
    <n v="2.0041067761806981"/>
    <x v="1"/>
    <x v="1"/>
    <s v="oct"/>
  </r>
  <r>
    <x v="6300"/>
    <x v="1"/>
    <n v="8"/>
    <n v="105"/>
    <n v="246"/>
    <n v="0"/>
    <s v="No"/>
    <s v="No"/>
    <n v="0"/>
    <n v="0"/>
    <n v="5"/>
    <s v="Yes"/>
    <n v="0"/>
    <s v="MA"/>
    <x v="1"/>
    <n v="64"/>
    <s v="No"/>
    <s v="No"/>
    <s v="No"/>
    <s v="  Month-to-Month   "/>
    <s v="Direct Debit"/>
    <n v="34"/>
    <n v="564"/>
    <x v="1"/>
    <s v="Poor expertise of phone support"/>
    <x v="610"/>
    <x v="1252"/>
    <n v="101"/>
    <x v="0"/>
    <n v="39.06"/>
    <x v="6"/>
    <s v="Email"/>
    <x v="1"/>
    <n v="0"/>
    <n v="3925"/>
    <s v="Medio"/>
    <s v="Medio"/>
    <n v="9.9009900990099015E-2"/>
    <n v="1489"/>
    <n v="115"/>
    <n v="0.87826086956521743"/>
    <n v="0.87826086956521743"/>
    <s v="Primera compra"/>
    <n v="1260"/>
    <n v="41.396303901437371"/>
    <n v="3.4496919917864477"/>
    <x v="1"/>
    <x v="1"/>
    <s v="may"/>
  </r>
  <r>
    <x v="6301"/>
    <x v="1"/>
    <n v="1"/>
    <n v="35"/>
    <n v="81.8"/>
    <n v="32"/>
    <s v="Yes"/>
    <s v="No"/>
    <n v="82.4"/>
    <n v="3"/>
    <n v="4"/>
    <s v="No"/>
    <n v="38"/>
    <s v="NJ"/>
    <x v="1"/>
    <n v="55"/>
    <s v="No"/>
    <s v="No"/>
    <s v="No"/>
    <s v="  Month-to-Month   "/>
    <s v="Direct Debit"/>
    <n v="32"/>
    <n v="515"/>
    <x v="4"/>
    <s v="Attitude of support person"/>
    <x v="53"/>
    <x v="1356"/>
    <n v="88"/>
    <x v="0"/>
    <n v="37.700000000000003"/>
    <x v="7"/>
    <s v="Email"/>
    <x v="0"/>
    <n v="1.65"/>
    <n v="6647"/>
    <s v="Medio"/>
    <s v="Medio"/>
    <n v="6.8181818181818177E-2"/>
    <n v="1612"/>
    <n v="73"/>
    <n v="1.2054794520547945"/>
    <n v="1.2054794520547945"/>
    <s v="Primera compra"/>
    <n v="680"/>
    <n v="22.340862422997944"/>
    <n v="1.8617385352498286"/>
    <x v="1"/>
    <x v="1"/>
    <s v="dic"/>
  </r>
  <r>
    <x v="6302"/>
    <x v="1"/>
    <n v="38"/>
    <n v="2"/>
    <n v="8"/>
    <n v="0"/>
    <s v="No"/>
    <s v="Yes"/>
    <n v="0"/>
    <n v="1"/>
    <n v="6"/>
    <s v="Yes"/>
    <n v="0"/>
    <s v="IN"/>
    <x v="0"/>
    <n v="62"/>
    <s v="No"/>
    <s v="No"/>
    <s v="No"/>
    <s v="  Month-to-Month   "/>
    <s v="Credit Card"/>
    <m/>
    <n v="48"/>
    <x v="2"/>
    <s v="Competitor made better offer"/>
    <x v="450"/>
    <x v="1119"/>
    <n v="46"/>
    <x v="1"/>
    <n v="51.28"/>
    <x v="5"/>
    <s v="Email"/>
    <x v="0"/>
    <n v="0"/>
    <n v="56"/>
    <s v="Alto"/>
    <s v="Bajo"/>
    <n v="8.6956521739130432E-2"/>
    <n v="1394"/>
    <n v="6"/>
    <n v="7.666666666666667"/>
    <n v="7.666666666666667"/>
    <s v="Primera compra"/>
    <n v="1134"/>
    <n v="37.256673511293634"/>
    <n v="3.1047227926078027"/>
    <x v="0"/>
    <x v="1"/>
    <s v="sept"/>
  </r>
  <r>
    <x v="6303"/>
    <x v="1"/>
    <n v="14"/>
    <n v="11"/>
    <n v="34.1"/>
    <n v="0"/>
    <s v="No"/>
    <s v="Yes"/>
    <n v="0"/>
    <n v="4"/>
    <n v="2"/>
    <s v="Yes"/>
    <n v="0"/>
    <s v="PA"/>
    <x v="0"/>
    <n v="42"/>
    <s v="No"/>
    <s v="No"/>
    <s v="No"/>
    <s v="  Month-to-Month   "/>
    <s v="Credit Card"/>
    <n v="21"/>
    <n v="180"/>
    <x v="2"/>
    <s v="Competitor offered higher download speeds"/>
    <x v="90"/>
    <x v="1114"/>
    <n v="101"/>
    <x v="2"/>
    <n v="17.670000000000002"/>
    <x v="5"/>
    <s v="Phone"/>
    <x v="0"/>
    <n v="0"/>
    <n v="2644"/>
    <s v="Medio"/>
    <s v="Bajo"/>
    <n v="3.9603960396039604E-2"/>
    <n v="376"/>
    <n v="15"/>
    <n v="6.7333333333333334"/>
    <n v="6.7333333333333334"/>
    <s v="Primera compra"/>
    <n v="393"/>
    <n v="12.911704312114988"/>
    <n v="1.0759753593429158"/>
    <x v="0"/>
    <x v="1"/>
    <s v="sept"/>
  </r>
  <r>
    <x v="6304"/>
    <x v="1"/>
    <n v="30"/>
    <n v="17"/>
    <n v="49.9"/>
    <n v="0"/>
    <s v="No"/>
    <s v="No"/>
    <n v="0"/>
    <n v="3"/>
    <n v="1"/>
    <s v="Yes"/>
    <n v="0"/>
    <s v="HI"/>
    <x v="1"/>
    <n v="64"/>
    <s v="No"/>
    <s v="No"/>
    <s v="No"/>
    <s v="  Month-to-Month   "/>
    <s v="Direct Debit"/>
    <n v="31"/>
    <n v="98"/>
    <x v="4"/>
    <s v="Attitude of support person"/>
    <x v="622"/>
    <x v="1357"/>
    <n v="3"/>
    <x v="0"/>
    <n v="26.96"/>
    <x v="5"/>
    <s v="SMS"/>
    <x v="1"/>
    <n v="0"/>
    <n v="6835"/>
    <s v="Medio"/>
    <s v="Bajo"/>
    <n v="1.3333333333333333"/>
    <n v="921"/>
    <n v="21"/>
    <n v="0.14285714285714285"/>
    <n v="0.14285714285714285"/>
    <s v="Primera compra"/>
    <n v="595"/>
    <n v="19.548254620123203"/>
    <n v="1.6290212183436001"/>
    <x v="0"/>
    <x v="1"/>
    <s v="feb"/>
  </r>
  <r>
    <x v="6305"/>
    <x v="1"/>
    <n v="29"/>
    <n v="41"/>
    <n v="109.8"/>
    <n v="84"/>
    <s v="Yes"/>
    <s v="No"/>
    <n v="92.4"/>
    <n v="1"/>
    <n v="10"/>
    <s v="Yes"/>
    <n v="0"/>
    <s v="UT"/>
    <x v="1"/>
    <n v="44"/>
    <s v="No"/>
    <s v="No"/>
    <s v="No"/>
    <s v="  Month-to-Month   "/>
    <s v="Direct Debit"/>
    <n v="24"/>
    <n v="259"/>
    <x v="2"/>
    <s v="Competitor had better devices"/>
    <x v="1204"/>
    <x v="1138"/>
    <n v="100"/>
    <x v="0"/>
    <n v="21.59"/>
    <x v="2"/>
    <s v="Email"/>
    <x v="1"/>
    <n v="2.77"/>
    <n v="45"/>
    <s v="Medio"/>
    <s v="Medio"/>
    <n v="0.05"/>
    <n v="949"/>
    <n v="130"/>
    <n v="0.76923076923076927"/>
    <n v="0.76923076923076927"/>
    <s v="Primera compra"/>
    <n v="1200"/>
    <n v="39.42505133470226"/>
    <n v="3.2854209445585218"/>
    <x v="1"/>
    <x v="1"/>
    <s v="jul"/>
  </r>
  <r>
    <x v="6305"/>
    <x v="1"/>
    <n v="19"/>
    <n v="41"/>
    <n v="109.8"/>
    <n v="84"/>
    <s v="Yes"/>
    <s v="No"/>
    <n v="92.4"/>
    <n v="1"/>
    <n v="10"/>
    <s v="Yes"/>
    <n v="0"/>
    <s v="UT"/>
    <x v="1"/>
    <n v="44"/>
    <s v="No"/>
    <s v="No"/>
    <s v="No"/>
    <s v="  Month-to-Month   "/>
    <s v="Direct Debit"/>
    <n v="24"/>
    <n v="259"/>
    <x v="2"/>
    <s v="Competitor had better devices"/>
    <x v="1204"/>
    <x v="1138"/>
    <n v="100"/>
    <x v="0"/>
    <n v="21.59"/>
    <x v="2"/>
    <s v="Email"/>
    <x v="1"/>
    <n v="2.77"/>
    <n v="2735"/>
    <s v="Medio"/>
    <s v="Medio"/>
    <n v="0.05"/>
    <n v="949"/>
    <n v="130"/>
    <n v="0.76923076923076927"/>
    <n v="0.76923076923076927"/>
    <s v="Compra posterior"/>
    <n v="1200"/>
    <n v="39.42505133470226"/>
    <n v="3.2854209445585218"/>
    <x v="1"/>
    <x v="1"/>
    <s v="jul"/>
  </r>
  <r>
    <x v="6306"/>
    <x v="1"/>
    <n v="46"/>
    <n v="6"/>
    <n v="15"/>
    <n v="0"/>
    <s v="No"/>
    <s v="No"/>
    <n v="0"/>
    <n v="1"/>
    <n v="4"/>
    <s v="Yes"/>
    <n v="0"/>
    <s v="MN"/>
    <x v="0"/>
    <n v="44"/>
    <s v="No"/>
    <s v="No"/>
    <s v="No"/>
    <s v="  Month-to-Month   "/>
    <s v="Direct Debit"/>
    <n v="58"/>
    <n v="58"/>
    <x v="2"/>
    <s v="Competitor offered higher download speeds"/>
    <x v="1054"/>
    <x v="103"/>
    <n v="20"/>
    <x v="0"/>
    <n v="66.63"/>
    <x v="5"/>
    <s v="Phone"/>
    <x v="1"/>
    <n v="0"/>
    <n v="669"/>
    <s v="Alto"/>
    <s v="Bajo"/>
    <n v="0.2"/>
    <n v="728"/>
    <n v="10"/>
    <n v="2"/>
    <n v="2"/>
    <s v="Primera compra"/>
    <n v="579"/>
    <n v="19.022587268993838"/>
    <n v="1.5852156057494866"/>
    <x v="0"/>
    <x v="1"/>
    <s v="mar"/>
  </r>
  <r>
    <x v="6307"/>
    <x v="1"/>
    <n v="35"/>
    <n v="117"/>
    <n v="235"/>
    <n v="0"/>
    <s v="No"/>
    <s v="No"/>
    <n v="0"/>
    <n v="2"/>
    <n v="1"/>
    <s v="Yes"/>
    <n v="0"/>
    <s v="IA"/>
    <x v="0"/>
    <n v="33"/>
    <s v="No"/>
    <s v="No"/>
    <s v="No"/>
    <s v="  Month-to-Month   "/>
    <s v="Credit Card"/>
    <n v="62"/>
    <n v="2895"/>
    <x v="2"/>
    <s v="Competitor offered more data"/>
    <x v="197"/>
    <x v="262"/>
    <n v="55"/>
    <x v="1"/>
    <n v="72.72"/>
    <x v="9"/>
    <s v="Email"/>
    <x v="1"/>
    <n v="0"/>
    <n v="536"/>
    <s v="Alto"/>
    <s v="Medio"/>
    <n v="0.14545454545454545"/>
    <n v="1508"/>
    <n v="125"/>
    <n v="0.44"/>
    <n v="0.44"/>
    <s v="Primera compra"/>
    <n v="1567"/>
    <n v="51.482546201232033"/>
    <n v="4.2902121834360027"/>
    <x v="1"/>
    <x v="3"/>
    <s v="jun"/>
  </r>
  <r>
    <x v="6308"/>
    <x v="1"/>
    <n v="2"/>
    <n v="14"/>
    <n v="35.799999999999997"/>
    <n v="0"/>
    <s v="No"/>
    <s v="No"/>
    <n v="0"/>
    <n v="0"/>
    <n v="9"/>
    <s v="Yes"/>
    <n v="0"/>
    <s v="CA"/>
    <x v="1"/>
    <n v="54"/>
    <s v="No"/>
    <s v="No"/>
    <s v="No"/>
    <s v="  Month-to-Month   "/>
    <s v="Direct Debit"/>
    <n v="18"/>
    <n v="128"/>
    <x v="0"/>
    <m/>
    <x v="571"/>
    <x v="911"/>
    <n v="84"/>
    <x v="2"/>
    <n v="19.920000000000002"/>
    <x v="5"/>
    <s v="Email"/>
    <x v="1"/>
    <n v="0"/>
    <n v="2875"/>
    <s v="Medio"/>
    <s v="Bajo"/>
    <n v="4.7619047619047616E-2"/>
    <n v="1712"/>
    <n v="18"/>
    <n v="4.666666666666667"/>
    <n v="4.666666666666667"/>
    <s v="Primera compra"/>
    <n v="1537"/>
    <n v="50.496919917864474"/>
    <n v="4.2080766598220398"/>
    <x v="0"/>
    <x v="1"/>
    <s v="jul"/>
  </r>
  <r>
    <x v="6309"/>
    <x v="1"/>
    <n v="3"/>
    <n v="29"/>
    <n v="118.7"/>
    <n v="0"/>
    <s v="No"/>
    <s v="Yes"/>
    <n v="0"/>
    <n v="0"/>
    <n v="1"/>
    <s v="Yes"/>
    <n v="0"/>
    <s v="MS"/>
    <x v="0"/>
    <n v="48"/>
    <s v="No"/>
    <s v="No"/>
    <s v="Yes"/>
    <s v="  Month-to-Month   "/>
    <s v="Credit Card"/>
    <n v="62"/>
    <n v="1482"/>
    <x v="2"/>
    <s v="Competitor had better devices"/>
    <x v="695"/>
    <x v="508"/>
    <n v="70"/>
    <x v="2"/>
    <n v="67.42"/>
    <x v="4"/>
    <s v="SMS"/>
    <x v="0"/>
    <n v="0"/>
    <n v="4519"/>
    <s v="Alto"/>
    <s v="Bajo"/>
    <n v="4.2857142857142858E-2"/>
    <n v="1557"/>
    <n v="32"/>
    <n v="2.1875"/>
    <n v="2.1875"/>
    <s v="Primera compra"/>
    <n v="850"/>
    <n v="27.926078028747433"/>
    <n v="2.3271731690622861"/>
    <x v="0"/>
    <x v="0"/>
    <s v="jun"/>
  </r>
  <r>
    <x v="6310"/>
    <x v="1"/>
    <n v="21"/>
    <n v="123"/>
    <n v="326.89999999999998"/>
    <n v="0"/>
    <s v="No"/>
    <s v="No"/>
    <n v="0"/>
    <n v="4"/>
    <n v="6"/>
    <s v="Yes"/>
    <n v="0"/>
    <s v="NE"/>
    <x v="0"/>
    <n v="67"/>
    <s v="No"/>
    <s v="Yes"/>
    <s v="Yes"/>
    <s v="  Month-to-Month   "/>
    <s v="Direct Debit"/>
    <n v="50"/>
    <n v="1168"/>
    <x v="2"/>
    <s v="Competitor offered higher download speeds"/>
    <x v="1404"/>
    <x v="754"/>
    <n v="52"/>
    <x v="1"/>
    <n v="47"/>
    <x v="8"/>
    <s v="Phone"/>
    <x v="1"/>
    <n v="0"/>
    <n v="2703"/>
    <s v="Alto"/>
    <s v="Medio"/>
    <n v="0.17307692307692307"/>
    <n v="768"/>
    <n v="132"/>
    <n v="0.39393939393939392"/>
    <n v="0.39393939393939392"/>
    <s v="Primera compra"/>
    <n v="1039"/>
    <n v="34.135523613963038"/>
    <n v="2.8446269678302532"/>
    <x v="1"/>
    <x v="0"/>
    <s v="dic"/>
  </r>
  <r>
    <x v="6311"/>
    <x v="1"/>
    <n v="47"/>
    <n v="139"/>
    <n v="267.5"/>
    <n v="264"/>
    <s v="Yes"/>
    <s v="No"/>
    <n v="132"/>
    <n v="5"/>
    <n v="18"/>
    <s v="Yes"/>
    <n v="0"/>
    <s v="NE"/>
    <x v="1"/>
    <n v="22"/>
    <s v="Yes"/>
    <s v="No"/>
    <s v="Yes"/>
    <s v="  One Year   "/>
    <s v="Paper Check"/>
    <n v="56"/>
    <n v="1873"/>
    <x v="2"/>
    <s v="Competitor had better devices"/>
    <x v="695"/>
    <x v="854"/>
    <n v="59"/>
    <x v="1"/>
    <n v="59.5"/>
    <x v="9"/>
    <s v="SMS"/>
    <x v="1"/>
    <n v="0.4"/>
    <n v="3064"/>
    <s v="Alto"/>
    <s v="Medio"/>
    <n v="0.13559322033898305"/>
    <n v="981"/>
    <n v="411"/>
    <n v="0.14355231143552311"/>
    <n v="0.14355231143552311"/>
    <s v="Primera compra"/>
    <n v="850"/>
    <n v="27.926078028747433"/>
    <n v="2.3271731690622861"/>
    <x v="1"/>
    <x v="0"/>
    <s v="jun"/>
  </r>
  <r>
    <x v="6312"/>
    <x v="1"/>
    <n v="9"/>
    <n v="12"/>
    <n v="23.6"/>
    <n v="8"/>
    <s v="Yes"/>
    <s v="No"/>
    <n v="6.8"/>
    <n v="2"/>
    <n v="1"/>
    <s v="No"/>
    <n v="19"/>
    <s v="WY"/>
    <x v="0"/>
    <n v="43"/>
    <s v="No"/>
    <s v="No"/>
    <s v="No"/>
    <s v="  Month-to-Month   "/>
    <s v="Credit Card"/>
    <n v="19"/>
    <n v="40"/>
    <x v="2"/>
    <s v="Competitor had better devices"/>
    <x v="242"/>
    <x v="1044"/>
    <n v="57"/>
    <x v="2"/>
    <n v="20.59"/>
    <x v="0"/>
    <s v="Email"/>
    <x v="1"/>
    <n v="0.2"/>
    <n v="3107"/>
    <s v="Medio"/>
    <s v="Bajo"/>
    <n v="3.5087719298245612E-2"/>
    <n v="457"/>
    <n v="22"/>
    <n v="2.5909090909090908"/>
    <n v="2.5909090909090908"/>
    <s v="Primera compra"/>
    <n v="1466"/>
    <n v="48.164271047227928"/>
    <n v="4.0136892539356603"/>
    <x v="0"/>
    <x v="1"/>
    <s v="oct"/>
  </r>
  <r>
    <x v="6313"/>
    <x v="1"/>
    <n v="4"/>
    <n v="6"/>
    <n v="15"/>
    <n v="0"/>
    <s v="No"/>
    <s v="No"/>
    <n v="0"/>
    <n v="2"/>
    <n v="0"/>
    <s v="No"/>
    <n v="0"/>
    <s v="ND"/>
    <x v="1"/>
    <n v="34"/>
    <s v="No"/>
    <s v="No"/>
    <s v="No"/>
    <s v="  Month-to-Month   "/>
    <s v="Paper Check"/>
    <n v="14"/>
    <n v="14"/>
    <x v="5"/>
    <s v="Long distance charges"/>
    <x v="119"/>
    <x v="1117"/>
    <n v="49"/>
    <x v="0"/>
    <n v="15.56"/>
    <x v="5"/>
    <s v="Phone"/>
    <x v="0"/>
    <n v="0"/>
    <n v="885"/>
    <s v="Medio"/>
    <s v="Bajo"/>
    <n v="8.1632653061224483E-2"/>
    <n v="1352"/>
    <n v="10"/>
    <n v="4.9000000000000004"/>
    <n v="4.9000000000000004"/>
    <s v="Primera compra"/>
    <n v="1526"/>
    <n v="50.135523613963031"/>
    <n v="4.1779603011635862"/>
    <x v="0"/>
    <x v="1"/>
    <s v="ago"/>
  </r>
  <r>
    <x v="6314"/>
    <x v="1"/>
    <n v="15"/>
    <n v="59"/>
    <n v="190.6"/>
    <n v="0"/>
    <s v="No"/>
    <s v="Yes"/>
    <n v="0"/>
    <n v="3"/>
    <n v="5"/>
    <s v="Yes"/>
    <n v="0"/>
    <s v="WY"/>
    <x v="1"/>
    <n v="41"/>
    <s v="No"/>
    <s v="No"/>
    <s v="Yes"/>
    <s v="  Month-to-Month   "/>
    <s v="Direct Debit"/>
    <n v="27"/>
    <n v="368"/>
    <x v="4"/>
    <s v="Attitude of service provider"/>
    <x v="376"/>
    <x v="714"/>
    <n v="41"/>
    <x v="1"/>
    <n v="26.62"/>
    <x v="6"/>
    <s v="Email"/>
    <x v="1"/>
    <n v="0"/>
    <n v="3131"/>
    <s v="Medio"/>
    <s v="Medio"/>
    <n v="0.24390243902439024"/>
    <n v="1618"/>
    <n v="69"/>
    <n v="0.59420289855072461"/>
    <n v="0.59420289855072461"/>
    <s v="Primera compra"/>
    <n v="1609"/>
    <n v="52.862422997946616"/>
    <n v="4.4052019164955514"/>
    <x v="1"/>
    <x v="1"/>
    <s v="may"/>
  </r>
  <r>
    <x v="6315"/>
    <x v="1"/>
    <n v="19"/>
    <n v="73"/>
    <n v="211.4"/>
    <n v="0"/>
    <s v="No"/>
    <s v="No"/>
    <n v="0"/>
    <n v="5"/>
    <n v="3"/>
    <s v="Yes"/>
    <n v="0"/>
    <s v="IL"/>
    <x v="0"/>
    <n v="75"/>
    <s v="No"/>
    <s v="Yes"/>
    <s v="No"/>
    <s v="  Month-to-Month   "/>
    <s v="Direct Debit"/>
    <n v="45"/>
    <n v="732"/>
    <x v="2"/>
    <s v="Competitor offered more data"/>
    <x v="1057"/>
    <x v="915"/>
    <n v="36"/>
    <x v="2"/>
    <n v="51.13"/>
    <x v="8"/>
    <s v="Email"/>
    <x v="1"/>
    <n v="0"/>
    <n v="3210"/>
    <s v="Alto"/>
    <s v="Medio"/>
    <n v="0.25"/>
    <n v="1391"/>
    <n v="82"/>
    <n v="0.43902439024390244"/>
    <n v="0.43902439024390244"/>
    <s v="Primera compra"/>
    <n v="448"/>
    <n v="14.718685831622174"/>
    <n v="1.2265571526351813"/>
    <x v="1"/>
    <x v="2"/>
    <s v="jul"/>
  </r>
  <r>
    <x v="6316"/>
    <x v="1"/>
    <n v="10"/>
    <n v="241"/>
    <n v="770.7"/>
    <n v="0"/>
    <s v="No"/>
    <s v="No"/>
    <n v="0"/>
    <n v="0"/>
    <n v="5"/>
    <s v="Yes"/>
    <n v="0"/>
    <s v="MT"/>
    <x v="1"/>
    <n v="41"/>
    <s v="No"/>
    <s v="No"/>
    <s v="Yes"/>
    <s v="  Two Year   "/>
    <s v="Direct Debit"/>
    <n v="52"/>
    <n v="3618"/>
    <x v="5"/>
    <s v="Long distance charges"/>
    <x v="97"/>
    <x v="1028"/>
    <n v="81"/>
    <x v="2"/>
    <n v="55.47"/>
    <x v="6"/>
    <s v="Phone"/>
    <x v="1"/>
    <n v="0"/>
    <n v="4648"/>
    <s v="Alto"/>
    <s v="Medio"/>
    <n v="0.12345679012345678"/>
    <n v="633"/>
    <n v="251"/>
    <n v="0.32270916334661354"/>
    <n v="0.32270916334661354"/>
    <s v="Primera compra"/>
    <n v="363"/>
    <n v="11.926078028747433"/>
    <n v="0.99383983572895274"/>
    <x v="1"/>
    <x v="3"/>
    <s v="oct"/>
  </r>
  <r>
    <x v="6317"/>
    <x v="1"/>
    <n v="8"/>
    <n v="152"/>
    <n v="345.9"/>
    <n v="0"/>
    <s v="No"/>
    <s v="No"/>
    <n v="0"/>
    <n v="2"/>
    <n v="8"/>
    <s v="Yes"/>
    <n v="0"/>
    <s v="SD"/>
    <x v="0"/>
    <n v="50"/>
    <s v="No"/>
    <s v="No"/>
    <s v="No"/>
    <s v="  Month-to-Month   "/>
    <s v="Direct Debit"/>
    <m/>
    <n v="1248"/>
    <x v="5"/>
    <s v="Lack of affordable download/upload speed"/>
    <x v="1407"/>
    <x v="405"/>
    <n v="70"/>
    <x v="0"/>
    <n v="32.11"/>
    <x v="6"/>
    <s v="Phone"/>
    <x v="0"/>
    <n v="0"/>
    <n v="64"/>
    <s v="Medio"/>
    <s v="Medio"/>
    <n v="0.14285714285714285"/>
    <n v="613"/>
    <n v="162"/>
    <n v="0.43209876543209874"/>
    <n v="0.43209876543209874"/>
    <s v="Primera compra"/>
    <n v="1080"/>
    <n v="35.482546201232033"/>
    <n v="2.9568788501026693"/>
    <x v="1"/>
    <x v="0"/>
    <s v="oct"/>
  </r>
  <r>
    <x v="6318"/>
    <x v="1"/>
    <n v="2"/>
    <n v="124"/>
    <n v="341.5"/>
    <n v="0"/>
    <s v="No"/>
    <s v="No"/>
    <n v="0"/>
    <n v="0"/>
    <n v="12"/>
    <s v="Yes"/>
    <n v="0"/>
    <s v="FL"/>
    <x v="1"/>
    <n v="24"/>
    <s v="Yes"/>
    <s v="No"/>
    <s v="No"/>
    <s v="  One Year   "/>
    <s v="Credit Card"/>
    <n v="64"/>
    <n v="3100"/>
    <x v="4"/>
    <s v="Attitude of service provider"/>
    <x v="403"/>
    <x v="91"/>
    <n v="92"/>
    <x v="2"/>
    <n v="64.2"/>
    <x v="10"/>
    <s v="SMS"/>
    <x v="0"/>
    <n v="0"/>
    <n v="5551"/>
    <s v="Alto"/>
    <s v="Medio"/>
    <n v="7.6086956521739135E-2"/>
    <n v="417"/>
    <n v="131"/>
    <n v="0.70229007633587781"/>
    <n v="0.70229007633587781"/>
    <s v="Primera compra"/>
    <n v="1743"/>
    <n v="57.264887063655038"/>
    <n v="4.7720739219712529"/>
    <x v="1"/>
    <x v="3"/>
    <s v="ene"/>
  </r>
  <r>
    <x v="6319"/>
    <x v="1"/>
    <n v="20"/>
    <n v="15"/>
    <n v="48.2"/>
    <n v="0"/>
    <s v="No"/>
    <s v="No"/>
    <n v="0"/>
    <n v="2"/>
    <n v="6"/>
    <s v="No"/>
    <n v="5"/>
    <s v="NV"/>
    <x v="0"/>
    <n v="46"/>
    <s v="No"/>
    <s v="No"/>
    <s v="Yes"/>
    <s v="  Month-to-Month   "/>
    <s v="Direct Debit"/>
    <n v="18"/>
    <n v="63"/>
    <x v="2"/>
    <s v="Competitor had better devices"/>
    <x v="1395"/>
    <x v="973"/>
    <n v="63"/>
    <x v="2"/>
    <n v="19.59"/>
    <x v="3"/>
    <s v="SMS"/>
    <x v="0"/>
    <n v="0"/>
    <n v="3787"/>
    <s v="Medio"/>
    <s v="Bajo"/>
    <n v="1.5873015873015872E-2"/>
    <n v="1566"/>
    <n v="16"/>
    <n v="3.9375"/>
    <n v="3.9375"/>
    <s v="Primera compra"/>
    <n v="1014"/>
    <n v="33.314168377823407"/>
    <n v="2.7761806981519506"/>
    <x v="2"/>
    <x v="1"/>
    <s v="ene"/>
  </r>
  <r>
    <x v="6320"/>
    <x v="1"/>
    <n v="33"/>
    <n v="90"/>
    <n v="180.3"/>
    <n v="0"/>
    <s v="No"/>
    <s v="No"/>
    <n v="0"/>
    <n v="0"/>
    <n v="8"/>
    <s v="Yes"/>
    <n v="0"/>
    <s v="OR"/>
    <x v="1"/>
    <n v="30"/>
    <s v="No"/>
    <s v="No"/>
    <s v="No"/>
    <s v="  Month-to-Month   "/>
    <s v="Direct Debit"/>
    <n v="57"/>
    <n v="734"/>
    <x v="2"/>
    <s v="Competitor made better offer"/>
    <x v="826"/>
    <x v="1094"/>
    <n v="91"/>
    <x v="0"/>
    <n v="51.56"/>
    <x v="1"/>
    <s v="Phone"/>
    <x v="1"/>
    <n v="0"/>
    <n v="5281"/>
    <s v="Alto"/>
    <s v="Bajo"/>
    <n v="0"/>
    <n v="891"/>
    <n v="90"/>
    <n v="1.0111111111111111"/>
    <n v="1.0111111111111111"/>
    <s v="Primera compra"/>
    <n v="1087"/>
    <n v="35.71252566735113"/>
    <n v="2.9760438056125942"/>
    <x v="2"/>
    <x v="2"/>
    <s v="oct"/>
  </r>
  <r>
    <x v="6321"/>
    <x v="1"/>
    <n v="7"/>
    <n v="25"/>
    <n v="70.2"/>
    <n v="96"/>
    <s v="Yes"/>
    <s v="No"/>
    <n v="44.6"/>
    <n v="3"/>
    <n v="1"/>
    <s v="No"/>
    <n v="5"/>
    <s v="VA"/>
    <x v="0"/>
    <n v="37"/>
    <s v="No"/>
    <s v="No"/>
    <s v="Yes"/>
    <s v="  Month-to-Month   "/>
    <s v="Direct Debit"/>
    <n v="29"/>
    <n v="408"/>
    <x v="2"/>
    <s v="Competitor had better devices"/>
    <x v="84"/>
    <x v="1362"/>
    <n v="119"/>
    <x v="0"/>
    <n v="33.33"/>
    <x v="4"/>
    <s v="Phone"/>
    <x v="1"/>
    <n v="2.23"/>
    <n v="5472"/>
    <s v="Medio"/>
    <s v="Bajo"/>
    <n v="2.5210084033613446E-2"/>
    <n v="971"/>
    <n v="124"/>
    <n v="0.95967741935483875"/>
    <n v="0.95967741935483875"/>
    <s v="Primera compra"/>
    <n v="536"/>
    <n v="17.609856262833677"/>
    <n v="1.4674880219028064"/>
    <x v="0"/>
    <x v="1"/>
    <s v="abr"/>
  </r>
  <r>
    <x v="6322"/>
    <x v="1"/>
    <n v="18"/>
    <n v="9"/>
    <n v="22.4"/>
    <n v="0"/>
    <s v="No"/>
    <s v="No"/>
    <n v="11"/>
    <n v="4"/>
    <n v="15"/>
    <s v="Yes"/>
    <n v="0"/>
    <s v="NY"/>
    <x v="1"/>
    <n v="29"/>
    <s v="Yes"/>
    <s v="No"/>
    <s v="No"/>
    <s v="  Month-to-Month   "/>
    <s v="Direct Debit"/>
    <n v="31"/>
    <n v="100"/>
    <x v="2"/>
    <s v="Competitor offered higher download speeds"/>
    <x v="424"/>
    <x v="190"/>
    <n v="90"/>
    <x v="1"/>
    <n v="29.8"/>
    <x v="4"/>
    <s v="Phone"/>
    <x v="1"/>
    <n v="0"/>
    <n v="3284"/>
    <s v="Medio"/>
    <s v="Bajo"/>
    <n v="3.3333333333333333E-2"/>
    <n v="1439"/>
    <n v="12"/>
    <n v="7.5"/>
    <n v="7.5"/>
    <s v="Primera compra"/>
    <n v="298"/>
    <n v="9.7905544147843955"/>
    <n v="0.81587953456536633"/>
    <x v="0"/>
    <x v="1"/>
    <s v="dic"/>
  </r>
  <r>
    <x v="6323"/>
    <x v="1"/>
    <n v="28"/>
    <n v="110"/>
    <n v="311.39999999999998"/>
    <n v="0"/>
    <s v="No"/>
    <s v="No"/>
    <n v="20.5"/>
    <n v="5"/>
    <n v="2"/>
    <s v="Yes"/>
    <n v="0"/>
    <s v="ID"/>
    <x v="0"/>
    <n v="82"/>
    <s v="No"/>
    <s v="Yes"/>
    <s v="Yes"/>
    <s v="  Month-to-Month   "/>
    <s v="Direct Debit"/>
    <n v="43"/>
    <n v="1033"/>
    <x v="2"/>
    <s v="Competitor made better offer"/>
    <x v="625"/>
    <x v="1444"/>
    <n v="42"/>
    <x v="1"/>
    <n v="46.96"/>
    <x v="1"/>
    <s v="Email"/>
    <x v="1"/>
    <n v="0"/>
    <n v="1242"/>
    <s v="Alto"/>
    <s v="Bajo"/>
    <n v="0"/>
    <n v="499"/>
    <n v="110"/>
    <n v="0.38181818181818183"/>
    <n v="0.38181818181818183"/>
    <s v="Primera compra"/>
    <n v="554"/>
    <n v="18.201232032854207"/>
    <n v="1.516769336071184"/>
    <x v="0"/>
    <x v="2"/>
    <s v="abr"/>
  </r>
  <r>
    <x v="6324"/>
    <x v="1"/>
    <n v="35"/>
    <n v="29"/>
    <n v="111.1"/>
    <n v="0"/>
    <s v="No"/>
    <s v="No"/>
    <n v="0"/>
    <n v="0"/>
    <n v="6"/>
    <s v="Yes"/>
    <n v="0"/>
    <s v="NJ"/>
    <x v="1"/>
    <n v="45"/>
    <s v="No"/>
    <s v="No"/>
    <s v="No"/>
    <s v="  Month-to-Month   "/>
    <s v="Credit Card"/>
    <n v="34"/>
    <n v="348"/>
    <x v="4"/>
    <s v="Attitude of support person"/>
    <x v="1099"/>
    <x v="1083"/>
    <n v="91"/>
    <x v="1"/>
    <n v="35.479999999999997"/>
    <x v="9"/>
    <s v="Email"/>
    <x v="1"/>
    <n v="0"/>
    <n v="5744"/>
    <s v="Medio"/>
    <s v="Medio"/>
    <n v="8.7912087912087919E-2"/>
    <n v="296"/>
    <n v="37"/>
    <n v="2.4594594594594597"/>
    <n v="2.4594594594594597"/>
    <s v="Primera compra"/>
    <n v="792"/>
    <n v="26.020533880903493"/>
    <n v="2.1683778234086244"/>
    <x v="1"/>
    <x v="1"/>
    <s v="ago"/>
  </r>
  <r>
    <x v="6325"/>
    <x v="1"/>
    <n v="2"/>
    <n v="31"/>
    <n v="84.9"/>
    <n v="0"/>
    <s v="No"/>
    <s v="No"/>
    <n v="0"/>
    <n v="3"/>
    <n v="13"/>
    <s v="Yes"/>
    <n v="0"/>
    <s v="MA"/>
    <x v="1"/>
    <n v="32"/>
    <s v="No"/>
    <s v="No"/>
    <s v="No"/>
    <s v="  Month-to-Month   "/>
    <s v="Direct Debit"/>
    <n v="53"/>
    <n v="898"/>
    <x v="4"/>
    <s v="Attitude of support person"/>
    <x v="395"/>
    <x v="1259"/>
    <n v="63"/>
    <x v="2"/>
    <n v="51.48"/>
    <x v="10"/>
    <s v="Phone"/>
    <x v="1"/>
    <n v="0"/>
    <n v="5142"/>
    <s v="Alto"/>
    <s v="Medio"/>
    <n v="0.1111111111111111"/>
    <n v="1458"/>
    <n v="38"/>
    <n v="1.6578947368421053"/>
    <n v="1.6578947368421053"/>
    <s v="Primera compra"/>
    <n v="1185"/>
    <n v="38.932238193018478"/>
    <n v="3.2443531827515399"/>
    <x v="1"/>
    <x v="2"/>
    <s v="jul"/>
  </r>
  <r>
    <x v="6326"/>
    <x v="1"/>
    <n v="16"/>
    <n v="32"/>
    <n v="59.6"/>
    <n v="0"/>
    <s v="No"/>
    <s v="No"/>
    <n v="0"/>
    <n v="0"/>
    <n v="3"/>
    <s v="No"/>
    <n v="5"/>
    <s v="OK"/>
    <x v="1"/>
    <n v="72"/>
    <s v="No"/>
    <s v="Yes"/>
    <s v="No"/>
    <s v="  Month-to-Month   "/>
    <s v="Direct Debit"/>
    <n v="33"/>
    <n v="152"/>
    <x v="2"/>
    <s v="Competitor made better offer"/>
    <x v="1129"/>
    <x v="1114"/>
    <n v="31"/>
    <x v="2"/>
    <n v="35.369999999999997"/>
    <x v="0"/>
    <s v="SMS"/>
    <x v="1"/>
    <n v="0"/>
    <n v="4907"/>
    <s v="Medio"/>
    <s v="Bajo"/>
    <n v="6.4516129032258063E-2"/>
    <n v="376"/>
    <n v="34"/>
    <n v="0.91176470588235292"/>
    <n v="0.91176470588235292"/>
    <s v="Primera compra"/>
    <n v="705"/>
    <n v="23.162217659137575"/>
    <n v="1.9301848049281312"/>
    <x v="0"/>
    <x v="1"/>
    <s v="nov"/>
  </r>
  <r>
    <x v="6327"/>
    <x v="1"/>
    <n v="14"/>
    <n v="156"/>
    <n v="351.6"/>
    <n v="0"/>
    <s v="No"/>
    <s v="No"/>
    <n v="0"/>
    <n v="5"/>
    <n v="8"/>
    <s v="Yes"/>
    <n v="0"/>
    <s v="DC"/>
    <x v="1"/>
    <n v="45"/>
    <s v="No"/>
    <s v="No"/>
    <s v="Yes"/>
    <s v="  Month-to-Month   "/>
    <s v="Direct Debit"/>
    <n v="41"/>
    <n v="1454"/>
    <x v="2"/>
    <s v="Competitor had better devices"/>
    <x v="1404"/>
    <x v="1372"/>
    <n v="29"/>
    <x v="2"/>
    <n v="35.18"/>
    <x v="3"/>
    <s v="Email"/>
    <x v="1"/>
    <n v="0"/>
    <n v="5738"/>
    <s v="Medio"/>
    <s v="Bajo"/>
    <n v="3.4482758620689655E-2"/>
    <n v="721"/>
    <n v="157"/>
    <n v="0.18471337579617833"/>
    <n v="0.18471337579617833"/>
    <s v="Primera compra"/>
    <n v="1039"/>
    <n v="34.135523613963038"/>
    <n v="2.8446269678302532"/>
    <x v="2"/>
    <x v="0"/>
    <s v="dic"/>
  </r>
  <r>
    <x v="6328"/>
    <x v="1"/>
    <n v="9"/>
    <n v="9"/>
    <n v="20.5"/>
    <n v="278"/>
    <s v="Yes"/>
    <s v="No"/>
    <n v="27.3"/>
    <n v="0"/>
    <n v="4"/>
    <s v="Yes"/>
    <n v="0"/>
    <s v="WI"/>
    <x v="1"/>
    <n v="50"/>
    <s v="No"/>
    <s v="No"/>
    <s v="No"/>
    <s v="  Month-to-Month   "/>
    <s v="Direct Debit"/>
    <n v="58"/>
    <n v="109"/>
    <x v="3"/>
    <s v="Don't know"/>
    <x v="215"/>
    <x v="55"/>
    <n v="23"/>
    <x v="1"/>
    <n v="53.13"/>
    <x v="1"/>
    <s v="Email"/>
    <x v="1"/>
    <n v="57649.72"/>
    <n v="5530"/>
    <s v="Alto"/>
    <s v="Bajo"/>
    <n v="0"/>
    <n v="1179"/>
    <n v="287"/>
    <n v="8.0139372822299645E-2"/>
    <n v="8.0139372822299645E-2"/>
    <s v="Primera compra"/>
    <n v="1306"/>
    <n v="42.907597535934286"/>
    <n v="3.5756331279945237"/>
    <x v="2"/>
    <x v="1"/>
    <s v="mar"/>
  </r>
  <r>
    <x v="6329"/>
    <x v="1"/>
    <n v="13"/>
    <n v="51"/>
    <n v="146.9"/>
    <n v="76"/>
    <s v="Yes"/>
    <s v="No"/>
    <n v="107.7"/>
    <n v="0"/>
    <n v="9"/>
    <s v="Yes"/>
    <n v="0"/>
    <s v="NJ"/>
    <x v="1"/>
    <n v="51"/>
    <s v="No"/>
    <s v="No"/>
    <s v="Yes"/>
    <s v="  Month-to-Month   "/>
    <s v="Direct Debit"/>
    <n v="33"/>
    <n v="374"/>
    <x v="2"/>
    <s v="Competitor offered more data"/>
    <x v="445"/>
    <x v="478"/>
    <n v="69"/>
    <x v="1"/>
    <n v="29.15"/>
    <x v="9"/>
    <s v="Email"/>
    <x v="0"/>
    <n v="0.32"/>
    <n v="3610"/>
    <s v="Medio"/>
    <s v="Medio"/>
    <n v="0.11594202898550725"/>
    <n v="1676"/>
    <n v="135"/>
    <n v="0.51111111111111107"/>
    <n v="0.51111111111111107"/>
    <s v="Primera compra"/>
    <n v="829"/>
    <n v="27.236139630390142"/>
    <n v="2.2696783025325118"/>
    <x v="1"/>
    <x v="1"/>
    <s v="jul"/>
  </r>
  <r>
    <x v="6330"/>
    <x v="1"/>
    <n v="39"/>
    <n v="8"/>
    <n v="18.2"/>
    <n v="8"/>
    <s v="Yes"/>
    <s v="No"/>
    <n v="6.3"/>
    <n v="3"/>
    <n v="7"/>
    <s v="Yes"/>
    <n v="0"/>
    <s v="NM"/>
    <x v="1"/>
    <n v="72"/>
    <s v="No"/>
    <s v="Yes"/>
    <s v="No"/>
    <s v="  Month-to-Month   "/>
    <s v="Direct Debit"/>
    <n v="24"/>
    <n v="40"/>
    <x v="2"/>
    <s v="Competitor offered more data"/>
    <x v="382"/>
    <x v="234"/>
    <n v="112"/>
    <x v="1"/>
    <n v="19.27"/>
    <x v="0"/>
    <s v="Email"/>
    <x v="0"/>
    <n v="0.02"/>
    <n v="6439"/>
    <s v="Medio"/>
    <s v="Bajo"/>
    <n v="1.7857142857142856E-2"/>
    <n v="1310"/>
    <n v="18"/>
    <n v="6.2222222222222223"/>
    <n v="6.2222222222222223"/>
    <s v="Primera compra"/>
    <n v="1216"/>
    <n v="39.950718685831625"/>
    <n v="3.3292265571526354"/>
    <x v="0"/>
    <x v="1"/>
    <s v="jun"/>
  </r>
  <r>
    <x v="6331"/>
    <x v="1"/>
    <n v="12"/>
    <n v="112"/>
    <n v="361.4"/>
    <n v="0"/>
    <s v="No"/>
    <s v="No"/>
    <n v="0"/>
    <n v="2"/>
    <n v="15"/>
    <s v="Yes"/>
    <n v="0"/>
    <s v="CA"/>
    <x v="0"/>
    <n v="25"/>
    <s v="Yes"/>
    <s v="No"/>
    <s v="Yes"/>
    <s v="  Month-to-Month   "/>
    <s v="Paper Check"/>
    <n v="46"/>
    <n v="1099"/>
    <x v="2"/>
    <s v="Competitor made better offer"/>
    <x v="358"/>
    <x v="1391"/>
    <n v="102"/>
    <x v="2"/>
    <n v="44.8"/>
    <x v="1"/>
    <s v="Phone"/>
    <x v="0"/>
    <n v="0"/>
    <n v="1018"/>
    <s v="Medio"/>
    <s v="Bajo"/>
    <n v="0"/>
    <n v="887"/>
    <n v="112"/>
    <n v="0.9107142857142857"/>
    <n v="0.9107142857142857"/>
    <s v="Primera compra"/>
    <n v="1446"/>
    <n v="47.507186858316224"/>
    <n v="3.9589322381930185"/>
    <x v="2"/>
    <x v="0"/>
    <s v="oct"/>
  </r>
  <r>
    <x v="6332"/>
    <x v="1"/>
    <n v="4"/>
    <n v="40"/>
    <n v="67.900000000000006"/>
    <n v="32"/>
    <s v="Yes"/>
    <s v="No"/>
    <n v="49.6"/>
    <n v="5"/>
    <n v="1"/>
    <s v="Yes"/>
    <n v="0"/>
    <s v="SC"/>
    <x v="0"/>
    <n v="69"/>
    <s v="No"/>
    <s v="Yes"/>
    <s v="Yes"/>
    <s v="  Month-to-Month   "/>
    <s v="Direct Debit"/>
    <n v="19"/>
    <n v="143"/>
    <x v="2"/>
    <s v="Competitor had better devices"/>
    <x v="1256"/>
    <x v="143"/>
    <n v="85"/>
    <x v="2"/>
    <n v="15.82"/>
    <x v="3"/>
    <s v="Email"/>
    <x v="1"/>
    <n v="0.99"/>
    <n v="5851"/>
    <s v="Medio"/>
    <s v="Bajo"/>
    <n v="1.1764705882352941E-2"/>
    <n v="331"/>
    <n v="73"/>
    <n v="1.1643835616438356"/>
    <n v="1.1643835616438356"/>
    <s v="Primera compra"/>
    <n v="1422"/>
    <n v="46.718685831622174"/>
    <n v="3.893223819301848"/>
    <x v="2"/>
    <x v="1"/>
    <s v="nov"/>
  </r>
  <r>
    <x v="6333"/>
    <x v="1"/>
    <n v="18"/>
    <n v="6"/>
    <n v="15"/>
    <n v="4"/>
    <s v="Yes"/>
    <s v="No"/>
    <n v="4.3"/>
    <n v="2"/>
    <n v="6"/>
    <s v="Yes"/>
    <n v="0"/>
    <s v="MD"/>
    <x v="0"/>
    <n v="34"/>
    <s v="No"/>
    <s v="No"/>
    <s v="No"/>
    <s v="  Month-to-Month   "/>
    <s v="Direct Debit"/>
    <n v="53"/>
    <n v="53"/>
    <x v="1"/>
    <s v="Service dissatisfaction"/>
    <x v="545"/>
    <x v="317"/>
    <n v="82"/>
    <x v="2"/>
    <n v="48.88"/>
    <x v="0"/>
    <s v="Email"/>
    <x v="0"/>
    <n v="0.13"/>
    <n v="6677"/>
    <s v="Alto"/>
    <s v="Bajo"/>
    <n v="2.4390243902439025E-2"/>
    <n v="1019"/>
    <n v="12"/>
    <n v="6.833333333333333"/>
    <n v="6.833333333333333"/>
    <s v="Primera compra"/>
    <n v="814"/>
    <n v="26.743326488706366"/>
    <n v="2.2286105407255303"/>
    <x v="0"/>
    <x v="1"/>
    <s v="jul"/>
  </r>
  <r>
    <x v="6334"/>
    <x v="1"/>
    <n v="20"/>
    <n v="45"/>
    <n v="112.3"/>
    <n v="0"/>
    <s v="No"/>
    <s v="No"/>
    <n v="0"/>
    <n v="1"/>
    <n v="10"/>
    <s v="Yes"/>
    <n v="0"/>
    <s v="NC"/>
    <x v="0"/>
    <n v="39"/>
    <s v="No"/>
    <s v="No"/>
    <s v="No"/>
    <s v="  Month-to-Month   "/>
    <s v="Direct Debit"/>
    <n v="49"/>
    <n v="614"/>
    <x v="2"/>
    <s v="Competitor made better offer"/>
    <x v="1259"/>
    <x v="612"/>
    <n v="93"/>
    <x v="2"/>
    <n v="43.62"/>
    <x v="8"/>
    <s v="Phone"/>
    <x v="1"/>
    <n v="0"/>
    <n v="726"/>
    <s v="Medio"/>
    <s v="Medio"/>
    <n v="9.6774193548387094E-2"/>
    <n v="467"/>
    <n v="54"/>
    <n v="1.7222222222222223"/>
    <n v="1.7222222222222223"/>
    <s v="Primera compra"/>
    <n v="986"/>
    <n v="32.394250513347018"/>
    <n v="2.6995208761122513"/>
    <x v="1"/>
    <x v="1"/>
    <s v="ene"/>
  </r>
  <r>
    <x v="6335"/>
    <x v="1"/>
    <n v="4"/>
    <n v="51"/>
    <n v="125.4"/>
    <n v="40"/>
    <s v="Yes"/>
    <s v="No"/>
    <n v="33"/>
    <n v="2"/>
    <n v="1"/>
    <s v="Yes"/>
    <n v="0"/>
    <s v="LA"/>
    <x v="0"/>
    <n v="53"/>
    <s v="No"/>
    <s v="No"/>
    <s v="No"/>
    <s v="  Month-to-Month   "/>
    <s v="Direct Debit"/>
    <n v="49"/>
    <n v="472"/>
    <x v="4"/>
    <s v="Attitude of support person"/>
    <x v="1326"/>
    <x v="52"/>
    <n v="100"/>
    <x v="2"/>
    <n v="48.78"/>
    <x v="7"/>
    <s v="SMS"/>
    <x v="1"/>
    <n v="0.1"/>
    <n v="1845"/>
    <s v="Alto"/>
    <s v="Medio"/>
    <n v="0.06"/>
    <n v="964"/>
    <n v="97"/>
    <n v="1.0309278350515463"/>
    <n v="1.0309278350515463"/>
    <s v="Primera compra"/>
    <n v="1730"/>
    <n v="56.837782340862418"/>
    <n v="4.7364818617385351"/>
    <x v="1"/>
    <x v="1"/>
    <s v="ene"/>
  </r>
  <r>
    <x v="6336"/>
    <x v="1"/>
    <n v="1"/>
    <n v="73"/>
    <n v="178.8"/>
    <n v="0"/>
    <s v="No"/>
    <s v="No"/>
    <n v="0"/>
    <n v="3"/>
    <n v="1"/>
    <s v="Yes"/>
    <n v="0"/>
    <s v="VT"/>
    <x v="1"/>
    <n v="69"/>
    <s v="No"/>
    <s v="Yes"/>
    <s v="No"/>
    <s v="  Month-to-Month   "/>
    <s v="Direct Debit"/>
    <n v="44"/>
    <n v="1125"/>
    <x v="5"/>
    <s v="Price too high"/>
    <x v="249"/>
    <x v="513"/>
    <n v="119"/>
    <x v="0"/>
    <n v="52.24"/>
    <x v="1"/>
    <s v="Phone"/>
    <x v="1"/>
    <n v="0"/>
    <n v="4505"/>
    <s v="Alto"/>
    <s v="Bajo"/>
    <n v="0"/>
    <n v="1434"/>
    <n v="73"/>
    <n v="1.6301369863013699"/>
    <n v="1.6301369863013699"/>
    <s v="Primera compra"/>
    <n v="769"/>
    <n v="25.264887063655031"/>
    <n v="2.1054072553045859"/>
    <x v="2"/>
    <x v="0"/>
    <s v="sept"/>
  </r>
  <r>
    <x v="6337"/>
    <x v="1"/>
    <n v="13"/>
    <n v="38"/>
    <n v="113.1"/>
    <n v="40"/>
    <s v="Yes"/>
    <s v="No"/>
    <n v="32.299999999999997"/>
    <n v="5"/>
    <n v="7"/>
    <s v="Yes"/>
    <n v="0"/>
    <s v="VT"/>
    <x v="0"/>
    <n v="76"/>
    <s v="No"/>
    <s v="Yes"/>
    <s v="No"/>
    <s v="  Month-to-Month   "/>
    <s v="Direct Debit"/>
    <n v="54"/>
    <n v="510"/>
    <x v="2"/>
    <s v="Competitor made better offer"/>
    <x v="403"/>
    <x v="577"/>
    <n v="3"/>
    <x v="1"/>
    <n v="53.76"/>
    <x v="3"/>
    <s v="Email"/>
    <x v="0"/>
    <n v="0.13"/>
    <n v="398"/>
    <s v="Alto"/>
    <s v="Bajo"/>
    <n v="0.33333333333333331"/>
    <n v="1469"/>
    <n v="79"/>
    <n v="3.7974683544303799E-2"/>
    <n v="3.7974683544303799E-2"/>
    <s v="Primera compra"/>
    <n v="1743"/>
    <n v="57.264887063655038"/>
    <n v="4.7720739219712529"/>
    <x v="2"/>
    <x v="1"/>
    <s v="ene"/>
  </r>
  <r>
    <x v="6338"/>
    <x v="1"/>
    <n v="33"/>
    <n v="120"/>
    <n v="406"/>
    <n v="0"/>
    <s v="No"/>
    <s v="Yes"/>
    <n v="0"/>
    <n v="5"/>
    <n v="1"/>
    <s v="Yes"/>
    <n v="0"/>
    <s v="OH"/>
    <x v="0"/>
    <n v="58"/>
    <s v="No"/>
    <s v="No"/>
    <s v="No"/>
    <s v="  Month-to-Month   "/>
    <s v="Direct Debit"/>
    <n v="37"/>
    <n v="1518"/>
    <x v="2"/>
    <s v="Competitor had better devices"/>
    <x v="920"/>
    <x v="1146"/>
    <n v="76"/>
    <x v="1"/>
    <n v="32.29"/>
    <x v="10"/>
    <s v="Email"/>
    <x v="1"/>
    <n v="0"/>
    <n v="5672"/>
    <s v="Medio"/>
    <s v="Medio"/>
    <n v="9.2105263157894732E-2"/>
    <n v="520"/>
    <n v="127"/>
    <n v="0.59842519685039375"/>
    <n v="0.59842519685039375"/>
    <s v="Primera compra"/>
    <n v="1685"/>
    <n v="55.359342915811084"/>
    <n v="4.6132785763175903"/>
    <x v="1"/>
    <x v="0"/>
    <s v="mar"/>
  </r>
  <r>
    <x v="6339"/>
    <x v="1"/>
    <n v="36"/>
    <n v="161"/>
    <n v="518.5"/>
    <n v="0"/>
    <s v="No"/>
    <s v="No"/>
    <n v="0"/>
    <n v="1"/>
    <n v="5"/>
    <s v="Yes"/>
    <n v="0"/>
    <s v="CT"/>
    <x v="0"/>
    <n v="70"/>
    <s v="No"/>
    <s v="Yes"/>
    <s v="Yes"/>
    <s v="  Month-to-Month   "/>
    <s v="Direct Debit"/>
    <n v="56"/>
    <n v="2080"/>
    <x v="2"/>
    <s v="Competitor made better offer"/>
    <x v="1041"/>
    <x v="487"/>
    <n v="51"/>
    <x v="1"/>
    <n v="59.96"/>
    <x v="10"/>
    <s v="SMS"/>
    <x v="0"/>
    <n v="0"/>
    <n v="6413"/>
    <s v="Alto"/>
    <s v="Medio"/>
    <n v="0.13725490196078433"/>
    <n v="910"/>
    <n v="168"/>
    <n v="0.30357142857142855"/>
    <n v="0.30357142857142855"/>
    <s v="Primera compra"/>
    <n v="1232"/>
    <n v="40.476386036960989"/>
    <n v="3.3730321697467489"/>
    <x v="1"/>
    <x v="0"/>
    <s v="may"/>
  </r>
  <r>
    <x v="6340"/>
    <x v="1"/>
    <n v="31"/>
    <n v="39"/>
    <n v="96.1"/>
    <n v="76"/>
    <s v="Yes"/>
    <s v="No"/>
    <n v="107.7"/>
    <n v="5"/>
    <n v="1"/>
    <s v="Yes"/>
    <n v="0"/>
    <s v="MA"/>
    <x v="1"/>
    <n v="67"/>
    <s v="No"/>
    <s v="Yes"/>
    <s v="No"/>
    <s v="  Month-to-Month   "/>
    <s v="Direct Debit"/>
    <n v="52"/>
    <n v="991"/>
    <x v="4"/>
    <s v="Attitude of support person"/>
    <x v="923"/>
    <x v="430"/>
    <n v="7"/>
    <x v="1"/>
    <n v="56.41"/>
    <x v="7"/>
    <s v="Phone"/>
    <x v="0"/>
    <n v="0.32"/>
    <n v="296"/>
    <s v="Alto"/>
    <s v="Medio"/>
    <n v="0.8571428571428571"/>
    <n v="1102"/>
    <n v="121"/>
    <n v="5.7851239669421489E-2"/>
    <n v="5.7851239669421489E-2"/>
    <s v="Primera compra"/>
    <n v="1636"/>
    <n v="53.749486652977417"/>
    <n v="4.4791238877481181"/>
    <x v="1"/>
    <x v="2"/>
    <s v="abr"/>
  </r>
  <r>
    <x v="6341"/>
    <x v="1"/>
    <n v="36"/>
    <n v="2"/>
    <n v="7"/>
    <n v="0"/>
    <s v="No"/>
    <s v="No"/>
    <n v="45.9"/>
    <n v="1"/>
    <n v="5"/>
    <s v="Yes"/>
    <n v="0"/>
    <s v="AZ"/>
    <x v="0"/>
    <n v="40"/>
    <s v="No"/>
    <s v="No"/>
    <s v="No"/>
    <s v="  Month-to-Month   "/>
    <s v="Credit Card"/>
    <n v="28"/>
    <n v="28"/>
    <x v="4"/>
    <s v="Attitude of support person"/>
    <x v="1109"/>
    <x v="640"/>
    <n v="33"/>
    <x v="0"/>
    <n v="25.02"/>
    <x v="8"/>
    <s v="Email"/>
    <x v="1"/>
    <n v="0"/>
    <n v="4313"/>
    <s v="Medio"/>
    <s v="Medio"/>
    <n v="0.27272727272727271"/>
    <n v="1575"/>
    <n v="11"/>
    <n v="3"/>
    <n v="3"/>
    <s v="Primera compra"/>
    <n v="886"/>
    <n v="29.108829568788501"/>
    <n v="2.4257357973990419"/>
    <x v="1"/>
    <x v="1"/>
    <s v="may"/>
  </r>
  <r>
    <x v="6342"/>
    <x v="1"/>
    <n v="31"/>
    <n v="262"/>
    <n v="787.8"/>
    <n v="196"/>
    <s v="Yes"/>
    <s v="No"/>
    <n v="142.1"/>
    <n v="2"/>
    <n v="7"/>
    <s v="Yes"/>
    <n v="0"/>
    <s v="NH"/>
    <x v="0"/>
    <n v="77"/>
    <s v="No"/>
    <s v="Yes"/>
    <s v="Yes"/>
    <s v="  Month-to-Month   "/>
    <s v="Direct Debit"/>
    <n v="47"/>
    <n v="2291"/>
    <x v="2"/>
    <s v="Competitor offered more data"/>
    <x v="451"/>
    <x v="75"/>
    <n v="44"/>
    <x v="0"/>
    <n v="54.61"/>
    <x v="8"/>
    <s v="SMS"/>
    <x v="1"/>
    <n v="7.1"/>
    <n v="5233"/>
    <s v="Alto"/>
    <s v="Medio"/>
    <n v="0.20454545454545456"/>
    <n v="1257"/>
    <n v="467"/>
    <n v="9.421841541755889E-2"/>
    <n v="9.421841541755889E-2"/>
    <s v="Primera compra"/>
    <n v="1679"/>
    <n v="55.162217659137575"/>
    <n v="4.5968514715947979"/>
    <x v="1"/>
    <x v="3"/>
    <s v="mar"/>
  </r>
  <r>
    <x v="6343"/>
    <x v="1"/>
    <n v="28"/>
    <n v="103"/>
    <n v="329.2"/>
    <n v="0"/>
    <s v="No"/>
    <s v="No"/>
    <n v="0"/>
    <n v="1"/>
    <n v="3"/>
    <s v="No"/>
    <n v="64"/>
    <s v="MD"/>
    <x v="0"/>
    <n v="85"/>
    <s v="No"/>
    <s v="Yes"/>
    <s v="Yes"/>
    <s v="  One Year   "/>
    <s v="Direct Debit"/>
    <n v="27"/>
    <n v="1269"/>
    <x v="2"/>
    <s v="Competitor offered higher download speeds"/>
    <x v="677"/>
    <x v="1440"/>
    <n v="81"/>
    <x v="0"/>
    <n v="24.84"/>
    <x v="7"/>
    <s v="SMS"/>
    <x v="1"/>
    <n v="0"/>
    <n v="3524"/>
    <s v="Medio"/>
    <s v="Medio"/>
    <n v="7.407407407407407E-2"/>
    <n v="1008"/>
    <n v="109"/>
    <n v="0.74311926605504586"/>
    <n v="0.74311926605504586"/>
    <s v="Primera compra"/>
    <n v="1434"/>
    <n v="47.112936344969199"/>
    <n v="3.9260780287474333"/>
    <x v="1"/>
    <x v="0"/>
    <s v="nov"/>
  </r>
  <r>
    <x v="6344"/>
    <x v="1"/>
    <n v="19"/>
    <n v="106"/>
    <n v="286.39999999999998"/>
    <n v="0"/>
    <s v="No"/>
    <s v="Yes"/>
    <n v="0"/>
    <n v="1"/>
    <n v="2"/>
    <s v="Yes"/>
    <n v="0"/>
    <s v="TN"/>
    <x v="0"/>
    <n v="32"/>
    <s v="No"/>
    <s v="No"/>
    <s v="Yes"/>
    <s v="  Month-to-Month   "/>
    <s v="Direct Debit"/>
    <n v="64"/>
    <n v="1413"/>
    <x v="1"/>
    <s v="Service dissatisfaction"/>
    <x v="45"/>
    <x v="176"/>
    <n v="113"/>
    <x v="2"/>
    <n v="75"/>
    <x v="4"/>
    <s v="Email"/>
    <x v="1"/>
    <n v="0"/>
    <n v="5795"/>
    <s v="Alto"/>
    <s v="Bajo"/>
    <n v="2.6548672566371681E-2"/>
    <n v="1120"/>
    <n v="109"/>
    <n v="1.036697247706422"/>
    <n v="1.036697247706422"/>
    <s v="Primera compra"/>
    <n v="400"/>
    <n v="13.141683778234086"/>
    <n v="1.0951403148528405"/>
    <x v="0"/>
    <x v="0"/>
    <s v="sept"/>
  </r>
  <r>
    <x v="6345"/>
    <x v="1"/>
    <n v="2"/>
    <n v="59"/>
    <n v="136.4"/>
    <n v="184"/>
    <s v="Yes"/>
    <s v="No"/>
    <n v="65.900000000000006"/>
    <n v="0"/>
    <n v="3"/>
    <s v="Yes"/>
    <n v="0"/>
    <s v="CA"/>
    <x v="0"/>
    <n v="42"/>
    <s v="No"/>
    <s v="No"/>
    <s v="No"/>
    <s v="  Month-to-Month   "/>
    <s v="Direct Debit"/>
    <n v="37"/>
    <n v="846"/>
    <x v="0"/>
    <m/>
    <x v="229"/>
    <x v="324"/>
    <n v="95"/>
    <x v="2"/>
    <n v="30.05"/>
    <x v="8"/>
    <s v="Email"/>
    <x v="0"/>
    <n v="1.98"/>
    <n v="5793"/>
    <s v="Medio"/>
    <s v="Medio"/>
    <n v="9.4736842105263161E-2"/>
    <n v="957"/>
    <n v="252"/>
    <n v="0.37698412698412698"/>
    <n v="0.37698412698412698"/>
    <s v="Primera compra"/>
    <n v="830"/>
    <n v="27.268993839835726"/>
    <n v="2.2724161533196439"/>
    <x v="1"/>
    <x v="2"/>
    <s v="jul"/>
  </r>
  <r>
    <x v="6346"/>
    <x v="1"/>
    <n v="13"/>
    <n v="109"/>
    <n v="176.4"/>
    <n v="20"/>
    <s v="Yes"/>
    <s v="No"/>
    <n v="13.5"/>
    <n v="4"/>
    <n v="8"/>
    <s v="Yes"/>
    <n v="0"/>
    <s v="HI"/>
    <x v="1"/>
    <n v="70"/>
    <s v="No"/>
    <s v="Yes"/>
    <s v="No"/>
    <s v="  Month-to-Month   "/>
    <s v="Direct Debit"/>
    <n v="55"/>
    <n v="740"/>
    <x v="2"/>
    <s v="Competitor made better offer"/>
    <x v="1146"/>
    <x v="541"/>
    <n v="108"/>
    <x v="2"/>
    <n v="65.25"/>
    <x v="2"/>
    <s v="SMS"/>
    <x v="1"/>
    <n v="0.4"/>
    <n v="1846"/>
    <s v="Alto"/>
    <s v="Medio"/>
    <n v="4.6296296296296294E-2"/>
    <n v="729"/>
    <n v="134"/>
    <n v="0.80597014925373134"/>
    <n v="0.80597014925373134"/>
    <s v="Primera compra"/>
    <n v="731"/>
    <n v="24.016427104722794"/>
    <n v="2.001368925393566"/>
    <x v="1"/>
    <x v="2"/>
    <s v="oct"/>
  </r>
  <r>
    <x v="6347"/>
    <x v="1"/>
    <n v="17"/>
    <n v="6"/>
    <n v="9"/>
    <n v="1"/>
    <s v="Yes"/>
    <s v="No"/>
    <n v="6.3"/>
    <n v="5"/>
    <n v="0"/>
    <s v="No"/>
    <n v="0"/>
    <s v="KS"/>
    <x v="1"/>
    <n v="19"/>
    <s v="Yes"/>
    <s v="No"/>
    <s v="No"/>
    <s v="  Month-to-Month   "/>
    <s v="Credit Card"/>
    <n v="12"/>
    <n v="12"/>
    <x v="5"/>
    <s v="Long distance charges"/>
    <x v="770"/>
    <x v="1191"/>
    <n v="26"/>
    <x v="2"/>
    <n v="13.92"/>
    <x v="8"/>
    <s v="SMS"/>
    <x v="1"/>
    <n v="0.12"/>
    <n v="4746"/>
    <s v="Medio"/>
    <s v="Medio"/>
    <n v="0.34615384615384615"/>
    <n v="1056"/>
    <n v="16"/>
    <n v="1.625"/>
    <n v="1.625"/>
    <s v="Primera compra"/>
    <n v="1667"/>
    <n v="54.767967145790557"/>
    <n v="4.5639972621492131"/>
    <x v="1"/>
    <x v="1"/>
    <s v="mar"/>
  </r>
  <r>
    <x v="6348"/>
    <x v="1"/>
    <n v="3"/>
    <n v="39"/>
    <n v="99"/>
    <n v="0"/>
    <s v="No"/>
    <s v="Yes"/>
    <n v="0"/>
    <n v="2"/>
    <n v="3"/>
    <s v="No"/>
    <n v="3"/>
    <s v="RI"/>
    <x v="1"/>
    <n v="58"/>
    <s v="No"/>
    <s v="No"/>
    <s v="No"/>
    <s v="  Month-to-Month   "/>
    <s v="Direct Debit"/>
    <n v="35"/>
    <n v="229"/>
    <x v="2"/>
    <s v="Competitor had better devices"/>
    <x v="22"/>
    <x v="807"/>
    <n v="28"/>
    <x v="2"/>
    <n v="39.090000000000003"/>
    <x v="2"/>
    <s v="Email"/>
    <x v="0"/>
    <n v="0"/>
    <n v="4803"/>
    <s v="Medio"/>
    <s v="Medio"/>
    <n v="0.17857142857142858"/>
    <n v="1536"/>
    <n v="44"/>
    <n v="0.63636363636363635"/>
    <n v="0.63636363636363635"/>
    <s v="Primera compra"/>
    <n v="1190"/>
    <n v="39.096509240246405"/>
    <n v="3.2580424366872003"/>
    <x v="1"/>
    <x v="1"/>
    <s v="jul"/>
  </r>
  <r>
    <x v="6349"/>
    <x v="1"/>
    <n v="5"/>
    <n v="48"/>
    <n v="101.9"/>
    <n v="24"/>
    <s v="Yes"/>
    <s v="No"/>
    <n v="10.1"/>
    <n v="0"/>
    <n v="5"/>
    <s v="Yes"/>
    <n v="0"/>
    <s v="TX"/>
    <x v="1"/>
    <n v="34"/>
    <s v="No"/>
    <s v="No"/>
    <s v="No"/>
    <s v="  Month-to-Month   "/>
    <s v="Credit Card"/>
    <n v="37"/>
    <n v="238"/>
    <x v="2"/>
    <s v="Competitor had better devices"/>
    <x v="1321"/>
    <x v="137"/>
    <n v="52"/>
    <x v="2"/>
    <n v="35.36"/>
    <x v="2"/>
    <s v="SMS"/>
    <x v="1"/>
    <n v="0.5"/>
    <n v="1045"/>
    <s v="Medio"/>
    <s v="Medio"/>
    <n v="9.6153846153846159E-2"/>
    <n v="618"/>
    <n v="77"/>
    <n v="0.67532467532467533"/>
    <n v="0.67532467532467533"/>
    <s v="Primera compra"/>
    <n v="340"/>
    <n v="11.170431211498972"/>
    <n v="0.93086926762491429"/>
    <x v="1"/>
    <x v="1"/>
    <s v="nov"/>
  </r>
  <r>
    <x v="6350"/>
    <x v="1"/>
    <n v="20"/>
    <n v="2"/>
    <n v="4"/>
    <n v="4"/>
    <s v="Yes"/>
    <s v="No"/>
    <n v="5.4"/>
    <n v="2"/>
    <n v="1"/>
    <s v="Yes"/>
    <n v="0"/>
    <s v="SD"/>
    <x v="0"/>
    <n v="41"/>
    <s v="No"/>
    <s v="No"/>
    <s v="No"/>
    <s v="  Month-to-Month   "/>
    <s v="Direct Debit"/>
    <n v="38"/>
    <n v="38"/>
    <x v="5"/>
    <s v="Price too high"/>
    <x v="229"/>
    <x v="961"/>
    <n v="71"/>
    <x v="1"/>
    <n v="36.18"/>
    <x v="1"/>
    <s v="SMS"/>
    <x v="0"/>
    <n v="0.11"/>
    <n v="981"/>
    <s v="Medio"/>
    <s v="Bajo"/>
    <n v="0"/>
    <n v="944"/>
    <n v="6"/>
    <n v="11.833333333333334"/>
    <n v="11.833333333333334"/>
    <s v="Primera compra"/>
    <n v="830"/>
    <n v="27.268993839835726"/>
    <n v="2.2724161533196439"/>
    <x v="2"/>
    <x v="1"/>
    <s v="jul"/>
  </r>
  <r>
    <x v="6351"/>
    <x v="1"/>
    <n v="16"/>
    <n v="108"/>
    <n v="268.8"/>
    <n v="0"/>
    <s v="No"/>
    <s v="Yes"/>
    <n v="0"/>
    <n v="5"/>
    <n v="6"/>
    <s v="Yes"/>
    <n v="0"/>
    <s v="NH"/>
    <x v="1"/>
    <n v="44"/>
    <s v="No"/>
    <s v="No"/>
    <s v="No"/>
    <s v="  One Year   "/>
    <s v="Credit Card"/>
    <n v="32"/>
    <n v="2167"/>
    <x v="5"/>
    <s v="Long distance charges"/>
    <x v="860"/>
    <x v="1297"/>
    <n v="44"/>
    <x v="0"/>
    <n v="31.37"/>
    <x v="10"/>
    <s v="Phone"/>
    <x v="1"/>
    <n v="0"/>
    <n v="5291"/>
    <s v="Medio"/>
    <s v="Medio"/>
    <n v="0.15909090909090909"/>
    <n v="1318"/>
    <n v="115"/>
    <n v="0.38260869565217392"/>
    <n v="0.38260869565217392"/>
    <s v="Primera compra"/>
    <n v="810"/>
    <n v="26.611909650924026"/>
    <n v="2.2176591375770021"/>
    <x v="1"/>
    <x v="0"/>
    <s v="jul"/>
  </r>
  <r>
    <x v="6352"/>
    <x v="1"/>
    <n v="23"/>
    <n v="41"/>
    <n v="91.2"/>
    <n v="0"/>
    <s v="No"/>
    <s v="Yes"/>
    <n v="0"/>
    <n v="4"/>
    <n v="14"/>
    <s v="Yes"/>
    <n v="0"/>
    <s v="NY"/>
    <x v="1"/>
    <n v="29"/>
    <s v="Yes"/>
    <s v="No"/>
    <s v="No"/>
    <s v="  Month-to-Month   "/>
    <s v="Direct Debit"/>
    <n v="53"/>
    <n v="968"/>
    <x v="3"/>
    <s v="Don't know"/>
    <x v="790"/>
    <x v="136"/>
    <n v="72"/>
    <x v="1"/>
    <n v="47.18"/>
    <x v="8"/>
    <s v="Phone"/>
    <x v="1"/>
    <n v="0"/>
    <n v="3873"/>
    <s v="Alto"/>
    <s v="Medio"/>
    <n v="0.125"/>
    <n v="1654"/>
    <n v="50"/>
    <n v="1.44"/>
    <n v="1.44"/>
    <s v="Primera compra"/>
    <n v="526"/>
    <n v="17.281314168377822"/>
    <n v="1.4401095140314852"/>
    <x v="1"/>
    <x v="2"/>
    <s v="may"/>
  </r>
  <r>
    <x v="6353"/>
    <x v="1"/>
    <n v="14"/>
    <n v="16"/>
    <n v="49"/>
    <n v="40"/>
    <s v="Yes"/>
    <s v="No"/>
    <n v="64.5"/>
    <n v="5"/>
    <n v="0"/>
    <s v="No"/>
    <n v="0"/>
    <s v="VT"/>
    <x v="0"/>
    <n v="57"/>
    <s v="No"/>
    <s v="No"/>
    <s v="No"/>
    <s v="  Month-to-Month   "/>
    <s v="Credit Card"/>
    <n v="9"/>
    <n v="90"/>
    <x v="4"/>
    <s v="Attitude of support person"/>
    <x v="864"/>
    <x v="1240"/>
    <n v="65"/>
    <x v="2"/>
    <n v="7.57"/>
    <x v="7"/>
    <s v="Email"/>
    <x v="0"/>
    <n v="0.13"/>
    <n v="2251"/>
    <s v="Medio"/>
    <s v="Medio"/>
    <n v="9.2307692307692313E-2"/>
    <n v="1146"/>
    <n v="62"/>
    <n v="1.0483870967741935"/>
    <n v="1.0483870967741935"/>
    <s v="Primera compra"/>
    <n v="1419"/>
    <n v="46.620123203285424"/>
    <n v="3.8850102669404518"/>
    <x v="1"/>
    <x v="1"/>
    <s v="nov"/>
  </r>
  <r>
    <x v="6354"/>
    <x v="1"/>
    <n v="41"/>
    <n v="5"/>
    <n v="9"/>
    <n v="0"/>
    <s v="No"/>
    <s v="Yes"/>
    <n v="0"/>
    <n v="2"/>
    <n v="5"/>
    <s v="Yes"/>
    <n v="0"/>
    <s v="CT"/>
    <x v="0"/>
    <n v="69"/>
    <s v="No"/>
    <s v="Yes"/>
    <s v="No"/>
    <s v="  Month-to-Month   "/>
    <s v="Direct Debit"/>
    <n v="34"/>
    <n v="34"/>
    <x v="2"/>
    <s v="Competitor made better offer"/>
    <x v="59"/>
    <x v="413"/>
    <n v="111"/>
    <x v="0"/>
    <n v="35.450000000000003"/>
    <x v="6"/>
    <s v="Email"/>
    <x v="0"/>
    <n v="0"/>
    <n v="4183"/>
    <s v="Medio"/>
    <s v="Medio"/>
    <n v="9.0090090090090086E-2"/>
    <n v="616"/>
    <n v="15"/>
    <n v="7.4"/>
    <n v="7.4"/>
    <s v="Primera compra"/>
    <n v="1538"/>
    <n v="50.529774127310063"/>
    <n v="4.2108145106091719"/>
    <x v="1"/>
    <x v="1"/>
    <s v="jul"/>
  </r>
  <r>
    <x v="6355"/>
    <x v="1"/>
    <n v="34"/>
    <n v="89"/>
    <n v="222.5"/>
    <n v="0"/>
    <s v="No"/>
    <s v="No"/>
    <n v="133.6"/>
    <n v="1"/>
    <n v="5"/>
    <s v="Yes"/>
    <n v="0"/>
    <s v="KS"/>
    <x v="0"/>
    <n v="60"/>
    <s v="No"/>
    <s v="No"/>
    <s v="No"/>
    <s v="  Month-to-Month   "/>
    <s v="Direct Debit"/>
    <n v="29"/>
    <n v="707"/>
    <x v="2"/>
    <s v="Competitor offered higher download speeds"/>
    <x v="1175"/>
    <x v="981"/>
    <n v="64"/>
    <x v="1"/>
    <n v="32.85"/>
    <x v="1"/>
    <s v="Email"/>
    <x v="1"/>
    <n v="0"/>
    <n v="4362"/>
    <s v="Medio"/>
    <s v="Bajo"/>
    <n v="0"/>
    <n v="845"/>
    <n v="89"/>
    <n v="0.7191011235955056"/>
    <n v="0.7191011235955056"/>
    <s v="Primera compra"/>
    <n v="353"/>
    <n v="11.597535934291582"/>
    <n v="0.96646132785763184"/>
    <x v="0"/>
    <x v="2"/>
    <s v="oct"/>
  </r>
  <r>
    <x v="6356"/>
    <x v="1"/>
    <n v="15"/>
    <n v="154"/>
    <n v="425.1"/>
    <n v="172"/>
    <s v="Yes"/>
    <s v="No"/>
    <n v="288.10000000000002"/>
    <n v="4"/>
    <n v="5"/>
    <s v="Yes"/>
    <n v="0"/>
    <s v="DE"/>
    <x v="0"/>
    <n v="58"/>
    <s v="No"/>
    <s v="No"/>
    <s v="Yes"/>
    <s v="  Month-to-Month   "/>
    <s v="Direct Debit"/>
    <n v="46"/>
    <n v="1957"/>
    <x v="3"/>
    <s v="Don't know"/>
    <x v="964"/>
    <x v="222"/>
    <n v="88"/>
    <x v="2"/>
    <n v="42.2"/>
    <x v="9"/>
    <s v="Phone"/>
    <x v="1"/>
    <n v="5.76"/>
    <n v="2078"/>
    <s v="Medio"/>
    <s v="Medio"/>
    <n v="9.0909090909090912E-2"/>
    <n v="1089"/>
    <n v="334"/>
    <n v="0.26347305389221559"/>
    <n v="0.26347305389221559"/>
    <s v="Primera compra"/>
    <n v="544"/>
    <n v="17.872689938398359"/>
    <n v="1.4893908281998633"/>
    <x v="1"/>
    <x v="0"/>
    <s v="abr"/>
  </r>
  <r>
    <x v="6357"/>
    <x v="1"/>
    <n v="4"/>
    <n v="70"/>
    <n v="188.7"/>
    <n v="0"/>
    <s v="No"/>
    <s v="No"/>
    <n v="0"/>
    <n v="0"/>
    <n v="8"/>
    <s v="Yes"/>
    <n v="0"/>
    <s v="ID"/>
    <x v="1"/>
    <n v="49"/>
    <s v="No"/>
    <s v="No"/>
    <s v="Yes"/>
    <s v="  Month-to-Month   "/>
    <s v="Direct Debit"/>
    <n v="15"/>
    <n v="254"/>
    <x v="1"/>
    <s v="Lack of self-service on Website"/>
    <x v="904"/>
    <x v="705"/>
    <n v="21"/>
    <x v="0"/>
    <n v="14"/>
    <x v="7"/>
    <s v="SMS"/>
    <x v="0"/>
    <n v="0"/>
    <n v="3535"/>
    <s v="Medio"/>
    <s v="Medio"/>
    <n v="0.2857142857142857"/>
    <n v="1315"/>
    <n v="76"/>
    <n v="0.27631578947368424"/>
    <n v="0.27631578947368424"/>
    <s v="Primera compra"/>
    <n v="1035"/>
    <n v="34.004106776180699"/>
    <n v="2.8336755646817249"/>
    <x v="1"/>
    <x v="1"/>
    <s v="dic"/>
  </r>
  <r>
    <x v="6358"/>
    <x v="1"/>
    <n v="5"/>
    <n v="6"/>
    <n v="14"/>
    <n v="0"/>
    <s v="No"/>
    <s v="No"/>
    <n v="92.1"/>
    <n v="5"/>
    <n v="11"/>
    <s v="Yes"/>
    <n v="0"/>
    <s v="NV"/>
    <x v="0"/>
    <n v="25"/>
    <s v="Yes"/>
    <s v="No"/>
    <s v="No"/>
    <s v="  Month-to-Month   "/>
    <s v="Direct Debit"/>
    <n v="25"/>
    <n v="25"/>
    <x v="2"/>
    <s v="Competitor had better devices"/>
    <x v="802"/>
    <x v="1196"/>
    <n v="29"/>
    <x v="2"/>
    <n v="26.39"/>
    <x v="8"/>
    <s v="SMS"/>
    <x v="0"/>
    <n v="0"/>
    <n v="6168"/>
    <s v="Medio"/>
    <s v="Medio"/>
    <n v="0.31034482758620691"/>
    <n v="954"/>
    <n v="15"/>
    <n v="1.9333333333333333"/>
    <n v="1.9333333333333333"/>
    <s v="Primera compra"/>
    <n v="1491"/>
    <n v="48.985626283367552"/>
    <n v="4.0821355236139629"/>
    <x v="1"/>
    <x v="1"/>
    <s v="sept"/>
  </r>
  <r>
    <x v="6359"/>
    <x v="1"/>
    <n v="33"/>
    <n v="103"/>
    <n v="209"/>
    <n v="64"/>
    <s v="Yes"/>
    <s v="No"/>
    <n v="53.3"/>
    <n v="0"/>
    <n v="3"/>
    <s v="No"/>
    <n v="58"/>
    <s v="AL"/>
    <x v="1"/>
    <n v="47"/>
    <s v="No"/>
    <s v="No"/>
    <s v="Yes"/>
    <s v="  Month-to-Month   "/>
    <s v="Direct Debit"/>
    <n v="36"/>
    <n v="582"/>
    <x v="3"/>
    <s v="Don't know"/>
    <x v="1431"/>
    <x v="887"/>
    <n v="65"/>
    <x v="1"/>
    <n v="41.29"/>
    <x v="1"/>
    <s v="SMS"/>
    <x v="1"/>
    <n v="0.16"/>
    <n v="4133"/>
    <s v="Medio"/>
    <s v="Bajo"/>
    <n v="0"/>
    <n v="432"/>
    <n v="167"/>
    <n v="0.38922155688622756"/>
    <n v="0.38922155688622756"/>
    <s v="Primera compra"/>
    <n v="1281"/>
    <n v="42.086242299794662"/>
    <n v="3.507186858316222"/>
    <x v="2"/>
    <x v="1"/>
    <s v="abr"/>
  </r>
  <r>
    <x v="6360"/>
    <x v="1"/>
    <n v="4"/>
    <n v="3"/>
    <n v="9"/>
    <n v="48"/>
    <s v="Yes"/>
    <s v="No"/>
    <n v="38.1"/>
    <n v="3"/>
    <n v="4"/>
    <s v="Yes"/>
    <n v="0"/>
    <s v="ME"/>
    <x v="0"/>
    <n v="72"/>
    <s v="No"/>
    <s v="Yes"/>
    <s v="No"/>
    <s v="  Month-to-Month   "/>
    <s v="Direct Debit"/>
    <n v="25"/>
    <n v="25"/>
    <x v="5"/>
    <s v="Price too high"/>
    <x v="326"/>
    <x v="697"/>
    <n v="36"/>
    <x v="2"/>
    <n v="22.52"/>
    <x v="2"/>
    <s v="SMS"/>
    <x v="0"/>
    <n v="1.52"/>
    <n v="4936"/>
    <s v="Medio"/>
    <s v="Medio"/>
    <n v="0.1388888888888889"/>
    <n v="620"/>
    <n v="56"/>
    <n v="0.6428571428571429"/>
    <n v="0.6428571428571429"/>
    <s v="Primera compra"/>
    <n v="1549"/>
    <n v="50.891170431211492"/>
    <n v="4.2409308692676246"/>
    <x v="1"/>
    <x v="1"/>
    <s v="jul"/>
  </r>
  <r>
    <x v="6361"/>
    <x v="1"/>
    <n v="17"/>
    <n v="48"/>
    <n v="136.5"/>
    <n v="90"/>
    <s v="Yes"/>
    <s v="No"/>
    <n v="21.2"/>
    <n v="2"/>
    <n v="6"/>
    <s v="Yes"/>
    <n v="0"/>
    <s v="CA"/>
    <x v="0"/>
    <n v="31"/>
    <s v="No"/>
    <s v="No"/>
    <s v="No"/>
    <s v="  Month-to-Month   "/>
    <s v="Credit Card"/>
    <n v="60"/>
    <n v="545"/>
    <x v="0"/>
    <m/>
    <x v="972"/>
    <x v="1250"/>
    <n v="97"/>
    <x v="2"/>
    <n v="63.75"/>
    <x v="4"/>
    <s v="SMS"/>
    <x v="1"/>
    <n v="0.85"/>
    <n v="4980"/>
    <s v="Alto"/>
    <s v="Bajo"/>
    <n v="3.0927835051546393E-2"/>
    <n v="434"/>
    <n v="141"/>
    <n v="0.68794326241134751"/>
    <n v="0.68794326241134751"/>
    <s v="Primera compra"/>
    <n v="342"/>
    <n v="11.236139630390143"/>
    <n v="0.93634496919917864"/>
    <x v="0"/>
    <x v="1"/>
    <s v="nov"/>
  </r>
  <r>
    <x v="6362"/>
    <x v="1"/>
    <n v="36"/>
    <n v="151"/>
    <n v="366.8"/>
    <n v="0"/>
    <s v="No"/>
    <s v="No"/>
    <n v="149.19999999999999"/>
    <n v="3"/>
    <n v="3"/>
    <s v="Yes"/>
    <n v="0"/>
    <s v="ND"/>
    <x v="1"/>
    <n v="47"/>
    <s v="No"/>
    <s v="No"/>
    <s v="Yes"/>
    <s v="  Month-to-Month   "/>
    <s v="Direct Debit"/>
    <n v="35"/>
    <n v="866"/>
    <x v="2"/>
    <s v="Competitor made better offer"/>
    <x v="1415"/>
    <x v="954"/>
    <n v="15"/>
    <x v="1"/>
    <n v="32.770000000000003"/>
    <x v="8"/>
    <s v="SMS"/>
    <x v="0"/>
    <n v="0"/>
    <n v="6400"/>
    <s v="Medio"/>
    <s v="Medio"/>
    <n v="0.6"/>
    <n v="661"/>
    <n v="160"/>
    <n v="9.375E-2"/>
    <n v="9.375E-2"/>
    <s v="Primera compra"/>
    <n v="1620"/>
    <n v="53.223819301848053"/>
    <n v="4.4353182751540041"/>
    <x v="1"/>
    <x v="2"/>
    <s v="may"/>
  </r>
  <r>
    <x v="6362"/>
    <x v="1"/>
    <n v="47"/>
    <n v="151"/>
    <n v="366.8"/>
    <n v="0"/>
    <s v="No"/>
    <s v="No"/>
    <n v="149.19999999999999"/>
    <n v="3"/>
    <n v="3"/>
    <s v="Yes"/>
    <n v="0"/>
    <s v="ND"/>
    <x v="1"/>
    <n v="47"/>
    <s v="No"/>
    <s v="No"/>
    <s v="Yes"/>
    <s v="  Month-to-Month   "/>
    <s v="Direct Debit"/>
    <n v="35"/>
    <n v="866"/>
    <x v="2"/>
    <s v="Competitor made better offer"/>
    <x v="1415"/>
    <x v="954"/>
    <n v="15"/>
    <x v="1"/>
    <n v="32.770000000000003"/>
    <x v="8"/>
    <s v="SMS"/>
    <x v="0"/>
    <n v="0"/>
    <n v="3444"/>
    <s v="Medio"/>
    <s v="Medio"/>
    <n v="0.6"/>
    <n v="661"/>
    <n v="160"/>
    <n v="9.375E-2"/>
    <n v="9.375E-2"/>
    <s v="Compra posterior"/>
    <n v="1620"/>
    <n v="53.223819301848053"/>
    <n v="4.4353182751540041"/>
    <x v="1"/>
    <x v="2"/>
    <s v="may"/>
  </r>
  <r>
    <x v="6363"/>
    <x v="1"/>
    <n v="11"/>
    <n v="4"/>
    <n v="13"/>
    <n v="0"/>
    <s v="No"/>
    <s v="No"/>
    <n v="0"/>
    <n v="1"/>
    <n v="3"/>
    <s v="Yes"/>
    <n v="0"/>
    <s v="ND"/>
    <x v="0"/>
    <n v="53"/>
    <s v="No"/>
    <s v="No"/>
    <s v="No"/>
    <s v="  Month-to-Month   "/>
    <s v="Direct Debit"/>
    <n v="45"/>
    <n v="45"/>
    <x v="2"/>
    <s v="Competitor made better offer"/>
    <x v="791"/>
    <x v="965"/>
    <n v="58"/>
    <x v="0"/>
    <n v="36.57"/>
    <x v="3"/>
    <s v="SMS"/>
    <x v="1"/>
    <n v="0"/>
    <n v="6403"/>
    <s v="Medio"/>
    <s v="Bajo"/>
    <n v="1.7241379310344827E-2"/>
    <n v="1666"/>
    <n v="5"/>
    <n v="11.6"/>
    <n v="11.6"/>
    <s v="Primera compra"/>
    <n v="991"/>
    <n v="32.558521560574953"/>
    <n v="2.7132101300479126"/>
    <x v="2"/>
    <x v="1"/>
    <s v="ene"/>
  </r>
  <r>
    <x v="6364"/>
    <x v="1"/>
    <n v="11"/>
    <n v="5"/>
    <n v="12"/>
    <n v="2"/>
    <s v="Yes"/>
    <s v="No"/>
    <n v="2.2000000000000002"/>
    <n v="5"/>
    <n v="3"/>
    <s v="Yes"/>
    <n v="0"/>
    <s v="TN"/>
    <x v="1"/>
    <n v="85"/>
    <s v="No"/>
    <s v="Yes"/>
    <s v="No"/>
    <s v="  Month-to-Month   "/>
    <s v="Direct Debit"/>
    <n v="26"/>
    <n v="26"/>
    <x v="2"/>
    <s v="Competitor made better offer"/>
    <x v="1011"/>
    <x v="312"/>
    <n v="107"/>
    <x v="0"/>
    <n v="23.87"/>
    <x v="6"/>
    <s v="Email"/>
    <x v="0"/>
    <n v="0.11"/>
    <n v="6666"/>
    <s v="Medio"/>
    <s v="Medio"/>
    <n v="9.3457943925233641E-2"/>
    <n v="1185"/>
    <n v="17"/>
    <n v="6.2941176470588234"/>
    <n v="6.2941176470588234"/>
    <s v="Primera compra"/>
    <n v="879"/>
    <n v="28.878850102669404"/>
    <n v="2.406570841889117"/>
    <x v="1"/>
    <x v="1"/>
    <s v="may"/>
  </r>
  <r>
    <x v="6364"/>
    <x v="1"/>
    <n v="34"/>
    <n v="5"/>
    <n v="12"/>
    <n v="2"/>
    <s v="Yes"/>
    <s v="No"/>
    <n v="2.2000000000000002"/>
    <n v="5"/>
    <n v="3"/>
    <s v="Yes"/>
    <n v="0"/>
    <s v="TN"/>
    <x v="1"/>
    <n v="85"/>
    <s v="No"/>
    <s v="Yes"/>
    <s v="No"/>
    <s v="  Month-to-Month   "/>
    <s v="Direct Debit"/>
    <n v="26"/>
    <n v="26"/>
    <x v="2"/>
    <s v="Competitor made better offer"/>
    <x v="1011"/>
    <x v="312"/>
    <n v="107"/>
    <x v="0"/>
    <n v="23.87"/>
    <x v="6"/>
    <s v="Email"/>
    <x v="0"/>
    <n v="0.11"/>
    <n v="3075"/>
    <s v="Medio"/>
    <s v="Medio"/>
    <n v="9.3457943925233641E-2"/>
    <n v="1185"/>
    <n v="17"/>
    <n v="6.2941176470588234"/>
    <n v="6.2941176470588234"/>
    <s v="Compra posterior"/>
    <n v="879"/>
    <n v="28.878850102669404"/>
    <n v="2.406570841889117"/>
    <x v="1"/>
    <x v="1"/>
    <s v="may"/>
  </r>
  <r>
    <x v="6365"/>
    <x v="1"/>
    <n v="10"/>
    <n v="3"/>
    <n v="8"/>
    <n v="0"/>
    <s v="No"/>
    <s v="No"/>
    <n v="0"/>
    <n v="3"/>
    <n v="13"/>
    <s v="Yes"/>
    <n v="0"/>
    <s v="IN"/>
    <x v="0"/>
    <n v="29"/>
    <s v="Yes"/>
    <s v="No"/>
    <s v="No"/>
    <s v="  Month-to-Month   "/>
    <s v="Direct Debit"/>
    <n v="13"/>
    <n v="13"/>
    <x v="4"/>
    <s v="Attitude of service provider"/>
    <x v="970"/>
    <x v="1239"/>
    <n v="5"/>
    <x v="2"/>
    <n v="13.69"/>
    <x v="10"/>
    <s v="Email"/>
    <x v="1"/>
    <n v="0"/>
    <n v="1237"/>
    <s v="Medio"/>
    <s v="Medio"/>
    <n v="1.4"/>
    <n v="1079"/>
    <n v="10"/>
    <n v="0.5"/>
    <n v="0.5"/>
    <s v="Primera compra"/>
    <n v="1561"/>
    <n v="51.285420944558524"/>
    <n v="4.2737850787132103"/>
    <x v="1"/>
    <x v="1"/>
    <s v="jul"/>
  </r>
  <r>
    <x v="6365"/>
    <x v="1"/>
    <n v="20"/>
    <n v="3"/>
    <n v="8"/>
    <n v="0"/>
    <s v="No"/>
    <s v="No"/>
    <n v="0"/>
    <n v="3"/>
    <n v="13"/>
    <s v="Yes"/>
    <n v="0"/>
    <s v="IN"/>
    <x v="0"/>
    <n v="29"/>
    <s v="Yes"/>
    <s v="No"/>
    <s v="No"/>
    <s v="  Month-to-Month   "/>
    <s v="Direct Debit"/>
    <n v="13"/>
    <n v="13"/>
    <x v="4"/>
    <s v="Attitude of service provider"/>
    <x v="970"/>
    <x v="1239"/>
    <n v="5"/>
    <x v="2"/>
    <n v="13.69"/>
    <x v="10"/>
    <s v="Email"/>
    <x v="1"/>
    <n v="0"/>
    <n v="4052"/>
    <s v="Medio"/>
    <s v="Medio"/>
    <n v="1.4"/>
    <n v="1079"/>
    <n v="10"/>
    <n v="0.5"/>
    <n v="0.5"/>
    <s v="Compra posterior"/>
    <n v="1561"/>
    <n v="51.285420944558524"/>
    <n v="4.2737850787132103"/>
    <x v="1"/>
    <x v="1"/>
    <s v="jul"/>
  </r>
  <r>
    <x v="6366"/>
    <x v="1"/>
    <n v="17"/>
    <n v="169"/>
    <n v="423"/>
    <n v="0"/>
    <s v="No"/>
    <s v="Yes"/>
    <n v="0"/>
    <n v="5"/>
    <n v="0"/>
    <s v="No"/>
    <n v="0"/>
    <s v="NH"/>
    <x v="1"/>
    <n v="23"/>
    <s v="Yes"/>
    <s v="No"/>
    <s v="No"/>
    <s v="  Two Year   "/>
    <s v="Credit Card"/>
    <n v="11"/>
    <n v="335"/>
    <x v="5"/>
    <s v="Long distance charges"/>
    <x v="953"/>
    <x v="504"/>
    <n v="105"/>
    <x v="2"/>
    <n v="11.33"/>
    <x v="4"/>
    <s v="SMS"/>
    <x v="1"/>
    <n v="0"/>
    <n v="5358"/>
    <s v="Medio"/>
    <s v="Bajo"/>
    <n v="2.8571428571428571E-2"/>
    <n v="349"/>
    <n v="172"/>
    <n v="0.61046511627906974"/>
    <n v="0.61046511627906974"/>
    <s v="Primera compra"/>
    <n v="1250"/>
    <n v="41.067761806981522"/>
    <n v="3.422313483915127"/>
    <x v="0"/>
    <x v="1"/>
    <s v="may"/>
  </r>
  <r>
    <x v="6367"/>
    <x v="1"/>
    <n v="16"/>
    <n v="35"/>
    <n v="103.8"/>
    <n v="26"/>
    <s v="Yes"/>
    <s v="No"/>
    <n v="8.6999999999999993"/>
    <n v="3"/>
    <n v="13"/>
    <s v="Yes"/>
    <n v="0"/>
    <s v="DE"/>
    <x v="1"/>
    <n v="29"/>
    <s v="Yes"/>
    <s v="No"/>
    <s v="No"/>
    <s v="  Month-to-Month   "/>
    <s v="Direct Debit"/>
    <n v="45"/>
    <n v="310"/>
    <x v="2"/>
    <s v="Competitor made better offer"/>
    <x v="1003"/>
    <x v="784"/>
    <n v="2"/>
    <x v="0"/>
    <n v="52.23"/>
    <x v="0"/>
    <s v="SMS"/>
    <x v="0"/>
    <n v="813.64"/>
    <n v="1916"/>
    <s v="Alto"/>
    <s v="Bajo"/>
    <n v="1"/>
    <n v="688"/>
    <n v="63"/>
    <n v="3.1746031746031744E-2"/>
    <n v="3.1746031746031744E-2"/>
    <s v="Primera compra"/>
    <n v="1244"/>
    <n v="40.870636550308006"/>
    <n v="3.4058863791923337"/>
    <x v="0"/>
    <x v="1"/>
    <s v="may"/>
  </r>
  <r>
    <x v="6368"/>
    <x v="1"/>
    <n v="9"/>
    <n v="6"/>
    <n v="13"/>
    <n v="0"/>
    <s v="No"/>
    <s v="No"/>
    <n v="0"/>
    <n v="1"/>
    <n v="2"/>
    <s v="Yes"/>
    <n v="0"/>
    <s v="RI"/>
    <x v="1"/>
    <n v="37"/>
    <s v="No"/>
    <s v="No"/>
    <s v="No"/>
    <s v="  Month-to-Month   "/>
    <s v="Paper Check"/>
    <n v="29"/>
    <n v="29"/>
    <x v="2"/>
    <s v="Competitor offered higher download speeds"/>
    <x v="746"/>
    <x v="755"/>
    <n v="104"/>
    <x v="2"/>
    <n v="26.36"/>
    <x v="7"/>
    <s v="Phone"/>
    <x v="0"/>
    <n v="0"/>
    <n v="2856"/>
    <s v="Medio"/>
    <s v="Medio"/>
    <n v="5.7692307692307696E-2"/>
    <n v="1313"/>
    <n v="12"/>
    <n v="8.6666666666666661"/>
    <n v="8.6666666666666661"/>
    <s v="Primera compra"/>
    <n v="873"/>
    <n v="28.681724845995895"/>
    <n v="2.3901437371663246"/>
    <x v="1"/>
    <x v="1"/>
    <s v="may"/>
  </r>
  <r>
    <x v="6369"/>
    <x v="1"/>
    <n v="18"/>
    <n v="27"/>
    <n v="71.099999999999994"/>
    <n v="0"/>
    <s v="No"/>
    <s v="No"/>
    <n v="0"/>
    <n v="2"/>
    <n v="6"/>
    <s v="Yes"/>
    <n v="0"/>
    <s v="HI"/>
    <x v="1"/>
    <n v="46"/>
    <s v="No"/>
    <s v="No"/>
    <s v="No"/>
    <s v="  Month-to-Month   "/>
    <s v="Direct Debit"/>
    <n v="45"/>
    <n v="288"/>
    <x v="3"/>
    <s v="Don't know"/>
    <x v="1174"/>
    <x v="327"/>
    <n v="34"/>
    <x v="2"/>
    <n v="49.28"/>
    <x v="9"/>
    <s v="SMS"/>
    <x v="0"/>
    <n v="0"/>
    <n v="2698"/>
    <s v="Alto"/>
    <s v="Medio"/>
    <n v="0.23529411764705882"/>
    <n v="851"/>
    <n v="35"/>
    <n v="0.97142857142857142"/>
    <n v="0.97142857142857142"/>
    <s v="Primera compra"/>
    <n v="1229"/>
    <n v="40.377823408624231"/>
    <n v="3.3648186173853527"/>
    <x v="1"/>
    <x v="1"/>
    <s v="jun"/>
  </r>
  <r>
    <x v="6370"/>
    <x v="1"/>
    <n v="30"/>
    <n v="4"/>
    <n v="11"/>
    <n v="3"/>
    <s v="Yes"/>
    <s v="No"/>
    <n v="4.0999999999999996"/>
    <n v="1"/>
    <n v="5"/>
    <s v="Yes"/>
    <n v="0"/>
    <s v="RI"/>
    <x v="0"/>
    <n v="43"/>
    <s v="No"/>
    <s v="No"/>
    <s v="No"/>
    <s v="  Month-to-Month   "/>
    <s v="Paper Check"/>
    <n v="57"/>
    <n v="57"/>
    <x v="2"/>
    <s v="Competitor had better devices"/>
    <x v="664"/>
    <x v="882"/>
    <n v="58"/>
    <x v="0"/>
    <n v="65.09"/>
    <x v="5"/>
    <s v="Phone"/>
    <x v="1"/>
    <n v="0.16"/>
    <n v="5973"/>
    <s v="Alto"/>
    <s v="Bajo"/>
    <n v="6.8965517241379309E-2"/>
    <n v="1511"/>
    <n v="11"/>
    <n v="5.2727272727272725"/>
    <n v="5.2727272727272725"/>
    <s v="Primera compra"/>
    <n v="1241"/>
    <n v="40.772073921971248"/>
    <n v="3.3976728268309375"/>
    <x v="0"/>
    <x v="1"/>
    <s v="may"/>
  </r>
  <r>
    <x v="6371"/>
    <x v="1"/>
    <n v="40"/>
    <n v="33"/>
    <n v="70.7"/>
    <n v="20"/>
    <s v="Yes"/>
    <s v="No"/>
    <n v="14.4"/>
    <n v="2"/>
    <n v="7"/>
    <s v="Yes"/>
    <n v="0"/>
    <s v="MT"/>
    <x v="0"/>
    <n v="78"/>
    <s v="No"/>
    <s v="Yes"/>
    <s v="Yes"/>
    <s v="  Month-to-Month   "/>
    <s v="Direct Debit"/>
    <n v="22"/>
    <n v="104"/>
    <x v="1"/>
    <s v="Product dissatisfaction"/>
    <x v="1213"/>
    <x v="1202"/>
    <n v="110"/>
    <x v="1"/>
    <n v="20.96"/>
    <x v="6"/>
    <s v="SMS"/>
    <x v="1"/>
    <n v="7.0000000000000007E-2"/>
    <n v="1550"/>
    <s v="Medio"/>
    <s v="Medio"/>
    <n v="9.0909090909090912E-2"/>
    <n v="1405"/>
    <n v="63"/>
    <n v="1.746031746031746"/>
    <n v="1.746031746031746"/>
    <s v="Primera compra"/>
    <n v="1593"/>
    <n v="52.336755646817252"/>
    <n v="4.3613963039014374"/>
    <x v="1"/>
    <x v="1"/>
    <s v="jun"/>
  </r>
  <r>
    <x v="6372"/>
    <x v="1"/>
    <n v="42"/>
    <n v="46"/>
    <n v="126.4"/>
    <n v="18"/>
    <s v="Yes"/>
    <s v="No"/>
    <n v="20.7"/>
    <n v="3"/>
    <n v="7"/>
    <s v="Yes"/>
    <n v="0"/>
    <s v="MD"/>
    <x v="1"/>
    <n v="81"/>
    <s v="No"/>
    <s v="Yes"/>
    <s v="No"/>
    <s v="  Month-to-Month   "/>
    <s v="Direct Debit"/>
    <n v="52"/>
    <n v="472"/>
    <x v="2"/>
    <s v="Competitor made better offer"/>
    <x v="386"/>
    <x v="178"/>
    <n v="35"/>
    <x v="1"/>
    <n v="48.91"/>
    <x v="6"/>
    <s v="SMS"/>
    <x v="1"/>
    <n v="1.04"/>
    <n v="2687"/>
    <s v="Alto"/>
    <s v="Medio"/>
    <n v="0.2857142857142857"/>
    <n v="1291"/>
    <n v="74"/>
    <n v="0.47297297297297297"/>
    <n v="0.47297297297297297"/>
    <s v="Primera compra"/>
    <n v="1483"/>
    <n v="48.722792607802873"/>
    <n v="4.0602327173169064"/>
    <x v="1"/>
    <x v="1"/>
    <s v="sept"/>
  </r>
  <r>
    <x v="6373"/>
    <x v="1"/>
    <n v="1"/>
    <n v="15"/>
    <n v="35.5"/>
    <n v="36"/>
    <s v="Yes"/>
    <s v="No"/>
    <n v="19.5"/>
    <n v="4"/>
    <n v="4"/>
    <s v="Yes"/>
    <n v="0"/>
    <s v="UT"/>
    <x v="1"/>
    <n v="48"/>
    <s v="No"/>
    <s v="No"/>
    <s v="No"/>
    <s v="  Month-to-Month   "/>
    <s v="Direct Debit"/>
    <n v="33"/>
    <n v="116"/>
    <x v="1"/>
    <s v="Product dissatisfaction"/>
    <x v="438"/>
    <x v="890"/>
    <n v="9"/>
    <x v="0"/>
    <n v="35.39"/>
    <x v="6"/>
    <s v="Email"/>
    <x v="1"/>
    <n v="0.57999999999999996"/>
    <n v="5500"/>
    <s v="Medio"/>
    <s v="Medio"/>
    <n v="1.1111111111111112"/>
    <n v="994"/>
    <n v="61"/>
    <n v="0.14754098360655737"/>
    <n v="0.14754098360655737"/>
    <s v="Primera compra"/>
    <n v="1521"/>
    <n v="49.97125256673511"/>
    <n v="4.1642710472279258"/>
    <x v="1"/>
    <x v="1"/>
    <s v="ago"/>
  </r>
  <r>
    <x v="6374"/>
    <x v="1"/>
    <n v="19"/>
    <n v="16"/>
    <n v="39.5"/>
    <n v="0"/>
    <s v="No"/>
    <s v="No"/>
    <n v="0"/>
    <n v="2"/>
    <n v="10"/>
    <s v="Yes"/>
    <n v="0"/>
    <s v="SD"/>
    <x v="1"/>
    <n v="19"/>
    <s v="Yes"/>
    <s v="No"/>
    <s v="No"/>
    <s v="  Month-to-Month   "/>
    <s v="Credit Card"/>
    <n v="18"/>
    <n v="54"/>
    <x v="5"/>
    <s v="Extra data charges"/>
    <x v="912"/>
    <x v="221"/>
    <n v="23"/>
    <x v="2"/>
    <n v="14.6"/>
    <x v="3"/>
    <s v="Email"/>
    <x v="0"/>
    <n v="0"/>
    <n v="6156"/>
    <s v="Medio"/>
    <s v="Bajo"/>
    <n v="4.3478260869565216E-2"/>
    <n v="930"/>
    <n v="17"/>
    <n v="1.3529411764705883"/>
    <n v="1.3529411764705883"/>
    <s v="Primera compra"/>
    <n v="427"/>
    <n v="14.028747433264886"/>
    <n v="1.1690622861054072"/>
    <x v="0"/>
    <x v="1"/>
    <s v="ago"/>
  </r>
  <r>
    <x v="6375"/>
    <x v="1"/>
    <n v="42"/>
    <n v="46"/>
    <n v="95.3"/>
    <n v="81"/>
    <s v="Yes"/>
    <s v="No"/>
    <n v="15.5"/>
    <n v="2"/>
    <n v="9"/>
    <s v="Yes"/>
    <n v="0"/>
    <s v="MN"/>
    <x v="1"/>
    <n v="67"/>
    <s v="No"/>
    <s v="Yes"/>
    <s v="Yes"/>
    <s v="  Month-to-Month   "/>
    <s v="Direct Debit"/>
    <n v="54"/>
    <n v="368"/>
    <x v="4"/>
    <s v="Attitude of support person"/>
    <x v="959"/>
    <x v="477"/>
    <n v="13"/>
    <x v="1"/>
    <n v="60.21"/>
    <x v="9"/>
    <s v="SMS"/>
    <x v="0"/>
    <n v="0.77"/>
    <n v="4485"/>
    <s v="Alto"/>
    <s v="Medio"/>
    <n v="0.61538461538461542"/>
    <n v="1071"/>
    <n v="135"/>
    <n v="9.6296296296296297E-2"/>
    <n v="9.6296296296296297E-2"/>
    <s v="Primera compra"/>
    <n v="692"/>
    <n v="22.735112936344969"/>
    <n v="1.8945927446954141"/>
    <x v="1"/>
    <x v="1"/>
    <s v="nov"/>
  </r>
  <r>
    <x v="6375"/>
    <x v="1"/>
    <n v="34"/>
    <n v="46"/>
    <n v="95.3"/>
    <n v="81"/>
    <s v="Yes"/>
    <s v="No"/>
    <n v="15.5"/>
    <n v="2"/>
    <n v="9"/>
    <s v="Yes"/>
    <n v="0"/>
    <s v="MN"/>
    <x v="1"/>
    <n v="67"/>
    <s v="No"/>
    <s v="Yes"/>
    <s v="Yes"/>
    <s v="  Month-to-Month   "/>
    <s v="Direct Debit"/>
    <n v="54"/>
    <n v="368"/>
    <x v="4"/>
    <s v="Attitude of support person"/>
    <x v="959"/>
    <x v="477"/>
    <n v="13"/>
    <x v="1"/>
    <n v="60.21"/>
    <x v="9"/>
    <s v="SMS"/>
    <x v="0"/>
    <n v="0.77"/>
    <n v="3629"/>
    <s v="Alto"/>
    <s v="Medio"/>
    <n v="0.61538461538461542"/>
    <n v="1071"/>
    <n v="135"/>
    <n v="9.6296296296296297E-2"/>
    <n v="9.6296296296296297E-2"/>
    <s v="Compra posterior"/>
    <n v="692"/>
    <n v="22.735112936344969"/>
    <n v="1.8945927446954141"/>
    <x v="1"/>
    <x v="1"/>
    <s v="nov"/>
  </r>
  <r>
    <x v="6376"/>
    <x v="1"/>
    <n v="7"/>
    <n v="93"/>
    <n v="210.8"/>
    <n v="120"/>
    <s v="Yes"/>
    <s v="No"/>
    <n v="99"/>
    <n v="2"/>
    <n v="2"/>
    <s v="Yes"/>
    <n v="0"/>
    <s v="DE"/>
    <x v="1"/>
    <n v="56"/>
    <s v="No"/>
    <s v="No"/>
    <s v="No"/>
    <s v="  Month-to-Month   "/>
    <s v="Credit Card"/>
    <n v="47"/>
    <n v="1426"/>
    <x v="1"/>
    <s v="Lack of self-service on Website"/>
    <x v="792"/>
    <x v="1024"/>
    <n v="90"/>
    <x v="2"/>
    <n v="41.74"/>
    <x v="10"/>
    <s v="Email"/>
    <x v="1"/>
    <n v="0.5"/>
    <n v="5864"/>
    <s v="Medio"/>
    <s v="Medio"/>
    <n v="7.7777777777777779E-2"/>
    <n v="1334"/>
    <n v="220"/>
    <n v="0.40909090909090912"/>
    <n v="0.40909090909090912"/>
    <s v="Primera compra"/>
    <n v="1451"/>
    <n v="47.671457905544145"/>
    <n v="3.9726214921286789"/>
    <x v="1"/>
    <x v="0"/>
    <s v="oct"/>
  </r>
  <r>
    <x v="6377"/>
    <x v="1"/>
    <n v="33"/>
    <n v="12"/>
    <n v="28.3"/>
    <n v="0"/>
    <s v="No"/>
    <s v="No"/>
    <n v="0"/>
    <n v="3"/>
    <n v="3"/>
    <s v="Yes"/>
    <n v="0"/>
    <s v="AZ"/>
    <x v="0"/>
    <n v="65"/>
    <s v="No"/>
    <s v="Yes"/>
    <s v="No"/>
    <s v="  Month-to-Month   "/>
    <s v="Direct Debit"/>
    <n v="44"/>
    <n v="208"/>
    <x v="2"/>
    <s v="Competitor made better offer"/>
    <x v="17"/>
    <x v="957"/>
    <n v="78"/>
    <x v="1"/>
    <n v="43.18"/>
    <x v="1"/>
    <s v="Phone"/>
    <x v="0"/>
    <n v="0"/>
    <n v="3960"/>
    <s v="Medio"/>
    <s v="Bajo"/>
    <n v="0"/>
    <n v="428"/>
    <n v="12"/>
    <n v="6.5"/>
    <n v="6.5"/>
    <s v="Primera compra"/>
    <n v="1739"/>
    <n v="57.133470225872685"/>
    <n v="4.7611225188227237"/>
    <x v="2"/>
    <x v="1"/>
    <s v="ene"/>
  </r>
  <r>
    <x v="6377"/>
    <x v="1"/>
    <n v="2"/>
    <n v="12"/>
    <n v="28.3"/>
    <n v="0"/>
    <s v="No"/>
    <s v="No"/>
    <n v="0"/>
    <n v="3"/>
    <n v="3"/>
    <s v="Yes"/>
    <n v="0"/>
    <s v="AZ"/>
    <x v="0"/>
    <n v="65"/>
    <s v="No"/>
    <s v="Yes"/>
    <s v="No"/>
    <s v="  Month-to-Month   "/>
    <s v="Direct Debit"/>
    <n v="44"/>
    <n v="208"/>
    <x v="2"/>
    <s v="Competitor made better offer"/>
    <x v="17"/>
    <x v="957"/>
    <n v="78"/>
    <x v="1"/>
    <n v="43.18"/>
    <x v="1"/>
    <s v="Phone"/>
    <x v="0"/>
    <n v="0"/>
    <n v="6848"/>
    <s v="Medio"/>
    <s v="Bajo"/>
    <n v="0"/>
    <n v="428"/>
    <n v="12"/>
    <n v="6.5"/>
    <n v="6.5"/>
    <s v="Compra posterior"/>
    <n v="1739"/>
    <n v="57.133470225872685"/>
    <n v="4.7611225188227237"/>
    <x v="2"/>
    <x v="1"/>
    <s v="ene"/>
  </r>
  <r>
    <x v="6378"/>
    <x v="1"/>
    <n v="14"/>
    <n v="6"/>
    <n v="12"/>
    <n v="0"/>
    <s v="No"/>
    <s v="No"/>
    <n v="0"/>
    <n v="1"/>
    <n v="5"/>
    <s v="Yes"/>
    <n v="0"/>
    <s v="KS"/>
    <x v="0"/>
    <n v="33"/>
    <s v="No"/>
    <s v="No"/>
    <s v="No"/>
    <s v="  Month-to-Month   "/>
    <s v="Direct Debit"/>
    <n v="34"/>
    <n v="34"/>
    <x v="2"/>
    <s v="Competitor made better offer"/>
    <x v="573"/>
    <x v="1120"/>
    <n v="108"/>
    <x v="2"/>
    <n v="36.82"/>
    <x v="0"/>
    <s v="Phone"/>
    <x v="0"/>
    <n v="0"/>
    <n v="4890"/>
    <s v="Medio"/>
    <s v="Bajo"/>
    <n v="1.8518518518518517E-2"/>
    <n v="1554"/>
    <n v="8"/>
    <n v="13.5"/>
    <n v="13.5"/>
    <s v="Primera compra"/>
    <n v="1358"/>
    <n v="44.616016427104725"/>
    <n v="3.7180013689253939"/>
    <x v="0"/>
    <x v="1"/>
    <s v="ene"/>
  </r>
  <r>
    <x v="6379"/>
    <x v="1"/>
    <n v="14"/>
    <n v="223"/>
    <n v="550.29999999999995"/>
    <n v="0"/>
    <s v="No"/>
    <s v="No"/>
    <n v="15.3"/>
    <n v="5"/>
    <n v="2"/>
    <s v="Yes"/>
    <n v="0"/>
    <s v="TX"/>
    <x v="0"/>
    <n v="82"/>
    <s v="No"/>
    <s v="Yes"/>
    <s v="Yes"/>
    <s v="  Month-to-Month   "/>
    <s v="Direct Debit"/>
    <n v="50"/>
    <n v="2110"/>
    <x v="2"/>
    <s v="Competitor made better offer"/>
    <x v="767"/>
    <x v="952"/>
    <n v="93"/>
    <x v="2"/>
    <n v="55.49"/>
    <x v="7"/>
    <s v="Email"/>
    <x v="1"/>
    <n v="0"/>
    <n v="6398"/>
    <s v="Alto"/>
    <s v="Medio"/>
    <n v="6.4516129032258063E-2"/>
    <n v="579"/>
    <n v="229"/>
    <n v="0.40611353711790393"/>
    <n v="0.40611353711790393"/>
    <s v="Primera compra"/>
    <n v="1654"/>
    <n v="54.340862422997944"/>
    <n v="4.5284052019164953"/>
    <x v="1"/>
    <x v="0"/>
    <s v="abr"/>
  </r>
  <r>
    <x v="6380"/>
    <x v="1"/>
    <n v="31"/>
    <n v="6"/>
    <n v="15"/>
    <n v="4"/>
    <s v="Yes"/>
    <s v="No"/>
    <n v="2.2000000000000002"/>
    <n v="3"/>
    <n v="16"/>
    <s v="Yes"/>
    <n v="0"/>
    <s v="MD"/>
    <x v="0"/>
    <n v="22"/>
    <s v="Yes"/>
    <s v="No"/>
    <s v="No"/>
    <s v="  Month-to-Month   "/>
    <s v="Direct Debit"/>
    <n v="32"/>
    <n v="32"/>
    <x v="1"/>
    <s v="Product dissatisfaction"/>
    <x v="431"/>
    <x v="319"/>
    <n v="66"/>
    <x v="0"/>
    <n v="32.82"/>
    <x v="7"/>
    <s v="SMS"/>
    <x v="0"/>
    <n v="0.11"/>
    <n v="47"/>
    <s v="Medio"/>
    <s v="Medio"/>
    <n v="9.0909090909090912E-2"/>
    <n v="1723"/>
    <n v="16"/>
    <n v="4.125"/>
    <n v="4.125"/>
    <s v="Primera compra"/>
    <n v="1290"/>
    <n v="42.381930184804929"/>
    <n v="3.5318275154004106"/>
    <x v="1"/>
    <x v="1"/>
    <s v="abr"/>
  </r>
  <r>
    <x v="6381"/>
    <x v="1"/>
    <n v="27"/>
    <n v="2"/>
    <n v="5"/>
    <n v="0"/>
    <s v="No"/>
    <s v="No"/>
    <n v="0"/>
    <n v="3"/>
    <n v="1"/>
    <s v="Yes"/>
    <n v="0"/>
    <s v="NM"/>
    <x v="0"/>
    <n v="53"/>
    <s v="No"/>
    <s v="No"/>
    <s v="No"/>
    <s v="  Month-to-Month   "/>
    <s v="Direct Debit"/>
    <n v="53"/>
    <n v="53"/>
    <x v="1"/>
    <s v="Service dissatisfaction"/>
    <x v="934"/>
    <x v="1030"/>
    <n v="6"/>
    <x v="0"/>
    <n v="50.71"/>
    <x v="3"/>
    <s v="SMS"/>
    <x v="0"/>
    <n v="0"/>
    <n v="1678"/>
    <s v="Alto"/>
    <s v="Bajo"/>
    <n v="0.16666666666666666"/>
    <n v="731"/>
    <n v="3"/>
    <n v="2"/>
    <n v="2"/>
    <s v="Primera compra"/>
    <n v="978"/>
    <n v="32.131416837782339"/>
    <n v="2.6776180698151948"/>
    <x v="2"/>
    <x v="1"/>
    <s v="feb"/>
  </r>
  <r>
    <x v="6382"/>
    <x v="1"/>
    <n v="17"/>
    <n v="45"/>
    <n v="117.7"/>
    <n v="36"/>
    <s v="Yes"/>
    <s v="No"/>
    <n v="18.399999999999999"/>
    <n v="1"/>
    <n v="2"/>
    <s v="Yes"/>
    <n v="0"/>
    <s v="MN"/>
    <x v="0"/>
    <n v="84"/>
    <s v="No"/>
    <s v="Yes"/>
    <s v="No"/>
    <s v="  Month-to-Month   "/>
    <s v="Direct Debit"/>
    <n v="21"/>
    <n v="189"/>
    <x v="1"/>
    <s v="Network reliability"/>
    <x v="248"/>
    <x v="1059"/>
    <n v="120"/>
    <x v="0"/>
    <n v="22.24"/>
    <x v="10"/>
    <s v="Phone"/>
    <x v="0"/>
    <n v="0.92"/>
    <n v="3297"/>
    <s v="Medio"/>
    <s v="Medio"/>
    <n v="5.8333333333333334E-2"/>
    <n v="773"/>
    <n v="88"/>
    <n v="1.3636363636363635"/>
    <n v="1.3636363636363635"/>
    <s v="Primera compra"/>
    <n v="1152"/>
    <n v="37.848049281314168"/>
    <n v="3.1540041067761808"/>
    <x v="1"/>
    <x v="1"/>
    <s v="ago"/>
  </r>
  <r>
    <x v="6382"/>
    <x v="1"/>
    <n v="10"/>
    <n v="45"/>
    <n v="117.7"/>
    <n v="36"/>
    <s v="Yes"/>
    <s v="No"/>
    <n v="18.399999999999999"/>
    <n v="1"/>
    <n v="2"/>
    <s v="Yes"/>
    <n v="0"/>
    <s v="MN"/>
    <x v="0"/>
    <n v="84"/>
    <s v="No"/>
    <s v="Yes"/>
    <s v="No"/>
    <s v="  Month-to-Month   "/>
    <s v="Direct Debit"/>
    <n v="21"/>
    <n v="189"/>
    <x v="1"/>
    <s v="Network reliability"/>
    <x v="248"/>
    <x v="1059"/>
    <n v="120"/>
    <x v="0"/>
    <n v="22.24"/>
    <x v="10"/>
    <s v="Phone"/>
    <x v="0"/>
    <n v="0.92"/>
    <n v="4953"/>
    <s v="Medio"/>
    <s v="Medio"/>
    <n v="5.8333333333333334E-2"/>
    <n v="773"/>
    <n v="88"/>
    <n v="1.3636363636363635"/>
    <n v="1.3636363636363635"/>
    <s v="Compra posterior"/>
    <n v="1152"/>
    <n v="37.848049281314168"/>
    <n v="3.1540041067761808"/>
    <x v="1"/>
    <x v="1"/>
    <s v="ago"/>
  </r>
  <r>
    <x v="6383"/>
    <x v="1"/>
    <n v="15"/>
    <n v="12"/>
    <n v="27.2"/>
    <n v="8"/>
    <s v="Yes"/>
    <s v="No"/>
    <n v="5.8"/>
    <n v="2"/>
    <n v="13"/>
    <s v="Yes"/>
    <n v="0"/>
    <s v="NJ"/>
    <x v="1"/>
    <n v="44"/>
    <s v="No"/>
    <s v="No"/>
    <s v="No"/>
    <s v="  Month-to-Month   "/>
    <s v="Direct Debit"/>
    <n v="46"/>
    <n v="90"/>
    <x v="1"/>
    <s v="Poor expertise of phone support"/>
    <x v="196"/>
    <x v="48"/>
    <n v="111"/>
    <x v="2"/>
    <n v="41.95"/>
    <x v="2"/>
    <s v="Email"/>
    <x v="0"/>
    <n v="0.23"/>
    <n v="3005"/>
    <s v="Medio"/>
    <s v="Medio"/>
    <n v="4.5045045045045043E-2"/>
    <n v="1357"/>
    <n v="25"/>
    <n v="4.4400000000000004"/>
    <n v="4.4400000000000004"/>
    <s v="Primera compra"/>
    <n v="974"/>
    <n v="32"/>
    <n v="2.6666666666666665"/>
    <x v="1"/>
    <x v="1"/>
    <s v="feb"/>
  </r>
  <r>
    <x v="6384"/>
    <x v="1"/>
    <n v="9"/>
    <n v="76"/>
    <n v="187.2"/>
    <n v="0"/>
    <s v="No"/>
    <s v="No"/>
    <n v="0"/>
    <n v="0"/>
    <n v="2"/>
    <s v="Yes"/>
    <n v="0"/>
    <s v="OH"/>
    <x v="0"/>
    <n v="81"/>
    <s v="No"/>
    <s v="Yes"/>
    <s v="No"/>
    <s v="  Month-to-Month   "/>
    <s v="Direct Debit"/>
    <n v="36"/>
    <n v="1119"/>
    <x v="2"/>
    <s v="Competitor had better devices"/>
    <x v="822"/>
    <x v="1160"/>
    <n v="25"/>
    <x v="2"/>
    <n v="31.82"/>
    <x v="5"/>
    <s v="Phone"/>
    <x v="1"/>
    <n v="0"/>
    <n v="975"/>
    <s v="Medio"/>
    <s v="Bajo"/>
    <n v="0.16"/>
    <n v="1214"/>
    <n v="80"/>
    <n v="0.3125"/>
    <n v="0.3125"/>
    <s v="Primera compra"/>
    <n v="942"/>
    <n v="30.948665297741272"/>
    <n v="2.5790554414784395"/>
    <x v="0"/>
    <x v="0"/>
    <s v="mar"/>
  </r>
  <r>
    <x v="6385"/>
    <x v="1"/>
    <n v="2"/>
    <n v="63"/>
    <n v="153.9"/>
    <n v="0"/>
    <s v="No"/>
    <s v="No"/>
    <n v="426.2"/>
    <n v="1"/>
    <n v="24"/>
    <s v="Yes"/>
    <n v="0"/>
    <s v="CA"/>
    <x v="1"/>
    <n v="27"/>
    <s v="Yes"/>
    <s v="No"/>
    <s v="Yes"/>
    <s v="  Month-to-Month   "/>
    <s v="Credit Card"/>
    <m/>
    <n v="741"/>
    <x v="4"/>
    <s v="Attitude of support person"/>
    <x v="437"/>
    <x v="684"/>
    <n v="110"/>
    <x v="0"/>
    <n v="29.53"/>
    <x v="2"/>
    <s v="Phone"/>
    <x v="1"/>
    <n v="0"/>
    <n v="50"/>
    <s v="Medio"/>
    <s v="Medio"/>
    <n v="4.5454545454545456E-2"/>
    <n v="665"/>
    <n v="68"/>
    <n v="1.6176470588235294"/>
    <n v="1.6176470588235294"/>
    <s v="Primera compra"/>
    <n v="1608"/>
    <n v="52.829568788501035"/>
    <n v="4.4024640657084193"/>
    <x v="1"/>
    <x v="2"/>
    <s v="may"/>
  </r>
  <r>
    <x v="6386"/>
    <x v="1"/>
    <n v="16"/>
    <n v="9"/>
    <n v="19.399999999999999"/>
    <n v="0"/>
    <s v="No"/>
    <s v="No"/>
    <n v="0"/>
    <n v="4"/>
    <n v="17"/>
    <s v="Yes"/>
    <n v="0"/>
    <s v="NH"/>
    <x v="1"/>
    <n v="29"/>
    <s v="Yes"/>
    <s v="No"/>
    <s v="No"/>
    <s v="  Month-to-Month   "/>
    <s v="Direct Debit"/>
    <n v="33"/>
    <n v="71"/>
    <x v="2"/>
    <s v="Competitor made better offer"/>
    <x v="615"/>
    <x v="144"/>
    <n v="64"/>
    <x v="1"/>
    <n v="34.869999999999997"/>
    <x v="9"/>
    <s v="Email"/>
    <x v="1"/>
    <n v="0"/>
    <n v="4080"/>
    <s v="Medio"/>
    <s v="Medio"/>
    <n v="0.125"/>
    <n v="676"/>
    <n v="17"/>
    <n v="3.7647058823529411"/>
    <n v="3.7647058823529411"/>
    <s v="Primera compra"/>
    <n v="1499"/>
    <n v="49.24845995893223"/>
    <n v="4.1040383299110195"/>
    <x v="1"/>
    <x v="1"/>
    <s v="sept"/>
  </r>
  <r>
    <x v="6386"/>
    <x v="1"/>
    <n v="43"/>
    <n v="9"/>
    <n v="19.399999999999999"/>
    <n v="0"/>
    <s v="No"/>
    <s v="No"/>
    <n v="0"/>
    <n v="4"/>
    <n v="17"/>
    <s v="Yes"/>
    <n v="0"/>
    <s v="NH"/>
    <x v="1"/>
    <n v="29"/>
    <s v="Yes"/>
    <s v="No"/>
    <s v="No"/>
    <s v="  Month-to-Month   "/>
    <s v="Direct Debit"/>
    <n v="33"/>
    <n v="71"/>
    <x v="2"/>
    <s v="Competitor made better offer"/>
    <x v="615"/>
    <x v="144"/>
    <n v="64"/>
    <x v="1"/>
    <n v="34.869999999999997"/>
    <x v="9"/>
    <s v="Email"/>
    <x v="1"/>
    <n v="0"/>
    <n v="2111"/>
    <s v="Medio"/>
    <s v="Medio"/>
    <n v="0.125"/>
    <n v="676"/>
    <n v="17"/>
    <n v="3.7647058823529411"/>
    <n v="3.7647058823529411"/>
    <s v="Compra posterior"/>
    <n v="1499"/>
    <n v="49.24845995893223"/>
    <n v="4.1040383299110195"/>
    <x v="1"/>
    <x v="1"/>
    <s v="sept"/>
  </r>
  <r>
    <x v="6387"/>
    <x v="1"/>
    <n v="16"/>
    <n v="12"/>
    <n v="30.4"/>
    <n v="0"/>
    <s v="No"/>
    <s v="No"/>
    <n v="0"/>
    <n v="1"/>
    <n v="2"/>
    <s v="No"/>
    <n v="3"/>
    <s v="NH"/>
    <x v="0"/>
    <n v="36"/>
    <s v="No"/>
    <s v="No"/>
    <s v="No"/>
    <s v="  Month-to-Month   "/>
    <s v="Direct Debit"/>
    <n v="47"/>
    <n v="159"/>
    <x v="2"/>
    <s v="Competitor offered higher download speeds"/>
    <x v="101"/>
    <x v="439"/>
    <n v="11"/>
    <x v="2"/>
    <n v="53.7"/>
    <x v="6"/>
    <s v="Phone"/>
    <x v="0"/>
    <n v="0"/>
    <n v="6285"/>
    <s v="Alto"/>
    <s v="Medio"/>
    <n v="0.90909090909090906"/>
    <n v="416"/>
    <n v="22"/>
    <n v="0.5"/>
    <n v="0.5"/>
    <s v="Primera compra"/>
    <n v="805"/>
    <n v="26.447638603696099"/>
    <n v="2.2039698836413417"/>
    <x v="1"/>
    <x v="1"/>
    <s v="jul"/>
  </r>
  <r>
    <x v="6388"/>
    <x v="1"/>
    <n v="1"/>
    <n v="211"/>
    <n v="427"/>
    <n v="120"/>
    <s v="Yes"/>
    <s v="No"/>
    <n v="232.5"/>
    <n v="4"/>
    <n v="4"/>
    <s v="Yes"/>
    <n v="0"/>
    <s v="AR"/>
    <x v="1"/>
    <n v="61"/>
    <s v="No"/>
    <s v="No"/>
    <s v="No"/>
    <s v="  Month-to-Month   "/>
    <s v="Credit Card"/>
    <n v="18"/>
    <n v="554"/>
    <x v="1"/>
    <s v="Network reliability"/>
    <x v="254"/>
    <x v="380"/>
    <n v="51"/>
    <x v="0"/>
    <n v="21.26"/>
    <x v="4"/>
    <s v="Phone"/>
    <x v="1"/>
    <n v="0.46"/>
    <n v="5061"/>
    <s v="Medio"/>
    <s v="Bajo"/>
    <n v="5.8823529411764705E-2"/>
    <n v="314"/>
    <n v="334"/>
    <n v="0.15269461077844312"/>
    <n v="0.15269461077844312"/>
    <s v="Primera compra"/>
    <n v="388"/>
    <n v="12.747433264887063"/>
    <n v="1.0622861054072552"/>
    <x v="0"/>
    <x v="1"/>
    <s v="sept"/>
  </r>
  <r>
    <x v="6389"/>
    <x v="1"/>
    <n v="19"/>
    <n v="441"/>
    <n v="957.8"/>
    <n v="0"/>
    <s v="No"/>
    <s v="No"/>
    <n v="0"/>
    <n v="0"/>
    <n v="1"/>
    <s v="Yes"/>
    <n v="0"/>
    <s v="OR"/>
    <x v="0"/>
    <n v="51"/>
    <s v="No"/>
    <s v="No"/>
    <s v="Yes"/>
    <s v="  Two Year   "/>
    <s v="Direct Debit"/>
    <n v="57"/>
    <n v="3641"/>
    <x v="4"/>
    <s v="Attitude of support person"/>
    <x v="1311"/>
    <x v="586"/>
    <n v="4"/>
    <x v="0"/>
    <n v="59.96"/>
    <x v="6"/>
    <s v="SMS"/>
    <x v="1"/>
    <n v="0"/>
    <n v="674"/>
    <s v="Alto"/>
    <s v="Medio"/>
    <n v="2.5"/>
    <n v="439"/>
    <n v="451"/>
    <n v="8.869179600886918E-3"/>
    <n v="8.869179600886918E-3"/>
    <s v="Primera compra"/>
    <n v="541"/>
    <n v="17.774127310061601"/>
    <n v="1.4811772758384667"/>
    <x v="1"/>
    <x v="3"/>
    <s v="abr"/>
  </r>
  <r>
    <x v="6390"/>
    <x v="1"/>
    <n v="29"/>
    <n v="192"/>
    <n v="468.3"/>
    <n v="224"/>
    <s v="Yes"/>
    <s v="No"/>
    <n v="160.5"/>
    <n v="4"/>
    <n v="9"/>
    <s v="Yes"/>
    <n v="0"/>
    <s v="NJ"/>
    <x v="0"/>
    <n v="46"/>
    <s v="No"/>
    <s v="No"/>
    <s v="Yes"/>
    <s v="  One Year   "/>
    <s v="Direct Debit"/>
    <n v="60"/>
    <n v="3521"/>
    <x v="1"/>
    <s v="Network reliability"/>
    <x v="353"/>
    <x v="1331"/>
    <n v="38"/>
    <x v="1"/>
    <n v="54.96"/>
    <x v="3"/>
    <s v="Email"/>
    <x v="1"/>
    <n v="4.82"/>
    <n v="6393"/>
    <s v="Alto"/>
    <s v="Bajo"/>
    <n v="2.6315789473684209E-2"/>
    <n v="1314"/>
    <n v="417"/>
    <n v="9.1127098321342928E-2"/>
    <n v="9.1127098321342928E-2"/>
    <s v="Primera compra"/>
    <n v="623"/>
    <n v="20.468172484599592"/>
    <n v="1.7056810403832994"/>
    <x v="0"/>
    <x v="3"/>
    <s v="ene"/>
  </r>
  <r>
    <x v="6391"/>
    <x v="1"/>
    <n v="1"/>
    <n v="54"/>
    <n v="119.2"/>
    <n v="0"/>
    <s v="No"/>
    <s v="No"/>
    <n v="0"/>
    <n v="2"/>
    <n v="1"/>
    <s v="Yes"/>
    <n v="0"/>
    <s v="KY"/>
    <x v="1"/>
    <n v="63"/>
    <s v="No"/>
    <s v="No"/>
    <s v="Yes"/>
    <s v="  Month-to-Month   "/>
    <s v="Direct Debit"/>
    <n v="54"/>
    <n v="1616"/>
    <x v="2"/>
    <s v="Competitor offered higher download speeds"/>
    <x v="272"/>
    <x v="1111"/>
    <n v="59"/>
    <x v="2"/>
    <n v="61.46"/>
    <x v="1"/>
    <s v="Phone"/>
    <x v="0"/>
    <n v="0"/>
    <n v="2398"/>
    <s v="Alto"/>
    <s v="Bajo"/>
    <n v="0"/>
    <n v="941"/>
    <n v="54"/>
    <n v="1.0925925925925926"/>
    <n v="1.0925925925925926"/>
    <s v="Primera compra"/>
    <n v="686"/>
    <n v="22.537987679671456"/>
    <n v="1.8781656399726214"/>
    <x v="0"/>
    <x v="0"/>
    <s v="nov"/>
  </r>
  <r>
    <x v="6392"/>
    <x v="1"/>
    <n v="30"/>
    <n v="9"/>
    <n v="24.8"/>
    <n v="112"/>
    <s v="Yes"/>
    <s v="No"/>
    <n v="79.3"/>
    <n v="3"/>
    <n v="7"/>
    <s v="No"/>
    <n v="5"/>
    <s v="OH"/>
    <x v="0"/>
    <n v="38"/>
    <s v="No"/>
    <s v="No"/>
    <s v="Yes"/>
    <s v="  One Year   "/>
    <s v="Credit Card"/>
    <n v="24"/>
    <n v="117"/>
    <x v="2"/>
    <s v="Competitor had better devices"/>
    <x v="735"/>
    <x v="1351"/>
    <n v="62"/>
    <x v="1"/>
    <n v="27.29"/>
    <x v="10"/>
    <s v="SMS"/>
    <x v="0"/>
    <n v="0.24"/>
    <n v="4423"/>
    <s v="Medio"/>
    <s v="Medio"/>
    <n v="0.11290322580645161"/>
    <n v="403"/>
    <n v="128"/>
    <n v="0.484375"/>
    <n v="0.484375"/>
    <s v="Primera compra"/>
    <n v="1360"/>
    <n v="44.681724845995888"/>
    <n v="3.7234770704996571"/>
    <x v="1"/>
    <x v="1"/>
    <s v="ene"/>
  </r>
  <r>
    <x v="6393"/>
    <x v="1"/>
    <n v="10"/>
    <n v="21"/>
    <n v="46.3"/>
    <n v="148"/>
    <s v="Yes"/>
    <s v="No"/>
    <n v="204.7"/>
    <n v="3"/>
    <n v="4"/>
    <s v="Yes"/>
    <n v="0"/>
    <s v="NM"/>
    <x v="0"/>
    <n v="79"/>
    <s v="No"/>
    <s v="Yes"/>
    <s v="No"/>
    <s v="  Month-to-Month   "/>
    <s v="Direct Debit"/>
    <n v="45"/>
    <n v="139"/>
    <x v="2"/>
    <s v="Competitor had better devices"/>
    <x v="569"/>
    <x v="814"/>
    <n v="27"/>
    <x v="2"/>
    <n v="46.99"/>
    <x v="0"/>
    <s v="SMS"/>
    <x v="0"/>
    <n v="6.14"/>
    <n v="6010"/>
    <s v="Alto"/>
    <s v="Bajo"/>
    <n v="7.407407407407407E-2"/>
    <n v="490"/>
    <n v="171"/>
    <n v="0.15789473684210525"/>
    <n v="0.15789473684210525"/>
    <s v="Primera compra"/>
    <n v="1371"/>
    <n v="45.043121149897331"/>
    <n v="3.7535934291581108"/>
    <x v="0"/>
    <x v="1"/>
    <s v="ene"/>
  </r>
  <r>
    <x v="6394"/>
    <x v="1"/>
    <n v="43"/>
    <n v="272"/>
    <n v="641.6"/>
    <n v="160"/>
    <s v="Yes"/>
    <s v="No"/>
    <n v="86.4"/>
    <n v="1"/>
    <n v="1"/>
    <s v="Yes"/>
    <n v="0"/>
    <s v="WA"/>
    <x v="0"/>
    <n v="62"/>
    <s v="No"/>
    <s v="No"/>
    <s v="No"/>
    <s v="  Month-to-Month   "/>
    <s v="Direct Debit"/>
    <n v="36"/>
    <n v="1459"/>
    <x v="2"/>
    <s v="Competitor made better offer"/>
    <x v="769"/>
    <x v="808"/>
    <n v="85"/>
    <x v="0"/>
    <n v="42.06"/>
    <x v="7"/>
    <s v="SMS"/>
    <x v="0"/>
    <n v="0.43"/>
    <n v="1546"/>
    <s v="Medio"/>
    <s v="Medio"/>
    <n v="7.0588235294117646E-2"/>
    <n v="537"/>
    <n v="438"/>
    <n v="0.19406392694063926"/>
    <n v="0.19406392694063926"/>
    <s v="Primera compra"/>
    <n v="1312"/>
    <n v="43.104722792607802"/>
    <n v="3.592060232717317"/>
    <x v="1"/>
    <x v="0"/>
    <s v="mar"/>
  </r>
  <r>
    <x v="6395"/>
    <x v="1"/>
    <n v="5"/>
    <n v="325"/>
    <n v="836.5"/>
    <n v="0"/>
    <s v="No"/>
    <s v="No"/>
    <n v="0"/>
    <n v="0"/>
    <n v="13"/>
    <s v="Yes"/>
    <n v="0"/>
    <s v="DE"/>
    <x v="0"/>
    <n v="29"/>
    <s v="Yes"/>
    <s v="No"/>
    <s v="Yes"/>
    <s v="  Two Year   "/>
    <s v="Direct Debit"/>
    <n v="71"/>
    <n v="4921"/>
    <x v="2"/>
    <s v="Competitor had better devices"/>
    <x v="174"/>
    <x v="779"/>
    <n v="62"/>
    <x v="0"/>
    <n v="84.18"/>
    <x v="6"/>
    <s v="Email"/>
    <x v="1"/>
    <n v="0"/>
    <n v="3994"/>
    <s v="Alto"/>
    <s v="Medio"/>
    <n v="0.16129032258064516"/>
    <n v="1180"/>
    <n v="335"/>
    <n v="0.18507462686567164"/>
    <n v="0.18507462686567164"/>
    <s v="Primera compra"/>
    <n v="1208"/>
    <n v="39.687885010266939"/>
    <n v="3.3073237508555784"/>
    <x v="1"/>
    <x v="3"/>
    <s v="jun"/>
  </r>
  <r>
    <x v="6396"/>
    <x v="1"/>
    <n v="11"/>
    <n v="110"/>
    <n v="277.39999999999998"/>
    <n v="0"/>
    <s v="No"/>
    <s v="No"/>
    <n v="0"/>
    <n v="3"/>
    <n v="9"/>
    <s v="Yes"/>
    <n v="0"/>
    <s v="MO"/>
    <x v="0"/>
    <n v="73"/>
    <s v="No"/>
    <s v="Yes"/>
    <s v="No"/>
    <s v="  Month-to-Month   "/>
    <s v="Direct Debit"/>
    <n v="42"/>
    <n v="888"/>
    <x v="4"/>
    <s v="Attitude of support person"/>
    <x v="953"/>
    <x v="734"/>
    <n v="57"/>
    <x v="2"/>
    <n v="35.92"/>
    <x v="6"/>
    <s v="SMS"/>
    <x v="1"/>
    <n v="0"/>
    <n v="4381"/>
    <s v="Medio"/>
    <s v="Medio"/>
    <n v="0.17543859649122806"/>
    <n v="521"/>
    <n v="120"/>
    <n v="0.47499999999999998"/>
    <n v="0.47499999999999998"/>
    <s v="Primera compra"/>
    <n v="1250"/>
    <n v="41.067761806981522"/>
    <n v="3.422313483915127"/>
    <x v="1"/>
    <x v="2"/>
    <s v="may"/>
  </r>
  <r>
    <x v="6397"/>
    <x v="1"/>
    <n v="18"/>
    <n v="6"/>
    <n v="16"/>
    <n v="4"/>
    <s v="Yes"/>
    <s v="No"/>
    <n v="2.2999999999999998"/>
    <n v="3"/>
    <n v="0"/>
    <s v="No"/>
    <n v="0"/>
    <s v="FL"/>
    <x v="0"/>
    <n v="56"/>
    <s v="No"/>
    <s v="No"/>
    <s v="No"/>
    <s v="  Month-to-Month   "/>
    <s v="Direct Debit"/>
    <n v="6"/>
    <n v="6"/>
    <x v="5"/>
    <s v="Long distance charges"/>
    <x v="565"/>
    <x v="561"/>
    <n v="68"/>
    <x v="2"/>
    <n v="4.99"/>
    <x v="8"/>
    <s v="Phone"/>
    <x v="1"/>
    <n v="7.0000000000000007E-2"/>
    <n v="3560"/>
    <s v="Medio"/>
    <s v="Medio"/>
    <n v="0.13235294117647059"/>
    <n v="1248"/>
    <n v="19"/>
    <n v="3.5789473684210527"/>
    <n v="3.5789473684210527"/>
    <s v="Primera compra"/>
    <n v="498"/>
    <n v="16.361396303901437"/>
    <n v="1.3634496919917864"/>
    <x v="1"/>
    <x v="1"/>
    <s v="jun"/>
  </r>
  <r>
    <x v="6398"/>
    <x v="1"/>
    <n v="15"/>
    <n v="22"/>
    <n v="54.2"/>
    <n v="0"/>
    <s v="No"/>
    <s v="No"/>
    <n v="0"/>
    <n v="5"/>
    <n v="7"/>
    <s v="Yes"/>
    <n v="0"/>
    <s v="OH"/>
    <x v="1"/>
    <n v="58"/>
    <s v="No"/>
    <s v="No"/>
    <s v="No"/>
    <s v="  Month-to-Month   "/>
    <s v="Direct Debit"/>
    <n v="62"/>
    <n v="833"/>
    <x v="5"/>
    <s v="Price too high"/>
    <x v="1123"/>
    <x v="1445"/>
    <n v="59"/>
    <x v="0"/>
    <n v="52.3"/>
    <x v="6"/>
    <s v="Phone"/>
    <x v="0"/>
    <n v="0"/>
    <n v="2072"/>
    <s v="Alto"/>
    <s v="Medio"/>
    <n v="0.16949152542372881"/>
    <n v="1197"/>
    <n v="32"/>
    <n v="1.84375"/>
    <n v="1.84375"/>
    <s v="Primera compra"/>
    <n v="964"/>
    <n v="31.671457905544152"/>
    <n v="2.6392881587953458"/>
    <x v="1"/>
    <x v="2"/>
    <s v="feb"/>
  </r>
  <r>
    <x v="6399"/>
    <x v="1"/>
    <n v="2"/>
    <n v="102"/>
    <n v="206.1"/>
    <n v="92"/>
    <s v="Yes"/>
    <s v="No"/>
    <n v="43.7"/>
    <n v="0"/>
    <n v="17"/>
    <s v="Yes"/>
    <n v="0"/>
    <s v="NM"/>
    <x v="1"/>
    <n v="25"/>
    <s v="Yes"/>
    <s v="No"/>
    <s v="Yes"/>
    <s v="  Month-to-Month   "/>
    <s v="Credit Card"/>
    <n v="19"/>
    <n v="425"/>
    <x v="2"/>
    <s v="Competitor had better devices"/>
    <x v="505"/>
    <x v="1168"/>
    <n v="116"/>
    <x v="1"/>
    <n v="21.43"/>
    <x v="1"/>
    <s v="SMS"/>
    <x v="0"/>
    <n v="2.1800000000000002"/>
    <n v="4331"/>
    <s v="Medio"/>
    <s v="Bajo"/>
    <n v="0"/>
    <n v="899"/>
    <n v="194"/>
    <n v="0.59793814432989689"/>
    <n v="0.59793814432989689"/>
    <s v="Primera compra"/>
    <n v="1656"/>
    <n v="54.406570841889113"/>
    <n v="4.5338809034907595"/>
    <x v="2"/>
    <x v="1"/>
    <s v="abr"/>
  </r>
  <r>
    <x v="6400"/>
    <x v="1"/>
    <n v="34"/>
    <n v="24"/>
    <n v="47.2"/>
    <n v="0"/>
    <s v="No"/>
    <s v="No"/>
    <n v="0"/>
    <n v="4"/>
    <n v="4"/>
    <s v="Yes"/>
    <n v="0"/>
    <s v="DC"/>
    <x v="0"/>
    <n v="74"/>
    <s v="No"/>
    <s v="Yes"/>
    <s v="No"/>
    <s v="  Month-to-Month   "/>
    <s v="Direct Debit"/>
    <n v="39"/>
    <n v="459"/>
    <x v="2"/>
    <s v="Competitor made better offer"/>
    <x v="17"/>
    <x v="56"/>
    <n v="21"/>
    <x v="1"/>
    <n v="39.18"/>
    <x v="2"/>
    <s v="Phone"/>
    <x v="1"/>
    <n v="0"/>
    <n v="2715"/>
    <s v="Medio"/>
    <s v="Medio"/>
    <n v="0.23809523809523808"/>
    <n v="1062"/>
    <n v="29"/>
    <n v="0.72413793103448276"/>
    <n v="0.72413793103448276"/>
    <s v="Primera compra"/>
    <n v="1739"/>
    <n v="57.133470225872685"/>
    <n v="4.7611225188227237"/>
    <x v="1"/>
    <x v="1"/>
    <s v="ene"/>
  </r>
  <r>
    <x v="6400"/>
    <x v="1"/>
    <n v="4"/>
    <n v="24"/>
    <n v="47.2"/>
    <n v="0"/>
    <s v="No"/>
    <s v="No"/>
    <n v="0"/>
    <n v="4"/>
    <n v="4"/>
    <s v="Yes"/>
    <n v="0"/>
    <s v="DC"/>
    <x v="0"/>
    <n v="74"/>
    <s v="No"/>
    <s v="Yes"/>
    <s v="No"/>
    <s v="  Month-to-Month   "/>
    <s v="Direct Debit"/>
    <n v="39"/>
    <n v="459"/>
    <x v="2"/>
    <s v="Competitor made better offer"/>
    <x v="17"/>
    <x v="56"/>
    <n v="21"/>
    <x v="1"/>
    <n v="39.18"/>
    <x v="2"/>
    <s v="Phone"/>
    <x v="1"/>
    <n v="0"/>
    <n v="2271"/>
    <s v="Medio"/>
    <s v="Medio"/>
    <n v="0.23809523809523808"/>
    <n v="1062"/>
    <n v="29"/>
    <n v="0.72413793103448276"/>
    <n v="0.72413793103448276"/>
    <s v="Compra posterior"/>
    <n v="1739"/>
    <n v="57.133470225872685"/>
    <n v="4.7611225188227237"/>
    <x v="1"/>
    <x v="1"/>
    <s v="ene"/>
  </r>
  <r>
    <x v="6401"/>
    <x v="1"/>
    <n v="37"/>
    <n v="56"/>
    <n v="132"/>
    <n v="0"/>
    <s v="No"/>
    <s v="No"/>
    <n v="0"/>
    <n v="2"/>
    <n v="13"/>
    <s v="Yes"/>
    <n v="0"/>
    <s v="NY"/>
    <x v="1"/>
    <n v="27"/>
    <s v="Yes"/>
    <s v="No"/>
    <s v="No"/>
    <s v="  Month-to-Month   "/>
    <s v="Direct Debit"/>
    <n v="47"/>
    <n v="1044"/>
    <x v="1"/>
    <s v="Product dissatisfaction"/>
    <x v="562"/>
    <x v="132"/>
    <n v="14"/>
    <x v="0"/>
    <n v="46.41"/>
    <x v="0"/>
    <s v="SMS"/>
    <x v="1"/>
    <n v="0"/>
    <n v="4463"/>
    <s v="Alto"/>
    <s v="Bajo"/>
    <n v="0.14285714285714285"/>
    <n v="787"/>
    <n v="58"/>
    <n v="0.2413793103448276"/>
    <n v="0.2413793103448276"/>
    <s v="Primera compra"/>
    <n v="981"/>
    <n v="32.229979466119097"/>
    <n v="2.6858316221765914"/>
    <x v="0"/>
    <x v="2"/>
    <s v="feb"/>
  </r>
  <r>
    <x v="6402"/>
    <x v="1"/>
    <n v="39"/>
    <n v="60"/>
    <n v="146.6"/>
    <n v="0"/>
    <s v="No"/>
    <s v="No"/>
    <n v="0"/>
    <n v="5"/>
    <n v="2"/>
    <s v="Yes"/>
    <n v="0"/>
    <s v="WV"/>
    <x v="1"/>
    <n v="76"/>
    <s v="No"/>
    <s v="Yes"/>
    <s v="No"/>
    <s v="  Month-to-Month   "/>
    <s v="Direct Debit"/>
    <n v="43"/>
    <n v="900"/>
    <x v="2"/>
    <s v="Competitor made better offer"/>
    <x v="1278"/>
    <x v="829"/>
    <n v="100"/>
    <x v="1"/>
    <n v="41.3"/>
    <x v="4"/>
    <s v="SMS"/>
    <x v="0"/>
    <n v="0"/>
    <n v="2404"/>
    <s v="Medio"/>
    <s v="Bajo"/>
    <n v="0.03"/>
    <n v="486"/>
    <n v="63"/>
    <n v="1.5873015873015872"/>
    <n v="1.5873015873015872"/>
    <s v="Primera compra"/>
    <n v="1485"/>
    <n v="48.78850102669405"/>
    <n v="4.0657084188911705"/>
    <x v="0"/>
    <x v="2"/>
    <s v="sept"/>
  </r>
  <r>
    <x v="6403"/>
    <x v="1"/>
    <n v="13"/>
    <n v="101"/>
    <n v="322.10000000000002"/>
    <n v="125"/>
    <s v="Yes"/>
    <s v="No"/>
    <n v="115"/>
    <n v="0"/>
    <n v="6"/>
    <s v="Yes"/>
    <n v="0"/>
    <s v="FL"/>
    <x v="0"/>
    <n v="68"/>
    <s v="No"/>
    <s v="Yes"/>
    <s v="No"/>
    <s v="  Month-to-Month   "/>
    <s v="Direct Debit"/>
    <n v="33"/>
    <n v="829"/>
    <x v="2"/>
    <s v="Competitor had better devices"/>
    <x v="312"/>
    <x v="31"/>
    <n v="49"/>
    <x v="0"/>
    <n v="35.85"/>
    <x v="10"/>
    <s v="Phone"/>
    <x v="0"/>
    <n v="0.23"/>
    <n v="5525"/>
    <s v="Medio"/>
    <s v="Medio"/>
    <n v="0.14285714285714285"/>
    <n v="1472"/>
    <n v="233"/>
    <n v="0.21030042918454936"/>
    <n v="0.21030042918454936"/>
    <s v="Primera compra"/>
    <n v="785"/>
    <n v="25.790554414784395"/>
    <n v="2.1492128678986995"/>
    <x v="1"/>
    <x v="2"/>
    <s v="ago"/>
  </r>
  <r>
    <x v="6404"/>
    <x v="1"/>
    <n v="24"/>
    <n v="36"/>
    <n v="114"/>
    <n v="0"/>
    <s v="No"/>
    <s v="No"/>
    <n v="42.7"/>
    <n v="0"/>
    <n v="1"/>
    <s v="Yes"/>
    <n v="0"/>
    <s v="AL"/>
    <x v="0"/>
    <n v="70"/>
    <s v="No"/>
    <s v="Yes"/>
    <s v="No"/>
    <s v="  Month-to-Month   "/>
    <s v="Direct Debit"/>
    <n v="37"/>
    <n v="303"/>
    <x v="1"/>
    <s v="Poor expertise of online support"/>
    <x v="409"/>
    <x v="305"/>
    <n v="90"/>
    <x v="0"/>
    <n v="43.64"/>
    <x v="0"/>
    <s v="Phone"/>
    <x v="1"/>
    <n v="0"/>
    <n v="459"/>
    <s v="Medio"/>
    <s v="Bajo"/>
    <n v="2.2222222222222223E-2"/>
    <n v="1656"/>
    <n v="38"/>
    <n v="2.3684210526315788"/>
    <n v="2.3684210526315788"/>
    <s v="Primera compra"/>
    <n v="858"/>
    <n v="28.188911704312119"/>
    <n v="2.3490759753593431"/>
    <x v="0"/>
    <x v="1"/>
    <s v="jun"/>
  </r>
  <r>
    <x v="6405"/>
    <x v="1"/>
    <n v="20"/>
    <n v="133"/>
    <n v="367.1"/>
    <n v="0"/>
    <s v="No"/>
    <s v="No"/>
    <n v="0"/>
    <n v="2"/>
    <n v="0"/>
    <s v="No"/>
    <n v="0"/>
    <s v="VA"/>
    <x v="1"/>
    <n v="41"/>
    <s v="No"/>
    <s v="No"/>
    <s v="No"/>
    <s v="  Month-to-Month   "/>
    <s v="Direct Debit"/>
    <n v="7"/>
    <n v="225"/>
    <x v="4"/>
    <s v="Attitude of support person"/>
    <x v="137"/>
    <x v="509"/>
    <n v="56"/>
    <x v="0"/>
    <n v="8.2100000000000009"/>
    <x v="3"/>
    <s v="Phone"/>
    <x v="1"/>
    <n v="0"/>
    <n v="5743"/>
    <s v="Medio"/>
    <s v="Bajo"/>
    <n v="1.7857142857142856E-2"/>
    <n v="534"/>
    <n v="134"/>
    <n v="0.41791044776119401"/>
    <n v="0.41791044776119401"/>
    <s v="Primera compra"/>
    <n v="1578"/>
    <n v="51.843942505133469"/>
    <n v="4.3203285420944555"/>
    <x v="2"/>
    <x v="1"/>
    <s v="jun"/>
  </r>
  <r>
    <x v="6406"/>
    <x v="1"/>
    <n v="10"/>
    <n v="152"/>
    <n v="354.5"/>
    <n v="88"/>
    <s v="Yes"/>
    <s v="No"/>
    <n v="173.8"/>
    <n v="4"/>
    <n v="5"/>
    <s v="Yes"/>
    <n v="0"/>
    <s v="MD"/>
    <x v="1"/>
    <n v="64"/>
    <s v="No"/>
    <s v="No"/>
    <s v="No"/>
    <s v="  Month-to-Month   "/>
    <s v="Direct Debit"/>
    <n v="40"/>
    <n v="896"/>
    <x v="1"/>
    <s v="Limited range of services"/>
    <x v="1003"/>
    <x v="270"/>
    <n v="27"/>
    <x v="2"/>
    <n v="47.11"/>
    <x v="9"/>
    <s v="SMS"/>
    <x v="1"/>
    <n v="3.48"/>
    <n v="1056"/>
    <s v="Alto"/>
    <s v="Medio"/>
    <n v="0.29629629629629628"/>
    <n v="1641"/>
    <n v="248"/>
    <n v="0.10887096774193548"/>
    <n v="0.10887096774193548"/>
    <s v="Primera compra"/>
    <n v="1244"/>
    <n v="40.870636550308006"/>
    <n v="3.4058863791923337"/>
    <x v="1"/>
    <x v="2"/>
    <s v="may"/>
  </r>
  <r>
    <x v="6407"/>
    <x v="1"/>
    <n v="2"/>
    <n v="85"/>
    <n v="235.3"/>
    <n v="0"/>
    <s v="No"/>
    <s v="No"/>
    <n v="0"/>
    <n v="2"/>
    <n v="4"/>
    <s v="Yes"/>
    <n v="0"/>
    <s v="TX"/>
    <x v="1"/>
    <n v="70"/>
    <s v="No"/>
    <s v="Yes"/>
    <s v="No"/>
    <s v="  One Year   "/>
    <s v="Credit Card"/>
    <n v="50"/>
    <n v="2934"/>
    <x v="4"/>
    <s v="Attitude of support person"/>
    <x v="1392"/>
    <x v="839"/>
    <n v="115"/>
    <x v="1"/>
    <n v="45.52"/>
    <x v="3"/>
    <s v="Email"/>
    <x v="1"/>
    <n v="0"/>
    <n v="1118"/>
    <s v="Alto"/>
    <s v="Bajo"/>
    <n v="8.6956521739130436E-3"/>
    <n v="1097"/>
    <n v="86"/>
    <n v="1.3372093023255813"/>
    <n v="1.3372093023255813"/>
    <s v="Primera compra"/>
    <n v="332"/>
    <n v="10.907597535934292"/>
    <n v="0.90896646132785763"/>
    <x v="0"/>
    <x v="3"/>
    <s v="nov"/>
  </r>
  <r>
    <x v="6408"/>
    <x v="1"/>
    <n v="3"/>
    <n v="209"/>
    <n v="418.3"/>
    <n v="0"/>
    <s v="No"/>
    <s v="No"/>
    <n v="0"/>
    <n v="5"/>
    <n v="14"/>
    <s v="Yes"/>
    <n v="0"/>
    <s v="FL"/>
    <x v="0"/>
    <n v="25"/>
    <s v="Yes"/>
    <s v="No"/>
    <s v="No"/>
    <s v="  Two Year   "/>
    <s v="Credit Card"/>
    <n v="67"/>
    <n v="4653"/>
    <x v="4"/>
    <s v="Attitude of service provider"/>
    <x v="1143"/>
    <x v="375"/>
    <n v="3"/>
    <x v="2"/>
    <n v="66.61"/>
    <x v="6"/>
    <s v="Email"/>
    <x v="1"/>
    <n v="0"/>
    <n v="1176"/>
    <s v="Alto"/>
    <s v="Medio"/>
    <n v="3.3333333333333335"/>
    <n v="1595"/>
    <n v="219"/>
    <n v="1.3698630136986301E-2"/>
    <n v="1.3698630136986301E-2"/>
    <s v="Primera compra"/>
    <n v="483"/>
    <n v="15.868583162217661"/>
    <n v="1.322381930184805"/>
    <x v="1"/>
    <x v="3"/>
    <s v="jun"/>
  </r>
  <r>
    <x v="6409"/>
    <x v="1"/>
    <n v="1"/>
    <n v="28"/>
    <n v="58.5"/>
    <n v="0"/>
    <s v="No"/>
    <s v="No"/>
    <n v="46.8"/>
    <n v="0"/>
    <n v="0"/>
    <s v="No"/>
    <n v="0"/>
    <s v="CA"/>
    <x v="1"/>
    <n v="71"/>
    <s v="No"/>
    <s v="Yes"/>
    <s v="No"/>
    <s v="  Month-to-Month   "/>
    <s v="Direct Debit"/>
    <n v="13"/>
    <n v="108"/>
    <x v="4"/>
    <s v="Attitude of support person"/>
    <x v="1324"/>
    <x v="35"/>
    <n v="9"/>
    <x v="1"/>
    <n v="10.84"/>
    <x v="0"/>
    <s v="Email"/>
    <x v="0"/>
    <n v="0"/>
    <n v="4912"/>
    <s v="Medio"/>
    <s v="Bajo"/>
    <n v="0.22222222222222221"/>
    <n v="1182"/>
    <n v="30"/>
    <n v="0.3"/>
    <n v="0.3"/>
    <s v="Primera compra"/>
    <n v="1100"/>
    <n v="36.139630390143736"/>
    <n v="3.0116358658453115"/>
    <x v="0"/>
    <x v="1"/>
    <s v="oct"/>
  </r>
  <r>
    <x v="6410"/>
    <x v="1"/>
    <n v="47"/>
    <n v="146"/>
    <n v="516.6"/>
    <n v="0"/>
    <s v="No"/>
    <s v="No"/>
    <n v="0"/>
    <n v="1"/>
    <n v="6"/>
    <s v="No"/>
    <n v="79"/>
    <s v="MA"/>
    <x v="1"/>
    <n v="44"/>
    <s v="No"/>
    <s v="No"/>
    <s v="Yes"/>
    <s v="  One Year   "/>
    <s v="Credit Card"/>
    <n v="60"/>
    <n v="3860"/>
    <x v="2"/>
    <s v="Competitor had better devices"/>
    <x v="1211"/>
    <x v="493"/>
    <n v="110"/>
    <x v="1"/>
    <n v="65.430000000000007"/>
    <x v="0"/>
    <s v="SMS"/>
    <x v="1"/>
    <n v="0"/>
    <n v="697"/>
    <s v="Alto"/>
    <s v="Bajo"/>
    <n v="1.8181818181818181E-2"/>
    <n v="1409"/>
    <n v="148"/>
    <n v="0.7432432432432432"/>
    <n v="0.7432432432432432"/>
    <s v="Primera compra"/>
    <n v="1150"/>
    <n v="37.782340862422998"/>
    <n v="3.1485284052019167"/>
    <x v="0"/>
    <x v="3"/>
    <s v="ago"/>
  </r>
  <r>
    <x v="6411"/>
    <x v="1"/>
    <n v="19"/>
    <n v="81"/>
    <n v="205.3"/>
    <n v="0"/>
    <s v="No"/>
    <s v="No"/>
    <n v="0"/>
    <n v="5"/>
    <n v="6"/>
    <s v="Yes"/>
    <n v="0"/>
    <s v="NM"/>
    <x v="1"/>
    <n v="85"/>
    <s v="No"/>
    <s v="Yes"/>
    <s v="No"/>
    <s v="  Month-to-Month   "/>
    <s v="Direct Debit"/>
    <n v="27"/>
    <n v="700"/>
    <x v="4"/>
    <s v="Attitude of support person"/>
    <x v="1067"/>
    <x v="325"/>
    <n v="108"/>
    <x v="2"/>
    <n v="31.93"/>
    <x v="10"/>
    <s v="Phone"/>
    <x v="1"/>
    <n v="0"/>
    <n v="6235"/>
    <s v="Medio"/>
    <s v="Medio"/>
    <n v="6.4814814814814811E-2"/>
    <n v="1018"/>
    <n v="88"/>
    <n v="1.2272727272727273"/>
    <n v="1.2272727272727273"/>
    <s v="Primera compra"/>
    <n v="806"/>
    <n v="26.480492813141687"/>
    <n v="2.2067077344284738"/>
    <x v="1"/>
    <x v="2"/>
    <s v="jul"/>
  </r>
  <r>
    <x v="6412"/>
    <x v="1"/>
    <n v="10"/>
    <n v="159"/>
    <n v="367.6"/>
    <n v="0"/>
    <s v="No"/>
    <s v="No"/>
    <n v="0"/>
    <n v="2"/>
    <n v="5"/>
    <s v="No"/>
    <n v="19"/>
    <s v="WV"/>
    <x v="0"/>
    <n v="72"/>
    <s v="No"/>
    <s v="Yes"/>
    <s v="No"/>
    <s v="  Month-to-Month   "/>
    <s v="Direct Debit"/>
    <n v="13"/>
    <n v="375"/>
    <x v="1"/>
    <s v="Product dissatisfaction"/>
    <x v="1308"/>
    <x v="124"/>
    <n v="103"/>
    <x v="2"/>
    <n v="11.85"/>
    <x v="1"/>
    <s v="Email"/>
    <x v="0"/>
    <n v="0"/>
    <n v="3052"/>
    <s v="Medio"/>
    <s v="Bajo"/>
    <n v="0"/>
    <n v="1261"/>
    <n v="159"/>
    <n v="0.64779874213836475"/>
    <n v="0.64779874213836475"/>
    <s v="Primera compra"/>
    <n v="671"/>
    <n v="22.04517453798768"/>
    <n v="1.83709787816564"/>
    <x v="0"/>
    <x v="1"/>
    <s v="dic"/>
  </r>
  <r>
    <x v="6413"/>
    <x v="1"/>
    <n v="8"/>
    <n v="5"/>
    <n v="12"/>
    <n v="0"/>
    <s v="No"/>
    <s v="No"/>
    <n v="0"/>
    <n v="0"/>
    <n v="26"/>
    <s v="Yes"/>
    <n v="0"/>
    <s v="MD"/>
    <x v="0"/>
    <n v="29"/>
    <s v="Yes"/>
    <s v="No"/>
    <s v="Yes"/>
    <s v="  Month-to-Month   "/>
    <s v="Direct Debit"/>
    <n v="25"/>
    <n v="25"/>
    <x v="4"/>
    <s v="Attitude of service provider"/>
    <x v="396"/>
    <x v="3"/>
    <n v="103"/>
    <x v="1"/>
    <n v="24.29"/>
    <x v="7"/>
    <s v="Email"/>
    <x v="1"/>
    <n v="0"/>
    <n v="4004"/>
    <s v="Medio"/>
    <s v="Medio"/>
    <n v="5.8252427184466021E-2"/>
    <n v="1390"/>
    <n v="11"/>
    <n v="9.3636363636363633"/>
    <n v="9.3636363636363633"/>
    <s v="Primera compra"/>
    <n v="565"/>
    <n v="18.562628336755647"/>
    <n v="1.5468856947296372"/>
    <x v="1"/>
    <x v="1"/>
    <s v="mar"/>
  </r>
  <r>
    <x v="6414"/>
    <x v="1"/>
    <n v="27"/>
    <n v="25"/>
    <n v="62.9"/>
    <n v="0"/>
    <s v="No"/>
    <s v="No"/>
    <n v="0"/>
    <n v="0"/>
    <n v="6"/>
    <s v="Yes"/>
    <n v="0"/>
    <s v="WV"/>
    <x v="1"/>
    <n v="71"/>
    <s v="No"/>
    <s v="Yes"/>
    <s v="No"/>
    <s v="  Month-to-Month   "/>
    <s v="Direct Debit"/>
    <n v="58"/>
    <n v="612"/>
    <x v="5"/>
    <s v="Extra data charges"/>
    <x v="508"/>
    <x v="976"/>
    <n v="80"/>
    <x v="0"/>
    <n v="51.77"/>
    <x v="0"/>
    <s v="SMS"/>
    <x v="1"/>
    <n v="0"/>
    <n v="6622"/>
    <s v="Alto"/>
    <s v="Bajo"/>
    <n v="2.5000000000000001E-2"/>
    <n v="654"/>
    <n v="27"/>
    <n v="2.9629629629629628"/>
    <n v="2.9629629629629628"/>
    <s v="Primera compra"/>
    <n v="1037"/>
    <n v="34.069815195071868"/>
    <n v="2.839151266255989"/>
    <x v="0"/>
    <x v="1"/>
    <s v="dic"/>
  </r>
  <r>
    <x v="6415"/>
    <x v="1"/>
    <n v="21"/>
    <n v="50"/>
    <n v="160.5"/>
    <n v="0"/>
    <s v="No"/>
    <s v="No"/>
    <n v="0"/>
    <n v="5"/>
    <n v="8"/>
    <s v="Yes"/>
    <n v="0"/>
    <s v="FL"/>
    <x v="0"/>
    <n v="29"/>
    <s v="Yes"/>
    <s v="No"/>
    <s v="No"/>
    <s v="  Month-to-Month   "/>
    <s v="Direct Debit"/>
    <n v="56"/>
    <n v="745"/>
    <x v="1"/>
    <s v="Poor expertise of phone support"/>
    <x v="1180"/>
    <x v="453"/>
    <n v="29"/>
    <x v="1"/>
    <n v="64.52"/>
    <x v="3"/>
    <s v="Email"/>
    <x v="1"/>
    <n v="0"/>
    <n v="5886"/>
    <s v="Alto"/>
    <s v="Bajo"/>
    <n v="3.4482758620689655E-2"/>
    <n v="364"/>
    <n v="51"/>
    <n v="0.56862745098039214"/>
    <n v="0.56862745098039214"/>
    <s v="Primera compra"/>
    <n v="653"/>
    <n v="21.453798767967143"/>
    <n v="1.7878165639972619"/>
    <x v="0"/>
    <x v="2"/>
    <s v="dic"/>
  </r>
  <r>
    <x v="6416"/>
    <x v="1"/>
    <n v="11"/>
    <n v="192"/>
    <n v="436.1"/>
    <n v="192"/>
    <s v="Yes"/>
    <s v="No"/>
    <n v="241.6"/>
    <n v="0"/>
    <n v="7"/>
    <s v="Yes"/>
    <n v="0"/>
    <s v="IA"/>
    <x v="1"/>
    <n v="50"/>
    <s v="No"/>
    <s v="No"/>
    <s v="Yes"/>
    <s v="  Two Year   "/>
    <s v="Credit Card"/>
    <n v="36"/>
    <n v="1760"/>
    <x v="2"/>
    <s v="Competitor made better offer"/>
    <x v="578"/>
    <x v="1026"/>
    <n v="64"/>
    <x v="1"/>
    <n v="33.299999999999997"/>
    <x v="5"/>
    <s v="Email"/>
    <x v="0"/>
    <n v="7.25"/>
    <n v="4629"/>
    <s v="Medio"/>
    <s v="Bajo"/>
    <n v="6.25E-2"/>
    <n v="719"/>
    <n v="388"/>
    <n v="0.16494845360824742"/>
    <n v="0.16494845360824742"/>
    <s v="Primera compra"/>
    <n v="1544"/>
    <n v="50.726899383983572"/>
    <n v="4.2272416153319643"/>
    <x v="0"/>
    <x v="0"/>
    <s v="jul"/>
  </r>
  <r>
    <x v="6417"/>
    <x v="1"/>
    <n v="9"/>
    <n v="42"/>
    <n v="120.2"/>
    <n v="12"/>
    <s v="Yes"/>
    <s v="No"/>
    <n v="75"/>
    <n v="0"/>
    <n v="1"/>
    <s v="Yes"/>
    <n v="0"/>
    <s v="WI"/>
    <x v="0"/>
    <n v="64"/>
    <s v="No"/>
    <s v="No"/>
    <s v="No"/>
    <s v="  Month-to-Month   "/>
    <s v="Direct Debit"/>
    <n v="36"/>
    <n v="431"/>
    <x v="1"/>
    <s v="Product dissatisfaction"/>
    <x v="271"/>
    <x v="538"/>
    <n v="36"/>
    <x v="0"/>
    <n v="32.630000000000003"/>
    <x v="3"/>
    <s v="SMS"/>
    <x v="1"/>
    <n v="0.15"/>
    <n v="2769"/>
    <s v="Medio"/>
    <s v="Bajo"/>
    <n v="2.7777777777777776E-2"/>
    <n v="315"/>
    <n v="55"/>
    <n v="0.65454545454545454"/>
    <n v="0.65454545454545454"/>
    <s v="Primera compra"/>
    <n v="996"/>
    <n v="32.722792607802873"/>
    <n v="2.7268993839835729"/>
    <x v="2"/>
    <x v="1"/>
    <s v="ene"/>
  </r>
  <r>
    <x v="6418"/>
    <x v="1"/>
    <n v="7"/>
    <n v="83"/>
    <n v="220.1"/>
    <n v="44"/>
    <s v="Yes"/>
    <s v="No"/>
    <n v="37.700000000000003"/>
    <n v="1"/>
    <n v="6"/>
    <s v="Yes"/>
    <n v="0"/>
    <s v="CO"/>
    <x v="0"/>
    <n v="71"/>
    <s v="No"/>
    <s v="Yes"/>
    <s v="No"/>
    <s v="  Month-to-Month   "/>
    <s v="Direct Debit"/>
    <n v="43"/>
    <n v="676"/>
    <x v="2"/>
    <s v="Competitor had better devices"/>
    <x v="147"/>
    <x v="721"/>
    <n v="6"/>
    <x v="1"/>
    <n v="48.25"/>
    <x v="5"/>
    <s v="Email"/>
    <x v="0"/>
    <n v="1.51"/>
    <n v="6700"/>
    <s v="Alto"/>
    <s v="Bajo"/>
    <n v="0.66666666666666663"/>
    <n v="356"/>
    <n v="131"/>
    <n v="4.5801526717557252E-2"/>
    <n v="4.5801526717557252E-2"/>
    <s v="Primera compra"/>
    <n v="487"/>
    <n v="16"/>
    <n v="1.3333333333333333"/>
    <x v="0"/>
    <x v="2"/>
    <s v="jun"/>
  </r>
  <r>
    <x v="6419"/>
    <x v="1"/>
    <n v="6"/>
    <n v="207"/>
    <n v="444.2"/>
    <n v="0"/>
    <s v="No"/>
    <s v="No"/>
    <n v="0"/>
    <n v="4"/>
    <n v="10"/>
    <s v="Yes"/>
    <n v="0"/>
    <s v="NE"/>
    <x v="1"/>
    <n v="65"/>
    <s v="No"/>
    <s v="No"/>
    <s v="No"/>
    <s v="  Month-to-Month   "/>
    <s v="Credit Card"/>
    <n v="59"/>
    <n v="1639"/>
    <x v="2"/>
    <s v="Competitor made better offer"/>
    <x v="421"/>
    <x v="72"/>
    <n v="32"/>
    <x v="2"/>
    <n v="48.78"/>
    <x v="7"/>
    <s v="SMS"/>
    <x v="1"/>
    <n v="0"/>
    <n v="5644"/>
    <s v="Alto"/>
    <s v="Medio"/>
    <n v="0.1875"/>
    <n v="1733"/>
    <n v="213"/>
    <n v="0.15023474178403756"/>
    <n v="0.15023474178403756"/>
    <s v="Primera compra"/>
    <n v="496"/>
    <n v="16.295687885010267"/>
    <n v="1.3579739904175223"/>
    <x v="1"/>
    <x v="0"/>
    <s v="jun"/>
  </r>
  <r>
    <x v="6420"/>
    <x v="1"/>
    <n v="35"/>
    <n v="21"/>
    <n v="44"/>
    <n v="0"/>
    <s v="No"/>
    <s v="No"/>
    <n v="0"/>
    <n v="0"/>
    <n v="24"/>
    <s v="Yes"/>
    <n v="0"/>
    <s v="AZ"/>
    <x v="0"/>
    <n v="27"/>
    <s v="Yes"/>
    <s v="No"/>
    <s v="Yes"/>
    <s v="  Month-to-Month   "/>
    <s v="Direct Debit"/>
    <n v="13"/>
    <n v="51"/>
    <x v="1"/>
    <s v="Limited range of services"/>
    <x v="701"/>
    <x v="808"/>
    <n v="2"/>
    <x v="1"/>
    <n v="13.11"/>
    <x v="4"/>
    <s v="Email"/>
    <x v="0"/>
    <n v="0"/>
    <n v="4153"/>
    <s v="Medio"/>
    <s v="Bajo"/>
    <n v="1.5"/>
    <n v="537"/>
    <n v="24"/>
    <n v="8.3333333333333329E-2"/>
    <n v="8.3333333333333329E-2"/>
    <s v="Primera compra"/>
    <n v="588"/>
    <n v="19.318275154004109"/>
    <n v="1.6098562628336757"/>
    <x v="0"/>
    <x v="1"/>
    <s v="mar"/>
  </r>
  <r>
    <x v="6421"/>
    <x v="1"/>
    <n v="3"/>
    <n v="430"/>
    <n v="838.8"/>
    <n v="260"/>
    <s v="Yes"/>
    <s v="No"/>
    <n v="75.900000000000006"/>
    <n v="3"/>
    <n v="6"/>
    <s v="Yes"/>
    <n v="0"/>
    <s v="HI"/>
    <x v="0"/>
    <n v="78"/>
    <s v="No"/>
    <s v="Yes"/>
    <s v="Yes"/>
    <s v="  Month-to-Month   "/>
    <s v="Direct Debit"/>
    <n v="26"/>
    <n v="1368"/>
    <x v="5"/>
    <s v="Price too high"/>
    <x v="1177"/>
    <x v="1281"/>
    <n v="79"/>
    <x v="1"/>
    <n v="25.51"/>
    <x v="4"/>
    <s v="Email"/>
    <x v="0"/>
    <n v="3.8"/>
    <n v="2167"/>
    <s v="Medio"/>
    <s v="Bajo"/>
    <n v="3.7974683544303799E-2"/>
    <n v="986"/>
    <n v="693"/>
    <n v="0.113997113997114"/>
    <n v="0.113997113997114"/>
    <s v="Primera compra"/>
    <n v="1287"/>
    <n v="42.283367556468171"/>
    <n v="3.5236139630390144"/>
    <x v="0"/>
    <x v="0"/>
    <s v="abr"/>
  </r>
  <r>
    <x v="6421"/>
    <x v="1"/>
    <n v="24"/>
    <n v="430"/>
    <n v="838.8"/>
    <n v="260"/>
    <s v="Yes"/>
    <s v="No"/>
    <n v="75.900000000000006"/>
    <n v="3"/>
    <n v="6"/>
    <s v="Yes"/>
    <n v="0"/>
    <s v="HI"/>
    <x v="0"/>
    <n v="78"/>
    <s v="No"/>
    <s v="Yes"/>
    <s v="Yes"/>
    <s v="  Month-to-Month   "/>
    <s v="Direct Debit"/>
    <n v="26"/>
    <n v="1368"/>
    <x v="5"/>
    <s v="Price too high"/>
    <x v="1177"/>
    <x v="1281"/>
    <n v="79"/>
    <x v="1"/>
    <n v="25.51"/>
    <x v="4"/>
    <s v="Email"/>
    <x v="0"/>
    <n v="3.8"/>
    <n v="3486"/>
    <s v="Medio"/>
    <s v="Bajo"/>
    <n v="3.7974683544303799E-2"/>
    <n v="986"/>
    <n v="693"/>
    <n v="0.113997113997114"/>
    <n v="0.113997113997114"/>
    <s v="Compra posterior"/>
    <n v="1287"/>
    <n v="42.283367556468171"/>
    <n v="3.5236139630390144"/>
    <x v="0"/>
    <x v="0"/>
    <s v="abr"/>
  </r>
  <r>
    <x v="6422"/>
    <x v="1"/>
    <n v="37"/>
    <n v="2"/>
    <n v="6"/>
    <n v="20"/>
    <s v="Yes"/>
    <s v="No"/>
    <n v="30.5"/>
    <n v="2"/>
    <n v="1"/>
    <s v="Yes"/>
    <n v="0"/>
    <s v="AL"/>
    <x v="1"/>
    <n v="57"/>
    <s v="No"/>
    <s v="No"/>
    <s v="Yes"/>
    <s v="  Month-to-Month   "/>
    <s v="Direct Debit"/>
    <n v="45"/>
    <n v="45"/>
    <x v="2"/>
    <s v="Competitor made better offer"/>
    <x v="1043"/>
    <x v="208"/>
    <n v="67"/>
    <x v="1"/>
    <n v="48.74"/>
    <x v="2"/>
    <s v="Email"/>
    <x v="0"/>
    <n v="0.92"/>
    <n v="5902"/>
    <s v="Alto"/>
    <s v="Medio"/>
    <n v="7.4626865671641784E-2"/>
    <n v="631"/>
    <n v="27"/>
    <n v="2.4814814814814814"/>
    <n v="2.4814814814814814"/>
    <s v="Primera compra"/>
    <n v="1242"/>
    <n v="40.804928131416844"/>
    <n v="3.4004106776180705"/>
    <x v="1"/>
    <x v="1"/>
    <s v="may"/>
  </r>
  <r>
    <x v="6423"/>
    <x v="1"/>
    <n v="31"/>
    <n v="45"/>
    <n v="126.6"/>
    <n v="84"/>
    <s v="Yes"/>
    <s v="No"/>
    <n v="80.599999999999994"/>
    <n v="2"/>
    <n v="11"/>
    <s v="Yes"/>
    <n v="0"/>
    <s v="WV"/>
    <x v="0"/>
    <n v="22"/>
    <s v="Yes"/>
    <s v="No"/>
    <s v="No"/>
    <s v="  Month-to-Month   "/>
    <s v="Direct Debit"/>
    <n v="41"/>
    <n v="346"/>
    <x v="1"/>
    <s v="Network reliability"/>
    <x v="218"/>
    <x v="1013"/>
    <n v="56"/>
    <x v="1"/>
    <n v="37.21"/>
    <x v="9"/>
    <s v="Email"/>
    <x v="0"/>
    <n v="4.03"/>
    <n v="6497"/>
    <s v="Medio"/>
    <s v="Medio"/>
    <n v="0.14285714285714285"/>
    <n v="1448"/>
    <n v="137"/>
    <n v="0.40875912408759124"/>
    <n v="0.40875912408759124"/>
    <s v="Primera compra"/>
    <n v="642"/>
    <n v="21.09240246406571"/>
    <n v="1.7577002053388091"/>
    <x v="1"/>
    <x v="1"/>
    <s v="ene"/>
  </r>
  <r>
    <x v="6424"/>
    <x v="1"/>
    <n v="46"/>
    <n v="18"/>
    <n v="56.4"/>
    <n v="24"/>
    <s v="Yes"/>
    <s v="No"/>
    <n v="16.600000000000001"/>
    <n v="2"/>
    <n v="13"/>
    <s v="No"/>
    <n v="17"/>
    <s v="VT"/>
    <x v="1"/>
    <n v="37"/>
    <s v="No"/>
    <s v="No"/>
    <s v="No"/>
    <s v="  Month-to-Month   "/>
    <s v="Direct Debit"/>
    <n v="62"/>
    <n v="580"/>
    <x v="2"/>
    <s v="Competitor offered more data"/>
    <x v="805"/>
    <x v="829"/>
    <n v="117"/>
    <x v="0"/>
    <n v="54.6"/>
    <x v="0"/>
    <s v="Email"/>
    <x v="1"/>
    <n v="0.83"/>
    <n v="5036"/>
    <s v="Alto"/>
    <s v="Bajo"/>
    <n v="1.7094017094017096E-2"/>
    <n v="486"/>
    <n v="44"/>
    <n v="2.6590909090909092"/>
    <n v="2.6590909090909092"/>
    <s v="Primera compra"/>
    <n v="1083"/>
    <n v="35.581108829568791"/>
    <n v="2.9650924024640659"/>
    <x v="0"/>
    <x v="1"/>
    <s v="oct"/>
  </r>
  <r>
    <x v="6425"/>
    <x v="1"/>
    <n v="6"/>
    <n v="68"/>
    <n v="258.2"/>
    <n v="0"/>
    <s v="No"/>
    <s v="No"/>
    <n v="4.4000000000000004"/>
    <n v="3"/>
    <n v="2"/>
    <s v="Yes"/>
    <n v="0"/>
    <s v="MO"/>
    <x v="0"/>
    <n v="47"/>
    <s v="No"/>
    <s v="No"/>
    <s v="No"/>
    <s v="  One Year   "/>
    <s v="Direct Debit"/>
    <n v="45"/>
    <n v="2331"/>
    <x v="3"/>
    <s v="Moved"/>
    <x v="1051"/>
    <x v="1198"/>
    <n v="117"/>
    <x v="2"/>
    <n v="37.130000000000003"/>
    <x v="9"/>
    <s v="Email"/>
    <x v="1"/>
    <n v="0"/>
    <n v="3308"/>
    <s v="Medio"/>
    <s v="Medio"/>
    <n v="6.8376068376068383E-2"/>
    <n v="1383"/>
    <n v="76"/>
    <n v="1.5394736842105263"/>
    <n v="1.5394736842105263"/>
    <s v="Primera compra"/>
    <n v="699"/>
    <n v="22.965092402464066"/>
    <n v="1.9137577002053388"/>
    <x v="1"/>
    <x v="3"/>
    <s v="nov"/>
  </r>
  <r>
    <x v="6426"/>
    <x v="1"/>
    <n v="9"/>
    <n v="44"/>
    <n v="69"/>
    <n v="24"/>
    <s v="Yes"/>
    <s v="No"/>
    <n v="21.2"/>
    <n v="1"/>
    <n v="6"/>
    <s v="Yes"/>
    <n v="0"/>
    <s v="MN"/>
    <x v="0"/>
    <n v="48"/>
    <s v="No"/>
    <s v="No"/>
    <s v="No"/>
    <s v="  Month-to-Month   "/>
    <s v="Direct Debit"/>
    <n v="47"/>
    <m/>
    <x v="1"/>
    <s v="Service dissatisfaction"/>
    <x v="541"/>
    <x v="802"/>
    <n v="72"/>
    <x v="2"/>
    <n v="38.700000000000003"/>
    <x v="6"/>
    <s v="Email"/>
    <x v="1"/>
    <n v="0.85"/>
    <n v="25"/>
    <s v="Medio"/>
    <s v="Medio"/>
    <n v="0.1388888888888889"/>
    <n v="657"/>
    <n v="78"/>
    <n v="0.92307692307692313"/>
    <n v="0.92307692307692313"/>
    <s v="Primera compra"/>
    <n v="396"/>
    <n v="13.010266940451746"/>
    <n v="1.0841889117043122"/>
    <x v="1"/>
    <x v="1"/>
    <s v="sept"/>
  </r>
  <r>
    <x v="6427"/>
    <x v="1"/>
    <n v="13"/>
    <n v="42"/>
    <n v="96.8"/>
    <n v="0"/>
    <s v="No"/>
    <s v="No"/>
    <n v="0"/>
    <n v="0"/>
    <n v="6"/>
    <s v="Yes"/>
    <n v="0"/>
    <s v="TX"/>
    <x v="1"/>
    <n v="74"/>
    <s v="No"/>
    <s v="Yes"/>
    <s v="No"/>
    <s v="  Month-to-Month   "/>
    <s v="Direct Debit"/>
    <n v="46"/>
    <n v="1108"/>
    <x v="2"/>
    <s v="Competitor made better offer"/>
    <x v="82"/>
    <x v="650"/>
    <n v="42"/>
    <x v="2"/>
    <n v="49.31"/>
    <x v="2"/>
    <s v="Phone"/>
    <x v="1"/>
    <n v="0"/>
    <n v="6911"/>
    <s v="Alto"/>
    <s v="Medio"/>
    <n v="0.11904761904761904"/>
    <n v="1553"/>
    <n v="47"/>
    <n v="0.8936170212765957"/>
    <n v="0.8936170212765957"/>
    <s v="Primera compra"/>
    <n v="1057"/>
    <n v="34.726899383983579"/>
    <n v="2.8939082819986317"/>
    <x v="1"/>
    <x v="0"/>
    <s v="nov"/>
  </r>
  <r>
    <x v="6428"/>
    <x v="1"/>
    <n v="6"/>
    <n v="4"/>
    <n v="14"/>
    <n v="159"/>
    <s v="Yes"/>
    <s v="No"/>
    <n v="313.3"/>
    <n v="4"/>
    <n v="6"/>
    <s v="No"/>
    <n v="6"/>
    <s v="KS"/>
    <x v="0"/>
    <n v="40"/>
    <s v="No"/>
    <s v="No"/>
    <s v="No"/>
    <s v="  Month-to-Month   "/>
    <s v="Direct Debit"/>
    <n v="31"/>
    <n v="31"/>
    <x v="3"/>
    <s v="Don't know"/>
    <x v="789"/>
    <x v="1008"/>
    <n v="57"/>
    <x v="1"/>
    <n v="26.45"/>
    <x v="9"/>
    <s v="Email"/>
    <x v="1"/>
    <n v="523.91"/>
    <n v="3039"/>
    <s v="Medio"/>
    <s v="Medio"/>
    <n v="0.14035087719298245"/>
    <n v="546"/>
    <n v="171"/>
    <n v="0.33333333333333331"/>
    <n v="0.33333333333333331"/>
    <s v="Primera compra"/>
    <n v="824"/>
    <n v="27.071868583162217"/>
    <n v="2.2559890485968515"/>
    <x v="1"/>
    <x v="1"/>
    <s v="jul"/>
  </r>
  <r>
    <x v="6429"/>
    <x v="1"/>
    <n v="12"/>
    <n v="53"/>
    <n v="181.2"/>
    <n v="56"/>
    <s v="Yes"/>
    <s v="No"/>
    <n v="60.2"/>
    <n v="4"/>
    <n v="4"/>
    <s v="Yes"/>
    <n v="0"/>
    <s v="DC"/>
    <x v="1"/>
    <n v="45"/>
    <s v="No"/>
    <s v="No"/>
    <s v="No"/>
    <s v="  Month-to-Month   "/>
    <s v="Direct Debit"/>
    <n v="43"/>
    <n v="595"/>
    <x v="1"/>
    <s v="Limited range of services"/>
    <x v="668"/>
    <x v="894"/>
    <n v="13"/>
    <x v="1"/>
    <n v="39.97"/>
    <x v="3"/>
    <s v="Phone"/>
    <x v="0"/>
    <n v="1.2"/>
    <n v="4824"/>
    <s v="Medio"/>
    <s v="Bajo"/>
    <n v="7.6923076923076927E-2"/>
    <n v="1453"/>
    <n v="110"/>
    <n v="0.11818181818181818"/>
    <n v="0.11818181818181818"/>
    <s v="Primera compra"/>
    <n v="419"/>
    <n v="13.765913757700204"/>
    <n v="1.1471594798083504"/>
    <x v="0"/>
    <x v="1"/>
    <s v="ago"/>
  </r>
  <r>
    <x v="6430"/>
    <x v="1"/>
    <n v="17"/>
    <n v="100"/>
    <n v="212.4"/>
    <n v="0"/>
    <s v="No"/>
    <s v="No"/>
    <n v="0"/>
    <n v="3"/>
    <n v="1"/>
    <s v="No"/>
    <n v="87"/>
    <s v="ND"/>
    <x v="0"/>
    <n v="72"/>
    <s v="No"/>
    <s v="Yes"/>
    <s v="No"/>
    <s v="  Month-to-Month   "/>
    <s v="Direct Debit"/>
    <n v="58"/>
    <n v="763"/>
    <x v="2"/>
    <s v="Competitor had better devices"/>
    <x v="1105"/>
    <x v="1239"/>
    <n v="27"/>
    <x v="1"/>
    <n v="69.400000000000006"/>
    <x v="10"/>
    <s v="Phone"/>
    <x v="1"/>
    <n v="0"/>
    <n v="4361"/>
    <s v="Alto"/>
    <s v="Medio"/>
    <n v="0.25925925925925924"/>
    <n v="1079"/>
    <n v="107"/>
    <n v="0.25233644859813081"/>
    <n v="0.25233644859813081"/>
    <s v="Primera compra"/>
    <n v="1414"/>
    <n v="46.455852156057489"/>
    <n v="3.8713210130047906"/>
    <x v="1"/>
    <x v="2"/>
    <s v="nov"/>
  </r>
  <r>
    <x v="6431"/>
    <x v="1"/>
    <n v="7"/>
    <n v="6"/>
    <n v="15"/>
    <n v="0"/>
    <s v="No"/>
    <s v="No"/>
    <n v="0"/>
    <n v="4"/>
    <n v="10"/>
    <s v="Yes"/>
    <n v="0"/>
    <s v="MT"/>
    <x v="0"/>
    <n v="23"/>
    <s v="Yes"/>
    <s v="No"/>
    <s v="No"/>
    <s v="  Month-to-Month   "/>
    <s v="Credit Card"/>
    <n v="33"/>
    <n v="33"/>
    <x v="4"/>
    <s v="Attitude of support person"/>
    <x v="298"/>
    <x v="341"/>
    <n v="120"/>
    <x v="2"/>
    <n v="36.99"/>
    <x v="3"/>
    <s v="Phone"/>
    <x v="0"/>
    <n v="0"/>
    <n v="360"/>
    <s v="Medio"/>
    <s v="Bajo"/>
    <n v="8.3333333333333332E-3"/>
    <n v="1538"/>
    <n v="7"/>
    <n v="17.142857142857142"/>
    <n v="17.142857142857142"/>
    <s v="Primera compra"/>
    <n v="1277"/>
    <n v="41.954825462012323"/>
    <n v="3.4962354551676937"/>
    <x v="2"/>
    <x v="1"/>
    <s v="abr"/>
  </r>
  <r>
    <x v="6432"/>
    <x v="1"/>
    <n v="14"/>
    <n v="75"/>
    <n v="174.5"/>
    <n v="8"/>
    <s v="Yes"/>
    <s v="No"/>
    <n v="7.4"/>
    <n v="5"/>
    <n v="8"/>
    <s v="Yes"/>
    <n v="0"/>
    <s v="AL"/>
    <x v="1"/>
    <n v="55"/>
    <s v="No"/>
    <s v="No"/>
    <s v="No"/>
    <s v="  Month-to-Month   "/>
    <s v="Direct Debit"/>
    <n v="26"/>
    <n v="375"/>
    <x v="2"/>
    <s v="Competitor offered more data"/>
    <x v="38"/>
    <x v="1078"/>
    <n v="20"/>
    <x v="2"/>
    <n v="24.84"/>
    <x v="8"/>
    <s v="Email"/>
    <x v="0"/>
    <n v="2979056.61"/>
    <n v="3703"/>
    <s v="Medio"/>
    <s v="Medio"/>
    <n v="0.45"/>
    <n v="1281"/>
    <n v="92"/>
    <n v="0.21739130434782608"/>
    <n v="0.21739130434782608"/>
    <s v="Primera compra"/>
    <n v="973"/>
    <n v="31.967145790554412"/>
    <n v="2.6639288158795345"/>
    <x v="1"/>
    <x v="1"/>
    <s v="feb"/>
  </r>
  <r>
    <x v="6433"/>
    <x v="1"/>
    <n v="4"/>
    <n v="7"/>
    <n v="22.7"/>
    <n v="0"/>
    <s v="No"/>
    <s v="No"/>
    <n v="0"/>
    <n v="1"/>
    <n v="5"/>
    <s v="Yes"/>
    <n v="0"/>
    <s v="KS"/>
    <x v="0"/>
    <n v="61"/>
    <s v="No"/>
    <s v="No"/>
    <s v="Yes"/>
    <s v="  Month-to-Month   "/>
    <s v="Direct Debit"/>
    <n v="45"/>
    <n v="94"/>
    <x v="2"/>
    <s v="Competitor had better devices"/>
    <x v="1156"/>
    <x v="1166"/>
    <n v="117"/>
    <x v="1"/>
    <n v="48.23"/>
    <x v="3"/>
    <s v="Phone"/>
    <x v="0"/>
    <n v="0"/>
    <n v="5913"/>
    <s v="Alto"/>
    <s v="Bajo"/>
    <n v="8.5470085470085479E-3"/>
    <n v="589"/>
    <n v="8"/>
    <n v="14.625"/>
    <n v="14.625"/>
    <s v="Primera compra"/>
    <n v="539"/>
    <n v="17.708418891170432"/>
    <n v="1.4757015742642026"/>
    <x v="0"/>
    <x v="1"/>
    <s v="abr"/>
  </r>
  <r>
    <x v="6434"/>
    <x v="1"/>
    <n v="5"/>
    <n v="15"/>
    <n v="35.299999999999997"/>
    <n v="28"/>
    <s v="Yes"/>
    <s v="No"/>
    <n v="23"/>
    <n v="5"/>
    <n v="5"/>
    <s v="Yes"/>
    <n v="0"/>
    <s v="WI"/>
    <x v="1"/>
    <n v="34"/>
    <s v="No"/>
    <s v="No"/>
    <s v="No"/>
    <s v="  Month-to-Month   "/>
    <s v="Direct Debit"/>
    <n v="29"/>
    <n v="115"/>
    <x v="2"/>
    <s v="Competitor made better offer"/>
    <x v="989"/>
    <x v="917"/>
    <n v="66"/>
    <x v="1"/>
    <n v="34.6"/>
    <x v="9"/>
    <s v="SMS"/>
    <x v="0"/>
    <n v="0.05"/>
    <n v="2949"/>
    <s v="Medio"/>
    <s v="Medio"/>
    <n v="0.12121212121212122"/>
    <n v="491"/>
    <n v="51"/>
    <n v="1.2941176470588236"/>
    <n v="1.2941176470588236"/>
    <s v="Primera compra"/>
    <n v="1671"/>
    <n v="54.899383983572896"/>
    <n v="4.5749486652977414"/>
    <x v="1"/>
    <x v="1"/>
    <s v="mar"/>
  </r>
  <r>
    <x v="6435"/>
    <x v="1"/>
    <n v="16"/>
    <n v="33"/>
    <n v="72.599999999999994"/>
    <n v="20"/>
    <s v="Yes"/>
    <s v="No"/>
    <n v="27.5"/>
    <n v="2"/>
    <n v="5"/>
    <s v="Yes"/>
    <n v="0"/>
    <s v="NH"/>
    <x v="1"/>
    <n v="47"/>
    <s v="No"/>
    <s v="No"/>
    <s v="No"/>
    <s v="  Month-to-Month   "/>
    <s v="Paper Check"/>
    <n v="51"/>
    <n v="266"/>
    <x v="3"/>
    <s v="Don't know"/>
    <x v="18"/>
    <x v="1365"/>
    <n v="79"/>
    <x v="0"/>
    <n v="49.79"/>
    <x v="6"/>
    <s v="Email"/>
    <x v="1"/>
    <n v="0.06"/>
    <n v="2921"/>
    <s v="Alto"/>
    <s v="Medio"/>
    <n v="0.12658227848101267"/>
    <n v="469"/>
    <n v="63"/>
    <n v="1.253968253968254"/>
    <n v="1.253968253968254"/>
    <s v="Primera compra"/>
    <n v="1223"/>
    <n v="40.180698151950722"/>
    <n v="3.3483915126625603"/>
    <x v="1"/>
    <x v="1"/>
    <s v="jun"/>
  </r>
  <r>
    <x v="6436"/>
    <x v="1"/>
    <n v="2"/>
    <n v="14"/>
    <n v="29.5"/>
    <n v="0"/>
    <s v="No"/>
    <s v="Yes"/>
    <n v="0"/>
    <n v="2"/>
    <n v="1"/>
    <s v="Yes"/>
    <n v="0"/>
    <s v="NH"/>
    <x v="1"/>
    <n v="53"/>
    <s v="No"/>
    <s v="No"/>
    <s v="No"/>
    <s v="  Month-to-Month   "/>
    <s v="Direct Debit"/>
    <n v="53"/>
    <n v="156"/>
    <x v="4"/>
    <s v="Attitude of support person"/>
    <x v="503"/>
    <x v="702"/>
    <n v="29"/>
    <x v="2"/>
    <n v="59.12"/>
    <x v="9"/>
    <s v="Email"/>
    <x v="0"/>
    <n v="0"/>
    <n v="4605"/>
    <s v="Alto"/>
    <s v="Medio"/>
    <n v="0.27586206896551724"/>
    <n v="656"/>
    <n v="22"/>
    <n v="1.3181818181818181"/>
    <n v="1.3181818181818181"/>
    <s v="Primera compra"/>
    <n v="302"/>
    <n v="9.9219712525667347"/>
    <n v="0.8268309377138946"/>
    <x v="1"/>
    <x v="1"/>
    <s v="dic"/>
  </r>
  <r>
    <x v="6437"/>
    <x v="1"/>
    <n v="47"/>
    <n v="5"/>
    <n v="13"/>
    <n v="0"/>
    <s v="No"/>
    <s v="No"/>
    <n v="0"/>
    <n v="2"/>
    <n v="0"/>
    <s v="No"/>
    <n v="0"/>
    <s v="MD"/>
    <x v="0"/>
    <n v="34"/>
    <s v="No"/>
    <s v="No"/>
    <s v="No"/>
    <s v="  Month-to-Month   "/>
    <s v="Credit Card"/>
    <n v="9"/>
    <n v="9"/>
    <x v="4"/>
    <s v="Attitude of service provider"/>
    <x v="769"/>
    <x v="497"/>
    <n v="29"/>
    <x v="0"/>
    <n v="9.39"/>
    <x v="8"/>
    <s v="SMS"/>
    <x v="1"/>
    <n v="0"/>
    <n v="1432"/>
    <s v="Medio"/>
    <s v="Medio"/>
    <n v="0.31034482758620691"/>
    <n v="1597"/>
    <n v="14"/>
    <n v="2.0714285714285716"/>
    <n v="2.0714285714285716"/>
    <s v="Primera compra"/>
    <n v="1312"/>
    <n v="43.104722792607802"/>
    <n v="3.592060232717317"/>
    <x v="1"/>
    <x v="1"/>
    <s v="mar"/>
  </r>
  <r>
    <x v="6438"/>
    <x v="1"/>
    <n v="15"/>
    <n v="75"/>
    <n v="225.8"/>
    <n v="100"/>
    <s v="Yes"/>
    <s v="No"/>
    <n v="94.2"/>
    <n v="2"/>
    <n v="4"/>
    <s v="Yes"/>
    <n v="0"/>
    <s v="IN"/>
    <x v="1"/>
    <n v="51"/>
    <s v="No"/>
    <s v="No"/>
    <s v="Yes"/>
    <s v="  One Year   "/>
    <s v="Credit Card"/>
    <n v="42"/>
    <n v="1066"/>
    <x v="2"/>
    <s v="Competitor offered more data"/>
    <x v="1065"/>
    <x v="724"/>
    <n v="112"/>
    <x v="2"/>
    <n v="40.44"/>
    <x v="7"/>
    <s v="SMS"/>
    <x v="0"/>
    <n v="2.82"/>
    <n v="2877"/>
    <s v="Medio"/>
    <s v="Medio"/>
    <n v="5.3571428571428568E-2"/>
    <n v="1707"/>
    <n v="181"/>
    <n v="0.61878453038674031"/>
    <n v="0.61878453038674031"/>
    <s v="Primera compra"/>
    <n v="1577"/>
    <n v="51.811088295687881"/>
    <n v="4.3175906913073234"/>
    <x v="1"/>
    <x v="2"/>
    <s v="jun"/>
  </r>
  <r>
    <x v="6439"/>
    <x v="1"/>
    <n v="14"/>
    <n v="5"/>
    <n v="13.4"/>
    <n v="8"/>
    <s v="Yes"/>
    <s v="No"/>
    <n v="6.6"/>
    <n v="2"/>
    <n v="6"/>
    <s v="No"/>
    <n v="6"/>
    <s v="MS"/>
    <x v="0"/>
    <n v="45"/>
    <s v="No"/>
    <s v="No"/>
    <s v="No"/>
    <s v="  Month-to-Month   "/>
    <s v="Paper Check"/>
    <n v="22"/>
    <n v="37"/>
    <x v="2"/>
    <s v="Competitor made better offer"/>
    <x v="613"/>
    <x v="26"/>
    <n v="118"/>
    <x v="0"/>
    <n v="18.09"/>
    <x v="0"/>
    <s v="Email"/>
    <x v="0"/>
    <n v="0.2"/>
    <n v="4984"/>
    <s v="Medio"/>
    <s v="Bajo"/>
    <n v="1.6949152542372881E-2"/>
    <n v="1433"/>
    <n v="15"/>
    <n v="7.8666666666666663"/>
    <n v="7.8666666666666663"/>
    <s v="Primera compra"/>
    <n v="414"/>
    <n v="13.601642710472278"/>
    <n v="1.1334702258726899"/>
    <x v="0"/>
    <x v="1"/>
    <s v="ago"/>
  </r>
  <r>
    <x v="6440"/>
    <x v="1"/>
    <n v="11"/>
    <n v="4"/>
    <n v="8.3000000000000007"/>
    <n v="6"/>
    <s v="Yes"/>
    <s v="No"/>
    <n v="3.9"/>
    <n v="0"/>
    <n v="5"/>
    <s v="Yes"/>
    <n v="0"/>
    <s v="NY"/>
    <x v="1"/>
    <n v="31"/>
    <s v="No"/>
    <s v="No"/>
    <s v="No"/>
    <s v="  Month-to-Month   "/>
    <s v="Direct Debit"/>
    <n v="54"/>
    <n v="111"/>
    <x v="2"/>
    <s v="Competitor made better offer"/>
    <x v="952"/>
    <x v="1007"/>
    <n v="28"/>
    <x v="0"/>
    <n v="47.03"/>
    <x v="5"/>
    <s v="Email"/>
    <x v="1"/>
    <n v="1563037.49"/>
    <n v="765"/>
    <s v="Alto"/>
    <s v="Bajo"/>
    <n v="0.14285714285714285"/>
    <n v="1620"/>
    <n v="14"/>
    <n v="2"/>
    <n v="2"/>
    <s v="Primera compra"/>
    <n v="290"/>
    <n v="9.5277207392197116"/>
    <n v="0.79397672826830934"/>
    <x v="0"/>
    <x v="1"/>
    <s v="dic"/>
  </r>
  <r>
    <x v="6441"/>
    <x v="1"/>
    <n v="18"/>
    <n v="6"/>
    <n v="14"/>
    <n v="8"/>
    <s v="Yes"/>
    <s v="No"/>
    <n v="2.2000000000000002"/>
    <n v="4"/>
    <n v="2"/>
    <s v="Yes"/>
    <n v="0"/>
    <s v="NJ"/>
    <x v="0"/>
    <n v="30"/>
    <s v="No"/>
    <s v="No"/>
    <s v="No"/>
    <s v="  Month-to-Month   "/>
    <s v="Direct Debit"/>
    <n v="56"/>
    <n v="56"/>
    <x v="5"/>
    <s v="Price too high"/>
    <x v="824"/>
    <x v="1004"/>
    <n v="52"/>
    <x v="0"/>
    <n v="61.77"/>
    <x v="8"/>
    <s v="SMS"/>
    <x v="0"/>
    <n v="0.11"/>
    <n v="7000"/>
    <s v="Alto"/>
    <s v="Medio"/>
    <n v="0.17307692307692307"/>
    <n v="837"/>
    <n v="23"/>
    <n v="2.2608695652173911"/>
    <n v="2.2608695652173911"/>
    <s v="Primera compra"/>
    <n v="511"/>
    <n v="16.788501026694046"/>
    <n v="1.3990417522245038"/>
    <x v="1"/>
    <x v="1"/>
    <s v="may"/>
  </r>
  <r>
    <x v="6442"/>
    <x v="1"/>
    <n v="4"/>
    <n v="180"/>
    <n v="463.5"/>
    <n v="39"/>
    <s v="Yes"/>
    <s v="No"/>
    <n v="22.4"/>
    <n v="4"/>
    <n v="2"/>
    <s v="Yes"/>
    <n v="0"/>
    <s v="ND"/>
    <x v="0"/>
    <n v="82"/>
    <s v="No"/>
    <s v="Yes"/>
    <s v="Yes"/>
    <s v="  Month-to-Month   "/>
    <s v="Direct Debit"/>
    <n v="66"/>
    <n v="2184"/>
    <x v="3"/>
    <s v="Moved"/>
    <x v="540"/>
    <x v="355"/>
    <n v="29"/>
    <x v="2"/>
    <n v="67.510000000000005"/>
    <x v="8"/>
    <s v="Phone"/>
    <x v="1"/>
    <n v="0.9"/>
    <n v="1990"/>
    <s v="Alto"/>
    <s v="Medio"/>
    <n v="0.31034482758620691"/>
    <n v="833"/>
    <n v="228"/>
    <n v="0.12719298245614036"/>
    <n v="0.12719298245614036"/>
    <s v="Primera compra"/>
    <n v="813"/>
    <n v="26.710472279260777"/>
    <n v="2.2258726899383983"/>
    <x v="1"/>
    <x v="0"/>
    <s v="jul"/>
  </r>
  <r>
    <x v="6443"/>
    <x v="1"/>
    <n v="42"/>
    <n v="172"/>
    <n v="253"/>
    <n v="0"/>
    <s v="No"/>
    <s v="Yes"/>
    <n v="0"/>
    <n v="2"/>
    <n v="8"/>
    <s v="Yes"/>
    <n v="0"/>
    <s v="CT"/>
    <x v="0"/>
    <n v="46"/>
    <s v="No"/>
    <s v="No"/>
    <s v="Yes"/>
    <s v="  Month-to-Month   "/>
    <s v="Direct Debit"/>
    <n v="67"/>
    <n v="3371"/>
    <x v="2"/>
    <s v="Competitor offered more data"/>
    <x v="577"/>
    <x v="49"/>
    <n v="66"/>
    <x v="1"/>
    <n v="63.36"/>
    <x v="0"/>
    <s v="Phone"/>
    <x v="0"/>
    <n v="0"/>
    <n v="2243"/>
    <s v="Alto"/>
    <s v="Bajo"/>
    <n v="3.0303030303030304E-2"/>
    <n v="1051"/>
    <n v="174"/>
    <n v="0.37931034482758619"/>
    <n v="0.37931034482758619"/>
    <s v="Primera compra"/>
    <n v="537"/>
    <n v="17.642710472279262"/>
    <n v="1.4702258726899384"/>
    <x v="0"/>
    <x v="3"/>
    <s v="abr"/>
  </r>
  <r>
    <x v="6443"/>
    <x v="1"/>
    <n v="30"/>
    <n v="172"/>
    <n v="253"/>
    <n v="0"/>
    <s v="No"/>
    <s v="Yes"/>
    <n v="0"/>
    <n v="2"/>
    <n v="8"/>
    <s v="Yes"/>
    <n v="0"/>
    <s v="CT"/>
    <x v="0"/>
    <n v="46"/>
    <s v="No"/>
    <s v="No"/>
    <s v="Yes"/>
    <s v="  Month-to-Month   "/>
    <s v="Direct Debit"/>
    <n v="67"/>
    <n v="3371"/>
    <x v="2"/>
    <s v="Competitor offered more data"/>
    <x v="577"/>
    <x v="49"/>
    <n v="66"/>
    <x v="1"/>
    <n v="63.36"/>
    <x v="0"/>
    <s v="Phone"/>
    <x v="0"/>
    <n v="0"/>
    <n v="1214"/>
    <s v="Alto"/>
    <s v="Bajo"/>
    <n v="3.0303030303030304E-2"/>
    <n v="1051"/>
    <n v="174"/>
    <n v="0.37931034482758619"/>
    <n v="0.37931034482758619"/>
    <s v="Compra posterior"/>
    <n v="537"/>
    <n v="17.642710472279262"/>
    <n v="1.4702258726899384"/>
    <x v="0"/>
    <x v="3"/>
    <s v="abr"/>
  </r>
  <r>
    <x v="6444"/>
    <x v="1"/>
    <n v="12"/>
    <n v="5"/>
    <n v="13"/>
    <n v="4"/>
    <s v="Yes"/>
    <s v="No"/>
    <n v="2.5"/>
    <n v="4"/>
    <n v="14"/>
    <s v="Yes"/>
    <n v="0"/>
    <s v="NE"/>
    <x v="1"/>
    <n v="23"/>
    <s v="Yes"/>
    <s v="No"/>
    <s v="No"/>
    <s v="  Month-to-Month   "/>
    <s v="Direct Debit"/>
    <n v="32"/>
    <n v="32"/>
    <x v="2"/>
    <s v="Competitor offered more data"/>
    <x v="640"/>
    <x v="595"/>
    <n v="56"/>
    <x v="2"/>
    <n v="37.380000000000003"/>
    <x v="4"/>
    <s v="Phone"/>
    <x v="0"/>
    <n v="0.12"/>
    <n v="1095"/>
    <s v="Medio"/>
    <s v="Bajo"/>
    <n v="5.3571428571428568E-2"/>
    <n v="805"/>
    <n v="12"/>
    <n v="4.666666666666667"/>
    <n v="4.666666666666667"/>
    <s v="Primera compra"/>
    <n v="793"/>
    <n v="26.053388090349078"/>
    <n v="2.1711156741957565"/>
    <x v="0"/>
    <x v="1"/>
    <s v="ago"/>
  </r>
  <r>
    <x v="6445"/>
    <x v="1"/>
    <n v="27"/>
    <n v="5"/>
    <n v="21.4"/>
    <n v="0"/>
    <s v="No"/>
    <s v="No"/>
    <n v="0"/>
    <n v="1"/>
    <n v="9"/>
    <s v="Yes"/>
    <n v="0"/>
    <s v="WV"/>
    <x v="0"/>
    <n v="62"/>
    <s v="No"/>
    <s v="No"/>
    <s v="Yes"/>
    <s v="  Month-to-Month   "/>
    <s v="Direct Debit"/>
    <n v="49"/>
    <n v="96"/>
    <x v="2"/>
    <s v="Competitor made better offer"/>
    <x v="709"/>
    <x v="221"/>
    <n v="82"/>
    <x v="1"/>
    <n v="55.64"/>
    <x v="6"/>
    <s v="SMS"/>
    <x v="0"/>
    <n v="0"/>
    <n v="3356"/>
    <s v="Alto"/>
    <s v="Medio"/>
    <n v="0.12195121951219512"/>
    <n v="930"/>
    <n v="15"/>
    <n v="5.4666666666666668"/>
    <n v="5.4666666666666668"/>
    <s v="Primera compra"/>
    <n v="863"/>
    <n v="28.353182751540039"/>
    <n v="2.3627652292950034"/>
    <x v="1"/>
    <x v="1"/>
    <s v="jun"/>
  </r>
  <r>
    <x v="6446"/>
    <x v="1"/>
    <n v="1"/>
    <n v="87"/>
    <n v="172.8"/>
    <n v="0"/>
    <s v="No"/>
    <s v="No"/>
    <n v="0"/>
    <n v="3"/>
    <n v="7"/>
    <s v="Yes"/>
    <n v="0"/>
    <s v="NC"/>
    <x v="0"/>
    <n v="39"/>
    <s v="No"/>
    <s v="No"/>
    <s v="Yes"/>
    <s v="  Month-to-Month   "/>
    <s v="Credit Card"/>
    <n v="42"/>
    <n v="552"/>
    <x v="2"/>
    <s v="Competitor had better devices"/>
    <x v="776"/>
    <x v="747"/>
    <n v="90"/>
    <x v="0"/>
    <n v="41.53"/>
    <x v="5"/>
    <s v="Phone"/>
    <x v="1"/>
    <n v="0"/>
    <n v="6031"/>
    <s v="Medio"/>
    <s v="Bajo"/>
    <n v="4.4444444444444446E-2"/>
    <n v="637"/>
    <n v="91"/>
    <n v="0.98901098901098905"/>
    <n v="0.98901098901098905"/>
    <s v="Primera compra"/>
    <n v="603"/>
    <n v="19.811088295687885"/>
    <n v="1.6509240246406571"/>
    <x v="0"/>
    <x v="1"/>
    <s v="feb"/>
  </r>
  <r>
    <x v="6447"/>
    <x v="1"/>
    <n v="20"/>
    <n v="270"/>
    <n v="471.6"/>
    <n v="78"/>
    <s v="Yes"/>
    <s v="No"/>
    <n v="259.39999999999998"/>
    <n v="2"/>
    <n v="12"/>
    <s v="No"/>
    <n v="79"/>
    <s v="OR"/>
    <x v="0"/>
    <n v="84"/>
    <s v="No"/>
    <s v="Yes"/>
    <s v="No"/>
    <s v="  Month-to-Month   "/>
    <s v="Direct Debit"/>
    <n v="35"/>
    <n v="1387"/>
    <x v="3"/>
    <s v="Don't know"/>
    <x v="1231"/>
    <x v="1287"/>
    <n v="91"/>
    <x v="2"/>
    <n v="32.869999999999997"/>
    <x v="4"/>
    <s v="SMS"/>
    <x v="0"/>
    <n v="5.19"/>
    <n v="5101"/>
    <s v="Medio"/>
    <s v="Bajo"/>
    <n v="3.2967032967032968E-2"/>
    <n v="419"/>
    <n v="351"/>
    <n v="0.25925925925925924"/>
    <n v="0.25925925925925924"/>
    <s v="Primera compra"/>
    <n v="982"/>
    <n v="32.262833675564679"/>
    <n v="2.6885694729637231"/>
    <x v="0"/>
    <x v="0"/>
    <s v="feb"/>
  </r>
  <r>
    <x v="6448"/>
    <x v="1"/>
    <n v="8"/>
    <n v="469"/>
    <n v="1069.5"/>
    <n v="670"/>
    <s v="Yes"/>
    <s v="Yes"/>
    <n v="0"/>
    <n v="0"/>
    <n v="2"/>
    <s v="Yes"/>
    <n v="0"/>
    <s v="OK"/>
    <x v="0"/>
    <n v="30"/>
    <s v="No"/>
    <s v="No"/>
    <s v="No"/>
    <s v="  One Year   "/>
    <s v="Credit Card"/>
    <n v="40"/>
    <n v="2698"/>
    <x v="2"/>
    <s v="Competitor made better offer"/>
    <x v="1126"/>
    <x v="661"/>
    <n v="59"/>
    <x v="0"/>
    <n v="32.299999999999997"/>
    <x v="2"/>
    <s v="Phone"/>
    <x v="0"/>
    <n v="9.65"/>
    <n v="1440"/>
    <s v="Medio"/>
    <s v="Medio"/>
    <n v="8.4745762711864403E-2"/>
    <n v="854"/>
    <n v="1144"/>
    <n v="5.1573426573426576E-2"/>
    <n v="5.1573426573426576E-2"/>
    <s v="Primera compra"/>
    <n v="1302"/>
    <n v="42.776180698151947"/>
    <n v="3.5646817248459954"/>
    <x v="1"/>
    <x v="3"/>
    <s v="mar"/>
  </r>
  <r>
    <x v="6449"/>
    <x v="1"/>
    <n v="8"/>
    <n v="275"/>
    <n v="589.9"/>
    <n v="148"/>
    <s v="Yes"/>
    <s v="No"/>
    <n v="77"/>
    <n v="3"/>
    <n v="6"/>
    <s v="Yes"/>
    <n v="0"/>
    <s v="OR"/>
    <x v="0"/>
    <n v="38"/>
    <s v="No"/>
    <s v="No"/>
    <s v="No"/>
    <s v="  One Year   "/>
    <s v="Direct Debit"/>
    <n v="41"/>
    <n v="1496"/>
    <x v="5"/>
    <s v="Lack of affordable download/upload speed"/>
    <x v="1257"/>
    <x v="1052"/>
    <n v="120"/>
    <x v="2"/>
    <n v="35.22"/>
    <x v="6"/>
    <s v="Email"/>
    <x v="0"/>
    <n v="3.85"/>
    <n v="5448"/>
    <s v="Medio"/>
    <s v="Medio"/>
    <n v="8.3333333333333329E-2"/>
    <n v="779"/>
    <n v="433"/>
    <n v="0.27713625866050806"/>
    <n v="0.27713625866050806"/>
    <s v="Primera compra"/>
    <n v="1437"/>
    <n v="47.21149897330595"/>
    <n v="3.934291581108829"/>
    <x v="1"/>
    <x v="0"/>
    <s v="nov"/>
  </r>
  <r>
    <x v="6450"/>
    <x v="1"/>
    <n v="6"/>
    <n v="75"/>
    <n v="141.6"/>
    <n v="52"/>
    <s v="Yes"/>
    <s v="No"/>
    <n v="6.5"/>
    <n v="2"/>
    <n v="17"/>
    <s v="Yes"/>
    <n v="0"/>
    <s v="MO"/>
    <x v="1"/>
    <n v="29"/>
    <s v="Yes"/>
    <s v="No"/>
    <s v="No"/>
    <s v="  Month-to-Month   "/>
    <s v="Credit Card"/>
    <n v="45"/>
    <n v="580"/>
    <x v="3"/>
    <s v="Don't know"/>
    <x v="1439"/>
    <x v="1029"/>
    <n v="114"/>
    <x v="2"/>
    <n v="46.11"/>
    <x v="1"/>
    <s v="SMS"/>
    <x v="1"/>
    <n v="0.01"/>
    <n v="6404"/>
    <s v="Alto"/>
    <s v="Bajo"/>
    <n v="0"/>
    <n v="1112"/>
    <n v="127"/>
    <n v="0.89763779527559051"/>
    <n v="0.89763779527559051"/>
    <s v="Primera compra"/>
    <n v="1224"/>
    <n v="40.213552361396303"/>
    <n v="3.3511293634496919"/>
    <x v="2"/>
    <x v="1"/>
    <s v="jun"/>
  </r>
  <r>
    <x v="6451"/>
    <x v="1"/>
    <n v="5"/>
    <n v="7"/>
    <n v="16"/>
    <n v="4"/>
    <s v="Yes"/>
    <s v="No"/>
    <n v="3.2"/>
    <n v="0"/>
    <n v="0"/>
    <s v="No"/>
    <n v="0"/>
    <s v="DE"/>
    <x v="0"/>
    <n v="43"/>
    <s v="No"/>
    <s v="No"/>
    <s v="No"/>
    <s v="  Month-to-Month   "/>
    <s v="Paper Check"/>
    <n v="10"/>
    <n v="10"/>
    <x v="5"/>
    <s v="Long distance charges"/>
    <x v="1309"/>
    <x v="1022"/>
    <n v="91"/>
    <x v="0"/>
    <n v="11.58"/>
    <x v="5"/>
    <s v="Email"/>
    <x v="1"/>
    <n v="0.13"/>
    <n v="2871"/>
    <s v="Medio"/>
    <s v="Bajo"/>
    <n v="4.3956043956043959E-2"/>
    <n v="1190"/>
    <n v="15"/>
    <n v="6.0666666666666664"/>
    <n v="6.0666666666666664"/>
    <s v="Primera compra"/>
    <n v="1278"/>
    <n v="41.987679671457904"/>
    <n v="3.4989733059548254"/>
    <x v="0"/>
    <x v="1"/>
    <s v="abr"/>
  </r>
  <r>
    <x v="6452"/>
    <x v="1"/>
    <n v="31"/>
    <n v="370"/>
    <n v="475.6"/>
    <n v="0"/>
    <s v="No"/>
    <s v="No"/>
    <n v="0"/>
    <n v="4"/>
    <n v="1"/>
    <s v="Yes"/>
    <n v="0"/>
    <s v="PA"/>
    <x v="1"/>
    <n v="38"/>
    <s v="No"/>
    <s v="No"/>
    <s v="Yes"/>
    <s v="  Month-to-Month   "/>
    <s v="Direct Debit"/>
    <n v="33"/>
    <n v="1298"/>
    <x v="4"/>
    <s v="Attitude of support person"/>
    <x v="751"/>
    <x v="457"/>
    <n v="5"/>
    <x v="1"/>
    <n v="36.119999999999997"/>
    <x v="8"/>
    <s v="Phone"/>
    <x v="0"/>
    <n v="0"/>
    <n v="5409"/>
    <s v="Medio"/>
    <s v="Medio"/>
    <n v="1.8"/>
    <n v="1588"/>
    <n v="379"/>
    <n v="1.3192612137203167E-2"/>
    <n v="1.3192612137203167E-2"/>
    <s v="Primera compra"/>
    <n v="580"/>
    <n v="19.055441478439423"/>
    <n v="1.5879534565366187"/>
    <x v="1"/>
    <x v="0"/>
    <s v="mar"/>
  </r>
  <r>
    <x v="6453"/>
    <x v="1"/>
    <n v="7"/>
    <n v="180"/>
    <n v="428.3"/>
    <n v="0"/>
    <s v="No"/>
    <s v="No"/>
    <n v="0"/>
    <n v="0"/>
    <n v="5"/>
    <s v="Yes"/>
    <n v="0"/>
    <s v="HI"/>
    <x v="0"/>
    <n v="34"/>
    <s v="No"/>
    <s v="No"/>
    <s v="No"/>
    <s v="  One Year   "/>
    <s v="Credit Card"/>
    <n v="48"/>
    <n v="2562"/>
    <x v="1"/>
    <s v="Product dissatisfaction"/>
    <x v="653"/>
    <x v="193"/>
    <n v="18"/>
    <x v="1"/>
    <n v="48.32"/>
    <x v="9"/>
    <s v="SMS"/>
    <x v="1"/>
    <n v="0"/>
    <n v="4750"/>
    <s v="Alto"/>
    <s v="Medio"/>
    <n v="0.44444444444444442"/>
    <n v="762"/>
    <n v="188"/>
    <n v="9.5744680851063829E-2"/>
    <n v="9.5744680851063829E-2"/>
    <s v="Primera compra"/>
    <n v="1079"/>
    <n v="35.449691991786445"/>
    <n v="2.9541409993155372"/>
    <x v="1"/>
    <x v="3"/>
    <s v="oct"/>
  </r>
  <r>
    <x v="6454"/>
    <x v="1"/>
    <n v="6"/>
    <n v="10"/>
    <n v="13"/>
    <n v="0"/>
    <s v="No"/>
    <s v="No"/>
    <n v="0"/>
    <n v="0"/>
    <n v="2"/>
    <s v="Yes"/>
    <n v="0"/>
    <s v="SC"/>
    <x v="0"/>
    <n v="46"/>
    <s v="No"/>
    <s v="No"/>
    <s v="No"/>
    <s v="  Month-to-Month   "/>
    <s v="Direct Debit"/>
    <n v="39"/>
    <n v="39"/>
    <x v="5"/>
    <s v="Price too high"/>
    <x v="931"/>
    <x v="101"/>
    <n v="8"/>
    <x v="1"/>
    <n v="34.64"/>
    <x v="2"/>
    <s v="SMS"/>
    <x v="0"/>
    <n v="0"/>
    <n v="4358"/>
    <s v="Medio"/>
    <s v="Medio"/>
    <n v="0.625"/>
    <n v="1108"/>
    <n v="15"/>
    <n v="0.53333333333333333"/>
    <n v="0.53333333333333333"/>
    <s v="Primera compra"/>
    <n v="822"/>
    <n v="27.006160164271048"/>
    <n v="2.2505133470225873"/>
    <x v="1"/>
    <x v="1"/>
    <s v="jul"/>
  </r>
  <r>
    <x v="6455"/>
    <x v="1"/>
    <n v="4"/>
    <n v="2"/>
    <n v="6"/>
    <n v="151"/>
    <s v="Yes"/>
    <s v="No"/>
    <n v="15.5"/>
    <n v="0"/>
    <n v="4"/>
    <s v="Yes"/>
    <n v="0"/>
    <s v="TX"/>
    <x v="0"/>
    <n v="68"/>
    <s v="No"/>
    <s v="Yes"/>
    <s v="No"/>
    <s v="  Month-to-Month   "/>
    <s v="Direct Debit"/>
    <n v="17"/>
    <n v="17"/>
    <x v="1"/>
    <s v="Network reliability"/>
    <x v="223"/>
    <x v="127"/>
    <n v="7"/>
    <x v="2"/>
    <n v="18.010000000000002"/>
    <x v="5"/>
    <s v="Email"/>
    <x v="1"/>
    <n v="32.51"/>
    <n v="810"/>
    <s v="Medio"/>
    <s v="Bajo"/>
    <n v="0.5714285714285714"/>
    <n v="1609"/>
    <n v="157"/>
    <n v="4.4585987261146494E-2"/>
    <n v="4.4585987261146494E-2"/>
    <s v="Primera compra"/>
    <n v="1566"/>
    <n v="51.449691991786452"/>
    <n v="4.2874743326488707"/>
    <x v="0"/>
    <x v="1"/>
    <s v="jun"/>
  </r>
  <r>
    <x v="6456"/>
    <x v="1"/>
    <n v="6"/>
    <n v="324"/>
    <n v="803.4"/>
    <n v="0"/>
    <s v="No"/>
    <s v="No"/>
    <n v="0"/>
    <n v="0"/>
    <n v="15"/>
    <s v="Yes"/>
    <n v="0"/>
    <s v="MN"/>
    <x v="0"/>
    <n v="29"/>
    <s v="Yes"/>
    <s v="No"/>
    <s v="Yes"/>
    <s v="  Month-to-Month   "/>
    <s v="Direct Debit"/>
    <n v="51"/>
    <n v="2708"/>
    <x v="4"/>
    <s v="Attitude of service provider"/>
    <x v="796"/>
    <x v="480"/>
    <n v="87"/>
    <x v="2"/>
    <n v="42.26"/>
    <x v="7"/>
    <s v="Email"/>
    <x v="1"/>
    <n v="0"/>
    <n v="374"/>
    <s v="Medio"/>
    <s v="Medio"/>
    <n v="6.8965517241379309E-2"/>
    <n v="592"/>
    <n v="330"/>
    <n v="0.26363636363636361"/>
    <n v="0.26363636363636361"/>
    <s v="Primera compra"/>
    <n v="821"/>
    <n v="26.973305954825463"/>
    <n v="2.2477754962354553"/>
    <x v="1"/>
    <x v="3"/>
    <s v="jul"/>
  </r>
  <r>
    <x v="6457"/>
    <x v="1"/>
    <n v="1"/>
    <n v="122"/>
    <n v="261.3"/>
    <n v="176"/>
    <s v="Yes"/>
    <s v="No"/>
    <n v="133.1"/>
    <n v="0"/>
    <n v="7"/>
    <s v="Yes"/>
    <n v="0"/>
    <s v="KS"/>
    <x v="1"/>
    <n v="73"/>
    <s v="No"/>
    <s v="Yes"/>
    <s v="No"/>
    <s v="  Month-to-Month   "/>
    <s v="Credit Card"/>
    <n v="31"/>
    <n v="1330"/>
    <x v="4"/>
    <s v="Attitude of support person"/>
    <x v="37"/>
    <x v="23"/>
    <n v="112"/>
    <x v="0"/>
    <n v="33.94"/>
    <x v="1"/>
    <s v="Email"/>
    <x v="0"/>
    <n v="5.32"/>
    <n v="3434"/>
    <s v="Medio"/>
    <s v="Bajo"/>
    <n v="0"/>
    <n v="509"/>
    <n v="298"/>
    <n v="0.37583892617449666"/>
    <n v="0.37583892617449666"/>
    <s v="Primera compra"/>
    <n v="421"/>
    <n v="13.831622176591374"/>
    <n v="1.1526351813826146"/>
    <x v="0"/>
    <x v="0"/>
    <s v="ago"/>
  </r>
  <r>
    <x v="6458"/>
    <x v="1"/>
    <n v="17"/>
    <n v="81"/>
    <n v="209.2"/>
    <n v="0"/>
    <s v="No"/>
    <s v="No"/>
    <n v="0"/>
    <n v="1"/>
    <n v="17"/>
    <s v="Yes"/>
    <n v="0"/>
    <s v="IA"/>
    <x v="1"/>
    <n v="28"/>
    <s v="Yes"/>
    <s v="No"/>
    <s v="Yes"/>
    <s v="  Month-to-Month   "/>
    <s v="Direct Debit"/>
    <n v="35"/>
    <n v="1476"/>
    <x v="2"/>
    <s v="Competitor made better offer"/>
    <x v="466"/>
    <x v="115"/>
    <n v="8"/>
    <x v="1"/>
    <n v="31.1"/>
    <x v="8"/>
    <s v="Email"/>
    <x v="1"/>
    <n v="0"/>
    <n v="1637"/>
    <s v="Medio"/>
    <s v="Medio"/>
    <n v="1.125"/>
    <n v="908"/>
    <n v="90"/>
    <n v="8.8888888888888892E-2"/>
    <n v="8.8888888888888892E-2"/>
    <s v="Primera compra"/>
    <n v="391"/>
    <n v="12.845995893223819"/>
    <n v="1.0704996577686516"/>
    <x v="1"/>
    <x v="0"/>
    <s v="sept"/>
  </r>
  <r>
    <x v="6459"/>
    <x v="1"/>
    <n v="5"/>
    <n v="56"/>
    <n v="150.69999999999999"/>
    <n v="0"/>
    <s v="No"/>
    <s v="Yes"/>
    <n v="0"/>
    <n v="4"/>
    <n v="0"/>
    <s v="No"/>
    <n v="0"/>
    <s v="OR"/>
    <x v="1"/>
    <n v="57"/>
    <s v="No"/>
    <s v="No"/>
    <s v="No"/>
    <s v="  One Year   "/>
    <s v="Direct Debit"/>
    <n v="11"/>
    <n v="129"/>
    <x v="4"/>
    <s v="Attitude of support person"/>
    <x v="188"/>
    <x v="950"/>
    <n v="24"/>
    <x v="1"/>
    <n v="13"/>
    <x v="5"/>
    <s v="Phone"/>
    <x v="1"/>
    <n v="0"/>
    <n v="1108"/>
    <s v="Medio"/>
    <s v="Bajo"/>
    <n v="0.16666666666666666"/>
    <n v="1057"/>
    <n v="60"/>
    <n v="0.4"/>
    <n v="0.4"/>
    <s v="Primera compra"/>
    <n v="833"/>
    <n v="27.367556468172488"/>
    <n v="2.2806297056810405"/>
    <x v="0"/>
    <x v="1"/>
    <s v="jul"/>
  </r>
  <r>
    <x v="6460"/>
    <x v="1"/>
    <n v="22"/>
    <n v="48"/>
    <n v="179.7"/>
    <n v="0"/>
    <s v="No"/>
    <s v="Yes"/>
    <n v="0"/>
    <n v="2"/>
    <n v="2"/>
    <s v="Yes"/>
    <n v="0"/>
    <s v="IN"/>
    <x v="1"/>
    <n v="35"/>
    <s v="No"/>
    <s v="No"/>
    <s v="No"/>
    <s v="  Month-to-Month   "/>
    <s v="Direct Debit"/>
    <n v="55"/>
    <n v="622"/>
    <x v="2"/>
    <s v="Competitor offered more data"/>
    <x v="454"/>
    <x v="1300"/>
    <n v="60"/>
    <x v="0"/>
    <n v="51.11"/>
    <x v="6"/>
    <s v="Phone"/>
    <x v="1"/>
    <n v="0"/>
    <n v="6489"/>
    <s v="Alto"/>
    <s v="Medio"/>
    <n v="0.16666666666666666"/>
    <n v="1729"/>
    <n v="58"/>
    <n v="1.0344827586206897"/>
    <n v="1.0344827586206897"/>
    <s v="Primera compra"/>
    <n v="1197"/>
    <n v="39.326488706365502"/>
    <n v="3.2772073921971252"/>
    <x v="1"/>
    <x v="1"/>
    <s v="jul"/>
  </r>
  <r>
    <x v="6461"/>
    <x v="1"/>
    <n v="8"/>
    <n v="1"/>
    <n v="4"/>
    <n v="0"/>
    <s v="No"/>
    <s v="No"/>
    <n v="0"/>
    <n v="1"/>
    <n v="11"/>
    <s v="Yes"/>
    <n v="0"/>
    <s v="SD"/>
    <x v="1"/>
    <n v="48"/>
    <s v="No"/>
    <s v="No"/>
    <s v="No"/>
    <s v="  Month-to-Month   "/>
    <s v="Direct Debit"/>
    <n v="23"/>
    <n v="23"/>
    <x v="5"/>
    <s v="Lack of affordable download/upload speed"/>
    <x v="691"/>
    <x v="785"/>
    <n v="12"/>
    <x v="0"/>
    <n v="20.51"/>
    <x v="4"/>
    <s v="Phone"/>
    <x v="0"/>
    <n v="0"/>
    <n v="1430"/>
    <s v="Medio"/>
    <s v="Bajo"/>
    <n v="0.25"/>
    <n v="1537"/>
    <n v="4"/>
    <n v="3"/>
    <n v="3"/>
    <s v="Primera compra"/>
    <n v="1615"/>
    <n v="53.059548254620125"/>
    <n v="4.4216290212183438"/>
    <x v="0"/>
    <x v="1"/>
    <s v="may"/>
  </r>
  <r>
    <x v="6462"/>
    <x v="1"/>
    <n v="20"/>
    <n v="171"/>
    <n v="473.3"/>
    <n v="144"/>
    <s v="Yes"/>
    <s v="No"/>
    <n v="111.6"/>
    <n v="2"/>
    <n v="6"/>
    <s v="Yes"/>
    <n v="0"/>
    <s v="CA"/>
    <x v="1"/>
    <n v="62"/>
    <s v="No"/>
    <s v="No"/>
    <s v="Yes"/>
    <s v="  One Year   "/>
    <s v="Credit Card"/>
    <n v="28"/>
    <n v="1031"/>
    <x v="0"/>
    <m/>
    <x v="656"/>
    <x v="997"/>
    <n v="17"/>
    <x v="2"/>
    <n v="28.82"/>
    <x v="3"/>
    <s v="SMS"/>
    <x v="0"/>
    <n v="3.35"/>
    <n v="2108"/>
    <s v="Medio"/>
    <s v="Bajo"/>
    <n v="5.8823529411764705E-2"/>
    <n v="1586"/>
    <n v="316"/>
    <n v="5.3797468354430382E-2"/>
    <n v="5.3797468354430382E-2"/>
    <s v="Primera compra"/>
    <n v="531"/>
    <n v="17.44558521560575"/>
    <n v="1.4537987679671458"/>
    <x v="0"/>
    <x v="2"/>
    <s v="may"/>
  </r>
  <r>
    <x v="6463"/>
    <x v="1"/>
    <n v="20"/>
    <n v="23"/>
    <n v="64.2"/>
    <n v="20"/>
    <s v="Yes"/>
    <s v="No"/>
    <n v="8.5"/>
    <n v="2"/>
    <n v="1"/>
    <s v="No"/>
    <n v="13"/>
    <s v="OH"/>
    <x v="1"/>
    <n v="52"/>
    <s v="No"/>
    <s v="No"/>
    <s v="No"/>
    <s v="  Month-to-Month   "/>
    <s v="Paper Check"/>
    <n v="28"/>
    <n v="139"/>
    <x v="2"/>
    <s v="Competitor made better offer"/>
    <x v="558"/>
    <x v="21"/>
    <n v="102"/>
    <x v="0"/>
    <n v="31.32"/>
    <x v="5"/>
    <s v="Email"/>
    <x v="1"/>
    <n v="0.42"/>
    <n v="1191"/>
    <s v="Medio"/>
    <s v="Bajo"/>
    <n v="3.9215686274509803E-2"/>
    <n v="849"/>
    <n v="47"/>
    <n v="2.1702127659574466"/>
    <n v="2.1702127659574466"/>
    <s v="Primera compra"/>
    <n v="885"/>
    <n v="29.07597535934292"/>
    <n v="2.4229979466119098"/>
    <x v="0"/>
    <x v="1"/>
    <s v="may"/>
  </r>
  <r>
    <x v="6464"/>
    <x v="1"/>
    <n v="18"/>
    <n v="177"/>
    <n v="375.1"/>
    <n v="0"/>
    <s v="No"/>
    <s v="Yes"/>
    <n v="0"/>
    <n v="3"/>
    <n v="6"/>
    <s v="Yes"/>
    <n v="0"/>
    <s v="MD"/>
    <x v="1"/>
    <n v="42"/>
    <s v="No"/>
    <s v="No"/>
    <s v="Yes"/>
    <s v="  One Year   "/>
    <s v="Credit Card"/>
    <n v="46"/>
    <n v="2885"/>
    <x v="2"/>
    <s v="Competitor had better devices"/>
    <x v="341"/>
    <x v="916"/>
    <n v="29"/>
    <x v="2"/>
    <n v="39.67"/>
    <x v="7"/>
    <s v="SMS"/>
    <x v="1"/>
    <n v="0"/>
    <n v="238"/>
    <s v="Medio"/>
    <s v="Medio"/>
    <n v="0.20689655172413793"/>
    <n v="306"/>
    <n v="183"/>
    <n v="0.15846994535519127"/>
    <n v="0.15846994535519127"/>
    <s v="Primera compra"/>
    <n v="1725"/>
    <n v="56.673511293634498"/>
    <n v="4.7227926078028748"/>
    <x v="1"/>
    <x v="3"/>
    <s v="ene"/>
  </r>
  <r>
    <x v="6465"/>
    <x v="1"/>
    <n v="46"/>
    <n v="9"/>
    <n v="21.5"/>
    <n v="16"/>
    <s v="Yes"/>
    <s v="No"/>
    <n v="19.7"/>
    <n v="5"/>
    <n v="10"/>
    <s v="Yes"/>
    <n v="0"/>
    <s v="MT"/>
    <x v="1"/>
    <n v="72"/>
    <s v="No"/>
    <s v="Yes"/>
    <s v="No"/>
    <s v="  Month-to-Month   "/>
    <s v="Direct Debit"/>
    <n v="32"/>
    <n v="137"/>
    <x v="5"/>
    <s v="Lack of affordable download/upload speed"/>
    <x v="36"/>
    <x v="1074"/>
    <n v="80"/>
    <x v="1"/>
    <n v="27.76"/>
    <x v="7"/>
    <s v="SMS"/>
    <x v="1"/>
    <n v="0.59"/>
    <n v="264"/>
    <s v="Medio"/>
    <s v="Medio"/>
    <n v="7.4999999999999997E-2"/>
    <n v="713"/>
    <n v="31"/>
    <n v="2.5806451612903225"/>
    <n v="2.5806451612903225"/>
    <s v="Primera compra"/>
    <n v="765"/>
    <n v="25.133470225872692"/>
    <n v="2.0944558521560577"/>
    <x v="1"/>
    <x v="1"/>
    <s v="sept"/>
  </r>
  <r>
    <x v="6466"/>
    <x v="1"/>
    <n v="17"/>
    <n v="115"/>
    <n v="212.1"/>
    <n v="159"/>
    <s v="Yes"/>
    <s v="No"/>
    <n v="89"/>
    <n v="1"/>
    <n v="5"/>
    <s v="Yes"/>
    <n v="0"/>
    <s v="WI"/>
    <x v="0"/>
    <n v="37"/>
    <s v="No"/>
    <s v="No"/>
    <s v="Yes"/>
    <s v="  Month-to-Month   "/>
    <s v="Credit Card"/>
    <n v="36"/>
    <n v="1926"/>
    <x v="3"/>
    <s v="Poor expertise of online support"/>
    <x v="1235"/>
    <x v="1130"/>
    <n v="29"/>
    <x v="1"/>
    <n v="41.4"/>
    <x v="6"/>
    <s v="Email"/>
    <x v="1"/>
    <n v="4.45"/>
    <n v="1107"/>
    <s v="Medio"/>
    <s v="Medio"/>
    <n v="0.34482758620689657"/>
    <n v="1655"/>
    <n v="284"/>
    <n v="0.10211267605633803"/>
    <n v="0.10211267605633803"/>
    <s v="Primera compra"/>
    <n v="749"/>
    <n v="24.607802874743324"/>
    <n v="2.0506502395619437"/>
    <x v="1"/>
    <x v="0"/>
    <s v="sept"/>
  </r>
  <r>
    <x v="6467"/>
    <x v="1"/>
    <n v="20"/>
    <n v="19"/>
    <n v="44"/>
    <n v="0"/>
    <s v="No"/>
    <s v="Yes"/>
    <n v="0"/>
    <n v="1"/>
    <n v="8"/>
    <s v="No"/>
    <n v="6"/>
    <s v="ND"/>
    <x v="1"/>
    <n v="51"/>
    <s v="No"/>
    <s v="No"/>
    <s v="No"/>
    <s v="  Month-to-Month   "/>
    <s v="Direct Debit"/>
    <n v="19"/>
    <n v="138"/>
    <x v="2"/>
    <s v="Competitor offered higher download speeds"/>
    <x v="526"/>
    <x v="253"/>
    <n v="93"/>
    <x v="2"/>
    <n v="18.059999999999999"/>
    <x v="3"/>
    <s v="Email"/>
    <x v="0"/>
    <n v="0"/>
    <n v="5266"/>
    <s v="Medio"/>
    <s v="Bajo"/>
    <n v="1.0752688172043012E-2"/>
    <n v="811"/>
    <n v="20"/>
    <n v="4.6500000000000004"/>
    <n v="4.6500000000000004"/>
    <s v="Primera compra"/>
    <n v="1717"/>
    <n v="56.410677618069819"/>
    <n v="4.7008898015058183"/>
    <x v="2"/>
    <x v="1"/>
    <s v="ene"/>
  </r>
  <r>
    <x v="6468"/>
    <x v="1"/>
    <n v="3"/>
    <n v="46"/>
    <n v="108.5"/>
    <n v="0"/>
    <s v="No"/>
    <s v="Yes"/>
    <n v="0"/>
    <n v="4"/>
    <n v="10"/>
    <s v="Yes"/>
    <n v="0"/>
    <s v="CO"/>
    <x v="0"/>
    <n v="25"/>
    <s v="Yes"/>
    <s v="No"/>
    <s v="No"/>
    <s v="  Month-to-Month   "/>
    <s v="Direct Debit"/>
    <n v="34"/>
    <n v="229"/>
    <x v="1"/>
    <s v="Poor expertise of online support"/>
    <x v="686"/>
    <x v="775"/>
    <n v="62"/>
    <x v="0"/>
    <n v="32.57"/>
    <x v="1"/>
    <s v="Phone"/>
    <x v="1"/>
    <n v="0"/>
    <n v="4343"/>
    <s v="Medio"/>
    <s v="Bajo"/>
    <n v="0"/>
    <n v="862"/>
    <n v="46"/>
    <n v="1.3478260869565217"/>
    <n v="1.3478260869565217"/>
    <s v="Primera compra"/>
    <n v="1221"/>
    <n v="40.114989733059545"/>
    <n v="3.3429158110882953"/>
    <x v="2"/>
    <x v="1"/>
    <s v="jun"/>
  </r>
  <r>
    <x v="6469"/>
    <x v="1"/>
    <n v="8"/>
    <n v="31"/>
    <n v="81"/>
    <n v="64"/>
    <s v="Yes"/>
    <s v="No"/>
    <n v="18.899999999999999"/>
    <n v="4"/>
    <n v="6"/>
    <s v="No"/>
    <n v="0"/>
    <s v="IA"/>
    <x v="1"/>
    <n v="39"/>
    <s v="No"/>
    <s v="No"/>
    <s v="No"/>
    <s v="  Month-to-Month   "/>
    <s v="Direct Debit"/>
    <n v="54"/>
    <n v="873"/>
    <x v="1"/>
    <s v="Product dissatisfaction"/>
    <x v="1440"/>
    <x v="563"/>
    <n v="33"/>
    <x v="0"/>
    <n v="64.64"/>
    <x v="2"/>
    <s v="Email"/>
    <x v="1"/>
    <n v="0.94"/>
    <n v="4064"/>
    <s v="Alto"/>
    <s v="Medio"/>
    <n v="0.15151515151515152"/>
    <n v="333"/>
    <n v="100"/>
    <n v="0.33"/>
    <n v="0.33"/>
    <s v="Primera compra"/>
    <n v="921"/>
    <n v="30.25872689938398"/>
    <n v="2.5215605749486651"/>
    <x v="1"/>
    <x v="2"/>
    <s v="abr"/>
  </r>
  <r>
    <x v="6470"/>
    <x v="1"/>
    <n v="47"/>
    <n v="27"/>
    <n v="63.4"/>
    <n v="0"/>
    <s v="No"/>
    <s v="No"/>
    <n v="0"/>
    <n v="2"/>
    <n v="1"/>
    <s v="Yes"/>
    <n v="0"/>
    <s v="MD"/>
    <x v="0"/>
    <n v="49"/>
    <s v="No"/>
    <s v="No"/>
    <s v="Yes"/>
    <s v="  Month-to-Month   "/>
    <s v="Paper Check"/>
    <n v="39"/>
    <n v="156"/>
    <x v="2"/>
    <s v="Competitor offered more data"/>
    <x v="739"/>
    <x v="409"/>
    <n v="40"/>
    <x v="0"/>
    <n v="42.82"/>
    <x v="0"/>
    <s v="SMS"/>
    <x v="0"/>
    <n v="0"/>
    <n v="2154"/>
    <s v="Medio"/>
    <s v="Bajo"/>
    <n v="0.05"/>
    <n v="1333"/>
    <n v="29"/>
    <n v="1.3793103448275863"/>
    <n v="1.3793103448275863"/>
    <s v="Primera compra"/>
    <n v="512"/>
    <n v="16.821355236139631"/>
    <n v="1.4017796030116358"/>
    <x v="0"/>
    <x v="1"/>
    <s v="may"/>
  </r>
  <r>
    <x v="6471"/>
    <x v="1"/>
    <n v="1"/>
    <n v="143"/>
    <n v="334.8"/>
    <n v="30"/>
    <s v="Yes"/>
    <s v="No"/>
    <n v="60.8"/>
    <n v="5"/>
    <n v="5"/>
    <s v="Yes"/>
    <n v="0"/>
    <s v="AK"/>
    <x v="0"/>
    <n v="40"/>
    <s v="No"/>
    <s v="No"/>
    <s v="No"/>
    <s v="  Month-to-Month   "/>
    <s v="Direct Debit"/>
    <n v="18"/>
    <n v="549"/>
    <x v="4"/>
    <s v="Attitude of service provider"/>
    <x v="602"/>
    <x v="345"/>
    <n v="109"/>
    <x v="1"/>
    <n v="20.18"/>
    <x v="1"/>
    <s v="SMS"/>
    <x v="0"/>
    <n v="0.24"/>
    <n v="5655"/>
    <s v="Medio"/>
    <s v="Bajo"/>
    <n v="0"/>
    <n v="968"/>
    <n v="173"/>
    <n v="0.63005780346820806"/>
    <n v="0.63005780346820806"/>
    <s v="Primera compra"/>
    <n v="928"/>
    <n v="30.488706365503081"/>
    <n v="2.5407255304585901"/>
    <x v="2"/>
    <x v="1"/>
    <s v="mar"/>
  </r>
  <r>
    <x v="6472"/>
    <x v="1"/>
    <n v="7"/>
    <n v="4"/>
    <n v="10"/>
    <n v="0"/>
    <s v="No"/>
    <s v="No"/>
    <n v="0"/>
    <n v="5"/>
    <n v="11"/>
    <s v="Yes"/>
    <n v="0"/>
    <s v="RI"/>
    <x v="1"/>
    <n v="38"/>
    <s v="No"/>
    <s v="No"/>
    <s v="No"/>
    <s v="  Month-to-Month   "/>
    <s v="Direct Debit"/>
    <n v="47"/>
    <n v="47"/>
    <x v="4"/>
    <s v="Attitude of support person"/>
    <x v="1181"/>
    <x v="1360"/>
    <n v="34"/>
    <x v="1"/>
    <n v="40.659999999999997"/>
    <x v="9"/>
    <s v="Phone"/>
    <x v="1"/>
    <n v="0"/>
    <n v="4570"/>
    <s v="Medio"/>
    <s v="Medio"/>
    <n v="0.23529411764705882"/>
    <n v="1361"/>
    <n v="12"/>
    <n v="2.8333333333333335"/>
    <n v="2.8333333333333335"/>
    <s v="Primera compra"/>
    <n v="522"/>
    <n v="17.149897330595483"/>
    <n v="1.429158110882957"/>
    <x v="1"/>
    <x v="1"/>
    <s v="may"/>
  </r>
  <r>
    <x v="6473"/>
    <x v="1"/>
    <n v="20"/>
    <n v="50"/>
    <n v="143.1"/>
    <n v="64"/>
    <s v="Yes"/>
    <s v="Yes"/>
    <n v="0"/>
    <n v="5"/>
    <n v="3"/>
    <s v="Yes"/>
    <n v="0"/>
    <s v="OH"/>
    <x v="1"/>
    <n v="81"/>
    <s v="No"/>
    <s v="Yes"/>
    <s v="No"/>
    <s v="  Month-to-Month   "/>
    <s v="Direct Debit"/>
    <n v="47"/>
    <n v="744"/>
    <x v="3"/>
    <s v="Don't know"/>
    <x v="854"/>
    <x v="178"/>
    <n v="110"/>
    <x v="1"/>
    <n v="50.18"/>
    <x v="1"/>
    <s v="Phone"/>
    <x v="1"/>
    <n v="1.3"/>
    <n v="2225"/>
    <s v="Alto"/>
    <s v="Bajo"/>
    <n v="0"/>
    <n v="1291"/>
    <n v="114"/>
    <n v="0.96491228070175439"/>
    <n v="0.96491228070175439"/>
    <s v="Primera compra"/>
    <n v="517"/>
    <n v="16.985626283367559"/>
    <n v="1.4154688569472966"/>
    <x v="0"/>
    <x v="2"/>
    <s v="may"/>
  </r>
  <r>
    <x v="6474"/>
    <x v="1"/>
    <n v="9"/>
    <n v="168"/>
    <n v="571.1"/>
    <n v="0"/>
    <s v="No"/>
    <s v="No"/>
    <n v="0"/>
    <n v="3"/>
    <n v="9"/>
    <s v="Yes"/>
    <n v="0"/>
    <s v="MA"/>
    <x v="0"/>
    <n v="41"/>
    <s v="No"/>
    <s v="No"/>
    <s v="Yes"/>
    <s v="  One Year   "/>
    <s v="Credit Card"/>
    <n v="62"/>
    <n v="2931"/>
    <x v="5"/>
    <s v="Price too high"/>
    <x v="838"/>
    <x v="1153"/>
    <n v="112"/>
    <x v="1"/>
    <n v="62.78"/>
    <x v="2"/>
    <s v="SMS"/>
    <x v="0"/>
    <n v="0"/>
    <n v="6619"/>
    <s v="Alto"/>
    <s v="Medio"/>
    <n v="4.4642857142857144E-2"/>
    <n v="329"/>
    <n v="173"/>
    <n v="0.64739884393063585"/>
    <n v="0.64739884393063585"/>
    <s v="Primera compra"/>
    <n v="1503"/>
    <n v="49.379876796714584"/>
    <n v="4.1149897330595486"/>
    <x v="1"/>
    <x v="3"/>
    <s v="sept"/>
  </r>
  <r>
    <x v="6475"/>
    <x v="1"/>
    <n v="1"/>
    <n v="275"/>
    <n v="757.5"/>
    <n v="322"/>
    <s v="Yes"/>
    <s v="No"/>
    <n v="63.3"/>
    <n v="3"/>
    <n v="7"/>
    <s v="Yes"/>
    <n v="0"/>
    <s v="GA"/>
    <x v="0"/>
    <n v="72"/>
    <s v="No"/>
    <s v="Yes"/>
    <s v="No"/>
    <s v="  Month-to-Month   "/>
    <s v="Credit Card"/>
    <n v="34"/>
    <n v="1705"/>
    <x v="2"/>
    <s v="Competitor made better offer"/>
    <x v="1006"/>
    <x v="887"/>
    <n v="47"/>
    <x v="1"/>
    <n v="40.1"/>
    <x v="0"/>
    <s v="SMS"/>
    <x v="0"/>
    <n v="667367.63"/>
    <n v="6230"/>
    <s v="Medio"/>
    <s v="Bajo"/>
    <n v="4.2553191489361701E-2"/>
    <n v="432"/>
    <n v="599"/>
    <n v="7.8464106844741241E-2"/>
    <n v="7.8464106844741241E-2"/>
    <s v="Primera compra"/>
    <n v="1240"/>
    <n v="40.739219712525667"/>
    <n v="3.3949349760438055"/>
    <x v="0"/>
    <x v="0"/>
    <s v="may"/>
  </r>
  <r>
    <x v="6476"/>
    <x v="1"/>
    <n v="28"/>
    <n v="125"/>
    <n v="248.4"/>
    <n v="0"/>
    <s v="No"/>
    <s v="No"/>
    <n v="0"/>
    <n v="0"/>
    <n v="2"/>
    <s v="No"/>
    <n v="6"/>
    <s v="OH"/>
    <x v="0"/>
    <n v="58"/>
    <s v="No"/>
    <s v="No"/>
    <s v="Yes"/>
    <s v="  Month-to-Month   "/>
    <s v="Direct Debit"/>
    <n v="25"/>
    <n v="778"/>
    <x v="4"/>
    <s v="Attitude of support person"/>
    <x v="1154"/>
    <x v="151"/>
    <n v="7"/>
    <x v="0"/>
    <n v="23.81"/>
    <x v="4"/>
    <s v="Email"/>
    <x v="0"/>
    <n v="0"/>
    <n v="5136"/>
    <s v="Medio"/>
    <s v="Bajo"/>
    <n v="0.42857142857142855"/>
    <n v="648"/>
    <n v="128"/>
    <n v="5.46875E-2"/>
    <n v="5.46875E-2"/>
    <s v="Primera compra"/>
    <n v="1480"/>
    <n v="48.624229979466122"/>
    <n v="4.0520191649555102"/>
    <x v="0"/>
    <x v="2"/>
    <s v="sept"/>
  </r>
  <r>
    <x v="6477"/>
    <x v="1"/>
    <n v="10"/>
    <n v="15"/>
    <n v="41.9"/>
    <n v="0"/>
    <s v="No"/>
    <s v="Yes"/>
    <n v="0"/>
    <n v="4"/>
    <n v="0"/>
    <s v="No"/>
    <n v="0"/>
    <s v="DE"/>
    <x v="1"/>
    <n v="38"/>
    <s v="No"/>
    <s v="No"/>
    <s v="No"/>
    <s v="  Month-to-Month   "/>
    <s v="Credit Card"/>
    <n v="9"/>
    <n v="35"/>
    <x v="4"/>
    <s v="Attitude of support person"/>
    <x v="541"/>
    <x v="815"/>
    <n v="55"/>
    <x v="0"/>
    <n v="8.02"/>
    <x v="9"/>
    <s v="Phone"/>
    <x v="1"/>
    <n v="0"/>
    <n v="3977"/>
    <s v="Medio"/>
    <s v="Medio"/>
    <n v="0.14545454545454545"/>
    <n v="1237"/>
    <n v="23"/>
    <n v="2.3913043478260869"/>
    <n v="2.3913043478260869"/>
    <s v="Primera compra"/>
    <n v="396"/>
    <n v="13.010266940451746"/>
    <n v="1.0841889117043122"/>
    <x v="1"/>
    <x v="1"/>
    <s v="sept"/>
  </r>
  <r>
    <x v="6478"/>
    <x v="1"/>
    <n v="20"/>
    <n v="170"/>
    <n v="436.2"/>
    <n v="0"/>
    <s v="No"/>
    <s v="No"/>
    <n v="0"/>
    <n v="2"/>
    <n v="4"/>
    <s v="Yes"/>
    <n v="0"/>
    <s v="SC"/>
    <x v="1"/>
    <n v="69"/>
    <s v="No"/>
    <s v="Yes"/>
    <s v="No"/>
    <s v="  Month-to-Month   "/>
    <s v="Direct Debit"/>
    <n v="67"/>
    <n v="2423"/>
    <x v="4"/>
    <s v="Attitude of support person"/>
    <x v="1088"/>
    <x v="1385"/>
    <n v="17"/>
    <x v="1"/>
    <n v="69.2"/>
    <x v="4"/>
    <s v="SMS"/>
    <x v="0"/>
    <n v="0"/>
    <n v="243"/>
    <s v="Alto"/>
    <s v="Bajo"/>
    <n v="0.17647058823529413"/>
    <n v="1298"/>
    <n v="173"/>
    <n v="9.8265895953757232E-2"/>
    <n v="9.8265895953757232E-2"/>
    <s v="Primera compra"/>
    <n v="503"/>
    <n v="16.525667351129364"/>
    <n v="1.377138945927447"/>
    <x v="0"/>
    <x v="3"/>
    <s v="may"/>
  </r>
  <r>
    <x v="6479"/>
    <x v="1"/>
    <n v="15"/>
    <n v="2"/>
    <n v="5"/>
    <n v="0"/>
    <s v="No"/>
    <s v="No"/>
    <n v="0"/>
    <n v="5"/>
    <n v="2"/>
    <s v="Yes"/>
    <n v="0"/>
    <s v="MS"/>
    <x v="1"/>
    <n v="77"/>
    <s v="No"/>
    <s v="Yes"/>
    <s v="No"/>
    <s v="  Month-to-Month   "/>
    <s v="Direct Debit"/>
    <n v="43"/>
    <n v="43"/>
    <x v="2"/>
    <s v="Competitor made better offer"/>
    <x v="395"/>
    <x v="425"/>
    <n v="23"/>
    <x v="2"/>
    <n v="48.54"/>
    <x v="6"/>
    <s v="Email"/>
    <x v="1"/>
    <n v="0"/>
    <n v="5686"/>
    <s v="Alto"/>
    <s v="Medio"/>
    <n v="0.43478260869565216"/>
    <n v="1530"/>
    <n v="12"/>
    <n v="1.9166666666666667"/>
    <n v="1.9166666666666667"/>
    <s v="Primera compra"/>
    <n v="1185"/>
    <n v="38.932238193018478"/>
    <n v="3.2443531827515399"/>
    <x v="1"/>
    <x v="1"/>
    <s v="jul"/>
  </r>
  <r>
    <x v="6480"/>
    <x v="1"/>
    <n v="18"/>
    <n v="87"/>
    <n v="189.4"/>
    <n v="96"/>
    <s v="Yes"/>
    <s v="No"/>
    <n v="30.2"/>
    <n v="1"/>
    <n v="8"/>
    <s v="Yes"/>
    <n v="0"/>
    <s v="MS"/>
    <x v="0"/>
    <n v="47"/>
    <s v="No"/>
    <s v="No"/>
    <s v="Yes"/>
    <s v="  Month-to-Month   "/>
    <s v="Direct Debit"/>
    <n v="47"/>
    <n v="1124"/>
    <x v="5"/>
    <s v="Lack of affordable download/upload speed"/>
    <x v="293"/>
    <x v="1346"/>
    <n v="81"/>
    <x v="1"/>
    <n v="44.82"/>
    <x v="8"/>
    <s v="Email"/>
    <x v="0"/>
    <n v="1.51"/>
    <n v="4076"/>
    <s v="Medio"/>
    <s v="Medio"/>
    <n v="0.1111111111111111"/>
    <n v="1184"/>
    <n v="192"/>
    <n v="0.421875"/>
    <n v="0.421875"/>
    <s v="Primera compra"/>
    <n v="306"/>
    <n v="10.053388090349076"/>
    <n v="0.83778234086242298"/>
    <x v="1"/>
    <x v="0"/>
    <s v="dic"/>
  </r>
  <r>
    <x v="6481"/>
    <x v="1"/>
    <n v="9"/>
    <n v="4"/>
    <n v="12"/>
    <n v="0"/>
    <s v="No"/>
    <s v="No"/>
    <n v="0"/>
    <n v="1"/>
    <n v="6"/>
    <s v="Yes"/>
    <n v="0"/>
    <s v="WV"/>
    <x v="0"/>
    <n v="76"/>
    <s v="No"/>
    <s v="Yes"/>
    <s v="No"/>
    <s v="  Month-to-Month   "/>
    <s v="Credit Card"/>
    <n v="14"/>
    <n v="14"/>
    <x v="1"/>
    <s v="Service dissatisfaction"/>
    <x v="209"/>
    <x v="346"/>
    <n v="28"/>
    <x v="0"/>
    <n v="12.28"/>
    <x v="6"/>
    <s v="Phone"/>
    <x v="0"/>
    <n v="0"/>
    <n v="5236"/>
    <s v="Medio"/>
    <s v="Medio"/>
    <n v="0.35714285714285715"/>
    <n v="1017"/>
    <n v="14"/>
    <n v="2"/>
    <n v="2"/>
    <s v="Primera compra"/>
    <n v="1474"/>
    <n v="48.427104722792606"/>
    <n v="4.0355920602327169"/>
    <x v="1"/>
    <x v="1"/>
    <s v="sept"/>
  </r>
  <r>
    <x v="6482"/>
    <x v="1"/>
    <n v="16"/>
    <n v="8"/>
    <n v="14.4"/>
    <n v="0"/>
    <s v="No"/>
    <s v="Yes"/>
    <n v="0"/>
    <n v="0"/>
    <n v="4"/>
    <s v="Yes"/>
    <n v="0"/>
    <s v="KS"/>
    <x v="1"/>
    <n v="40"/>
    <s v="No"/>
    <s v="No"/>
    <s v="No"/>
    <s v="  Month-to-Month   "/>
    <s v="Credit Card"/>
    <n v="16"/>
    <n v="29"/>
    <x v="5"/>
    <s v="Lack of affordable download/upload speed"/>
    <x v="742"/>
    <x v="998"/>
    <n v="34"/>
    <x v="2"/>
    <n v="17.399999999999999"/>
    <x v="8"/>
    <s v="Phone"/>
    <x v="0"/>
    <n v="0"/>
    <n v="2281"/>
    <s v="Medio"/>
    <s v="Medio"/>
    <n v="0.26470588235294118"/>
    <n v="619"/>
    <n v="17"/>
    <n v="2"/>
    <n v="2"/>
    <s v="Primera compra"/>
    <n v="630"/>
    <n v="20.698151950718685"/>
    <n v="1.7248459958932238"/>
    <x v="1"/>
    <x v="1"/>
    <s v="ene"/>
  </r>
  <r>
    <x v="6482"/>
    <x v="1"/>
    <n v="6"/>
    <n v="8"/>
    <n v="14.4"/>
    <n v="0"/>
    <s v="No"/>
    <s v="Yes"/>
    <n v="0"/>
    <n v="0"/>
    <n v="4"/>
    <s v="Yes"/>
    <n v="0"/>
    <s v="KS"/>
    <x v="1"/>
    <n v="40"/>
    <s v="No"/>
    <s v="No"/>
    <s v="No"/>
    <s v="  Month-to-Month   "/>
    <s v="Credit Card"/>
    <n v="16"/>
    <n v="29"/>
    <x v="5"/>
    <s v="Lack of affordable download/upload speed"/>
    <x v="742"/>
    <x v="998"/>
    <n v="34"/>
    <x v="2"/>
    <n v="17.399999999999999"/>
    <x v="8"/>
    <s v="Phone"/>
    <x v="0"/>
    <n v="0"/>
    <n v="2764"/>
    <s v="Medio"/>
    <s v="Medio"/>
    <n v="0.26470588235294118"/>
    <n v="619"/>
    <n v="17"/>
    <n v="2"/>
    <n v="2"/>
    <s v="Compra posterior"/>
    <n v="630"/>
    <n v="20.698151950718685"/>
    <n v="1.7248459958932238"/>
    <x v="1"/>
    <x v="1"/>
    <s v="ene"/>
  </r>
  <r>
    <x v="6483"/>
    <x v="1"/>
    <n v="15"/>
    <n v="12"/>
    <n v="30"/>
    <n v="0"/>
    <s v="No"/>
    <s v="Yes"/>
    <n v="0"/>
    <n v="4"/>
    <n v="10"/>
    <s v="Yes"/>
    <n v="0"/>
    <s v="ME"/>
    <x v="1"/>
    <n v="28"/>
    <s v="Yes"/>
    <s v="No"/>
    <s v="No"/>
    <s v="  Month-to-Month   "/>
    <s v="Direct Debit"/>
    <n v="43"/>
    <n v="80"/>
    <x v="4"/>
    <s v="Attitude of support person"/>
    <x v="989"/>
    <x v="122"/>
    <n v="4"/>
    <x v="0"/>
    <n v="37.33"/>
    <x v="5"/>
    <s v="SMS"/>
    <x v="0"/>
    <n v="0"/>
    <n v="5542"/>
    <s v="Medio"/>
    <s v="Bajo"/>
    <n v="1"/>
    <n v="1162"/>
    <n v="16"/>
    <n v="0.25"/>
    <n v="0.25"/>
    <s v="Primera compra"/>
    <n v="1671"/>
    <n v="54.899383983572896"/>
    <n v="4.5749486652977414"/>
    <x v="0"/>
    <x v="1"/>
    <s v="mar"/>
  </r>
  <r>
    <x v="6484"/>
    <x v="1"/>
    <n v="39"/>
    <n v="6"/>
    <n v="16.100000000000001"/>
    <n v="0"/>
    <s v="No"/>
    <s v="No"/>
    <n v="34.4"/>
    <n v="5"/>
    <n v="25"/>
    <s v="Yes"/>
    <n v="0"/>
    <s v="IN"/>
    <x v="1"/>
    <n v="21"/>
    <s v="Yes"/>
    <s v="No"/>
    <s v="No"/>
    <s v="  Month-to-Month   "/>
    <s v="Direct Debit"/>
    <n v="15"/>
    <n v="26"/>
    <x v="2"/>
    <s v="Competitor made better offer"/>
    <x v="1078"/>
    <x v="13"/>
    <n v="86"/>
    <x v="0"/>
    <n v="17.53"/>
    <x v="2"/>
    <s v="SMS"/>
    <x v="0"/>
    <n v="0"/>
    <n v="5235"/>
    <s v="Medio"/>
    <s v="Medio"/>
    <n v="5.8139534883720929E-2"/>
    <n v="433"/>
    <n v="11"/>
    <n v="7.8181818181818183"/>
    <n v="7.8181818181818183"/>
    <s v="Primera compra"/>
    <n v="1294"/>
    <n v="42.513347022587268"/>
    <n v="3.5427789185489389"/>
    <x v="1"/>
    <x v="1"/>
    <s v="mar"/>
  </r>
  <r>
    <x v="6485"/>
    <x v="1"/>
    <n v="10"/>
    <n v="5"/>
    <n v="12"/>
    <n v="3"/>
    <s v="Yes"/>
    <s v="No"/>
    <n v="4"/>
    <n v="0"/>
    <n v="7"/>
    <s v="Yes"/>
    <n v="0"/>
    <s v="WV"/>
    <x v="1"/>
    <n v="67"/>
    <s v="No"/>
    <s v="Yes"/>
    <s v="No"/>
    <s v="  Month-to-Month   "/>
    <s v="Credit Card"/>
    <n v="10"/>
    <n v="10"/>
    <x v="2"/>
    <s v="Competitor had better devices"/>
    <x v="784"/>
    <x v="107"/>
    <n v="50"/>
    <x v="2"/>
    <n v="8.0299999999999994"/>
    <x v="4"/>
    <s v="SMS"/>
    <x v="1"/>
    <n v="0.12"/>
    <n v="6823"/>
    <s v="Medio"/>
    <s v="Bajo"/>
    <n v="0.06"/>
    <n v="1436"/>
    <n v="11"/>
    <n v="4.5454545454545459"/>
    <n v="4.5454545454545459"/>
    <s v="Primera compra"/>
    <n v="1055"/>
    <n v="34.661190965092402"/>
    <n v="2.8884325804243667"/>
    <x v="0"/>
    <x v="1"/>
    <s v="nov"/>
  </r>
  <r>
    <x v="6486"/>
    <x v="1"/>
    <n v="10"/>
    <n v="38"/>
    <n v="150.9"/>
    <n v="52"/>
    <s v="Yes"/>
    <s v="No"/>
    <n v="93"/>
    <n v="2"/>
    <n v="10"/>
    <s v="Yes"/>
    <n v="0"/>
    <s v="AR"/>
    <x v="1"/>
    <n v="55"/>
    <s v="No"/>
    <s v="No"/>
    <s v="No"/>
    <s v="  Month-to-Month   "/>
    <s v="Credit Card"/>
    <n v="49"/>
    <n v="613"/>
    <x v="4"/>
    <s v="Attitude of support person"/>
    <x v="1319"/>
    <x v="259"/>
    <n v="69"/>
    <x v="2"/>
    <n v="49.46"/>
    <x v="7"/>
    <s v="Phone"/>
    <x v="1"/>
    <n v="1.86"/>
    <n v="4055"/>
    <s v="Alto"/>
    <s v="Medio"/>
    <n v="8.6956521739130432E-2"/>
    <n v="1242"/>
    <n v="96"/>
    <n v="0.71875"/>
    <n v="0.71875"/>
    <s v="Primera compra"/>
    <n v="519"/>
    <n v="17.051334702258728"/>
    <n v="1.4209445585215608"/>
    <x v="1"/>
    <x v="1"/>
    <s v="may"/>
  </r>
  <r>
    <x v="6487"/>
    <x v="1"/>
    <n v="34"/>
    <n v="34"/>
    <n v="69.400000000000006"/>
    <n v="116"/>
    <s v="Yes"/>
    <s v="No"/>
    <n v="184.2"/>
    <n v="3"/>
    <n v="2"/>
    <s v="Yes"/>
    <n v="0"/>
    <s v="VT"/>
    <x v="1"/>
    <n v="75"/>
    <s v="No"/>
    <s v="Yes"/>
    <s v="Yes"/>
    <s v="  Month-to-Month   "/>
    <s v="Credit Card"/>
    <n v="44"/>
    <n v="204"/>
    <x v="2"/>
    <s v="Competitor had better devices"/>
    <x v="1074"/>
    <x v="687"/>
    <n v="32"/>
    <x v="1"/>
    <n v="49.99"/>
    <x v="9"/>
    <s v="SMS"/>
    <x v="1"/>
    <n v="3.68"/>
    <n v="2270"/>
    <s v="Alto"/>
    <s v="Medio"/>
    <n v="0.25"/>
    <n v="292"/>
    <n v="158"/>
    <n v="0.20253164556962025"/>
    <n v="0.20253164556962025"/>
    <s v="Primera compra"/>
    <n v="695"/>
    <n v="22.833675564681727"/>
    <n v="1.9028062970568105"/>
    <x v="1"/>
    <x v="1"/>
    <s v="nov"/>
  </r>
  <r>
    <x v="6488"/>
    <x v="1"/>
    <n v="1"/>
    <n v="76"/>
    <n v="194.7"/>
    <n v="0"/>
    <s v="No"/>
    <s v="No"/>
    <n v="0"/>
    <n v="2"/>
    <n v="7"/>
    <s v="Yes"/>
    <n v="0"/>
    <s v="AL"/>
    <x v="0"/>
    <n v="27"/>
    <s v="Yes"/>
    <s v="No"/>
    <s v="No"/>
    <s v="  One Year   "/>
    <s v="Credit Card"/>
    <n v="33"/>
    <n v="429"/>
    <x v="2"/>
    <s v="Competitor had better devices"/>
    <x v="966"/>
    <x v="874"/>
    <n v="82"/>
    <x v="0"/>
    <n v="37.090000000000003"/>
    <x v="7"/>
    <s v="Email"/>
    <x v="1"/>
    <n v="0"/>
    <n v="4929"/>
    <s v="Medio"/>
    <s v="Medio"/>
    <n v="7.3170731707317069E-2"/>
    <n v="1005"/>
    <n v="82"/>
    <n v="1"/>
    <n v="1"/>
    <s v="Primera compra"/>
    <n v="1128"/>
    <n v="37.059548254620125"/>
    <n v="3.0882956878850103"/>
    <x v="1"/>
    <x v="1"/>
    <s v="sept"/>
  </r>
  <r>
    <x v="6489"/>
    <x v="1"/>
    <n v="21"/>
    <n v="110"/>
    <n v="360"/>
    <n v="204"/>
    <s v="Yes"/>
    <s v="No"/>
    <n v="125"/>
    <n v="1"/>
    <n v="1"/>
    <s v="No"/>
    <n v="33"/>
    <s v="KY"/>
    <x v="1"/>
    <n v="65"/>
    <s v="No"/>
    <s v="No"/>
    <s v="Yes"/>
    <s v="  Month-to-Month   "/>
    <s v="Direct Debit"/>
    <n v="53"/>
    <n v="2732"/>
    <x v="5"/>
    <s v="Price too high"/>
    <x v="830"/>
    <x v="1224"/>
    <n v="112"/>
    <x v="1"/>
    <n v="42.7"/>
    <x v="3"/>
    <s v="SMS"/>
    <x v="1"/>
    <n v="5"/>
    <n v="2748"/>
    <s v="Medio"/>
    <s v="Bajo"/>
    <n v="8.9285714285714281E-3"/>
    <n v="1129"/>
    <n v="315"/>
    <n v="0.35555555555555557"/>
    <n v="0.35555555555555557"/>
    <s v="Primera compra"/>
    <n v="743"/>
    <n v="24.410677618069816"/>
    <n v="2.0342231348391513"/>
    <x v="2"/>
    <x v="3"/>
    <s v="oct"/>
  </r>
  <r>
    <x v="6490"/>
    <x v="1"/>
    <n v="19"/>
    <n v="2"/>
    <n v="7"/>
    <n v="0"/>
    <s v="No"/>
    <s v="No"/>
    <n v="0"/>
    <n v="4"/>
    <n v="3"/>
    <s v="Yes"/>
    <n v="0"/>
    <s v="MN"/>
    <x v="1"/>
    <n v="77"/>
    <s v="No"/>
    <s v="Yes"/>
    <s v="No"/>
    <s v="  Month-to-Month   "/>
    <s v="Direct Debit"/>
    <n v="46"/>
    <n v="46"/>
    <x v="4"/>
    <s v="Attitude of service provider"/>
    <x v="1309"/>
    <x v="682"/>
    <n v="24"/>
    <x v="0"/>
    <n v="38.75"/>
    <x v="6"/>
    <s v="Email"/>
    <x v="0"/>
    <n v="0"/>
    <n v="1119"/>
    <s v="Medio"/>
    <s v="Medio"/>
    <n v="0.41666666666666669"/>
    <n v="780"/>
    <n v="12"/>
    <n v="2"/>
    <n v="2"/>
    <s v="Primera compra"/>
    <n v="1278"/>
    <n v="41.987679671457904"/>
    <n v="3.4989733059548254"/>
    <x v="1"/>
    <x v="1"/>
    <s v="abr"/>
  </r>
  <r>
    <x v="6491"/>
    <x v="1"/>
    <n v="32"/>
    <n v="3"/>
    <n v="7"/>
    <n v="0"/>
    <s v="No"/>
    <s v="No"/>
    <n v="0"/>
    <n v="2"/>
    <n v="6"/>
    <s v="No"/>
    <n v="0"/>
    <s v="CT"/>
    <x v="0"/>
    <n v="41"/>
    <s v="No"/>
    <s v="No"/>
    <s v="No"/>
    <s v="  Month-to-Month   "/>
    <s v="Direct Debit"/>
    <n v="34"/>
    <n v="34"/>
    <x v="4"/>
    <s v="Attitude of support person"/>
    <x v="520"/>
    <x v="299"/>
    <n v="52"/>
    <x v="0"/>
    <n v="31.98"/>
    <x v="8"/>
    <s v="SMS"/>
    <x v="1"/>
    <n v="0"/>
    <n v="145"/>
    <s v="Medio"/>
    <s v="Medio"/>
    <n v="0.17307692307692307"/>
    <n v="1615"/>
    <n v="12"/>
    <n v="4.333333333333333"/>
    <n v="4.333333333333333"/>
    <s v="Primera compra"/>
    <n v="976"/>
    <n v="32.06570841889117"/>
    <n v="2.6721423682409307"/>
    <x v="1"/>
    <x v="1"/>
    <s v="feb"/>
  </r>
  <r>
    <x v="6492"/>
    <x v="1"/>
    <n v="3"/>
    <n v="23"/>
    <n v="78.8"/>
    <n v="81"/>
    <s v="Yes"/>
    <s v="No"/>
    <n v="25.8"/>
    <n v="2"/>
    <n v="2"/>
    <s v="Yes"/>
    <n v="0"/>
    <s v="SD"/>
    <x v="1"/>
    <n v="51"/>
    <s v="No"/>
    <s v="No"/>
    <s v="No"/>
    <s v="  Month-to-Month   "/>
    <s v="Direct Debit"/>
    <n v="53"/>
    <n v="462"/>
    <x v="5"/>
    <s v="Price too high"/>
    <x v="824"/>
    <x v="1435"/>
    <n v="105"/>
    <x v="2"/>
    <n v="45.79"/>
    <x v="8"/>
    <s v="Phone"/>
    <x v="0"/>
    <n v="0.77"/>
    <n v="250"/>
    <s v="Alto"/>
    <s v="Medio"/>
    <n v="8.5714285714285715E-2"/>
    <n v="351"/>
    <n v="113"/>
    <n v="0.92920353982300885"/>
    <n v="0.92920353982300885"/>
    <s v="Primera compra"/>
    <n v="511"/>
    <n v="16.788501026694046"/>
    <n v="1.3990417522245038"/>
    <x v="1"/>
    <x v="1"/>
    <s v="may"/>
  </r>
  <r>
    <x v="6493"/>
    <x v="1"/>
    <n v="12"/>
    <n v="5"/>
    <n v="11.6"/>
    <n v="0"/>
    <s v="No"/>
    <s v="No"/>
    <n v="0"/>
    <n v="1"/>
    <n v="14"/>
    <s v="Yes"/>
    <n v="0"/>
    <s v="WY"/>
    <x v="0"/>
    <n v="54"/>
    <s v="No"/>
    <s v="No"/>
    <s v="No"/>
    <s v="  Month-to-Month   "/>
    <s v="Credit Card"/>
    <n v="23"/>
    <n v="45"/>
    <x v="3"/>
    <s v="Don't know"/>
    <x v="562"/>
    <x v="418"/>
    <n v="49"/>
    <x v="2"/>
    <n v="27.2"/>
    <x v="10"/>
    <s v="Phone"/>
    <x v="1"/>
    <n v="0"/>
    <n v="6516"/>
    <s v="Medio"/>
    <s v="Medio"/>
    <n v="0.14285714285714285"/>
    <n v="1431"/>
    <n v="12"/>
    <n v="4.083333333333333"/>
    <n v="4.083333333333333"/>
    <s v="Primera compra"/>
    <n v="981"/>
    <n v="32.229979466119097"/>
    <n v="2.6858316221765914"/>
    <x v="1"/>
    <x v="1"/>
    <s v="feb"/>
  </r>
  <r>
    <x v="6494"/>
    <x v="1"/>
    <n v="14"/>
    <n v="186"/>
    <n v="520.70000000000005"/>
    <n v="0"/>
    <s v="No"/>
    <s v="No"/>
    <n v="0"/>
    <n v="0"/>
    <n v="1"/>
    <s v="Yes"/>
    <n v="0"/>
    <s v="IA"/>
    <x v="0"/>
    <n v="32"/>
    <s v="No"/>
    <s v="No"/>
    <s v="Yes"/>
    <s v="  One Year   "/>
    <s v="Paper Check"/>
    <n v="39"/>
    <n v="1276"/>
    <x v="2"/>
    <s v="Competitor had better devices"/>
    <x v="136"/>
    <x v="1060"/>
    <n v="75"/>
    <x v="1"/>
    <n v="44.69"/>
    <x v="3"/>
    <s v="Email"/>
    <x v="0"/>
    <n v="0"/>
    <n v="2002"/>
    <s v="Medio"/>
    <s v="Bajo"/>
    <n v="1.3333333333333334E-2"/>
    <n v="1200"/>
    <n v="187"/>
    <n v="0.40106951871657753"/>
    <n v="0.40106951871657753"/>
    <s v="Primera compra"/>
    <n v="607"/>
    <n v="19.942505133470224"/>
    <n v="1.6618754277891854"/>
    <x v="0"/>
    <x v="0"/>
    <s v="feb"/>
  </r>
  <r>
    <x v="6495"/>
    <x v="1"/>
    <n v="29"/>
    <n v="8"/>
    <n v="24.4"/>
    <n v="0"/>
    <s v="No"/>
    <s v="No"/>
    <n v="0"/>
    <n v="5"/>
    <n v="1"/>
    <s v="Yes"/>
    <n v="0"/>
    <s v="NM"/>
    <x v="0"/>
    <n v="65"/>
    <s v="No"/>
    <s v="Yes"/>
    <s v="Yes"/>
    <s v="  Month-to-Month   "/>
    <s v="Direct Debit"/>
    <n v="59"/>
    <n v="110"/>
    <x v="2"/>
    <s v="Competitor had better devices"/>
    <x v="742"/>
    <x v="920"/>
    <n v="31"/>
    <x v="1"/>
    <n v="61.76"/>
    <x v="4"/>
    <s v="SMS"/>
    <x v="1"/>
    <n v="0"/>
    <n v="1744"/>
    <s v="Alto"/>
    <s v="Bajo"/>
    <n v="9.6774193548387094E-2"/>
    <n v="1533"/>
    <n v="11"/>
    <n v="2.8181818181818183"/>
    <n v="2.8181818181818183"/>
    <s v="Primera compra"/>
    <n v="630"/>
    <n v="20.698151950718685"/>
    <n v="1.7248459958932238"/>
    <x v="0"/>
    <x v="1"/>
    <s v="ene"/>
  </r>
  <r>
    <x v="6496"/>
    <x v="1"/>
    <n v="7"/>
    <n v="116"/>
    <n v="290"/>
    <n v="0"/>
    <s v="No"/>
    <s v="No"/>
    <n v="0"/>
    <n v="2"/>
    <n v="8"/>
    <s v="Yes"/>
    <n v="0"/>
    <s v="OH"/>
    <x v="1"/>
    <n v="64"/>
    <s v="No"/>
    <s v="No"/>
    <s v="Yes"/>
    <s v="  Month-to-Month   "/>
    <s v="Direct Debit"/>
    <n v="38"/>
    <n v="1586"/>
    <x v="4"/>
    <s v="Attitude of support person"/>
    <x v="1083"/>
    <x v="1195"/>
    <n v="48"/>
    <x v="1"/>
    <n v="31.1"/>
    <x v="5"/>
    <s v="Phone"/>
    <x v="1"/>
    <n v="0"/>
    <n v="4002"/>
    <s v="Medio"/>
    <s v="Bajo"/>
    <n v="8.3333333333333329E-2"/>
    <n v="793"/>
    <n v="120"/>
    <n v="0.4"/>
    <n v="0.4"/>
    <s v="Primera compra"/>
    <n v="1511"/>
    <n v="49.642710472279262"/>
    <n v="4.1368925393566052"/>
    <x v="0"/>
    <x v="0"/>
    <s v="ago"/>
  </r>
  <r>
    <x v="6497"/>
    <x v="1"/>
    <n v="37"/>
    <n v="25"/>
    <n v="44.5"/>
    <n v="0"/>
    <s v="No"/>
    <s v="No"/>
    <n v="0"/>
    <n v="2"/>
    <n v="5"/>
    <s v="No"/>
    <n v="5"/>
    <s v="NE"/>
    <x v="0"/>
    <n v="43"/>
    <s v="No"/>
    <s v="No"/>
    <s v="No"/>
    <s v="  Month-to-Month   "/>
    <s v="Direct Debit"/>
    <n v="41"/>
    <n v="123"/>
    <x v="2"/>
    <s v="Competitor made better offer"/>
    <x v="288"/>
    <x v="1258"/>
    <n v="47"/>
    <x v="1"/>
    <n v="33.75"/>
    <x v="0"/>
    <s v="SMS"/>
    <x v="1"/>
    <n v="0"/>
    <n v="6732"/>
    <s v="Medio"/>
    <s v="Bajo"/>
    <n v="4.2553191489361701E-2"/>
    <n v="947"/>
    <n v="27"/>
    <n v="1.7407407407407407"/>
    <n v="1.7407407407407407"/>
    <s v="Primera compra"/>
    <n v="1337"/>
    <n v="43.926078028747433"/>
    <n v="3.6605065023956196"/>
    <x v="0"/>
    <x v="1"/>
    <s v="feb"/>
  </r>
  <r>
    <x v="6498"/>
    <x v="1"/>
    <n v="16"/>
    <n v="48"/>
    <n v="107.2"/>
    <n v="7"/>
    <s v="Yes"/>
    <s v="No"/>
    <n v="8.1999999999999993"/>
    <n v="0"/>
    <n v="17"/>
    <s v="Yes"/>
    <n v="0"/>
    <s v="NM"/>
    <x v="0"/>
    <n v="23"/>
    <s v="Yes"/>
    <s v="No"/>
    <s v="No"/>
    <s v="  Month-to-Month   "/>
    <s v="Direct Debit"/>
    <n v="51"/>
    <n v="1102"/>
    <x v="2"/>
    <s v="Competitor offered higher download speeds"/>
    <x v="409"/>
    <x v="622"/>
    <n v="88"/>
    <x v="0"/>
    <n v="43.08"/>
    <x v="3"/>
    <s v="SMS"/>
    <x v="0"/>
    <n v="1645302.62"/>
    <n v="3957"/>
    <s v="Medio"/>
    <s v="Bajo"/>
    <n v="1.1363636363636364E-2"/>
    <n v="462"/>
    <n v="56"/>
    <n v="1.5714285714285714"/>
    <n v="1.5714285714285714"/>
    <s v="Primera compra"/>
    <n v="858"/>
    <n v="28.188911704312119"/>
    <n v="2.3490759753593431"/>
    <x v="2"/>
    <x v="0"/>
    <s v="jun"/>
  </r>
  <r>
    <x v="6499"/>
    <x v="1"/>
    <n v="1"/>
    <n v="111"/>
    <n v="231.9"/>
    <n v="0"/>
    <s v="No"/>
    <s v="No"/>
    <n v="0"/>
    <n v="0"/>
    <n v="14"/>
    <s v="Yes"/>
    <n v="0"/>
    <s v="AL"/>
    <x v="1"/>
    <n v="29"/>
    <s v="Yes"/>
    <s v="No"/>
    <s v="Yes"/>
    <s v="  One Year   "/>
    <s v="Direct Debit"/>
    <n v="45"/>
    <n v="1722"/>
    <x v="4"/>
    <s v="Attitude of service provider"/>
    <x v="1032"/>
    <x v="338"/>
    <n v="87"/>
    <x v="0"/>
    <n v="48.82"/>
    <x v="9"/>
    <s v="SMS"/>
    <x v="1"/>
    <n v="0"/>
    <n v="3744"/>
    <s v="Alto"/>
    <s v="Medio"/>
    <n v="9.1954022988505746E-2"/>
    <n v="923"/>
    <n v="119"/>
    <n v="0.73109243697478987"/>
    <n v="0.73109243697478987"/>
    <s v="Primera compra"/>
    <n v="923"/>
    <n v="30.32443531827515"/>
    <n v="2.5270362765229293"/>
    <x v="1"/>
    <x v="0"/>
    <s v="abr"/>
  </r>
  <r>
    <x v="6500"/>
    <x v="1"/>
    <n v="13"/>
    <n v="59"/>
    <n v="154.19999999999999"/>
    <n v="4"/>
    <s v="Yes"/>
    <s v="No"/>
    <n v="1.9"/>
    <n v="2"/>
    <n v="4"/>
    <s v="Yes"/>
    <n v="0"/>
    <s v="MN"/>
    <x v="0"/>
    <n v="66"/>
    <s v="No"/>
    <s v="Yes"/>
    <s v="Yes"/>
    <s v="  Month-to-Month   "/>
    <s v="Direct Debit"/>
    <n v="34"/>
    <n v="582"/>
    <x v="2"/>
    <s v="Competitor offered more data"/>
    <x v="1246"/>
    <x v="1399"/>
    <n v="106"/>
    <x v="1"/>
    <n v="36.659999999999997"/>
    <x v="7"/>
    <s v="Email"/>
    <x v="1"/>
    <n v="0.1"/>
    <n v="3383"/>
    <s v="Medio"/>
    <s v="Medio"/>
    <n v="5.6603773584905662E-2"/>
    <n v="1041"/>
    <n v="69"/>
    <n v="1.536231884057971"/>
    <n v="1.536231884057971"/>
    <s v="Primera compra"/>
    <n v="890"/>
    <n v="29.24024640657084"/>
    <n v="2.4366872005475702"/>
    <x v="1"/>
    <x v="1"/>
    <s v="may"/>
  </r>
  <r>
    <x v="6501"/>
    <x v="1"/>
    <n v="29"/>
    <n v="3"/>
    <n v="7"/>
    <n v="0"/>
    <s v="No"/>
    <s v="No"/>
    <n v="0"/>
    <n v="0"/>
    <n v="7"/>
    <s v="Yes"/>
    <n v="0"/>
    <s v="NV"/>
    <x v="0"/>
    <n v="62"/>
    <s v="No"/>
    <s v="No"/>
    <s v="No"/>
    <s v="  Month-to-Month   "/>
    <s v="Direct Debit"/>
    <n v="18"/>
    <n v="18"/>
    <x v="2"/>
    <s v="Competitor had better devices"/>
    <x v="618"/>
    <x v="510"/>
    <n v="58"/>
    <x v="0"/>
    <n v="19.48"/>
    <x v="8"/>
    <s v="SMS"/>
    <x v="1"/>
    <n v="0"/>
    <n v="6935"/>
    <s v="Medio"/>
    <s v="Medio"/>
    <n v="0.15517241379310345"/>
    <n v="1711"/>
    <n v="12"/>
    <n v="4.833333333333333"/>
    <n v="4.833333333333333"/>
    <s v="Primera compra"/>
    <n v="568"/>
    <n v="18.661190965092402"/>
    <n v="1.5550992470910334"/>
    <x v="1"/>
    <x v="1"/>
    <s v="mar"/>
  </r>
  <r>
    <x v="6502"/>
    <x v="1"/>
    <n v="10"/>
    <n v="182"/>
    <n v="363.1"/>
    <n v="144"/>
    <s v="Yes"/>
    <s v="No"/>
    <n v="216"/>
    <n v="1"/>
    <n v="24"/>
    <s v="Yes"/>
    <n v="0"/>
    <s v="NC"/>
    <x v="1"/>
    <n v="21"/>
    <s v="Yes"/>
    <s v="No"/>
    <s v="No"/>
    <s v="  Month-to-Month   "/>
    <s v="Direct Debit"/>
    <n v="28"/>
    <n v="1030"/>
    <x v="2"/>
    <s v="Competitor had better devices"/>
    <x v="696"/>
    <x v="625"/>
    <n v="85"/>
    <x v="0"/>
    <n v="25.43"/>
    <x v="0"/>
    <s v="SMS"/>
    <x v="0"/>
    <n v="0.43"/>
    <n v="1116"/>
    <s v="Medio"/>
    <s v="Bajo"/>
    <n v="2.3529411764705882E-2"/>
    <n v="1201"/>
    <n v="328"/>
    <n v="0.25914634146341464"/>
    <n v="0.25914634146341464"/>
    <s v="Primera compra"/>
    <n v="1715"/>
    <n v="56.344969199178649"/>
    <n v="4.6954140999315541"/>
    <x v="0"/>
    <x v="2"/>
    <s v="feb"/>
  </r>
  <r>
    <x v="6503"/>
    <x v="1"/>
    <n v="3"/>
    <n v="2"/>
    <n v="5"/>
    <n v="4"/>
    <s v="Yes"/>
    <s v="No"/>
    <n v="2"/>
    <n v="2"/>
    <n v="12"/>
    <s v="Yes"/>
    <n v="0"/>
    <s v="AL"/>
    <x v="1"/>
    <n v="51"/>
    <s v="No"/>
    <s v="No"/>
    <s v="Yes"/>
    <s v="  Month-to-Month   "/>
    <s v="Direct Debit"/>
    <n v="36"/>
    <n v="36"/>
    <x v="5"/>
    <s v="Lack of affordable download/upload speed"/>
    <x v="67"/>
    <x v="1392"/>
    <n v="54"/>
    <x v="0"/>
    <n v="31.96"/>
    <x v="1"/>
    <s v="Phone"/>
    <x v="0"/>
    <n v="0.08"/>
    <n v="6576"/>
    <s v="Medio"/>
    <s v="Bajo"/>
    <n v="0"/>
    <n v="885"/>
    <n v="6"/>
    <n v="9"/>
    <n v="9"/>
    <s v="Primera compra"/>
    <n v="912"/>
    <n v="29.96303901437372"/>
    <n v="2.4969199178644765"/>
    <x v="2"/>
    <x v="1"/>
    <s v="abr"/>
  </r>
  <r>
    <x v="6504"/>
    <x v="1"/>
    <n v="6"/>
    <n v="13"/>
    <n v="40"/>
    <n v="32"/>
    <s v="Yes"/>
    <s v="No"/>
    <n v="9.6"/>
    <n v="5"/>
    <n v="1"/>
    <s v="Yes"/>
    <n v="0"/>
    <s v="ND"/>
    <x v="1"/>
    <n v="79"/>
    <s v="No"/>
    <s v="Yes"/>
    <s v="No"/>
    <s v="  Month-to-Month   "/>
    <s v="Direct Debit"/>
    <n v="37"/>
    <n v="296"/>
    <x v="2"/>
    <s v="Competitor offered more data"/>
    <x v="741"/>
    <x v="1446"/>
    <n v="33"/>
    <x v="0"/>
    <n v="35.25"/>
    <x v="6"/>
    <s v="Email"/>
    <x v="1"/>
    <n v="0.38"/>
    <n v="972"/>
    <s v="Medio"/>
    <s v="Medio"/>
    <n v="0.30303030303030304"/>
    <n v="920"/>
    <n v="55"/>
    <n v="0.6"/>
    <n v="0.6"/>
    <s v="Primera compra"/>
    <n v="1493"/>
    <n v="49.051334702258728"/>
    <n v="4.0876112251882271"/>
    <x v="1"/>
    <x v="1"/>
    <s v="sept"/>
  </r>
  <r>
    <x v="6505"/>
    <x v="1"/>
    <n v="35"/>
    <n v="4"/>
    <n v="14"/>
    <n v="4"/>
    <s v="Yes"/>
    <s v="No"/>
    <n v="2"/>
    <n v="2"/>
    <n v="2"/>
    <s v="Yes"/>
    <n v="0"/>
    <s v="TN"/>
    <x v="0"/>
    <n v="48"/>
    <s v="No"/>
    <s v="No"/>
    <s v="No"/>
    <s v="  Month-to-Month   "/>
    <s v="Direct Debit"/>
    <n v="35"/>
    <n v="35"/>
    <x v="5"/>
    <s v="Extra data charges"/>
    <x v="754"/>
    <x v="65"/>
    <n v="37"/>
    <x v="0"/>
    <n v="28.04"/>
    <x v="1"/>
    <s v="Phone"/>
    <x v="1"/>
    <n v="0.01"/>
    <n v="5774"/>
    <s v="Medio"/>
    <s v="Bajo"/>
    <n v="0"/>
    <n v="399"/>
    <n v="8"/>
    <n v="4.625"/>
    <n v="4.625"/>
    <s v="Primera compra"/>
    <n v="926"/>
    <n v="30.422997946611911"/>
    <n v="2.5352498288843259"/>
    <x v="2"/>
    <x v="1"/>
    <s v="abr"/>
  </r>
  <r>
    <x v="6506"/>
    <x v="1"/>
    <n v="18"/>
    <n v="7"/>
    <n v="15"/>
    <n v="4"/>
    <s v="Yes"/>
    <s v="No"/>
    <n v="1.7"/>
    <n v="1"/>
    <n v="7"/>
    <s v="Yes"/>
    <n v="0"/>
    <s v="SC"/>
    <x v="1"/>
    <n v="67"/>
    <s v="No"/>
    <s v="Yes"/>
    <s v="No"/>
    <s v="  Month-to-Month   "/>
    <s v="Paper Check"/>
    <n v="16"/>
    <n v="16"/>
    <x v="4"/>
    <s v="Attitude of service provider"/>
    <x v="1203"/>
    <x v="1273"/>
    <n v="43"/>
    <x v="2"/>
    <n v="13.61"/>
    <x v="6"/>
    <s v="SMS"/>
    <x v="0"/>
    <n v="0.05"/>
    <n v="5631"/>
    <s v="Medio"/>
    <s v="Medio"/>
    <n v="0.23255813953488372"/>
    <n v="679"/>
    <n v="21"/>
    <n v="2.0476190476190474"/>
    <n v="2.0476190476190474"/>
    <s v="Primera compra"/>
    <n v="1205"/>
    <n v="39.589322381930188"/>
    <n v="3.2991101984941822"/>
    <x v="1"/>
    <x v="1"/>
    <s v="jun"/>
  </r>
  <r>
    <x v="6507"/>
    <x v="1"/>
    <n v="40"/>
    <n v="27"/>
    <n v="56.2"/>
    <n v="0"/>
    <s v="No"/>
    <s v="Yes"/>
    <n v="0"/>
    <n v="0"/>
    <n v="0"/>
    <s v="No"/>
    <n v="0"/>
    <s v="AK"/>
    <x v="1"/>
    <n v="38"/>
    <s v="No"/>
    <s v="No"/>
    <s v="No"/>
    <s v="  Month-to-Month   "/>
    <s v="Credit Card"/>
    <n v="7"/>
    <n v="62"/>
    <x v="4"/>
    <s v="Attitude of support person"/>
    <x v="281"/>
    <x v="583"/>
    <n v="109"/>
    <x v="0"/>
    <n v="7.18"/>
    <x v="6"/>
    <s v="SMS"/>
    <x v="1"/>
    <n v="0"/>
    <n v="3143"/>
    <s v="Medio"/>
    <s v="Medio"/>
    <n v="9.1743119266055051E-2"/>
    <n v="440"/>
    <n v="37"/>
    <n v="2.9459459459459461"/>
    <n v="2.9459459459459461"/>
    <s v="Primera compra"/>
    <n v="656"/>
    <n v="21.552361396303901"/>
    <n v="1.7960301163586585"/>
    <x v="1"/>
    <x v="1"/>
    <s v="dic"/>
  </r>
  <r>
    <x v="6508"/>
    <x v="1"/>
    <n v="17"/>
    <n v="37"/>
    <n v="89.4"/>
    <n v="0"/>
    <s v="No"/>
    <s v="No"/>
    <n v="23.6"/>
    <n v="3"/>
    <n v="0"/>
    <s v="No"/>
    <n v="0"/>
    <s v="DC"/>
    <x v="1"/>
    <n v="29"/>
    <s v="Yes"/>
    <s v="No"/>
    <s v="No"/>
    <s v="  Month-to-Month   "/>
    <s v="Direct Debit"/>
    <n v="7"/>
    <n v="51"/>
    <x v="4"/>
    <s v="Attitude of support person"/>
    <x v="362"/>
    <x v="326"/>
    <n v="29"/>
    <x v="2"/>
    <n v="6.4"/>
    <x v="0"/>
    <s v="SMS"/>
    <x v="1"/>
    <n v="0"/>
    <n v="1154"/>
    <s v="Medio"/>
    <s v="Bajo"/>
    <n v="6.8965517241379309E-2"/>
    <n v="566"/>
    <n v="39"/>
    <n v="0.74358974358974361"/>
    <n v="0.74358974358974361"/>
    <s v="Primera compra"/>
    <n v="1325"/>
    <n v="43.531827515400408"/>
    <n v="3.6276522929500339"/>
    <x v="0"/>
    <x v="1"/>
    <s v="feb"/>
  </r>
  <r>
    <x v="6509"/>
    <x v="1"/>
    <n v="9"/>
    <n v="8"/>
    <n v="18.3"/>
    <n v="252"/>
    <s v="Yes"/>
    <s v="No"/>
    <n v="75.8"/>
    <n v="5"/>
    <n v="1"/>
    <s v="Yes"/>
    <n v="0"/>
    <s v="AR"/>
    <x v="0"/>
    <n v="44"/>
    <s v="No"/>
    <s v="No"/>
    <s v="No"/>
    <s v="  Month-to-Month   "/>
    <s v="Direct Debit"/>
    <n v="16"/>
    <n v="29"/>
    <x v="3"/>
    <s v="Don't know"/>
    <x v="1105"/>
    <x v="1127"/>
    <n v="81"/>
    <x v="2"/>
    <n v="16.38"/>
    <x v="4"/>
    <s v="SMS"/>
    <x v="1"/>
    <n v="5.23"/>
    <n v="295"/>
    <s v="Medio"/>
    <s v="Bajo"/>
    <n v="3.7037037037037035E-2"/>
    <n v="1650"/>
    <n v="263"/>
    <n v="0.30798479087452474"/>
    <n v="0.30798479087452474"/>
    <s v="Primera compra"/>
    <n v="1414"/>
    <n v="46.455852156057489"/>
    <n v="3.8713210130047906"/>
    <x v="0"/>
    <x v="1"/>
    <s v="nov"/>
  </r>
  <r>
    <x v="6510"/>
    <x v="1"/>
    <n v="24"/>
    <n v="299"/>
    <n v="758"/>
    <n v="0"/>
    <s v="No"/>
    <s v="No"/>
    <n v="0"/>
    <n v="4"/>
    <n v="4"/>
    <s v="No"/>
    <n v="6"/>
    <s v="ID"/>
    <x v="0"/>
    <n v="55"/>
    <s v="No"/>
    <s v="No"/>
    <s v="Yes"/>
    <s v="  One Year   "/>
    <s v="Credit Card"/>
    <n v="41"/>
    <n v="2796"/>
    <x v="1"/>
    <s v="Product dissatisfaction"/>
    <x v="332"/>
    <x v="403"/>
    <n v="74"/>
    <x v="0"/>
    <n v="38.71"/>
    <x v="9"/>
    <s v="SMS"/>
    <x v="1"/>
    <n v="0"/>
    <n v="5173"/>
    <s v="Medio"/>
    <s v="Medio"/>
    <n v="0.10810810810810811"/>
    <n v="1467"/>
    <n v="307"/>
    <n v="0.24104234527687296"/>
    <n v="0.24104234527687296"/>
    <s v="Primera compra"/>
    <n v="979"/>
    <n v="32.164271047227928"/>
    <n v="2.6803559206023273"/>
    <x v="1"/>
    <x v="3"/>
    <s v="feb"/>
  </r>
  <r>
    <x v="6511"/>
    <x v="1"/>
    <n v="3"/>
    <n v="38"/>
    <n v="107.6"/>
    <n v="0"/>
    <s v="No"/>
    <s v="No"/>
    <n v="7.1"/>
    <n v="3"/>
    <n v="0"/>
    <s v="No"/>
    <n v="0"/>
    <s v="KS"/>
    <x v="0"/>
    <n v="84"/>
    <s v="No"/>
    <s v="Yes"/>
    <s v="No"/>
    <s v="  Month-to-Month   "/>
    <s v="Paper Check"/>
    <n v="12"/>
    <n v="127"/>
    <x v="2"/>
    <s v="Competitor made better offer"/>
    <x v="888"/>
    <x v="817"/>
    <n v="110"/>
    <x v="2"/>
    <n v="10.7"/>
    <x v="1"/>
    <s v="Email"/>
    <x v="0"/>
    <n v="0"/>
    <n v="350"/>
    <s v="Medio"/>
    <s v="Bajo"/>
    <n v="0"/>
    <n v="1209"/>
    <n v="38"/>
    <n v="2.8947368421052633"/>
    <n v="2.8947368421052633"/>
    <s v="Primera compra"/>
    <n v="1062"/>
    <n v="34.891170431211499"/>
    <n v="2.9075975359342916"/>
    <x v="2"/>
    <x v="1"/>
    <s v="nov"/>
  </r>
  <r>
    <x v="6512"/>
    <x v="1"/>
    <n v="38"/>
    <n v="3"/>
    <n v="6"/>
    <n v="0"/>
    <s v="No"/>
    <s v="No"/>
    <n v="78.5"/>
    <n v="4"/>
    <n v="30"/>
    <s v="Yes"/>
    <n v="0"/>
    <s v="OK"/>
    <x v="0"/>
    <n v="28"/>
    <s v="Yes"/>
    <s v="No"/>
    <s v="No"/>
    <s v="  Month-to-Month   "/>
    <s v="Credit Card"/>
    <n v="20"/>
    <n v="20"/>
    <x v="2"/>
    <s v="Competitor made better offer"/>
    <x v="1321"/>
    <x v="1061"/>
    <n v="100"/>
    <x v="0"/>
    <n v="19.77"/>
    <x v="7"/>
    <s v="Phone"/>
    <x v="0"/>
    <n v="0"/>
    <n v="3283"/>
    <s v="Medio"/>
    <s v="Medio"/>
    <n v="0.06"/>
    <n v="1138"/>
    <n v="9"/>
    <n v="11.111111111111111"/>
    <n v="11.111111111111111"/>
    <s v="Primera compra"/>
    <n v="340"/>
    <n v="11.170431211498972"/>
    <n v="0.93086926762491429"/>
    <x v="1"/>
    <x v="1"/>
    <s v="nov"/>
  </r>
  <r>
    <x v="6513"/>
    <x v="1"/>
    <n v="13"/>
    <n v="31"/>
    <n v="103.5"/>
    <n v="84"/>
    <s v="Yes"/>
    <s v="No"/>
    <n v="128.1"/>
    <n v="1"/>
    <n v="2"/>
    <s v="Yes"/>
    <n v="0"/>
    <s v="MT"/>
    <x v="0"/>
    <n v="66"/>
    <s v="No"/>
    <s v="Yes"/>
    <s v="No"/>
    <s v="  Month-to-Month   "/>
    <s v="Direct Debit"/>
    <n v="27"/>
    <n v="555"/>
    <x v="3"/>
    <s v="Don't know"/>
    <x v="1257"/>
    <x v="404"/>
    <n v="117"/>
    <x v="0"/>
    <n v="32.14"/>
    <x v="1"/>
    <s v="SMS"/>
    <x v="1"/>
    <n v="2.56"/>
    <n v="2147"/>
    <s v="Medio"/>
    <s v="Bajo"/>
    <n v="0"/>
    <n v="525"/>
    <n v="115"/>
    <n v="1.017391304347826"/>
    <n v="1.017391304347826"/>
    <s v="Primera compra"/>
    <n v="1437"/>
    <n v="47.21149897330595"/>
    <n v="3.934291581108829"/>
    <x v="2"/>
    <x v="1"/>
    <s v="nov"/>
  </r>
  <r>
    <x v="6514"/>
    <x v="1"/>
    <n v="19"/>
    <n v="94"/>
    <n v="250"/>
    <n v="4"/>
    <s v="Yes"/>
    <s v="No"/>
    <n v="2.2000000000000002"/>
    <n v="5"/>
    <n v="1"/>
    <s v="Yes"/>
    <n v="0"/>
    <s v="OK"/>
    <x v="1"/>
    <n v="64"/>
    <s v="No"/>
    <s v="No"/>
    <s v="No"/>
    <s v="  Month-to-Month   "/>
    <s v="Direct Debit"/>
    <n v="23"/>
    <n v="972"/>
    <x v="2"/>
    <s v="Competitor offered higher download speeds"/>
    <x v="163"/>
    <x v="143"/>
    <n v="42"/>
    <x v="1"/>
    <n v="25.57"/>
    <x v="10"/>
    <s v="SMS"/>
    <x v="0"/>
    <n v="0.11"/>
    <n v="1264"/>
    <s v="Medio"/>
    <s v="Medio"/>
    <n v="0.16666666666666666"/>
    <n v="331"/>
    <n v="105"/>
    <n v="0.4"/>
    <n v="0.4"/>
    <s v="Primera compra"/>
    <n v="1081"/>
    <n v="35.515400410677614"/>
    <n v="2.9596167008898013"/>
    <x v="1"/>
    <x v="2"/>
    <s v="oct"/>
  </r>
  <r>
    <x v="6515"/>
    <x v="1"/>
    <n v="16"/>
    <n v="286"/>
    <n v="496.3"/>
    <n v="0"/>
    <s v="No"/>
    <s v="No"/>
    <n v="0"/>
    <n v="3"/>
    <n v="5"/>
    <s v="Yes"/>
    <n v="0"/>
    <s v="AK"/>
    <x v="0"/>
    <n v="62"/>
    <s v="No"/>
    <s v="No"/>
    <s v="No"/>
    <s v="  Month-to-Month   "/>
    <s v="Direct Debit"/>
    <n v="39"/>
    <n v="1482"/>
    <x v="2"/>
    <s v="Competitor offered more data"/>
    <x v="628"/>
    <x v="190"/>
    <n v="111"/>
    <x v="2"/>
    <n v="31.27"/>
    <x v="6"/>
    <s v="SMS"/>
    <x v="0"/>
    <n v="0"/>
    <n v="4823"/>
    <s v="Medio"/>
    <s v="Medio"/>
    <n v="9.0090090090090086E-2"/>
    <n v="1439"/>
    <n v="296"/>
    <n v="0.375"/>
    <n v="0.375"/>
    <s v="Primera compra"/>
    <n v="589"/>
    <n v="19.351129363449694"/>
    <n v="1.6125941136208077"/>
    <x v="1"/>
    <x v="0"/>
    <s v="mar"/>
  </r>
  <r>
    <x v="6516"/>
    <x v="1"/>
    <n v="16"/>
    <n v="36"/>
    <n v="96.3"/>
    <n v="0"/>
    <s v="No"/>
    <s v="Yes"/>
    <n v="0"/>
    <n v="1"/>
    <n v="3"/>
    <s v="Yes"/>
    <n v="0"/>
    <s v="MD"/>
    <x v="0"/>
    <n v="58"/>
    <s v="No"/>
    <s v="No"/>
    <s v="Yes"/>
    <s v="  Month-to-Month   "/>
    <s v="Paper Check"/>
    <n v="34"/>
    <n v="414"/>
    <x v="2"/>
    <s v="Competitor had better devices"/>
    <x v="344"/>
    <x v="56"/>
    <n v="27"/>
    <x v="0"/>
    <n v="40.549999999999997"/>
    <x v="7"/>
    <s v="Email"/>
    <x v="0"/>
    <n v="0"/>
    <n v="3378"/>
    <s v="Medio"/>
    <s v="Medio"/>
    <n v="0.22222222222222221"/>
    <n v="1062"/>
    <n v="42"/>
    <n v="0.6428571428571429"/>
    <n v="0.6428571428571429"/>
    <s v="Primera compra"/>
    <n v="861"/>
    <n v="28.28747433264887"/>
    <n v="2.3572895277207393"/>
    <x v="1"/>
    <x v="1"/>
    <s v="jun"/>
  </r>
  <r>
    <x v="6517"/>
    <x v="1"/>
    <n v="13"/>
    <n v="8"/>
    <n v="15"/>
    <n v="2"/>
    <s v="Yes"/>
    <s v="No"/>
    <n v="2.6"/>
    <n v="0"/>
    <n v="3"/>
    <s v="Yes"/>
    <n v="0"/>
    <s v="OH"/>
    <x v="1"/>
    <n v="48"/>
    <s v="No"/>
    <s v="No"/>
    <s v="No"/>
    <s v="  Month-to-Month   "/>
    <s v="Credit Card"/>
    <n v="45"/>
    <n v="45"/>
    <x v="4"/>
    <s v="Attitude of service provider"/>
    <x v="1224"/>
    <x v="1342"/>
    <n v="67"/>
    <x v="2"/>
    <n v="42.94"/>
    <x v="3"/>
    <s v="SMS"/>
    <x v="1"/>
    <n v="0.13"/>
    <n v="1935"/>
    <s v="Medio"/>
    <s v="Bajo"/>
    <n v="1.4925373134328358E-2"/>
    <n v="699"/>
    <n v="11"/>
    <n v="6.0909090909090908"/>
    <n v="6.0909090909090908"/>
    <s v="Primera compra"/>
    <n v="870"/>
    <n v="28.58316221765914"/>
    <n v="2.3819301848049284"/>
    <x v="2"/>
    <x v="1"/>
    <s v="may"/>
  </r>
  <r>
    <x v="6518"/>
    <x v="1"/>
    <n v="17"/>
    <n v="7"/>
    <n v="15"/>
    <n v="4"/>
    <s v="Yes"/>
    <s v="No"/>
    <n v="1.8"/>
    <n v="3"/>
    <n v="2"/>
    <s v="Yes"/>
    <n v="0"/>
    <s v="VT"/>
    <x v="0"/>
    <n v="47"/>
    <s v="No"/>
    <s v="No"/>
    <s v="No"/>
    <s v="  Month-to-Month   "/>
    <s v="Credit Card"/>
    <n v="22"/>
    <n v="22"/>
    <x v="3"/>
    <s v="Don't know"/>
    <x v="576"/>
    <x v="665"/>
    <n v="4"/>
    <x v="1"/>
    <n v="18.399999999999999"/>
    <x v="5"/>
    <s v="SMS"/>
    <x v="1"/>
    <n v="0.09"/>
    <n v="6167"/>
    <s v="Medio"/>
    <s v="Bajo"/>
    <n v="1"/>
    <n v="1512"/>
    <n v="15"/>
    <n v="0.26666666666666666"/>
    <n v="0.26666666666666666"/>
    <s v="Primera compra"/>
    <n v="1254"/>
    <n v="41.199178644763862"/>
    <n v="3.4332648870636553"/>
    <x v="0"/>
    <x v="1"/>
    <s v="may"/>
  </r>
  <r>
    <x v="6519"/>
    <x v="1"/>
    <n v="40"/>
    <n v="5"/>
    <n v="11"/>
    <n v="4"/>
    <s v="Yes"/>
    <s v="No"/>
    <n v="3.6"/>
    <n v="2"/>
    <n v="2"/>
    <s v="Yes"/>
    <n v="0"/>
    <s v="CT"/>
    <x v="1"/>
    <n v="40"/>
    <s v="No"/>
    <s v="No"/>
    <s v="No"/>
    <s v="  Month-to-Month   "/>
    <s v="Paper Check"/>
    <n v="32"/>
    <n v="32"/>
    <x v="2"/>
    <s v="Competitor made better offer"/>
    <x v="1294"/>
    <x v="979"/>
    <n v="65"/>
    <x v="0"/>
    <n v="29.07"/>
    <x v="3"/>
    <s v="Email"/>
    <x v="1"/>
    <n v="0.11"/>
    <n v="6342"/>
    <s v="Medio"/>
    <s v="Bajo"/>
    <n v="1.5384615384615385E-2"/>
    <n v="289"/>
    <n v="10"/>
    <n v="6.5"/>
    <n v="6.5"/>
    <s v="Primera compra"/>
    <n v="776"/>
    <n v="25.494866529774125"/>
    <n v="2.1245722108145104"/>
    <x v="2"/>
    <x v="1"/>
    <s v="ago"/>
  </r>
  <r>
    <x v="6520"/>
    <x v="1"/>
    <n v="16"/>
    <n v="389"/>
    <n v="827.1"/>
    <n v="220"/>
    <s v="Yes"/>
    <s v="No"/>
    <n v="133.1"/>
    <n v="2"/>
    <n v="19"/>
    <s v="Yes"/>
    <n v="0"/>
    <s v="OH"/>
    <x v="0"/>
    <n v="23"/>
    <s v="Yes"/>
    <s v="No"/>
    <s v="Yes"/>
    <s v="  One Year   "/>
    <s v="Direct Debit"/>
    <n v="63"/>
    <n v="3501"/>
    <x v="2"/>
    <s v="Competitor had better devices"/>
    <x v="607"/>
    <x v="812"/>
    <n v="5"/>
    <x v="2"/>
    <n v="69.92"/>
    <x v="2"/>
    <s v="Email"/>
    <x v="0"/>
    <n v="6.66"/>
    <n v="3987"/>
    <s v="Alto"/>
    <s v="Medio"/>
    <n v="1"/>
    <n v="598"/>
    <n v="614"/>
    <n v="8.1433224755700327E-3"/>
    <n v="8.1433224755700327E-3"/>
    <s v="Primera compra"/>
    <n v="1529"/>
    <n v="50.234086242299796"/>
    <n v="4.1861738535249833"/>
    <x v="1"/>
    <x v="3"/>
    <s v="ago"/>
  </r>
  <r>
    <x v="6521"/>
    <x v="1"/>
    <n v="5"/>
    <n v="7"/>
    <n v="20"/>
    <n v="56"/>
    <s v="Yes"/>
    <s v="No"/>
    <n v="51.8"/>
    <n v="2"/>
    <n v="4"/>
    <s v="Yes"/>
    <n v="0"/>
    <s v="NH"/>
    <x v="1"/>
    <n v="82"/>
    <s v="No"/>
    <s v="Yes"/>
    <s v="No"/>
    <s v="  Month-to-Month   "/>
    <s v="Direct Debit"/>
    <n v="46"/>
    <n v="85"/>
    <x v="3"/>
    <s v="Poor expertise of online support"/>
    <x v="575"/>
    <x v="1011"/>
    <n v="42"/>
    <x v="0"/>
    <n v="45.01"/>
    <x v="10"/>
    <s v="Phone"/>
    <x v="0"/>
    <n v="1.55"/>
    <n v="4961"/>
    <s v="Alto"/>
    <s v="Medio"/>
    <n v="0.16666666666666666"/>
    <n v="1571"/>
    <n v="70"/>
    <n v="0.6"/>
    <n v="0.6"/>
    <s v="Primera compra"/>
    <n v="1257"/>
    <n v="41.29774127310062"/>
    <n v="3.4414784394250515"/>
    <x v="1"/>
    <x v="1"/>
    <s v="may"/>
  </r>
  <r>
    <x v="6521"/>
    <x v="1"/>
    <n v="22"/>
    <n v="7"/>
    <n v="20"/>
    <n v="56"/>
    <s v="Yes"/>
    <s v="No"/>
    <n v="51.8"/>
    <n v="2"/>
    <n v="4"/>
    <s v="Yes"/>
    <n v="0"/>
    <s v="NH"/>
    <x v="1"/>
    <n v="82"/>
    <s v="No"/>
    <s v="Yes"/>
    <s v="No"/>
    <s v="  Month-to-Month   "/>
    <s v="Direct Debit"/>
    <n v="46"/>
    <n v="85"/>
    <x v="3"/>
    <s v="Poor expertise of online support"/>
    <x v="575"/>
    <x v="1011"/>
    <n v="42"/>
    <x v="0"/>
    <n v="45.01"/>
    <x v="10"/>
    <s v="Phone"/>
    <x v="0"/>
    <n v="1.55"/>
    <n v="4282"/>
    <s v="Alto"/>
    <s v="Medio"/>
    <n v="0.16666666666666666"/>
    <n v="1571"/>
    <n v="70"/>
    <n v="0.6"/>
    <n v="0.6"/>
    <s v="Compra posterior"/>
    <n v="1257"/>
    <n v="41.29774127310062"/>
    <n v="3.4414784394250515"/>
    <x v="1"/>
    <x v="1"/>
    <s v="may"/>
  </r>
  <r>
    <x v="6522"/>
    <x v="1"/>
    <n v="17"/>
    <n v="3"/>
    <n v="12"/>
    <n v="0"/>
    <s v="No"/>
    <s v="No"/>
    <n v="0"/>
    <n v="0"/>
    <n v="0"/>
    <s v="No"/>
    <n v="0"/>
    <s v="NJ"/>
    <x v="0"/>
    <n v="53"/>
    <s v="No"/>
    <s v="No"/>
    <s v="No"/>
    <s v="  Month-to-Month   "/>
    <s v="Paper Check"/>
    <n v="12"/>
    <n v="12"/>
    <x v="5"/>
    <s v="Long distance charges"/>
    <x v="1441"/>
    <x v="1447"/>
    <n v="38"/>
    <x v="0"/>
    <n v="12.01"/>
    <x v="0"/>
    <s v="Email"/>
    <x v="1"/>
    <n v="0"/>
    <n v="1187"/>
    <s v="Medio"/>
    <s v="Bajo"/>
    <n v="5.2631578947368418E-2"/>
    <n v="927"/>
    <n v="5"/>
    <n v="7.6"/>
    <n v="7.6"/>
    <s v="Primera compra"/>
    <n v="392"/>
    <n v="12.878850102669404"/>
    <n v="1.0732375085557837"/>
    <x v="0"/>
    <x v="1"/>
    <s v="sept"/>
  </r>
  <r>
    <x v="6523"/>
    <x v="1"/>
    <n v="6"/>
    <n v="57"/>
    <n v="162.69999999999999"/>
    <n v="64"/>
    <s v="Yes"/>
    <s v="No"/>
    <n v="33.299999999999997"/>
    <n v="5"/>
    <n v="5"/>
    <s v="Yes"/>
    <n v="0"/>
    <s v="PA"/>
    <x v="0"/>
    <n v="40"/>
    <s v="No"/>
    <s v="No"/>
    <s v="No"/>
    <s v="  Month-to-Month   "/>
    <s v="Credit Card"/>
    <n v="38"/>
    <n v="619"/>
    <x v="2"/>
    <s v="Competitor made better offer"/>
    <x v="78"/>
    <x v="433"/>
    <n v="36"/>
    <x v="0"/>
    <n v="32.22"/>
    <x v="4"/>
    <s v="SMS"/>
    <x v="0"/>
    <n v="1.66"/>
    <n v="6913"/>
    <s v="Medio"/>
    <s v="Bajo"/>
    <n v="8.3333333333333329E-2"/>
    <n v="700"/>
    <n v="124"/>
    <n v="0.29032258064516131"/>
    <n v="0.29032258064516131"/>
    <s v="Primera compra"/>
    <n v="582"/>
    <n v="19.121149897330596"/>
    <n v="1.593429158110883"/>
    <x v="0"/>
    <x v="1"/>
    <s v="mar"/>
  </r>
  <r>
    <x v="6524"/>
    <x v="1"/>
    <n v="17"/>
    <n v="196"/>
    <n v="392.5"/>
    <n v="0"/>
    <s v="No"/>
    <s v="No"/>
    <n v="0"/>
    <n v="4"/>
    <n v="24"/>
    <s v="No"/>
    <n v="60"/>
    <s v="RI"/>
    <x v="1"/>
    <n v="21"/>
    <s v="Yes"/>
    <s v="No"/>
    <s v="No"/>
    <s v="  One Year   "/>
    <s v="Direct Debit"/>
    <n v="59"/>
    <n v="3294"/>
    <x v="2"/>
    <s v="Competitor made better offer"/>
    <x v="1442"/>
    <x v="1084"/>
    <n v="5"/>
    <x v="2"/>
    <n v="67.52"/>
    <x v="6"/>
    <s v="Phone"/>
    <x v="1"/>
    <n v="0"/>
    <n v="1919"/>
    <s v="Alto"/>
    <s v="Medio"/>
    <n v="2"/>
    <n v="781"/>
    <n v="206"/>
    <n v="2.4271844660194174E-2"/>
    <n v="2.4271844660194174E-2"/>
    <s v="Primera compra"/>
    <n v="549"/>
    <n v="18.036960985626283"/>
    <n v="1.5030800821355237"/>
    <x v="1"/>
    <x v="3"/>
    <s v="abr"/>
  </r>
  <r>
    <x v="6525"/>
    <x v="1"/>
    <n v="19"/>
    <n v="246"/>
    <n v="671.7"/>
    <n v="0"/>
    <s v="No"/>
    <s v="No"/>
    <n v="9"/>
    <n v="4"/>
    <n v="2"/>
    <s v="No"/>
    <n v="40"/>
    <s v="FL"/>
    <x v="0"/>
    <n v="48"/>
    <s v="No"/>
    <s v="No"/>
    <s v="No"/>
    <s v="  One Year   "/>
    <s v="Credit Card"/>
    <n v="48"/>
    <n v="2695"/>
    <x v="2"/>
    <s v="Competitor offered more data"/>
    <x v="822"/>
    <x v="550"/>
    <n v="19"/>
    <x v="2"/>
    <n v="41.07"/>
    <x v="5"/>
    <s v="Email"/>
    <x v="0"/>
    <n v="0"/>
    <n v="3066"/>
    <s v="Medio"/>
    <s v="Bajo"/>
    <n v="0.21052631578947367"/>
    <n v="663"/>
    <n v="250"/>
    <n v="7.5999999999999998E-2"/>
    <n v="7.5999999999999998E-2"/>
    <s v="Primera compra"/>
    <n v="942"/>
    <n v="30.948665297741272"/>
    <n v="2.5790554414784395"/>
    <x v="0"/>
    <x v="3"/>
    <s v="mar"/>
  </r>
  <r>
    <x v="6526"/>
    <x v="1"/>
    <n v="36"/>
    <n v="257"/>
    <n v="573.6"/>
    <n v="0"/>
    <s v="No"/>
    <s v="No"/>
    <n v="0"/>
    <n v="0"/>
    <n v="5"/>
    <s v="Yes"/>
    <n v="0"/>
    <s v="WY"/>
    <x v="0"/>
    <n v="59"/>
    <s v="No"/>
    <s v="No"/>
    <s v="No"/>
    <s v="  Month-to-Month   "/>
    <s v="Direct Debit"/>
    <n v="35"/>
    <n v="1682"/>
    <x v="2"/>
    <s v="Competitor had better devices"/>
    <x v="523"/>
    <x v="800"/>
    <n v="90"/>
    <x v="0"/>
    <n v="34.520000000000003"/>
    <x v="6"/>
    <s v="Email"/>
    <x v="0"/>
    <n v="0"/>
    <n v="2438"/>
    <s v="Medio"/>
    <s v="Medio"/>
    <n v="0.1111111111111111"/>
    <n v="1659"/>
    <n v="267"/>
    <n v="0.33707865168539325"/>
    <n v="0.33707865168539325"/>
    <s v="Primera compra"/>
    <n v="596"/>
    <n v="19.581108829568791"/>
    <n v="1.6317590691307327"/>
    <x v="1"/>
    <x v="0"/>
    <s v="feb"/>
  </r>
  <r>
    <x v="6527"/>
    <x v="1"/>
    <n v="29"/>
    <n v="41"/>
    <n v="110.6"/>
    <n v="0"/>
    <s v="No"/>
    <s v="No"/>
    <n v="44.6"/>
    <n v="1"/>
    <n v="0"/>
    <s v="No"/>
    <n v="0"/>
    <s v="IN"/>
    <x v="1"/>
    <n v="51"/>
    <s v="No"/>
    <s v="No"/>
    <s v="No"/>
    <s v="  Month-to-Month   "/>
    <s v="Credit Card"/>
    <n v="8"/>
    <n v="102"/>
    <x v="2"/>
    <s v="Competitor made better offer"/>
    <x v="167"/>
    <x v="314"/>
    <n v="105"/>
    <x v="1"/>
    <n v="7.8"/>
    <x v="6"/>
    <s v="SMS"/>
    <x v="0"/>
    <n v="0"/>
    <n v="6197"/>
    <s v="Medio"/>
    <s v="Medio"/>
    <n v="9.5238095238095233E-2"/>
    <n v="1722"/>
    <n v="51"/>
    <n v="2.0588235294117645"/>
    <n v="2.0588235294117645"/>
    <s v="Primera compra"/>
    <n v="1589"/>
    <n v="52.205338809034913"/>
    <n v="4.3504449007529091"/>
    <x v="1"/>
    <x v="1"/>
    <s v="jun"/>
  </r>
  <r>
    <x v="6528"/>
    <x v="1"/>
    <n v="9"/>
    <n v="168"/>
    <n v="292.60000000000002"/>
    <n v="0"/>
    <s v="No"/>
    <s v="No"/>
    <n v="18.600000000000001"/>
    <n v="2"/>
    <n v="8"/>
    <s v="Yes"/>
    <n v="0"/>
    <s v="AZ"/>
    <x v="0"/>
    <n v="70"/>
    <s v="No"/>
    <s v="Yes"/>
    <s v="Yes"/>
    <s v="  Month-to-Month   "/>
    <s v="Direct Debit"/>
    <n v="20"/>
    <n v="1148"/>
    <x v="1"/>
    <s v="Service dissatisfaction"/>
    <x v="1415"/>
    <x v="473"/>
    <n v="111"/>
    <x v="1"/>
    <n v="21.55"/>
    <x v="7"/>
    <s v="SMS"/>
    <x v="0"/>
    <n v="0"/>
    <n v="3051"/>
    <s v="Medio"/>
    <s v="Medio"/>
    <n v="5.4054054054054057E-2"/>
    <n v="502"/>
    <n v="174"/>
    <n v="0.63793103448275867"/>
    <n v="0.63793103448275867"/>
    <s v="Primera compra"/>
    <n v="1620"/>
    <n v="53.223819301848053"/>
    <n v="4.4353182751540041"/>
    <x v="1"/>
    <x v="0"/>
    <s v="may"/>
  </r>
  <r>
    <x v="6529"/>
    <x v="1"/>
    <n v="34"/>
    <n v="50"/>
    <n v="112.8"/>
    <n v="13"/>
    <s v="Yes"/>
    <s v="No"/>
    <n v="32.5"/>
    <n v="1"/>
    <n v="1"/>
    <s v="Yes"/>
    <n v="0"/>
    <s v="WV"/>
    <x v="1"/>
    <n v="58"/>
    <s v="No"/>
    <s v="No"/>
    <s v="Yes"/>
    <s v="  Month-to-Month   "/>
    <s v="Direct Debit"/>
    <n v="36"/>
    <n v="454"/>
    <x v="5"/>
    <s v="Long distance charges"/>
    <x v="565"/>
    <x v="901"/>
    <n v="62"/>
    <x v="0"/>
    <n v="29.4"/>
    <x v="6"/>
    <s v="Phone"/>
    <x v="1"/>
    <n v="0.13"/>
    <n v="2424"/>
    <s v="Medio"/>
    <s v="Medio"/>
    <n v="0.16129032258064516"/>
    <n v="1701"/>
    <n v="73"/>
    <n v="0.84931506849315064"/>
    <n v="0.84931506849315064"/>
    <s v="Primera compra"/>
    <n v="498"/>
    <n v="16.361396303901437"/>
    <n v="1.3634496919917864"/>
    <x v="1"/>
    <x v="1"/>
    <s v="jun"/>
  </r>
  <r>
    <x v="6530"/>
    <x v="1"/>
    <n v="8"/>
    <n v="23"/>
    <n v="62.5"/>
    <n v="0"/>
    <s v="No"/>
    <s v="No"/>
    <n v="0"/>
    <n v="0"/>
    <n v="12"/>
    <s v="No"/>
    <n v="5"/>
    <s v="ME"/>
    <x v="1"/>
    <n v="65"/>
    <s v="No"/>
    <s v="Yes"/>
    <s v="No"/>
    <s v="  Month-to-Month   "/>
    <s v="Credit Card"/>
    <n v="45"/>
    <n v="217"/>
    <x v="2"/>
    <s v="Competitor made better offer"/>
    <x v="259"/>
    <x v="136"/>
    <n v="86"/>
    <x v="1"/>
    <n v="39.15"/>
    <x v="0"/>
    <s v="SMS"/>
    <x v="0"/>
    <n v="0"/>
    <n v="3974"/>
    <s v="Medio"/>
    <s v="Bajo"/>
    <n v="2.3255813953488372E-2"/>
    <n v="1654"/>
    <n v="25"/>
    <n v="3.44"/>
    <n v="3.44"/>
    <s v="Primera compra"/>
    <n v="1008"/>
    <n v="33.117043121149898"/>
    <n v="2.7597535934291582"/>
    <x v="0"/>
    <x v="1"/>
    <s v="ene"/>
  </r>
  <r>
    <x v="6531"/>
    <x v="1"/>
    <n v="21"/>
    <n v="16"/>
    <n v="50.3"/>
    <n v="0"/>
    <s v="No"/>
    <s v="No"/>
    <n v="0"/>
    <n v="0"/>
    <n v="13"/>
    <s v="Yes"/>
    <n v="0"/>
    <s v="WA"/>
    <x v="0"/>
    <n v="25"/>
    <s v="Yes"/>
    <s v="No"/>
    <s v="Yes"/>
    <s v="  Month-to-Month   "/>
    <s v="Direct Debit"/>
    <n v="24"/>
    <n v="82"/>
    <x v="2"/>
    <s v="Competitor made better offer"/>
    <x v="1071"/>
    <x v="1065"/>
    <n v="59"/>
    <x v="0"/>
    <n v="20.83"/>
    <x v="2"/>
    <s v="Email"/>
    <x v="0"/>
    <n v="0"/>
    <n v="1487"/>
    <s v="Medio"/>
    <s v="Medio"/>
    <n v="8.4745762711864403E-2"/>
    <n v="1398"/>
    <n v="21"/>
    <n v="2.8095238095238093"/>
    <n v="2.8095238095238093"/>
    <s v="Primera compra"/>
    <n v="1720"/>
    <n v="56.509240246406577"/>
    <n v="4.7091033538672145"/>
    <x v="1"/>
    <x v="1"/>
    <s v="ene"/>
  </r>
  <r>
    <x v="6532"/>
    <x v="1"/>
    <n v="42"/>
    <n v="73"/>
    <n v="211.6"/>
    <n v="84"/>
    <s v="Yes"/>
    <s v="No"/>
    <n v="51.5"/>
    <n v="5"/>
    <n v="8"/>
    <s v="Yes"/>
    <n v="0"/>
    <s v="GA"/>
    <x v="1"/>
    <n v="61"/>
    <s v="No"/>
    <s v="No"/>
    <s v="Yes"/>
    <s v="  Month-to-Month   "/>
    <s v="Direct Debit"/>
    <n v="70"/>
    <n v="1489"/>
    <x v="1"/>
    <s v="Service dissatisfaction"/>
    <x v="549"/>
    <x v="1111"/>
    <n v="33"/>
    <x v="0"/>
    <n v="58.64"/>
    <x v="8"/>
    <s v="Email"/>
    <x v="0"/>
    <n v="2.06"/>
    <n v="2604"/>
    <s v="Alto"/>
    <s v="Medio"/>
    <n v="0.27272727272727271"/>
    <n v="941"/>
    <n v="166"/>
    <n v="0.19879518072289157"/>
    <n v="0.19879518072289157"/>
    <s v="Primera compra"/>
    <n v="461"/>
    <n v="15.145790554414784"/>
    <n v="1.2621492128678986"/>
    <x v="1"/>
    <x v="0"/>
    <s v="jul"/>
  </r>
  <r>
    <x v="6533"/>
    <x v="1"/>
    <n v="4"/>
    <n v="40"/>
    <n v="115.3"/>
    <n v="0"/>
    <s v="No"/>
    <s v="No"/>
    <n v="0"/>
    <n v="4"/>
    <n v="4"/>
    <s v="Yes"/>
    <n v="0"/>
    <s v="RI"/>
    <x v="1"/>
    <n v="55"/>
    <s v="No"/>
    <s v="No"/>
    <s v="No"/>
    <s v="  Month-to-Month   "/>
    <s v="Direct Debit"/>
    <n v="43"/>
    <n v="415"/>
    <x v="2"/>
    <s v="Competitor made better offer"/>
    <x v="705"/>
    <x v="480"/>
    <n v="109"/>
    <x v="0"/>
    <n v="46.33"/>
    <x v="0"/>
    <s v="Phone"/>
    <x v="1"/>
    <n v="0"/>
    <n v="5976"/>
    <s v="Alto"/>
    <s v="Bajo"/>
    <n v="1.834862385321101E-2"/>
    <n v="592"/>
    <n v="42"/>
    <n v="2.5952380952380953"/>
    <n v="2.5952380952380953"/>
    <s v="Primera compra"/>
    <n v="789"/>
    <n v="25.921971252566735"/>
    <n v="2.1601642710472277"/>
    <x v="0"/>
    <x v="1"/>
    <s v="ago"/>
  </r>
  <r>
    <x v="6534"/>
    <x v="1"/>
    <n v="9"/>
    <n v="44"/>
    <n v="107.7"/>
    <n v="44"/>
    <s v="Yes"/>
    <s v="No"/>
    <n v="90.8"/>
    <n v="3"/>
    <n v="10"/>
    <s v="Yes"/>
    <n v="0"/>
    <s v="DC"/>
    <x v="0"/>
    <n v="29"/>
    <s v="Yes"/>
    <s v="No"/>
    <s v="No"/>
    <s v="  Month-to-Month   "/>
    <s v="Direct Debit"/>
    <n v="36"/>
    <n v="382"/>
    <x v="2"/>
    <s v="Competitor made better offer"/>
    <x v="265"/>
    <x v="125"/>
    <n v="33"/>
    <x v="2"/>
    <n v="34.35"/>
    <x v="6"/>
    <s v="Phone"/>
    <x v="1"/>
    <n v="1.82"/>
    <n v="3554"/>
    <s v="Medio"/>
    <s v="Medio"/>
    <n v="0.30303030303030304"/>
    <n v="1347"/>
    <n v="98"/>
    <n v="0.33673469387755101"/>
    <n v="0.33673469387755101"/>
    <s v="Primera compra"/>
    <n v="341"/>
    <n v="11.203285420944558"/>
    <n v="0.93360711841204658"/>
    <x v="1"/>
    <x v="1"/>
    <s v="nov"/>
  </r>
  <r>
    <x v="6535"/>
    <x v="1"/>
    <n v="26"/>
    <n v="144"/>
    <n v="276"/>
    <n v="0"/>
    <s v="No"/>
    <s v="No"/>
    <n v="24.3"/>
    <n v="0"/>
    <n v="2"/>
    <s v="Yes"/>
    <n v="0"/>
    <s v="ID"/>
    <x v="0"/>
    <n v="53"/>
    <s v="No"/>
    <s v="No"/>
    <s v="Yes"/>
    <s v="  Month-to-Month   "/>
    <s v="Direct Debit"/>
    <n v="46"/>
    <n v="1797"/>
    <x v="2"/>
    <s v="Competitor had better devices"/>
    <x v="947"/>
    <x v="53"/>
    <n v="102"/>
    <x v="1"/>
    <n v="52.44"/>
    <x v="3"/>
    <s v="SMS"/>
    <x v="0"/>
    <n v="0"/>
    <n v="6547"/>
    <s v="Alto"/>
    <s v="Bajo"/>
    <n v="9.8039215686274508E-3"/>
    <n v="1144"/>
    <n v="145"/>
    <n v="0.70344827586206893"/>
    <n v="0.70344827586206893"/>
    <s v="Primera compra"/>
    <n v="1588"/>
    <n v="52.172484599589325"/>
    <n v="4.3477070499657771"/>
    <x v="2"/>
    <x v="0"/>
    <s v="jun"/>
  </r>
  <r>
    <x v="6536"/>
    <x v="1"/>
    <n v="13"/>
    <n v="146"/>
    <n v="399.8"/>
    <n v="0"/>
    <s v="No"/>
    <s v="No"/>
    <n v="13.5"/>
    <n v="4"/>
    <n v="5"/>
    <s v="Yes"/>
    <n v="0"/>
    <s v="VT"/>
    <x v="0"/>
    <n v="73"/>
    <s v="No"/>
    <s v="Yes"/>
    <s v="No"/>
    <s v="  Month-to-Month   "/>
    <s v="Direct Debit"/>
    <n v="48"/>
    <n v="1478"/>
    <x v="4"/>
    <s v="Attitude of support person"/>
    <x v="1272"/>
    <x v="96"/>
    <n v="31"/>
    <x v="2"/>
    <n v="44.1"/>
    <x v="7"/>
    <s v="Email"/>
    <x v="0"/>
    <n v="0"/>
    <n v="4066"/>
    <s v="Medio"/>
    <s v="Medio"/>
    <n v="0.19354838709677419"/>
    <n v="727"/>
    <n v="152"/>
    <n v="0.20394736842105263"/>
    <n v="0.20394736842105263"/>
    <s v="Primera compra"/>
    <n v="315"/>
    <n v="10.349075975359343"/>
    <n v="0.86242299794661192"/>
    <x v="1"/>
    <x v="0"/>
    <s v="dic"/>
  </r>
  <r>
    <x v="6537"/>
    <x v="1"/>
    <n v="32"/>
    <n v="49"/>
    <n v="127.2"/>
    <n v="0"/>
    <s v="No"/>
    <s v="No"/>
    <n v="0"/>
    <n v="3"/>
    <n v="30"/>
    <s v="Yes"/>
    <n v="0"/>
    <s v="KS"/>
    <x v="0"/>
    <n v="29"/>
    <s v="Yes"/>
    <s v="No"/>
    <s v="Yes"/>
    <s v="  Month-to-Month   "/>
    <s v="Direct Debit"/>
    <n v="60"/>
    <n v="1273"/>
    <x v="5"/>
    <s v="Long distance charges"/>
    <x v="1390"/>
    <x v="256"/>
    <n v="70"/>
    <x v="1"/>
    <n v="58.22"/>
    <x v="5"/>
    <s v="Email"/>
    <x v="1"/>
    <n v="0"/>
    <n v="5248"/>
    <s v="Alto"/>
    <s v="Bajo"/>
    <n v="5.7142857142857141E-2"/>
    <n v="1719"/>
    <n v="53"/>
    <n v="1.320754716981132"/>
    <n v="1.320754716981132"/>
    <s v="Primera compra"/>
    <n v="1247"/>
    <n v="40.969199178644764"/>
    <n v="3.4140999315537304"/>
    <x v="0"/>
    <x v="0"/>
    <s v="may"/>
  </r>
  <r>
    <x v="6538"/>
    <x v="1"/>
    <n v="30"/>
    <n v="79"/>
    <n v="226.4"/>
    <n v="0"/>
    <s v="No"/>
    <s v="No"/>
    <n v="0"/>
    <n v="3"/>
    <n v="5"/>
    <s v="Yes"/>
    <n v="0"/>
    <s v="MI"/>
    <x v="0"/>
    <n v="85"/>
    <s v="No"/>
    <s v="Yes"/>
    <s v="Yes"/>
    <s v="  Month-to-Month   "/>
    <s v="Direct Debit"/>
    <n v="38"/>
    <n v="782"/>
    <x v="2"/>
    <s v="Competitor had better devices"/>
    <x v="549"/>
    <x v="705"/>
    <n v="98"/>
    <x v="0"/>
    <n v="38.03"/>
    <x v="9"/>
    <s v="Email"/>
    <x v="0"/>
    <n v="0"/>
    <n v="2134"/>
    <s v="Medio"/>
    <s v="Medio"/>
    <n v="8.1632653061224483E-2"/>
    <n v="1315"/>
    <n v="87"/>
    <n v="1.1264367816091954"/>
    <n v="1.1264367816091954"/>
    <s v="Primera compra"/>
    <n v="461"/>
    <n v="15.145790554414784"/>
    <n v="1.2621492128678986"/>
    <x v="1"/>
    <x v="2"/>
    <s v="jul"/>
  </r>
  <r>
    <x v="6539"/>
    <x v="1"/>
    <n v="12"/>
    <n v="57"/>
    <n v="150.9"/>
    <n v="68"/>
    <s v="Yes"/>
    <s v="No"/>
    <n v="26.2"/>
    <n v="2"/>
    <n v="2"/>
    <s v="Yes"/>
    <n v="0"/>
    <s v="DE"/>
    <x v="1"/>
    <n v="75"/>
    <s v="No"/>
    <s v="Yes"/>
    <s v="Yes"/>
    <s v="  Month-to-Month   "/>
    <s v="Direct Debit"/>
    <n v="19"/>
    <n v="314"/>
    <x v="1"/>
    <s v="Service dissatisfaction"/>
    <x v="103"/>
    <x v="95"/>
    <n v="93"/>
    <x v="2"/>
    <n v="22.05"/>
    <x v="6"/>
    <s v="Email"/>
    <x v="0"/>
    <n v="1.31"/>
    <n v="3573"/>
    <s v="Medio"/>
    <s v="Medio"/>
    <n v="0.10752688172043011"/>
    <n v="809"/>
    <n v="135"/>
    <n v="0.68888888888888888"/>
    <n v="0.68888888888888888"/>
    <s v="Primera compra"/>
    <n v="1471"/>
    <n v="48.328542094455848"/>
    <n v="4.0273785078713207"/>
    <x v="1"/>
    <x v="1"/>
    <s v="oct"/>
  </r>
  <r>
    <x v="6540"/>
    <x v="1"/>
    <n v="31"/>
    <n v="18"/>
    <n v="42.3"/>
    <n v="0"/>
    <s v="No"/>
    <s v="No"/>
    <n v="0"/>
    <n v="4"/>
    <n v="36"/>
    <s v="Yes"/>
    <n v="0"/>
    <s v="MA"/>
    <x v="0"/>
    <n v="20"/>
    <s v="Yes"/>
    <s v="No"/>
    <s v="No"/>
    <s v="  Month-to-Month   "/>
    <s v="Direct Debit"/>
    <n v="43"/>
    <n v="181"/>
    <x v="1"/>
    <s v="Service dissatisfaction"/>
    <x v="830"/>
    <x v="504"/>
    <n v="88"/>
    <x v="1"/>
    <n v="48.05"/>
    <x v="5"/>
    <s v="SMS"/>
    <x v="0"/>
    <n v="0"/>
    <n v="887"/>
    <s v="Alto"/>
    <s v="Bajo"/>
    <n v="4.5454545454545456E-2"/>
    <n v="349"/>
    <n v="22"/>
    <n v="4"/>
    <n v="4"/>
    <s v="Primera compra"/>
    <n v="743"/>
    <n v="24.410677618069816"/>
    <n v="2.0342231348391513"/>
    <x v="0"/>
    <x v="1"/>
    <s v="oct"/>
  </r>
  <r>
    <x v="6540"/>
    <x v="1"/>
    <n v="37"/>
    <n v="18"/>
    <n v="42.3"/>
    <n v="0"/>
    <s v="No"/>
    <s v="No"/>
    <n v="0"/>
    <n v="4"/>
    <n v="36"/>
    <s v="Yes"/>
    <n v="0"/>
    <s v="MA"/>
    <x v="0"/>
    <n v="20"/>
    <s v="Yes"/>
    <s v="No"/>
    <s v="No"/>
    <s v="  Month-to-Month   "/>
    <s v="Direct Debit"/>
    <n v="43"/>
    <n v="181"/>
    <x v="1"/>
    <s v="Service dissatisfaction"/>
    <x v="830"/>
    <x v="504"/>
    <n v="88"/>
    <x v="1"/>
    <n v="48.05"/>
    <x v="5"/>
    <s v="SMS"/>
    <x v="0"/>
    <n v="0"/>
    <n v="2971"/>
    <s v="Alto"/>
    <s v="Bajo"/>
    <n v="4.5454545454545456E-2"/>
    <n v="349"/>
    <n v="22"/>
    <n v="4"/>
    <n v="4"/>
    <s v="Compra posterior"/>
    <n v="743"/>
    <n v="24.410677618069816"/>
    <n v="2.0342231348391513"/>
    <x v="0"/>
    <x v="1"/>
    <s v="oct"/>
  </r>
  <r>
    <x v="6541"/>
    <x v="1"/>
    <n v="22"/>
    <n v="20"/>
    <n v="58"/>
    <n v="49"/>
    <s v="Yes"/>
    <s v="No"/>
    <n v="9.8000000000000007"/>
    <n v="5"/>
    <n v="1"/>
    <s v="Yes"/>
    <n v="0"/>
    <s v="RI"/>
    <x v="0"/>
    <n v="65"/>
    <s v="No"/>
    <s v="No"/>
    <s v="No"/>
    <s v="  Month-to-Month   "/>
    <s v="Credit Card"/>
    <n v="44"/>
    <n v="323"/>
    <x v="3"/>
    <s v="Don't know"/>
    <x v="1389"/>
    <x v="21"/>
    <n v="66"/>
    <x v="0"/>
    <n v="42.44"/>
    <x v="4"/>
    <s v="Phone"/>
    <x v="0"/>
    <n v="0.05"/>
    <n v="3285"/>
    <s v="Medio"/>
    <s v="Bajo"/>
    <n v="4.5454545454545456E-2"/>
    <n v="849"/>
    <n v="72"/>
    <n v="0.91666666666666663"/>
    <n v="0.91666666666666663"/>
    <s v="Primera compra"/>
    <n v="616"/>
    <n v="20.238193018480494"/>
    <n v="1.6865160848733745"/>
    <x v="0"/>
    <x v="1"/>
    <s v="feb"/>
  </r>
  <r>
    <x v="6542"/>
    <x v="1"/>
    <n v="1"/>
    <n v="8"/>
    <n v="15"/>
    <n v="0"/>
    <s v="No"/>
    <s v="No"/>
    <n v="0"/>
    <n v="1"/>
    <n v="6"/>
    <s v="Yes"/>
    <n v="0"/>
    <s v="NY"/>
    <x v="0"/>
    <n v="79"/>
    <s v="No"/>
    <s v="Yes"/>
    <s v="No"/>
    <s v="  Month-to-Month   "/>
    <s v="Direct Debit"/>
    <n v="16"/>
    <n v="16"/>
    <x v="2"/>
    <s v="Competitor had better devices"/>
    <x v="1359"/>
    <x v="827"/>
    <n v="41"/>
    <x v="0"/>
    <n v="18.64"/>
    <x v="2"/>
    <s v="Phone"/>
    <x v="1"/>
    <n v="0"/>
    <n v="2957"/>
    <s v="Medio"/>
    <s v="Medio"/>
    <n v="0.12195121951219512"/>
    <n v="1532"/>
    <n v="13"/>
    <n v="3.1538461538461537"/>
    <n v="3.1538461538461537"/>
    <s v="Primera compra"/>
    <n v="1086"/>
    <n v="35.679671457905542"/>
    <n v="2.9733059548254617"/>
    <x v="1"/>
    <x v="1"/>
    <s v="oct"/>
  </r>
  <r>
    <x v="6543"/>
    <x v="1"/>
    <n v="7"/>
    <n v="190"/>
    <n v="330.9"/>
    <n v="84"/>
    <s v="Yes"/>
    <s v="No"/>
    <n v="69.3"/>
    <n v="5"/>
    <n v="17"/>
    <s v="No"/>
    <n v="5"/>
    <s v="MD"/>
    <x v="1"/>
    <n v="29"/>
    <s v="Yes"/>
    <s v="No"/>
    <s v="Yes"/>
    <s v="  One Year   "/>
    <s v="Direct Debit"/>
    <n v="35"/>
    <n v="721"/>
    <x v="4"/>
    <s v="Attitude of service provider"/>
    <x v="846"/>
    <x v="568"/>
    <n v="18"/>
    <x v="1"/>
    <n v="33.03"/>
    <x v="10"/>
    <s v="Phone"/>
    <x v="1"/>
    <n v="2.77"/>
    <n v="2984"/>
    <s v="Medio"/>
    <s v="Medio"/>
    <n v="0.3888888888888889"/>
    <n v="734"/>
    <n v="281"/>
    <n v="6.4056939501779361E-2"/>
    <n v="6.4056939501779361E-2"/>
    <s v="Primera compra"/>
    <n v="1073"/>
    <n v="35.252566735112936"/>
    <n v="2.9377138945927448"/>
    <x v="1"/>
    <x v="2"/>
    <s v="nov"/>
  </r>
  <r>
    <x v="6544"/>
    <x v="1"/>
    <n v="46"/>
    <n v="83"/>
    <n v="220.3"/>
    <n v="64"/>
    <s v="Yes"/>
    <s v="No"/>
    <n v="105.6"/>
    <n v="1"/>
    <n v="0"/>
    <s v="No"/>
    <n v="0"/>
    <s v="ID"/>
    <x v="1"/>
    <n v="24"/>
    <s v="Yes"/>
    <s v="No"/>
    <s v="No"/>
    <s v="  Month-to-Month   "/>
    <s v="Credit Card"/>
    <n v="12"/>
    <n v="183"/>
    <x v="4"/>
    <s v="Attitude of support person"/>
    <x v="766"/>
    <x v="1354"/>
    <n v="43"/>
    <x v="1"/>
    <n v="12.22"/>
    <x v="10"/>
    <s v="Email"/>
    <x v="1"/>
    <n v="2.11"/>
    <n v="1941"/>
    <s v="Medio"/>
    <s v="Medio"/>
    <n v="0.16279069767441862"/>
    <n v="775"/>
    <n v="154"/>
    <n v="0.2792207792207792"/>
    <n v="0.2792207792207792"/>
    <s v="Primera compra"/>
    <n v="1432"/>
    <n v="47.04722792607803"/>
    <n v="3.9206023271731691"/>
    <x v="1"/>
    <x v="1"/>
    <s v="nov"/>
  </r>
  <r>
    <x v="6545"/>
    <x v="1"/>
    <n v="4"/>
    <n v="54"/>
    <n v="146.80000000000001"/>
    <n v="48"/>
    <s v="Yes"/>
    <s v="No"/>
    <n v="44.3"/>
    <n v="5"/>
    <n v="8"/>
    <s v="Yes"/>
    <n v="0"/>
    <s v="MD"/>
    <x v="0"/>
    <n v="75"/>
    <s v="No"/>
    <s v="Yes"/>
    <s v="No"/>
    <s v="  Month-to-Month   "/>
    <s v="Direct Debit"/>
    <n v="35"/>
    <n v="575"/>
    <x v="2"/>
    <s v="Competitor made better offer"/>
    <x v="646"/>
    <x v="1200"/>
    <n v="113"/>
    <x v="2"/>
    <n v="39.35"/>
    <x v="3"/>
    <s v="SMS"/>
    <x v="0"/>
    <n v="1.33"/>
    <n v="3550"/>
    <s v="Medio"/>
    <s v="Bajo"/>
    <n v="8.8495575221238937E-3"/>
    <n v="1460"/>
    <n v="103"/>
    <n v="1.0970873786407767"/>
    <n v="1.0970873786407767"/>
    <s v="Primera compra"/>
    <n v="867"/>
    <n v="28.484599589322379"/>
    <n v="2.3737166324435317"/>
    <x v="2"/>
    <x v="1"/>
    <s v="may"/>
  </r>
  <r>
    <x v="6546"/>
    <x v="1"/>
    <n v="11"/>
    <n v="359"/>
    <n v="827.5"/>
    <n v="0"/>
    <s v="No"/>
    <s v="No"/>
    <n v="0"/>
    <n v="0"/>
    <n v="1"/>
    <s v="Yes"/>
    <n v="0"/>
    <s v="NJ"/>
    <x v="0"/>
    <n v="56"/>
    <s v="No"/>
    <s v="No"/>
    <s v="No"/>
    <s v="  One Year   "/>
    <s v="Direct Debit"/>
    <n v="68"/>
    <n v="4660"/>
    <x v="2"/>
    <s v="Competitor made better offer"/>
    <x v="728"/>
    <x v="639"/>
    <n v="30"/>
    <x v="0"/>
    <n v="63.43"/>
    <x v="9"/>
    <s v="SMS"/>
    <x v="1"/>
    <n v="0"/>
    <n v="4102"/>
    <s v="Alto"/>
    <s v="Medio"/>
    <n v="0.26666666666666666"/>
    <n v="770"/>
    <n v="367"/>
    <n v="8.1743869209809264E-2"/>
    <n v="8.1743869209809264E-2"/>
    <s v="Primera compra"/>
    <n v="646"/>
    <n v="21.223819301848049"/>
    <n v="1.7686516084873374"/>
    <x v="1"/>
    <x v="3"/>
    <s v="ene"/>
  </r>
  <r>
    <x v="6547"/>
    <x v="1"/>
    <n v="9"/>
    <n v="83"/>
    <n v="207"/>
    <n v="104"/>
    <s v="Yes"/>
    <s v="No"/>
    <n v="204.1"/>
    <n v="0"/>
    <n v="6"/>
    <s v="Yes"/>
    <n v="0"/>
    <s v="HI"/>
    <x v="1"/>
    <n v="72"/>
    <s v="No"/>
    <s v="Yes"/>
    <s v="No"/>
    <s v="  Month-to-Month   "/>
    <s v="Credit Card"/>
    <n v="63"/>
    <n v="1627"/>
    <x v="5"/>
    <s v="Price too high"/>
    <x v="1082"/>
    <x v="640"/>
    <n v="73"/>
    <x v="2"/>
    <n v="62.22"/>
    <x v="1"/>
    <s v="SMS"/>
    <x v="0"/>
    <n v="4.08"/>
    <n v="6498"/>
    <s v="Alto"/>
    <s v="Bajo"/>
    <n v="0"/>
    <n v="1575"/>
    <n v="187"/>
    <n v="0.39037433155080214"/>
    <n v="0.39037433155080214"/>
    <s v="Primera compra"/>
    <n v="1475"/>
    <n v="48.459958932238195"/>
    <n v="4.0383299110198498"/>
    <x v="2"/>
    <x v="0"/>
    <s v="sept"/>
  </r>
  <r>
    <x v="6548"/>
    <x v="1"/>
    <n v="26"/>
    <n v="4"/>
    <n v="10.5"/>
    <n v="0"/>
    <s v="No"/>
    <s v="Yes"/>
    <n v="0"/>
    <n v="2"/>
    <n v="5"/>
    <s v="Yes"/>
    <n v="0"/>
    <s v="DE"/>
    <x v="0"/>
    <n v="67"/>
    <s v="No"/>
    <s v="Yes"/>
    <s v="No"/>
    <s v="  Month-to-Month   "/>
    <s v="Direct Debit"/>
    <n v="50"/>
    <n v="104"/>
    <x v="5"/>
    <s v="Lack of affordable download/upload speed"/>
    <x v="919"/>
    <x v="1379"/>
    <n v="108"/>
    <x v="0"/>
    <n v="42.93"/>
    <x v="6"/>
    <s v="Email"/>
    <x v="0"/>
    <n v="0"/>
    <n v="2611"/>
    <s v="Medio"/>
    <s v="Medio"/>
    <n v="9.2592592592592587E-2"/>
    <n v="318"/>
    <n v="14"/>
    <n v="7.7142857142857144"/>
    <n v="7.7142857142857144"/>
    <s v="Primera compra"/>
    <n v="803"/>
    <n v="26.381930184804926"/>
    <n v="2.1984941820670771"/>
    <x v="1"/>
    <x v="1"/>
    <s v="ago"/>
  </r>
  <r>
    <x v="6549"/>
    <x v="1"/>
    <n v="17"/>
    <n v="84"/>
    <n v="233.3"/>
    <n v="0"/>
    <s v="No"/>
    <s v="No"/>
    <n v="0"/>
    <n v="2"/>
    <n v="3"/>
    <s v="Yes"/>
    <n v="0"/>
    <s v="WV"/>
    <x v="0"/>
    <n v="62"/>
    <s v="No"/>
    <s v="No"/>
    <s v="No"/>
    <s v="  Month-to-Month   "/>
    <s v="Direct Debit"/>
    <n v="35"/>
    <n v="580"/>
    <x v="2"/>
    <s v="Competitor offered higher download speeds"/>
    <x v="1443"/>
    <x v="952"/>
    <n v="90"/>
    <x v="1"/>
    <n v="38.520000000000003"/>
    <x v="6"/>
    <s v="Email"/>
    <x v="0"/>
    <n v="0"/>
    <n v="1417"/>
    <s v="Medio"/>
    <s v="Medio"/>
    <n v="0.1111111111111111"/>
    <n v="579"/>
    <n v="94"/>
    <n v="0.95744680851063835"/>
    <n v="0.95744680851063835"/>
    <s v="Primera compra"/>
    <n v="1377"/>
    <n v="45.240246406570847"/>
    <n v="3.7700205338809041"/>
    <x v="1"/>
    <x v="1"/>
    <s v="ene"/>
  </r>
  <r>
    <x v="6550"/>
    <x v="1"/>
    <n v="36"/>
    <n v="4"/>
    <n v="11"/>
    <n v="0"/>
    <s v="No"/>
    <s v="No"/>
    <n v="17.399999999999999"/>
    <n v="1"/>
    <n v="0"/>
    <s v="No"/>
    <n v="0"/>
    <s v="OK"/>
    <x v="1"/>
    <n v="48"/>
    <s v="No"/>
    <s v="No"/>
    <s v="No"/>
    <s v="  Month-to-Month   "/>
    <s v="Paper Check"/>
    <n v="8"/>
    <n v="8"/>
    <x v="2"/>
    <s v="Competitor made better offer"/>
    <x v="135"/>
    <x v="1079"/>
    <n v="31"/>
    <x v="0"/>
    <n v="8.76"/>
    <x v="6"/>
    <s v="Email"/>
    <x v="1"/>
    <n v="0"/>
    <n v="4808"/>
    <s v="Medio"/>
    <s v="Medio"/>
    <n v="0.32258064516129031"/>
    <n v="369"/>
    <n v="14"/>
    <n v="2.2142857142857144"/>
    <n v="2.2142857142857144"/>
    <s v="Primera compra"/>
    <n v="352"/>
    <n v="11.564681724845997"/>
    <n v="0.96372347707049977"/>
    <x v="1"/>
    <x v="1"/>
    <s v="oct"/>
  </r>
  <r>
    <x v="6551"/>
    <x v="1"/>
    <n v="14"/>
    <n v="347"/>
    <n v="773.3"/>
    <n v="0"/>
    <s v="No"/>
    <s v="Yes"/>
    <n v="0"/>
    <n v="4"/>
    <n v="8"/>
    <s v="Yes"/>
    <n v="0"/>
    <s v="NY"/>
    <x v="0"/>
    <n v="54"/>
    <s v="No"/>
    <s v="No"/>
    <s v="No"/>
    <s v="  Two Year   "/>
    <s v="Direct Debit"/>
    <n v="49"/>
    <n v="3174"/>
    <x v="1"/>
    <s v="Product dissatisfaction"/>
    <x v="1342"/>
    <x v="1036"/>
    <n v="54"/>
    <x v="2"/>
    <n v="47.97"/>
    <x v="0"/>
    <s v="Phone"/>
    <x v="1"/>
    <n v="0"/>
    <n v="4196"/>
    <s v="Alto"/>
    <s v="Bajo"/>
    <n v="3.7037037037037035E-2"/>
    <n v="1488"/>
    <n v="349"/>
    <n v="0.15472779369627507"/>
    <n v="0.15472779369627507"/>
    <s v="Primera compra"/>
    <n v="1116"/>
    <n v="36.6652977412731"/>
    <n v="3.055441478439425"/>
    <x v="0"/>
    <x v="3"/>
    <s v="sept"/>
  </r>
  <r>
    <x v="6552"/>
    <x v="1"/>
    <n v="19"/>
    <n v="75"/>
    <n v="280.3"/>
    <n v="0"/>
    <s v="No"/>
    <s v="No"/>
    <n v="0"/>
    <n v="2"/>
    <n v="12"/>
    <s v="No"/>
    <n v="63"/>
    <s v="CT"/>
    <x v="1"/>
    <n v="23"/>
    <s v="Yes"/>
    <s v="No"/>
    <s v="Yes"/>
    <s v="  One Year   "/>
    <s v="Direct Debit"/>
    <n v="41"/>
    <n v="2903"/>
    <x v="4"/>
    <s v="Attitude of service provider"/>
    <x v="165"/>
    <x v="196"/>
    <n v="53"/>
    <x v="1"/>
    <n v="40.28"/>
    <x v="7"/>
    <s v="SMS"/>
    <x v="1"/>
    <n v="0"/>
    <n v="5638"/>
    <s v="Medio"/>
    <s v="Medio"/>
    <n v="0.11320754716981132"/>
    <n v="1061"/>
    <n v="81"/>
    <n v="0.65432098765432101"/>
    <n v="0.65432098765432101"/>
    <s v="Primera compra"/>
    <n v="947"/>
    <n v="31.112936344969199"/>
    <n v="2.5927446954140998"/>
    <x v="1"/>
    <x v="3"/>
    <s v="mar"/>
  </r>
  <r>
    <x v="6553"/>
    <x v="1"/>
    <n v="19"/>
    <n v="181"/>
    <n v="484.8"/>
    <n v="0"/>
    <s v="No"/>
    <s v="Yes"/>
    <n v="0"/>
    <n v="3"/>
    <n v="8"/>
    <s v="Yes"/>
    <n v="0"/>
    <s v="KY"/>
    <x v="1"/>
    <n v="74"/>
    <s v="No"/>
    <s v="Yes"/>
    <s v="No"/>
    <s v="  Month-to-Month   "/>
    <s v="Direct Debit"/>
    <n v="45"/>
    <n v="2189"/>
    <x v="3"/>
    <s v="Poor expertise of online support"/>
    <x v="610"/>
    <x v="729"/>
    <n v="48"/>
    <x v="0"/>
    <n v="40.270000000000003"/>
    <x v="2"/>
    <s v="Phone"/>
    <x v="0"/>
    <n v="0"/>
    <n v="2292"/>
    <s v="Medio"/>
    <s v="Medio"/>
    <n v="0.10416666666666667"/>
    <n v="1034"/>
    <n v="186"/>
    <n v="0.25806451612903225"/>
    <n v="0.25806451612903225"/>
    <s v="Primera compra"/>
    <n v="1260"/>
    <n v="41.396303901437371"/>
    <n v="3.4496919917864477"/>
    <x v="1"/>
    <x v="0"/>
    <s v="may"/>
  </r>
  <r>
    <x v="6554"/>
    <x v="1"/>
    <n v="7"/>
    <n v="18"/>
    <n v="60.6"/>
    <n v="12"/>
    <s v="Yes"/>
    <s v="No"/>
    <n v="10.9"/>
    <n v="4"/>
    <n v="6"/>
    <s v="Yes"/>
    <n v="0"/>
    <s v="MD"/>
    <x v="1"/>
    <n v="33"/>
    <s v="No"/>
    <s v="No"/>
    <s v="Yes"/>
    <s v="  Month-to-Month   "/>
    <s v="Direct Debit"/>
    <n v="49"/>
    <n v="199"/>
    <x v="2"/>
    <s v="Competitor made better offer"/>
    <x v="1103"/>
    <x v="385"/>
    <n v="66"/>
    <x v="0"/>
    <n v="42.01"/>
    <x v="10"/>
    <s v="SMS"/>
    <x v="0"/>
    <n v="0.44"/>
    <n v="4626"/>
    <s v="Medio"/>
    <s v="Medio"/>
    <n v="0.10606060606060606"/>
    <n v="1276"/>
    <n v="37"/>
    <n v="1.7837837837837838"/>
    <n v="1.7837837837837838"/>
    <s v="Primera compra"/>
    <n v="458"/>
    <n v="15.04722792607803"/>
    <n v="1.2539356605065024"/>
    <x v="1"/>
    <x v="1"/>
    <s v="jul"/>
  </r>
  <r>
    <x v="6555"/>
    <x v="1"/>
    <n v="9"/>
    <n v="58"/>
    <n v="161"/>
    <n v="0"/>
    <s v="No"/>
    <s v="No"/>
    <n v="3.8"/>
    <n v="2"/>
    <n v="7"/>
    <s v="No"/>
    <n v="59"/>
    <s v="MO"/>
    <x v="0"/>
    <n v="38"/>
    <s v="No"/>
    <s v="No"/>
    <s v="No"/>
    <s v="  Month-to-Month   "/>
    <s v="Credit Card"/>
    <n v="65"/>
    <n v="2096"/>
    <x v="2"/>
    <s v="Competitor made better offer"/>
    <x v="188"/>
    <x v="1204"/>
    <n v="48"/>
    <x v="2"/>
    <n v="77.69"/>
    <x v="8"/>
    <s v="Email"/>
    <x v="1"/>
    <n v="0"/>
    <n v="550"/>
    <s v="Alto"/>
    <s v="Medio"/>
    <n v="0.1875"/>
    <n v="652"/>
    <n v="67"/>
    <n v="0.71641791044776115"/>
    <n v="0.71641791044776115"/>
    <s v="Primera compra"/>
    <n v="833"/>
    <n v="27.367556468172488"/>
    <n v="2.2806297056810405"/>
    <x v="1"/>
    <x v="0"/>
    <s v="jul"/>
  </r>
  <r>
    <x v="6556"/>
    <x v="1"/>
    <n v="35"/>
    <n v="376"/>
    <n v="898.8"/>
    <n v="240"/>
    <s v="Yes"/>
    <s v="No"/>
    <n v="174"/>
    <n v="0"/>
    <n v="2"/>
    <s v="Yes"/>
    <n v="0"/>
    <s v="NE"/>
    <x v="0"/>
    <n v="49"/>
    <s v="No"/>
    <s v="No"/>
    <s v="No"/>
    <s v="  Two Year   "/>
    <s v="Direct Debit"/>
    <n v="53"/>
    <n v="3185"/>
    <x v="2"/>
    <s v="Competitor offered more data"/>
    <x v="958"/>
    <x v="103"/>
    <n v="90"/>
    <x v="0"/>
    <n v="63.42"/>
    <x v="9"/>
    <s v="SMS"/>
    <x v="1"/>
    <n v="0.7"/>
    <n v="3049"/>
    <s v="Alto"/>
    <s v="Medio"/>
    <n v="8.8888888888888892E-2"/>
    <n v="728"/>
    <n v="624"/>
    <n v="0.14423076923076922"/>
    <n v="0.14423076923076922"/>
    <s v="Primera compra"/>
    <n v="1146"/>
    <n v="37.650924024640659"/>
    <n v="3.1375770020533884"/>
    <x v="1"/>
    <x v="3"/>
    <s v="ago"/>
  </r>
  <r>
    <x v="6557"/>
    <x v="1"/>
    <n v="39"/>
    <n v="131"/>
    <n v="326.10000000000002"/>
    <n v="0"/>
    <s v="No"/>
    <s v="No"/>
    <n v="0"/>
    <n v="2"/>
    <n v="4"/>
    <s v="Yes"/>
    <n v="0"/>
    <s v="DC"/>
    <x v="1"/>
    <n v="83"/>
    <s v="No"/>
    <s v="Yes"/>
    <s v="Yes"/>
    <s v="  Month-to-Month   "/>
    <s v="Direct Debit"/>
    <n v="51"/>
    <n v="2376"/>
    <x v="5"/>
    <s v="Price too high"/>
    <x v="1178"/>
    <x v="1012"/>
    <n v="115"/>
    <x v="0"/>
    <n v="51.8"/>
    <x v="3"/>
    <s v="Phone"/>
    <x v="0"/>
    <n v="0"/>
    <n v="169"/>
    <s v="Alto"/>
    <s v="Bajo"/>
    <n v="8.6956521739130436E-3"/>
    <n v="623"/>
    <n v="132"/>
    <n v="0.87121212121212122"/>
    <n v="0.87121212121212122"/>
    <s v="Primera compra"/>
    <n v="1655"/>
    <n v="54.373716632443532"/>
    <n v="4.5311430527036274"/>
    <x v="2"/>
    <x v="3"/>
    <s v="abr"/>
  </r>
  <r>
    <x v="6558"/>
    <x v="1"/>
    <n v="18"/>
    <n v="90"/>
    <n v="225.6"/>
    <n v="100"/>
    <s v="Yes"/>
    <s v="No"/>
    <n v="75.599999999999994"/>
    <n v="0"/>
    <n v="4"/>
    <s v="Yes"/>
    <n v="0"/>
    <s v="ND"/>
    <x v="0"/>
    <n v="70"/>
    <s v="No"/>
    <s v="Yes"/>
    <s v="Yes"/>
    <s v="  Month-to-Month   "/>
    <s v="Credit Card"/>
    <n v="61"/>
    <n v="1527"/>
    <x v="5"/>
    <s v="Price too high"/>
    <x v="1075"/>
    <x v="520"/>
    <n v="71"/>
    <x v="2"/>
    <n v="62.5"/>
    <x v="5"/>
    <s v="SMS"/>
    <x v="1"/>
    <n v="3.02"/>
    <n v="6117"/>
    <s v="Alto"/>
    <s v="Bajo"/>
    <n v="5.6338028169014086E-2"/>
    <n v="765"/>
    <n v="194"/>
    <n v="0.36597938144329895"/>
    <n v="0.36597938144329895"/>
    <s v="Primera compra"/>
    <n v="495"/>
    <n v="16.262833675564682"/>
    <n v="1.3552361396303902"/>
    <x v="0"/>
    <x v="0"/>
    <s v="jun"/>
  </r>
  <r>
    <x v="6559"/>
    <x v="1"/>
    <n v="36"/>
    <n v="6"/>
    <n v="14"/>
    <n v="16"/>
    <s v="Yes"/>
    <s v="No"/>
    <n v="12.9"/>
    <n v="5"/>
    <n v="9"/>
    <s v="Yes"/>
    <n v="0"/>
    <s v="MT"/>
    <x v="0"/>
    <n v="48"/>
    <s v="No"/>
    <s v="No"/>
    <s v="No"/>
    <s v="  Month-to-Month   "/>
    <s v="Direct Debit"/>
    <n v="25"/>
    <n v="25"/>
    <x v="3"/>
    <s v="Poor expertise of online support"/>
    <x v="379"/>
    <x v="1254"/>
    <n v="57"/>
    <x v="0"/>
    <n v="28.76"/>
    <x v="0"/>
    <s v="Email"/>
    <x v="1"/>
    <n v="0.52"/>
    <n v="2032"/>
    <s v="Medio"/>
    <s v="Bajo"/>
    <n v="3.5087719298245612E-2"/>
    <n v="881"/>
    <n v="24"/>
    <n v="2.375"/>
    <n v="2.375"/>
    <s v="Primera compra"/>
    <n v="763"/>
    <n v="25.067761806981515"/>
    <n v="2.0889801505817931"/>
    <x v="0"/>
    <x v="1"/>
    <s v="sept"/>
  </r>
  <r>
    <x v="6560"/>
    <x v="1"/>
    <n v="39"/>
    <n v="26"/>
    <n v="72.5"/>
    <n v="0"/>
    <s v="No"/>
    <s v="No"/>
    <n v="0"/>
    <n v="0"/>
    <n v="12"/>
    <s v="Yes"/>
    <n v="0"/>
    <s v="WY"/>
    <x v="1"/>
    <n v="52"/>
    <s v="No"/>
    <s v="No"/>
    <s v="No"/>
    <s v="  Month-to-Month   "/>
    <s v="Direct Debit"/>
    <n v="50"/>
    <n v="240"/>
    <x v="2"/>
    <s v="Competitor offered higher download speeds"/>
    <x v="1290"/>
    <x v="1023"/>
    <n v="73"/>
    <x v="0"/>
    <n v="55.07"/>
    <x v="8"/>
    <s v="SMS"/>
    <x v="0"/>
    <n v="0"/>
    <n v="3087"/>
    <s v="Alto"/>
    <s v="Medio"/>
    <n v="0.12328767123287671"/>
    <n v="829"/>
    <n v="35"/>
    <n v="2.0857142857142859"/>
    <n v="2.0857142857142859"/>
    <s v="Primera compra"/>
    <n v="1194"/>
    <n v="39.227926078028744"/>
    <n v="3.2689938398357286"/>
    <x v="1"/>
    <x v="1"/>
    <s v="jul"/>
  </r>
  <r>
    <x v="6561"/>
    <x v="1"/>
    <n v="5"/>
    <n v="110"/>
    <n v="381"/>
    <n v="0"/>
    <s v="No"/>
    <s v="No"/>
    <n v="0"/>
    <n v="2"/>
    <n v="3"/>
    <s v="Yes"/>
    <n v="0"/>
    <s v="MI"/>
    <x v="1"/>
    <n v="62"/>
    <s v="No"/>
    <s v="No"/>
    <s v="Yes"/>
    <s v="  Month-to-Month   "/>
    <s v="Direct Debit"/>
    <n v="23"/>
    <n v="970"/>
    <x v="2"/>
    <s v="Competitor offered more data"/>
    <x v="1226"/>
    <x v="166"/>
    <n v="116"/>
    <x v="2"/>
    <n v="21.55"/>
    <x v="3"/>
    <s v="Email"/>
    <x v="0"/>
    <n v="0"/>
    <n v="5238"/>
    <s v="Medio"/>
    <s v="Bajo"/>
    <n v="8.6206896551724137E-3"/>
    <n v="742"/>
    <n v="111"/>
    <n v="1.045045045045045"/>
    <n v="1.045045045045045"/>
    <s v="Primera compra"/>
    <n v="1159"/>
    <n v="38.078028747433265"/>
    <n v="3.1731690622861053"/>
    <x v="2"/>
    <x v="2"/>
    <s v="ago"/>
  </r>
  <r>
    <x v="6562"/>
    <x v="1"/>
    <n v="24"/>
    <n v="51"/>
    <n v="153.1"/>
    <n v="66"/>
    <s v="Yes"/>
    <s v="No"/>
    <n v="75.900000000000006"/>
    <n v="4"/>
    <n v="5"/>
    <s v="No"/>
    <n v="12"/>
    <s v="TX"/>
    <x v="1"/>
    <n v="31"/>
    <s v="No"/>
    <s v="No"/>
    <s v="No"/>
    <s v="  Month-to-Month   "/>
    <s v="Direct Debit"/>
    <n v="27"/>
    <n v="593"/>
    <x v="1"/>
    <s v="Service dissatisfaction"/>
    <x v="1327"/>
    <x v="355"/>
    <n v="94"/>
    <x v="1"/>
    <n v="26.73"/>
    <x v="1"/>
    <s v="Email"/>
    <x v="0"/>
    <n v="3.04"/>
    <n v="6396"/>
    <s v="Medio"/>
    <s v="Bajo"/>
    <n v="0"/>
    <n v="833"/>
    <n v="117"/>
    <n v="0.80341880341880345"/>
    <n v="0.80341880341880345"/>
    <s v="Primera compra"/>
    <n v="1413"/>
    <n v="46.422997946611908"/>
    <n v="3.868583162217659"/>
    <x v="2"/>
    <x v="1"/>
    <s v="nov"/>
  </r>
  <r>
    <x v="6563"/>
    <x v="1"/>
    <n v="29"/>
    <n v="69"/>
    <n v="164.3"/>
    <n v="132"/>
    <s v="Yes"/>
    <s v="No"/>
    <n v="102.3"/>
    <n v="3"/>
    <n v="7"/>
    <s v="No"/>
    <n v="0"/>
    <s v="NV"/>
    <x v="1"/>
    <n v="42"/>
    <s v="No"/>
    <s v="No"/>
    <s v="No"/>
    <s v="  Month-to-Month   "/>
    <s v="Direct Debit"/>
    <n v="47"/>
    <n v="1531"/>
    <x v="1"/>
    <s v="Poor expertise of online support"/>
    <x v="183"/>
    <x v="1213"/>
    <n v="34"/>
    <x v="0"/>
    <n v="54.14"/>
    <x v="3"/>
    <s v="Phone"/>
    <x v="1"/>
    <n v="4.09"/>
    <n v="2517"/>
    <s v="Alto"/>
    <s v="Bajo"/>
    <n v="2.9411764705882353E-2"/>
    <n v="784"/>
    <n v="202"/>
    <n v="0.16831683168316833"/>
    <n v="0.16831683168316833"/>
    <s v="Primera compra"/>
    <n v="362"/>
    <n v="11.893223819301848"/>
    <n v="0.99110198494182067"/>
    <x v="0"/>
    <x v="0"/>
    <s v="oct"/>
  </r>
  <r>
    <x v="6564"/>
    <x v="1"/>
    <n v="44"/>
    <n v="65"/>
    <n v="196.1"/>
    <n v="0"/>
    <s v="No"/>
    <s v="No"/>
    <n v="0"/>
    <n v="1"/>
    <n v="5"/>
    <s v="Yes"/>
    <n v="0"/>
    <s v="TX"/>
    <x v="1"/>
    <n v="37"/>
    <s v="No"/>
    <s v="No"/>
    <s v="Yes"/>
    <s v="  Two Year   "/>
    <s v="Direct Debit"/>
    <n v="60"/>
    <n v="2920"/>
    <x v="2"/>
    <s v="Competitor made better offer"/>
    <x v="1029"/>
    <x v="610"/>
    <n v="52"/>
    <x v="1"/>
    <n v="63.04"/>
    <x v="4"/>
    <s v="Email"/>
    <x v="1"/>
    <n v="0"/>
    <n v="3922"/>
    <s v="Alto"/>
    <s v="Bajo"/>
    <n v="5.7692307692307696E-2"/>
    <n v="501"/>
    <n v="68"/>
    <n v="0.76470588235294112"/>
    <n v="0.76470588235294112"/>
    <s v="Primera compra"/>
    <n v="697"/>
    <n v="22.899383983572896"/>
    <n v="1.9082819986310746"/>
    <x v="0"/>
    <x v="3"/>
    <s v="nov"/>
  </r>
  <r>
    <x v="6565"/>
    <x v="1"/>
    <n v="23"/>
    <n v="2"/>
    <n v="5"/>
    <n v="3"/>
    <s v="Yes"/>
    <s v="No"/>
    <n v="3.4"/>
    <n v="0"/>
    <n v="13"/>
    <s v="Yes"/>
    <n v="0"/>
    <s v="ME"/>
    <x v="0"/>
    <n v="26"/>
    <s v="Yes"/>
    <s v="No"/>
    <s v="No"/>
    <s v="  Month-to-Month   "/>
    <s v="Direct Debit"/>
    <n v="31"/>
    <n v="31"/>
    <x v="4"/>
    <s v="Attitude of support person"/>
    <x v="229"/>
    <x v="595"/>
    <n v="85"/>
    <x v="1"/>
    <n v="28.04"/>
    <x v="3"/>
    <s v="Email"/>
    <x v="0"/>
    <n v="7.0000000000000007E-2"/>
    <n v="1017"/>
    <s v="Medio"/>
    <s v="Bajo"/>
    <n v="1.1764705882352941E-2"/>
    <n v="805"/>
    <n v="6"/>
    <n v="14.166666666666666"/>
    <n v="14.166666666666666"/>
    <s v="Primera compra"/>
    <n v="830"/>
    <n v="27.268993839835726"/>
    <n v="2.2724161533196439"/>
    <x v="2"/>
    <x v="1"/>
    <s v="jul"/>
  </r>
  <r>
    <x v="6566"/>
    <x v="1"/>
    <n v="4"/>
    <n v="126"/>
    <n v="390.8"/>
    <n v="224"/>
    <s v="Yes"/>
    <s v="No"/>
    <n v="238"/>
    <n v="3"/>
    <n v="2"/>
    <s v="Yes"/>
    <n v="0"/>
    <s v="FL"/>
    <x v="1"/>
    <n v="49"/>
    <s v="No"/>
    <s v="No"/>
    <s v="No"/>
    <s v="  One Year   "/>
    <s v="Direct Debit"/>
    <n v="33"/>
    <n v="1861"/>
    <x v="1"/>
    <s v="Network reliability"/>
    <x v="276"/>
    <x v="20"/>
    <n v="78"/>
    <x v="2"/>
    <n v="28.69"/>
    <x v="3"/>
    <s v="Phone"/>
    <x v="0"/>
    <n v="0.48"/>
    <n v="3764"/>
    <s v="Medio"/>
    <s v="Bajo"/>
    <n v="1.282051282051282E-2"/>
    <n v="1519"/>
    <n v="351"/>
    <n v="0.22222222222222221"/>
    <n v="0.22222222222222221"/>
    <s v="Primera compra"/>
    <n v="1467"/>
    <n v="48.197125256673509"/>
    <n v="4.0164271047227924"/>
    <x v="2"/>
    <x v="0"/>
    <s v="oct"/>
  </r>
  <r>
    <x v="6567"/>
    <x v="1"/>
    <n v="26"/>
    <n v="26"/>
    <n v="42.4"/>
    <n v="28"/>
    <s v="Yes"/>
    <s v="No"/>
    <n v="23.6"/>
    <n v="5"/>
    <n v="3"/>
    <s v="No"/>
    <n v="29"/>
    <s v="ME"/>
    <x v="0"/>
    <n v="38"/>
    <s v="No"/>
    <s v="No"/>
    <s v="Yes"/>
    <s v="  Month-to-Month   "/>
    <s v="Credit Card"/>
    <n v="53"/>
    <n v="377"/>
    <x v="5"/>
    <s v="Price too high"/>
    <x v="1026"/>
    <x v="1191"/>
    <n v="17"/>
    <x v="1"/>
    <n v="42.7"/>
    <x v="5"/>
    <s v="SMS"/>
    <x v="0"/>
    <n v="0.94"/>
    <n v="5788"/>
    <s v="Medio"/>
    <s v="Bajo"/>
    <n v="0.23529411764705882"/>
    <n v="1056"/>
    <n v="58"/>
    <n v="0.29310344827586204"/>
    <n v="0.29310344827586204"/>
    <s v="Primera compra"/>
    <n v="1424"/>
    <n v="46.784394250513344"/>
    <n v="3.8986995208761122"/>
    <x v="0"/>
    <x v="1"/>
    <s v="nov"/>
  </r>
  <r>
    <x v="6568"/>
    <x v="1"/>
    <n v="9"/>
    <n v="153"/>
    <n v="383.1"/>
    <n v="0"/>
    <s v="No"/>
    <s v="No"/>
    <n v="0"/>
    <n v="1"/>
    <n v="7"/>
    <s v="Yes"/>
    <n v="0"/>
    <s v="WV"/>
    <x v="1"/>
    <n v="62"/>
    <s v="No"/>
    <s v="No"/>
    <s v="Yes"/>
    <s v="  Month-to-Month   "/>
    <s v="Direct Debit"/>
    <n v="49"/>
    <n v="2071"/>
    <x v="4"/>
    <s v="Attitude of service provider"/>
    <x v="1388"/>
    <x v="1216"/>
    <n v="38"/>
    <x v="2"/>
    <n v="58.59"/>
    <x v="10"/>
    <s v="Phone"/>
    <x v="0"/>
    <n v="0"/>
    <n v="2868"/>
    <s v="Alto"/>
    <s v="Medio"/>
    <n v="0.18421052631578946"/>
    <n v="367"/>
    <n v="160"/>
    <n v="0.23749999999999999"/>
    <n v="0.23749999999999999"/>
    <s v="Primera compra"/>
    <n v="1672"/>
    <n v="54.932238193018478"/>
    <n v="4.5776865160848734"/>
    <x v="1"/>
    <x v="0"/>
    <s v="mar"/>
  </r>
  <r>
    <x v="6569"/>
    <x v="1"/>
    <n v="1"/>
    <n v="163"/>
    <n v="395.2"/>
    <n v="0"/>
    <s v="No"/>
    <s v="No"/>
    <n v="0"/>
    <n v="0"/>
    <n v="8"/>
    <s v="Yes"/>
    <n v="0"/>
    <s v="SC"/>
    <x v="0"/>
    <n v="68"/>
    <s v="No"/>
    <s v="Yes"/>
    <s v="No"/>
    <s v="  Month-to-Month   "/>
    <s v="Direct Debit"/>
    <n v="45"/>
    <n v="1619"/>
    <x v="2"/>
    <s v="Competitor made better offer"/>
    <x v="282"/>
    <x v="1370"/>
    <n v="80"/>
    <x v="1"/>
    <n v="43.16"/>
    <x v="6"/>
    <s v="Email"/>
    <x v="1"/>
    <n v="0"/>
    <n v="3821"/>
    <s v="Medio"/>
    <s v="Medio"/>
    <n v="0.125"/>
    <n v="494"/>
    <n v="173"/>
    <n v="0.46242774566473988"/>
    <n v="0.46242774566473988"/>
    <s v="Primera compra"/>
    <n v="1211"/>
    <n v="39.786447638603697"/>
    <n v="3.3155373032169746"/>
    <x v="1"/>
    <x v="0"/>
    <s v="jun"/>
  </r>
  <r>
    <x v="6570"/>
    <x v="1"/>
    <n v="19"/>
    <n v="16"/>
    <n v="38.6"/>
    <n v="0"/>
    <s v="No"/>
    <s v="No"/>
    <n v="0"/>
    <n v="1"/>
    <n v="2"/>
    <s v="Yes"/>
    <n v="0"/>
    <s v="NH"/>
    <x v="0"/>
    <n v="51"/>
    <s v="No"/>
    <s v="No"/>
    <s v="No"/>
    <s v="  Month-to-Month   "/>
    <s v="Direct Debit"/>
    <n v="43"/>
    <n v="118"/>
    <x v="3"/>
    <s v="Don't know"/>
    <x v="311"/>
    <x v="94"/>
    <n v="49"/>
    <x v="2"/>
    <n v="46.71"/>
    <x v="0"/>
    <s v="Phone"/>
    <x v="1"/>
    <n v="0"/>
    <n v="3384"/>
    <s v="Alto"/>
    <s v="Bajo"/>
    <n v="4.0816326530612242E-2"/>
    <n v="1028"/>
    <n v="18"/>
    <n v="2.7222222222222223"/>
    <n v="2.7222222222222223"/>
    <s v="Primera compra"/>
    <n v="1123"/>
    <n v="36.895277207392198"/>
    <n v="3.07460643394935"/>
    <x v="0"/>
    <x v="1"/>
    <s v="sept"/>
  </r>
  <r>
    <x v="6571"/>
    <x v="1"/>
    <n v="3"/>
    <n v="129"/>
    <n v="253.2"/>
    <n v="204"/>
    <s v="Yes"/>
    <s v="No"/>
    <n v="137.69999999999999"/>
    <n v="4"/>
    <n v="8"/>
    <s v="Yes"/>
    <n v="0"/>
    <s v="AK"/>
    <x v="0"/>
    <n v="77"/>
    <s v="No"/>
    <s v="Yes"/>
    <s v="Yes"/>
    <s v="  Month-to-Month   "/>
    <s v="Direct Debit"/>
    <n v="43"/>
    <n v="2176"/>
    <x v="1"/>
    <s v="Limited range of services"/>
    <x v="1272"/>
    <x v="50"/>
    <n v="4"/>
    <x v="2"/>
    <n v="51.13"/>
    <x v="2"/>
    <s v="SMS"/>
    <x v="1"/>
    <n v="5.51"/>
    <n v="2628"/>
    <s v="Alto"/>
    <s v="Medio"/>
    <n v="1.25"/>
    <n v="1596"/>
    <n v="338"/>
    <n v="1.1834319526627219E-2"/>
    <n v="1.1834319526627219E-2"/>
    <s v="Primera compra"/>
    <n v="315"/>
    <n v="10.349075975359343"/>
    <n v="0.86242299794661192"/>
    <x v="1"/>
    <x v="0"/>
    <s v="dic"/>
  </r>
  <r>
    <x v="6572"/>
    <x v="1"/>
    <n v="9"/>
    <n v="22"/>
    <n v="50.5"/>
    <n v="0"/>
    <s v="No"/>
    <s v="No"/>
    <n v="0"/>
    <n v="3"/>
    <n v="3"/>
    <s v="Yes"/>
    <n v="0"/>
    <s v="AR"/>
    <x v="0"/>
    <n v="42"/>
    <s v="No"/>
    <s v="No"/>
    <s v="No"/>
    <s v="  Month-to-Month   "/>
    <s v="Credit Card"/>
    <n v="18"/>
    <n v="68"/>
    <x v="2"/>
    <s v="Competitor had better devices"/>
    <x v="1216"/>
    <x v="444"/>
    <n v="91"/>
    <x v="2"/>
    <n v="19.399999999999999"/>
    <x v="5"/>
    <s v="Phone"/>
    <x v="0"/>
    <n v="0"/>
    <n v="5555"/>
    <s v="Medio"/>
    <s v="Bajo"/>
    <n v="4.3956043956043959E-2"/>
    <n v="710"/>
    <n v="26"/>
    <n v="3.5"/>
    <n v="3.5"/>
    <s v="Primera compra"/>
    <n v="1124"/>
    <n v="36.928131416837786"/>
    <n v="3.077344284736482"/>
    <x v="0"/>
    <x v="1"/>
    <s v="sept"/>
  </r>
  <r>
    <x v="6573"/>
    <x v="1"/>
    <n v="32"/>
    <n v="26"/>
    <n v="75"/>
    <n v="25"/>
    <s v="Yes"/>
    <s v="No"/>
    <n v="23.2"/>
    <n v="0"/>
    <n v="8"/>
    <s v="Yes"/>
    <n v="0"/>
    <s v="MS"/>
    <x v="1"/>
    <n v="48"/>
    <s v="No"/>
    <s v="No"/>
    <s v="No"/>
    <s v="  Month-to-Month   "/>
    <s v="Paper Check"/>
    <n v="57"/>
    <n v="268"/>
    <x v="3"/>
    <s v="Moved"/>
    <x v="698"/>
    <x v="246"/>
    <n v="39"/>
    <x v="1"/>
    <n v="62.62"/>
    <x v="6"/>
    <s v="Phone"/>
    <x v="0"/>
    <n v="0.7"/>
    <n v="4335"/>
    <s v="Alto"/>
    <s v="Medio"/>
    <n v="0.25641025641025639"/>
    <n v="303"/>
    <n v="61"/>
    <n v="0.63934426229508201"/>
    <n v="0.63934426229508201"/>
    <s v="Primera compra"/>
    <n v="742"/>
    <n v="24.377823408624231"/>
    <n v="2.0314852840520192"/>
    <x v="1"/>
    <x v="1"/>
    <s v="oct"/>
  </r>
  <r>
    <x v="6574"/>
    <x v="1"/>
    <n v="5"/>
    <n v="417"/>
    <n v="1024.2"/>
    <n v="0"/>
    <s v="No"/>
    <s v="Yes"/>
    <n v="0"/>
    <n v="1"/>
    <n v="5"/>
    <s v="No"/>
    <n v="47"/>
    <s v="KY"/>
    <x v="0"/>
    <n v="67"/>
    <s v="No"/>
    <s v="Yes"/>
    <s v="No"/>
    <s v="  One Year   "/>
    <s v="Direct Debit"/>
    <n v="45"/>
    <n v="2899"/>
    <x v="5"/>
    <s v="Price too high"/>
    <x v="399"/>
    <x v="1204"/>
    <n v="92"/>
    <x v="0"/>
    <n v="49.62"/>
    <x v="7"/>
    <s v="Email"/>
    <x v="0"/>
    <n v="0"/>
    <n v="4124"/>
    <s v="Alto"/>
    <s v="Medio"/>
    <n v="6.5217391304347824E-2"/>
    <n v="652"/>
    <n v="423"/>
    <n v="0.21749408983451538"/>
    <n v="0.21749408983451538"/>
    <s v="Primera compra"/>
    <n v="676"/>
    <n v="22.209445585215605"/>
    <n v="1.8507871321013003"/>
    <x v="1"/>
    <x v="3"/>
    <s v="dic"/>
  </r>
  <r>
    <x v="6575"/>
    <x v="1"/>
    <n v="13"/>
    <n v="5"/>
    <n v="16"/>
    <n v="104"/>
    <s v="Yes"/>
    <s v="No"/>
    <n v="133.9"/>
    <n v="1"/>
    <n v="7"/>
    <s v="Yes"/>
    <n v="0"/>
    <s v="MS"/>
    <x v="1"/>
    <n v="46"/>
    <s v="No"/>
    <s v="No"/>
    <s v="No"/>
    <s v="  Month-to-Month   "/>
    <s v="Credit Card"/>
    <n v="34"/>
    <n v="34"/>
    <x v="5"/>
    <s v="Long distance charges"/>
    <x v="1072"/>
    <x v="1055"/>
    <n v="1"/>
    <x v="0"/>
    <n v="36.74"/>
    <x v="4"/>
    <s v="Phone"/>
    <x v="1"/>
    <n v="2.68"/>
    <n v="6811"/>
    <s v="Medio"/>
    <s v="Bajo"/>
    <n v="3"/>
    <n v="871"/>
    <n v="112"/>
    <n v="8.9285714285714281E-3"/>
    <n v="8.9285714285714281E-3"/>
    <s v="Primera compra"/>
    <n v="1597"/>
    <n v="52.468172484599592"/>
    <n v="4.3723477070499657"/>
    <x v="0"/>
    <x v="1"/>
    <s v="may"/>
  </r>
  <r>
    <x v="6576"/>
    <x v="1"/>
    <n v="23"/>
    <n v="8"/>
    <n v="27.4"/>
    <n v="0"/>
    <s v="No"/>
    <s v="No"/>
    <n v="0"/>
    <n v="3"/>
    <n v="0"/>
    <s v="No"/>
    <n v="0"/>
    <s v="CO"/>
    <x v="1"/>
    <n v="30"/>
    <s v="No"/>
    <s v="No"/>
    <s v="No"/>
    <s v="  Month-to-Month   "/>
    <s v="Direct Debit"/>
    <n v="7"/>
    <n v="13"/>
    <x v="4"/>
    <s v="Attitude of support person"/>
    <x v="1071"/>
    <x v="489"/>
    <n v="61"/>
    <x v="0"/>
    <n v="7.66"/>
    <x v="3"/>
    <s v="Email"/>
    <x v="1"/>
    <n v="0"/>
    <n v="1063"/>
    <s v="Medio"/>
    <s v="Bajo"/>
    <n v="1.6393442622950821E-2"/>
    <n v="1663"/>
    <n v="9"/>
    <n v="6.7777777777777777"/>
    <n v="6.7777777777777777"/>
    <s v="Primera compra"/>
    <n v="1720"/>
    <n v="56.509240246406577"/>
    <n v="4.7091033538672145"/>
    <x v="2"/>
    <x v="1"/>
    <s v="ene"/>
  </r>
  <r>
    <x v="6577"/>
    <x v="1"/>
    <n v="29"/>
    <n v="4"/>
    <n v="11"/>
    <n v="0"/>
    <s v="No"/>
    <s v="No"/>
    <n v="0"/>
    <n v="0"/>
    <n v="14"/>
    <s v="Yes"/>
    <n v="0"/>
    <s v="IL"/>
    <x v="0"/>
    <n v="23"/>
    <s v="Yes"/>
    <s v="No"/>
    <s v="No"/>
    <s v="  Month-to-Month   "/>
    <s v="Direct Debit"/>
    <n v="44"/>
    <n v="44"/>
    <x v="2"/>
    <s v="Competitor made better offer"/>
    <x v="877"/>
    <x v="1132"/>
    <n v="82"/>
    <x v="0"/>
    <n v="45.38"/>
    <x v="3"/>
    <s v="Phone"/>
    <x v="1"/>
    <n v="0"/>
    <n v="115"/>
    <s v="Alto"/>
    <s v="Bajo"/>
    <n v="1.2195121951219513E-2"/>
    <n v="1189"/>
    <n v="5"/>
    <n v="16.399999999999999"/>
    <n v="16.399999999999999"/>
    <s v="Primera compra"/>
    <n v="1410"/>
    <n v="46.32443531827515"/>
    <n v="3.8603696098562623"/>
    <x v="2"/>
    <x v="1"/>
    <s v="dic"/>
  </r>
  <r>
    <x v="6578"/>
    <x v="1"/>
    <n v="32"/>
    <n v="6"/>
    <n v="14"/>
    <n v="4"/>
    <s v="Yes"/>
    <s v="No"/>
    <n v="2.4"/>
    <n v="3"/>
    <n v="3"/>
    <s v="Yes"/>
    <n v="0"/>
    <s v="OH"/>
    <x v="1"/>
    <n v="37"/>
    <s v="No"/>
    <s v="No"/>
    <s v="No"/>
    <s v="  Month-to-Month   "/>
    <s v="Direct Debit"/>
    <n v="46"/>
    <n v="46"/>
    <x v="1"/>
    <s v="Service dissatisfaction"/>
    <x v="530"/>
    <x v="906"/>
    <n v="15"/>
    <x v="1"/>
    <n v="38.85"/>
    <x v="5"/>
    <s v="Email"/>
    <x v="1"/>
    <n v="0.1"/>
    <n v="845"/>
    <s v="Medio"/>
    <s v="Bajo"/>
    <n v="0.26666666666666666"/>
    <n v="1247"/>
    <n v="14"/>
    <n v="1.0714285714285714"/>
    <n v="1.0714285714285714"/>
    <s v="Primera compra"/>
    <n v="422"/>
    <n v="13.864476386036962"/>
    <n v="1.1553730321697468"/>
    <x v="0"/>
    <x v="1"/>
    <s v="ago"/>
  </r>
  <r>
    <x v="6579"/>
    <x v="1"/>
    <n v="16"/>
    <n v="10"/>
    <n v="26.1"/>
    <n v="12"/>
    <s v="Yes"/>
    <s v="No"/>
    <n v="8.6999999999999993"/>
    <n v="4"/>
    <n v="1"/>
    <s v="Yes"/>
    <n v="0"/>
    <s v="IA"/>
    <x v="0"/>
    <n v="74"/>
    <s v="No"/>
    <s v="Yes"/>
    <s v="No"/>
    <s v="  Month-to-Month   "/>
    <s v="Direct Debit"/>
    <n v="52"/>
    <n v="170"/>
    <x v="5"/>
    <s v="Price too high"/>
    <x v="445"/>
    <x v="1252"/>
    <n v="12"/>
    <x v="2"/>
    <n v="46.84"/>
    <x v="9"/>
    <s v="Email"/>
    <x v="1"/>
    <n v="0.35"/>
    <n v="433"/>
    <s v="Alto"/>
    <s v="Medio"/>
    <n v="0.66666666666666663"/>
    <n v="1489"/>
    <n v="30"/>
    <n v="0.4"/>
    <n v="0.4"/>
    <s v="Primera compra"/>
    <n v="829"/>
    <n v="27.236139630390142"/>
    <n v="2.2696783025325118"/>
    <x v="1"/>
    <x v="1"/>
    <s v="jul"/>
  </r>
  <r>
    <x v="6580"/>
    <x v="1"/>
    <n v="2"/>
    <n v="165"/>
    <n v="451"/>
    <n v="56"/>
    <s v="Yes"/>
    <s v="No"/>
    <n v="95.2"/>
    <n v="4"/>
    <n v="7"/>
    <s v="Yes"/>
    <n v="0"/>
    <s v="OH"/>
    <x v="1"/>
    <n v="46"/>
    <s v="No"/>
    <s v="No"/>
    <s v="No"/>
    <s v="  Month-to-Month   "/>
    <s v="Credit Card"/>
    <n v="37"/>
    <n v="1047"/>
    <x v="5"/>
    <s v="Lack of affordable download/upload speed"/>
    <x v="165"/>
    <x v="425"/>
    <n v="57"/>
    <x v="0"/>
    <n v="41.07"/>
    <x v="0"/>
    <s v="Email"/>
    <x v="1"/>
    <n v="2.86"/>
    <n v="6490"/>
    <s v="Medio"/>
    <s v="Bajo"/>
    <n v="3.5087719298245612E-2"/>
    <n v="1530"/>
    <n v="223"/>
    <n v="0.2556053811659193"/>
    <n v="0.2556053811659193"/>
    <s v="Primera compra"/>
    <n v="947"/>
    <n v="31.112936344969199"/>
    <n v="2.5927446954140998"/>
    <x v="0"/>
    <x v="2"/>
    <s v="mar"/>
  </r>
  <r>
    <x v="6581"/>
    <x v="1"/>
    <n v="17"/>
    <n v="225"/>
    <n v="557.29999999999995"/>
    <n v="280"/>
    <s v="Yes"/>
    <s v="No"/>
    <n v="197.4"/>
    <n v="3"/>
    <n v="3"/>
    <s v="Yes"/>
    <n v="0"/>
    <s v="SC"/>
    <x v="1"/>
    <n v="75"/>
    <s v="No"/>
    <s v="Yes"/>
    <s v="Yes"/>
    <s v="  Two Year   "/>
    <s v="Credit Card"/>
    <n v="45"/>
    <n v="3111"/>
    <x v="2"/>
    <s v="Competitor made better offer"/>
    <x v="1053"/>
    <x v="173"/>
    <n v="67"/>
    <x v="2"/>
    <n v="47.35"/>
    <x v="1"/>
    <s v="Email"/>
    <x v="0"/>
    <n v="0.99"/>
    <n v="318"/>
    <s v="Alto"/>
    <s v="Bajo"/>
    <n v="0"/>
    <n v="1486"/>
    <n v="505"/>
    <n v="0.13267326732673268"/>
    <n v="0.13267326732673268"/>
    <s v="Primera compra"/>
    <n v="380"/>
    <n v="12.484599589322382"/>
    <n v="1.0403832991101984"/>
    <x v="0"/>
    <x v="3"/>
    <s v="sept"/>
  </r>
  <r>
    <x v="6582"/>
    <x v="1"/>
    <n v="12"/>
    <n v="52"/>
    <n v="105.4"/>
    <n v="44"/>
    <s v="Yes"/>
    <s v="No"/>
    <n v="48"/>
    <n v="0"/>
    <n v="9"/>
    <s v="Yes"/>
    <n v="0"/>
    <s v="KY"/>
    <x v="0"/>
    <n v="38"/>
    <s v="No"/>
    <s v="No"/>
    <s v="Yes"/>
    <s v="  Month-to-Month   "/>
    <s v="Direct Debit"/>
    <n v="63"/>
    <n v="665"/>
    <x v="1"/>
    <s v="Lack of self-service on Website"/>
    <x v="1422"/>
    <x v="323"/>
    <n v="102"/>
    <x v="2"/>
    <n v="52.99"/>
    <x v="8"/>
    <s v="Email"/>
    <x v="1"/>
    <n v="1.44"/>
    <n v="6870"/>
    <s v="Alto"/>
    <s v="Medio"/>
    <n v="8.8235294117647065E-2"/>
    <n v="1679"/>
    <n v="105"/>
    <n v="0.97142857142857142"/>
    <n v="0.97142857142857142"/>
    <s v="Primera compra"/>
    <n v="406"/>
    <n v="13.338809034907598"/>
    <n v="1.1115674195756331"/>
    <x v="1"/>
    <x v="2"/>
    <s v="sept"/>
  </r>
  <r>
    <x v="6583"/>
    <x v="1"/>
    <n v="6"/>
    <n v="68"/>
    <n v="201.9"/>
    <n v="0"/>
    <s v="No"/>
    <s v="No"/>
    <n v="4.5999999999999996"/>
    <n v="3"/>
    <n v="4"/>
    <s v="Yes"/>
    <n v="0"/>
    <s v="HI"/>
    <x v="1"/>
    <n v="52"/>
    <s v="No"/>
    <s v="No"/>
    <s v="No"/>
    <s v="  Month-to-Month   "/>
    <s v="Direct Debit"/>
    <n v="27"/>
    <n v="681"/>
    <x v="2"/>
    <s v="Competitor made better offer"/>
    <x v="1085"/>
    <x v="925"/>
    <n v="119"/>
    <x v="2"/>
    <n v="24"/>
    <x v="0"/>
    <s v="Email"/>
    <x v="1"/>
    <n v="0"/>
    <n v="6160"/>
    <s v="Medio"/>
    <s v="Bajo"/>
    <n v="1.680672268907563E-2"/>
    <n v="1381"/>
    <n v="70"/>
    <n v="1.7"/>
    <n v="1.7"/>
    <s v="Primera compra"/>
    <n v="804"/>
    <n v="26.414784394250518"/>
    <n v="2.2012320328542097"/>
    <x v="0"/>
    <x v="2"/>
    <s v="ago"/>
  </r>
  <r>
    <x v="6584"/>
    <x v="1"/>
    <n v="37"/>
    <n v="5"/>
    <n v="12"/>
    <n v="5"/>
    <s v="Yes"/>
    <s v="No"/>
    <n v="4.0999999999999996"/>
    <n v="1"/>
    <n v="13"/>
    <s v="Yes"/>
    <n v="0"/>
    <s v="OR"/>
    <x v="1"/>
    <n v="42"/>
    <s v="No"/>
    <s v="No"/>
    <s v="No"/>
    <s v="  Month-to-Month   "/>
    <s v="Direct Debit"/>
    <n v="29"/>
    <n v="29"/>
    <x v="3"/>
    <s v="Poor expertise of online support"/>
    <x v="428"/>
    <x v="875"/>
    <n v="20"/>
    <x v="1"/>
    <n v="24.06"/>
    <x v="10"/>
    <s v="Phone"/>
    <x v="0"/>
    <n v="0.12"/>
    <n v="1777"/>
    <s v="Medio"/>
    <s v="Medio"/>
    <n v="0.35"/>
    <n v="1169"/>
    <n v="17"/>
    <n v="1.1764705882352942"/>
    <n v="1.1764705882352942"/>
    <s v="Primera compra"/>
    <n v="774"/>
    <n v="25.429158110882955"/>
    <n v="2.1190965092402463"/>
    <x v="1"/>
    <x v="1"/>
    <s v="ago"/>
  </r>
  <r>
    <x v="6585"/>
    <x v="1"/>
    <n v="30"/>
    <n v="69"/>
    <n v="161.69999999999999"/>
    <n v="44"/>
    <s v="Yes"/>
    <s v="No"/>
    <n v="50.1"/>
    <n v="5"/>
    <n v="8"/>
    <s v="Yes"/>
    <n v="0"/>
    <s v="LA"/>
    <x v="0"/>
    <n v="51"/>
    <s v="No"/>
    <s v="No"/>
    <s v="No"/>
    <s v="  One Year   "/>
    <s v="Direct Debit"/>
    <n v="9"/>
    <n v="98"/>
    <x v="2"/>
    <s v="Competitor offered more data"/>
    <x v="941"/>
    <x v="1356"/>
    <n v="82"/>
    <x v="1"/>
    <n v="9.9700000000000006"/>
    <x v="10"/>
    <s v="Phone"/>
    <x v="0"/>
    <n v="1"/>
    <n v="4532"/>
    <s v="Medio"/>
    <s v="Medio"/>
    <n v="8.5365853658536592E-2"/>
    <n v="1612"/>
    <n v="120"/>
    <n v="0.68333333333333335"/>
    <n v="0.68333333333333335"/>
    <s v="Primera compra"/>
    <n v="1520"/>
    <n v="49.938398357289529"/>
    <n v="4.1615331964407938"/>
    <x v="1"/>
    <x v="1"/>
    <s v="ago"/>
  </r>
  <r>
    <x v="6586"/>
    <x v="1"/>
    <n v="5"/>
    <n v="246"/>
    <n v="590.20000000000005"/>
    <n v="0"/>
    <s v="No"/>
    <s v="No"/>
    <n v="0"/>
    <n v="0"/>
    <n v="9"/>
    <s v="No"/>
    <n v="90"/>
    <s v="KY"/>
    <x v="1"/>
    <n v="77"/>
    <s v="No"/>
    <s v="Yes"/>
    <s v="Yes"/>
    <s v="  One Year   "/>
    <s v="Direct Debit"/>
    <n v="59"/>
    <n v="2466"/>
    <x v="1"/>
    <s v="Service dissatisfaction"/>
    <x v="369"/>
    <x v="107"/>
    <n v="118"/>
    <x v="2"/>
    <n v="62.78"/>
    <x v="4"/>
    <s v="Email"/>
    <x v="1"/>
    <n v="0"/>
    <n v="6426"/>
    <s v="Alto"/>
    <s v="Bajo"/>
    <n v="2.5423728813559324E-2"/>
    <n v="1436"/>
    <n v="249"/>
    <n v="0.47389558232931728"/>
    <n v="0.47389558232931728"/>
    <s v="Primera compra"/>
    <n v="1300"/>
    <n v="42.710472279260784"/>
    <n v="3.5592060232717322"/>
    <x v="0"/>
    <x v="3"/>
    <s v="mar"/>
  </r>
  <r>
    <x v="6587"/>
    <x v="1"/>
    <n v="36"/>
    <n v="41"/>
    <n v="98.7"/>
    <n v="32"/>
    <s v="Yes"/>
    <s v="No"/>
    <n v="21.1"/>
    <n v="4"/>
    <n v="6"/>
    <s v="Yes"/>
    <n v="0"/>
    <s v="CT"/>
    <x v="1"/>
    <n v="65"/>
    <s v="No"/>
    <s v="Yes"/>
    <s v="No"/>
    <s v="  Month-to-Month   "/>
    <s v="Credit Card"/>
    <n v="30"/>
    <n v="229"/>
    <x v="4"/>
    <s v="Attitude of support person"/>
    <x v="1114"/>
    <x v="510"/>
    <n v="40"/>
    <x v="1"/>
    <n v="24.66"/>
    <x v="5"/>
    <s v="SMS"/>
    <x v="0"/>
    <n v="1.06"/>
    <n v="4200"/>
    <s v="Medio"/>
    <s v="Bajo"/>
    <n v="0.1"/>
    <n v="1711"/>
    <n v="77"/>
    <n v="0.51948051948051943"/>
    <n v="0.51948051948051943"/>
    <s v="Primera compra"/>
    <n v="1192"/>
    <n v="39.162217659137582"/>
    <n v="3.2635181382614653"/>
    <x v="0"/>
    <x v="1"/>
    <s v="jul"/>
  </r>
  <r>
    <x v="6588"/>
    <x v="1"/>
    <n v="36"/>
    <n v="5"/>
    <n v="15"/>
    <n v="0"/>
    <s v="No"/>
    <s v="No"/>
    <n v="0"/>
    <n v="3"/>
    <n v="5"/>
    <s v="Yes"/>
    <n v="0"/>
    <s v="VA"/>
    <x v="1"/>
    <n v="77"/>
    <s v="No"/>
    <s v="Yes"/>
    <s v="No"/>
    <s v="  Month-to-Month   "/>
    <s v="Credit Card"/>
    <n v="30"/>
    <n v="30"/>
    <x v="2"/>
    <s v="Competitor had better devices"/>
    <x v="748"/>
    <x v="1309"/>
    <n v="65"/>
    <x v="0"/>
    <n v="25.17"/>
    <x v="2"/>
    <s v="Phone"/>
    <x v="0"/>
    <n v="0"/>
    <n v="3741"/>
    <s v="Medio"/>
    <s v="Medio"/>
    <n v="7.6923076923076927E-2"/>
    <n v="802"/>
    <n v="10"/>
    <n v="6.5"/>
    <n v="6.5"/>
    <s v="Primera compra"/>
    <n v="316"/>
    <n v="10.381930184804927"/>
    <n v="0.86516084873374399"/>
    <x v="1"/>
    <x v="1"/>
    <s v="dic"/>
  </r>
  <r>
    <x v="6589"/>
    <x v="1"/>
    <n v="29"/>
    <n v="36"/>
    <n v="76.3"/>
    <n v="0"/>
    <s v="No"/>
    <s v="No"/>
    <n v="0"/>
    <n v="4"/>
    <n v="9"/>
    <s v="Yes"/>
    <n v="0"/>
    <s v="WV"/>
    <x v="1"/>
    <n v="70"/>
    <s v="No"/>
    <s v="Yes"/>
    <s v="Yes"/>
    <s v="  Month-to-Month   "/>
    <s v="Direct Debit"/>
    <n v="49"/>
    <n v="539"/>
    <x v="2"/>
    <s v="Competitor offered more data"/>
    <x v="721"/>
    <x v="159"/>
    <n v="103"/>
    <x v="0"/>
    <n v="39.99"/>
    <x v="6"/>
    <s v="SMS"/>
    <x v="0"/>
    <n v="0"/>
    <n v="1732"/>
    <s v="Medio"/>
    <s v="Medio"/>
    <n v="9.7087378640776698E-2"/>
    <n v="583"/>
    <n v="46"/>
    <n v="2.2391304347826089"/>
    <n v="2.2391304347826089"/>
    <s v="Primera compra"/>
    <n v="1139"/>
    <n v="37.420944558521562"/>
    <n v="3.1184120465434635"/>
    <x v="1"/>
    <x v="1"/>
    <s v="ago"/>
  </r>
  <r>
    <x v="6590"/>
    <x v="1"/>
    <n v="2"/>
    <n v="135"/>
    <n v="208.3"/>
    <n v="0"/>
    <s v="No"/>
    <s v="Yes"/>
    <n v="0"/>
    <n v="1"/>
    <n v="6"/>
    <s v="Yes"/>
    <n v="0"/>
    <s v="WY"/>
    <x v="0"/>
    <n v="60"/>
    <s v="No"/>
    <s v="No"/>
    <s v="Yes"/>
    <s v="  Month-to-Month   "/>
    <s v="Direct Debit"/>
    <n v="67"/>
    <n v="996"/>
    <x v="2"/>
    <s v="Competitor offered more data"/>
    <x v="1121"/>
    <x v="288"/>
    <n v="39"/>
    <x v="0"/>
    <n v="66.58"/>
    <x v="2"/>
    <s v="Email"/>
    <x v="1"/>
    <n v="0"/>
    <n v="425"/>
    <s v="Alto"/>
    <s v="Medio"/>
    <n v="0.12820512820512819"/>
    <n v="1255"/>
    <n v="140"/>
    <n v="0.27857142857142858"/>
    <n v="0.27857142857142858"/>
    <s v="Primera compra"/>
    <n v="1541"/>
    <n v="50.628336755646814"/>
    <n v="4.2190280629705681"/>
    <x v="1"/>
    <x v="2"/>
    <s v="jul"/>
  </r>
  <r>
    <x v="6591"/>
    <x v="1"/>
    <n v="18"/>
    <n v="75"/>
    <n v="161.5"/>
    <n v="34"/>
    <s v="Yes"/>
    <s v="No"/>
    <n v="28.6"/>
    <n v="2"/>
    <n v="4"/>
    <s v="Yes"/>
    <n v="0"/>
    <s v="WV"/>
    <x v="1"/>
    <n v="53"/>
    <s v="No"/>
    <s v="No"/>
    <s v="Yes"/>
    <s v="  Month-to-Month   "/>
    <s v="Direct Debit"/>
    <n v="64"/>
    <n v="798"/>
    <x v="5"/>
    <s v="Lack of affordable download/upload speed"/>
    <x v="186"/>
    <x v="705"/>
    <n v="10"/>
    <x v="2"/>
    <n v="55.46"/>
    <x v="10"/>
    <s v="Phone"/>
    <x v="1"/>
    <n v="5445.47"/>
    <n v="6178"/>
    <s v="Alto"/>
    <s v="Medio"/>
    <n v="0.7"/>
    <n v="1315"/>
    <n v="116"/>
    <n v="8.6206896551724144E-2"/>
    <n v="8.6206896551724144E-2"/>
    <s v="Primera compra"/>
    <n v="1650"/>
    <n v="54.209445585215605"/>
    <n v="4.517453798767967"/>
    <x v="1"/>
    <x v="2"/>
    <s v="abr"/>
  </r>
  <r>
    <x v="6592"/>
    <x v="1"/>
    <n v="42"/>
    <n v="223"/>
    <n v="364"/>
    <n v="231"/>
    <s v="Yes"/>
    <s v="No"/>
    <n v="70"/>
    <n v="1"/>
    <n v="6"/>
    <s v="No"/>
    <n v="21"/>
    <s v="MI"/>
    <x v="1"/>
    <n v="55"/>
    <s v="No"/>
    <s v="No"/>
    <s v="No"/>
    <s v="  Month-to-Month   "/>
    <s v="Direct Debit"/>
    <n v="47"/>
    <n v="1561"/>
    <x v="5"/>
    <s v="Price too high"/>
    <x v="850"/>
    <x v="1069"/>
    <n v="88"/>
    <x v="1"/>
    <n v="48.36"/>
    <x v="5"/>
    <s v="Phone"/>
    <x v="1"/>
    <n v="3.5"/>
    <n v="4608"/>
    <s v="Alto"/>
    <s v="Bajo"/>
    <n v="4.5454545454545456E-2"/>
    <n v="1100"/>
    <n v="458"/>
    <n v="0.19213973799126638"/>
    <n v="0.19213973799126638"/>
    <s v="Primera compra"/>
    <n v="706"/>
    <n v="23.195071868583163"/>
    <n v="1.9329226557152637"/>
    <x v="0"/>
    <x v="0"/>
    <s v="nov"/>
  </r>
  <r>
    <x v="6593"/>
    <x v="1"/>
    <n v="21"/>
    <n v="8"/>
    <n v="16"/>
    <n v="0"/>
    <s v="No"/>
    <s v="No"/>
    <n v="0"/>
    <n v="3"/>
    <n v="5"/>
    <s v="Yes"/>
    <n v="0"/>
    <s v="IL"/>
    <x v="0"/>
    <n v="58"/>
    <s v="No"/>
    <s v="No"/>
    <s v="No"/>
    <s v="  Month-to-Month   "/>
    <s v="Direct Debit"/>
    <n v="47"/>
    <n v="47"/>
    <x v="2"/>
    <s v="Competitor had better devices"/>
    <x v="107"/>
    <x v="362"/>
    <n v="38"/>
    <x v="0"/>
    <n v="49.82"/>
    <x v="5"/>
    <s v="Email"/>
    <x v="0"/>
    <n v="0"/>
    <n v="5122"/>
    <s v="Alto"/>
    <s v="Bajo"/>
    <n v="0.10526315789473684"/>
    <n v="760"/>
    <n v="12"/>
    <n v="3.1666666666666665"/>
    <n v="3.1666666666666665"/>
    <s v="Primera compra"/>
    <n v="673"/>
    <n v="22.11088295687885"/>
    <n v="1.8425735797399041"/>
    <x v="0"/>
    <x v="1"/>
    <s v="dic"/>
  </r>
  <r>
    <x v="6594"/>
    <x v="1"/>
    <n v="16"/>
    <n v="165"/>
    <n v="477.4"/>
    <n v="160"/>
    <s v="Yes"/>
    <s v="No"/>
    <n v="172"/>
    <n v="3"/>
    <n v="2"/>
    <s v="Yes"/>
    <n v="0"/>
    <s v="WI"/>
    <x v="0"/>
    <n v="41"/>
    <s v="No"/>
    <s v="No"/>
    <s v="Yes"/>
    <s v="  One Year   "/>
    <s v="Credit Card"/>
    <n v="52"/>
    <n v="2080"/>
    <x v="3"/>
    <s v="Moved"/>
    <x v="1329"/>
    <x v="1106"/>
    <n v="31"/>
    <x v="1"/>
    <n v="56.54"/>
    <x v="9"/>
    <s v="Phone"/>
    <x v="0"/>
    <n v="0.52"/>
    <n v="3368"/>
    <s v="Alto"/>
    <s v="Medio"/>
    <n v="0.25806451612903225"/>
    <n v="708"/>
    <n v="333"/>
    <n v="9.3093093093093091E-2"/>
    <n v="9.3093093093093091E-2"/>
    <s v="Primera compra"/>
    <n v="960"/>
    <n v="31.540041067761805"/>
    <n v="2.6283367556468171"/>
    <x v="1"/>
    <x v="0"/>
    <s v="feb"/>
  </r>
  <r>
    <x v="6595"/>
    <x v="1"/>
    <n v="41"/>
    <n v="6"/>
    <n v="18.600000000000001"/>
    <n v="0"/>
    <s v="No"/>
    <s v="No"/>
    <n v="0"/>
    <n v="2"/>
    <n v="1"/>
    <s v="Yes"/>
    <n v="0"/>
    <s v="MN"/>
    <x v="1"/>
    <n v="72"/>
    <s v="No"/>
    <s v="Yes"/>
    <s v="No"/>
    <s v="  Month-to-Month   "/>
    <s v="Paper Check"/>
    <n v="57"/>
    <n v="177"/>
    <x v="4"/>
    <s v="Attitude of support person"/>
    <x v="1430"/>
    <x v="1392"/>
    <n v="60"/>
    <x v="1"/>
    <n v="61.59"/>
    <x v="5"/>
    <s v="Email"/>
    <x v="1"/>
    <n v="0"/>
    <n v="3708"/>
    <s v="Alto"/>
    <s v="Bajo"/>
    <n v="6.6666666666666666E-2"/>
    <n v="885"/>
    <n v="10"/>
    <n v="6"/>
    <n v="6"/>
    <s v="Primera compra"/>
    <n v="783"/>
    <n v="25.724845995893226"/>
    <n v="2.1437371663244353"/>
    <x v="0"/>
    <x v="1"/>
    <s v="ago"/>
  </r>
  <r>
    <x v="6596"/>
    <x v="1"/>
    <n v="5"/>
    <n v="98"/>
    <n v="331"/>
    <n v="132"/>
    <s v="Yes"/>
    <s v="No"/>
    <n v="32.299999999999997"/>
    <n v="0"/>
    <n v="4"/>
    <s v="Yes"/>
    <n v="0"/>
    <s v="SC"/>
    <x v="1"/>
    <n v="43"/>
    <s v="No"/>
    <s v="No"/>
    <s v="No"/>
    <s v="  One Year   "/>
    <s v="Direct Debit"/>
    <n v="28"/>
    <n v="943"/>
    <x v="3"/>
    <s v="Moved"/>
    <x v="745"/>
    <x v="360"/>
    <n v="42"/>
    <x v="0"/>
    <n v="22.79"/>
    <x v="0"/>
    <s v="Email"/>
    <x v="1"/>
    <n v="1.62"/>
    <n v="4599"/>
    <s v="Medio"/>
    <s v="Bajo"/>
    <n v="4.7619047619047616E-2"/>
    <n v="965"/>
    <n v="232"/>
    <n v="0.18103448275862069"/>
    <n v="0.18103448275862069"/>
    <s v="Primera compra"/>
    <n v="855"/>
    <n v="28.090349075975357"/>
    <n v="2.3408624229979464"/>
    <x v="0"/>
    <x v="2"/>
    <s v="jun"/>
  </r>
  <r>
    <x v="6597"/>
    <x v="1"/>
    <n v="16"/>
    <n v="45"/>
    <n v="122.1"/>
    <n v="80"/>
    <s v="Yes"/>
    <s v="No"/>
    <n v="27"/>
    <n v="4"/>
    <n v="6"/>
    <s v="Yes"/>
    <n v="0"/>
    <s v="MS"/>
    <x v="0"/>
    <n v="48"/>
    <s v="No"/>
    <s v="No"/>
    <s v="No"/>
    <s v="  Month-to-Month   "/>
    <s v="Direct Debit"/>
    <n v="37"/>
    <n v="760"/>
    <x v="3"/>
    <s v="Moved"/>
    <x v="1444"/>
    <x v="1059"/>
    <n v="84"/>
    <x v="2"/>
    <n v="34.51"/>
    <x v="0"/>
    <s v="Email"/>
    <x v="0"/>
    <n v="0.11"/>
    <n v="2869"/>
    <s v="Medio"/>
    <s v="Bajo"/>
    <n v="2.3809523809523808E-2"/>
    <n v="773"/>
    <n v="127"/>
    <n v="0.66141732283464572"/>
    <n v="0.66141732283464572"/>
    <s v="Primera compra"/>
    <n v="1092"/>
    <n v="35.876796714579058"/>
    <n v="2.989733059548255"/>
    <x v="0"/>
    <x v="2"/>
    <s v="oct"/>
  </r>
  <r>
    <x v="6598"/>
    <x v="1"/>
    <n v="21"/>
    <n v="228"/>
    <n v="722.6"/>
    <n v="264"/>
    <s v="Yes"/>
    <s v="No"/>
    <n v="225.7"/>
    <n v="1"/>
    <n v="8"/>
    <s v="Yes"/>
    <n v="0"/>
    <s v="VA"/>
    <x v="1"/>
    <n v="70"/>
    <s v="No"/>
    <s v="Yes"/>
    <s v="Yes"/>
    <s v="  One Year   "/>
    <s v="Direct Debit"/>
    <n v="51"/>
    <n v="3371"/>
    <x v="2"/>
    <s v="Competitor made better offer"/>
    <x v="1294"/>
    <x v="203"/>
    <n v="93"/>
    <x v="0"/>
    <n v="59.38"/>
    <x v="10"/>
    <s v="Email"/>
    <x v="0"/>
    <n v="11.29"/>
    <n v="2600"/>
    <s v="Alto"/>
    <s v="Medio"/>
    <n v="7.5268817204301078E-2"/>
    <n v="925"/>
    <n v="499"/>
    <n v="0.18637274549098196"/>
    <n v="0.18637274549098196"/>
    <s v="Primera compra"/>
    <n v="776"/>
    <n v="25.494866529774125"/>
    <n v="2.1245722108145104"/>
    <x v="1"/>
    <x v="3"/>
    <s v="ago"/>
  </r>
  <r>
    <x v="6599"/>
    <x v="1"/>
    <n v="2"/>
    <n v="91"/>
    <n v="154.6"/>
    <n v="104"/>
    <s v="Yes"/>
    <s v="No"/>
    <n v="156"/>
    <n v="3"/>
    <n v="5"/>
    <s v="Yes"/>
    <n v="0"/>
    <s v="WA"/>
    <x v="1"/>
    <n v="84"/>
    <s v="No"/>
    <s v="Yes"/>
    <s v="No"/>
    <s v="  Month-to-Month   "/>
    <s v="Direct Debit"/>
    <n v="37"/>
    <n v="944"/>
    <x v="4"/>
    <s v="Attitude of support person"/>
    <x v="456"/>
    <x v="286"/>
    <n v="8"/>
    <x v="0"/>
    <n v="34.25"/>
    <x v="3"/>
    <s v="Phone"/>
    <x v="1"/>
    <n v="0.31"/>
    <n v="2421"/>
    <s v="Medio"/>
    <s v="Bajo"/>
    <n v="0.125"/>
    <n v="485"/>
    <n v="196"/>
    <n v="4.0816326530612242E-2"/>
    <n v="4.0816326530612242E-2"/>
    <s v="Primera compra"/>
    <n v="433"/>
    <n v="14.225872689938399"/>
    <n v="1.1854893908281998"/>
    <x v="0"/>
    <x v="2"/>
    <s v="ago"/>
  </r>
  <r>
    <x v="6600"/>
    <x v="1"/>
    <n v="42"/>
    <n v="105"/>
    <n v="237.7"/>
    <n v="144"/>
    <s v="Yes"/>
    <s v="No"/>
    <n v="108"/>
    <n v="1"/>
    <n v="8"/>
    <s v="No"/>
    <n v="23"/>
    <s v="WV"/>
    <x v="0"/>
    <n v="37"/>
    <s v="No"/>
    <s v="No"/>
    <s v="Yes"/>
    <s v="  One Year   "/>
    <s v="Direct Debit"/>
    <n v="48"/>
    <n v="2859"/>
    <x v="1"/>
    <s v="Service dissatisfaction"/>
    <x v="1277"/>
    <x v="1370"/>
    <n v="52"/>
    <x v="1"/>
    <n v="45.44"/>
    <x v="0"/>
    <s v="Phone"/>
    <x v="0"/>
    <n v="0.43"/>
    <n v="5991"/>
    <s v="Alto"/>
    <s v="Bajo"/>
    <n v="3.8461538461538464E-2"/>
    <n v="494"/>
    <n v="251"/>
    <n v="0.20717131474103587"/>
    <n v="0.20717131474103587"/>
    <s v="Primera compra"/>
    <n v="1166"/>
    <n v="38.308008213552363"/>
    <n v="3.1923340177960302"/>
    <x v="0"/>
    <x v="3"/>
    <s v="ago"/>
  </r>
  <r>
    <x v="6600"/>
    <x v="1"/>
    <n v="46"/>
    <n v="105"/>
    <n v="237.7"/>
    <n v="144"/>
    <s v="Yes"/>
    <s v="No"/>
    <n v="108"/>
    <n v="1"/>
    <n v="8"/>
    <s v="No"/>
    <n v="23"/>
    <s v="WV"/>
    <x v="0"/>
    <n v="37"/>
    <s v="No"/>
    <s v="No"/>
    <s v="Yes"/>
    <s v="  One Year   "/>
    <s v="Direct Debit"/>
    <n v="48"/>
    <n v="2859"/>
    <x v="1"/>
    <s v="Service dissatisfaction"/>
    <x v="1277"/>
    <x v="1370"/>
    <n v="52"/>
    <x v="1"/>
    <n v="45.44"/>
    <x v="0"/>
    <s v="Phone"/>
    <x v="0"/>
    <n v="0.43"/>
    <n v="6508"/>
    <s v="Alto"/>
    <s v="Bajo"/>
    <n v="3.8461538461538464E-2"/>
    <n v="494"/>
    <n v="251"/>
    <n v="0.20717131474103587"/>
    <n v="0.20717131474103587"/>
    <s v="Compra posterior"/>
    <n v="1166"/>
    <n v="38.308008213552363"/>
    <n v="3.1923340177960302"/>
    <x v="0"/>
    <x v="3"/>
    <s v="ago"/>
  </r>
  <r>
    <x v="6601"/>
    <x v="1"/>
    <n v="5"/>
    <n v="8"/>
    <n v="16"/>
    <n v="0"/>
    <s v="No"/>
    <s v="No"/>
    <n v="0"/>
    <n v="5"/>
    <n v="1"/>
    <s v="Yes"/>
    <n v="0"/>
    <s v="OR"/>
    <x v="0"/>
    <n v="45"/>
    <s v="No"/>
    <s v="No"/>
    <s v="No"/>
    <s v="  Month-to-Month   "/>
    <s v="Direct Debit"/>
    <n v="16"/>
    <n v="16"/>
    <x v="2"/>
    <s v="Competitor had better devices"/>
    <x v="252"/>
    <x v="626"/>
    <n v="15"/>
    <x v="2"/>
    <n v="17.95"/>
    <x v="7"/>
    <s v="Phone"/>
    <x v="1"/>
    <n v="0"/>
    <n v="2950"/>
    <s v="Medio"/>
    <s v="Medio"/>
    <n v="0.4"/>
    <n v="568"/>
    <n v="14"/>
    <n v="1.0714285714285714"/>
    <n v="1.0714285714285714"/>
    <s v="Primera compra"/>
    <n v="689"/>
    <n v="22.636550308008214"/>
    <n v="1.8863791923340179"/>
    <x v="1"/>
    <x v="1"/>
    <s v="nov"/>
  </r>
  <r>
    <x v="6602"/>
    <x v="1"/>
    <n v="6"/>
    <n v="75"/>
    <n v="157.5"/>
    <n v="33"/>
    <s v="Yes"/>
    <s v="No"/>
    <n v="64.900000000000006"/>
    <n v="3"/>
    <n v="12"/>
    <s v="Yes"/>
    <n v="0"/>
    <s v="ID"/>
    <x v="0"/>
    <n v="39"/>
    <s v="No"/>
    <s v="No"/>
    <s v="No"/>
    <s v="  Month-to-Month   "/>
    <s v="Direct Debit"/>
    <n v="26"/>
    <n v="268"/>
    <x v="1"/>
    <s v="Limited range of services"/>
    <x v="957"/>
    <x v="526"/>
    <n v="54"/>
    <x v="1"/>
    <n v="26.04"/>
    <x v="6"/>
    <s v="Phone"/>
    <x v="1"/>
    <n v="1.3"/>
    <n v="3949"/>
    <s v="Medio"/>
    <s v="Medio"/>
    <n v="0.18518518518518517"/>
    <n v="1069"/>
    <n v="118"/>
    <n v="0.4576271186440678"/>
    <n v="0.4576271186440678"/>
    <s v="Primera compra"/>
    <n v="1513"/>
    <n v="49.708418891170432"/>
    <n v="4.1423682409308693"/>
    <x v="1"/>
    <x v="1"/>
    <s v="ago"/>
  </r>
  <r>
    <x v="6603"/>
    <x v="1"/>
    <n v="25"/>
    <n v="149"/>
    <n v="408.9"/>
    <n v="0"/>
    <s v="No"/>
    <s v="No"/>
    <n v="0"/>
    <n v="5"/>
    <n v="3"/>
    <s v="Yes"/>
    <n v="0"/>
    <s v="WI"/>
    <x v="0"/>
    <n v="49"/>
    <s v="No"/>
    <s v="No"/>
    <s v="Yes"/>
    <s v="  One Year   "/>
    <s v="Credit Card"/>
    <n v="49"/>
    <n v="3310"/>
    <x v="2"/>
    <s v="Competitor made better offer"/>
    <x v="1283"/>
    <x v="410"/>
    <n v="67"/>
    <x v="1"/>
    <n v="44.66"/>
    <x v="5"/>
    <s v="SMS"/>
    <x v="0"/>
    <n v="0"/>
    <n v="5812"/>
    <s v="Medio"/>
    <s v="Bajo"/>
    <n v="5.9701492537313432E-2"/>
    <n v="834"/>
    <n v="153"/>
    <n v="0.43790849673202614"/>
    <n v="0.43790849673202614"/>
    <s v="Primera compra"/>
    <n v="768"/>
    <n v="25.232032854209447"/>
    <n v="2.1026694045174539"/>
    <x v="0"/>
    <x v="3"/>
    <s v="sept"/>
  </r>
  <r>
    <x v="6604"/>
    <x v="1"/>
    <n v="26"/>
    <n v="275"/>
    <n v="729.8"/>
    <n v="8"/>
    <s v="Yes"/>
    <s v="No"/>
    <n v="7.9"/>
    <n v="2"/>
    <n v="0"/>
    <s v="No"/>
    <n v="0"/>
    <s v="VT"/>
    <x v="0"/>
    <n v="48"/>
    <s v="No"/>
    <s v="No"/>
    <s v="No"/>
    <s v="  One Year   "/>
    <s v="Direct Debit"/>
    <n v="13"/>
    <n v="614"/>
    <x v="5"/>
    <s v="Long distance charges"/>
    <x v="756"/>
    <x v="1080"/>
    <n v="48"/>
    <x v="1"/>
    <n v="13.43"/>
    <x v="1"/>
    <s v="Phone"/>
    <x v="1"/>
    <n v="0.24"/>
    <n v="3400"/>
    <s v="Medio"/>
    <s v="Bajo"/>
    <n v="0"/>
    <n v="1377"/>
    <n v="283"/>
    <n v="0.16961130742049471"/>
    <n v="0.16961130742049471"/>
    <s v="Primera compra"/>
    <n v="1463"/>
    <n v="48.06570841889117"/>
    <n v="4.0054757015742641"/>
    <x v="2"/>
    <x v="1"/>
    <s v="oct"/>
  </r>
  <r>
    <x v="6605"/>
    <x v="1"/>
    <n v="1"/>
    <n v="3"/>
    <n v="7"/>
    <n v="4"/>
    <s v="Yes"/>
    <s v="No"/>
    <n v="2.2999999999999998"/>
    <n v="1"/>
    <n v="2"/>
    <s v="No"/>
    <n v="6"/>
    <s v="MN"/>
    <x v="1"/>
    <n v="46"/>
    <s v="No"/>
    <s v="No"/>
    <s v="No"/>
    <s v="  Month-to-Month   "/>
    <s v="Paper Check"/>
    <n v="45"/>
    <n v="45"/>
    <x v="2"/>
    <s v="Competitor had better devices"/>
    <x v="1121"/>
    <x v="641"/>
    <n v="35"/>
    <x v="2"/>
    <n v="37.479999999999997"/>
    <x v="10"/>
    <s v="SMS"/>
    <x v="0"/>
    <n v="0.12"/>
    <n v="2554"/>
    <s v="Medio"/>
    <s v="Medio"/>
    <n v="0.2"/>
    <n v="414"/>
    <n v="14"/>
    <n v="2.5"/>
    <n v="2.5"/>
    <s v="Primera compra"/>
    <n v="1541"/>
    <n v="50.628336755646814"/>
    <n v="4.2190280629705681"/>
    <x v="1"/>
    <x v="1"/>
    <s v="jul"/>
  </r>
  <r>
    <x v="6606"/>
    <x v="1"/>
    <n v="41"/>
    <n v="19"/>
    <n v="59.8"/>
    <n v="48"/>
    <s v="Yes"/>
    <s v="No"/>
    <n v="49.6"/>
    <n v="5"/>
    <n v="8"/>
    <s v="Yes"/>
    <n v="0"/>
    <s v="VA"/>
    <x v="0"/>
    <n v="42"/>
    <s v="No"/>
    <s v="No"/>
    <s v="No"/>
    <s v="  Month-to-Month   "/>
    <s v="Direct Debit"/>
    <n v="34"/>
    <n v="401"/>
    <x v="4"/>
    <s v="Attitude of support person"/>
    <x v="404"/>
    <x v="1250"/>
    <n v="3"/>
    <x v="1"/>
    <n v="32.270000000000003"/>
    <x v="9"/>
    <s v="SMS"/>
    <x v="1"/>
    <n v="1.49"/>
    <n v="2969"/>
    <s v="Medio"/>
    <s v="Medio"/>
    <n v="2.6666666666666665"/>
    <n v="434"/>
    <n v="75"/>
    <n v="0.04"/>
    <n v="0.04"/>
    <s v="Primera compra"/>
    <n v="762"/>
    <n v="25.034907597535934"/>
    <n v="2.086242299794661"/>
    <x v="1"/>
    <x v="1"/>
    <s v="sept"/>
  </r>
  <r>
    <x v="6607"/>
    <x v="1"/>
    <n v="29"/>
    <n v="6"/>
    <n v="16.600000000000001"/>
    <n v="0"/>
    <s v="No"/>
    <s v="Yes"/>
    <n v="0"/>
    <n v="3"/>
    <n v="19"/>
    <s v="Yes"/>
    <n v="0"/>
    <s v="WV"/>
    <x v="0"/>
    <n v="28"/>
    <s v="Yes"/>
    <s v="No"/>
    <s v="No"/>
    <s v="  Month-to-Month   "/>
    <s v="Direct Debit"/>
    <n v="26"/>
    <n v="106"/>
    <x v="5"/>
    <s v="Long distance charges"/>
    <x v="580"/>
    <x v="226"/>
    <n v="36"/>
    <x v="1"/>
    <n v="29.84"/>
    <x v="4"/>
    <s v="Phone"/>
    <x v="1"/>
    <n v="0"/>
    <n v="3226"/>
    <s v="Medio"/>
    <s v="Bajo"/>
    <n v="8.3333333333333329E-2"/>
    <n v="747"/>
    <n v="9"/>
    <n v="4"/>
    <n v="4"/>
    <s v="Primera compra"/>
    <n v="739"/>
    <n v="24.279260780287476"/>
    <n v="2.023271731690623"/>
    <x v="0"/>
    <x v="1"/>
    <s v="oct"/>
  </r>
  <r>
    <x v="6608"/>
    <x v="1"/>
    <n v="2"/>
    <n v="13"/>
    <n v="29.7"/>
    <n v="0"/>
    <s v="No"/>
    <s v="No"/>
    <n v="0"/>
    <n v="0"/>
    <n v="2"/>
    <s v="No"/>
    <n v="0"/>
    <s v="WV"/>
    <x v="0"/>
    <n v="53"/>
    <s v="No"/>
    <s v="No"/>
    <s v="No"/>
    <s v="  Month-to-Month   "/>
    <s v="Direct Debit"/>
    <n v="12"/>
    <n v="91"/>
    <x v="2"/>
    <s v="Competitor had better devices"/>
    <x v="493"/>
    <x v="610"/>
    <n v="98"/>
    <x v="2"/>
    <n v="10.73"/>
    <x v="2"/>
    <s v="Phone"/>
    <x v="0"/>
    <n v="0"/>
    <n v="2618"/>
    <s v="Medio"/>
    <s v="Medio"/>
    <n v="5.1020408163265307E-2"/>
    <n v="501"/>
    <n v="18"/>
    <n v="5.4444444444444446"/>
    <n v="5.4444444444444446"/>
    <s v="Primera compra"/>
    <n v="339"/>
    <n v="11.137577002053387"/>
    <n v="0.92813141683778222"/>
    <x v="1"/>
    <x v="1"/>
    <s v="nov"/>
  </r>
  <r>
    <x v="6609"/>
    <x v="1"/>
    <n v="3"/>
    <n v="22"/>
    <n v="52.2"/>
    <n v="0"/>
    <s v="No"/>
    <s v="No"/>
    <n v="0"/>
    <n v="0"/>
    <n v="5"/>
    <s v="Yes"/>
    <n v="0"/>
    <s v="CA"/>
    <x v="1"/>
    <n v="33"/>
    <s v="No"/>
    <s v="No"/>
    <s v="No"/>
    <s v="  Month-to-Month   "/>
    <s v="Direct Debit"/>
    <n v="44"/>
    <n v="382"/>
    <x v="0"/>
    <m/>
    <x v="550"/>
    <x v="868"/>
    <n v="39"/>
    <x v="2"/>
    <n v="46.5"/>
    <x v="10"/>
    <s v="SMS"/>
    <x v="0"/>
    <n v="0"/>
    <n v="4548"/>
    <s v="Alto"/>
    <s v="Medio"/>
    <n v="0.17948717948717949"/>
    <n v="934"/>
    <n v="29"/>
    <n v="1.3448275862068966"/>
    <n v="1.3448275862068966"/>
    <s v="Primera compra"/>
    <n v="439"/>
    <n v="14.422997946611909"/>
    <n v="1.2019164955509924"/>
    <x v="1"/>
    <x v="1"/>
    <s v="ago"/>
  </r>
  <r>
    <x v="6610"/>
    <x v="1"/>
    <n v="3"/>
    <n v="6"/>
    <n v="14"/>
    <n v="4"/>
    <s v="Yes"/>
    <s v="No"/>
    <n v="2.5"/>
    <n v="2"/>
    <n v="1"/>
    <s v="Yes"/>
    <n v="0"/>
    <s v="VT"/>
    <x v="1"/>
    <n v="55"/>
    <s v="No"/>
    <s v="No"/>
    <s v="No"/>
    <s v="  Month-to-Month   "/>
    <s v="Direct Debit"/>
    <n v="26"/>
    <n v="26"/>
    <x v="2"/>
    <s v="Competitor had better devices"/>
    <x v="72"/>
    <x v="951"/>
    <n v="95"/>
    <x v="2"/>
    <n v="26.66"/>
    <x v="3"/>
    <s v="SMS"/>
    <x v="0"/>
    <n v="0.12"/>
    <n v="2070"/>
    <s v="Medio"/>
    <s v="Bajo"/>
    <n v="1.0526315789473684E-2"/>
    <n v="960"/>
    <n v="11"/>
    <n v="8.6363636363636367"/>
    <n v="8.6363636363636367"/>
    <s v="Primera compra"/>
    <n v="1161"/>
    <n v="38.143737166324435"/>
    <n v="3.1786447638603694"/>
    <x v="2"/>
    <x v="1"/>
    <s v="ago"/>
  </r>
  <r>
    <x v="6611"/>
    <x v="1"/>
    <n v="4"/>
    <n v="3"/>
    <n v="6"/>
    <n v="4"/>
    <s v="Yes"/>
    <s v="No"/>
    <n v="1.6"/>
    <n v="3"/>
    <n v="8"/>
    <s v="Yes"/>
    <n v="0"/>
    <s v="SC"/>
    <x v="1"/>
    <n v="32"/>
    <s v="No"/>
    <s v="No"/>
    <s v="No"/>
    <s v="  Month-to-Month   "/>
    <s v="Direct Debit"/>
    <n v="42"/>
    <n v="42"/>
    <x v="2"/>
    <s v="Competitor had better devices"/>
    <x v="523"/>
    <x v="875"/>
    <n v="26"/>
    <x v="0"/>
    <n v="35.9"/>
    <x v="0"/>
    <s v="Phone"/>
    <x v="0"/>
    <n v="0.08"/>
    <n v="1453"/>
    <s v="Medio"/>
    <s v="Bajo"/>
    <n v="7.6923076923076927E-2"/>
    <n v="1169"/>
    <n v="9"/>
    <n v="2.8888888888888888"/>
    <n v="2.8888888888888888"/>
    <s v="Primera compra"/>
    <n v="596"/>
    <n v="19.581108829568791"/>
    <n v="1.6317590691307327"/>
    <x v="0"/>
    <x v="1"/>
    <s v="feb"/>
  </r>
  <r>
    <x v="6612"/>
    <x v="1"/>
    <n v="26"/>
    <n v="165"/>
    <n v="335.3"/>
    <n v="0"/>
    <s v="No"/>
    <s v="No"/>
    <n v="0"/>
    <n v="5"/>
    <n v="1"/>
    <s v="Yes"/>
    <n v="0"/>
    <s v="KY"/>
    <x v="0"/>
    <n v="59"/>
    <s v="No"/>
    <s v="No"/>
    <s v="Yes"/>
    <s v="  One Year   "/>
    <s v="Credit Card"/>
    <n v="36"/>
    <n v="1730"/>
    <x v="3"/>
    <s v="Don't know"/>
    <x v="652"/>
    <x v="1136"/>
    <n v="115"/>
    <x v="1"/>
    <n v="30.08"/>
    <x v="6"/>
    <s v="Phone"/>
    <x v="1"/>
    <n v="0"/>
    <n v="2799"/>
    <s v="Medio"/>
    <s v="Medio"/>
    <n v="8.6956521739130432E-2"/>
    <n v="1246"/>
    <n v="175"/>
    <n v="0.65714285714285714"/>
    <n v="0.65714285714285714"/>
    <s v="Primera compra"/>
    <n v="1704"/>
    <n v="55.983572895277206"/>
    <n v="4.6652977412731005"/>
    <x v="1"/>
    <x v="0"/>
    <s v="feb"/>
  </r>
  <r>
    <x v="6613"/>
    <x v="1"/>
    <n v="23"/>
    <n v="6"/>
    <n v="16.899999999999999"/>
    <n v="4"/>
    <s v="Yes"/>
    <s v="No"/>
    <n v="3.9"/>
    <n v="5"/>
    <n v="4"/>
    <s v="Yes"/>
    <n v="0"/>
    <s v="IA"/>
    <x v="0"/>
    <n v="55"/>
    <s v="No"/>
    <s v="No"/>
    <s v="Yes"/>
    <s v="  Month-to-Month   "/>
    <s v="Credit Card"/>
    <n v="59"/>
    <n v="124"/>
    <x v="2"/>
    <s v="Competitor made better offer"/>
    <x v="798"/>
    <x v="754"/>
    <n v="51"/>
    <x v="1"/>
    <n v="69.42"/>
    <x v="7"/>
    <s v="Phone"/>
    <x v="1"/>
    <n v="0.16"/>
    <n v="366"/>
    <s v="Alto"/>
    <s v="Medio"/>
    <n v="0.11764705882352941"/>
    <n v="768"/>
    <n v="16"/>
    <n v="3.1875"/>
    <n v="3.1875"/>
    <s v="Primera compra"/>
    <n v="1539"/>
    <n v="50.562628336755651"/>
    <n v="4.213552361396304"/>
    <x v="1"/>
    <x v="1"/>
    <s v="jul"/>
  </r>
  <r>
    <x v="6614"/>
    <x v="1"/>
    <n v="16"/>
    <n v="8"/>
    <n v="19.3"/>
    <n v="0"/>
    <s v="No"/>
    <s v="No"/>
    <n v="0"/>
    <n v="4"/>
    <n v="4"/>
    <s v="Yes"/>
    <n v="0"/>
    <s v="ME"/>
    <x v="0"/>
    <n v="63"/>
    <s v="No"/>
    <s v="No"/>
    <s v="No"/>
    <s v="  Month-to-Month   "/>
    <s v="Direct Debit"/>
    <n v="59"/>
    <n v="113"/>
    <x v="3"/>
    <s v="Don't know"/>
    <x v="380"/>
    <x v="497"/>
    <n v="62"/>
    <x v="2"/>
    <n v="57.77"/>
    <x v="4"/>
    <s v="SMS"/>
    <x v="1"/>
    <n v="0"/>
    <n v="5466"/>
    <s v="Alto"/>
    <s v="Bajo"/>
    <n v="4.8387096774193547E-2"/>
    <n v="1597"/>
    <n v="11"/>
    <n v="5.6363636363636367"/>
    <n v="5.6363636363636367"/>
    <s v="Primera compra"/>
    <n v="691"/>
    <n v="22.702258726899384"/>
    <n v="1.891854893908282"/>
    <x v="0"/>
    <x v="1"/>
    <s v="nov"/>
  </r>
  <r>
    <x v="6615"/>
    <x v="1"/>
    <n v="26"/>
    <n v="101"/>
    <n v="274"/>
    <n v="0"/>
    <s v="No"/>
    <s v="No"/>
    <n v="0"/>
    <n v="4"/>
    <n v="12"/>
    <s v="Yes"/>
    <n v="0"/>
    <s v="OR"/>
    <x v="1"/>
    <n v="22"/>
    <s v="Yes"/>
    <s v="No"/>
    <s v="Yes"/>
    <s v="  Month-to-Month   "/>
    <s v="Direct Debit"/>
    <n v="59"/>
    <n v="1251"/>
    <x v="4"/>
    <s v="Attitude of support person"/>
    <x v="945"/>
    <x v="1351"/>
    <n v="49"/>
    <x v="1"/>
    <n v="63.54"/>
    <x v="0"/>
    <s v="SMS"/>
    <x v="0"/>
    <n v="0"/>
    <n v="4481"/>
    <s v="Alto"/>
    <s v="Bajo"/>
    <n v="4.0816326530612242E-2"/>
    <n v="403"/>
    <n v="103"/>
    <n v="0.47572815533980584"/>
    <n v="0.47572815533980584"/>
    <s v="Primera compra"/>
    <n v="1478"/>
    <n v="48.558521560574953"/>
    <n v="4.046543463381246"/>
    <x v="0"/>
    <x v="0"/>
    <s v="sept"/>
  </r>
  <r>
    <x v="6616"/>
    <x v="1"/>
    <n v="20"/>
    <n v="66"/>
    <n v="152"/>
    <n v="152"/>
    <s v="Yes"/>
    <s v="No"/>
    <n v="174.8"/>
    <n v="4"/>
    <n v="1"/>
    <s v="Yes"/>
    <n v="0"/>
    <s v="OH"/>
    <x v="1"/>
    <n v="74"/>
    <s v="No"/>
    <s v="Yes"/>
    <s v="No"/>
    <s v="  Month-to-Month   "/>
    <s v="Direct Debit"/>
    <n v="62"/>
    <n v="2349"/>
    <x v="5"/>
    <s v="Lack of affordable download/upload speed"/>
    <x v="1227"/>
    <x v="368"/>
    <n v="52"/>
    <x v="2"/>
    <n v="58.83"/>
    <x v="1"/>
    <s v="SMS"/>
    <x v="1"/>
    <n v="3.5"/>
    <n v="2579"/>
    <s v="Alto"/>
    <s v="Bajo"/>
    <n v="0"/>
    <n v="1042"/>
    <n v="218"/>
    <n v="0.23853211009174313"/>
    <n v="0.23853211009174313"/>
    <s v="Primera compra"/>
    <n v="1343"/>
    <n v="44.123203285420942"/>
    <n v="3.676933607118412"/>
    <x v="2"/>
    <x v="3"/>
    <s v="feb"/>
  </r>
  <r>
    <x v="6617"/>
    <x v="1"/>
    <n v="38"/>
    <n v="16"/>
    <n v="42.2"/>
    <n v="0"/>
    <s v="No"/>
    <s v="No"/>
    <n v="0"/>
    <n v="4"/>
    <n v="5"/>
    <s v="Yes"/>
    <n v="0"/>
    <s v="HI"/>
    <x v="0"/>
    <n v="39"/>
    <s v="No"/>
    <s v="No"/>
    <s v="No"/>
    <s v="  Month-to-Month   "/>
    <s v="Paper Check"/>
    <n v="9"/>
    <n v="72"/>
    <x v="4"/>
    <s v="Attitude of support person"/>
    <x v="1353"/>
    <x v="178"/>
    <n v="29"/>
    <x v="1"/>
    <n v="8.94"/>
    <x v="10"/>
    <s v="SMS"/>
    <x v="1"/>
    <n v="0"/>
    <n v="2339"/>
    <s v="Medio"/>
    <s v="Medio"/>
    <n v="0.2413793103448276"/>
    <n v="1291"/>
    <n v="23"/>
    <n v="1.2608695652173914"/>
    <n v="1.2608695652173914"/>
    <s v="Primera compra"/>
    <n v="1268"/>
    <n v="41.659137577002049"/>
    <n v="3.4715947980835042"/>
    <x v="1"/>
    <x v="1"/>
    <s v="abr"/>
  </r>
  <r>
    <x v="6618"/>
    <x v="1"/>
    <n v="32"/>
    <n v="4"/>
    <n v="9"/>
    <n v="0"/>
    <s v="No"/>
    <s v="No"/>
    <n v="0"/>
    <n v="0"/>
    <n v="13"/>
    <s v="No"/>
    <n v="26"/>
    <s v="WY"/>
    <x v="0"/>
    <n v="27"/>
    <s v="Yes"/>
    <s v="No"/>
    <s v="No"/>
    <s v="  Month-to-Month   "/>
    <s v="Paper Check"/>
    <n v="45"/>
    <n v="45"/>
    <x v="1"/>
    <s v="Lack of self-service on Website"/>
    <x v="796"/>
    <x v="1178"/>
    <n v="2"/>
    <x v="1"/>
    <n v="43.3"/>
    <x v="3"/>
    <s v="SMS"/>
    <x v="1"/>
    <n v="0"/>
    <n v="2451"/>
    <s v="Medio"/>
    <s v="Bajo"/>
    <n v="0.5"/>
    <n v="1477"/>
    <n v="5"/>
    <n v="0.4"/>
    <n v="0.4"/>
    <s v="Primera compra"/>
    <n v="821"/>
    <n v="26.973305954825463"/>
    <n v="2.2477754962354553"/>
    <x v="2"/>
    <x v="1"/>
    <s v="jul"/>
  </r>
  <r>
    <x v="6619"/>
    <x v="1"/>
    <n v="8"/>
    <n v="11"/>
    <n v="23.1"/>
    <n v="12"/>
    <s v="Yes"/>
    <s v="No"/>
    <n v="8.4"/>
    <n v="1"/>
    <n v="7"/>
    <s v="Yes"/>
    <n v="0"/>
    <s v="KY"/>
    <x v="0"/>
    <n v="71"/>
    <s v="No"/>
    <s v="Yes"/>
    <s v="No"/>
    <s v="  Month-to-Month   "/>
    <s v="Credit Card"/>
    <n v="15"/>
    <n v="38"/>
    <x v="2"/>
    <s v="Competitor had better devices"/>
    <x v="71"/>
    <x v="273"/>
    <n v="83"/>
    <x v="1"/>
    <n v="16.39"/>
    <x v="3"/>
    <s v="Phone"/>
    <x v="0"/>
    <n v="0.25"/>
    <n v="5697"/>
    <s v="Medio"/>
    <s v="Bajo"/>
    <n v="1.2048192771084338E-2"/>
    <n v="586"/>
    <n v="24"/>
    <n v="3.4583333333333335"/>
    <n v="3.4583333333333335"/>
    <s v="Primera compra"/>
    <n v="703"/>
    <n v="23.096509240246405"/>
    <n v="1.924709103353867"/>
    <x v="0"/>
    <x v="1"/>
    <s v="nov"/>
  </r>
  <r>
    <x v="6620"/>
    <x v="1"/>
    <n v="11"/>
    <n v="11"/>
    <n v="22.4"/>
    <n v="12"/>
    <s v="Yes"/>
    <s v="No"/>
    <n v="11.3"/>
    <n v="2"/>
    <n v="11"/>
    <s v="Yes"/>
    <n v="0"/>
    <s v="MS"/>
    <x v="0"/>
    <n v="57"/>
    <s v="No"/>
    <s v="No"/>
    <s v="Yes"/>
    <s v="  Month-to-Month   "/>
    <s v="Direct Debit"/>
    <n v="40"/>
    <n v="112"/>
    <x v="4"/>
    <s v="Attitude of service provider"/>
    <x v="537"/>
    <x v="658"/>
    <n v="14"/>
    <x v="2"/>
    <n v="35.79"/>
    <x v="4"/>
    <s v="SMS"/>
    <x v="1"/>
    <n v="0.34"/>
    <n v="1047"/>
    <s v="Medio"/>
    <s v="Bajo"/>
    <n v="0.21428571428571427"/>
    <n v="1644"/>
    <n v="26"/>
    <n v="0.53846153846153844"/>
    <n v="0.53846153846153844"/>
    <s v="Primera compra"/>
    <n v="841"/>
    <n v="27.630390143737166"/>
    <n v="2.3025325119780971"/>
    <x v="0"/>
    <x v="1"/>
    <s v="jun"/>
  </r>
  <r>
    <x v="6621"/>
    <x v="1"/>
    <n v="29"/>
    <n v="31"/>
    <n v="68.400000000000006"/>
    <n v="0"/>
    <s v="No"/>
    <s v="No"/>
    <n v="0"/>
    <n v="4"/>
    <n v="1"/>
    <s v="No"/>
    <n v="23"/>
    <s v="MI"/>
    <x v="0"/>
    <n v="58"/>
    <s v="No"/>
    <s v="No"/>
    <s v="No"/>
    <s v="  Month-to-Month   "/>
    <s v="Direct Debit"/>
    <n v="39"/>
    <n v="386"/>
    <x v="2"/>
    <s v="Competitor offered more data"/>
    <x v="1053"/>
    <x v="606"/>
    <n v="100"/>
    <x v="1"/>
    <n v="39.61"/>
    <x v="4"/>
    <s v="SMS"/>
    <x v="1"/>
    <n v="0"/>
    <n v="6704"/>
    <s v="Medio"/>
    <s v="Bajo"/>
    <n v="0.03"/>
    <n v="754"/>
    <n v="34"/>
    <n v="2.9411764705882355"/>
    <n v="2.9411764705882355"/>
    <s v="Primera compra"/>
    <n v="380"/>
    <n v="12.484599589322382"/>
    <n v="1.0403832991101984"/>
    <x v="0"/>
    <x v="1"/>
    <s v="sept"/>
  </r>
  <r>
    <x v="6622"/>
    <x v="1"/>
    <n v="36"/>
    <n v="41"/>
    <n v="138.1"/>
    <n v="112"/>
    <s v="Yes"/>
    <s v="No"/>
    <n v="124.1"/>
    <n v="1"/>
    <n v="1"/>
    <s v="Yes"/>
    <n v="0"/>
    <s v="NE"/>
    <x v="0"/>
    <n v="64"/>
    <s v="No"/>
    <s v="No"/>
    <s v="No"/>
    <s v="  Month-to-Month   "/>
    <s v="Direct Debit"/>
    <n v="47"/>
    <n v="1296"/>
    <x v="5"/>
    <s v="Long distance charges"/>
    <x v="964"/>
    <x v="874"/>
    <n v="75"/>
    <x v="1"/>
    <n v="55.96"/>
    <x v="0"/>
    <s v="SMS"/>
    <x v="0"/>
    <n v="3.72"/>
    <n v="6683"/>
    <s v="Alto"/>
    <s v="Bajo"/>
    <n v="2.6666666666666668E-2"/>
    <n v="1005"/>
    <n v="155"/>
    <n v="0.4838709677419355"/>
    <n v="0.4838709677419355"/>
    <s v="Primera compra"/>
    <n v="544"/>
    <n v="17.872689938398359"/>
    <n v="1.4893908281998633"/>
    <x v="0"/>
    <x v="0"/>
    <s v="abr"/>
  </r>
  <r>
    <x v="6623"/>
    <x v="1"/>
    <n v="34"/>
    <n v="8"/>
    <n v="22"/>
    <n v="0"/>
    <s v="No"/>
    <s v="No"/>
    <n v="179"/>
    <n v="3"/>
    <n v="8"/>
    <s v="Yes"/>
    <n v="0"/>
    <s v="LA"/>
    <x v="0"/>
    <n v="21"/>
    <s v="Yes"/>
    <s v="No"/>
    <s v="No"/>
    <s v="  Month-to-Month   "/>
    <s v="Credit Card"/>
    <n v="20"/>
    <n v="37"/>
    <x v="3"/>
    <s v="Don't know"/>
    <x v="247"/>
    <x v="369"/>
    <n v="4"/>
    <x v="0"/>
    <n v="19.68"/>
    <x v="8"/>
    <s v="SMS"/>
    <x v="0"/>
    <n v="0"/>
    <n v="2830"/>
    <s v="Medio"/>
    <s v="Medio"/>
    <n v="2.25"/>
    <n v="558"/>
    <n v="17"/>
    <n v="0.23529411764705882"/>
    <n v="0.23529411764705882"/>
    <s v="Primera compra"/>
    <n v="1476"/>
    <n v="48.492813141683783"/>
    <n v="4.0410677618069819"/>
    <x v="1"/>
    <x v="1"/>
    <s v="sept"/>
  </r>
  <r>
    <x v="6624"/>
    <x v="1"/>
    <n v="22"/>
    <n v="125"/>
    <n v="237.7"/>
    <n v="0"/>
    <s v="No"/>
    <s v="No"/>
    <n v="0"/>
    <n v="0"/>
    <n v="10"/>
    <s v="Yes"/>
    <n v="0"/>
    <s v="TX"/>
    <x v="0"/>
    <n v="36"/>
    <s v="No"/>
    <s v="No"/>
    <s v="No"/>
    <s v="  One Year   "/>
    <s v="Direct Debit"/>
    <n v="57"/>
    <n v="3391"/>
    <x v="4"/>
    <s v="Attitude of support person"/>
    <x v="106"/>
    <x v="941"/>
    <n v="80"/>
    <x v="0"/>
    <n v="63.46"/>
    <x v="1"/>
    <s v="Phone"/>
    <x v="0"/>
    <n v="0"/>
    <n v="1745"/>
    <s v="Alto"/>
    <s v="Bajo"/>
    <n v="0"/>
    <n v="724"/>
    <n v="125"/>
    <n v="0.64"/>
    <n v="0.64"/>
    <s v="Primera compra"/>
    <n v="757"/>
    <n v="24.870636550308006"/>
    <n v="2.0725530458590007"/>
    <x v="2"/>
    <x v="3"/>
    <s v="sept"/>
  </r>
  <r>
    <x v="6625"/>
    <x v="1"/>
    <n v="34"/>
    <n v="87"/>
    <n v="213.6"/>
    <n v="252"/>
    <s v="Yes"/>
    <s v="No"/>
    <n v="134.1"/>
    <n v="2"/>
    <n v="6"/>
    <s v="Yes"/>
    <n v="0"/>
    <s v="OH"/>
    <x v="0"/>
    <n v="78"/>
    <s v="No"/>
    <s v="Yes"/>
    <s v="Yes"/>
    <s v="  One Year   "/>
    <s v="Credit Card"/>
    <n v="36"/>
    <n v="1287"/>
    <x v="5"/>
    <s v="Lack of affordable download/upload speed"/>
    <x v="438"/>
    <x v="673"/>
    <n v="1"/>
    <x v="0"/>
    <n v="31.49"/>
    <x v="0"/>
    <s v="Phone"/>
    <x v="0"/>
    <n v="5.36"/>
    <n v="1922"/>
    <s v="Medio"/>
    <s v="Bajo"/>
    <n v="2"/>
    <n v="1703"/>
    <n v="341"/>
    <n v="2.9325513196480938E-3"/>
    <n v="2.9325513196480938E-3"/>
    <s v="Primera compra"/>
    <n v="1521"/>
    <n v="49.97125256673511"/>
    <n v="4.1642710472279258"/>
    <x v="0"/>
    <x v="0"/>
    <s v="ago"/>
  </r>
  <r>
    <x v="6626"/>
    <x v="1"/>
    <n v="12"/>
    <n v="179"/>
    <n v="421.1"/>
    <n v="0"/>
    <s v="No"/>
    <s v="No"/>
    <n v="0"/>
    <n v="4"/>
    <n v="10"/>
    <s v="Yes"/>
    <n v="0"/>
    <s v="MS"/>
    <x v="1"/>
    <n v="74"/>
    <s v="No"/>
    <s v="Yes"/>
    <s v="Yes"/>
    <s v="  Month-to-Month   "/>
    <s v="Credit Card"/>
    <n v="60"/>
    <n v="1799"/>
    <x v="2"/>
    <s v="Competitor made better offer"/>
    <x v="455"/>
    <x v="795"/>
    <n v="16"/>
    <x v="0"/>
    <n v="70.599999999999994"/>
    <x v="0"/>
    <s v="Email"/>
    <x v="1"/>
    <n v="0"/>
    <n v="2672"/>
    <s v="Alto"/>
    <s v="Bajo"/>
    <n v="0.125"/>
    <n v="1167"/>
    <n v="181"/>
    <n v="8.8397790055248615E-2"/>
    <n v="8.8397790055248615E-2"/>
    <s v="Primera compra"/>
    <n v="1668"/>
    <n v="54.800821355236138"/>
    <n v="4.5667351129363452"/>
    <x v="0"/>
    <x v="0"/>
    <s v="mar"/>
  </r>
  <r>
    <x v="6627"/>
    <x v="1"/>
    <n v="25"/>
    <n v="98"/>
    <n v="270"/>
    <n v="0"/>
    <s v="No"/>
    <s v="No"/>
    <n v="0"/>
    <n v="3"/>
    <n v="7"/>
    <s v="No"/>
    <n v="56"/>
    <s v="AR"/>
    <x v="0"/>
    <n v="50"/>
    <s v="No"/>
    <s v="No"/>
    <s v="No"/>
    <s v="  Month-to-Month   "/>
    <s v="Credit Card"/>
    <n v="44"/>
    <n v="842"/>
    <x v="4"/>
    <s v="Attitude of support person"/>
    <x v="1349"/>
    <x v="322"/>
    <n v="29"/>
    <x v="0"/>
    <n v="35.630000000000003"/>
    <x v="8"/>
    <s v="SMS"/>
    <x v="1"/>
    <n v="0"/>
    <n v="3702"/>
    <s v="Medio"/>
    <s v="Medio"/>
    <n v="0.31034482758620691"/>
    <n v="311"/>
    <n v="107"/>
    <n v="0.27102803738317754"/>
    <n v="0.27102803738317754"/>
    <s v="Primera compra"/>
    <n v="1574"/>
    <n v="51.71252566735113"/>
    <n v="4.3093771389459272"/>
    <x v="1"/>
    <x v="2"/>
    <s v="jun"/>
  </r>
  <r>
    <x v="6628"/>
    <x v="1"/>
    <n v="20"/>
    <n v="97"/>
    <n v="209.7"/>
    <n v="0"/>
    <s v="No"/>
    <s v="No"/>
    <n v="0"/>
    <n v="0"/>
    <n v="9"/>
    <s v="Yes"/>
    <n v="0"/>
    <s v="TN"/>
    <x v="1"/>
    <n v="65"/>
    <s v="No"/>
    <s v="No"/>
    <s v="No"/>
    <s v="  Month-to-Month   "/>
    <s v="Credit Card"/>
    <n v="31"/>
    <n v="585"/>
    <x v="5"/>
    <s v="Long distance charges"/>
    <x v="163"/>
    <x v="626"/>
    <n v="116"/>
    <x v="1"/>
    <n v="27.06"/>
    <x v="0"/>
    <s v="Email"/>
    <x v="1"/>
    <n v="0"/>
    <n v="652"/>
    <s v="Medio"/>
    <s v="Bajo"/>
    <n v="1.7241379310344827E-2"/>
    <n v="568"/>
    <n v="99"/>
    <n v="1.1717171717171717"/>
    <n v="1.1717171717171717"/>
    <s v="Primera compra"/>
    <n v="1081"/>
    <n v="35.515400410677614"/>
    <n v="2.9596167008898013"/>
    <x v="0"/>
    <x v="1"/>
    <s v="oct"/>
  </r>
  <r>
    <x v="6628"/>
    <x v="1"/>
    <n v="30"/>
    <n v="97"/>
    <n v="209.7"/>
    <n v="0"/>
    <s v="No"/>
    <s v="No"/>
    <n v="0"/>
    <n v="0"/>
    <n v="9"/>
    <s v="Yes"/>
    <n v="0"/>
    <s v="TN"/>
    <x v="1"/>
    <n v="65"/>
    <s v="No"/>
    <s v="No"/>
    <s v="No"/>
    <s v="  Month-to-Month   "/>
    <s v="Credit Card"/>
    <n v="31"/>
    <n v="585"/>
    <x v="5"/>
    <s v="Long distance charges"/>
    <x v="163"/>
    <x v="626"/>
    <n v="116"/>
    <x v="1"/>
    <n v="27.06"/>
    <x v="0"/>
    <s v="Email"/>
    <x v="1"/>
    <n v="0"/>
    <n v="3973"/>
    <s v="Medio"/>
    <s v="Bajo"/>
    <n v="1.7241379310344827E-2"/>
    <n v="568"/>
    <n v="99"/>
    <n v="1.1717171717171717"/>
    <n v="1.1717171717171717"/>
    <s v="Compra posterior"/>
    <n v="1081"/>
    <n v="35.515400410677614"/>
    <n v="2.9596167008898013"/>
    <x v="0"/>
    <x v="1"/>
    <s v="oct"/>
  </r>
  <r>
    <x v="6629"/>
    <x v="1"/>
    <n v="12"/>
    <n v="32"/>
    <n v="98.6"/>
    <n v="64"/>
    <s v="Yes"/>
    <s v="Yes"/>
    <n v="0"/>
    <n v="0"/>
    <n v="7"/>
    <s v="Yes"/>
    <n v="0"/>
    <s v="CA"/>
    <x v="1"/>
    <n v="75"/>
    <s v="No"/>
    <s v="Yes"/>
    <s v="No"/>
    <s v="  One Year   "/>
    <s v="Direct Debit"/>
    <n v="23"/>
    <n v="377"/>
    <x v="0"/>
    <m/>
    <x v="765"/>
    <x v="662"/>
    <n v="56"/>
    <x v="2"/>
    <n v="26.16"/>
    <x v="6"/>
    <s v="Email"/>
    <x v="0"/>
    <n v="1.81"/>
    <n v="367"/>
    <s v="Medio"/>
    <s v="Medio"/>
    <n v="0.17857142857142858"/>
    <n v="1139"/>
    <n v="106"/>
    <n v="0.52830188679245282"/>
    <n v="0.52830188679245282"/>
    <s v="Primera compra"/>
    <n v="1220"/>
    <n v="40.082135523613964"/>
    <n v="3.3401779603011637"/>
    <x v="1"/>
    <x v="1"/>
    <s v="jun"/>
  </r>
  <r>
    <x v="6630"/>
    <x v="1"/>
    <n v="30"/>
    <n v="5"/>
    <n v="20.100000000000001"/>
    <n v="0"/>
    <s v="No"/>
    <s v="No"/>
    <n v="0"/>
    <n v="4"/>
    <n v="8"/>
    <s v="Yes"/>
    <n v="0"/>
    <s v="IA"/>
    <x v="1"/>
    <n v="67"/>
    <s v="No"/>
    <s v="Yes"/>
    <s v="No"/>
    <s v="  Month-to-Month   "/>
    <s v="Direct Debit"/>
    <n v="28"/>
    <n v="93"/>
    <x v="2"/>
    <s v="Competitor made better offer"/>
    <x v="1106"/>
    <x v="761"/>
    <n v="17"/>
    <x v="0"/>
    <n v="26.37"/>
    <x v="3"/>
    <s v="Phone"/>
    <x v="0"/>
    <n v="0"/>
    <n v="4413"/>
    <s v="Medio"/>
    <s v="Bajo"/>
    <n v="5.8823529411764705E-2"/>
    <n v="1059"/>
    <n v="6"/>
    <n v="2.8333333333333335"/>
    <n v="2.8333333333333335"/>
    <s v="Primera compra"/>
    <n v="1469"/>
    <n v="48.262833675564679"/>
    <n v="4.0219028062970565"/>
    <x v="2"/>
    <x v="1"/>
    <s v="oct"/>
  </r>
  <r>
    <x v="6631"/>
    <x v="1"/>
    <n v="21"/>
    <n v="53"/>
    <n v="172.7"/>
    <n v="8"/>
    <s v="Yes"/>
    <s v="No"/>
    <n v="4.7"/>
    <n v="5"/>
    <n v="7"/>
    <s v="Yes"/>
    <n v="0"/>
    <s v="IN"/>
    <x v="1"/>
    <n v="37"/>
    <s v="No"/>
    <s v="No"/>
    <s v="No"/>
    <s v="  Month-to-Month   "/>
    <s v="Credit Card"/>
    <n v="27"/>
    <n v="391"/>
    <x v="2"/>
    <s v="Competitor offered more data"/>
    <x v="674"/>
    <x v="324"/>
    <n v="15"/>
    <x v="1"/>
    <n v="29.01"/>
    <x v="0"/>
    <s v="Phone"/>
    <x v="1"/>
    <n v="0.23"/>
    <n v="4432"/>
    <s v="Medio"/>
    <s v="Bajo"/>
    <n v="0.13333333333333333"/>
    <n v="957"/>
    <n v="63"/>
    <n v="0.23809523809523808"/>
    <n v="0.23809523809523808"/>
    <s v="Primera compra"/>
    <n v="1535"/>
    <n v="50.431211498973312"/>
    <n v="4.2026009582477757"/>
    <x v="0"/>
    <x v="1"/>
    <s v="jul"/>
  </r>
  <r>
    <x v="6632"/>
    <x v="1"/>
    <n v="11"/>
    <n v="63"/>
    <n v="171.8"/>
    <n v="116"/>
    <s v="Yes"/>
    <s v="No"/>
    <n v="71.900000000000006"/>
    <n v="2"/>
    <n v="11"/>
    <s v="No"/>
    <n v="31"/>
    <s v="IN"/>
    <x v="0"/>
    <n v="75"/>
    <s v="No"/>
    <s v="Yes"/>
    <s v="Yes"/>
    <s v="  Month-to-Month   "/>
    <s v="Direct Debit"/>
    <n v="60"/>
    <n v="1719"/>
    <x v="5"/>
    <s v="Extra data charges"/>
    <x v="1074"/>
    <x v="140"/>
    <n v="70"/>
    <x v="2"/>
    <n v="68.62"/>
    <x v="2"/>
    <s v="Email"/>
    <x v="0"/>
    <n v="3.6"/>
    <n v="6816"/>
    <s v="Alto"/>
    <s v="Medio"/>
    <n v="7.1428571428571425E-2"/>
    <n v="1065"/>
    <n v="184"/>
    <n v="0.38043478260869568"/>
    <n v="0.38043478260869568"/>
    <s v="Primera compra"/>
    <n v="695"/>
    <n v="22.833675564681727"/>
    <n v="1.9028062970568105"/>
    <x v="1"/>
    <x v="0"/>
    <s v="nov"/>
  </r>
  <r>
    <x v="6633"/>
    <x v="1"/>
    <n v="1"/>
    <n v="10"/>
    <n v="28.9"/>
    <n v="0"/>
    <s v="No"/>
    <s v="No"/>
    <n v="0"/>
    <n v="0"/>
    <n v="1"/>
    <s v="Yes"/>
    <n v="0"/>
    <s v="AZ"/>
    <x v="1"/>
    <n v="57"/>
    <s v="No"/>
    <s v="No"/>
    <s v="No"/>
    <s v="  Month-to-Month   "/>
    <s v="Direct Debit"/>
    <n v="60"/>
    <n v="345"/>
    <x v="2"/>
    <s v="Competitor made better offer"/>
    <x v="19"/>
    <x v="692"/>
    <n v="114"/>
    <x v="1"/>
    <n v="53.49"/>
    <x v="7"/>
    <s v="Email"/>
    <x v="0"/>
    <n v="0"/>
    <n v="5395"/>
    <s v="Alto"/>
    <s v="Medio"/>
    <n v="5.2631578947368418E-2"/>
    <n v="1073"/>
    <n v="16"/>
    <n v="7.125"/>
    <n v="7.125"/>
    <s v="Primera compra"/>
    <n v="738"/>
    <n v="24.246406570841891"/>
    <n v="2.020533880903491"/>
    <x v="1"/>
    <x v="1"/>
    <s v="oct"/>
  </r>
  <r>
    <x v="6634"/>
    <x v="1"/>
    <n v="6"/>
    <n v="6"/>
    <n v="11"/>
    <n v="0"/>
    <s v="No"/>
    <s v="No"/>
    <n v="0"/>
    <n v="2"/>
    <n v="0"/>
    <s v="No"/>
    <n v="0"/>
    <s v="ID"/>
    <x v="0"/>
    <n v="54"/>
    <s v="No"/>
    <s v="No"/>
    <s v="No"/>
    <s v="  Month-to-Month   "/>
    <s v="Credit Card"/>
    <n v="8"/>
    <n v="8"/>
    <x v="5"/>
    <s v="Long distance charges"/>
    <x v="973"/>
    <x v="1421"/>
    <n v="55"/>
    <x v="1"/>
    <n v="8.0500000000000007"/>
    <x v="1"/>
    <s v="Phone"/>
    <x v="0"/>
    <n v="0"/>
    <n v="3816"/>
    <s v="Medio"/>
    <s v="Bajo"/>
    <n v="0"/>
    <n v="430"/>
    <n v="6"/>
    <n v="9.1666666666666661"/>
    <n v="9.1666666666666661"/>
    <s v="Primera compra"/>
    <n v="1522"/>
    <n v="50.004106776180691"/>
    <n v="4.1670088980150579"/>
    <x v="2"/>
    <x v="1"/>
    <s v="ago"/>
  </r>
  <r>
    <x v="6635"/>
    <x v="1"/>
    <n v="2"/>
    <n v="18"/>
    <n v="48.3"/>
    <n v="12"/>
    <s v="Yes"/>
    <s v="No"/>
    <n v="11.8"/>
    <n v="5"/>
    <n v="7"/>
    <s v="Yes"/>
    <n v="0"/>
    <s v="WI"/>
    <x v="1"/>
    <n v="47"/>
    <s v="No"/>
    <s v="No"/>
    <s v="No"/>
    <s v="  Month-to-Month   "/>
    <s v="Direct Debit"/>
    <n v="55"/>
    <n v="166"/>
    <x v="5"/>
    <s v="Price too high"/>
    <x v="78"/>
    <x v="1245"/>
    <n v="94"/>
    <x v="0"/>
    <n v="55.53"/>
    <x v="5"/>
    <s v="SMS"/>
    <x v="0"/>
    <n v="0.35"/>
    <n v="6565"/>
    <s v="Alto"/>
    <s v="Bajo"/>
    <n v="4.2553191489361701E-2"/>
    <n v="682"/>
    <n v="34"/>
    <n v="2.7647058823529411"/>
    <n v="2.7647058823529411"/>
    <s v="Primera compra"/>
    <n v="582"/>
    <n v="19.121149897330596"/>
    <n v="1.593429158110883"/>
    <x v="0"/>
    <x v="1"/>
    <s v="mar"/>
  </r>
  <r>
    <x v="6636"/>
    <x v="1"/>
    <n v="25"/>
    <n v="2"/>
    <n v="5"/>
    <n v="4"/>
    <s v="Yes"/>
    <s v="No"/>
    <n v="2.8"/>
    <n v="1"/>
    <n v="29"/>
    <s v="Yes"/>
    <n v="0"/>
    <s v="ME"/>
    <x v="0"/>
    <n v="54"/>
    <s v="No"/>
    <s v="No"/>
    <s v="No"/>
    <s v="  Month-to-Month   "/>
    <s v="Direct Debit"/>
    <n v="7"/>
    <n v="7"/>
    <x v="2"/>
    <s v="Competitor had better devices"/>
    <x v="1158"/>
    <x v="813"/>
    <n v="110"/>
    <x v="1"/>
    <n v="7.85"/>
    <x v="9"/>
    <s v="Email"/>
    <x v="0"/>
    <n v="0.01"/>
    <n v="6149"/>
    <s v="Medio"/>
    <s v="Medio"/>
    <n v="7.2727272727272724E-2"/>
    <n v="570"/>
    <n v="14"/>
    <n v="7.8571428571428568"/>
    <n v="7.8571428571428568"/>
    <s v="Primera compra"/>
    <n v="1259"/>
    <n v="41.363449691991789"/>
    <n v="3.4469541409993156"/>
    <x v="1"/>
    <x v="1"/>
    <s v="may"/>
  </r>
  <r>
    <x v="6636"/>
    <x v="1"/>
    <n v="14"/>
    <n v="2"/>
    <n v="5"/>
    <n v="4"/>
    <s v="Yes"/>
    <s v="No"/>
    <n v="2.8"/>
    <n v="1"/>
    <n v="29"/>
    <s v="Yes"/>
    <n v="0"/>
    <s v="ME"/>
    <x v="0"/>
    <n v="54"/>
    <s v="No"/>
    <s v="No"/>
    <s v="No"/>
    <s v="  Month-to-Month   "/>
    <s v="Direct Debit"/>
    <n v="7"/>
    <n v="7"/>
    <x v="2"/>
    <s v="Competitor had better devices"/>
    <x v="1158"/>
    <x v="813"/>
    <n v="110"/>
    <x v="1"/>
    <n v="7.85"/>
    <x v="9"/>
    <s v="Email"/>
    <x v="0"/>
    <n v="0.01"/>
    <n v="2488"/>
    <s v="Medio"/>
    <s v="Medio"/>
    <n v="7.2727272727272724E-2"/>
    <n v="570"/>
    <n v="14"/>
    <n v="7.8571428571428568"/>
    <n v="7.8571428571428568"/>
    <s v="Compra posterior"/>
    <n v="1259"/>
    <n v="41.363449691991789"/>
    <n v="3.4469541409993156"/>
    <x v="1"/>
    <x v="1"/>
    <s v="may"/>
  </r>
  <r>
    <x v="6637"/>
    <x v="1"/>
    <n v="2"/>
    <n v="20"/>
    <n v="42.7"/>
    <n v="12"/>
    <s v="Yes"/>
    <s v="No"/>
    <n v="10.4"/>
    <n v="2"/>
    <n v="6"/>
    <s v="Yes"/>
    <n v="0"/>
    <s v="MT"/>
    <x v="0"/>
    <n v="68"/>
    <s v="No"/>
    <s v="Yes"/>
    <s v="No"/>
    <s v="  Month-to-Month   "/>
    <s v="Direct Debit"/>
    <n v="37"/>
    <n v="113"/>
    <x v="2"/>
    <s v="Competitor had better devices"/>
    <x v="1037"/>
    <x v="392"/>
    <n v="106"/>
    <x v="2"/>
    <n v="38.99"/>
    <x v="4"/>
    <s v="SMS"/>
    <x v="0"/>
    <n v="0.42"/>
    <n v="5751"/>
    <s v="Medio"/>
    <s v="Bajo"/>
    <n v="2.8301886792452831E-2"/>
    <n v="1395"/>
    <n v="35"/>
    <n v="3.0285714285714285"/>
    <n v="3.0285714285714285"/>
    <s v="Primera compra"/>
    <n v="327"/>
    <n v="10.743326488706366"/>
    <n v="0.89527720739219718"/>
    <x v="0"/>
    <x v="1"/>
    <s v="nov"/>
  </r>
  <r>
    <x v="6637"/>
    <x v="1"/>
    <n v="17"/>
    <n v="20"/>
    <n v="42.7"/>
    <n v="12"/>
    <s v="Yes"/>
    <s v="No"/>
    <n v="10.4"/>
    <n v="2"/>
    <n v="6"/>
    <s v="Yes"/>
    <n v="0"/>
    <s v="MT"/>
    <x v="0"/>
    <n v="68"/>
    <s v="No"/>
    <s v="Yes"/>
    <s v="No"/>
    <s v="  Month-to-Month   "/>
    <s v="Direct Debit"/>
    <n v="37"/>
    <n v="113"/>
    <x v="2"/>
    <s v="Competitor had better devices"/>
    <x v="1037"/>
    <x v="392"/>
    <n v="106"/>
    <x v="2"/>
    <n v="38.99"/>
    <x v="4"/>
    <s v="SMS"/>
    <x v="0"/>
    <n v="0.42"/>
    <n v="4347"/>
    <s v="Medio"/>
    <s v="Bajo"/>
    <n v="2.8301886792452831E-2"/>
    <n v="1395"/>
    <n v="35"/>
    <n v="3.0285714285714285"/>
    <n v="3.0285714285714285"/>
    <s v="Compra posterior"/>
    <n v="327"/>
    <n v="10.743326488706366"/>
    <n v="0.89527720739219718"/>
    <x v="0"/>
    <x v="1"/>
    <s v="nov"/>
  </r>
  <r>
    <x v="6638"/>
    <x v="1"/>
    <n v="5"/>
    <n v="90"/>
    <n v="180"/>
    <n v="72"/>
    <s v="Yes"/>
    <s v="No"/>
    <n v="79.8"/>
    <n v="0"/>
    <n v="1"/>
    <s v="No"/>
    <n v="12"/>
    <s v="VA"/>
    <x v="0"/>
    <n v="62"/>
    <s v="No"/>
    <s v="No"/>
    <s v="No"/>
    <s v="  Month-to-Month   "/>
    <s v="Direct Debit"/>
    <n v="49"/>
    <n v="875"/>
    <x v="2"/>
    <s v="Competitor offered more data"/>
    <x v="398"/>
    <x v="825"/>
    <n v="32"/>
    <x v="2"/>
    <n v="53.47"/>
    <x v="7"/>
    <s v="Email"/>
    <x v="0"/>
    <n v="2.39"/>
    <n v="2532"/>
    <s v="Alto"/>
    <s v="Medio"/>
    <n v="0.1875"/>
    <n v="1338"/>
    <n v="168"/>
    <n v="0.19047619047619047"/>
    <n v="0.19047619047619047"/>
    <s v="Primera compra"/>
    <n v="662"/>
    <n v="21.749486652977414"/>
    <n v="1.8124572210814511"/>
    <x v="1"/>
    <x v="2"/>
    <s v="dic"/>
  </r>
  <r>
    <x v="6639"/>
    <x v="1"/>
    <n v="15"/>
    <n v="3"/>
    <n v="8"/>
    <n v="8"/>
    <s v="Yes"/>
    <s v="No"/>
    <n v="9"/>
    <n v="1"/>
    <n v="1"/>
    <s v="Yes"/>
    <n v="0"/>
    <s v="KS"/>
    <x v="1"/>
    <n v="79"/>
    <s v="No"/>
    <s v="Yes"/>
    <s v="No"/>
    <s v="  Month-to-Month   "/>
    <s v="Direct Debit"/>
    <n v="15"/>
    <n v="15"/>
    <x v="2"/>
    <s v="Competitor made better offer"/>
    <x v="181"/>
    <x v="774"/>
    <n v="120"/>
    <x v="0"/>
    <n v="14.45"/>
    <x v="6"/>
    <s v="Email"/>
    <x v="0"/>
    <n v="0.03"/>
    <n v="5374"/>
    <s v="Medio"/>
    <s v="Medio"/>
    <n v="8.3333333333333329E-2"/>
    <n v="1188"/>
    <n v="21"/>
    <n v="5.7142857142857144"/>
    <n v="5.7142857142857144"/>
    <s v="Primera compra"/>
    <n v="491"/>
    <n v="16.131416837782339"/>
    <n v="1.3442847364818615"/>
    <x v="1"/>
    <x v="1"/>
    <s v="jun"/>
  </r>
  <r>
    <x v="6640"/>
    <x v="1"/>
    <n v="16"/>
    <n v="236"/>
    <n v="705.2"/>
    <n v="0"/>
    <s v="No"/>
    <s v="No"/>
    <n v="0"/>
    <n v="4"/>
    <n v="16"/>
    <s v="Yes"/>
    <n v="0"/>
    <s v="TX"/>
    <x v="1"/>
    <n v="22"/>
    <s v="Yes"/>
    <s v="No"/>
    <s v="Yes"/>
    <s v="  One Year   "/>
    <s v="Direct Debit"/>
    <n v="49"/>
    <n v="2661"/>
    <x v="2"/>
    <s v="Competitor made better offer"/>
    <x v="984"/>
    <x v="311"/>
    <n v="14"/>
    <x v="2"/>
    <n v="48.6"/>
    <x v="9"/>
    <s v="Email"/>
    <x v="0"/>
    <n v="0"/>
    <n v="5464"/>
    <s v="Alto"/>
    <s v="Medio"/>
    <n v="0.5714285714285714"/>
    <n v="1196"/>
    <n v="244"/>
    <n v="5.737704918032787E-2"/>
    <n v="5.737704918032787E-2"/>
    <s v="Primera compra"/>
    <n v="1536"/>
    <n v="50.464065708418893"/>
    <n v="4.2053388090349078"/>
    <x v="1"/>
    <x v="3"/>
    <s v="jul"/>
  </r>
  <r>
    <x v="6641"/>
    <x v="1"/>
    <n v="35"/>
    <n v="28"/>
    <n v="58.8"/>
    <n v="0"/>
    <s v="No"/>
    <s v="No"/>
    <n v="0"/>
    <n v="3"/>
    <n v="3"/>
    <s v="Yes"/>
    <n v="0"/>
    <s v="AL"/>
    <x v="1"/>
    <n v="30"/>
    <s v="No"/>
    <s v="No"/>
    <s v="No"/>
    <s v="  Month-to-Month   "/>
    <s v="Direct Debit"/>
    <n v="52"/>
    <n v="380"/>
    <x v="4"/>
    <s v="Attitude of support person"/>
    <x v="1364"/>
    <x v="765"/>
    <n v="57"/>
    <x v="0"/>
    <n v="61.58"/>
    <x v="9"/>
    <s v="Phone"/>
    <x v="1"/>
    <n v="0"/>
    <n v="4017"/>
    <s v="Alto"/>
    <s v="Medio"/>
    <n v="0.14035087719298245"/>
    <n v="1505"/>
    <n v="36"/>
    <n v="1.5833333333333333"/>
    <n v="1.5833333333333333"/>
    <s v="Primera compra"/>
    <n v="376"/>
    <n v="12.353182751540043"/>
    <n v="1.0294318959616702"/>
    <x v="1"/>
    <x v="1"/>
    <s v="oct"/>
  </r>
  <r>
    <x v="6642"/>
    <x v="1"/>
    <n v="12"/>
    <n v="105"/>
    <n v="209.1"/>
    <n v="84"/>
    <s v="Yes"/>
    <s v="No"/>
    <n v="171.2"/>
    <n v="5"/>
    <n v="10"/>
    <s v="Yes"/>
    <n v="0"/>
    <s v="OH"/>
    <x v="1"/>
    <n v="48"/>
    <s v="No"/>
    <s v="No"/>
    <s v="No"/>
    <s v="  Month-to-Month   "/>
    <s v="Direct Debit"/>
    <n v="37"/>
    <n v="763"/>
    <x v="2"/>
    <s v="Competitor offered more data"/>
    <x v="1280"/>
    <x v="1396"/>
    <n v="13"/>
    <x v="0"/>
    <n v="31.52"/>
    <x v="7"/>
    <s v="SMS"/>
    <x v="0"/>
    <n v="3.42"/>
    <n v="5760"/>
    <s v="Medio"/>
    <s v="Medio"/>
    <n v="0.46153846153846156"/>
    <n v="1706"/>
    <n v="195"/>
    <n v="6.6666666666666666E-2"/>
    <n v="6.6666666666666666E-2"/>
    <s v="Primera compra"/>
    <n v="548"/>
    <n v="18.004106776180699"/>
    <n v="1.5003422313483916"/>
    <x v="1"/>
    <x v="2"/>
    <s v="abr"/>
  </r>
  <r>
    <x v="6643"/>
    <x v="1"/>
    <n v="22"/>
    <n v="9"/>
    <n v="27.8"/>
    <n v="0"/>
    <s v="No"/>
    <s v="No"/>
    <n v="0"/>
    <n v="5"/>
    <n v="11"/>
    <s v="Yes"/>
    <n v="0"/>
    <s v="RI"/>
    <x v="0"/>
    <n v="54"/>
    <s v="No"/>
    <s v="No"/>
    <s v="No"/>
    <s v="  Month-to-Month   "/>
    <s v="Paper Check"/>
    <n v="33"/>
    <n v="230"/>
    <x v="4"/>
    <s v="Attitude of service provider"/>
    <x v="389"/>
    <x v="1163"/>
    <n v="40"/>
    <x v="1"/>
    <n v="30.77"/>
    <x v="3"/>
    <s v="SMS"/>
    <x v="1"/>
    <n v="0"/>
    <n v="940"/>
    <s v="Medio"/>
    <s v="Bajo"/>
    <n v="2.5000000000000001E-2"/>
    <n v="513"/>
    <n v="10"/>
    <n v="4"/>
    <n v="4"/>
    <s v="Primera compra"/>
    <n v="1635"/>
    <n v="53.716632443531836"/>
    <n v="4.476386036960986"/>
    <x v="2"/>
    <x v="1"/>
    <s v="abr"/>
  </r>
  <r>
    <x v="6644"/>
    <x v="1"/>
    <n v="10"/>
    <n v="71"/>
    <n v="187.5"/>
    <n v="28"/>
    <s v="Yes"/>
    <s v="No"/>
    <n v="31.5"/>
    <n v="4"/>
    <n v="5"/>
    <s v="Yes"/>
    <n v="0"/>
    <s v="DE"/>
    <x v="1"/>
    <n v="77"/>
    <s v="No"/>
    <s v="Yes"/>
    <s v="No"/>
    <s v="  Month-to-Month   "/>
    <s v="Direct Debit"/>
    <n v="23"/>
    <n v="880"/>
    <x v="5"/>
    <s v="Extra data charges"/>
    <x v="927"/>
    <x v="554"/>
    <n v="34"/>
    <x v="2"/>
    <n v="24.78"/>
    <x v="0"/>
    <s v="Email"/>
    <x v="1"/>
    <n v="0.94"/>
    <n v="5267"/>
    <s v="Medio"/>
    <s v="Bajo"/>
    <n v="5.8823529411764705E-2"/>
    <n v="680"/>
    <n v="101"/>
    <n v="0.33663366336633666"/>
    <n v="0.33663366336633666"/>
    <s v="Primera compra"/>
    <n v="468"/>
    <n v="15.37577002053388"/>
    <n v="1.2813141683778233"/>
    <x v="0"/>
    <x v="2"/>
    <s v="jul"/>
  </r>
  <r>
    <x v="6645"/>
    <x v="1"/>
    <n v="3"/>
    <n v="25"/>
    <n v="96"/>
    <n v="0"/>
    <s v="No"/>
    <s v="No"/>
    <n v="0"/>
    <n v="5"/>
    <n v="10"/>
    <s v="Yes"/>
    <n v="0"/>
    <s v="NC"/>
    <x v="1"/>
    <n v="47"/>
    <s v="No"/>
    <s v="No"/>
    <s v="Yes"/>
    <s v="  Month-to-Month   "/>
    <s v="Credit Card"/>
    <n v="40"/>
    <n v="637"/>
    <x v="2"/>
    <s v="Competitor had better devices"/>
    <x v="63"/>
    <x v="1381"/>
    <n v="83"/>
    <x v="1"/>
    <n v="45.8"/>
    <x v="9"/>
    <s v="SMS"/>
    <x v="1"/>
    <n v="0"/>
    <n v="4092"/>
    <s v="Alto"/>
    <s v="Medio"/>
    <n v="9.6385542168674704E-2"/>
    <n v="1078"/>
    <n v="33"/>
    <n v="2.5151515151515151"/>
    <n v="2.5151515151515151"/>
    <s v="Primera compra"/>
    <n v="533"/>
    <n v="17.511293634496919"/>
    <n v="1.4592744695414099"/>
    <x v="1"/>
    <x v="1"/>
    <s v="abr"/>
  </r>
  <r>
    <x v="6646"/>
    <x v="1"/>
    <n v="30"/>
    <n v="306"/>
    <n v="921.3"/>
    <n v="264"/>
    <s v="Yes"/>
    <s v="No"/>
    <n v="162.4"/>
    <n v="5"/>
    <n v="9"/>
    <s v="Yes"/>
    <n v="0"/>
    <s v="DE"/>
    <x v="1"/>
    <n v="63"/>
    <s v="No"/>
    <s v="No"/>
    <s v="Yes"/>
    <s v="  Two Year   "/>
    <s v="Credit Card"/>
    <n v="54"/>
    <n v="3571"/>
    <x v="2"/>
    <s v="Competitor had better devices"/>
    <x v="1445"/>
    <x v="1208"/>
    <n v="74"/>
    <x v="1"/>
    <n v="62.87"/>
    <x v="3"/>
    <s v="Phone"/>
    <x v="1"/>
    <n v="8.1199999999999992"/>
    <n v="2349"/>
    <s v="Alto"/>
    <s v="Bajo"/>
    <n v="1.3513513513513514E-2"/>
    <n v="393"/>
    <n v="571"/>
    <n v="0.1295971978984238"/>
    <n v="0.1295971978984238"/>
    <s v="Primera compra"/>
    <n v="1157"/>
    <n v="38.012320328542096"/>
    <n v="3.1676933607118412"/>
    <x v="2"/>
    <x v="3"/>
    <s v="ago"/>
  </r>
  <r>
    <x v="6647"/>
    <x v="1"/>
    <n v="12"/>
    <n v="16"/>
    <n v="48.7"/>
    <n v="28"/>
    <s v="Yes"/>
    <s v="No"/>
    <n v="22.4"/>
    <n v="5"/>
    <n v="0"/>
    <s v="No"/>
    <n v="0"/>
    <s v="AZ"/>
    <x v="0"/>
    <n v="29"/>
    <s v="Yes"/>
    <s v="No"/>
    <s v="No"/>
    <s v="  Month-to-Month   "/>
    <s v="Credit Card"/>
    <n v="8"/>
    <n v="41"/>
    <x v="4"/>
    <s v="Attitude of support person"/>
    <x v="701"/>
    <x v="375"/>
    <n v="60"/>
    <x v="1"/>
    <n v="7.86"/>
    <x v="7"/>
    <s v="Email"/>
    <x v="0"/>
    <n v="0.45"/>
    <n v="5563"/>
    <s v="Medio"/>
    <s v="Medio"/>
    <n v="0.1"/>
    <n v="1595"/>
    <n v="50"/>
    <n v="1.2"/>
    <n v="1.2"/>
    <s v="Primera compra"/>
    <n v="588"/>
    <n v="19.318275154004109"/>
    <n v="1.6098562628336757"/>
    <x v="1"/>
    <x v="1"/>
    <s v="mar"/>
  </r>
  <r>
    <x v="6648"/>
    <x v="1"/>
    <n v="2"/>
    <n v="23"/>
    <n v="49.3"/>
    <n v="0"/>
    <s v="No"/>
    <s v="No"/>
    <n v="0"/>
    <n v="4"/>
    <n v="7"/>
    <s v="Yes"/>
    <n v="0"/>
    <s v="ND"/>
    <x v="1"/>
    <n v="38"/>
    <s v="No"/>
    <s v="No"/>
    <s v="No"/>
    <s v="  Month-to-Month   "/>
    <s v="Direct Debit"/>
    <n v="59"/>
    <n v="580"/>
    <x v="4"/>
    <s v="Attitude of support person"/>
    <x v="89"/>
    <x v="863"/>
    <n v="59"/>
    <x v="2"/>
    <n v="66.290000000000006"/>
    <x v="7"/>
    <s v="Email"/>
    <x v="0"/>
    <n v="0"/>
    <n v="4079"/>
    <s v="Alto"/>
    <s v="Medio"/>
    <n v="0.10169491525423729"/>
    <n v="547"/>
    <n v="29"/>
    <n v="2.0344827586206895"/>
    <n v="2.0344827586206895"/>
    <s v="Primera compra"/>
    <n v="1129"/>
    <n v="37.092402464065707"/>
    <n v="3.0910335386721424"/>
    <x v="1"/>
    <x v="1"/>
    <s v="sept"/>
  </r>
  <r>
    <x v="6649"/>
    <x v="1"/>
    <n v="13"/>
    <n v="3"/>
    <n v="10"/>
    <n v="0"/>
    <s v="No"/>
    <s v="No"/>
    <n v="0"/>
    <n v="2"/>
    <n v="0"/>
    <s v="No"/>
    <n v="0"/>
    <s v="NJ"/>
    <x v="0"/>
    <n v="42"/>
    <s v="No"/>
    <s v="No"/>
    <s v="No"/>
    <s v="  Month-to-Month   "/>
    <s v="Paper Check"/>
    <n v="11"/>
    <n v="11"/>
    <x v="1"/>
    <s v="Service dissatisfaction"/>
    <x v="1010"/>
    <x v="295"/>
    <n v="9"/>
    <x v="2"/>
    <n v="9.5399999999999991"/>
    <x v="7"/>
    <s v="Email"/>
    <x v="1"/>
    <n v="0"/>
    <n v="3125"/>
    <s v="Medio"/>
    <s v="Medio"/>
    <n v="0.66666666666666663"/>
    <n v="1251"/>
    <n v="9"/>
    <n v="1"/>
    <n v="1"/>
    <s v="Primera compra"/>
    <n v="760"/>
    <n v="24.969199178644764"/>
    <n v="2.0807665982203969"/>
    <x v="1"/>
    <x v="1"/>
    <s v="sept"/>
  </r>
  <r>
    <x v="6650"/>
    <x v="1"/>
    <n v="10"/>
    <n v="10"/>
    <n v="33.700000000000003"/>
    <n v="0"/>
    <s v="No"/>
    <s v="No"/>
    <n v="0"/>
    <n v="0"/>
    <n v="5"/>
    <s v="Yes"/>
    <n v="0"/>
    <s v="UT"/>
    <x v="1"/>
    <n v="54"/>
    <s v="No"/>
    <s v="No"/>
    <s v="No"/>
    <s v="  Month-to-Month   "/>
    <s v="Paper Check"/>
    <n v="23"/>
    <n v="111"/>
    <x v="2"/>
    <s v="Competitor had better devices"/>
    <x v="1227"/>
    <x v="1170"/>
    <n v="114"/>
    <x v="1"/>
    <n v="20.03"/>
    <x v="9"/>
    <s v="Email"/>
    <x v="0"/>
    <n v="0"/>
    <n v="2828"/>
    <s v="Medio"/>
    <s v="Medio"/>
    <n v="7.0175438596491224E-2"/>
    <n v="1118"/>
    <n v="18"/>
    <n v="6.333333333333333"/>
    <n v="6.333333333333333"/>
    <s v="Primera compra"/>
    <n v="1343"/>
    <n v="44.123203285420942"/>
    <n v="3.676933607118412"/>
    <x v="1"/>
    <x v="1"/>
    <s v="feb"/>
  </r>
  <r>
    <x v="6651"/>
    <x v="1"/>
    <n v="23"/>
    <n v="9"/>
    <n v="31.7"/>
    <n v="16"/>
    <s v="Yes"/>
    <s v="No"/>
    <n v="10.5"/>
    <n v="2"/>
    <n v="35"/>
    <s v="Yes"/>
    <n v="0"/>
    <s v="WV"/>
    <x v="1"/>
    <n v="21"/>
    <s v="Yes"/>
    <s v="No"/>
    <s v="Yes"/>
    <s v="  Month-to-Month   "/>
    <s v="Direct Debit"/>
    <n v="38"/>
    <n v="151"/>
    <x v="2"/>
    <s v="Competitor offered higher download speeds"/>
    <x v="640"/>
    <x v="430"/>
    <n v="37"/>
    <x v="0"/>
    <n v="36.909999999999997"/>
    <x v="5"/>
    <s v="Phone"/>
    <x v="1"/>
    <n v="0.04"/>
    <n v="1196"/>
    <s v="Medio"/>
    <s v="Bajo"/>
    <n v="0.10810810810810811"/>
    <n v="1102"/>
    <n v="29"/>
    <n v="1.2758620689655173"/>
    <n v="1.2758620689655173"/>
    <s v="Primera compra"/>
    <n v="793"/>
    <n v="26.053388090349078"/>
    <n v="2.1711156741957565"/>
    <x v="0"/>
    <x v="1"/>
    <s v="ago"/>
  </r>
  <r>
    <x v="6652"/>
    <x v="1"/>
    <n v="23"/>
    <n v="3"/>
    <n v="8"/>
    <n v="4"/>
    <s v="Yes"/>
    <s v="No"/>
    <n v="2.6"/>
    <n v="1"/>
    <n v="0"/>
    <s v="No"/>
    <n v="0"/>
    <s v="WI"/>
    <x v="0"/>
    <n v="67"/>
    <s v="No"/>
    <s v="Yes"/>
    <s v="No"/>
    <s v="  Month-to-Month   "/>
    <s v="Credit Card"/>
    <n v="13"/>
    <n v="13"/>
    <x v="5"/>
    <s v="Long distance charges"/>
    <x v="189"/>
    <x v="1099"/>
    <n v="35"/>
    <x v="0"/>
    <n v="13.86"/>
    <x v="0"/>
    <s v="SMS"/>
    <x v="0"/>
    <n v="0.13"/>
    <n v="5856"/>
    <s v="Medio"/>
    <s v="Bajo"/>
    <n v="5.7142857142857141E-2"/>
    <n v="526"/>
    <n v="9"/>
    <n v="3.8888888888888888"/>
    <n v="3.8888888888888888"/>
    <s v="Primera compra"/>
    <n v="1408"/>
    <n v="46.258726899383987"/>
    <n v="3.8548939082819991"/>
    <x v="0"/>
    <x v="1"/>
    <s v="dic"/>
  </r>
  <r>
    <x v="6653"/>
    <x v="1"/>
    <n v="10"/>
    <n v="4"/>
    <n v="13"/>
    <n v="4"/>
    <s v="Yes"/>
    <s v="No"/>
    <n v="2.4"/>
    <n v="4"/>
    <n v="4"/>
    <s v="Yes"/>
    <n v="0"/>
    <s v="WY"/>
    <x v="0"/>
    <n v="50"/>
    <s v="No"/>
    <s v="No"/>
    <s v="No"/>
    <s v="  Month-to-Month   "/>
    <s v="Direct Debit"/>
    <n v="20"/>
    <n v="20"/>
    <x v="2"/>
    <s v="Competitor had better devices"/>
    <x v="1430"/>
    <x v="1347"/>
    <n v="68"/>
    <x v="2"/>
    <n v="22.11"/>
    <x v="2"/>
    <s v="Email"/>
    <x v="1"/>
    <n v="0.1"/>
    <n v="6354"/>
    <s v="Medio"/>
    <s v="Medio"/>
    <n v="7.3529411764705885E-2"/>
    <n v="1177"/>
    <n v="13"/>
    <n v="5.2307692307692308"/>
    <n v="5.2307692307692308"/>
    <s v="Primera compra"/>
    <n v="783"/>
    <n v="25.724845995893226"/>
    <n v="2.1437371663244353"/>
    <x v="1"/>
    <x v="1"/>
    <s v="ago"/>
  </r>
  <r>
    <x v="6654"/>
    <x v="1"/>
    <n v="10"/>
    <n v="107"/>
    <n v="188.8"/>
    <n v="52"/>
    <s v="Yes"/>
    <s v="No"/>
    <n v="109.9"/>
    <n v="5"/>
    <n v="11"/>
    <s v="Yes"/>
    <n v="0"/>
    <s v="AZ"/>
    <x v="1"/>
    <n v="29"/>
    <s v="Yes"/>
    <s v="No"/>
    <s v="No"/>
    <s v="  Month-to-Month   "/>
    <s v="Direct Debit"/>
    <n v="11"/>
    <n v="139"/>
    <x v="1"/>
    <s v="Limited range of services"/>
    <x v="1002"/>
    <x v="1383"/>
    <n v="96"/>
    <x v="1"/>
    <n v="12.49"/>
    <x v="9"/>
    <s v="Email"/>
    <x v="0"/>
    <n v="2.2000000000000002"/>
    <n v="5087"/>
    <s v="Medio"/>
    <s v="Medio"/>
    <n v="8.3333333333333329E-2"/>
    <n v="1026"/>
    <n v="167"/>
    <n v="0.57485029940119758"/>
    <n v="0.57485029940119758"/>
    <s v="Primera compra"/>
    <n v="1303"/>
    <n v="42.809034907597535"/>
    <n v="3.5674195756331279"/>
    <x v="1"/>
    <x v="1"/>
    <s v="mar"/>
  </r>
  <r>
    <x v="6655"/>
    <x v="1"/>
    <n v="44"/>
    <n v="14"/>
    <n v="36.299999999999997"/>
    <n v="8"/>
    <s v="Yes"/>
    <s v="No"/>
    <n v="7.1"/>
    <n v="0"/>
    <n v="3"/>
    <s v="Yes"/>
    <n v="0"/>
    <s v="AL"/>
    <x v="1"/>
    <n v="54"/>
    <s v="No"/>
    <s v="No"/>
    <s v="No"/>
    <s v="  Month-to-Month   "/>
    <s v="Paper Check"/>
    <n v="27"/>
    <n v="163"/>
    <x v="2"/>
    <s v="Competitor made better offer"/>
    <x v="986"/>
    <x v="872"/>
    <n v="32"/>
    <x v="0"/>
    <n v="26.54"/>
    <x v="4"/>
    <s v="Phone"/>
    <x v="1"/>
    <n v="0.28000000000000003"/>
    <n v="3643"/>
    <s v="Medio"/>
    <s v="Bajo"/>
    <n v="9.375E-2"/>
    <n v="1600"/>
    <n v="25"/>
    <n v="1.28"/>
    <n v="1.28"/>
    <s v="Primera compra"/>
    <n v="1293"/>
    <n v="42.48049281314168"/>
    <n v="3.5400410677618068"/>
    <x v="0"/>
    <x v="1"/>
    <s v="mar"/>
  </r>
  <r>
    <x v="6656"/>
    <x v="1"/>
    <n v="36"/>
    <n v="12"/>
    <n v="35.299999999999997"/>
    <n v="15"/>
    <s v="Yes"/>
    <s v="Yes"/>
    <n v="0"/>
    <n v="4"/>
    <n v="29"/>
    <s v="Yes"/>
    <n v="0"/>
    <s v="IN"/>
    <x v="1"/>
    <n v="33"/>
    <s v="No"/>
    <s v="No"/>
    <s v="Yes"/>
    <s v="  Month-to-Month   "/>
    <s v="Credit Card"/>
    <n v="40"/>
    <n v="108"/>
    <x v="4"/>
    <s v="Attitude of service provider"/>
    <x v="1417"/>
    <x v="1363"/>
    <n v="108"/>
    <x v="0"/>
    <n v="42.3"/>
    <x v="5"/>
    <s v="Phone"/>
    <x v="1"/>
    <n v="0.04"/>
    <n v="3270"/>
    <s v="Medio"/>
    <s v="Bajo"/>
    <n v="3.7037037037037035E-2"/>
    <n v="1330"/>
    <n v="31"/>
    <n v="3.4838709677419355"/>
    <n v="3.4838709677419355"/>
    <s v="Primera compra"/>
    <n v="846"/>
    <n v="27.794661190965094"/>
    <n v="2.3162217659137578"/>
    <x v="0"/>
    <x v="1"/>
    <s v="jun"/>
  </r>
  <r>
    <x v="6656"/>
    <x v="1"/>
    <n v="47"/>
    <n v="12"/>
    <n v="35.299999999999997"/>
    <n v="15"/>
    <s v="Yes"/>
    <s v="Yes"/>
    <n v="0"/>
    <n v="4"/>
    <n v="29"/>
    <s v="Yes"/>
    <n v="0"/>
    <s v="IN"/>
    <x v="1"/>
    <n v="33"/>
    <s v="No"/>
    <s v="No"/>
    <s v="Yes"/>
    <s v="  Month-to-Month   "/>
    <s v="Credit Card"/>
    <n v="40"/>
    <n v="108"/>
    <x v="4"/>
    <s v="Attitude of service provider"/>
    <x v="1417"/>
    <x v="1363"/>
    <n v="108"/>
    <x v="0"/>
    <n v="42.3"/>
    <x v="5"/>
    <s v="Phone"/>
    <x v="1"/>
    <n v="0.04"/>
    <n v="4664"/>
    <s v="Medio"/>
    <s v="Bajo"/>
    <n v="3.7037037037037035E-2"/>
    <n v="1330"/>
    <n v="31"/>
    <n v="3.4838709677419355"/>
    <n v="3.4838709677419355"/>
    <s v="Compra posterior"/>
    <n v="846"/>
    <n v="27.794661190965094"/>
    <n v="2.3162217659137578"/>
    <x v="0"/>
    <x v="1"/>
    <s v="jun"/>
  </r>
  <r>
    <x v="6657"/>
    <x v="1"/>
    <n v="11"/>
    <n v="109"/>
    <n v="194.5"/>
    <n v="88"/>
    <s v="Yes"/>
    <s v="No"/>
    <n v="61.1"/>
    <n v="3"/>
    <n v="6"/>
    <s v="No"/>
    <n v="10"/>
    <s v="NE"/>
    <x v="1"/>
    <n v="31"/>
    <s v="No"/>
    <s v="No"/>
    <s v="No"/>
    <s v="  Month-to-Month   "/>
    <s v="Credit Card"/>
    <n v="19"/>
    <n v="409"/>
    <x v="2"/>
    <s v="Competitor made better offer"/>
    <x v="67"/>
    <x v="1189"/>
    <n v="31"/>
    <x v="0"/>
    <n v="21.86"/>
    <x v="7"/>
    <s v="Phone"/>
    <x v="1"/>
    <n v="2.44"/>
    <n v="1183"/>
    <s v="Medio"/>
    <s v="Medio"/>
    <n v="0.19354838709677419"/>
    <n v="500"/>
    <n v="203"/>
    <n v="0.15270935960591134"/>
    <n v="0.15270935960591134"/>
    <s v="Primera compra"/>
    <n v="912"/>
    <n v="29.96303901437372"/>
    <n v="2.4969199178644765"/>
    <x v="1"/>
    <x v="1"/>
    <s v="abr"/>
  </r>
  <r>
    <x v="6658"/>
    <x v="1"/>
    <n v="15"/>
    <n v="113"/>
    <n v="205.2"/>
    <n v="116"/>
    <s v="Yes"/>
    <s v="No"/>
    <n v="116"/>
    <n v="0"/>
    <n v="8"/>
    <s v="Yes"/>
    <n v="0"/>
    <s v="CA"/>
    <x v="0"/>
    <n v="31"/>
    <s v="No"/>
    <s v="No"/>
    <s v="No"/>
    <s v="  Month-to-Month   "/>
    <s v="Paper Check"/>
    <n v="30"/>
    <n v="872"/>
    <x v="0"/>
    <m/>
    <x v="1446"/>
    <x v="736"/>
    <n v="27"/>
    <x v="2"/>
    <n v="25.66"/>
    <x v="5"/>
    <s v="Phone"/>
    <x v="1"/>
    <n v="0.23"/>
    <n v="1509"/>
    <s v="Medio"/>
    <s v="Bajo"/>
    <n v="0.14814814814814814"/>
    <n v="508"/>
    <n v="233"/>
    <n v="0.11587982832618025"/>
    <n v="0.11587982832618025"/>
    <s v="Primera compra"/>
    <n v="1110"/>
    <n v="36.468172484599592"/>
    <n v="3.0390143737166326"/>
    <x v="0"/>
    <x v="2"/>
    <s v="sept"/>
  </r>
  <r>
    <x v="6659"/>
    <x v="1"/>
    <n v="20"/>
    <n v="36"/>
    <n v="53"/>
    <n v="16"/>
    <s v="Yes"/>
    <s v="No"/>
    <n v="18.399999999999999"/>
    <n v="5"/>
    <n v="27"/>
    <s v="Yes"/>
    <n v="0"/>
    <s v="NY"/>
    <x v="0"/>
    <n v="23"/>
    <s v="Yes"/>
    <s v="No"/>
    <s v="No"/>
    <s v="  Month-to-Month   "/>
    <s v="Credit Card"/>
    <n v="27"/>
    <n v="95"/>
    <x v="3"/>
    <s v="Don't know"/>
    <x v="1444"/>
    <x v="258"/>
    <n v="59"/>
    <x v="0"/>
    <n v="23.84"/>
    <x v="9"/>
    <s v="SMS"/>
    <x v="1"/>
    <n v="0.37"/>
    <n v="2115"/>
    <s v="Medio"/>
    <s v="Medio"/>
    <n v="0.13559322033898305"/>
    <n v="1150"/>
    <n v="60"/>
    <n v="0.98333333333333328"/>
    <n v="0.98333333333333328"/>
    <s v="Primera compra"/>
    <n v="1092"/>
    <n v="35.876796714579058"/>
    <n v="2.989733059548255"/>
    <x v="1"/>
    <x v="1"/>
    <s v="oct"/>
  </r>
  <r>
    <x v="6660"/>
    <x v="1"/>
    <n v="10"/>
    <n v="6"/>
    <n v="12"/>
    <n v="0"/>
    <s v="No"/>
    <s v="No"/>
    <n v="0"/>
    <n v="3"/>
    <n v="0"/>
    <s v="No"/>
    <n v="0"/>
    <s v="KY"/>
    <x v="0"/>
    <n v="45"/>
    <s v="No"/>
    <s v="No"/>
    <s v="No"/>
    <s v="  Month-to-Month   "/>
    <s v="Paper Check"/>
    <n v="11"/>
    <n v="11"/>
    <x v="4"/>
    <s v="Attitude of service provider"/>
    <x v="1114"/>
    <x v="59"/>
    <n v="61"/>
    <x v="0"/>
    <n v="9.5399999999999991"/>
    <x v="1"/>
    <s v="Phone"/>
    <x v="1"/>
    <n v="0"/>
    <n v="161"/>
    <s v="Medio"/>
    <s v="Bajo"/>
    <n v="0"/>
    <n v="1207"/>
    <n v="6"/>
    <n v="10.166666666666666"/>
    <n v="10.166666666666666"/>
    <s v="Primera compra"/>
    <n v="1192"/>
    <n v="39.162217659137582"/>
    <n v="3.2635181382614653"/>
    <x v="2"/>
    <x v="1"/>
    <s v="jul"/>
  </r>
  <r>
    <x v="6661"/>
    <x v="1"/>
    <n v="32"/>
    <n v="6"/>
    <n v="15"/>
    <n v="4"/>
    <s v="Yes"/>
    <s v="No"/>
    <n v="4.3"/>
    <n v="4"/>
    <n v="17"/>
    <s v="Yes"/>
    <n v="0"/>
    <s v="MT"/>
    <x v="1"/>
    <n v="20"/>
    <s v="Yes"/>
    <s v="No"/>
    <s v="No"/>
    <s v="  Month-to-Month   "/>
    <s v="Direct Debit"/>
    <n v="27"/>
    <n v="27"/>
    <x v="2"/>
    <s v="Competitor made better offer"/>
    <x v="602"/>
    <x v="253"/>
    <n v="24"/>
    <x v="1"/>
    <n v="30.79"/>
    <x v="10"/>
    <s v="Phone"/>
    <x v="1"/>
    <n v="0.13"/>
    <n v="3886"/>
    <s v="Medio"/>
    <s v="Medio"/>
    <n v="0.29166666666666669"/>
    <n v="811"/>
    <n v="17"/>
    <n v="1.411764705882353"/>
    <n v="1.411764705882353"/>
    <s v="Primera compra"/>
    <n v="928"/>
    <n v="30.488706365503081"/>
    <n v="2.5407255304585901"/>
    <x v="1"/>
    <x v="1"/>
    <s v="mar"/>
  </r>
  <r>
    <x v="6662"/>
    <x v="1"/>
    <n v="4"/>
    <n v="175"/>
    <n v="384.4"/>
    <n v="104"/>
    <s v="Yes"/>
    <s v="No"/>
    <n v="85.8"/>
    <n v="4"/>
    <n v="9"/>
    <s v="No"/>
    <n v="50"/>
    <s v="AK"/>
    <x v="0"/>
    <n v="69"/>
    <s v="No"/>
    <s v="Yes"/>
    <s v="Yes"/>
    <s v="  Month-to-Month   "/>
    <s v="Direct Debit"/>
    <n v="43"/>
    <n v="1100"/>
    <x v="1"/>
    <s v="Product dissatisfaction"/>
    <x v="669"/>
    <x v="1171"/>
    <n v="62"/>
    <x v="2"/>
    <n v="44.11"/>
    <x v="3"/>
    <s v="SMS"/>
    <x v="1"/>
    <n v="3.43"/>
    <n v="732"/>
    <s v="Medio"/>
    <s v="Bajo"/>
    <n v="1.6129032258064516E-2"/>
    <n v="1672"/>
    <n v="280"/>
    <n v="0.22142857142857142"/>
    <n v="0.22142857142857142"/>
    <s v="Primera compra"/>
    <n v="711"/>
    <n v="23.359342915811087"/>
    <n v="1.946611909650924"/>
    <x v="0"/>
    <x v="0"/>
    <s v="nov"/>
  </r>
  <r>
    <x v="6663"/>
    <x v="1"/>
    <n v="20"/>
    <n v="146"/>
    <n v="341.4"/>
    <n v="0"/>
    <s v="No"/>
    <s v="No"/>
    <n v="0"/>
    <n v="0"/>
    <n v="2"/>
    <s v="Yes"/>
    <n v="0"/>
    <s v="VA"/>
    <x v="1"/>
    <n v="77"/>
    <s v="No"/>
    <s v="Yes"/>
    <s v="No"/>
    <s v="  Month-to-Month   "/>
    <s v="Direct Debit"/>
    <n v="37"/>
    <n v="907"/>
    <x v="1"/>
    <s v="Poor expertise of online support"/>
    <x v="239"/>
    <x v="902"/>
    <n v="16"/>
    <x v="2"/>
    <n v="31.75"/>
    <x v="10"/>
    <s v="Email"/>
    <x v="1"/>
    <n v="0"/>
    <n v="5919"/>
    <s v="Medio"/>
    <s v="Medio"/>
    <n v="0.4375"/>
    <n v="1047"/>
    <n v="153"/>
    <n v="0.10457516339869281"/>
    <n v="0.10457516339869281"/>
    <s v="Primera compra"/>
    <n v="576"/>
    <n v="18.924024640657084"/>
    <n v="1.5770020533880904"/>
    <x v="1"/>
    <x v="2"/>
    <s v="mar"/>
  </r>
  <r>
    <x v="6664"/>
    <x v="1"/>
    <n v="10"/>
    <n v="185"/>
    <n v="478.1"/>
    <n v="0"/>
    <s v="No"/>
    <s v="No"/>
    <n v="0"/>
    <n v="0"/>
    <n v="14"/>
    <s v="Yes"/>
    <n v="0"/>
    <s v="VT"/>
    <x v="1"/>
    <n v="61"/>
    <s v="No"/>
    <s v="No"/>
    <s v="No"/>
    <s v="  Month-to-Month   "/>
    <s v="Credit Card"/>
    <n v="33"/>
    <n v="1054"/>
    <x v="4"/>
    <s v="Attitude of service provider"/>
    <x v="700"/>
    <x v="384"/>
    <n v="102"/>
    <x v="2"/>
    <n v="27.74"/>
    <x v="5"/>
    <s v="SMS"/>
    <x v="1"/>
    <n v="0"/>
    <n v="3539"/>
    <s v="Medio"/>
    <s v="Bajo"/>
    <n v="3.9215686274509803E-2"/>
    <n v="1279"/>
    <n v="189"/>
    <n v="0.53968253968253965"/>
    <n v="0.53968253968253965"/>
    <s v="Primera compra"/>
    <n v="551"/>
    <n v="18.102669404517453"/>
    <n v="1.5085557837097878"/>
    <x v="0"/>
    <x v="2"/>
    <s v="abr"/>
  </r>
  <r>
    <x v="6665"/>
    <x v="1"/>
    <n v="40"/>
    <n v="6"/>
    <n v="21"/>
    <n v="68"/>
    <s v="Yes"/>
    <s v="No"/>
    <n v="50.3"/>
    <n v="2"/>
    <n v="12"/>
    <s v="Yes"/>
    <n v="0"/>
    <s v="WY"/>
    <x v="0"/>
    <n v="30"/>
    <s v="No"/>
    <s v="No"/>
    <s v="No"/>
    <s v="  Month-to-Month   "/>
    <s v="Direct Debit"/>
    <n v="37"/>
    <n v="154"/>
    <x v="2"/>
    <s v="Competitor made better offer"/>
    <x v="468"/>
    <x v="812"/>
    <n v="76"/>
    <x v="0"/>
    <n v="33.880000000000003"/>
    <x v="0"/>
    <s v="Email"/>
    <x v="1"/>
    <n v="2.52"/>
    <n v="2478"/>
    <s v="Medio"/>
    <s v="Bajo"/>
    <n v="2.6315789473684209E-2"/>
    <n v="598"/>
    <n v="76"/>
    <n v="1"/>
    <n v="1"/>
    <s v="Primera compra"/>
    <n v="584"/>
    <n v="19.186858316221766"/>
    <n v="1.5989048596851472"/>
    <x v="0"/>
    <x v="1"/>
    <s v="mar"/>
  </r>
  <r>
    <x v="6666"/>
    <x v="1"/>
    <n v="9"/>
    <n v="4"/>
    <n v="8.6999999999999993"/>
    <n v="0"/>
    <s v="No"/>
    <s v="No"/>
    <n v="0"/>
    <n v="3"/>
    <n v="17"/>
    <s v="Yes"/>
    <n v="0"/>
    <s v="AR"/>
    <x v="1"/>
    <n v="23"/>
    <s v="Yes"/>
    <s v="No"/>
    <s v="No"/>
    <s v="  Month-to-Month   "/>
    <s v="Direct Debit"/>
    <n v="23"/>
    <n v="51"/>
    <x v="2"/>
    <s v="Competitor made better offer"/>
    <x v="1263"/>
    <x v="1010"/>
    <n v="24"/>
    <x v="0"/>
    <n v="27.29"/>
    <x v="4"/>
    <s v="Email"/>
    <x v="1"/>
    <n v="0"/>
    <n v="6357"/>
    <s v="Medio"/>
    <s v="Bajo"/>
    <n v="0.125"/>
    <n v="1459"/>
    <n v="7"/>
    <n v="3.4285714285714284"/>
    <n v="3.4285714285714284"/>
    <s v="Primera compra"/>
    <n v="1661"/>
    <n v="54.570841889117048"/>
    <n v="4.5475701574264207"/>
    <x v="0"/>
    <x v="1"/>
    <s v="mar"/>
  </r>
  <r>
    <x v="6667"/>
    <x v="1"/>
    <n v="31"/>
    <n v="71"/>
    <n v="195.2"/>
    <n v="60"/>
    <s v="Yes"/>
    <s v="No"/>
    <n v="52.5"/>
    <n v="2"/>
    <n v="10"/>
    <s v="Yes"/>
    <n v="0"/>
    <s v="DC"/>
    <x v="1"/>
    <n v="25"/>
    <s v="Yes"/>
    <s v="No"/>
    <s v="Yes"/>
    <s v="  Month-to-Month   "/>
    <s v="Direct Debit"/>
    <n v="36"/>
    <n v="537"/>
    <x v="1"/>
    <s v="Network reliability"/>
    <x v="839"/>
    <x v="615"/>
    <n v="85"/>
    <x v="0"/>
    <n v="33.090000000000003"/>
    <x v="0"/>
    <s v="Phone"/>
    <x v="0"/>
    <n v="0.21"/>
    <n v="1488"/>
    <s v="Medio"/>
    <s v="Bajo"/>
    <n v="2.3529411764705882E-2"/>
    <n v="1131"/>
    <n v="133"/>
    <n v="0.63909774436090228"/>
    <n v="0.63909774436090228"/>
    <s v="Primera compra"/>
    <n v="1619"/>
    <n v="53.190965092402465"/>
    <n v="4.4325804243668721"/>
    <x v="0"/>
    <x v="1"/>
    <s v="may"/>
  </r>
  <r>
    <x v="6668"/>
    <x v="1"/>
    <n v="37"/>
    <n v="45"/>
    <n v="103.8"/>
    <n v="36"/>
    <s v="Yes"/>
    <s v="No"/>
    <n v="20.9"/>
    <n v="1"/>
    <n v="6"/>
    <s v="No"/>
    <n v="25"/>
    <s v="OK"/>
    <x v="0"/>
    <n v="49"/>
    <s v="No"/>
    <s v="No"/>
    <s v="Yes"/>
    <s v="  Month-to-Month   "/>
    <s v="Credit Card"/>
    <n v="19"/>
    <n v="163"/>
    <x v="1"/>
    <s v="Service dissatisfaction"/>
    <x v="507"/>
    <x v="152"/>
    <n v="45"/>
    <x v="0"/>
    <n v="19.329999999999998"/>
    <x v="0"/>
    <s v="SMS"/>
    <x v="1"/>
    <n v="1.04"/>
    <n v="2419"/>
    <s v="Medio"/>
    <s v="Bajo"/>
    <n v="4.4444444444444446E-2"/>
    <n v="372"/>
    <n v="83"/>
    <n v="0.54216867469879515"/>
    <n v="0.54216867469879515"/>
    <s v="Primera compra"/>
    <n v="1030"/>
    <n v="33.839835728952778"/>
    <n v="2.819986310746065"/>
    <x v="0"/>
    <x v="1"/>
    <s v="dic"/>
  </r>
  <r>
    <x v="6669"/>
    <x v="1"/>
    <n v="34"/>
    <n v="163"/>
    <n v="453.8"/>
    <n v="0"/>
    <s v="No"/>
    <s v="No"/>
    <n v="0"/>
    <n v="4"/>
    <n v="3"/>
    <s v="Yes"/>
    <n v="0"/>
    <s v="UT"/>
    <x v="0"/>
    <n v="40"/>
    <s v="No"/>
    <s v="No"/>
    <s v="Yes"/>
    <s v="  Month-to-Month   "/>
    <s v="Credit Card"/>
    <n v="43"/>
    <n v="2143"/>
    <x v="5"/>
    <s v="Extra data charges"/>
    <x v="1316"/>
    <x v="1325"/>
    <n v="100"/>
    <x v="0"/>
    <n v="38.33"/>
    <x v="9"/>
    <s v="SMS"/>
    <x v="1"/>
    <n v="0"/>
    <n v="3056"/>
    <s v="Medio"/>
    <s v="Medio"/>
    <n v="0.08"/>
    <n v="1611"/>
    <n v="171"/>
    <n v="0.58479532163742687"/>
    <n v="0.58479532163742687"/>
    <s v="Primera compra"/>
    <n v="345"/>
    <n v="11.3347022587269"/>
    <n v="0.94455852156057496"/>
    <x v="1"/>
    <x v="0"/>
    <s v="nov"/>
  </r>
  <r>
    <x v="6670"/>
    <x v="1"/>
    <n v="9"/>
    <n v="34"/>
    <n v="87.2"/>
    <n v="0"/>
    <s v="No"/>
    <s v="No"/>
    <n v="0"/>
    <n v="5"/>
    <n v="6"/>
    <s v="Yes"/>
    <n v="0"/>
    <s v="MS"/>
    <x v="0"/>
    <n v="47"/>
    <s v="No"/>
    <s v="No"/>
    <s v="No"/>
    <s v="  Month-to-Month   "/>
    <s v="Direct Debit"/>
    <n v="30"/>
    <n v="644"/>
    <x v="1"/>
    <s v="Product dissatisfaction"/>
    <x v="538"/>
    <x v="771"/>
    <n v="107"/>
    <x v="0"/>
    <n v="35.369999999999997"/>
    <x v="6"/>
    <s v="Phone"/>
    <x v="1"/>
    <n v="0"/>
    <n v="2076"/>
    <s v="Medio"/>
    <s v="Medio"/>
    <n v="9.3457943925233641E-2"/>
    <n v="1154"/>
    <n v="44"/>
    <n v="2.4318181818181817"/>
    <n v="2.4318181818181817"/>
    <s v="Primera compra"/>
    <n v="1121"/>
    <n v="36.829568788501021"/>
    <n v="3.0691307323750849"/>
    <x v="1"/>
    <x v="1"/>
    <s v="sept"/>
  </r>
  <r>
    <x v="6671"/>
    <x v="1"/>
    <n v="15"/>
    <n v="28"/>
    <n v="55.1"/>
    <n v="8"/>
    <s v="Yes"/>
    <s v="No"/>
    <n v="7.2"/>
    <n v="2"/>
    <n v="2"/>
    <s v="Yes"/>
    <n v="0"/>
    <s v="ME"/>
    <x v="1"/>
    <n v="64"/>
    <s v="No"/>
    <s v="No"/>
    <s v="Yes"/>
    <s v="  Month-to-Month   "/>
    <s v="Credit Card"/>
    <n v="34"/>
    <n v="270"/>
    <x v="2"/>
    <s v="Competitor had better devices"/>
    <x v="945"/>
    <x v="362"/>
    <n v="1"/>
    <x v="0"/>
    <n v="29.99"/>
    <x v="1"/>
    <s v="SMS"/>
    <x v="1"/>
    <n v="0.22"/>
    <n v="5022"/>
    <s v="Medio"/>
    <s v="Bajo"/>
    <n v="0"/>
    <n v="760"/>
    <n v="36"/>
    <n v="2.7777777777777776E-2"/>
    <n v="2.7777777777777776E-2"/>
    <s v="Primera compra"/>
    <n v="1478"/>
    <n v="48.558521560574953"/>
    <n v="4.046543463381246"/>
    <x v="2"/>
    <x v="1"/>
    <s v="sept"/>
  </r>
  <r>
    <x v="6672"/>
    <x v="1"/>
    <n v="3"/>
    <n v="11"/>
    <n v="32.6"/>
    <n v="0"/>
    <s v="No"/>
    <s v="No"/>
    <n v="0"/>
    <n v="4"/>
    <n v="9"/>
    <s v="Yes"/>
    <n v="0"/>
    <s v="WV"/>
    <x v="0"/>
    <n v="21"/>
    <s v="Yes"/>
    <s v="No"/>
    <s v="Yes"/>
    <s v="  Month-to-Month   "/>
    <s v="Paper Check"/>
    <n v="15"/>
    <n v="47"/>
    <x v="2"/>
    <s v="Competitor made better offer"/>
    <x v="994"/>
    <x v="348"/>
    <n v="95"/>
    <x v="0"/>
    <n v="14.44"/>
    <x v="6"/>
    <s v="Email"/>
    <x v="0"/>
    <n v="0"/>
    <n v="1498"/>
    <s v="Medio"/>
    <s v="Medio"/>
    <n v="0.10526315789473684"/>
    <n v="746"/>
    <n v="21"/>
    <n v="4.5238095238095237"/>
    <n v="4.5238095238095237"/>
    <s v="Primera compra"/>
    <n v="1453"/>
    <n v="47.737166324435314"/>
    <n v="3.978097193702943"/>
    <x v="1"/>
    <x v="1"/>
    <s v="oct"/>
  </r>
  <r>
    <x v="6673"/>
    <x v="1"/>
    <n v="2"/>
    <n v="55"/>
    <n v="142.5"/>
    <n v="0"/>
    <s v="No"/>
    <s v="No"/>
    <n v="0"/>
    <n v="0"/>
    <n v="1"/>
    <s v="Yes"/>
    <n v="0"/>
    <s v="CA"/>
    <x v="0"/>
    <n v="71"/>
    <s v="No"/>
    <s v="Yes"/>
    <s v="No"/>
    <s v="  Month-to-Month   "/>
    <s v="Direct Debit"/>
    <n v="37"/>
    <n v="478"/>
    <x v="2"/>
    <s v="Competitor had better devices"/>
    <x v="1"/>
    <x v="1137"/>
    <n v="18"/>
    <x v="2"/>
    <n v="33.43"/>
    <x v="9"/>
    <s v="SMS"/>
    <x v="1"/>
    <n v="0"/>
    <n v="71"/>
    <s v="Medio"/>
    <s v="Medio"/>
    <n v="0.44444444444444442"/>
    <n v="1186"/>
    <n v="63"/>
    <n v="0.2857142857142857"/>
    <n v="0.2857142857142857"/>
    <s v="Primera compra"/>
    <n v="350"/>
    <n v="11.498973305954825"/>
    <n v="0.95824777549623541"/>
    <x v="1"/>
    <x v="1"/>
    <s v="oct"/>
  </r>
  <r>
    <x v="6674"/>
    <x v="1"/>
    <n v="39"/>
    <n v="8"/>
    <n v="20.7"/>
    <n v="6"/>
    <s v="Yes"/>
    <s v="No"/>
    <n v="9"/>
    <n v="2"/>
    <n v="3"/>
    <s v="Yes"/>
    <n v="0"/>
    <s v="MD"/>
    <x v="1"/>
    <n v="78"/>
    <s v="No"/>
    <s v="Yes"/>
    <s v="Yes"/>
    <s v="  Month-to-Month   "/>
    <s v="Direct Debit"/>
    <n v="11"/>
    <n v="28"/>
    <x v="4"/>
    <s v="Attitude of support person"/>
    <x v="1342"/>
    <x v="695"/>
    <n v="64"/>
    <x v="1"/>
    <n v="10.85"/>
    <x v="0"/>
    <s v="SMS"/>
    <x v="1"/>
    <n v="0.03"/>
    <n v="4747"/>
    <s v="Medio"/>
    <s v="Bajo"/>
    <n v="3.125E-2"/>
    <n v="1124"/>
    <n v="16"/>
    <n v="4"/>
    <n v="4"/>
    <s v="Primera compra"/>
    <n v="1116"/>
    <n v="36.6652977412731"/>
    <n v="3.055441478439425"/>
    <x v="0"/>
    <x v="1"/>
    <s v="sept"/>
  </r>
  <r>
    <x v="6675"/>
    <x v="1"/>
    <n v="37"/>
    <n v="4"/>
    <n v="10"/>
    <n v="4"/>
    <s v="Yes"/>
    <s v="No"/>
    <n v="2.6"/>
    <n v="1"/>
    <n v="1"/>
    <s v="Yes"/>
    <n v="0"/>
    <s v="OK"/>
    <x v="0"/>
    <n v="61"/>
    <s v="No"/>
    <s v="No"/>
    <s v="No"/>
    <s v="  Month-to-Month   "/>
    <s v="Direct Debit"/>
    <n v="45"/>
    <n v="45"/>
    <x v="2"/>
    <s v="Competitor made better offer"/>
    <x v="422"/>
    <x v="951"/>
    <n v="58"/>
    <x v="0"/>
    <n v="51.01"/>
    <x v="1"/>
    <s v="Phone"/>
    <x v="0"/>
    <n v="0.1"/>
    <n v="2120"/>
    <s v="Alto"/>
    <s v="Bajo"/>
    <n v="0"/>
    <n v="960"/>
    <n v="8"/>
    <n v="7.25"/>
    <n v="7.25"/>
    <s v="Primera compra"/>
    <n v="1029"/>
    <n v="33.806981519507183"/>
    <n v="2.817248459958932"/>
    <x v="2"/>
    <x v="1"/>
    <s v="dic"/>
  </r>
  <r>
    <x v="6676"/>
    <x v="1"/>
    <n v="3"/>
    <n v="408"/>
    <n v="672.2"/>
    <n v="8"/>
    <s v="Yes"/>
    <s v="No"/>
    <n v="7.9"/>
    <n v="4"/>
    <n v="4"/>
    <s v="Yes"/>
    <n v="0"/>
    <s v="MS"/>
    <x v="0"/>
    <n v="62"/>
    <s v="No"/>
    <s v="No"/>
    <s v="Yes"/>
    <s v="  One Year   "/>
    <s v="Direct Debit"/>
    <n v="52"/>
    <n v="3499"/>
    <x v="4"/>
    <s v="Attitude of support person"/>
    <x v="689"/>
    <x v="1283"/>
    <n v="10"/>
    <x v="1"/>
    <n v="42.2"/>
    <x v="5"/>
    <s v="SMS"/>
    <x v="0"/>
    <n v="0.32"/>
    <n v="5430"/>
    <s v="Medio"/>
    <s v="Bajo"/>
    <n v="0.4"/>
    <n v="1457"/>
    <n v="420"/>
    <n v="2.3809523809523808E-2"/>
    <n v="2.3809523809523808E-2"/>
    <s v="Primera compra"/>
    <n v="382"/>
    <n v="12.550308008213554"/>
    <n v="1.0458590006844628"/>
    <x v="0"/>
    <x v="3"/>
    <s v="sept"/>
  </r>
  <r>
    <x v="6677"/>
    <x v="1"/>
    <n v="23"/>
    <n v="150"/>
    <n v="296.5"/>
    <n v="120"/>
    <s v="Yes"/>
    <s v="No"/>
    <n v="84"/>
    <n v="5"/>
    <n v="1"/>
    <s v="No"/>
    <n v="11"/>
    <s v="UT"/>
    <x v="1"/>
    <n v="63"/>
    <s v="No"/>
    <s v="No"/>
    <s v="Yes"/>
    <s v="  One Year   "/>
    <s v="Direct Debit"/>
    <n v="55"/>
    <n v="1630"/>
    <x v="2"/>
    <s v="Competitor made better offer"/>
    <x v="962"/>
    <x v="48"/>
    <n v="35"/>
    <x v="1"/>
    <n v="62.57"/>
    <x v="10"/>
    <s v="Email"/>
    <x v="0"/>
    <n v="0.34"/>
    <n v="331"/>
    <s v="Alto"/>
    <s v="Medio"/>
    <n v="0.2"/>
    <n v="1357"/>
    <n v="277"/>
    <n v="0.1263537906137184"/>
    <n v="0.1263537906137184"/>
    <s v="Primera compra"/>
    <n v="1206"/>
    <n v="39.622176591375769"/>
    <n v="3.3018480492813143"/>
    <x v="1"/>
    <x v="0"/>
    <s v="jun"/>
  </r>
  <r>
    <x v="6678"/>
    <x v="1"/>
    <n v="22"/>
    <n v="123"/>
    <n v="341.3"/>
    <n v="0"/>
    <s v="No"/>
    <s v="No"/>
    <n v="5.0999999999999996"/>
    <n v="4"/>
    <n v="3"/>
    <s v="No"/>
    <n v="20"/>
    <s v="RI"/>
    <x v="0"/>
    <n v="47"/>
    <s v="No"/>
    <s v="No"/>
    <s v="No"/>
    <s v="  Month-to-Month   "/>
    <s v="Direct Debit"/>
    <n v="46"/>
    <n v="1736"/>
    <x v="2"/>
    <s v="Competitor offered more data"/>
    <x v="738"/>
    <x v="554"/>
    <n v="36"/>
    <x v="1"/>
    <n v="38.64"/>
    <x v="3"/>
    <s v="Email"/>
    <x v="1"/>
    <n v="0"/>
    <n v="4905"/>
    <s v="Medio"/>
    <s v="Bajo"/>
    <n v="2.7777777777777776E-2"/>
    <n v="680"/>
    <n v="124"/>
    <n v="0.29032258064516131"/>
    <n v="0.29032258064516131"/>
    <s v="Primera compra"/>
    <n v="488"/>
    <n v="16.032854209445585"/>
    <n v="1.3360711841204653"/>
    <x v="0"/>
    <x v="0"/>
    <s v="jun"/>
  </r>
  <r>
    <x v="6679"/>
    <x v="1"/>
    <n v="41"/>
    <n v="59"/>
    <n v="177.9"/>
    <n v="0"/>
    <s v="No"/>
    <s v="No"/>
    <n v="0"/>
    <n v="0"/>
    <n v="0"/>
    <s v="No"/>
    <n v="0"/>
    <s v="AR"/>
    <x v="0"/>
    <n v="24"/>
    <s v="Yes"/>
    <s v="No"/>
    <s v="No"/>
    <s v="  Month-to-Month   "/>
    <s v="Direct Debit"/>
    <n v="13"/>
    <n v="203"/>
    <x v="5"/>
    <s v="Long distance charges"/>
    <x v="1392"/>
    <x v="762"/>
    <n v="94"/>
    <x v="0"/>
    <n v="13.67"/>
    <x v="2"/>
    <s v="SMS"/>
    <x v="0"/>
    <n v="0"/>
    <n v="613"/>
    <s v="Medio"/>
    <s v="Medio"/>
    <n v="5.3191489361702128E-2"/>
    <n v="980"/>
    <n v="64"/>
    <n v="1.46875"/>
    <n v="1.46875"/>
    <s v="Primera compra"/>
    <n v="332"/>
    <n v="10.907597535934292"/>
    <n v="0.90896646132785763"/>
    <x v="1"/>
    <x v="1"/>
    <s v="nov"/>
  </r>
  <r>
    <x v="6680"/>
    <x v="1"/>
    <n v="11"/>
    <n v="5"/>
    <n v="12"/>
    <n v="0"/>
    <s v="No"/>
    <s v="Yes"/>
    <n v="0"/>
    <n v="3"/>
    <n v="10"/>
    <s v="Yes"/>
    <n v="0"/>
    <s v="MA"/>
    <x v="1"/>
    <n v="25"/>
    <s v="Yes"/>
    <s v="No"/>
    <s v="No"/>
    <s v="  Month-to-Month   "/>
    <s v="Credit Card"/>
    <n v="30"/>
    <n v="30"/>
    <x v="4"/>
    <s v="Attitude of support person"/>
    <x v="578"/>
    <x v="243"/>
    <n v="96"/>
    <x v="2"/>
    <n v="34.409999999999997"/>
    <x v="10"/>
    <s v="SMS"/>
    <x v="1"/>
    <n v="0"/>
    <n v="6760"/>
    <s v="Medio"/>
    <s v="Medio"/>
    <n v="7.2916666666666671E-2"/>
    <n v="480"/>
    <n v="12"/>
    <n v="8"/>
    <n v="8"/>
    <s v="Primera compra"/>
    <n v="1544"/>
    <n v="50.726899383983572"/>
    <n v="4.2272416153319643"/>
    <x v="1"/>
    <x v="1"/>
    <s v="jul"/>
  </r>
  <r>
    <x v="6681"/>
    <x v="1"/>
    <n v="20"/>
    <n v="3"/>
    <n v="9"/>
    <n v="0"/>
    <s v="No"/>
    <s v="No"/>
    <n v="14.6"/>
    <n v="1"/>
    <n v="7"/>
    <s v="Yes"/>
    <n v="0"/>
    <s v="AL"/>
    <x v="0"/>
    <n v="64"/>
    <s v="No"/>
    <s v="No"/>
    <s v="No"/>
    <s v="  Month-to-Month   "/>
    <s v="Direct Debit"/>
    <n v="12"/>
    <n v="12"/>
    <x v="1"/>
    <s v="Service dissatisfaction"/>
    <x v="128"/>
    <x v="1149"/>
    <n v="5"/>
    <x v="2"/>
    <n v="13.71"/>
    <x v="3"/>
    <s v="SMS"/>
    <x v="1"/>
    <n v="0"/>
    <n v="630"/>
    <s v="Medio"/>
    <s v="Bajo"/>
    <n v="0.2"/>
    <n v="667"/>
    <n v="4"/>
    <n v="1.25"/>
    <n v="1.25"/>
    <s v="Primera compra"/>
    <n v="882"/>
    <n v="28.977412731006158"/>
    <n v="2.4147843942505132"/>
    <x v="2"/>
    <x v="1"/>
    <s v="may"/>
  </r>
  <r>
    <x v="6682"/>
    <x v="1"/>
    <n v="10"/>
    <n v="110"/>
    <n v="235.6"/>
    <n v="0"/>
    <s v="No"/>
    <s v="Yes"/>
    <n v="0"/>
    <n v="4"/>
    <n v="4"/>
    <s v="No"/>
    <n v="51"/>
    <s v="NE"/>
    <x v="0"/>
    <n v="76"/>
    <s v="No"/>
    <s v="Yes"/>
    <s v="No"/>
    <s v="  Month-to-Month   "/>
    <s v="Credit Card"/>
    <n v="16"/>
    <n v="428"/>
    <x v="2"/>
    <s v="Competitor made better offer"/>
    <x v="1209"/>
    <x v="63"/>
    <n v="92"/>
    <x v="0"/>
    <n v="17.559999999999999"/>
    <x v="7"/>
    <s v="Phone"/>
    <x v="1"/>
    <n v="0"/>
    <n v="2638"/>
    <s v="Medio"/>
    <s v="Medio"/>
    <n v="6.5217391304347824E-2"/>
    <n v="442"/>
    <n v="116"/>
    <n v="0.7931034482758621"/>
    <n v="0.7931034482758621"/>
    <s v="Primera compra"/>
    <n v="968"/>
    <n v="31.802874743326491"/>
    <n v="2.6502395619438741"/>
    <x v="1"/>
    <x v="1"/>
    <s v="feb"/>
  </r>
  <r>
    <x v="6683"/>
    <x v="1"/>
    <n v="9"/>
    <n v="224"/>
    <n v="865.4"/>
    <n v="162"/>
    <s v="Yes"/>
    <s v="No"/>
    <n v="135"/>
    <n v="0"/>
    <n v="7"/>
    <s v="Yes"/>
    <n v="0"/>
    <s v="SD"/>
    <x v="1"/>
    <n v="63"/>
    <s v="No"/>
    <s v="No"/>
    <s v="No"/>
    <s v="  One Year   "/>
    <s v="Direct Debit"/>
    <n v="53"/>
    <n v="2883"/>
    <x v="1"/>
    <s v="Product dissatisfaction"/>
    <x v="580"/>
    <x v="783"/>
    <n v="78"/>
    <x v="1"/>
    <n v="43.65"/>
    <x v="7"/>
    <s v="Phone"/>
    <x v="0"/>
    <n v="0.27"/>
    <n v="1474"/>
    <s v="Medio"/>
    <s v="Medio"/>
    <n v="7.6923076923076927E-2"/>
    <n v="865"/>
    <n v="392"/>
    <n v="0.19897959183673469"/>
    <n v="0.19897959183673469"/>
    <s v="Primera compra"/>
    <n v="739"/>
    <n v="24.279260780287476"/>
    <n v="2.023271731690623"/>
    <x v="1"/>
    <x v="3"/>
    <s v="oct"/>
  </r>
  <r>
    <x v="6684"/>
    <x v="1"/>
    <n v="15"/>
    <n v="59"/>
    <n v="175.6"/>
    <n v="0"/>
    <s v="No"/>
    <s v="No"/>
    <n v="0"/>
    <n v="0"/>
    <n v="8"/>
    <s v="Yes"/>
    <n v="0"/>
    <s v="VA"/>
    <x v="0"/>
    <n v="39"/>
    <s v="No"/>
    <s v="No"/>
    <s v="No"/>
    <s v="  Month-to-Month   "/>
    <s v="Direct Debit"/>
    <n v="38"/>
    <n v="475"/>
    <x v="3"/>
    <s v="Moved"/>
    <x v="266"/>
    <x v="852"/>
    <n v="59"/>
    <x v="1"/>
    <n v="42.38"/>
    <x v="7"/>
    <s v="Phone"/>
    <x v="1"/>
    <n v="0"/>
    <n v="5232"/>
    <s v="Medio"/>
    <s v="Medio"/>
    <n v="0.10169491525423729"/>
    <n v="336"/>
    <n v="65"/>
    <n v="0.90769230769230769"/>
    <n v="0.90769230769230769"/>
    <s v="Primera compra"/>
    <n v="825"/>
    <n v="27.104722792607802"/>
    <n v="2.2587268993839835"/>
    <x v="1"/>
    <x v="1"/>
    <s v="jul"/>
  </r>
  <r>
    <x v="6685"/>
    <x v="1"/>
    <n v="44"/>
    <n v="18"/>
    <n v="48.7"/>
    <n v="0"/>
    <s v="No"/>
    <s v="No"/>
    <n v="0"/>
    <n v="1"/>
    <n v="3"/>
    <s v="Yes"/>
    <n v="0"/>
    <s v="NH"/>
    <x v="1"/>
    <n v="59"/>
    <s v="No"/>
    <s v="No"/>
    <s v="Yes"/>
    <s v="  Month-to-Month   "/>
    <s v="Credit Card"/>
    <n v="39"/>
    <n v="240"/>
    <x v="2"/>
    <s v="Competitor had better devices"/>
    <x v="541"/>
    <x v="53"/>
    <n v="92"/>
    <x v="0"/>
    <n v="31.66"/>
    <x v="0"/>
    <s v="SMS"/>
    <x v="1"/>
    <n v="0"/>
    <n v="3246"/>
    <s v="Medio"/>
    <s v="Bajo"/>
    <n v="2.1739130434782608E-2"/>
    <n v="1144"/>
    <n v="20"/>
    <n v="4.5999999999999996"/>
    <n v="4.5999999999999996"/>
    <s v="Primera compra"/>
    <n v="396"/>
    <n v="13.010266940451746"/>
    <n v="1.0841889117043122"/>
    <x v="0"/>
    <x v="1"/>
    <s v="sept"/>
  </r>
  <r>
    <x v="6686"/>
    <x v="1"/>
    <n v="20"/>
    <n v="11"/>
    <n v="22.1"/>
    <n v="0"/>
    <s v="No"/>
    <s v="No"/>
    <n v="0"/>
    <n v="0"/>
    <n v="7"/>
    <s v="Yes"/>
    <n v="0"/>
    <s v="NJ"/>
    <x v="0"/>
    <n v="36"/>
    <s v="No"/>
    <s v="No"/>
    <s v="No"/>
    <s v="  Month-to-Month   "/>
    <s v="Credit Card"/>
    <n v="34"/>
    <n v="69"/>
    <x v="2"/>
    <s v="Competitor made better offer"/>
    <x v="408"/>
    <x v="4"/>
    <n v="11"/>
    <x v="1"/>
    <n v="27.97"/>
    <x v="4"/>
    <s v="Phone"/>
    <x v="0"/>
    <n v="0"/>
    <n v="156"/>
    <s v="Medio"/>
    <s v="Bajo"/>
    <n v="0.27272727272727271"/>
    <n v="1295"/>
    <n v="14"/>
    <n v="0.7857142857142857"/>
    <n v="0.7857142857142857"/>
    <s v="Primera compra"/>
    <n v="984"/>
    <n v="32.328542094455855"/>
    <n v="2.6940451745379881"/>
    <x v="0"/>
    <x v="1"/>
    <s v="fe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D7706F-F8FC-4814-BC0D-DB6A4697207D}" name="TablaDiná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4:C7" firstHeaderRow="0" firstDataRow="1" firstDataCol="1"/>
  <pivotFields count="28">
    <pivotField showAll="0"/>
    <pivotField showAll="0"/>
    <pivotField dataField="1" showAll="0"/>
    <pivotField showAll="0"/>
    <pivotField showAll="0"/>
    <pivotField axis="axisRow" showAll="0">
      <items count="3">
        <item x="1"/>
        <item x="0"/>
        <item t="default"/>
      </items>
    </pivotField>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dataField="1" numFmtId="164"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3">
    <i>
      <x/>
    </i>
    <i>
      <x v="1"/>
    </i>
    <i t="grand">
      <x/>
    </i>
  </rowItems>
  <colFields count="1">
    <field x="-2"/>
  </colFields>
  <colItems count="2">
    <i>
      <x/>
    </i>
    <i i="1">
      <x v="1"/>
    </i>
  </colItems>
  <dataFields count="2">
    <dataField name="Cuenta de Transacción" fld="2" subtotal="count" showDataAs="percentOfCol" baseField="0" baseItem="0" numFmtId="10"/>
    <dataField name="Suma de total_profit" fld="20"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839A92-9B2B-4A41-ADC8-2540D03CA6EC}"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M4:O8" firstHeaderRow="0" firstDataRow="1" firstDataCol="1"/>
  <pivotFields count="28">
    <pivotField showAll="0"/>
    <pivotField showAll="0"/>
    <pivotField dataField="1" showAll="0"/>
    <pivotField showAll="0"/>
    <pivotField axis="axisRow" showAll="0">
      <items count="4">
        <item x="2"/>
        <item x="1"/>
        <item x="0"/>
        <item t="default"/>
      </items>
    </pivotField>
    <pivotField showAll="0"/>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dataField="1" numFmtId="164"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4">
    <i>
      <x/>
    </i>
    <i>
      <x v="1"/>
    </i>
    <i>
      <x v="2"/>
    </i>
    <i t="grand">
      <x/>
    </i>
  </rowItems>
  <colFields count="1">
    <field x="-2"/>
  </colFields>
  <colItems count="2">
    <i>
      <x/>
    </i>
    <i i="1">
      <x v="1"/>
    </i>
  </colItems>
  <dataFields count="2">
    <dataField name="Cuenta de Transacción" fld="2" subtotal="count" showDataAs="percentOfCol" baseField="0" baseItem="0" numFmtId="10"/>
    <dataField name="Suma de total_profit" fld="20"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E898EE-C7F0-43E6-A1FC-E63527C57C38}" name="TablaDinámica3"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4:K8" firstHeaderRow="0" firstDataRow="1" firstDataCol="1"/>
  <pivotFields count="28">
    <pivotField showAll="0"/>
    <pivotField showAll="0"/>
    <pivotField dataField="1" showAll="0"/>
    <pivotField showAll="0"/>
    <pivotField showAll="0"/>
    <pivotField showAll="0"/>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dataField="1" numFmtId="164" showAll="0"/>
    <pivotField numFmtId="2" showAll="0"/>
    <pivotField axis="axisRow" showAll="0">
      <items count="4">
        <item x="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2"/>
  </rowFields>
  <rowItems count="4">
    <i>
      <x/>
    </i>
    <i>
      <x v="1"/>
    </i>
    <i>
      <x v="2"/>
    </i>
    <i t="grand">
      <x/>
    </i>
  </rowItems>
  <colFields count="1">
    <field x="-2"/>
  </colFields>
  <colItems count="2">
    <i>
      <x/>
    </i>
    <i i="1">
      <x v="1"/>
    </i>
  </colItems>
  <dataFields count="2">
    <dataField name="Cuenta de Transacción" fld="2" subtotal="count" showDataAs="percentOfCol" baseField="0" baseItem="0" numFmtId="10"/>
    <dataField name="Suma de total_profit" fld="20"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4D2364-606C-44FC-B2AD-F0F39CC5BC0D}"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E4:G10" firstHeaderRow="0" firstDataRow="1" firstDataCol="1"/>
  <pivotFields count="28">
    <pivotField showAll="0"/>
    <pivotField showAll="0"/>
    <pivotField dataField="1" showAll="0"/>
    <pivotField showAll="0"/>
    <pivotField showAll="0"/>
    <pivotField showAll="0"/>
    <pivotField numFmtId="1" showAll="0"/>
    <pivotField showAll="0"/>
    <pivotField axis="axisRow" showAll="0">
      <items count="6">
        <item x="3"/>
        <item x="2"/>
        <item x="0"/>
        <item x="4"/>
        <item x="1"/>
        <item t="default"/>
      </items>
    </pivotField>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dataField="1" numFmtId="164"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6">
    <i>
      <x/>
    </i>
    <i>
      <x v="1"/>
    </i>
    <i>
      <x v="2"/>
    </i>
    <i>
      <x v="3"/>
    </i>
    <i>
      <x v="4"/>
    </i>
    <i t="grand">
      <x/>
    </i>
  </rowItems>
  <colFields count="1">
    <field x="-2"/>
  </colFields>
  <colItems count="2">
    <i>
      <x/>
    </i>
    <i i="1">
      <x v="1"/>
    </i>
  </colItems>
  <dataFields count="2">
    <dataField name="Cuenta de Transacción" fld="2" subtotal="count" showDataAs="percentOfCol" baseField="0" baseItem="0" numFmtId="10"/>
    <dataField name="Suma de total_profit" fld="20"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D77E0F-DE13-4525-AA61-7D2D810C0261}"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30:M35" firstHeaderRow="1" firstDataRow="2" firstDataCol="1"/>
  <pivotFields count="28">
    <pivotField showAll="0"/>
    <pivotField showAll="0"/>
    <pivotField dataField="1" showAll="0"/>
    <pivotField showAll="0"/>
    <pivotField axis="axisCol" showAll="0">
      <items count="4">
        <item x="2"/>
        <item x="1"/>
        <item x="0"/>
        <item t="default"/>
      </items>
    </pivotField>
    <pivotField showAll="0"/>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numFmtId="164" showAll="0"/>
    <pivotField numFmtId="2" showAll="0"/>
    <pivotField axis="axisRow" showAll="0">
      <items count="4">
        <item x="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2"/>
  </rowFields>
  <rowItems count="4">
    <i>
      <x/>
    </i>
    <i>
      <x v="1"/>
    </i>
    <i>
      <x v="2"/>
    </i>
    <i t="grand">
      <x/>
    </i>
  </rowItems>
  <colFields count="1">
    <field x="4"/>
  </colFields>
  <colItems count="4">
    <i>
      <x/>
    </i>
    <i>
      <x v="1"/>
    </i>
    <i>
      <x v="2"/>
    </i>
    <i t="grand">
      <x/>
    </i>
  </colItems>
  <dataFields count="1">
    <dataField name="Cuenta de Transacción"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C1CA6D-3BB2-4CD4-9CC1-9B41AA5E658C}" name="VentasCategoríaMes"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U3:Y18" firstHeaderRow="1" firstDataRow="3" firstDataCol="1"/>
  <pivotFields count="30">
    <pivotField showAll="0"/>
    <pivotField showAll="0"/>
    <pivotField showAll="0"/>
    <pivotField showAll="0"/>
    <pivotField showAll="0"/>
    <pivotField showAll="0"/>
    <pivotField numFmtId="1" showAll="0"/>
    <pivotField showAll="0"/>
    <pivotField axis="axisCol" dataField="1" showAll="0">
      <items count="6">
        <item h="1" x="3"/>
        <item h="1" x="2"/>
        <item h="1" x="0"/>
        <item h="1" x="4"/>
        <item x="1"/>
        <item t="default"/>
      </items>
    </pivotField>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numFmtId="164" showAll="0"/>
    <pivotField numFmtId="2" showAll="0"/>
    <pivotField showAll="0"/>
    <pivotField showAll="0"/>
    <pivotField showAll="0"/>
    <pivotField numFmtId="2" showAll="0"/>
    <pivotField numFmtId="9"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x="1"/>
        <item x="2"/>
        <item x="3"/>
        <item x="4"/>
      </items>
    </pivotField>
  </pivotFields>
  <rowFields count="1">
    <field x="27"/>
  </rowFields>
  <rowItems count="13">
    <i>
      <x v="1"/>
    </i>
    <i>
      <x v="2"/>
    </i>
    <i>
      <x v="3"/>
    </i>
    <i>
      <x v="4"/>
    </i>
    <i>
      <x v="5"/>
    </i>
    <i>
      <x v="6"/>
    </i>
    <i>
      <x v="7"/>
    </i>
    <i>
      <x v="8"/>
    </i>
    <i>
      <x v="9"/>
    </i>
    <i>
      <x v="10"/>
    </i>
    <i>
      <x v="11"/>
    </i>
    <i>
      <x v="12"/>
    </i>
    <i t="grand">
      <x/>
    </i>
  </rowItems>
  <colFields count="2">
    <field x="8"/>
    <field x="29"/>
  </colFields>
  <colItems count="4">
    <i>
      <x v="4"/>
      <x v="1"/>
    </i>
    <i r="1">
      <x v="2"/>
    </i>
    <i t="default">
      <x v="4"/>
    </i>
    <i t="grand">
      <x/>
    </i>
  </colItems>
  <dataFields count="1">
    <dataField name="Cuenta de CATEGORY" fld="8" subtotal="count" baseField="0" baseItem="0"/>
  </dataFields>
  <formats count="4">
    <format dxfId="9">
      <pivotArea collapsedLevelsAreSubtotals="1" fieldPosition="0">
        <references count="2">
          <reference field="27" count="12">
            <x v="1"/>
            <x v="2"/>
            <x v="3"/>
            <x v="4"/>
            <x v="5"/>
            <x v="6"/>
            <x v="7"/>
            <x v="8"/>
            <x v="9"/>
            <x v="10"/>
            <x v="11"/>
            <x v="12"/>
          </reference>
          <reference field="29" count="1" selected="0">
            <x v="1"/>
          </reference>
        </references>
      </pivotArea>
    </format>
    <format dxfId="8">
      <pivotArea collapsedLevelsAreSubtotals="1" fieldPosition="0">
        <references count="1">
          <reference field="29" count="1">
            <x v="2"/>
          </reference>
        </references>
      </pivotArea>
    </format>
    <format dxfId="7">
      <pivotArea collapsedLevelsAreSubtotals="1" fieldPosition="0">
        <references count="2">
          <reference field="27" count="12">
            <x v="1"/>
            <x v="2"/>
            <x v="3"/>
            <x v="4"/>
            <x v="5"/>
            <x v="6"/>
            <x v="7"/>
            <x v="8"/>
            <x v="9"/>
            <x v="10"/>
            <x v="11"/>
            <x v="12"/>
          </reference>
          <reference field="29" count="1" selected="0">
            <x v="2"/>
          </reference>
        </references>
      </pivotArea>
    </format>
    <format dxfId="6">
      <pivotArea outline="0" fieldPosition="0">
        <references count="1">
          <reference field="4294967294" count="1">
            <x v="0"/>
          </reference>
        </references>
      </pivotArea>
    </format>
  </formats>
  <chartFormats count="15">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1" format="3" series="1">
      <pivotArea type="data" outline="0" fieldPosition="0">
        <references count="2">
          <reference field="4294967294" count="1" selected="0">
            <x v="0"/>
          </reference>
          <reference field="8" count="1" selected="0">
            <x v="3"/>
          </reference>
        </references>
      </pivotArea>
    </chartFormat>
    <chartFormat chart="1" format="4" series="1">
      <pivotArea type="data" outline="0" fieldPosition="0">
        <references count="2">
          <reference field="4294967294" count="1" selected="0">
            <x v="0"/>
          </reference>
          <reference field="8" count="1" selected="0">
            <x v="4"/>
          </reference>
        </references>
      </pivotArea>
    </chartFormat>
    <chartFormat chart="1" format="5" series="1">
      <pivotArea type="data" outline="0" fieldPosition="0">
        <references count="3">
          <reference field="4294967294" count="1" selected="0">
            <x v="0"/>
          </reference>
          <reference field="8" count="1" selected="0">
            <x v="0"/>
          </reference>
          <reference field="29" count="1" selected="0">
            <x v="2"/>
          </reference>
        </references>
      </pivotArea>
    </chartFormat>
    <chartFormat chart="1" format="6" series="1">
      <pivotArea type="data" outline="0" fieldPosition="0">
        <references count="3">
          <reference field="4294967294" count="1" selected="0">
            <x v="0"/>
          </reference>
          <reference field="8" count="1" selected="0">
            <x v="0"/>
          </reference>
          <reference field="29" count="1" selected="0">
            <x v="1"/>
          </reference>
        </references>
      </pivotArea>
    </chartFormat>
    <chartFormat chart="1" format="7" series="1">
      <pivotArea type="data" outline="0" fieldPosition="0">
        <references count="3">
          <reference field="4294967294" count="1" selected="0">
            <x v="0"/>
          </reference>
          <reference field="8" count="1" selected="0">
            <x v="1"/>
          </reference>
          <reference field="29" count="1" selected="0">
            <x v="1"/>
          </reference>
        </references>
      </pivotArea>
    </chartFormat>
    <chartFormat chart="1" format="8" series="1">
      <pivotArea type="data" outline="0" fieldPosition="0">
        <references count="3">
          <reference field="4294967294" count="1" selected="0">
            <x v="0"/>
          </reference>
          <reference field="8" count="1" selected="0">
            <x v="1"/>
          </reference>
          <reference field="29" count="1" selected="0">
            <x v="2"/>
          </reference>
        </references>
      </pivotArea>
    </chartFormat>
    <chartFormat chart="1" format="9" series="1">
      <pivotArea type="data" outline="0" fieldPosition="0">
        <references count="3">
          <reference field="4294967294" count="1" selected="0">
            <x v="0"/>
          </reference>
          <reference field="8" count="1" selected="0">
            <x v="2"/>
          </reference>
          <reference field="29" count="1" selected="0">
            <x v="1"/>
          </reference>
        </references>
      </pivotArea>
    </chartFormat>
    <chartFormat chart="1" format="10" series="1">
      <pivotArea type="data" outline="0" fieldPosition="0">
        <references count="3">
          <reference field="4294967294" count="1" selected="0">
            <x v="0"/>
          </reference>
          <reference field="8" count="1" selected="0">
            <x v="2"/>
          </reference>
          <reference field="29" count="1" selected="0">
            <x v="2"/>
          </reference>
        </references>
      </pivotArea>
    </chartFormat>
    <chartFormat chart="1" format="11" series="1">
      <pivotArea type="data" outline="0" fieldPosition="0">
        <references count="3">
          <reference field="4294967294" count="1" selected="0">
            <x v="0"/>
          </reference>
          <reference field="8" count="1" selected="0">
            <x v="3"/>
          </reference>
          <reference field="29" count="1" selected="0">
            <x v="1"/>
          </reference>
        </references>
      </pivotArea>
    </chartFormat>
    <chartFormat chart="1" format="12" series="1">
      <pivotArea type="data" outline="0" fieldPosition="0">
        <references count="3">
          <reference field="4294967294" count="1" selected="0">
            <x v="0"/>
          </reference>
          <reference field="8" count="1" selected="0">
            <x v="3"/>
          </reference>
          <reference field="29" count="1" selected="0">
            <x v="2"/>
          </reference>
        </references>
      </pivotArea>
    </chartFormat>
    <chartFormat chart="1" format="13" series="1">
      <pivotArea type="data" outline="0" fieldPosition="0">
        <references count="3">
          <reference field="4294967294" count="1" selected="0">
            <x v="0"/>
          </reference>
          <reference field="8" count="1" selected="0">
            <x v="4"/>
          </reference>
          <reference field="29" count="1" selected="0">
            <x v="1"/>
          </reference>
        </references>
      </pivotArea>
    </chartFormat>
    <chartFormat chart="1" format="14" series="1">
      <pivotArea type="data" outline="0" fieldPosition="0">
        <references count="3">
          <reference field="4294967294" count="1" selected="0">
            <x v="0"/>
          </reference>
          <reference field="8" count="1" selected="0">
            <x v="4"/>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B88993-0675-4D1E-9A6B-8465639A4EA9}" name="TablaDinámica2"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K20:AM31" firstHeaderRow="0" firstDataRow="1" firstDataCol="1"/>
  <pivotFields count="30">
    <pivotField showAll="0"/>
    <pivotField showAll="0"/>
    <pivotField showAll="0"/>
    <pivotField showAll="0"/>
    <pivotField showAll="0"/>
    <pivotField showAll="0"/>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numFmtId="164" showAll="0"/>
    <pivotField dataField="1" numFmtId="2" showAll="0"/>
    <pivotField showAll="0"/>
    <pivotField showAll="0"/>
    <pivotField showAll="0"/>
    <pivotField numFmtId="2" showAll="0"/>
    <pivotField dataField="1" numFmtId="9" showAll="0"/>
    <pivotField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Row" showAll="0" defaultSubtotal="0">
      <items count="5">
        <item x="0"/>
        <item x="1"/>
        <item x="2"/>
        <item x="3"/>
        <item x="4"/>
      </items>
    </pivotField>
  </pivotFields>
  <rowFields count="2">
    <field x="29"/>
    <field x="28"/>
  </rowFields>
  <rowItems count="11">
    <i>
      <x v="1"/>
    </i>
    <i r="1">
      <x v="1"/>
    </i>
    <i r="1">
      <x v="2"/>
    </i>
    <i r="1">
      <x v="3"/>
    </i>
    <i r="1">
      <x v="4"/>
    </i>
    <i>
      <x v="2"/>
    </i>
    <i r="1">
      <x v="1"/>
    </i>
    <i r="1">
      <x v="2"/>
    </i>
    <i r="1">
      <x v="3"/>
    </i>
    <i r="1">
      <x v="4"/>
    </i>
    <i t="grand">
      <x/>
    </i>
  </rowItems>
  <colFields count="1">
    <field x="-2"/>
  </colFields>
  <colItems count="2">
    <i>
      <x/>
    </i>
    <i i="1">
      <x v="1"/>
    </i>
  </colItems>
  <dataFields count="2">
    <dataField name="Suma de profit_margin" fld="21" baseField="0" baseItem="0" numFmtId="2"/>
    <dataField name="Suma de margen_descuentos" fld="26" baseField="0" baseItem="0" numFmtId="9"/>
  </dataFields>
  <formats count="4">
    <format dxfId="13">
      <pivotArea collapsedLevelsAreSubtotals="1" fieldPosition="0">
        <references count="2">
          <reference field="28" count="4">
            <x v="1"/>
            <x v="2"/>
            <x v="3"/>
            <x v="4"/>
          </reference>
          <reference field="29" count="1" selected="0">
            <x v="1"/>
          </reference>
        </references>
      </pivotArea>
    </format>
    <format dxfId="12">
      <pivotArea collapsedLevelsAreSubtotals="1" fieldPosition="0">
        <references count="1">
          <reference field="29" count="1">
            <x v="2"/>
          </reference>
        </references>
      </pivotArea>
    </format>
    <format dxfId="11">
      <pivotArea collapsedLevelsAreSubtotals="1" fieldPosition="0">
        <references count="2">
          <reference field="28" count="4">
            <x v="1"/>
            <x v="2"/>
            <x v="3"/>
            <x v="4"/>
          </reference>
          <reference field="29" count="1" selected="0">
            <x v="2"/>
          </reference>
        </references>
      </pivotArea>
    </format>
    <format dxfId="10">
      <pivotArea collapsedLevelsAreSubtotals="1" fieldPosition="0">
        <references count="2">
          <reference field="28" count="4">
            <x v="1"/>
            <x v="2"/>
            <x v="3"/>
            <x v="4"/>
          </reference>
          <reference field="29" count="1" selected="0">
            <x v="1"/>
          </reference>
        </references>
      </pivotArea>
    </format>
  </formats>
  <chartFormats count="2">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F0226F-8F19-4FE1-92F9-EBD39629D3BE}" name="TotalProfitMes"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location ref="AM3:AP17" firstHeaderRow="1" firstDataRow="2" firstDataCol="1"/>
  <pivotFields count="30">
    <pivotField showAll="0"/>
    <pivotField showAll="0"/>
    <pivotField showAll="0"/>
    <pivotField showAll="0"/>
    <pivotField showAll="0"/>
    <pivotField showAll="0"/>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dataField="1" numFmtId="164" showAll="0"/>
    <pivotField numFmtId="2" showAll="0"/>
    <pivotField showAll="0"/>
    <pivotField showAll="0"/>
    <pivotField showAll="0"/>
    <pivotField numFmtId="2" showAll="0"/>
    <pivotField numFmtId="9"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x="1"/>
        <item x="2"/>
        <item x="3"/>
        <item x="4"/>
      </items>
    </pivotField>
  </pivotFields>
  <rowFields count="1">
    <field x="27"/>
  </rowFields>
  <rowItems count="13">
    <i>
      <x v="1"/>
    </i>
    <i>
      <x v="2"/>
    </i>
    <i>
      <x v="3"/>
    </i>
    <i>
      <x v="4"/>
    </i>
    <i>
      <x v="5"/>
    </i>
    <i>
      <x v="6"/>
    </i>
    <i>
      <x v="7"/>
    </i>
    <i>
      <x v="8"/>
    </i>
    <i>
      <x v="9"/>
    </i>
    <i>
      <x v="10"/>
    </i>
    <i>
      <x v="11"/>
    </i>
    <i>
      <x v="12"/>
    </i>
    <i t="grand">
      <x/>
    </i>
  </rowItems>
  <colFields count="1">
    <field x="29"/>
  </colFields>
  <colItems count="3">
    <i>
      <x v="1"/>
    </i>
    <i>
      <x v="2"/>
    </i>
    <i t="grand">
      <x/>
    </i>
  </colItems>
  <dataFields count="1">
    <dataField name="Suma de total_profit" fld="20" baseField="0" baseItem="0" numFmtId="44"/>
  </dataFields>
  <formats count="6">
    <format dxfId="17">
      <pivotArea collapsedLevelsAreSubtotals="1" fieldPosition="0">
        <references count="2">
          <reference field="27" count="12">
            <x v="1"/>
            <x v="2"/>
            <x v="3"/>
            <x v="4"/>
            <x v="5"/>
            <x v="6"/>
            <x v="7"/>
            <x v="8"/>
            <x v="9"/>
            <x v="10"/>
            <x v="11"/>
            <x v="12"/>
          </reference>
          <reference field="29" count="1" selected="0">
            <x v="1"/>
          </reference>
        </references>
      </pivotArea>
    </format>
    <format dxfId="16">
      <pivotArea collapsedLevelsAreSubtotals="1" fieldPosition="0">
        <references count="1">
          <reference field="29" count="1">
            <x v="2"/>
          </reference>
        </references>
      </pivotArea>
    </format>
    <format dxfId="15">
      <pivotArea collapsedLevelsAreSubtotals="1" fieldPosition="0">
        <references count="2">
          <reference field="27" count="12">
            <x v="1"/>
            <x v="2"/>
            <x v="3"/>
            <x v="4"/>
            <x v="5"/>
            <x v="6"/>
            <x v="7"/>
            <x v="8"/>
            <x v="9"/>
            <x v="10"/>
            <x v="11"/>
            <x v="12"/>
          </reference>
          <reference field="29" count="1" selected="0">
            <x v="2"/>
          </reference>
        </references>
      </pivotArea>
    </format>
    <format dxfId="14">
      <pivotArea grandRow="1" outline="0" collapsedLevelsAreSubtotals="1" fieldPosition="0"/>
    </format>
    <format dxfId="5">
      <pivotArea outline="0" fieldPosition="0">
        <references count="1">
          <reference field="4294967294" count="1">
            <x v="0"/>
          </reference>
        </references>
      </pivotArea>
    </format>
    <format dxfId="4">
      <pivotArea outline="0" collapsedLevelsAreSubtotals="1" fieldPosition="0"/>
    </format>
  </formats>
  <chartFormats count="5">
    <chartFormat chart="0" format="0" series="1">
      <pivotArea type="data" outline="0" fieldPosition="0">
        <references count="2">
          <reference field="4294967294" count="1" selected="0">
            <x v="0"/>
          </reference>
          <reference field="29" count="1" selected="0">
            <x v="1"/>
          </reference>
        </references>
      </pivotArea>
    </chartFormat>
    <chartFormat chart="0" format="1" series="1">
      <pivotArea type="data" outline="0" fieldPosition="0">
        <references count="2">
          <reference field="4294967294" count="1" selected="0">
            <x v="0"/>
          </reference>
          <reference field="29" count="1" selected="0">
            <x v="2"/>
          </reference>
        </references>
      </pivotArea>
    </chartFormat>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9" count="1" selected="0">
            <x v="1"/>
          </reference>
        </references>
      </pivotArea>
    </chartFormat>
    <chartFormat chart="2" format="1" series="1">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40F0C2-FC69-42E5-9D97-0C4AA63CD61D}" name="TotalVentasMes"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C23:AF37" firstHeaderRow="1" firstDataRow="2" firstDataCol="1"/>
  <pivotFields count="30">
    <pivotField showAll="0"/>
    <pivotField showAll="0"/>
    <pivotField showAll="0"/>
    <pivotField showAll="0"/>
    <pivotField showAll="0"/>
    <pivotField showAll="0"/>
    <pivotField numFmtId="1" showAll="0"/>
    <pivotField showAll="0"/>
    <pivotField showAll="0"/>
    <pivotField showAll="0"/>
    <pivotField numFmtId="164" showAll="0"/>
    <pivotField numFmtId="164" showAll="0"/>
    <pivotField numFmtId="164" showAll="0"/>
    <pivotField dataField="1"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numFmtId="164" showAll="0"/>
    <pivotField numFmtId="2" showAll="0"/>
    <pivotField showAll="0"/>
    <pivotField showAll="0"/>
    <pivotField showAll="0"/>
    <pivotField numFmtId="2" showAll="0"/>
    <pivotField numFmtId="9"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x="1"/>
        <item x="2"/>
        <item x="3"/>
        <item x="4"/>
      </items>
    </pivotField>
  </pivotFields>
  <rowFields count="1">
    <field x="27"/>
  </rowFields>
  <rowItems count="13">
    <i>
      <x v="1"/>
    </i>
    <i>
      <x v="2"/>
    </i>
    <i>
      <x v="3"/>
    </i>
    <i>
      <x v="4"/>
    </i>
    <i>
      <x v="5"/>
    </i>
    <i>
      <x v="6"/>
    </i>
    <i>
      <x v="7"/>
    </i>
    <i>
      <x v="8"/>
    </i>
    <i>
      <x v="9"/>
    </i>
    <i>
      <x v="10"/>
    </i>
    <i>
      <x v="11"/>
    </i>
    <i>
      <x v="12"/>
    </i>
    <i t="grand">
      <x/>
    </i>
  </rowItems>
  <colFields count="1">
    <field x="29"/>
  </colFields>
  <colItems count="3">
    <i>
      <x v="1"/>
    </i>
    <i>
      <x v="2"/>
    </i>
    <i t="grand">
      <x/>
    </i>
  </colItems>
  <dataFields count="1">
    <dataField name="Suma de Total Selling Value" fld="13" baseField="27" baseItem="1" numFmtId="44"/>
  </dataFields>
  <formats count="6">
    <format dxfId="23">
      <pivotArea collapsedLevelsAreSubtotals="1" fieldPosition="0">
        <references count="2">
          <reference field="27" count="12">
            <x v="1"/>
            <x v="2"/>
            <x v="3"/>
            <x v="4"/>
            <x v="5"/>
            <x v="6"/>
            <x v="7"/>
            <x v="8"/>
            <x v="9"/>
            <x v="10"/>
            <x v="11"/>
            <x v="12"/>
          </reference>
          <reference field="29" count="1" selected="0">
            <x v="1"/>
          </reference>
        </references>
      </pivotArea>
    </format>
    <format dxfId="22">
      <pivotArea collapsedLevelsAreSubtotals="1" fieldPosition="0">
        <references count="1">
          <reference field="29" count="1">
            <x v="2"/>
          </reference>
        </references>
      </pivotArea>
    </format>
    <format dxfId="21">
      <pivotArea collapsedLevelsAreSubtotals="1" fieldPosition="0">
        <references count="2">
          <reference field="27" count="12">
            <x v="1"/>
            <x v="2"/>
            <x v="3"/>
            <x v="4"/>
            <x v="5"/>
            <x v="6"/>
            <x v="7"/>
            <x v="8"/>
            <x v="9"/>
            <x v="10"/>
            <x v="11"/>
            <x v="12"/>
          </reference>
          <reference field="29" count="1" selected="0">
            <x v="2"/>
          </reference>
        </references>
      </pivotArea>
    </format>
    <format dxfId="20">
      <pivotArea grandRow="1" outline="0" collapsedLevelsAreSubtotals="1" fieldPosition="0"/>
    </format>
    <format dxfId="19">
      <pivotArea outline="0" collapsedLevelsAreSubtotals="1" fieldPosition="0"/>
    </format>
    <format dxfId="18">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29" count="1" selected="0">
            <x v="2"/>
          </reference>
        </references>
      </pivotArea>
    </chartFormat>
    <chartFormat chart="1" format="2" series="1">
      <pivotArea type="data" outline="0" fieldPosition="0">
        <references count="2">
          <reference field="4294967294" count="1" selected="0">
            <x v="0"/>
          </reference>
          <reference field="2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3A4D6B-B93C-4370-9328-DBB78E701023}" name="TransaccionesMes"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P3:S17" firstHeaderRow="1" firstDataRow="2" firstDataCol="1"/>
  <pivotFields count="30">
    <pivotField showAll="0"/>
    <pivotField showAll="0"/>
    <pivotField dataField="1" showAll="0"/>
    <pivotField showAll="0"/>
    <pivotField showAll="0"/>
    <pivotField showAll="0"/>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numFmtId="164" showAll="0"/>
    <pivotField numFmtId="2" showAll="0"/>
    <pivotField showAll="0"/>
    <pivotField showAll="0"/>
    <pivotField showAll="0"/>
    <pivotField numFmtId="2" showAll="0"/>
    <pivotField numFmtId="9"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x="1"/>
        <item x="2"/>
        <item x="3"/>
        <item x="4"/>
      </items>
    </pivotField>
  </pivotFields>
  <rowFields count="1">
    <field x="27"/>
  </rowFields>
  <rowItems count="13">
    <i>
      <x v="1"/>
    </i>
    <i>
      <x v="2"/>
    </i>
    <i>
      <x v="3"/>
    </i>
    <i>
      <x v="4"/>
    </i>
    <i>
      <x v="5"/>
    </i>
    <i>
      <x v="6"/>
    </i>
    <i>
      <x v="7"/>
    </i>
    <i>
      <x v="8"/>
    </i>
    <i>
      <x v="9"/>
    </i>
    <i>
      <x v="10"/>
    </i>
    <i>
      <x v="11"/>
    </i>
    <i>
      <x v="12"/>
    </i>
    <i t="grand">
      <x/>
    </i>
  </rowItems>
  <colFields count="1">
    <field x="29"/>
  </colFields>
  <colItems count="3">
    <i>
      <x v="1"/>
    </i>
    <i>
      <x v="2"/>
    </i>
    <i t="grand">
      <x/>
    </i>
  </colItems>
  <dataFields count="1">
    <dataField name="Cuenta de Transacción" fld="2" subtotal="count" baseField="0" baseItem="0"/>
  </dataFields>
  <formats count="2">
    <format dxfId="25">
      <pivotArea grandRow="1" outline="0" collapsedLevelsAreSubtotals="1" fieldPosition="0"/>
    </format>
    <format dxfId="24">
      <pivotArea collapsedLevelsAreSubtotals="1" fieldPosition="0">
        <references count="1">
          <reference field="27" count="12">
            <x v="1"/>
            <x v="2"/>
            <x v="3"/>
            <x v="4"/>
            <x v="5"/>
            <x v="6"/>
            <x v="7"/>
            <x v="8"/>
            <x v="9"/>
            <x v="10"/>
            <x v="11"/>
            <x v="1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29" count="1" selected="0">
            <x v="2"/>
          </reference>
        </references>
      </pivotArea>
    </chartFormat>
    <chartFormat chart="5" format="2" series="1">
      <pivotArea type="data" outline="0" fieldPosition="0">
        <references count="2">
          <reference field="4294967294" count="1" selected="0">
            <x v="0"/>
          </reference>
          <reference field="2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05B6AC-5A86-43CA-BE6D-D51DB26C2C61}" name="TIposVentaMes"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3:D18" firstHeaderRow="1" firstDataRow="3" firstDataCol="1"/>
  <pivotFields count="30">
    <pivotField showAll="0"/>
    <pivotField showAll="0"/>
    <pivotField showAll="0"/>
    <pivotField showAll="0"/>
    <pivotField axis="axisCol" dataField="1" showAll="0">
      <items count="4">
        <item h="1" x="2"/>
        <item h="1" x="1"/>
        <item x="0"/>
        <item t="default"/>
      </items>
    </pivotField>
    <pivotField showAll="0"/>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numFmtId="164" showAll="0"/>
    <pivotField numFmtId="2" showAll="0"/>
    <pivotField showAll="0"/>
    <pivotField showAll="0"/>
    <pivotField showAll="0"/>
    <pivotField numFmtId="2" showAll="0"/>
    <pivotField numFmtId="9"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5">
        <item h="1" x="0"/>
        <item x="1"/>
        <item x="2"/>
        <item x="3"/>
        <item h="1" x="4"/>
      </items>
    </pivotField>
  </pivotFields>
  <rowFields count="1">
    <field x="27"/>
  </rowFields>
  <rowItems count="13">
    <i>
      <x v="1"/>
    </i>
    <i>
      <x v="2"/>
    </i>
    <i>
      <x v="3"/>
    </i>
    <i>
      <x v="4"/>
    </i>
    <i>
      <x v="5"/>
    </i>
    <i>
      <x v="6"/>
    </i>
    <i>
      <x v="7"/>
    </i>
    <i>
      <x v="8"/>
    </i>
    <i>
      <x v="9"/>
    </i>
    <i>
      <x v="10"/>
    </i>
    <i>
      <x v="11"/>
    </i>
    <i>
      <x v="12"/>
    </i>
    <i t="grand">
      <x/>
    </i>
  </rowItems>
  <colFields count="2">
    <field x="29"/>
    <field x="4"/>
  </colFields>
  <colItems count="3">
    <i>
      <x v="1"/>
      <x v="2"/>
    </i>
    <i>
      <x v="2"/>
      <x v="2"/>
    </i>
    <i t="grand">
      <x/>
    </i>
  </colItems>
  <dataFields count="1">
    <dataField name="Cuenta de SALE TYPE" fld="4" subtotal="count" baseField="0" baseItem="0"/>
  </dataFields>
  <formats count="2">
    <format dxfId="27">
      <pivotArea grandRow="1" outline="0" collapsedLevelsAreSubtotals="1" fieldPosition="0"/>
    </format>
    <format dxfId="26">
      <pivotArea collapsedLevelsAreSubtotals="1" fieldPosition="0">
        <references count="1">
          <reference field="27" count="12">
            <x v="1"/>
            <x v="2"/>
            <x v="3"/>
            <x v="4"/>
            <x v="5"/>
            <x v="6"/>
            <x v="7"/>
            <x v="8"/>
            <x v="9"/>
            <x v="10"/>
            <x v="11"/>
            <x v="12"/>
          </reference>
        </references>
      </pivotArea>
    </format>
  </formats>
  <chartFormats count="12">
    <chartFormat chart="0" format="5" series="1">
      <pivotArea type="data" outline="0" fieldPosition="0">
        <references count="1">
          <reference field="29" count="1" selected="0">
            <x v="1"/>
          </reference>
        </references>
      </pivotArea>
    </chartFormat>
    <chartFormat chart="0" format="6" series="1">
      <pivotArea type="data" outline="0" fieldPosition="0">
        <references count="1">
          <reference field="29" count="1" selected="0">
            <x v="2"/>
          </reference>
        </references>
      </pivotArea>
    </chartFormat>
    <chartFormat chart="0" format="8" series="1">
      <pivotArea type="data" outline="0" fieldPosition="0">
        <references count="1">
          <reference field="4" count="1" selected="0">
            <x v="1"/>
          </reference>
        </references>
      </pivotArea>
    </chartFormat>
    <chartFormat chart="0" format="9" series="1">
      <pivotArea type="data" outline="0" fieldPosition="0">
        <references count="1">
          <reference field="4" count="1" selected="0">
            <x v="2"/>
          </reference>
        </references>
      </pivotArea>
    </chartFormat>
    <chartFormat chart="0" format="10" series="1">
      <pivotArea type="data" outline="0" fieldPosition="0">
        <references count="1">
          <reference field="4" count="1" selected="0">
            <x v="0"/>
          </reference>
        </references>
      </pivotArea>
    </chartFormat>
    <chartFormat chart="0" format="11" series="1">
      <pivotArea type="data" outline="0" fieldPosition="0">
        <references count="2">
          <reference field="4294967294" count="1" selected="0">
            <x v="0"/>
          </reference>
          <reference field="4" count="1" selected="0">
            <x v="0"/>
          </reference>
        </references>
      </pivotArea>
    </chartFormat>
    <chartFormat chart="0" format="12" series="1">
      <pivotArea type="data" outline="0" fieldPosition="0">
        <references count="2">
          <reference field="4294967294" count="1" selected="0">
            <x v="0"/>
          </reference>
          <reference field="4" count="1" selected="0">
            <x v="1"/>
          </reference>
        </references>
      </pivotArea>
    </chartFormat>
    <chartFormat chart="0" format="13" series="1">
      <pivotArea type="data" outline="0" fieldPosition="0">
        <references count="2">
          <reference field="4294967294" count="1" selected="0">
            <x v="0"/>
          </reference>
          <reference field="4" count="1" selected="0">
            <x v="2"/>
          </reference>
        </references>
      </pivotArea>
    </chartFormat>
    <chartFormat chart="0" format="14" series="1">
      <pivotArea type="data" outline="0" fieldPosition="0">
        <references count="3">
          <reference field="4294967294" count="1" selected="0">
            <x v="0"/>
          </reference>
          <reference field="4" count="1" selected="0">
            <x v="1"/>
          </reference>
          <reference field="29" count="1" selected="0">
            <x v="2"/>
          </reference>
        </references>
      </pivotArea>
    </chartFormat>
    <chartFormat chart="0" format="15" series="1">
      <pivotArea type="data" outline="0" fieldPosition="0">
        <references count="3">
          <reference field="4294967294" count="1" selected="0">
            <x v="0"/>
          </reference>
          <reference field="4" count="1" selected="0">
            <x v="2"/>
          </reference>
          <reference field="29" count="1" selected="0">
            <x v="1"/>
          </reference>
        </references>
      </pivotArea>
    </chartFormat>
    <chartFormat chart="0" format="16" series="1">
      <pivotArea type="data" outline="0" fieldPosition="0">
        <references count="3">
          <reference field="4294967294" count="1" selected="0">
            <x v="0"/>
          </reference>
          <reference field="4" count="1" selected="0">
            <x v="2"/>
          </reference>
          <reference field="29" count="1" selected="0">
            <x v="2"/>
          </reference>
        </references>
      </pivotArea>
    </chartFormat>
    <chartFormat chart="0" format="17" series="1">
      <pivotArea type="data" outline="0" fieldPosition="0">
        <references count="3">
          <reference field="4294967294" count="1" selected="0">
            <x v="0"/>
          </reference>
          <reference field="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6B1539-C7EB-4143-A7FA-3E37BF183F55}" name="CategoríaVentasMes"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U52:X67" firstHeaderRow="1" firstDataRow="3" firstDataCol="1"/>
  <pivotFields count="30">
    <pivotField showAll="0"/>
    <pivotField showAll="0"/>
    <pivotField showAll="0"/>
    <pivotField showAll="0"/>
    <pivotField showAll="0">
      <items count="4">
        <item x="2"/>
        <item x="1"/>
        <item x="0"/>
        <item t="default"/>
      </items>
    </pivotField>
    <pivotField showAll="0"/>
    <pivotField numFmtId="1" showAll="0"/>
    <pivotField showAll="0"/>
    <pivotField showAll="0"/>
    <pivotField showAll="0"/>
    <pivotField numFmtId="164" showAll="0"/>
    <pivotField numFmtId="164" showAll="0"/>
    <pivotField numFmtId="164" showAll="0"/>
    <pivotField numFmtId="164"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164" showAll="0"/>
    <pivotField numFmtId="164" showAll="0"/>
    <pivotField numFmtId="164" showAll="0"/>
    <pivotField numFmtId="2" showAll="0"/>
    <pivotField axis="axisCol" dataField="1" showAll="0">
      <items count="4">
        <item h="1" x="2"/>
        <item h="1" x="0"/>
        <item x="1"/>
        <item t="default"/>
      </items>
    </pivotField>
    <pivotField showAll="0"/>
    <pivotField showAll="0"/>
    <pivotField numFmtId="2" showAll="0"/>
    <pivotField numFmtId="9"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x="1"/>
        <item x="2"/>
        <item x="3"/>
        <item x="4"/>
      </items>
    </pivotField>
  </pivotFields>
  <rowFields count="1">
    <field x="27"/>
  </rowFields>
  <rowItems count="13">
    <i>
      <x v="1"/>
    </i>
    <i>
      <x v="2"/>
    </i>
    <i>
      <x v="3"/>
    </i>
    <i>
      <x v="4"/>
    </i>
    <i>
      <x v="5"/>
    </i>
    <i>
      <x v="6"/>
    </i>
    <i>
      <x v="7"/>
    </i>
    <i>
      <x v="8"/>
    </i>
    <i>
      <x v="9"/>
    </i>
    <i>
      <x v="10"/>
    </i>
    <i>
      <x v="11"/>
    </i>
    <i>
      <x v="12"/>
    </i>
    <i t="grand">
      <x/>
    </i>
  </rowItems>
  <colFields count="2">
    <field x="29"/>
    <field x="22"/>
  </colFields>
  <colItems count="3">
    <i>
      <x v="1"/>
      <x v="2"/>
    </i>
    <i>
      <x v="2"/>
      <x v="2"/>
    </i>
    <i t="grand">
      <x/>
    </i>
  </colItems>
  <dataFields count="1">
    <dataField name="Cuenta de sales_category" fld="22" subtotal="count" baseField="0" baseItem="0"/>
  </dataFields>
  <formats count="2">
    <format dxfId="29">
      <pivotArea grandRow="1" outline="0" collapsedLevelsAreSubtotals="1" fieldPosition="0"/>
    </format>
    <format dxfId="28">
      <pivotArea collapsedLevelsAreSubtotals="1" fieldPosition="0">
        <references count="1">
          <reference field="27" count="12">
            <x v="1"/>
            <x v="2"/>
            <x v="3"/>
            <x v="4"/>
            <x v="5"/>
            <x v="6"/>
            <x v="7"/>
            <x v="8"/>
            <x v="9"/>
            <x v="10"/>
            <x v="11"/>
            <x v="12"/>
          </reference>
        </references>
      </pivotArea>
    </format>
  </formats>
  <chartFormats count="9">
    <chartFormat chart="0" format="5" series="1">
      <pivotArea type="data" outline="0" fieldPosition="0">
        <references count="1">
          <reference field="29" count="1" selected="0">
            <x v="1"/>
          </reference>
        </references>
      </pivotArea>
    </chartFormat>
    <chartFormat chart="0" format="6" series="1">
      <pivotArea type="data" outline="0" fieldPosition="0">
        <references count="1">
          <reference field="29" count="1" selected="0">
            <x v="2"/>
          </reference>
        </references>
      </pivotArea>
    </chartFormat>
    <chartFormat chart="8" format="0" series="1">
      <pivotArea type="data" outline="0" fieldPosition="0">
        <references count="2">
          <reference field="4294967294" count="1" selected="0">
            <x v="0"/>
          </reference>
          <reference field="22" count="1" selected="0">
            <x v="0"/>
          </reference>
        </references>
      </pivotArea>
    </chartFormat>
    <chartFormat chart="8" format="1" series="1">
      <pivotArea type="data" outline="0" fieldPosition="0">
        <references count="2">
          <reference field="4294967294" count="1" selected="0">
            <x v="0"/>
          </reference>
          <reference field="22" count="1" selected="0">
            <x v="1"/>
          </reference>
        </references>
      </pivotArea>
    </chartFormat>
    <chartFormat chart="8" format="2" series="1">
      <pivotArea type="data" outline="0" fieldPosition="0">
        <references count="2">
          <reference field="4294967294" count="1" selected="0">
            <x v="0"/>
          </reference>
          <reference field="22" count="1" selected="0">
            <x v="2"/>
          </reference>
        </references>
      </pivotArea>
    </chartFormat>
    <chartFormat chart="8" format="3" series="1">
      <pivotArea type="data" outline="0" fieldPosition="0">
        <references count="3">
          <reference field="4294967294" count="1" selected="0">
            <x v="0"/>
          </reference>
          <reference field="22" count="1" selected="0">
            <x v="2"/>
          </reference>
          <reference field="29" count="1" selected="0">
            <x v="2"/>
          </reference>
        </references>
      </pivotArea>
    </chartFormat>
    <chartFormat chart="8" format="4" series="1">
      <pivotArea type="data" outline="0" fieldPosition="0">
        <references count="3">
          <reference field="4294967294" count="1" selected="0">
            <x v="0"/>
          </reference>
          <reference field="22" count="1" selected="0">
            <x v="2"/>
          </reference>
          <reference field="29" count="1" selected="0">
            <x v="1"/>
          </reference>
        </references>
      </pivotArea>
    </chartFormat>
    <chartFormat chart="8" format="5" series="1">
      <pivotArea type="data" outline="0" fieldPosition="0">
        <references count="3">
          <reference field="4294967294" count="1" selected="0">
            <x v="0"/>
          </reference>
          <reference field="22" count="1" selected="0">
            <x v="0"/>
          </reference>
          <reference field="29" count="1" selected="0">
            <x v="2"/>
          </reference>
        </references>
      </pivotArea>
    </chartFormat>
    <chartFormat chart="8" format="6" series="1">
      <pivotArea type="data" outline="0" fieldPosition="0">
        <references count="3">
          <reference field="4294967294" count="1" selected="0">
            <x v="0"/>
          </reference>
          <reference field="22" count="1" selected="0">
            <x v="1"/>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BAE9E76-FD60-492E-85A5-8AC6CA0A1C0F}" name="TablaDinámica5"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2:J6" firstHeaderRow="1" firstDataRow="1" firstDataCol="1"/>
  <pivotFields count="30">
    <pivotField showAll="0"/>
    <pivotField showAll="0"/>
    <pivotField showAll="0">
      <items count="522">
        <item x="0"/>
        <item x="2"/>
        <item x="1"/>
        <item x="3"/>
        <item x="4"/>
        <item x="6"/>
        <item x="7"/>
        <item x="5"/>
        <item x="9"/>
        <item x="8"/>
        <item x="10"/>
        <item x="11"/>
        <item x="13"/>
        <item x="12"/>
        <item x="14"/>
        <item x="16"/>
        <item x="15"/>
        <item x="18"/>
        <item x="17"/>
        <item x="19"/>
        <item x="22"/>
        <item x="20"/>
        <item x="21"/>
        <item x="25"/>
        <item x="24"/>
        <item x="23"/>
        <item x="27"/>
        <item x="26"/>
        <item x="28"/>
        <item x="29"/>
        <item x="30"/>
        <item x="31"/>
        <item x="32"/>
        <item x="33"/>
        <item x="35"/>
        <item x="34"/>
        <item x="36"/>
        <item x="37"/>
        <item x="38"/>
        <item x="39"/>
        <item x="40"/>
        <item x="41"/>
        <item x="42"/>
        <item x="43"/>
        <item x="45"/>
        <item x="44"/>
        <item x="46"/>
        <item x="48"/>
        <item x="47"/>
        <item x="49"/>
        <item x="50"/>
        <item x="51"/>
        <item x="52"/>
        <item x="53"/>
        <item x="54"/>
        <item x="55"/>
        <item x="56"/>
        <item x="57"/>
        <item x="58"/>
        <item x="59"/>
        <item x="60"/>
        <item x="61"/>
        <item x="62"/>
        <item x="63"/>
        <item x="64"/>
        <item x="66"/>
        <item x="65"/>
        <item x="67"/>
        <item x="68"/>
        <item x="69"/>
        <item x="71"/>
        <item x="70"/>
        <item x="72"/>
        <item x="73"/>
        <item x="74"/>
        <item x="75"/>
        <item x="77"/>
        <item x="76"/>
        <item x="78"/>
        <item x="79"/>
        <item x="80"/>
        <item x="83"/>
        <item x="82"/>
        <item x="84"/>
        <item x="81"/>
        <item x="85"/>
        <item x="86"/>
        <item x="88"/>
        <item x="87"/>
        <item x="90"/>
        <item x="89"/>
        <item x="91"/>
        <item x="92"/>
        <item x="93"/>
        <item x="94"/>
        <item x="95"/>
        <item x="96"/>
        <item x="97"/>
        <item x="99"/>
        <item x="98"/>
        <item x="100"/>
        <item x="101"/>
        <item x="102"/>
        <item x="103"/>
        <item x="104"/>
        <item x="105"/>
        <item x="106"/>
        <item x="107"/>
        <item x="108"/>
        <item x="109"/>
        <item x="110"/>
        <item x="112"/>
        <item x="111"/>
        <item x="113"/>
        <item x="114"/>
        <item x="115"/>
        <item x="116"/>
        <item x="117"/>
        <item x="119"/>
        <item x="118"/>
        <item x="120"/>
        <item x="121"/>
        <item x="122"/>
        <item x="123"/>
        <item x="125"/>
        <item x="124"/>
        <item x="126"/>
        <item x="127"/>
        <item x="128"/>
        <item x="129"/>
        <item x="130"/>
        <item x="131"/>
        <item x="132"/>
        <item x="133"/>
        <item x="134"/>
        <item x="135"/>
        <item x="136"/>
        <item x="137"/>
        <item x="138"/>
        <item x="140"/>
        <item x="139"/>
        <item x="141"/>
        <item x="142"/>
        <item x="143"/>
        <item x="144"/>
        <item x="145"/>
        <item x="146"/>
        <item x="147"/>
        <item x="148"/>
        <item x="149"/>
        <item x="150"/>
        <item x="151"/>
        <item x="153"/>
        <item x="152"/>
        <item x="154"/>
        <item x="155"/>
        <item x="156"/>
        <item x="157"/>
        <item x="158"/>
        <item x="159"/>
        <item x="160"/>
        <item x="161"/>
        <item x="162"/>
        <item x="163"/>
        <item x="164"/>
        <item x="166"/>
        <item x="165"/>
        <item x="167"/>
        <item x="168"/>
        <item x="169"/>
        <item x="170"/>
        <item x="171"/>
        <item x="172"/>
        <item x="174"/>
        <item x="173"/>
        <item x="175"/>
        <item x="176"/>
        <item x="177"/>
        <item x="178"/>
        <item x="179"/>
        <item x="181"/>
        <item x="180"/>
        <item x="182"/>
        <item x="184"/>
        <item x="183"/>
        <item x="185"/>
        <item x="186"/>
        <item x="187"/>
        <item x="189"/>
        <item x="190"/>
        <item x="188"/>
        <item x="191"/>
        <item x="192"/>
        <item x="193"/>
        <item x="194"/>
        <item x="196"/>
        <item x="195"/>
        <item x="197"/>
        <item x="198"/>
        <item x="199"/>
        <item x="201"/>
        <item x="200"/>
        <item x="202"/>
        <item x="203"/>
        <item x="204"/>
        <item x="205"/>
        <item x="206"/>
        <item x="207"/>
        <item x="209"/>
        <item x="208"/>
        <item x="210"/>
        <item x="211"/>
        <item x="212"/>
        <item x="213"/>
        <item x="215"/>
        <item x="214"/>
        <item x="218"/>
        <item x="216"/>
        <item x="217"/>
        <item x="219"/>
        <item x="220"/>
        <item x="221"/>
        <item x="222"/>
        <item x="223"/>
        <item x="224"/>
        <item x="225"/>
        <item x="226"/>
        <item x="227"/>
        <item x="228"/>
        <item x="229"/>
        <item x="230"/>
        <item x="232"/>
        <item x="231"/>
        <item x="234"/>
        <item x="233"/>
        <item x="235"/>
        <item x="236"/>
        <item x="237"/>
        <item x="238"/>
        <item x="240"/>
        <item x="239"/>
        <item x="241"/>
        <item x="242"/>
        <item x="243"/>
        <item x="244"/>
        <item x="245"/>
        <item x="246"/>
        <item x="247"/>
        <item x="250"/>
        <item x="248"/>
        <item x="249"/>
        <item x="251"/>
        <item x="252"/>
        <item x="254"/>
        <item x="253"/>
        <item x="255"/>
        <item x="256"/>
        <item x="257"/>
        <item x="258"/>
        <item x="259"/>
        <item x="260"/>
        <item x="261"/>
        <item x="262"/>
        <item x="263"/>
        <item x="264"/>
        <item x="265"/>
        <item x="266"/>
        <item x="267"/>
        <item x="268"/>
        <item x="269"/>
        <item x="270"/>
        <item x="271"/>
        <item x="272"/>
        <item x="273"/>
        <item x="274"/>
        <item x="276"/>
        <item x="275"/>
        <item x="277"/>
        <item x="278"/>
        <item x="279"/>
        <item x="280"/>
        <item x="281"/>
        <item x="282"/>
        <item x="283"/>
        <item x="284"/>
        <item x="285"/>
        <item x="286"/>
        <item x="287"/>
        <item x="288"/>
        <item x="290"/>
        <item x="289"/>
        <item x="291"/>
        <item x="292"/>
        <item x="293"/>
        <item x="294"/>
        <item x="295"/>
        <item x="296"/>
        <item x="297"/>
        <item x="298"/>
        <item x="299"/>
        <item x="300"/>
        <item x="302"/>
        <item x="301"/>
        <item x="303"/>
        <item x="304"/>
        <item x="305"/>
        <item x="306"/>
        <item x="307"/>
        <item x="309"/>
        <item x="308"/>
        <item x="310"/>
        <item x="311"/>
        <item x="312"/>
        <item x="313"/>
        <item x="314"/>
        <item x="315"/>
        <item x="316"/>
        <item x="317"/>
        <item x="318"/>
        <item x="319"/>
        <item x="320"/>
        <item x="321"/>
        <item x="322"/>
        <item x="323"/>
        <item x="324"/>
        <item x="326"/>
        <item x="325"/>
        <item x="327"/>
        <item x="328"/>
        <item x="330"/>
        <item x="329"/>
        <item x="332"/>
        <item x="331"/>
        <item x="333"/>
        <item x="334"/>
        <item x="336"/>
        <item x="335"/>
        <item x="337"/>
        <item x="338"/>
        <item x="339"/>
        <item x="340"/>
        <item x="342"/>
        <item x="341"/>
        <item x="343"/>
        <item x="344"/>
        <item x="345"/>
        <item x="346"/>
        <item x="347"/>
        <item x="348"/>
        <item x="349"/>
        <item x="350"/>
        <item x="351"/>
        <item x="352"/>
        <item x="353"/>
        <item x="354"/>
        <item x="355"/>
        <item x="356"/>
        <item x="357"/>
        <item x="358"/>
        <item x="359"/>
        <item x="360"/>
        <item x="361"/>
        <item x="362"/>
        <item x="364"/>
        <item x="363"/>
        <item x="368"/>
        <item x="366"/>
        <item x="367"/>
        <item x="369"/>
        <item x="365"/>
        <item x="371"/>
        <item x="372"/>
        <item x="370"/>
        <item x="373"/>
        <item x="374"/>
        <item x="376"/>
        <item x="375"/>
        <item x="377"/>
        <item x="378"/>
        <item x="379"/>
        <item x="380"/>
        <item x="381"/>
        <item x="383"/>
        <item x="382"/>
        <item x="384"/>
        <item x="385"/>
        <item x="386"/>
        <item x="387"/>
        <item x="388"/>
        <item x="389"/>
        <item x="390"/>
        <item x="392"/>
        <item x="391"/>
        <item x="393"/>
        <item x="394"/>
        <item x="395"/>
        <item x="396"/>
        <item x="397"/>
        <item x="398"/>
        <item x="399"/>
        <item x="400"/>
        <item x="401"/>
        <item x="402"/>
        <item x="403"/>
        <item x="404"/>
        <item x="405"/>
        <item x="406"/>
        <item x="409"/>
        <item x="408"/>
        <item x="407"/>
        <item x="410"/>
        <item x="411"/>
        <item x="412"/>
        <item x="413"/>
        <item x="414"/>
        <item x="416"/>
        <item x="415"/>
        <item x="417"/>
        <item x="418"/>
        <item x="419"/>
        <item x="421"/>
        <item x="420"/>
        <item x="422"/>
        <item x="423"/>
        <item x="424"/>
        <item x="425"/>
        <item x="427"/>
        <item x="426"/>
        <item x="428"/>
        <item x="429"/>
        <item x="430"/>
        <item x="431"/>
        <item x="432"/>
        <item x="433"/>
        <item x="434"/>
        <item x="436"/>
        <item x="435"/>
        <item x="437"/>
        <item x="438"/>
        <item x="439"/>
        <item x="441"/>
        <item x="440"/>
        <item x="442"/>
        <item x="443"/>
        <item x="444"/>
        <item x="445"/>
        <item x="446"/>
        <item x="447"/>
        <item x="449"/>
        <item x="448"/>
        <item x="450"/>
        <item x="451"/>
        <item x="452"/>
        <item x="453"/>
        <item x="454"/>
        <item x="455"/>
        <item x="457"/>
        <item x="456"/>
        <item x="458"/>
        <item x="459"/>
        <item x="460"/>
        <item x="461"/>
        <item x="462"/>
        <item x="463"/>
        <item x="464"/>
        <item x="465"/>
        <item x="466"/>
        <item x="467"/>
        <item x="468"/>
        <item x="469"/>
        <item x="470"/>
        <item x="471"/>
        <item x="472"/>
        <item x="473"/>
        <item x="474"/>
        <item x="475"/>
        <item x="476"/>
        <item x="477"/>
        <item x="478"/>
        <item x="479"/>
        <item x="481"/>
        <item x="482"/>
        <item x="480"/>
        <item x="483"/>
        <item x="485"/>
        <item x="484"/>
        <item x="486"/>
        <item x="487"/>
        <item x="488"/>
        <item x="489"/>
        <item x="490"/>
        <item x="491"/>
        <item x="492"/>
        <item x="493"/>
        <item x="494"/>
        <item x="495"/>
        <item x="496"/>
        <item x="497"/>
        <item x="498"/>
        <item x="499"/>
        <item x="500"/>
        <item x="501"/>
        <item x="502"/>
        <item x="504"/>
        <item x="503"/>
        <item x="506"/>
        <item x="507"/>
        <item x="505"/>
        <item x="508"/>
        <item x="509"/>
        <item x="510"/>
        <item x="511"/>
        <item x="514"/>
        <item x="513"/>
        <item x="512"/>
        <item x="515"/>
        <item x="516"/>
        <item x="517"/>
        <item x="518"/>
        <item x="520"/>
        <item x="519"/>
        <item t="default"/>
      </items>
    </pivotField>
    <pivotField showAll="0"/>
    <pivotField axis="axisRow" dataField="1" showAll="0">
      <items count="4">
        <item x="2"/>
        <item x="1"/>
        <item x="0"/>
        <item t="default"/>
      </items>
    </pivotField>
    <pivotField showAll="0"/>
    <pivotField showAll="0"/>
    <pivotField showAll="0"/>
    <pivotField showAll="0">
      <items count="6">
        <item x="3"/>
        <item x="2"/>
        <item x="0"/>
        <item x="4"/>
        <item x="1"/>
        <item t="default"/>
      </items>
    </pivotField>
    <pivotField showAll="0"/>
    <pivotField numFmtId="2" showAll="0"/>
    <pivotField numFmtId="2" showAll="0"/>
    <pivotField numFmtId="2" showAll="0"/>
    <pivotField numFmtId="2"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2" showAll="0"/>
    <pivotField numFmtId="2" showAll="0"/>
    <pivotField numFmtId="2" showAll="0"/>
    <pivotField numFmtId="9" showAll="0"/>
    <pivotField showAll="0"/>
    <pivotField showAll="0"/>
    <pivotField showAll="0"/>
    <pivotField numFmtId="2" showAll="0"/>
    <pivotField numFmtId="9" showAll="0"/>
    <pivotField showAll="0" defaultSubtotal="0"/>
    <pivotField showAll="0" defaultSubtotal="0"/>
    <pivotField showAll="0" defaultSubtotal="0">
      <items count="5">
        <item x="0"/>
        <item x="1"/>
        <item x="2"/>
        <item x="3"/>
        <item x="4"/>
      </items>
    </pivotField>
  </pivotFields>
  <rowFields count="1">
    <field x="4"/>
  </rowFields>
  <rowItems count="4">
    <i>
      <x/>
    </i>
    <i>
      <x v="1"/>
    </i>
    <i>
      <x v="2"/>
    </i>
    <i t="grand">
      <x/>
    </i>
  </rowItems>
  <colItems count="1">
    <i/>
  </colItems>
  <dataFields count="1">
    <dataField name="Cuenta de SALE TYPE" fld="4"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315187-8826-4BB0-B92F-78A7E9AA6098}" name="TablaDinámica4"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F2:G8" firstHeaderRow="1" firstDataRow="1" firstDataCol="1"/>
  <pivotFields count="30">
    <pivotField showAll="0"/>
    <pivotField showAll="0"/>
    <pivotField showAll="0">
      <items count="522">
        <item x="0"/>
        <item x="2"/>
        <item x="1"/>
        <item x="3"/>
        <item x="4"/>
        <item x="6"/>
        <item x="7"/>
        <item x="5"/>
        <item x="9"/>
        <item x="8"/>
        <item x="10"/>
        <item x="11"/>
        <item x="13"/>
        <item x="12"/>
        <item x="14"/>
        <item x="16"/>
        <item x="15"/>
        <item x="18"/>
        <item x="17"/>
        <item x="19"/>
        <item x="22"/>
        <item x="20"/>
        <item x="21"/>
        <item x="25"/>
        <item x="24"/>
        <item x="23"/>
        <item x="27"/>
        <item x="26"/>
        <item x="28"/>
        <item x="29"/>
        <item x="30"/>
        <item x="31"/>
        <item x="32"/>
        <item x="33"/>
        <item x="35"/>
        <item x="34"/>
        <item x="36"/>
        <item x="37"/>
        <item x="38"/>
        <item x="39"/>
        <item x="40"/>
        <item x="41"/>
        <item x="42"/>
        <item x="43"/>
        <item x="45"/>
        <item x="44"/>
        <item x="46"/>
        <item x="48"/>
        <item x="47"/>
        <item x="49"/>
        <item x="50"/>
        <item x="51"/>
        <item x="52"/>
        <item x="53"/>
        <item x="54"/>
        <item x="55"/>
        <item x="56"/>
        <item x="57"/>
        <item x="58"/>
        <item x="59"/>
        <item x="60"/>
        <item x="61"/>
        <item x="62"/>
        <item x="63"/>
        <item x="64"/>
        <item x="66"/>
        <item x="65"/>
        <item x="67"/>
        <item x="68"/>
        <item x="69"/>
        <item x="71"/>
        <item x="70"/>
        <item x="72"/>
        <item x="73"/>
        <item x="74"/>
        <item x="75"/>
        <item x="77"/>
        <item x="76"/>
        <item x="78"/>
        <item x="79"/>
        <item x="80"/>
        <item x="83"/>
        <item x="82"/>
        <item x="84"/>
        <item x="81"/>
        <item x="85"/>
        <item x="86"/>
        <item x="88"/>
        <item x="87"/>
        <item x="90"/>
        <item x="89"/>
        <item x="91"/>
        <item x="92"/>
        <item x="93"/>
        <item x="94"/>
        <item x="95"/>
        <item x="96"/>
        <item x="97"/>
        <item x="99"/>
        <item x="98"/>
        <item x="100"/>
        <item x="101"/>
        <item x="102"/>
        <item x="103"/>
        <item x="104"/>
        <item x="105"/>
        <item x="106"/>
        <item x="107"/>
        <item x="108"/>
        <item x="109"/>
        <item x="110"/>
        <item x="112"/>
        <item x="111"/>
        <item x="113"/>
        <item x="114"/>
        <item x="115"/>
        <item x="116"/>
        <item x="117"/>
        <item x="119"/>
        <item x="118"/>
        <item x="120"/>
        <item x="121"/>
        <item x="122"/>
        <item x="123"/>
        <item x="125"/>
        <item x="124"/>
        <item x="126"/>
        <item x="127"/>
        <item x="128"/>
        <item x="129"/>
        <item x="130"/>
        <item x="131"/>
        <item x="132"/>
        <item x="133"/>
        <item x="134"/>
        <item x="135"/>
        <item x="136"/>
        <item x="137"/>
        <item x="138"/>
        <item x="140"/>
        <item x="139"/>
        <item x="141"/>
        <item x="142"/>
        <item x="143"/>
        <item x="144"/>
        <item x="145"/>
        <item x="146"/>
        <item x="147"/>
        <item x="148"/>
        <item x="149"/>
        <item x="150"/>
        <item x="151"/>
        <item x="153"/>
        <item x="152"/>
        <item x="154"/>
        <item x="155"/>
        <item x="156"/>
        <item x="157"/>
        <item x="158"/>
        <item x="159"/>
        <item x="160"/>
        <item x="161"/>
        <item x="162"/>
        <item x="163"/>
        <item x="164"/>
        <item x="166"/>
        <item x="165"/>
        <item x="167"/>
        <item x="168"/>
        <item x="169"/>
        <item x="170"/>
        <item x="171"/>
        <item x="172"/>
        <item x="174"/>
        <item x="173"/>
        <item x="175"/>
        <item x="176"/>
        <item x="177"/>
        <item x="178"/>
        <item x="179"/>
        <item x="181"/>
        <item x="180"/>
        <item x="182"/>
        <item x="184"/>
        <item x="183"/>
        <item x="185"/>
        <item x="186"/>
        <item x="187"/>
        <item x="189"/>
        <item x="190"/>
        <item x="188"/>
        <item x="191"/>
        <item x="192"/>
        <item x="193"/>
        <item x="194"/>
        <item x="196"/>
        <item x="195"/>
        <item x="197"/>
        <item x="198"/>
        <item x="199"/>
        <item x="201"/>
        <item x="200"/>
        <item x="202"/>
        <item x="203"/>
        <item x="204"/>
        <item x="205"/>
        <item x="206"/>
        <item x="207"/>
        <item x="209"/>
        <item x="208"/>
        <item x="210"/>
        <item x="211"/>
        <item x="212"/>
        <item x="213"/>
        <item x="215"/>
        <item x="214"/>
        <item x="218"/>
        <item x="216"/>
        <item x="217"/>
        <item x="219"/>
        <item x="220"/>
        <item x="221"/>
        <item x="222"/>
        <item x="223"/>
        <item x="224"/>
        <item x="225"/>
        <item x="226"/>
        <item x="227"/>
        <item x="228"/>
        <item x="229"/>
        <item x="230"/>
        <item x="232"/>
        <item x="231"/>
        <item x="234"/>
        <item x="233"/>
        <item x="235"/>
        <item x="236"/>
        <item x="237"/>
        <item x="238"/>
        <item x="240"/>
        <item x="239"/>
        <item x="241"/>
        <item x="242"/>
        <item x="243"/>
        <item x="244"/>
        <item x="245"/>
        <item x="246"/>
        <item x="247"/>
        <item x="250"/>
        <item x="248"/>
        <item x="249"/>
        <item x="251"/>
        <item x="252"/>
        <item x="254"/>
        <item x="253"/>
        <item x="255"/>
        <item x="256"/>
        <item x="257"/>
        <item x="258"/>
        <item x="259"/>
        <item x="260"/>
        <item x="261"/>
        <item x="262"/>
        <item x="263"/>
        <item x="264"/>
        <item x="265"/>
        <item x="266"/>
        <item x="267"/>
        <item x="268"/>
        <item x="269"/>
        <item x="270"/>
        <item x="271"/>
        <item x="272"/>
        <item x="273"/>
        <item x="274"/>
        <item x="276"/>
        <item x="275"/>
        <item x="277"/>
        <item x="278"/>
        <item x="279"/>
        <item x="280"/>
        <item x="281"/>
        <item x="282"/>
        <item x="283"/>
        <item x="284"/>
        <item x="285"/>
        <item x="286"/>
        <item x="287"/>
        <item x="288"/>
        <item x="290"/>
        <item x="289"/>
        <item x="291"/>
        <item x="292"/>
        <item x="293"/>
        <item x="294"/>
        <item x="295"/>
        <item x="296"/>
        <item x="297"/>
        <item x="298"/>
        <item x="299"/>
        <item x="300"/>
        <item x="302"/>
        <item x="301"/>
        <item x="303"/>
        <item x="304"/>
        <item x="305"/>
        <item x="306"/>
        <item x="307"/>
        <item x="309"/>
        <item x="308"/>
        <item x="310"/>
        <item x="311"/>
        <item x="312"/>
        <item x="313"/>
        <item x="314"/>
        <item x="315"/>
        <item x="316"/>
        <item x="317"/>
        <item x="318"/>
        <item x="319"/>
        <item x="320"/>
        <item x="321"/>
        <item x="322"/>
        <item x="323"/>
        <item x="324"/>
        <item x="326"/>
        <item x="325"/>
        <item x="327"/>
        <item x="328"/>
        <item x="330"/>
        <item x="329"/>
        <item x="332"/>
        <item x="331"/>
        <item x="333"/>
        <item x="334"/>
        <item x="336"/>
        <item x="335"/>
        <item x="337"/>
        <item x="338"/>
        <item x="339"/>
        <item x="340"/>
        <item x="342"/>
        <item x="341"/>
        <item x="343"/>
        <item x="344"/>
        <item x="345"/>
        <item x="346"/>
        <item x="347"/>
        <item x="348"/>
        <item x="349"/>
        <item x="350"/>
        <item x="351"/>
        <item x="352"/>
        <item x="353"/>
        <item x="354"/>
        <item x="355"/>
        <item x="356"/>
        <item x="357"/>
        <item x="358"/>
        <item x="359"/>
        <item x="360"/>
        <item x="361"/>
        <item x="362"/>
        <item x="364"/>
        <item x="363"/>
        <item x="368"/>
        <item x="366"/>
        <item x="367"/>
        <item x="369"/>
        <item x="365"/>
        <item x="371"/>
        <item x="372"/>
        <item x="370"/>
        <item x="373"/>
        <item x="374"/>
        <item x="376"/>
        <item x="375"/>
        <item x="377"/>
        <item x="378"/>
        <item x="379"/>
        <item x="380"/>
        <item x="381"/>
        <item x="383"/>
        <item x="382"/>
        <item x="384"/>
        <item x="385"/>
        <item x="386"/>
        <item x="387"/>
        <item x="388"/>
        <item x="389"/>
        <item x="390"/>
        <item x="392"/>
        <item x="391"/>
        <item x="393"/>
        <item x="394"/>
        <item x="395"/>
        <item x="396"/>
        <item x="397"/>
        <item x="398"/>
        <item x="399"/>
        <item x="400"/>
        <item x="401"/>
        <item x="402"/>
        <item x="403"/>
        <item x="404"/>
        <item x="405"/>
        <item x="406"/>
        <item x="409"/>
        <item x="408"/>
        <item x="407"/>
        <item x="410"/>
        <item x="411"/>
        <item x="412"/>
        <item x="413"/>
        <item x="414"/>
        <item x="416"/>
        <item x="415"/>
        <item x="417"/>
        <item x="418"/>
        <item x="419"/>
        <item x="421"/>
        <item x="420"/>
        <item x="422"/>
        <item x="423"/>
        <item x="424"/>
        <item x="425"/>
        <item x="427"/>
        <item x="426"/>
        <item x="428"/>
        <item x="429"/>
        <item x="430"/>
        <item x="431"/>
        <item x="432"/>
        <item x="433"/>
        <item x="434"/>
        <item x="436"/>
        <item x="435"/>
        <item x="437"/>
        <item x="438"/>
        <item x="439"/>
        <item x="441"/>
        <item x="440"/>
        <item x="442"/>
        <item x="443"/>
        <item x="444"/>
        <item x="445"/>
        <item x="446"/>
        <item x="447"/>
        <item x="449"/>
        <item x="448"/>
        <item x="450"/>
        <item x="451"/>
        <item x="452"/>
        <item x="453"/>
        <item x="454"/>
        <item x="455"/>
        <item x="457"/>
        <item x="456"/>
        <item x="458"/>
        <item x="459"/>
        <item x="460"/>
        <item x="461"/>
        <item x="462"/>
        <item x="463"/>
        <item x="464"/>
        <item x="465"/>
        <item x="466"/>
        <item x="467"/>
        <item x="468"/>
        <item x="469"/>
        <item x="470"/>
        <item x="471"/>
        <item x="472"/>
        <item x="473"/>
        <item x="474"/>
        <item x="475"/>
        <item x="476"/>
        <item x="477"/>
        <item x="478"/>
        <item x="479"/>
        <item x="481"/>
        <item x="482"/>
        <item x="480"/>
        <item x="483"/>
        <item x="485"/>
        <item x="484"/>
        <item x="486"/>
        <item x="487"/>
        <item x="488"/>
        <item x="489"/>
        <item x="490"/>
        <item x="491"/>
        <item x="492"/>
        <item x="493"/>
        <item x="494"/>
        <item x="495"/>
        <item x="496"/>
        <item x="497"/>
        <item x="498"/>
        <item x="499"/>
        <item x="500"/>
        <item x="501"/>
        <item x="502"/>
        <item x="504"/>
        <item x="503"/>
        <item x="506"/>
        <item x="507"/>
        <item x="505"/>
        <item x="508"/>
        <item x="509"/>
        <item x="510"/>
        <item x="511"/>
        <item x="514"/>
        <item x="513"/>
        <item x="512"/>
        <item x="515"/>
        <item x="516"/>
        <item x="517"/>
        <item x="518"/>
        <item x="520"/>
        <item x="519"/>
        <item t="default"/>
      </items>
    </pivotField>
    <pivotField showAll="0"/>
    <pivotField showAll="0"/>
    <pivotField showAll="0"/>
    <pivotField showAll="0"/>
    <pivotField showAll="0"/>
    <pivotField axis="axisRow" dataField="1" showAll="0">
      <items count="6">
        <item x="3"/>
        <item x="2"/>
        <item x="0"/>
        <item x="4"/>
        <item x="1"/>
        <item t="default"/>
      </items>
    </pivotField>
    <pivotField showAll="0"/>
    <pivotField numFmtId="2" showAll="0"/>
    <pivotField numFmtId="2" showAll="0"/>
    <pivotField numFmtId="2" showAll="0"/>
    <pivotField numFmtId="2"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2" showAll="0"/>
    <pivotField numFmtId="2" showAll="0"/>
    <pivotField numFmtId="2" showAll="0"/>
    <pivotField numFmtId="9" showAll="0"/>
    <pivotField showAll="0"/>
    <pivotField showAll="0"/>
    <pivotField showAll="0"/>
    <pivotField numFmtId="2" showAll="0"/>
    <pivotField numFmtId="9" showAll="0"/>
    <pivotField showAll="0" defaultSubtotal="0"/>
    <pivotField showAll="0" defaultSubtotal="0"/>
    <pivotField showAll="0" defaultSubtotal="0">
      <items count="5">
        <item x="0"/>
        <item x="1"/>
        <item x="2"/>
        <item x="3"/>
        <item x="4"/>
      </items>
    </pivotField>
  </pivotFields>
  <rowFields count="1">
    <field x="8"/>
  </rowFields>
  <rowItems count="6">
    <i>
      <x/>
    </i>
    <i>
      <x v="1"/>
    </i>
    <i>
      <x v="2"/>
    </i>
    <i>
      <x v="3"/>
    </i>
    <i>
      <x v="4"/>
    </i>
    <i t="grand">
      <x/>
    </i>
  </rowItems>
  <colItems count="1">
    <i/>
  </colItems>
  <dataFields count="1">
    <dataField name="Cuenta de CATEGORY" fld="8" subtotal="count" showDataAs="percentOfCo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7C19655-50CF-409C-BF0C-54089EB6537C}" name="TablaDinámica3"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D2:D3" firstHeaderRow="1" firstDataRow="1" firstDataCol="0"/>
  <pivotFields count="30">
    <pivotField showAll="0"/>
    <pivotField showAll="0"/>
    <pivotField showAll="0">
      <items count="522">
        <item x="0"/>
        <item x="2"/>
        <item x="1"/>
        <item x="3"/>
        <item x="4"/>
        <item x="6"/>
        <item x="7"/>
        <item x="5"/>
        <item x="9"/>
        <item x="8"/>
        <item x="10"/>
        <item x="11"/>
        <item x="13"/>
        <item x="12"/>
        <item x="14"/>
        <item x="16"/>
        <item x="15"/>
        <item x="18"/>
        <item x="17"/>
        <item x="19"/>
        <item x="22"/>
        <item x="20"/>
        <item x="21"/>
        <item x="25"/>
        <item x="24"/>
        <item x="23"/>
        <item x="27"/>
        <item x="26"/>
        <item x="28"/>
        <item x="29"/>
        <item x="30"/>
        <item x="31"/>
        <item x="32"/>
        <item x="33"/>
        <item x="35"/>
        <item x="34"/>
        <item x="36"/>
        <item x="37"/>
        <item x="38"/>
        <item x="39"/>
        <item x="40"/>
        <item x="41"/>
        <item x="42"/>
        <item x="43"/>
        <item x="45"/>
        <item x="44"/>
        <item x="46"/>
        <item x="48"/>
        <item x="47"/>
        <item x="49"/>
        <item x="50"/>
        <item x="51"/>
        <item x="52"/>
        <item x="53"/>
        <item x="54"/>
        <item x="55"/>
        <item x="56"/>
        <item x="57"/>
        <item x="58"/>
        <item x="59"/>
        <item x="60"/>
        <item x="61"/>
        <item x="62"/>
        <item x="63"/>
        <item x="64"/>
        <item x="66"/>
        <item x="65"/>
        <item x="67"/>
        <item x="68"/>
        <item x="69"/>
        <item x="71"/>
        <item x="70"/>
        <item x="72"/>
        <item x="73"/>
        <item x="74"/>
        <item x="75"/>
        <item x="77"/>
        <item x="76"/>
        <item x="78"/>
        <item x="79"/>
        <item x="80"/>
        <item x="83"/>
        <item x="82"/>
        <item x="84"/>
        <item x="81"/>
        <item x="85"/>
        <item x="86"/>
        <item x="88"/>
        <item x="87"/>
        <item x="90"/>
        <item x="89"/>
        <item x="91"/>
        <item x="92"/>
        <item x="93"/>
        <item x="94"/>
        <item x="95"/>
        <item x="96"/>
        <item x="97"/>
        <item x="99"/>
        <item x="98"/>
        <item x="100"/>
        <item x="101"/>
        <item x="102"/>
        <item x="103"/>
        <item x="104"/>
        <item x="105"/>
        <item x="106"/>
        <item x="107"/>
        <item x="108"/>
        <item x="109"/>
        <item x="110"/>
        <item x="112"/>
        <item x="111"/>
        <item x="113"/>
        <item x="114"/>
        <item x="115"/>
        <item x="116"/>
        <item x="117"/>
        <item x="119"/>
        <item x="118"/>
        <item x="120"/>
        <item x="121"/>
        <item x="122"/>
        <item x="123"/>
        <item x="125"/>
        <item x="124"/>
        <item x="126"/>
        <item x="127"/>
        <item x="128"/>
        <item x="129"/>
        <item x="130"/>
        <item x="131"/>
        <item x="132"/>
        <item x="133"/>
        <item x="134"/>
        <item x="135"/>
        <item x="136"/>
        <item x="137"/>
        <item x="138"/>
        <item x="140"/>
        <item x="139"/>
        <item x="141"/>
        <item x="142"/>
        <item x="143"/>
        <item x="144"/>
        <item x="145"/>
        <item x="146"/>
        <item x="147"/>
        <item x="148"/>
        <item x="149"/>
        <item x="150"/>
        <item x="151"/>
        <item x="153"/>
        <item x="152"/>
        <item x="154"/>
        <item x="155"/>
        <item x="156"/>
        <item x="157"/>
        <item x="158"/>
        <item x="159"/>
        <item x="160"/>
        <item x="161"/>
        <item x="162"/>
        <item x="163"/>
        <item x="164"/>
        <item x="166"/>
        <item x="165"/>
        <item x="167"/>
        <item x="168"/>
        <item x="169"/>
        <item x="170"/>
        <item x="171"/>
        <item x="172"/>
        <item x="174"/>
        <item x="173"/>
        <item x="175"/>
        <item x="176"/>
        <item x="177"/>
        <item x="178"/>
        <item x="179"/>
        <item x="181"/>
        <item x="180"/>
        <item x="182"/>
        <item x="184"/>
        <item x="183"/>
        <item x="185"/>
        <item x="186"/>
        <item x="187"/>
        <item x="189"/>
        <item x="190"/>
        <item x="188"/>
        <item x="191"/>
        <item x="192"/>
        <item x="193"/>
        <item x="194"/>
        <item x="196"/>
        <item x="195"/>
        <item x="197"/>
        <item x="198"/>
        <item x="199"/>
        <item x="201"/>
        <item x="200"/>
        <item x="202"/>
        <item x="203"/>
        <item x="204"/>
        <item x="205"/>
        <item x="206"/>
        <item x="207"/>
        <item x="209"/>
        <item x="208"/>
        <item x="210"/>
        <item x="211"/>
        <item x="212"/>
        <item x="213"/>
        <item x="215"/>
        <item x="214"/>
        <item x="218"/>
        <item x="216"/>
        <item x="217"/>
        <item x="219"/>
        <item x="220"/>
        <item x="221"/>
        <item x="222"/>
        <item x="223"/>
        <item x="224"/>
        <item x="225"/>
        <item x="226"/>
        <item x="227"/>
        <item x="228"/>
        <item x="229"/>
        <item x="230"/>
        <item x="232"/>
        <item x="231"/>
        <item x="234"/>
        <item x="233"/>
        <item x="235"/>
        <item x="236"/>
        <item x="237"/>
        <item x="238"/>
        <item x="240"/>
        <item x="239"/>
        <item x="241"/>
        <item x="242"/>
        <item x="243"/>
        <item x="244"/>
        <item x="245"/>
        <item x="246"/>
        <item x="247"/>
        <item x="250"/>
        <item x="248"/>
        <item x="249"/>
        <item x="251"/>
        <item x="252"/>
        <item x="254"/>
        <item x="253"/>
        <item x="255"/>
        <item x="256"/>
        <item x="257"/>
        <item x="258"/>
        <item x="259"/>
        <item x="260"/>
        <item x="261"/>
        <item x="262"/>
        <item x="263"/>
        <item x="264"/>
        <item x="265"/>
        <item x="266"/>
        <item x="267"/>
        <item x="268"/>
        <item x="269"/>
        <item x="270"/>
        <item x="271"/>
        <item x="272"/>
        <item x="273"/>
        <item x="274"/>
        <item x="276"/>
        <item x="275"/>
        <item x="277"/>
        <item x="278"/>
        <item x="279"/>
        <item x="280"/>
        <item x="281"/>
        <item x="282"/>
        <item x="283"/>
        <item x="284"/>
        <item x="285"/>
        <item x="286"/>
        <item x="287"/>
        <item x="288"/>
        <item x="290"/>
        <item x="289"/>
        <item x="291"/>
        <item x="292"/>
        <item x="293"/>
        <item x="294"/>
        <item x="295"/>
        <item x="296"/>
        <item x="297"/>
        <item x="298"/>
        <item x="299"/>
        <item x="300"/>
        <item x="302"/>
        <item x="301"/>
        <item x="303"/>
        <item x="304"/>
        <item x="305"/>
        <item x="306"/>
        <item x="307"/>
        <item x="309"/>
        <item x="308"/>
        <item x="310"/>
        <item x="311"/>
        <item x="312"/>
        <item x="313"/>
        <item x="314"/>
        <item x="315"/>
        <item x="316"/>
        <item x="317"/>
        <item x="318"/>
        <item x="319"/>
        <item x="320"/>
        <item x="321"/>
        <item x="322"/>
        <item x="323"/>
        <item x="324"/>
        <item x="326"/>
        <item x="325"/>
        <item x="327"/>
        <item x="328"/>
        <item x="330"/>
        <item x="329"/>
        <item x="332"/>
        <item x="331"/>
        <item x="333"/>
        <item x="334"/>
        <item x="336"/>
        <item x="335"/>
        <item x="337"/>
        <item x="338"/>
        <item x="339"/>
        <item x="340"/>
        <item x="342"/>
        <item x="341"/>
        <item x="343"/>
        <item x="344"/>
        <item x="345"/>
        <item x="346"/>
        <item x="347"/>
        <item x="348"/>
        <item x="349"/>
        <item x="350"/>
        <item x="351"/>
        <item x="352"/>
        <item x="353"/>
        <item x="354"/>
        <item x="355"/>
        <item x="356"/>
        <item x="357"/>
        <item x="358"/>
        <item x="359"/>
        <item x="360"/>
        <item x="361"/>
        <item x="362"/>
        <item x="364"/>
        <item x="363"/>
        <item x="368"/>
        <item x="366"/>
        <item x="367"/>
        <item x="369"/>
        <item x="365"/>
        <item x="371"/>
        <item x="372"/>
        <item x="370"/>
        <item x="373"/>
        <item x="374"/>
        <item x="376"/>
        <item x="375"/>
        <item x="377"/>
        <item x="378"/>
        <item x="379"/>
        <item x="380"/>
        <item x="381"/>
        <item x="383"/>
        <item x="382"/>
        <item x="384"/>
        <item x="385"/>
        <item x="386"/>
        <item x="387"/>
        <item x="388"/>
        <item x="389"/>
        <item x="390"/>
        <item x="392"/>
        <item x="391"/>
        <item x="393"/>
        <item x="394"/>
        <item x="395"/>
        <item x="396"/>
        <item x="397"/>
        <item x="398"/>
        <item x="399"/>
        <item x="400"/>
        <item x="401"/>
        <item x="402"/>
        <item x="403"/>
        <item x="404"/>
        <item x="405"/>
        <item x="406"/>
        <item x="409"/>
        <item x="408"/>
        <item x="407"/>
        <item x="410"/>
        <item x="411"/>
        <item x="412"/>
        <item x="413"/>
        <item x="414"/>
        <item x="416"/>
        <item x="415"/>
        <item x="417"/>
        <item x="418"/>
        <item x="419"/>
        <item x="421"/>
        <item x="420"/>
        <item x="422"/>
        <item x="423"/>
        <item x="424"/>
        <item x="425"/>
        <item x="427"/>
        <item x="426"/>
        <item x="428"/>
        <item x="429"/>
        <item x="430"/>
        <item x="431"/>
        <item x="432"/>
        <item x="433"/>
        <item x="434"/>
        <item x="436"/>
        <item x="435"/>
        <item x="437"/>
        <item x="438"/>
        <item x="439"/>
        <item x="441"/>
        <item x="440"/>
        <item x="442"/>
        <item x="443"/>
        <item x="444"/>
        <item x="445"/>
        <item x="446"/>
        <item x="447"/>
        <item x="449"/>
        <item x="448"/>
        <item x="450"/>
        <item x="451"/>
        <item x="452"/>
        <item x="453"/>
        <item x="454"/>
        <item x="455"/>
        <item x="457"/>
        <item x="456"/>
        <item x="458"/>
        <item x="459"/>
        <item x="460"/>
        <item x="461"/>
        <item x="462"/>
        <item x="463"/>
        <item x="464"/>
        <item x="465"/>
        <item x="466"/>
        <item x="467"/>
        <item x="468"/>
        <item x="469"/>
        <item x="470"/>
        <item x="471"/>
        <item x="472"/>
        <item x="473"/>
        <item x="474"/>
        <item x="475"/>
        <item x="476"/>
        <item x="477"/>
        <item x="478"/>
        <item x="479"/>
        <item x="481"/>
        <item x="482"/>
        <item x="480"/>
        <item x="483"/>
        <item x="485"/>
        <item x="484"/>
        <item x="486"/>
        <item x="487"/>
        <item x="488"/>
        <item x="489"/>
        <item x="490"/>
        <item x="491"/>
        <item x="492"/>
        <item x="493"/>
        <item x="494"/>
        <item x="495"/>
        <item x="496"/>
        <item x="497"/>
        <item x="498"/>
        <item x="499"/>
        <item x="500"/>
        <item x="501"/>
        <item x="502"/>
        <item x="504"/>
        <item x="503"/>
        <item x="506"/>
        <item x="507"/>
        <item x="505"/>
        <item x="508"/>
        <item x="509"/>
        <item x="510"/>
        <item x="511"/>
        <item x="514"/>
        <item x="513"/>
        <item x="512"/>
        <item x="515"/>
        <item x="516"/>
        <item x="517"/>
        <item x="518"/>
        <item x="520"/>
        <item x="519"/>
        <item t="default"/>
      </items>
    </pivotField>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2" showAll="0"/>
    <pivotField numFmtId="2" showAll="0"/>
    <pivotField numFmtId="2" showAll="0"/>
    <pivotField numFmtId="9" showAll="0"/>
    <pivotField showAll="0"/>
    <pivotField showAll="0"/>
    <pivotField showAll="0"/>
    <pivotField numFmtId="2" showAll="0"/>
    <pivotField numFmtId="9"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Promedio de Total Selling Value" fld="13" subtotal="average" baseField="0" baseItem="0" numFmtId="44"/>
  </dataFields>
  <formats count="1">
    <format dxfId="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935D6DD-B968-498F-930C-6A5D760992A9}" name="TablaDinámica2"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2:B3" firstHeaderRow="0" firstDataRow="1" firstDataCol="0"/>
  <pivotFields count="30">
    <pivotField showAll="0"/>
    <pivotField showAll="0"/>
    <pivotField dataField="1" showAll="0">
      <items count="522">
        <item x="0"/>
        <item x="2"/>
        <item x="1"/>
        <item x="3"/>
        <item x="4"/>
        <item x="6"/>
        <item x="7"/>
        <item x="5"/>
        <item x="9"/>
        <item x="8"/>
        <item x="10"/>
        <item x="11"/>
        <item x="13"/>
        <item x="12"/>
        <item x="14"/>
        <item x="16"/>
        <item x="15"/>
        <item x="18"/>
        <item x="17"/>
        <item x="19"/>
        <item x="22"/>
        <item x="20"/>
        <item x="21"/>
        <item x="25"/>
        <item x="24"/>
        <item x="23"/>
        <item x="27"/>
        <item x="26"/>
        <item x="28"/>
        <item x="29"/>
        <item x="30"/>
        <item x="31"/>
        <item x="32"/>
        <item x="33"/>
        <item x="35"/>
        <item x="34"/>
        <item x="36"/>
        <item x="37"/>
        <item x="38"/>
        <item x="39"/>
        <item x="40"/>
        <item x="41"/>
        <item x="42"/>
        <item x="43"/>
        <item x="45"/>
        <item x="44"/>
        <item x="46"/>
        <item x="48"/>
        <item x="47"/>
        <item x="49"/>
        <item x="50"/>
        <item x="51"/>
        <item x="52"/>
        <item x="53"/>
        <item x="54"/>
        <item x="55"/>
        <item x="56"/>
        <item x="57"/>
        <item x="58"/>
        <item x="59"/>
        <item x="60"/>
        <item x="61"/>
        <item x="62"/>
        <item x="63"/>
        <item x="64"/>
        <item x="66"/>
        <item x="65"/>
        <item x="67"/>
        <item x="68"/>
        <item x="69"/>
        <item x="71"/>
        <item x="70"/>
        <item x="72"/>
        <item x="73"/>
        <item x="74"/>
        <item x="75"/>
        <item x="77"/>
        <item x="76"/>
        <item x="78"/>
        <item x="79"/>
        <item x="80"/>
        <item x="83"/>
        <item x="82"/>
        <item x="84"/>
        <item x="81"/>
        <item x="85"/>
        <item x="86"/>
        <item x="88"/>
        <item x="87"/>
        <item x="90"/>
        <item x="89"/>
        <item x="91"/>
        <item x="92"/>
        <item x="93"/>
        <item x="94"/>
        <item x="95"/>
        <item x="96"/>
        <item x="97"/>
        <item x="99"/>
        <item x="98"/>
        <item x="100"/>
        <item x="101"/>
        <item x="102"/>
        <item x="103"/>
        <item x="104"/>
        <item x="105"/>
        <item x="106"/>
        <item x="107"/>
        <item x="108"/>
        <item x="109"/>
        <item x="110"/>
        <item x="112"/>
        <item x="111"/>
        <item x="113"/>
        <item x="114"/>
        <item x="115"/>
        <item x="116"/>
        <item x="117"/>
        <item x="119"/>
        <item x="118"/>
        <item x="120"/>
        <item x="121"/>
        <item x="122"/>
        <item x="123"/>
        <item x="125"/>
        <item x="124"/>
        <item x="126"/>
        <item x="127"/>
        <item x="128"/>
        <item x="129"/>
        <item x="130"/>
        <item x="131"/>
        <item x="132"/>
        <item x="133"/>
        <item x="134"/>
        <item x="135"/>
        <item x="136"/>
        <item x="137"/>
        <item x="138"/>
        <item x="140"/>
        <item x="139"/>
        <item x="141"/>
        <item x="142"/>
        <item x="143"/>
        <item x="144"/>
        <item x="145"/>
        <item x="146"/>
        <item x="147"/>
        <item x="148"/>
        <item x="149"/>
        <item x="150"/>
        <item x="151"/>
        <item x="153"/>
        <item x="152"/>
        <item x="154"/>
        <item x="155"/>
        <item x="156"/>
        <item x="157"/>
        <item x="158"/>
        <item x="159"/>
        <item x="160"/>
        <item x="161"/>
        <item x="162"/>
        <item x="163"/>
        <item x="164"/>
        <item x="166"/>
        <item x="165"/>
        <item x="167"/>
        <item x="168"/>
        <item x="169"/>
        <item x="170"/>
        <item x="171"/>
        <item x="172"/>
        <item x="174"/>
        <item x="173"/>
        <item x="175"/>
        <item x="176"/>
        <item x="177"/>
        <item x="178"/>
        <item x="179"/>
        <item x="181"/>
        <item x="180"/>
        <item x="182"/>
        <item x="184"/>
        <item x="183"/>
        <item x="185"/>
        <item x="186"/>
        <item x="187"/>
        <item x="189"/>
        <item x="190"/>
        <item x="188"/>
        <item x="191"/>
        <item x="192"/>
        <item x="193"/>
        <item x="194"/>
        <item x="196"/>
        <item x="195"/>
        <item x="197"/>
        <item x="198"/>
        <item x="199"/>
        <item x="201"/>
        <item x="200"/>
        <item x="202"/>
        <item x="203"/>
        <item x="204"/>
        <item x="205"/>
        <item x="206"/>
        <item x="207"/>
        <item x="209"/>
        <item x="208"/>
        <item x="210"/>
        <item x="211"/>
        <item x="212"/>
        <item x="213"/>
        <item x="215"/>
        <item x="214"/>
        <item x="218"/>
        <item x="216"/>
        <item x="217"/>
        <item x="219"/>
        <item x="220"/>
        <item x="221"/>
        <item x="222"/>
        <item x="223"/>
        <item x="224"/>
        <item x="225"/>
        <item x="226"/>
        <item x="227"/>
        <item x="228"/>
        <item x="229"/>
        <item x="230"/>
        <item x="232"/>
        <item x="231"/>
        <item x="234"/>
        <item x="233"/>
        <item x="235"/>
        <item x="236"/>
        <item x="237"/>
        <item x="238"/>
        <item x="240"/>
        <item x="239"/>
        <item x="241"/>
        <item x="242"/>
        <item x="243"/>
        <item x="244"/>
        <item x="245"/>
        <item x="246"/>
        <item x="247"/>
        <item x="250"/>
        <item x="248"/>
        <item x="249"/>
        <item x="251"/>
        <item x="252"/>
        <item x="254"/>
        <item x="253"/>
        <item x="255"/>
        <item x="256"/>
        <item x="257"/>
        <item x="258"/>
        <item x="259"/>
        <item x="260"/>
        <item x="261"/>
        <item x="262"/>
        <item x="263"/>
        <item x="264"/>
        <item x="265"/>
        <item x="266"/>
        <item x="267"/>
        <item x="268"/>
        <item x="269"/>
        <item x="270"/>
        <item x="271"/>
        <item x="272"/>
        <item x="273"/>
        <item x="274"/>
        <item x="276"/>
        <item x="275"/>
        <item x="277"/>
        <item x="278"/>
        <item x="279"/>
        <item x="280"/>
        <item x="281"/>
        <item x="282"/>
        <item x="283"/>
        <item x="284"/>
        <item x="285"/>
        <item x="286"/>
        <item x="287"/>
        <item x="288"/>
        <item x="290"/>
        <item x="289"/>
        <item x="291"/>
        <item x="292"/>
        <item x="293"/>
        <item x="294"/>
        <item x="295"/>
        <item x="296"/>
        <item x="297"/>
        <item x="298"/>
        <item x="299"/>
        <item x="300"/>
        <item x="302"/>
        <item x="301"/>
        <item x="303"/>
        <item x="304"/>
        <item x="305"/>
        <item x="306"/>
        <item x="307"/>
        <item x="309"/>
        <item x="308"/>
        <item x="310"/>
        <item x="311"/>
        <item x="312"/>
        <item x="313"/>
        <item x="314"/>
        <item x="315"/>
        <item x="316"/>
        <item x="317"/>
        <item x="318"/>
        <item x="319"/>
        <item x="320"/>
        <item x="321"/>
        <item x="322"/>
        <item x="323"/>
        <item x="324"/>
        <item x="326"/>
        <item x="325"/>
        <item x="327"/>
        <item x="328"/>
        <item x="330"/>
        <item x="329"/>
        <item x="332"/>
        <item x="331"/>
        <item x="333"/>
        <item x="334"/>
        <item x="336"/>
        <item x="335"/>
        <item x="337"/>
        <item x="338"/>
        <item x="339"/>
        <item x="340"/>
        <item x="342"/>
        <item x="341"/>
        <item x="343"/>
        <item x="344"/>
        <item x="345"/>
        <item x="346"/>
        <item x="347"/>
        <item x="348"/>
        <item x="349"/>
        <item x="350"/>
        <item x="351"/>
        <item x="352"/>
        <item x="353"/>
        <item x="354"/>
        <item x="355"/>
        <item x="356"/>
        <item x="357"/>
        <item x="358"/>
        <item x="359"/>
        <item x="360"/>
        <item x="361"/>
        <item x="362"/>
        <item x="364"/>
        <item x="363"/>
        <item x="368"/>
        <item x="366"/>
        <item x="367"/>
        <item x="369"/>
        <item x="365"/>
        <item x="371"/>
        <item x="372"/>
        <item x="370"/>
        <item x="373"/>
        <item x="374"/>
        <item x="376"/>
        <item x="375"/>
        <item x="377"/>
        <item x="378"/>
        <item x="379"/>
        <item x="380"/>
        <item x="381"/>
        <item x="383"/>
        <item x="382"/>
        <item x="384"/>
        <item x="385"/>
        <item x="386"/>
        <item x="387"/>
        <item x="388"/>
        <item x="389"/>
        <item x="390"/>
        <item x="392"/>
        <item x="391"/>
        <item x="393"/>
        <item x="394"/>
        <item x="395"/>
        <item x="396"/>
        <item x="397"/>
        <item x="398"/>
        <item x="399"/>
        <item x="400"/>
        <item x="401"/>
        <item x="402"/>
        <item x="403"/>
        <item x="404"/>
        <item x="405"/>
        <item x="406"/>
        <item x="409"/>
        <item x="408"/>
        <item x="407"/>
        <item x="410"/>
        <item x="411"/>
        <item x="412"/>
        <item x="413"/>
        <item x="414"/>
        <item x="416"/>
        <item x="415"/>
        <item x="417"/>
        <item x="418"/>
        <item x="419"/>
        <item x="421"/>
        <item x="420"/>
        <item x="422"/>
        <item x="423"/>
        <item x="424"/>
        <item x="425"/>
        <item x="427"/>
        <item x="426"/>
        <item x="428"/>
        <item x="429"/>
        <item x="430"/>
        <item x="431"/>
        <item x="432"/>
        <item x="433"/>
        <item x="434"/>
        <item x="436"/>
        <item x="435"/>
        <item x="437"/>
        <item x="438"/>
        <item x="439"/>
        <item x="441"/>
        <item x="440"/>
        <item x="442"/>
        <item x="443"/>
        <item x="444"/>
        <item x="445"/>
        <item x="446"/>
        <item x="447"/>
        <item x="449"/>
        <item x="448"/>
        <item x="450"/>
        <item x="451"/>
        <item x="452"/>
        <item x="453"/>
        <item x="454"/>
        <item x="455"/>
        <item x="457"/>
        <item x="456"/>
        <item x="458"/>
        <item x="459"/>
        <item x="460"/>
        <item x="461"/>
        <item x="462"/>
        <item x="463"/>
        <item x="464"/>
        <item x="465"/>
        <item x="466"/>
        <item x="467"/>
        <item x="468"/>
        <item x="469"/>
        <item x="470"/>
        <item x="471"/>
        <item x="472"/>
        <item x="473"/>
        <item x="474"/>
        <item x="475"/>
        <item x="476"/>
        <item x="477"/>
        <item x="478"/>
        <item x="479"/>
        <item x="481"/>
        <item x="482"/>
        <item x="480"/>
        <item x="483"/>
        <item x="485"/>
        <item x="484"/>
        <item x="486"/>
        <item x="487"/>
        <item x="488"/>
        <item x="489"/>
        <item x="490"/>
        <item x="491"/>
        <item x="492"/>
        <item x="493"/>
        <item x="494"/>
        <item x="495"/>
        <item x="496"/>
        <item x="497"/>
        <item x="498"/>
        <item x="499"/>
        <item x="500"/>
        <item x="501"/>
        <item x="502"/>
        <item x="504"/>
        <item x="503"/>
        <item x="506"/>
        <item x="507"/>
        <item x="505"/>
        <item x="508"/>
        <item x="509"/>
        <item x="510"/>
        <item x="511"/>
        <item x="514"/>
        <item x="513"/>
        <item x="512"/>
        <item x="515"/>
        <item x="516"/>
        <item x="517"/>
        <item x="518"/>
        <item x="520"/>
        <item x="519"/>
        <item t="default"/>
      </items>
    </pivotField>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showAll="0"/>
    <pivotField showAll="0"/>
    <pivotField showAll="0"/>
    <pivotField numFmtId="14" showAll="0">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umFmtId="2" showAll="0"/>
    <pivotField numFmtId="2" showAll="0"/>
    <pivotField numFmtId="2" showAll="0"/>
    <pivotField numFmtId="9" showAll="0"/>
    <pivotField showAll="0"/>
    <pivotField showAll="0"/>
    <pivotField showAll="0"/>
    <pivotField numFmtId="2" showAll="0"/>
    <pivotField numFmtId="9"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Cuenta de Transacción" fld="2" subtotal="count" baseField="0" baseItem="0"/>
    <dataField name="Suma de Total Selling Value" fld="13" baseField="0" baseItem="0" numFmtId="44"/>
  </dataFields>
  <formats count="1">
    <format dxfId="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Y" xr10:uid="{C922C653-4F42-4C22-AF5E-26703F9B7C52}" sourceName="CATEGORY">
  <pivotTables>
    <pivotTable tabId="9" name="VentasCategoríaMes"/>
  </pivotTables>
  <data>
    <tabular pivotCacheId="1473855836">
      <items count="5">
        <i x="3"/>
        <i x="2"/>
        <i x="0"/>
        <i x="4"/>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ALE_TYPE" xr10:uid="{94890CC6-72A5-44B2-81D3-E018B8B24D53}" sourceName="SALE TYPE">
  <pivotTables>
    <pivotTable tabId="9" name="TIposVentaMes"/>
  </pivotTables>
  <data>
    <tabular pivotCacheId="1473855836">
      <items count="3">
        <i x="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ales_category" xr10:uid="{56F28A9B-1BA5-4911-94A4-E715C2AFDF9C}" sourceName="sales_category">
  <pivotTables>
    <pivotTable tabId="9" name="CategoríaVentasMes"/>
  </pivotTables>
  <data>
    <tabular pivotCacheId="1473855836">
      <items count="3">
        <i x="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es__Contact_Date" xr10:uid="{35F0CA02-72F4-420A-B691-6F1ADD690392}" sourceName="Meses (Contact Date)">
  <data>
    <tabular pivotCacheId="1203032964">
      <items count="14">
        <i x="1" s="1"/>
        <i x="2" s="1"/>
        <i x="3" s="1"/>
        <i x="4" s="1"/>
        <i x="5" s="1"/>
        <i x="6" s="1"/>
        <i x="7" s="1"/>
        <i x="8" s="1"/>
        <i x="10" s="1"/>
        <i x="11" s="1"/>
        <i x="12" s="1"/>
        <i x="0" s="1"/>
        <i x="13"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der" xr10:uid="{39586398-8F78-4A93-863F-1EBC4EA2A43A}" sourceName="Gender">
  <data>
    <tabular pivotCacheId="1203032964">
      <items count="3">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count_Applied" xr10:uid="{8A74A138-CA56-439C-83A3-608B31DB8DCE}" sourceName="Discount Applied">
  <data>
    <tabular pivotCacheId="120303296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E28304D-D43D-4D43-9EC1-124D2FC0B625}" cache="SegmentaciónDeDatos_CATEGORY" caption="CATEGORY" rowHeight="241300"/>
  <slicer name="SALE TYPE" xr10:uid="{6C2F4784-7D52-45D3-93B8-DC812325C49E}" cache="SegmentaciónDeDatos_SALE_TYPE" caption="SALE TYPE" rowHeight="241300"/>
  <slicer name="sales_category" xr10:uid="{8FC2547D-265C-4C00-94C8-559845A33818}" cache="SegmentaciónDeDatos_sales_category" caption="sales_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es (Contact Date)" xr10:uid="{A4764CBC-1799-4BD9-B843-145F821A10CD}" cache="SegmentaciónDeDatos_Meses__Contact_Date" caption="Month" columnCount="2" style="SlicerStyleLight5" rowHeight="251883"/>
  <slicer name="Gender" xr10:uid="{05E92582-7CEF-4843-91BF-DCD8A65771EE}" cache="SegmentaciónDeDatos_Gender" caption="Gender" style="SlicerStyleLight5" rowHeight="251883"/>
  <slicer name="Discount Applied" xr10:uid="{B1C0D7E6-031A-4BA3-A6B5-FD0790596871}" cache="SegmentaciónDeDatos_Discount_Applied" caption="Discount Applied" style="SlicerStyleLight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65F1E4-2D51-48F8-A30A-12BA65DE1B28}" name="Tabla1" displayName="Tabla1" ref="A1:Y530" totalsRowShown="0" headerRowDxfId="64" headerRowBorderDxfId="63" tableBorderDxfId="62">
  <autoFilter ref="A1:Y530" xr:uid="{3265F1E4-2D51-48F8-A30A-12BA65DE1B28}"/>
  <tableColumns count="25">
    <tableColumn id="1" xr3:uid="{32CF38DC-423A-43CC-97E4-D9FBE262348A}" name="DATE"/>
    <tableColumn id="2" xr3:uid="{EB9CA50A-FD67-4235-8F08-15242E47869E}" name="PRODUCT ID"/>
    <tableColumn id="4" xr3:uid="{8EE9B0C1-875C-4131-90E5-010682333547}" name="Transacción" dataDxfId="61">
      <calculatedColumnFormula>Tabla1[[#This Row],[DATE]]&amp;Tabla1[[#This Row],[PRODUCT ID]]</calculatedColumnFormula>
    </tableColumn>
    <tableColumn id="3" xr3:uid="{52094061-5556-40B4-A934-935C877F1802}" name="QUANTITY"/>
    <tableColumn id="17" xr3:uid="{99AE8BA8-6889-4FC9-BA62-6071FD58B77F}" name="SALE TYPE"/>
    <tableColumn id="20" xr3:uid="{08F418A9-FE14-47D8-BA9C-3DB338159D91}" name="PAYMENT MODE"/>
    <tableColumn id="6" xr3:uid="{D36DC797-6738-41D3-B49C-954CBF8F1902}" name="DISCOUNT %" dataDxfId="60"/>
    <tableColumn id="7" xr3:uid="{CD77B8A1-9CF9-4713-B773-A3CC0D0C1095}" name="PRODUCT"/>
    <tableColumn id="8" xr3:uid="{94F46B80-A7E6-46BD-B476-628CBF81876D}" name="CATEGORY"/>
    <tableColumn id="9" xr3:uid="{FAD487F4-B7BC-47C4-A8DB-C75E087BA3C1}" name="UOM"/>
    <tableColumn id="10" xr3:uid="{4CAF22D9-2A8A-4FD4-9389-FFCD82125904}" name="BUYING PRIZE" dataDxfId="59"/>
    <tableColumn id="11" xr3:uid="{2FFADB05-755C-4637-8B5D-03DE0AB0D272}" name="SELLING PRICE" dataDxfId="58"/>
    <tableColumn id="12" xr3:uid="{338DA8FD-D62A-4BD2-88E3-439362D49655}" name="Total Buying Value" dataDxfId="57"/>
    <tableColumn id="13" xr3:uid="{B456301C-71DB-466D-91C2-AE99B853BC66}" name="Total Selling Value" dataDxfId="56" dataCellStyle="Moneda"/>
    <tableColumn id="14" xr3:uid="{154201D8-270E-4B33-B123-F79BA8A7DF8E}" name="Day"/>
    <tableColumn id="15" xr3:uid="{DEAC6DB2-8517-4A1F-B8C1-88BBFA68C4AD}" name="Month"/>
    <tableColumn id="16" xr3:uid="{992F59FB-19B4-4982-AF40-31F2BAACAAA7}" name="Year"/>
    <tableColumn id="22" xr3:uid="{CBB5922D-9D45-46E3-8EC4-D58C5B0ED18E}" name="formatted_date" dataDxfId="55"/>
    <tableColumn id="24" xr3:uid="{6BADAF76-E861-452C-B1BF-A769D07BCCBE}" name="total_discount_value" dataDxfId="54" dataCellStyle="Moneda">
      <calculatedColumnFormula>Tabla1[[#This Row],[DISCOUNT %]]%*Tabla1[[#This Row],[Total Selling Value]]</calculatedColumnFormula>
    </tableColumn>
    <tableColumn id="5" xr3:uid="{97489567-8E08-4A19-A195-6D499FBEF2B1}" name="profit_per_product" dataDxfId="53">
      <calculatedColumnFormula>Tabla1[[#This Row],[SELLING PRICE]]-Tabla1[[#This Row],[BUYING PRIZE]]</calculatedColumnFormula>
    </tableColumn>
    <tableColumn id="18" xr3:uid="{978A1F92-CD1E-4F43-A392-3D934D56E93E}" name="total_profit" dataDxfId="52">
      <calculatedColumnFormula>Tabla1[[#This Row],[profit_per_product]]*Tabla1[[#This Row],[QUANTITY]]</calculatedColumnFormula>
    </tableColumn>
    <tableColumn id="19" xr3:uid="{8CA04F51-5193-4802-9845-3A14B7F922AE}" name="profit_margin" dataDxfId="51">
      <calculatedColumnFormula>Tabla1[[#This Row],[total_profit]]/Tabla1[[#This Row],[Total Selling Value]]</calculatedColumnFormula>
    </tableColumn>
    <tableColumn id="21" xr3:uid="{48489359-D4BA-482A-BCE7-B1A6C673A530}" name="sales_category" dataDxfId="50">
      <calculatedColumnFormula>IF(Tabla1[[#This Row],[Total Buying Value]]&gt;=((2/3)*MAX(Tabla1[Total Buying Value])),"Grande",IF(Tabla1[[#This Row],[Total Buying Value]]&lt;=((1/3)*MAX(Tabla1[Total Buying Value])),"Pequeña","Mediana"))</calculatedColumnFormula>
    </tableColumn>
    <tableColumn id="26" xr3:uid="{3BAF8667-86E9-46D1-AFB2-0A693749B828}" name="payment_type_indicator" dataDxfId="49">
      <calculatedColumnFormula>IF(Tabla1[[#This Row],[PAYMENT MODE]]="CASH","VERDADERO","FALSO")</calculatedColumnFormula>
    </tableColumn>
    <tableColumn id="25" xr3:uid="{2A6398F3-F6FF-452C-A0B0-F971CBE89C39}" name="month_year" dataDxfId="48">
      <calculatedColumnFormula>TEXT(Tabla1[[#This Row],[formatted_date]],"mmm-aaaa")</calculatedColumnFormula>
    </tableColumn>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28FF251-F55B-4026-871D-F0DF4318CB01}" name="Tabla1_1" displayName="Tabla1_1" ref="A1:AA528" totalsRowShown="0">
  <autoFilter ref="A1:AA528" xr:uid="{F28FF251-F55B-4026-871D-F0DF4318CB01}"/>
  <tableColumns count="27">
    <tableColumn id="1" xr3:uid="{329B9D2F-E3FC-4B01-A3FF-60F8183B2755}" name="DATE"/>
    <tableColumn id="2" xr3:uid="{1DF5D1E1-99B2-4134-85E0-6F2F87148A8D}" name="PRODUCT ID" dataDxfId="47"/>
    <tableColumn id="3" xr3:uid="{0CC34C22-EA92-4C53-B88C-1E891BD5A161}" name="Transacción"/>
    <tableColumn id="4" xr3:uid="{7D8A8AE9-D253-4DC3-B17D-93A0E1FD1F88}" name="QUANTITY"/>
    <tableColumn id="5" xr3:uid="{5C90581F-8E1C-4919-94FE-4D21485AC8C8}" name="SALE TYPE" dataDxfId="46"/>
    <tableColumn id="6" xr3:uid="{B6A09B0C-A5B4-4A8A-BA8F-4654D37A9658}" name="PAYMENT MODE" dataDxfId="45"/>
    <tableColumn id="7" xr3:uid="{CEC4FEFC-9684-4123-8E6C-FBCE39B8FC3B}" name="DISCOUNT %"/>
    <tableColumn id="8" xr3:uid="{ADA30890-CE03-4BAE-98B3-7487BDADCFC9}" name="PRODUCT" dataDxfId="44"/>
    <tableColumn id="9" xr3:uid="{CB336D50-B198-4DF6-A1F6-D29E45676F50}" name="CATEGORY" dataDxfId="43"/>
    <tableColumn id="10" xr3:uid="{1DF2F43C-86BE-4E14-83A1-A9232066474F}" name="UOM" dataDxfId="42"/>
    <tableColumn id="11" xr3:uid="{0B4C8CE4-4E54-412B-B4AE-AD76270FB6E7}" name="BUYING PRIZE" dataDxfId="41"/>
    <tableColumn id="12" xr3:uid="{8E8E527B-9037-458D-8177-F757AECB8A56}" name="SELLING PRICE" dataDxfId="40"/>
    <tableColumn id="13" xr3:uid="{20F9FB1E-6534-40BF-8ACA-EC751C658CC9}" name="Total Buying Value" dataDxfId="39"/>
    <tableColumn id="14" xr3:uid="{5B3D6CCE-BA69-4392-B99C-F9608FAD5417}" name="Total Selling Value" dataDxfId="38"/>
    <tableColumn id="15" xr3:uid="{5E96647C-E50F-4C75-84B8-922CF3E2C996}" name="Day"/>
    <tableColumn id="16" xr3:uid="{B085A4C6-4FCD-477B-A553-A98E17E5E711}" name="Month" dataDxfId="37"/>
    <tableColumn id="17" xr3:uid="{9670D8B1-4CBF-42B2-A1CB-1397D673BE56}" name="Year"/>
    <tableColumn id="18" xr3:uid="{DD1E34A3-F5EB-4EEB-8247-5A463EBC4157}" name="formatted_date" dataDxfId="36"/>
    <tableColumn id="19" xr3:uid="{C505A8DF-5FD5-4851-A2FB-15FFAFDB76B8}" name="total_discount_value" dataDxfId="35"/>
    <tableColumn id="20" xr3:uid="{13040CAD-7689-4181-BE71-D4B3BA41F120}" name="profit_per_product" dataDxfId="34"/>
    <tableColumn id="21" xr3:uid="{DD869765-2516-4DF8-AD4C-EB98C2E72B64}" name="total_profit" dataDxfId="33"/>
    <tableColumn id="22" xr3:uid="{EE83BCCF-9ECE-4F91-B91E-65F3361B6003}" name="profit_margin" dataCellStyle="Porcentaje"/>
    <tableColumn id="23" xr3:uid="{718839E8-FF97-4FB1-9EB8-E1AEE0ECC18F}" name="sales_category" dataDxfId="32"/>
    <tableColumn id="24" xr3:uid="{A841988B-CFE9-4885-B149-02A6FD29051C}" name="payment_type_indicator" dataDxfId="31"/>
    <tableColumn id="25" xr3:uid="{24E4E763-1742-4177-8297-64AEC7CC947D}" name="month_year"/>
    <tableColumn id="26" xr3:uid="{450346E4-96C3-4442-B6A3-D9DCE0255C95}" name="beneficio_descuento" dataDxfId="30">
      <calculatedColumnFormula>Tabla1_1[[#This Row],[Total Selling Value]]-Tabla1_1[[#This Row],[total_discount_value]]-Tabla1_1[[#This Row],[Total Buying Value]]</calculatedColumnFormula>
    </tableColumn>
    <tableColumn id="27" xr3:uid="{AFB06030-A3BD-4602-9C6B-7508E6E712E6}" name="margen_descuentos" dataCellStyle="Porcentaje">
      <calculatedColumnFormula>Tabla1_1[[#This Row],[beneficio_descuento]]/Tabla1_1[[#This Row],[Total Selling Value]]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5787AA-1143-48FA-A42A-34BE04E97695}" name="Tabla2" displayName="Tabla2" ref="A1:J1048576" totalsRowShown="0">
  <autoFilter ref="A1:J1048576" xr:uid="{375787AA-1143-48FA-A42A-34BE04E97695}"/>
  <tableColumns count="10">
    <tableColumn id="1" xr3:uid="{2A8A4281-DB9F-4C75-96A4-EC2F97170BF6}" name="QUANTITY"/>
    <tableColumn id="2" xr3:uid="{3A0152D6-8DB3-4111-A1FC-0242A609781A}" name="DISCOUNT %"/>
    <tableColumn id="3" xr3:uid="{C4C6782F-CF7C-4003-8EA3-72632951F7C5}" name="BUYING PRIZE"/>
    <tableColumn id="4" xr3:uid="{0B70D2A6-C587-4216-89D9-9021A3D9C9DD}" name="SELLING PRICE"/>
    <tableColumn id="5" xr3:uid="{757F6236-039B-42C0-B000-61F59D9FB0AF}" name="Total Buying Value"/>
    <tableColumn id="6" xr3:uid="{33504074-452B-4CC1-9AE0-7D9DB53F98DF}" name="Total Selling Value"/>
    <tableColumn id="7" xr3:uid="{F4FD974E-93F3-4930-8D0E-760AAF8C41F0}" name="total_discount_value"/>
    <tableColumn id="8" xr3:uid="{3E401633-12B0-4BA1-B268-9224BDC6AE9C}" name="profit_per_product"/>
    <tableColumn id="9" xr3:uid="{200D3792-5CE1-463C-8E19-AB932961F8E6}" name="total_profit"/>
    <tableColumn id="10" xr3:uid="{4C5CCB71-11DA-43D8-9768-BDF011D321D1}" name="profit_margin"/>
  </tableColumns>
  <tableStyleInfo name="TableStyleMedium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microsoft.com/office/2007/relationships/slicer" Target="../slicers/slicer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90A71-7D59-403C-A109-F88AC283884F}">
  <dimension ref="A1:P530"/>
  <sheetViews>
    <sheetView workbookViewId="0">
      <selection activeCell="M1" sqref="M1:M1048576"/>
    </sheetView>
  </sheetViews>
  <sheetFormatPr baseColWidth="10" defaultColWidth="9.140625" defaultRowHeight="15"/>
  <cols>
    <col min="1" max="1" width="9.140625" customWidth="1"/>
    <col min="7" max="7" width="20.2851562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44197</v>
      </c>
      <c r="B2" t="s">
        <v>20</v>
      </c>
      <c r="C2">
        <v>9</v>
      </c>
      <c r="D2" t="s">
        <v>68</v>
      </c>
      <c r="E2" t="s">
        <v>71</v>
      </c>
      <c r="F2">
        <v>0</v>
      </c>
      <c r="G2" t="s">
        <v>73</v>
      </c>
      <c r="H2" t="s">
        <v>117</v>
      </c>
      <c r="I2" t="s">
        <v>122</v>
      </c>
      <c r="J2">
        <v>144</v>
      </c>
      <c r="K2">
        <v>156.96</v>
      </c>
      <c r="L2">
        <v>1296</v>
      </c>
      <c r="M2">
        <v>1412.64</v>
      </c>
      <c r="N2">
        <v>1</v>
      </c>
      <c r="O2" t="s">
        <v>126</v>
      </c>
      <c r="P2">
        <v>2021</v>
      </c>
    </row>
    <row r="3" spans="1:16">
      <c r="A3">
        <v>44198</v>
      </c>
      <c r="B3" t="s">
        <v>21</v>
      </c>
      <c r="C3">
        <v>15</v>
      </c>
      <c r="D3" t="s">
        <v>69</v>
      </c>
      <c r="E3" t="s">
        <v>72</v>
      </c>
      <c r="F3">
        <v>0</v>
      </c>
      <c r="G3" t="s">
        <v>74</v>
      </c>
      <c r="H3" t="s">
        <v>118</v>
      </c>
      <c r="I3" t="s">
        <v>123</v>
      </c>
      <c r="J3">
        <v>72</v>
      </c>
      <c r="K3">
        <v>79.92</v>
      </c>
      <c r="L3">
        <v>1080</v>
      </c>
      <c r="M3">
        <v>1198.8</v>
      </c>
      <c r="N3">
        <v>2</v>
      </c>
      <c r="O3" t="s">
        <v>126</v>
      </c>
      <c r="P3">
        <v>2021</v>
      </c>
    </row>
    <row r="4" spans="1:16">
      <c r="A4">
        <v>44198</v>
      </c>
      <c r="B4" t="s">
        <v>22</v>
      </c>
      <c r="C4">
        <v>6</v>
      </c>
      <c r="D4" t="s">
        <v>70</v>
      </c>
      <c r="E4" t="s">
        <v>72</v>
      </c>
      <c r="F4">
        <v>0</v>
      </c>
      <c r="G4" t="s">
        <v>75</v>
      </c>
      <c r="I4" t="s">
        <v>123</v>
      </c>
      <c r="J4">
        <v>112</v>
      </c>
      <c r="K4">
        <v>122.08</v>
      </c>
      <c r="L4">
        <v>672</v>
      </c>
      <c r="M4">
        <v>732.48</v>
      </c>
      <c r="N4">
        <v>2</v>
      </c>
      <c r="O4" t="s">
        <v>126</v>
      </c>
      <c r="P4">
        <v>2021</v>
      </c>
    </row>
    <row r="5" spans="1:16">
      <c r="A5">
        <v>44199</v>
      </c>
      <c r="B5" t="s">
        <v>23</v>
      </c>
      <c r="C5">
        <v>5</v>
      </c>
      <c r="D5" t="s">
        <v>70</v>
      </c>
      <c r="E5" t="s">
        <v>71</v>
      </c>
      <c r="F5">
        <v>0</v>
      </c>
      <c r="G5" t="s">
        <v>76</v>
      </c>
      <c r="I5" t="s">
        <v>124</v>
      </c>
      <c r="J5">
        <v>44</v>
      </c>
      <c r="K5">
        <v>48.84</v>
      </c>
      <c r="L5">
        <v>220</v>
      </c>
      <c r="M5">
        <v>244.2</v>
      </c>
      <c r="N5">
        <v>3</v>
      </c>
      <c r="O5" t="s">
        <v>126</v>
      </c>
      <c r="P5">
        <v>2021</v>
      </c>
    </row>
    <row r="6" spans="1:16">
      <c r="A6">
        <v>44200</v>
      </c>
      <c r="B6" t="s">
        <v>24</v>
      </c>
      <c r="C6">
        <v>12</v>
      </c>
      <c r="D6" t="s">
        <v>69</v>
      </c>
      <c r="E6" t="s">
        <v>71</v>
      </c>
      <c r="F6">
        <v>0</v>
      </c>
      <c r="G6" t="s">
        <v>77</v>
      </c>
      <c r="I6" t="s">
        <v>125</v>
      </c>
      <c r="J6">
        <v>5</v>
      </c>
      <c r="K6">
        <v>6.7</v>
      </c>
      <c r="L6">
        <v>60</v>
      </c>
      <c r="M6">
        <v>80.400000000000006</v>
      </c>
      <c r="N6">
        <v>4</v>
      </c>
      <c r="O6" t="s">
        <v>126</v>
      </c>
      <c r="P6">
        <v>2021</v>
      </c>
    </row>
    <row r="7" spans="1:16">
      <c r="A7">
        <v>44205</v>
      </c>
      <c r="B7" t="s">
        <v>25</v>
      </c>
      <c r="C7">
        <v>1</v>
      </c>
      <c r="D7" t="s">
        <v>70</v>
      </c>
      <c r="E7" t="s">
        <v>72</v>
      </c>
      <c r="F7">
        <v>0</v>
      </c>
      <c r="G7" t="s">
        <v>78</v>
      </c>
      <c r="I7" t="s">
        <v>123</v>
      </c>
      <c r="K7">
        <v>104.16</v>
      </c>
      <c r="L7">
        <v>93</v>
      </c>
      <c r="M7">
        <v>104.16</v>
      </c>
      <c r="N7">
        <v>9</v>
      </c>
      <c r="O7" t="s">
        <v>126</v>
      </c>
      <c r="P7">
        <v>2021</v>
      </c>
    </row>
    <row r="8" spans="1:16">
      <c r="A8">
        <v>44205</v>
      </c>
      <c r="B8" t="s">
        <v>26</v>
      </c>
      <c r="C8">
        <v>8</v>
      </c>
      <c r="D8" t="s">
        <v>70</v>
      </c>
      <c r="E8" t="s">
        <v>72</v>
      </c>
      <c r="F8">
        <v>0</v>
      </c>
      <c r="G8" t="s">
        <v>79</v>
      </c>
      <c r="H8" t="s">
        <v>119</v>
      </c>
      <c r="I8" t="s">
        <v>123</v>
      </c>
      <c r="K8">
        <v>80.94</v>
      </c>
      <c r="L8">
        <v>568</v>
      </c>
      <c r="M8">
        <v>647.52</v>
      </c>
      <c r="N8">
        <v>9</v>
      </c>
      <c r="O8" t="s">
        <v>126</v>
      </c>
      <c r="P8">
        <v>2021</v>
      </c>
    </row>
    <row r="9" spans="1:16">
      <c r="A9">
        <v>44205</v>
      </c>
      <c r="B9" t="s">
        <v>27</v>
      </c>
      <c r="C9">
        <v>4</v>
      </c>
      <c r="D9" t="s">
        <v>70</v>
      </c>
      <c r="E9" t="s">
        <v>71</v>
      </c>
      <c r="F9">
        <v>0</v>
      </c>
      <c r="H9" t="s">
        <v>117</v>
      </c>
      <c r="I9" t="s">
        <v>125</v>
      </c>
      <c r="K9">
        <v>8.33</v>
      </c>
      <c r="L9">
        <v>28</v>
      </c>
      <c r="M9">
        <v>33.32</v>
      </c>
      <c r="N9">
        <v>9</v>
      </c>
      <c r="O9" t="s">
        <v>126</v>
      </c>
      <c r="P9">
        <v>2021</v>
      </c>
    </row>
    <row r="10" spans="1:16">
      <c r="A10">
        <v>44207</v>
      </c>
      <c r="B10" t="s">
        <v>28</v>
      </c>
      <c r="C10">
        <v>3</v>
      </c>
      <c r="D10" t="s">
        <v>70</v>
      </c>
      <c r="E10" t="s">
        <v>72</v>
      </c>
      <c r="F10">
        <v>0</v>
      </c>
      <c r="H10" t="s">
        <v>118</v>
      </c>
      <c r="I10" t="s">
        <v>123</v>
      </c>
      <c r="K10">
        <v>85.76</v>
      </c>
      <c r="L10">
        <v>201</v>
      </c>
      <c r="M10">
        <v>257.27999999999997</v>
      </c>
      <c r="N10">
        <v>11</v>
      </c>
      <c r="O10" t="s">
        <v>126</v>
      </c>
      <c r="P10">
        <v>2021</v>
      </c>
    </row>
    <row r="11" spans="1:16">
      <c r="A11">
        <v>44207</v>
      </c>
      <c r="B11" t="s">
        <v>29</v>
      </c>
      <c r="C11">
        <v>4</v>
      </c>
      <c r="D11" t="s">
        <v>68</v>
      </c>
      <c r="E11" t="s">
        <v>71</v>
      </c>
      <c r="F11">
        <v>0</v>
      </c>
      <c r="H11" t="s">
        <v>120</v>
      </c>
      <c r="I11" t="s">
        <v>123</v>
      </c>
      <c r="J11">
        <v>112</v>
      </c>
      <c r="K11">
        <v>146.72</v>
      </c>
      <c r="L11">
        <v>448</v>
      </c>
      <c r="M11">
        <v>586.88</v>
      </c>
      <c r="N11">
        <v>11</v>
      </c>
      <c r="O11" t="s">
        <v>126</v>
      </c>
      <c r="P11">
        <v>2021</v>
      </c>
    </row>
    <row r="12" spans="1:16">
      <c r="A12">
        <v>44207</v>
      </c>
      <c r="B12" t="s">
        <v>30</v>
      </c>
      <c r="C12">
        <v>4</v>
      </c>
      <c r="D12" t="s">
        <v>70</v>
      </c>
      <c r="E12" t="s">
        <v>71</v>
      </c>
      <c r="F12">
        <v>0</v>
      </c>
      <c r="H12" t="s">
        <v>118</v>
      </c>
      <c r="I12" t="s">
        <v>122</v>
      </c>
      <c r="J12">
        <v>120</v>
      </c>
      <c r="L12">
        <v>480</v>
      </c>
      <c r="M12">
        <v>648</v>
      </c>
      <c r="N12">
        <v>11</v>
      </c>
      <c r="O12" t="s">
        <v>126</v>
      </c>
      <c r="P12">
        <v>2021</v>
      </c>
    </row>
    <row r="13" spans="1:16">
      <c r="A13">
        <v>44208</v>
      </c>
      <c r="B13" t="s">
        <v>30</v>
      </c>
      <c r="C13">
        <v>10</v>
      </c>
      <c r="D13" t="s">
        <v>69</v>
      </c>
      <c r="E13" t="s">
        <v>72</v>
      </c>
      <c r="F13">
        <v>0</v>
      </c>
      <c r="G13" t="s">
        <v>80</v>
      </c>
      <c r="H13" t="s">
        <v>118</v>
      </c>
      <c r="I13" t="s">
        <v>122</v>
      </c>
      <c r="J13">
        <v>120</v>
      </c>
      <c r="L13">
        <v>1200</v>
      </c>
      <c r="M13">
        <v>1620</v>
      </c>
      <c r="N13">
        <v>12</v>
      </c>
      <c r="O13" t="s">
        <v>126</v>
      </c>
      <c r="P13">
        <v>2021</v>
      </c>
    </row>
    <row r="14" spans="1:16">
      <c r="A14" t="s">
        <v>16</v>
      </c>
      <c r="B14" t="s">
        <v>31</v>
      </c>
      <c r="C14">
        <v>13</v>
      </c>
      <c r="D14" t="s">
        <v>70</v>
      </c>
      <c r="E14" t="s">
        <v>71</v>
      </c>
      <c r="F14">
        <v>0</v>
      </c>
      <c r="G14" t="s">
        <v>81</v>
      </c>
      <c r="H14" t="s">
        <v>118</v>
      </c>
      <c r="I14" t="s">
        <v>123</v>
      </c>
      <c r="J14">
        <v>76</v>
      </c>
      <c r="L14">
        <v>988</v>
      </c>
      <c r="M14">
        <v>1067.04</v>
      </c>
      <c r="N14">
        <v>18</v>
      </c>
      <c r="O14" t="s">
        <v>126</v>
      </c>
      <c r="P14">
        <v>2021</v>
      </c>
    </row>
    <row r="15" spans="1:16">
      <c r="A15" t="s">
        <v>16</v>
      </c>
      <c r="B15" t="s">
        <v>32</v>
      </c>
      <c r="C15">
        <v>3</v>
      </c>
      <c r="D15" t="s">
        <v>69</v>
      </c>
      <c r="E15" t="s">
        <v>72</v>
      </c>
      <c r="F15">
        <v>0</v>
      </c>
      <c r="G15" t="s">
        <v>82</v>
      </c>
      <c r="H15" t="s">
        <v>117</v>
      </c>
      <c r="I15" t="s">
        <v>122</v>
      </c>
      <c r="J15">
        <v>141</v>
      </c>
      <c r="L15">
        <v>423</v>
      </c>
      <c r="M15">
        <v>448.38</v>
      </c>
      <c r="N15">
        <v>18</v>
      </c>
      <c r="O15" t="s">
        <v>126</v>
      </c>
      <c r="P15">
        <v>2021</v>
      </c>
    </row>
    <row r="16" spans="1:16">
      <c r="A16" t="s">
        <v>17</v>
      </c>
      <c r="B16" t="s">
        <v>24</v>
      </c>
      <c r="C16">
        <v>6</v>
      </c>
      <c r="D16" t="s">
        <v>70</v>
      </c>
      <c r="E16" t="s">
        <v>72</v>
      </c>
      <c r="F16">
        <v>0</v>
      </c>
      <c r="G16" t="s">
        <v>77</v>
      </c>
      <c r="H16" t="s">
        <v>121</v>
      </c>
      <c r="I16" t="s">
        <v>125</v>
      </c>
      <c r="J16">
        <v>5</v>
      </c>
      <c r="K16">
        <v>6.7</v>
      </c>
      <c r="L16">
        <v>30</v>
      </c>
      <c r="M16">
        <v>40.200000000000003</v>
      </c>
      <c r="N16">
        <v>19</v>
      </c>
      <c r="O16" t="s">
        <v>126</v>
      </c>
      <c r="P16">
        <v>2021</v>
      </c>
    </row>
    <row r="17" spans="1:16">
      <c r="A17" t="s">
        <v>18</v>
      </c>
      <c r="B17" t="s">
        <v>33</v>
      </c>
      <c r="C17" t="s">
        <v>64</v>
      </c>
      <c r="D17" t="s">
        <v>70</v>
      </c>
      <c r="E17" t="s">
        <v>72</v>
      </c>
      <c r="F17">
        <v>0</v>
      </c>
      <c r="G17" t="s">
        <v>83</v>
      </c>
      <c r="H17" t="s">
        <v>121</v>
      </c>
      <c r="I17" t="s">
        <v>124</v>
      </c>
      <c r="J17">
        <v>55</v>
      </c>
      <c r="K17">
        <v>58.3</v>
      </c>
      <c r="L17">
        <v>220</v>
      </c>
      <c r="M17">
        <v>233.2</v>
      </c>
      <c r="N17">
        <v>20</v>
      </c>
      <c r="O17" t="s">
        <v>126</v>
      </c>
      <c r="P17">
        <v>2021</v>
      </c>
    </row>
    <row r="18" spans="1:16">
      <c r="A18" t="s">
        <v>18</v>
      </c>
      <c r="B18" t="s">
        <v>34</v>
      </c>
      <c r="C18" t="s">
        <v>64</v>
      </c>
      <c r="D18" t="s">
        <v>70</v>
      </c>
      <c r="E18" t="s">
        <v>72</v>
      </c>
      <c r="F18">
        <v>0</v>
      </c>
      <c r="G18" t="s">
        <v>84</v>
      </c>
      <c r="H18" t="s">
        <v>117</v>
      </c>
      <c r="I18" t="s">
        <v>124</v>
      </c>
      <c r="J18">
        <v>61</v>
      </c>
      <c r="K18">
        <v>76.25</v>
      </c>
      <c r="L18">
        <v>244</v>
      </c>
      <c r="M18">
        <v>305</v>
      </c>
      <c r="N18">
        <v>20</v>
      </c>
      <c r="O18" t="s">
        <v>126</v>
      </c>
      <c r="P18">
        <v>2021</v>
      </c>
    </row>
    <row r="19" spans="1:16">
      <c r="A19" t="s">
        <v>19</v>
      </c>
      <c r="B19" t="s">
        <v>23</v>
      </c>
      <c r="C19" t="s">
        <v>65</v>
      </c>
      <c r="D19" t="s">
        <v>68</v>
      </c>
      <c r="E19" t="s">
        <v>72</v>
      </c>
      <c r="F19">
        <v>0</v>
      </c>
      <c r="G19" t="s">
        <v>76</v>
      </c>
      <c r="H19" t="s">
        <v>119</v>
      </c>
      <c r="I19" t="s">
        <v>124</v>
      </c>
      <c r="J19">
        <v>44</v>
      </c>
      <c r="K19">
        <v>48.84</v>
      </c>
      <c r="L19">
        <v>660</v>
      </c>
      <c r="M19">
        <v>732.6</v>
      </c>
      <c r="N19">
        <v>21</v>
      </c>
      <c r="O19" t="s">
        <v>126</v>
      </c>
      <c r="P19">
        <v>2021</v>
      </c>
    </row>
    <row r="20" spans="1:16">
      <c r="A20" t="s">
        <v>19</v>
      </c>
      <c r="B20" t="s">
        <v>26</v>
      </c>
      <c r="C20" t="s">
        <v>66</v>
      </c>
      <c r="D20" t="s">
        <v>70</v>
      </c>
      <c r="E20" t="s">
        <v>71</v>
      </c>
      <c r="F20">
        <v>0</v>
      </c>
      <c r="G20" t="s">
        <v>79</v>
      </c>
      <c r="H20" t="s">
        <v>119</v>
      </c>
      <c r="I20" t="s">
        <v>123</v>
      </c>
      <c r="J20">
        <v>71</v>
      </c>
      <c r="K20">
        <v>80.94</v>
      </c>
      <c r="L20">
        <v>639</v>
      </c>
      <c r="M20">
        <v>728.46</v>
      </c>
      <c r="N20">
        <v>21</v>
      </c>
      <c r="O20" t="s">
        <v>126</v>
      </c>
      <c r="P20">
        <v>2021</v>
      </c>
    </row>
    <row r="21" spans="1:16">
      <c r="A21">
        <v>44217</v>
      </c>
      <c r="B21" t="s">
        <v>30</v>
      </c>
      <c r="C21" t="s">
        <v>67</v>
      </c>
      <c r="D21" t="s">
        <v>70</v>
      </c>
      <c r="E21" t="s">
        <v>71</v>
      </c>
      <c r="F21">
        <v>0</v>
      </c>
      <c r="G21" t="s">
        <v>80</v>
      </c>
      <c r="H21" t="s">
        <v>118</v>
      </c>
      <c r="I21" t="s">
        <v>122</v>
      </c>
      <c r="J21">
        <v>120</v>
      </c>
      <c r="K21">
        <v>162</v>
      </c>
      <c r="L21">
        <v>720</v>
      </c>
      <c r="M21">
        <v>972</v>
      </c>
      <c r="N21">
        <v>21</v>
      </c>
      <c r="O21" t="s">
        <v>126</v>
      </c>
      <c r="P21">
        <v>2021</v>
      </c>
    </row>
    <row r="22" spans="1:16">
      <c r="A22">
        <v>44221</v>
      </c>
      <c r="B22" t="s">
        <v>33</v>
      </c>
      <c r="C22" t="s">
        <v>67</v>
      </c>
      <c r="D22" t="s">
        <v>70</v>
      </c>
      <c r="E22" t="s">
        <v>72</v>
      </c>
      <c r="F22">
        <v>0</v>
      </c>
      <c r="G22" t="s">
        <v>83</v>
      </c>
      <c r="H22" t="s">
        <v>121</v>
      </c>
      <c r="I22" t="s">
        <v>124</v>
      </c>
      <c r="J22">
        <v>55</v>
      </c>
      <c r="K22">
        <v>58.3</v>
      </c>
      <c r="L22">
        <v>330</v>
      </c>
      <c r="M22">
        <v>349.8</v>
      </c>
      <c r="N22">
        <v>25</v>
      </c>
      <c r="O22" t="s">
        <v>126</v>
      </c>
      <c r="P22">
        <v>2021</v>
      </c>
    </row>
    <row r="23" spans="1:16">
      <c r="A23">
        <v>44221</v>
      </c>
      <c r="B23" t="s">
        <v>24</v>
      </c>
      <c r="C23">
        <v>7</v>
      </c>
      <c r="D23" t="s">
        <v>70</v>
      </c>
      <c r="E23" t="s">
        <v>71</v>
      </c>
      <c r="F23">
        <v>0</v>
      </c>
      <c r="G23" t="s">
        <v>77</v>
      </c>
      <c r="H23" t="s">
        <v>121</v>
      </c>
      <c r="I23" t="s">
        <v>125</v>
      </c>
      <c r="J23">
        <v>5</v>
      </c>
      <c r="K23">
        <v>6.7</v>
      </c>
      <c r="L23">
        <v>35</v>
      </c>
      <c r="M23">
        <v>46.9</v>
      </c>
      <c r="N23">
        <v>25</v>
      </c>
      <c r="O23" t="s">
        <v>126</v>
      </c>
      <c r="P23">
        <v>2021</v>
      </c>
    </row>
    <row r="24" spans="1:16">
      <c r="A24">
        <v>44221</v>
      </c>
      <c r="B24" t="s">
        <v>25</v>
      </c>
      <c r="C24">
        <v>14</v>
      </c>
      <c r="D24" t="s">
        <v>70</v>
      </c>
      <c r="E24" t="s">
        <v>71</v>
      </c>
      <c r="F24">
        <v>0</v>
      </c>
      <c r="G24" t="s">
        <v>78</v>
      </c>
      <c r="H24" t="s">
        <v>121</v>
      </c>
      <c r="I24" t="s">
        <v>123</v>
      </c>
      <c r="J24">
        <v>93</v>
      </c>
      <c r="K24">
        <v>104.16</v>
      </c>
      <c r="L24">
        <v>1302</v>
      </c>
      <c r="M24">
        <v>1458.24</v>
      </c>
      <c r="N24">
        <v>25</v>
      </c>
      <c r="O24" t="s">
        <v>126</v>
      </c>
      <c r="P24">
        <v>2021</v>
      </c>
    </row>
    <row r="25" spans="1:16">
      <c r="A25">
        <v>44222</v>
      </c>
      <c r="B25" t="s">
        <v>31</v>
      </c>
      <c r="C25">
        <v>9</v>
      </c>
      <c r="D25" t="s">
        <v>68</v>
      </c>
      <c r="E25" t="s">
        <v>72</v>
      </c>
      <c r="F25">
        <v>0</v>
      </c>
      <c r="G25" t="s">
        <v>81</v>
      </c>
      <c r="H25" t="s">
        <v>118</v>
      </c>
      <c r="I25" t="s">
        <v>123</v>
      </c>
      <c r="J25">
        <v>76</v>
      </c>
      <c r="K25">
        <v>82.08</v>
      </c>
      <c r="L25">
        <v>684</v>
      </c>
      <c r="M25">
        <v>738.72</v>
      </c>
      <c r="N25">
        <v>26</v>
      </c>
      <c r="O25" t="s">
        <v>126</v>
      </c>
      <c r="P25">
        <v>2021</v>
      </c>
    </row>
    <row r="26" spans="1:16">
      <c r="A26">
        <v>44222</v>
      </c>
      <c r="B26" t="s">
        <v>35</v>
      </c>
      <c r="C26">
        <v>7</v>
      </c>
      <c r="D26" t="s">
        <v>69</v>
      </c>
      <c r="E26" t="s">
        <v>72</v>
      </c>
      <c r="F26">
        <v>0</v>
      </c>
      <c r="G26" t="s">
        <v>85</v>
      </c>
      <c r="H26" t="s">
        <v>119</v>
      </c>
      <c r="I26" t="s">
        <v>123</v>
      </c>
      <c r="J26">
        <v>75</v>
      </c>
      <c r="K26">
        <v>85.5</v>
      </c>
      <c r="L26">
        <v>525</v>
      </c>
      <c r="M26">
        <v>598.5</v>
      </c>
      <c r="N26">
        <v>26</v>
      </c>
      <c r="O26" t="s">
        <v>126</v>
      </c>
      <c r="P26">
        <v>2021</v>
      </c>
    </row>
    <row r="27" spans="1:16">
      <c r="A27">
        <v>44222</v>
      </c>
      <c r="B27" t="s">
        <v>36</v>
      </c>
      <c r="C27">
        <v>7</v>
      </c>
      <c r="D27" t="s">
        <v>69</v>
      </c>
      <c r="E27" t="s">
        <v>71</v>
      </c>
      <c r="F27">
        <v>0</v>
      </c>
      <c r="G27" t="s">
        <v>86</v>
      </c>
      <c r="H27" t="s">
        <v>119</v>
      </c>
      <c r="I27" t="s">
        <v>123</v>
      </c>
      <c r="J27">
        <v>98</v>
      </c>
      <c r="K27">
        <v>103.88</v>
      </c>
      <c r="L27">
        <v>686</v>
      </c>
      <c r="M27">
        <v>727.16</v>
      </c>
      <c r="N27">
        <v>26</v>
      </c>
      <c r="O27" t="s">
        <v>126</v>
      </c>
      <c r="P27">
        <v>2021</v>
      </c>
    </row>
    <row r="28" spans="1:16">
      <c r="A28">
        <v>44223</v>
      </c>
      <c r="B28" t="s">
        <v>37</v>
      </c>
      <c r="C28">
        <v>7</v>
      </c>
      <c r="D28" t="s">
        <v>68</v>
      </c>
      <c r="E28" t="s">
        <v>71</v>
      </c>
      <c r="F28">
        <v>0</v>
      </c>
      <c r="G28" t="s">
        <v>87</v>
      </c>
      <c r="H28" t="s">
        <v>118</v>
      </c>
      <c r="I28" t="s">
        <v>123</v>
      </c>
      <c r="J28">
        <v>90</v>
      </c>
      <c r="K28">
        <v>115.2</v>
      </c>
      <c r="L28">
        <v>630</v>
      </c>
      <c r="M28">
        <v>806.4</v>
      </c>
      <c r="N28">
        <v>27</v>
      </c>
      <c r="O28" t="s">
        <v>126</v>
      </c>
      <c r="P28">
        <v>2021</v>
      </c>
    </row>
    <row r="29" spans="1:16">
      <c r="A29">
        <v>44223</v>
      </c>
      <c r="B29" t="s">
        <v>38</v>
      </c>
      <c r="C29">
        <v>3</v>
      </c>
      <c r="D29" t="s">
        <v>68</v>
      </c>
      <c r="E29" t="s">
        <v>71</v>
      </c>
      <c r="F29">
        <v>0</v>
      </c>
      <c r="G29" t="s">
        <v>88</v>
      </c>
      <c r="H29" t="s">
        <v>121</v>
      </c>
      <c r="I29" t="s">
        <v>123</v>
      </c>
      <c r="J29">
        <v>89</v>
      </c>
      <c r="K29">
        <v>117.48</v>
      </c>
      <c r="L29">
        <v>267</v>
      </c>
      <c r="M29">
        <v>352.44</v>
      </c>
      <c r="N29">
        <v>27</v>
      </c>
      <c r="O29" t="s">
        <v>126</v>
      </c>
      <c r="P29">
        <v>2021</v>
      </c>
    </row>
    <row r="30" spans="1:16">
      <c r="A30">
        <v>44224</v>
      </c>
      <c r="B30" t="s">
        <v>23</v>
      </c>
      <c r="C30">
        <v>10</v>
      </c>
      <c r="D30" t="s">
        <v>69</v>
      </c>
      <c r="E30" t="s">
        <v>72</v>
      </c>
      <c r="F30">
        <v>0</v>
      </c>
      <c r="G30" t="s">
        <v>76</v>
      </c>
      <c r="H30" t="s">
        <v>119</v>
      </c>
      <c r="I30" t="s">
        <v>124</v>
      </c>
      <c r="J30">
        <v>44</v>
      </c>
      <c r="K30">
        <v>48.84</v>
      </c>
      <c r="L30">
        <v>440</v>
      </c>
      <c r="M30">
        <v>488.4</v>
      </c>
      <c r="N30">
        <v>28</v>
      </c>
      <c r="O30" t="s">
        <v>126</v>
      </c>
      <c r="P30">
        <v>2021</v>
      </c>
    </row>
    <row r="31" spans="1:16">
      <c r="A31">
        <v>44224</v>
      </c>
      <c r="B31" t="s">
        <v>39</v>
      </c>
      <c r="C31">
        <v>2</v>
      </c>
      <c r="D31" t="s">
        <v>70</v>
      </c>
      <c r="E31" t="s">
        <v>72</v>
      </c>
      <c r="F31">
        <v>0</v>
      </c>
      <c r="G31" t="s">
        <v>89</v>
      </c>
      <c r="H31" t="s">
        <v>121</v>
      </c>
      <c r="I31" t="s">
        <v>124</v>
      </c>
      <c r="J31">
        <v>47</v>
      </c>
      <c r="K31">
        <v>53.11</v>
      </c>
      <c r="L31">
        <v>94</v>
      </c>
      <c r="M31">
        <v>106.22</v>
      </c>
      <c r="N31">
        <v>28</v>
      </c>
      <c r="O31" t="s">
        <v>126</v>
      </c>
      <c r="P31">
        <v>2021</v>
      </c>
    </row>
    <row r="32" spans="1:16">
      <c r="A32">
        <v>44229</v>
      </c>
      <c r="B32" t="s">
        <v>40</v>
      </c>
      <c r="C32">
        <v>7</v>
      </c>
      <c r="D32" t="s">
        <v>69</v>
      </c>
      <c r="E32" t="s">
        <v>71</v>
      </c>
      <c r="F32">
        <v>0</v>
      </c>
      <c r="G32" t="s">
        <v>90</v>
      </c>
      <c r="H32" t="s">
        <v>120</v>
      </c>
      <c r="I32" t="s">
        <v>122</v>
      </c>
      <c r="J32">
        <v>148</v>
      </c>
      <c r="K32">
        <v>164.28</v>
      </c>
      <c r="L32">
        <v>1036</v>
      </c>
      <c r="M32">
        <v>1149.96</v>
      </c>
      <c r="N32">
        <v>2</v>
      </c>
      <c r="O32" t="s">
        <v>127</v>
      </c>
      <c r="P32">
        <v>2021</v>
      </c>
    </row>
    <row r="33" spans="1:16">
      <c r="A33">
        <v>44230</v>
      </c>
      <c r="B33" t="s">
        <v>41</v>
      </c>
      <c r="C33">
        <v>13</v>
      </c>
      <c r="D33" t="s">
        <v>70</v>
      </c>
      <c r="E33" t="s">
        <v>71</v>
      </c>
      <c r="F33">
        <v>0</v>
      </c>
      <c r="G33" t="s">
        <v>91</v>
      </c>
      <c r="H33" t="s">
        <v>120</v>
      </c>
      <c r="I33" t="s">
        <v>125</v>
      </c>
      <c r="J33">
        <v>13</v>
      </c>
      <c r="K33">
        <v>16.64</v>
      </c>
      <c r="L33">
        <v>169</v>
      </c>
      <c r="M33">
        <v>216.32</v>
      </c>
      <c r="N33">
        <v>3</v>
      </c>
      <c r="O33" t="s">
        <v>127</v>
      </c>
      <c r="P33">
        <v>2021</v>
      </c>
    </row>
    <row r="34" spans="1:16">
      <c r="A34">
        <v>44230</v>
      </c>
      <c r="B34" t="s">
        <v>42</v>
      </c>
      <c r="C34">
        <v>2</v>
      </c>
      <c r="D34" t="s">
        <v>68</v>
      </c>
      <c r="E34" t="s">
        <v>72</v>
      </c>
      <c r="F34">
        <v>0</v>
      </c>
      <c r="G34" t="s">
        <v>92</v>
      </c>
      <c r="H34" t="s">
        <v>117</v>
      </c>
      <c r="I34" t="s">
        <v>122</v>
      </c>
      <c r="J34">
        <v>121</v>
      </c>
      <c r="K34">
        <v>141.57</v>
      </c>
      <c r="L34">
        <v>242</v>
      </c>
      <c r="M34">
        <v>283.14</v>
      </c>
      <c r="N34">
        <v>3</v>
      </c>
      <c r="O34" t="s">
        <v>127</v>
      </c>
      <c r="P34">
        <v>2021</v>
      </c>
    </row>
    <row r="35" spans="1:16">
      <c r="A35">
        <v>44231</v>
      </c>
      <c r="B35" t="s">
        <v>28</v>
      </c>
      <c r="C35">
        <v>4</v>
      </c>
      <c r="D35" t="s">
        <v>69</v>
      </c>
      <c r="E35" t="s">
        <v>71</v>
      </c>
      <c r="F35">
        <v>0</v>
      </c>
      <c r="G35" t="s">
        <v>93</v>
      </c>
      <c r="H35" t="s">
        <v>118</v>
      </c>
      <c r="I35" t="s">
        <v>123</v>
      </c>
      <c r="J35">
        <v>67</v>
      </c>
      <c r="K35">
        <v>85.76</v>
      </c>
      <c r="L35">
        <v>268</v>
      </c>
      <c r="M35">
        <v>343.04</v>
      </c>
      <c r="N35">
        <v>4</v>
      </c>
      <c r="O35" t="s">
        <v>127</v>
      </c>
      <c r="P35">
        <v>2021</v>
      </c>
    </row>
    <row r="36" spans="1:16">
      <c r="A36">
        <v>44232</v>
      </c>
      <c r="B36" t="s">
        <v>43</v>
      </c>
      <c r="C36">
        <v>7</v>
      </c>
      <c r="D36" t="s">
        <v>69</v>
      </c>
      <c r="E36" t="s">
        <v>72</v>
      </c>
      <c r="F36">
        <v>0</v>
      </c>
      <c r="G36" t="s">
        <v>94</v>
      </c>
      <c r="H36" t="s">
        <v>118</v>
      </c>
      <c r="I36" t="s">
        <v>123</v>
      </c>
      <c r="J36">
        <v>67</v>
      </c>
      <c r="K36">
        <v>83.08</v>
      </c>
      <c r="L36">
        <v>469</v>
      </c>
      <c r="M36">
        <v>581.55999999999995</v>
      </c>
      <c r="N36">
        <v>5</v>
      </c>
      <c r="O36" t="s">
        <v>127</v>
      </c>
      <c r="P36">
        <v>2021</v>
      </c>
    </row>
    <row r="37" spans="1:16">
      <c r="A37">
        <v>44232</v>
      </c>
      <c r="B37" t="s">
        <v>44</v>
      </c>
      <c r="C37">
        <v>1</v>
      </c>
      <c r="D37" t="s">
        <v>70</v>
      </c>
      <c r="E37" t="s">
        <v>72</v>
      </c>
      <c r="F37">
        <v>0</v>
      </c>
      <c r="G37" t="s">
        <v>95</v>
      </c>
      <c r="H37" t="s">
        <v>119</v>
      </c>
      <c r="I37" t="s">
        <v>122</v>
      </c>
      <c r="J37">
        <v>133</v>
      </c>
      <c r="K37">
        <v>155.61000000000001</v>
      </c>
      <c r="L37">
        <v>133</v>
      </c>
      <c r="M37">
        <v>155.61000000000001</v>
      </c>
      <c r="N37">
        <v>5</v>
      </c>
      <c r="O37" t="s">
        <v>127</v>
      </c>
      <c r="P37">
        <v>2021</v>
      </c>
    </row>
    <row r="38" spans="1:16">
      <c r="A38">
        <v>44232</v>
      </c>
      <c r="B38" t="s">
        <v>43</v>
      </c>
      <c r="C38">
        <v>9</v>
      </c>
      <c r="D38" t="s">
        <v>70</v>
      </c>
      <c r="E38" t="s">
        <v>72</v>
      </c>
      <c r="F38">
        <v>0</v>
      </c>
      <c r="G38" t="s">
        <v>94</v>
      </c>
      <c r="H38" t="s">
        <v>118</v>
      </c>
      <c r="I38" t="s">
        <v>123</v>
      </c>
      <c r="J38">
        <v>67</v>
      </c>
      <c r="K38">
        <v>83.08</v>
      </c>
      <c r="L38">
        <v>603</v>
      </c>
      <c r="M38">
        <v>747.72</v>
      </c>
      <c r="N38">
        <v>5</v>
      </c>
      <c r="O38" t="s">
        <v>127</v>
      </c>
      <c r="P38">
        <v>2021</v>
      </c>
    </row>
    <row r="39" spans="1:16">
      <c r="A39">
        <v>44233</v>
      </c>
      <c r="B39" t="s">
        <v>24</v>
      </c>
      <c r="C39">
        <v>1</v>
      </c>
      <c r="D39" t="s">
        <v>70</v>
      </c>
      <c r="E39" t="s">
        <v>72</v>
      </c>
      <c r="F39">
        <v>0</v>
      </c>
      <c r="G39" t="s">
        <v>77</v>
      </c>
      <c r="H39" t="s">
        <v>121</v>
      </c>
      <c r="I39" t="s">
        <v>125</v>
      </c>
      <c r="J39">
        <v>5</v>
      </c>
      <c r="K39">
        <v>6.7</v>
      </c>
      <c r="L39">
        <v>5</v>
      </c>
      <c r="M39">
        <v>6.7</v>
      </c>
      <c r="N39">
        <v>6</v>
      </c>
      <c r="O39" t="s">
        <v>127</v>
      </c>
      <c r="P39">
        <v>2021</v>
      </c>
    </row>
    <row r="40" spans="1:16">
      <c r="A40">
        <v>44236</v>
      </c>
      <c r="B40" t="s">
        <v>33</v>
      </c>
      <c r="C40">
        <v>14</v>
      </c>
      <c r="D40" t="s">
        <v>70</v>
      </c>
      <c r="E40" t="s">
        <v>71</v>
      </c>
      <c r="F40">
        <v>0</v>
      </c>
      <c r="G40" t="s">
        <v>83</v>
      </c>
      <c r="H40" t="s">
        <v>121</v>
      </c>
      <c r="I40" t="s">
        <v>124</v>
      </c>
      <c r="J40">
        <v>55</v>
      </c>
      <c r="K40">
        <v>58.3</v>
      </c>
      <c r="L40">
        <v>770</v>
      </c>
      <c r="M40">
        <v>816.19999999999993</v>
      </c>
      <c r="N40">
        <v>9</v>
      </c>
      <c r="O40" t="s">
        <v>127</v>
      </c>
      <c r="P40">
        <v>2021</v>
      </c>
    </row>
    <row r="41" spans="1:16">
      <c r="A41">
        <v>44239</v>
      </c>
      <c r="B41" t="s">
        <v>45</v>
      </c>
      <c r="C41">
        <v>7</v>
      </c>
      <c r="D41" t="s">
        <v>70</v>
      </c>
      <c r="E41" t="s">
        <v>72</v>
      </c>
      <c r="F41">
        <v>0</v>
      </c>
      <c r="G41" t="s">
        <v>96</v>
      </c>
      <c r="H41" t="s">
        <v>119</v>
      </c>
      <c r="I41" t="s">
        <v>123</v>
      </c>
      <c r="J41">
        <v>83</v>
      </c>
      <c r="K41">
        <v>94.62</v>
      </c>
      <c r="L41">
        <v>581</v>
      </c>
      <c r="M41">
        <v>662.34</v>
      </c>
      <c r="N41">
        <v>12</v>
      </c>
      <c r="O41" t="s">
        <v>127</v>
      </c>
      <c r="P41">
        <v>2021</v>
      </c>
    </row>
    <row r="42" spans="1:16">
      <c r="A42">
        <v>44239</v>
      </c>
      <c r="B42" t="s">
        <v>32</v>
      </c>
      <c r="C42">
        <v>9</v>
      </c>
      <c r="D42" t="s">
        <v>69</v>
      </c>
      <c r="E42" t="s">
        <v>72</v>
      </c>
      <c r="F42">
        <v>0</v>
      </c>
      <c r="G42" t="s">
        <v>82</v>
      </c>
      <c r="H42" t="s">
        <v>117</v>
      </c>
      <c r="I42" t="s">
        <v>122</v>
      </c>
      <c r="J42">
        <v>141</v>
      </c>
      <c r="K42">
        <v>149.46</v>
      </c>
      <c r="L42">
        <v>1269</v>
      </c>
      <c r="M42">
        <v>1345.14</v>
      </c>
      <c r="N42">
        <v>12</v>
      </c>
      <c r="O42" t="s">
        <v>127</v>
      </c>
      <c r="P42">
        <v>2021</v>
      </c>
    </row>
    <row r="43" spans="1:16">
      <c r="A43">
        <v>44242</v>
      </c>
      <c r="B43" t="s">
        <v>46</v>
      </c>
      <c r="C43">
        <v>4</v>
      </c>
      <c r="D43" t="s">
        <v>70</v>
      </c>
      <c r="E43" t="s">
        <v>71</v>
      </c>
      <c r="F43">
        <v>0</v>
      </c>
      <c r="G43" t="s">
        <v>97</v>
      </c>
      <c r="H43" t="s">
        <v>121</v>
      </c>
      <c r="I43" t="s">
        <v>124</v>
      </c>
      <c r="J43">
        <v>48</v>
      </c>
      <c r="K43">
        <v>57.12</v>
      </c>
      <c r="L43">
        <v>192</v>
      </c>
      <c r="M43">
        <v>228.48</v>
      </c>
      <c r="N43">
        <v>15</v>
      </c>
      <c r="O43" t="s">
        <v>127</v>
      </c>
      <c r="P43">
        <v>2021</v>
      </c>
    </row>
    <row r="44" spans="1:16">
      <c r="A44">
        <v>44245</v>
      </c>
      <c r="B44" t="s">
        <v>47</v>
      </c>
      <c r="C44">
        <v>6</v>
      </c>
      <c r="D44" t="s">
        <v>69</v>
      </c>
      <c r="E44" t="s">
        <v>72</v>
      </c>
      <c r="F44">
        <v>0</v>
      </c>
      <c r="G44" t="s">
        <v>98</v>
      </c>
      <c r="H44" t="s">
        <v>120</v>
      </c>
      <c r="I44" t="s">
        <v>125</v>
      </c>
      <c r="J44">
        <v>12</v>
      </c>
      <c r="K44">
        <v>15.72</v>
      </c>
      <c r="L44">
        <v>72</v>
      </c>
      <c r="M44">
        <v>94.32</v>
      </c>
      <c r="N44">
        <v>18</v>
      </c>
      <c r="O44" t="s">
        <v>127</v>
      </c>
      <c r="P44">
        <v>2021</v>
      </c>
    </row>
    <row r="45" spans="1:16">
      <c r="A45">
        <v>44247</v>
      </c>
      <c r="B45" t="s">
        <v>48</v>
      </c>
      <c r="C45">
        <v>11</v>
      </c>
      <c r="D45" t="s">
        <v>69</v>
      </c>
      <c r="E45" t="s">
        <v>72</v>
      </c>
      <c r="F45">
        <v>0</v>
      </c>
      <c r="G45" t="s">
        <v>99</v>
      </c>
      <c r="H45" t="s">
        <v>121</v>
      </c>
      <c r="I45" t="s">
        <v>122</v>
      </c>
      <c r="J45">
        <v>148</v>
      </c>
      <c r="K45">
        <v>201.28</v>
      </c>
      <c r="L45">
        <v>1628</v>
      </c>
      <c r="M45">
        <v>2214.08</v>
      </c>
      <c r="N45">
        <v>20</v>
      </c>
      <c r="O45" t="s">
        <v>127</v>
      </c>
      <c r="P45">
        <v>2021</v>
      </c>
    </row>
    <row r="46" spans="1:16">
      <c r="A46">
        <v>44249</v>
      </c>
      <c r="B46" t="s">
        <v>22</v>
      </c>
      <c r="C46">
        <v>5</v>
      </c>
      <c r="D46" t="s">
        <v>69</v>
      </c>
      <c r="E46" t="s">
        <v>72</v>
      </c>
      <c r="F46">
        <v>0</v>
      </c>
      <c r="G46" t="s">
        <v>75</v>
      </c>
      <c r="H46" t="s">
        <v>120</v>
      </c>
      <c r="I46" t="s">
        <v>123</v>
      </c>
      <c r="J46">
        <v>112</v>
      </c>
      <c r="K46">
        <v>122.08</v>
      </c>
      <c r="L46">
        <v>560</v>
      </c>
      <c r="M46">
        <v>610.4</v>
      </c>
      <c r="N46">
        <v>22</v>
      </c>
      <c r="O46" t="s">
        <v>127</v>
      </c>
      <c r="P46">
        <v>2021</v>
      </c>
    </row>
    <row r="47" spans="1:16">
      <c r="A47">
        <v>44250</v>
      </c>
      <c r="B47" t="s">
        <v>27</v>
      </c>
      <c r="C47">
        <v>3</v>
      </c>
      <c r="D47" t="s">
        <v>70</v>
      </c>
      <c r="E47" t="s">
        <v>72</v>
      </c>
      <c r="F47">
        <v>0</v>
      </c>
      <c r="G47" t="s">
        <v>100</v>
      </c>
      <c r="H47" t="s">
        <v>117</v>
      </c>
      <c r="I47" t="s">
        <v>125</v>
      </c>
      <c r="J47">
        <v>7</v>
      </c>
      <c r="K47">
        <v>8.33</v>
      </c>
      <c r="L47">
        <v>21</v>
      </c>
      <c r="M47">
        <v>24.99</v>
      </c>
      <c r="N47">
        <v>23</v>
      </c>
      <c r="O47" t="s">
        <v>127</v>
      </c>
      <c r="P47">
        <v>2021</v>
      </c>
    </row>
    <row r="48" spans="1:16">
      <c r="A48">
        <v>44250</v>
      </c>
      <c r="B48" t="s">
        <v>44</v>
      </c>
      <c r="C48">
        <v>2</v>
      </c>
      <c r="D48" t="s">
        <v>70</v>
      </c>
      <c r="E48" t="s">
        <v>71</v>
      </c>
      <c r="F48">
        <v>0</v>
      </c>
      <c r="G48" t="s">
        <v>95</v>
      </c>
      <c r="H48" t="s">
        <v>119</v>
      </c>
      <c r="I48" t="s">
        <v>122</v>
      </c>
      <c r="J48">
        <v>133</v>
      </c>
      <c r="K48">
        <v>155.61000000000001</v>
      </c>
      <c r="L48">
        <v>266</v>
      </c>
      <c r="M48">
        <v>311.22000000000003</v>
      </c>
      <c r="N48">
        <v>23</v>
      </c>
      <c r="O48" t="s">
        <v>127</v>
      </c>
      <c r="P48">
        <v>2021</v>
      </c>
    </row>
    <row r="49" spans="1:16">
      <c r="A49">
        <v>44252</v>
      </c>
      <c r="B49" t="s">
        <v>49</v>
      </c>
      <c r="C49">
        <v>4</v>
      </c>
      <c r="D49" t="s">
        <v>68</v>
      </c>
      <c r="E49" t="s">
        <v>71</v>
      </c>
      <c r="F49">
        <v>0</v>
      </c>
      <c r="G49" t="s">
        <v>101</v>
      </c>
      <c r="H49" t="s">
        <v>119</v>
      </c>
      <c r="I49" t="s">
        <v>123</v>
      </c>
      <c r="J49">
        <v>105</v>
      </c>
      <c r="K49">
        <v>142.80000000000001</v>
      </c>
      <c r="L49">
        <v>420</v>
      </c>
      <c r="M49">
        <v>571.20000000000005</v>
      </c>
      <c r="N49">
        <v>25</v>
      </c>
      <c r="O49" t="s">
        <v>127</v>
      </c>
      <c r="P49">
        <v>2021</v>
      </c>
    </row>
    <row r="50" spans="1:16">
      <c r="A50">
        <v>44252</v>
      </c>
      <c r="B50" t="s">
        <v>38</v>
      </c>
      <c r="C50">
        <v>11</v>
      </c>
      <c r="D50" t="s">
        <v>69</v>
      </c>
      <c r="E50" t="s">
        <v>72</v>
      </c>
      <c r="F50">
        <v>0</v>
      </c>
      <c r="G50" t="s">
        <v>88</v>
      </c>
      <c r="H50" t="s">
        <v>121</v>
      </c>
      <c r="I50" t="s">
        <v>123</v>
      </c>
      <c r="J50">
        <v>89</v>
      </c>
      <c r="K50">
        <v>117.48</v>
      </c>
      <c r="L50">
        <v>979</v>
      </c>
      <c r="M50">
        <v>1292.28</v>
      </c>
      <c r="N50">
        <v>25</v>
      </c>
      <c r="O50" t="s">
        <v>127</v>
      </c>
      <c r="P50">
        <v>2021</v>
      </c>
    </row>
    <row r="51" spans="1:16">
      <c r="A51">
        <v>44252</v>
      </c>
      <c r="B51" t="s">
        <v>48</v>
      </c>
      <c r="C51">
        <v>2</v>
      </c>
      <c r="D51" t="s">
        <v>70</v>
      </c>
      <c r="E51" t="s">
        <v>71</v>
      </c>
      <c r="F51">
        <v>0</v>
      </c>
      <c r="G51" t="s">
        <v>99</v>
      </c>
      <c r="H51" t="s">
        <v>121</v>
      </c>
      <c r="I51" t="s">
        <v>122</v>
      </c>
      <c r="J51">
        <v>148</v>
      </c>
      <c r="K51">
        <v>201.28</v>
      </c>
      <c r="L51">
        <v>296</v>
      </c>
      <c r="M51">
        <v>402.56</v>
      </c>
      <c r="N51">
        <v>25</v>
      </c>
      <c r="O51" t="s">
        <v>127</v>
      </c>
      <c r="P51">
        <v>2021</v>
      </c>
    </row>
    <row r="52" spans="1:16">
      <c r="A52">
        <v>44254</v>
      </c>
      <c r="B52" t="s">
        <v>50</v>
      </c>
      <c r="C52">
        <v>11</v>
      </c>
      <c r="D52" t="s">
        <v>68</v>
      </c>
      <c r="E52" t="s">
        <v>71</v>
      </c>
      <c r="F52">
        <v>0</v>
      </c>
      <c r="G52" t="s">
        <v>102</v>
      </c>
      <c r="H52" t="s">
        <v>120</v>
      </c>
      <c r="I52" t="s">
        <v>125</v>
      </c>
      <c r="J52">
        <v>37</v>
      </c>
      <c r="K52">
        <v>49.21</v>
      </c>
      <c r="L52">
        <v>407</v>
      </c>
      <c r="M52">
        <v>541.31000000000006</v>
      </c>
      <c r="N52">
        <v>27</v>
      </c>
      <c r="O52" t="s">
        <v>127</v>
      </c>
      <c r="P52">
        <v>2021</v>
      </c>
    </row>
    <row r="53" spans="1:16">
      <c r="A53">
        <v>44258</v>
      </c>
      <c r="B53" t="s">
        <v>51</v>
      </c>
      <c r="C53">
        <v>1</v>
      </c>
      <c r="D53" t="s">
        <v>70</v>
      </c>
      <c r="E53" t="s">
        <v>71</v>
      </c>
      <c r="F53">
        <v>0</v>
      </c>
      <c r="G53" t="s">
        <v>103</v>
      </c>
      <c r="H53" t="s">
        <v>120</v>
      </c>
      <c r="I53" t="s">
        <v>124</v>
      </c>
      <c r="J53">
        <v>44</v>
      </c>
      <c r="K53">
        <v>48.4</v>
      </c>
      <c r="L53">
        <v>44</v>
      </c>
      <c r="M53">
        <v>48.4</v>
      </c>
      <c r="N53">
        <v>3</v>
      </c>
      <c r="O53" t="s">
        <v>128</v>
      </c>
      <c r="P53">
        <v>2021</v>
      </c>
    </row>
    <row r="54" spans="1:16">
      <c r="A54">
        <v>44262</v>
      </c>
      <c r="B54" t="s">
        <v>52</v>
      </c>
      <c r="C54">
        <v>9</v>
      </c>
      <c r="D54" t="s">
        <v>70</v>
      </c>
      <c r="E54" t="s">
        <v>72</v>
      </c>
      <c r="F54">
        <v>0</v>
      </c>
      <c r="G54" t="s">
        <v>104</v>
      </c>
      <c r="H54" t="s">
        <v>117</v>
      </c>
      <c r="I54" t="s">
        <v>122</v>
      </c>
      <c r="J54">
        <v>126</v>
      </c>
      <c r="K54">
        <v>162.54</v>
      </c>
      <c r="L54">
        <v>1134</v>
      </c>
      <c r="M54">
        <v>1462.86</v>
      </c>
      <c r="N54">
        <v>7</v>
      </c>
      <c r="O54" t="s">
        <v>128</v>
      </c>
      <c r="P54">
        <v>2021</v>
      </c>
    </row>
    <row r="55" spans="1:16">
      <c r="A55">
        <v>44263</v>
      </c>
      <c r="B55" t="s">
        <v>46</v>
      </c>
      <c r="C55">
        <v>6</v>
      </c>
      <c r="D55" t="s">
        <v>69</v>
      </c>
      <c r="E55" t="s">
        <v>72</v>
      </c>
      <c r="F55">
        <v>0</v>
      </c>
      <c r="G55" t="s">
        <v>97</v>
      </c>
      <c r="H55" t="s">
        <v>121</v>
      </c>
      <c r="I55" t="s">
        <v>124</v>
      </c>
      <c r="J55">
        <v>48</v>
      </c>
      <c r="K55">
        <v>57.12</v>
      </c>
      <c r="L55">
        <v>288</v>
      </c>
      <c r="M55">
        <v>342.72</v>
      </c>
      <c r="N55">
        <v>8</v>
      </c>
      <c r="O55" t="s">
        <v>128</v>
      </c>
      <c r="P55">
        <v>2021</v>
      </c>
    </row>
    <row r="56" spans="1:16">
      <c r="A56">
        <v>44263</v>
      </c>
      <c r="B56" t="s">
        <v>31</v>
      </c>
      <c r="C56">
        <v>9</v>
      </c>
      <c r="D56" t="s">
        <v>69</v>
      </c>
      <c r="E56" t="s">
        <v>71</v>
      </c>
      <c r="F56">
        <v>0</v>
      </c>
      <c r="G56" t="s">
        <v>81</v>
      </c>
      <c r="H56" t="s">
        <v>118</v>
      </c>
      <c r="I56" t="s">
        <v>123</v>
      </c>
      <c r="J56">
        <v>76</v>
      </c>
      <c r="K56">
        <v>82.08</v>
      </c>
      <c r="L56">
        <v>684</v>
      </c>
      <c r="M56">
        <v>738.72</v>
      </c>
      <c r="N56">
        <v>8</v>
      </c>
      <c r="O56" t="s">
        <v>128</v>
      </c>
      <c r="P56">
        <v>2021</v>
      </c>
    </row>
    <row r="57" spans="1:16">
      <c r="A57">
        <v>44264</v>
      </c>
      <c r="B57" t="s">
        <v>39</v>
      </c>
      <c r="C57">
        <v>6</v>
      </c>
      <c r="D57" t="s">
        <v>68</v>
      </c>
      <c r="E57" t="s">
        <v>71</v>
      </c>
      <c r="F57">
        <v>0</v>
      </c>
      <c r="G57" t="s">
        <v>89</v>
      </c>
      <c r="H57" t="s">
        <v>121</v>
      </c>
      <c r="I57" t="s">
        <v>124</v>
      </c>
      <c r="J57">
        <v>47</v>
      </c>
      <c r="K57">
        <v>53.11</v>
      </c>
      <c r="L57">
        <v>282</v>
      </c>
      <c r="M57">
        <v>318.66000000000003</v>
      </c>
      <c r="N57">
        <v>9</v>
      </c>
      <c r="O57" t="s">
        <v>128</v>
      </c>
      <c r="P57">
        <v>2021</v>
      </c>
    </row>
    <row r="58" spans="1:16">
      <c r="A58">
        <v>44266</v>
      </c>
      <c r="B58" t="s">
        <v>27</v>
      </c>
      <c r="C58">
        <v>11</v>
      </c>
      <c r="D58" t="s">
        <v>70</v>
      </c>
      <c r="E58" t="s">
        <v>72</v>
      </c>
      <c r="F58">
        <v>0</v>
      </c>
      <c r="G58" t="s">
        <v>100</v>
      </c>
      <c r="H58" t="s">
        <v>117</v>
      </c>
      <c r="I58" t="s">
        <v>125</v>
      </c>
      <c r="J58">
        <v>7</v>
      </c>
      <c r="K58">
        <v>8.33</v>
      </c>
      <c r="L58">
        <v>77</v>
      </c>
      <c r="M58">
        <v>91.63</v>
      </c>
      <c r="N58">
        <v>11</v>
      </c>
      <c r="O58" t="s">
        <v>128</v>
      </c>
      <c r="P58">
        <v>2021</v>
      </c>
    </row>
    <row r="59" spans="1:16">
      <c r="A59">
        <v>44268</v>
      </c>
      <c r="B59" t="s">
        <v>53</v>
      </c>
      <c r="C59">
        <v>10</v>
      </c>
      <c r="D59" t="s">
        <v>68</v>
      </c>
      <c r="E59" t="s">
        <v>72</v>
      </c>
      <c r="F59">
        <v>0</v>
      </c>
      <c r="G59" t="s">
        <v>105</v>
      </c>
      <c r="H59" t="s">
        <v>121</v>
      </c>
      <c r="I59" t="s">
        <v>125</v>
      </c>
      <c r="J59">
        <v>37</v>
      </c>
      <c r="K59">
        <v>41.81</v>
      </c>
      <c r="L59">
        <v>370</v>
      </c>
      <c r="M59">
        <v>418.1</v>
      </c>
      <c r="N59">
        <v>13</v>
      </c>
      <c r="O59" t="s">
        <v>128</v>
      </c>
      <c r="P59">
        <v>2021</v>
      </c>
    </row>
    <row r="60" spans="1:16">
      <c r="A60">
        <v>44270</v>
      </c>
      <c r="B60" t="s">
        <v>54</v>
      </c>
      <c r="C60">
        <v>11</v>
      </c>
      <c r="D60" t="s">
        <v>69</v>
      </c>
      <c r="E60" t="s">
        <v>72</v>
      </c>
      <c r="F60">
        <v>0</v>
      </c>
      <c r="G60" t="s">
        <v>106</v>
      </c>
      <c r="H60" t="s">
        <v>118</v>
      </c>
      <c r="I60" t="s">
        <v>125</v>
      </c>
      <c r="J60">
        <v>37</v>
      </c>
      <c r="K60">
        <v>42.55</v>
      </c>
      <c r="L60">
        <v>407</v>
      </c>
      <c r="M60">
        <v>468.05</v>
      </c>
      <c r="N60">
        <v>15</v>
      </c>
      <c r="O60" t="s">
        <v>128</v>
      </c>
      <c r="P60">
        <v>2021</v>
      </c>
    </row>
    <row r="61" spans="1:16">
      <c r="A61">
        <v>44271</v>
      </c>
      <c r="B61" t="s">
        <v>55</v>
      </c>
      <c r="C61">
        <v>14</v>
      </c>
      <c r="D61" t="s">
        <v>70</v>
      </c>
      <c r="E61" t="s">
        <v>72</v>
      </c>
      <c r="F61">
        <v>0</v>
      </c>
      <c r="G61" t="s">
        <v>107</v>
      </c>
      <c r="H61" t="s">
        <v>120</v>
      </c>
      <c r="I61" t="s">
        <v>123</v>
      </c>
      <c r="J61">
        <v>73</v>
      </c>
      <c r="K61">
        <v>94.17</v>
      </c>
      <c r="L61">
        <v>1022</v>
      </c>
      <c r="M61">
        <v>1318.38</v>
      </c>
      <c r="N61">
        <v>16</v>
      </c>
      <c r="O61" t="s">
        <v>128</v>
      </c>
      <c r="P61">
        <v>2021</v>
      </c>
    </row>
    <row r="62" spans="1:16">
      <c r="A62">
        <v>44273</v>
      </c>
      <c r="B62" t="s">
        <v>30</v>
      </c>
      <c r="C62">
        <v>8</v>
      </c>
      <c r="D62" t="s">
        <v>68</v>
      </c>
      <c r="E62" t="s">
        <v>72</v>
      </c>
      <c r="F62">
        <v>0</v>
      </c>
      <c r="G62" t="s">
        <v>80</v>
      </c>
      <c r="H62" t="s">
        <v>118</v>
      </c>
      <c r="I62" t="s">
        <v>122</v>
      </c>
      <c r="J62">
        <v>120</v>
      </c>
      <c r="K62">
        <v>162</v>
      </c>
      <c r="L62">
        <v>960</v>
      </c>
      <c r="M62">
        <v>1296</v>
      </c>
      <c r="N62">
        <v>18</v>
      </c>
      <c r="O62" t="s">
        <v>128</v>
      </c>
      <c r="P62">
        <v>2021</v>
      </c>
    </row>
    <row r="63" spans="1:16">
      <c r="A63">
        <v>44274</v>
      </c>
      <c r="B63" t="s">
        <v>53</v>
      </c>
      <c r="C63">
        <v>9</v>
      </c>
      <c r="D63" t="s">
        <v>69</v>
      </c>
      <c r="E63" t="s">
        <v>72</v>
      </c>
      <c r="F63">
        <v>0</v>
      </c>
      <c r="G63" t="s">
        <v>105</v>
      </c>
      <c r="H63" t="s">
        <v>121</v>
      </c>
      <c r="I63" t="s">
        <v>125</v>
      </c>
      <c r="J63">
        <v>37</v>
      </c>
      <c r="K63">
        <v>41.81</v>
      </c>
      <c r="L63">
        <v>333</v>
      </c>
      <c r="M63">
        <v>376.29</v>
      </c>
      <c r="N63">
        <v>19</v>
      </c>
      <c r="O63" t="s">
        <v>128</v>
      </c>
      <c r="P63">
        <v>2021</v>
      </c>
    </row>
    <row r="64" spans="1:16">
      <c r="A64">
        <v>44276</v>
      </c>
      <c r="B64" t="s">
        <v>34</v>
      </c>
      <c r="C64">
        <v>13</v>
      </c>
      <c r="D64" t="s">
        <v>69</v>
      </c>
      <c r="E64" t="s">
        <v>71</v>
      </c>
      <c r="F64">
        <v>0</v>
      </c>
      <c r="G64" t="s">
        <v>84</v>
      </c>
      <c r="H64" t="s">
        <v>117</v>
      </c>
      <c r="I64" t="s">
        <v>124</v>
      </c>
      <c r="J64">
        <v>61</v>
      </c>
      <c r="K64">
        <v>76.25</v>
      </c>
      <c r="L64">
        <v>793</v>
      </c>
      <c r="M64">
        <v>991.25</v>
      </c>
      <c r="N64">
        <v>21</v>
      </c>
      <c r="O64" t="s">
        <v>128</v>
      </c>
      <c r="P64">
        <v>2021</v>
      </c>
    </row>
    <row r="65" spans="1:16">
      <c r="A65">
        <v>44276</v>
      </c>
      <c r="B65" t="s">
        <v>54</v>
      </c>
      <c r="C65">
        <v>7</v>
      </c>
      <c r="D65" t="s">
        <v>70</v>
      </c>
      <c r="E65" t="s">
        <v>71</v>
      </c>
      <c r="F65">
        <v>0</v>
      </c>
      <c r="G65" t="s">
        <v>106</v>
      </c>
      <c r="H65" t="s">
        <v>118</v>
      </c>
      <c r="I65" t="s">
        <v>125</v>
      </c>
      <c r="J65">
        <v>37</v>
      </c>
      <c r="K65">
        <v>42.55</v>
      </c>
      <c r="L65">
        <v>259</v>
      </c>
      <c r="M65">
        <v>297.85000000000002</v>
      </c>
      <c r="N65">
        <v>21</v>
      </c>
      <c r="O65" t="s">
        <v>128</v>
      </c>
      <c r="P65">
        <v>2021</v>
      </c>
    </row>
    <row r="66" spans="1:16">
      <c r="A66">
        <v>44277</v>
      </c>
      <c r="B66" t="s">
        <v>49</v>
      </c>
      <c r="C66">
        <v>8</v>
      </c>
      <c r="D66" t="s">
        <v>69</v>
      </c>
      <c r="E66" t="s">
        <v>71</v>
      </c>
      <c r="F66">
        <v>0</v>
      </c>
      <c r="G66" t="s">
        <v>101</v>
      </c>
      <c r="H66" t="s">
        <v>119</v>
      </c>
      <c r="I66" t="s">
        <v>123</v>
      </c>
      <c r="J66">
        <v>105</v>
      </c>
      <c r="K66">
        <v>142.80000000000001</v>
      </c>
      <c r="L66">
        <v>840</v>
      </c>
      <c r="M66">
        <v>1142.4000000000001</v>
      </c>
      <c r="N66">
        <v>22</v>
      </c>
      <c r="O66" t="s">
        <v>128</v>
      </c>
      <c r="P66">
        <v>2021</v>
      </c>
    </row>
    <row r="67" spans="1:16">
      <c r="A67">
        <v>44277</v>
      </c>
      <c r="B67" t="s">
        <v>55</v>
      </c>
      <c r="C67">
        <v>4</v>
      </c>
      <c r="D67" t="s">
        <v>69</v>
      </c>
      <c r="E67" t="s">
        <v>71</v>
      </c>
      <c r="F67">
        <v>0</v>
      </c>
      <c r="G67" t="s">
        <v>107</v>
      </c>
      <c r="H67" t="s">
        <v>120</v>
      </c>
      <c r="I67" t="s">
        <v>123</v>
      </c>
      <c r="J67">
        <v>73</v>
      </c>
      <c r="K67">
        <v>94.17</v>
      </c>
      <c r="L67">
        <v>292</v>
      </c>
      <c r="M67">
        <v>376.68</v>
      </c>
      <c r="N67">
        <v>22</v>
      </c>
      <c r="O67" t="s">
        <v>128</v>
      </c>
      <c r="P67">
        <v>2021</v>
      </c>
    </row>
    <row r="68" spans="1:16">
      <c r="A68">
        <v>44280</v>
      </c>
      <c r="B68" t="s">
        <v>20</v>
      </c>
      <c r="C68">
        <v>14</v>
      </c>
      <c r="D68" t="s">
        <v>69</v>
      </c>
      <c r="E68" t="s">
        <v>72</v>
      </c>
      <c r="F68">
        <v>0</v>
      </c>
      <c r="G68" t="s">
        <v>73</v>
      </c>
      <c r="H68" t="s">
        <v>117</v>
      </c>
      <c r="I68" t="s">
        <v>122</v>
      </c>
      <c r="J68">
        <v>144</v>
      </c>
      <c r="K68">
        <v>156.96</v>
      </c>
      <c r="L68">
        <v>2016</v>
      </c>
      <c r="M68">
        <v>2197.44</v>
      </c>
      <c r="N68">
        <v>25</v>
      </c>
      <c r="O68" t="s">
        <v>128</v>
      </c>
      <c r="P68">
        <v>2021</v>
      </c>
    </row>
    <row r="69" spans="1:16">
      <c r="A69">
        <v>44280</v>
      </c>
      <c r="B69" t="s">
        <v>35</v>
      </c>
      <c r="C69">
        <v>4</v>
      </c>
      <c r="D69" t="s">
        <v>70</v>
      </c>
      <c r="E69" t="s">
        <v>72</v>
      </c>
      <c r="F69">
        <v>0</v>
      </c>
      <c r="G69" t="s">
        <v>85</v>
      </c>
      <c r="H69" t="s">
        <v>119</v>
      </c>
      <c r="I69" t="s">
        <v>123</v>
      </c>
      <c r="J69">
        <v>75</v>
      </c>
      <c r="K69">
        <v>85.5</v>
      </c>
      <c r="L69">
        <v>300</v>
      </c>
      <c r="M69">
        <v>342</v>
      </c>
      <c r="N69">
        <v>25</v>
      </c>
      <c r="O69" t="s">
        <v>128</v>
      </c>
      <c r="P69">
        <v>2021</v>
      </c>
    </row>
    <row r="70" spans="1:16">
      <c r="A70">
        <v>44280</v>
      </c>
      <c r="B70" t="s">
        <v>39</v>
      </c>
      <c r="C70">
        <v>8</v>
      </c>
      <c r="D70" t="s">
        <v>70</v>
      </c>
      <c r="E70" t="s">
        <v>72</v>
      </c>
      <c r="F70">
        <v>0</v>
      </c>
      <c r="G70" t="s">
        <v>89</v>
      </c>
      <c r="H70" t="s">
        <v>121</v>
      </c>
      <c r="I70" t="s">
        <v>124</v>
      </c>
      <c r="J70">
        <v>47</v>
      </c>
      <c r="K70">
        <v>53.11</v>
      </c>
      <c r="L70">
        <v>376</v>
      </c>
      <c r="M70">
        <v>424.88</v>
      </c>
      <c r="N70">
        <v>25</v>
      </c>
      <c r="O70" t="s">
        <v>128</v>
      </c>
      <c r="P70">
        <v>2021</v>
      </c>
    </row>
    <row r="71" spans="1:16">
      <c r="A71">
        <v>44280</v>
      </c>
      <c r="B71" t="s">
        <v>21</v>
      </c>
      <c r="C71">
        <v>2</v>
      </c>
      <c r="D71" t="s">
        <v>70</v>
      </c>
      <c r="E71" t="s">
        <v>71</v>
      </c>
      <c r="F71">
        <v>0</v>
      </c>
      <c r="G71" t="s">
        <v>74</v>
      </c>
      <c r="H71" t="s">
        <v>118</v>
      </c>
      <c r="I71" t="s">
        <v>123</v>
      </c>
      <c r="J71">
        <v>72</v>
      </c>
      <c r="K71">
        <v>79.92</v>
      </c>
      <c r="L71">
        <v>144</v>
      </c>
      <c r="M71">
        <v>159.84</v>
      </c>
      <c r="N71">
        <v>25</v>
      </c>
      <c r="O71" t="s">
        <v>128</v>
      </c>
      <c r="P71">
        <v>2021</v>
      </c>
    </row>
    <row r="72" spans="1:16">
      <c r="A72">
        <v>44281</v>
      </c>
      <c r="B72" t="s">
        <v>36</v>
      </c>
      <c r="C72">
        <v>4</v>
      </c>
      <c r="D72" t="s">
        <v>70</v>
      </c>
      <c r="E72" t="s">
        <v>72</v>
      </c>
      <c r="F72">
        <v>0</v>
      </c>
      <c r="G72" t="s">
        <v>86</v>
      </c>
      <c r="H72" t="s">
        <v>119</v>
      </c>
      <c r="I72" t="s">
        <v>123</v>
      </c>
      <c r="J72">
        <v>98</v>
      </c>
      <c r="K72">
        <v>103.88</v>
      </c>
      <c r="L72">
        <v>392</v>
      </c>
      <c r="M72">
        <v>415.52</v>
      </c>
      <c r="N72">
        <v>26</v>
      </c>
      <c r="O72" t="s">
        <v>128</v>
      </c>
      <c r="P72">
        <v>2021</v>
      </c>
    </row>
    <row r="73" spans="1:16">
      <c r="A73">
        <v>44281</v>
      </c>
      <c r="B73" t="s">
        <v>30</v>
      </c>
      <c r="C73">
        <v>1</v>
      </c>
      <c r="D73" t="s">
        <v>70</v>
      </c>
      <c r="E73" t="s">
        <v>72</v>
      </c>
      <c r="F73">
        <v>0</v>
      </c>
      <c r="G73" t="s">
        <v>80</v>
      </c>
      <c r="H73" t="s">
        <v>118</v>
      </c>
      <c r="I73" t="s">
        <v>122</v>
      </c>
      <c r="J73">
        <v>120</v>
      </c>
      <c r="K73">
        <v>162</v>
      </c>
      <c r="L73">
        <v>120</v>
      </c>
      <c r="M73">
        <v>162</v>
      </c>
      <c r="N73">
        <v>26</v>
      </c>
      <c r="O73" t="s">
        <v>128</v>
      </c>
      <c r="P73">
        <v>2021</v>
      </c>
    </row>
    <row r="74" spans="1:16">
      <c r="A74">
        <v>44281</v>
      </c>
      <c r="B74" t="s">
        <v>40</v>
      </c>
      <c r="C74">
        <v>9</v>
      </c>
      <c r="D74" t="s">
        <v>70</v>
      </c>
      <c r="E74" t="s">
        <v>71</v>
      </c>
      <c r="F74">
        <v>0</v>
      </c>
      <c r="G74" t="s">
        <v>90</v>
      </c>
      <c r="H74" t="s">
        <v>120</v>
      </c>
      <c r="I74" t="s">
        <v>122</v>
      </c>
      <c r="J74">
        <v>148</v>
      </c>
      <c r="K74">
        <v>164.28</v>
      </c>
      <c r="L74">
        <v>1332</v>
      </c>
      <c r="M74">
        <v>1478.52</v>
      </c>
      <c r="N74">
        <v>26</v>
      </c>
      <c r="O74" t="s">
        <v>128</v>
      </c>
      <c r="P74">
        <v>2021</v>
      </c>
    </row>
    <row r="75" spans="1:16">
      <c r="A75">
        <v>44282</v>
      </c>
      <c r="B75" t="s">
        <v>48</v>
      </c>
      <c r="C75">
        <v>3</v>
      </c>
      <c r="D75" t="s">
        <v>70</v>
      </c>
      <c r="E75" t="s">
        <v>71</v>
      </c>
      <c r="F75">
        <v>0</v>
      </c>
      <c r="G75" t="s">
        <v>99</v>
      </c>
      <c r="H75" t="s">
        <v>121</v>
      </c>
      <c r="I75" t="s">
        <v>122</v>
      </c>
      <c r="J75">
        <v>148</v>
      </c>
      <c r="K75">
        <v>201.28</v>
      </c>
      <c r="L75">
        <v>444</v>
      </c>
      <c r="M75">
        <v>603.84</v>
      </c>
      <c r="N75">
        <v>27</v>
      </c>
      <c r="O75" t="s">
        <v>128</v>
      </c>
      <c r="P75">
        <v>2021</v>
      </c>
    </row>
    <row r="76" spans="1:16">
      <c r="A76">
        <v>44283</v>
      </c>
      <c r="B76" t="s">
        <v>56</v>
      </c>
      <c r="C76">
        <v>8</v>
      </c>
      <c r="D76" t="s">
        <v>69</v>
      </c>
      <c r="E76" t="s">
        <v>72</v>
      </c>
      <c r="F76">
        <v>0</v>
      </c>
      <c r="G76" t="s">
        <v>108</v>
      </c>
      <c r="H76" t="s">
        <v>119</v>
      </c>
      <c r="I76" t="s">
        <v>124</v>
      </c>
      <c r="J76">
        <v>43</v>
      </c>
      <c r="K76">
        <v>47.73</v>
      </c>
      <c r="L76">
        <v>344</v>
      </c>
      <c r="M76">
        <v>381.84</v>
      </c>
      <c r="N76">
        <v>28</v>
      </c>
      <c r="O76" t="s">
        <v>128</v>
      </c>
      <c r="P76">
        <v>2021</v>
      </c>
    </row>
    <row r="77" spans="1:16">
      <c r="A77">
        <v>44285</v>
      </c>
      <c r="B77" t="s">
        <v>21</v>
      </c>
      <c r="C77">
        <v>1</v>
      </c>
      <c r="D77" t="s">
        <v>69</v>
      </c>
      <c r="E77" t="s">
        <v>72</v>
      </c>
      <c r="F77">
        <v>0</v>
      </c>
      <c r="G77" t="s">
        <v>74</v>
      </c>
      <c r="H77" t="s">
        <v>118</v>
      </c>
      <c r="I77" t="s">
        <v>123</v>
      </c>
      <c r="J77">
        <v>72</v>
      </c>
      <c r="K77">
        <v>79.92</v>
      </c>
      <c r="L77">
        <v>72</v>
      </c>
      <c r="M77">
        <v>79.92</v>
      </c>
      <c r="N77">
        <v>30</v>
      </c>
      <c r="O77" t="s">
        <v>128</v>
      </c>
      <c r="P77">
        <v>2021</v>
      </c>
    </row>
    <row r="78" spans="1:16">
      <c r="A78">
        <v>44286</v>
      </c>
      <c r="B78" t="s">
        <v>30</v>
      </c>
      <c r="C78">
        <v>3</v>
      </c>
      <c r="D78" t="s">
        <v>70</v>
      </c>
      <c r="E78" t="s">
        <v>72</v>
      </c>
      <c r="F78">
        <v>0</v>
      </c>
      <c r="G78" t="s">
        <v>80</v>
      </c>
      <c r="H78" t="s">
        <v>118</v>
      </c>
      <c r="I78" t="s">
        <v>122</v>
      </c>
      <c r="J78">
        <v>120</v>
      </c>
      <c r="K78">
        <v>162</v>
      </c>
      <c r="L78">
        <v>360</v>
      </c>
      <c r="M78">
        <v>486</v>
      </c>
      <c r="N78">
        <v>31</v>
      </c>
      <c r="O78" t="s">
        <v>128</v>
      </c>
      <c r="P78">
        <v>2021</v>
      </c>
    </row>
    <row r="79" spans="1:16">
      <c r="A79">
        <v>44290</v>
      </c>
      <c r="B79" t="s">
        <v>37</v>
      </c>
      <c r="C79">
        <v>4</v>
      </c>
      <c r="D79" t="s">
        <v>70</v>
      </c>
      <c r="E79" t="s">
        <v>72</v>
      </c>
      <c r="F79">
        <v>0</v>
      </c>
      <c r="G79" t="s">
        <v>87</v>
      </c>
      <c r="H79" t="s">
        <v>118</v>
      </c>
      <c r="I79" t="s">
        <v>123</v>
      </c>
      <c r="J79">
        <v>90</v>
      </c>
      <c r="K79">
        <v>115.2</v>
      </c>
      <c r="L79">
        <v>360</v>
      </c>
      <c r="M79">
        <v>460.8</v>
      </c>
      <c r="N79">
        <v>4</v>
      </c>
      <c r="O79" t="s">
        <v>129</v>
      </c>
      <c r="P79">
        <v>2021</v>
      </c>
    </row>
    <row r="80" spans="1:16">
      <c r="A80">
        <v>44290</v>
      </c>
      <c r="B80" t="s">
        <v>57</v>
      </c>
      <c r="C80">
        <v>9</v>
      </c>
      <c r="D80" t="s">
        <v>69</v>
      </c>
      <c r="E80" t="s">
        <v>72</v>
      </c>
      <c r="F80">
        <v>0</v>
      </c>
      <c r="G80" t="s">
        <v>109</v>
      </c>
      <c r="H80" t="s">
        <v>119</v>
      </c>
      <c r="I80" t="s">
        <v>125</v>
      </c>
      <c r="J80">
        <v>6</v>
      </c>
      <c r="K80">
        <v>7.8599999999999994</v>
      </c>
      <c r="L80">
        <v>54</v>
      </c>
      <c r="M80">
        <v>70.739999999999995</v>
      </c>
      <c r="N80">
        <v>4</v>
      </c>
      <c r="O80" t="s">
        <v>129</v>
      </c>
      <c r="P80">
        <v>2021</v>
      </c>
    </row>
    <row r="81" spans="1:16">
      <c r="A81">
        <v>44291</v>
      </c>
      <c r="B81" t="s">
        <v>25</v>
      </c>
      <c r="C81">
        <v>15</v>
      </c>
      <c r="D81" t="s">
        <v>69</v>
      </c>
      <c r="E81" t="s">
        <v>71</v>
      </c>
      <c r="F81">
        <v>0</v>
      </c>
      <c r="G81" t="s">
        <v>78</v>
      </c>
      <c r="H81" t="s">
        <v>121</v>
      </c>
      <c r="I81" t="s">
        <v>123</v>
      </c>
      <c r="J81">
        <v>93</v>
      </c>
      <c r="K81">
        <v>104.16</v>
      </c>
      <c r="L81">
        <v>1395</v>
      </c>
      <c r="M81">
        <v>1562.4</v>
      </c>
      <c r="N81">
        <v>5</v>
      </c>
      <c r="O81" t="s">
        <v>129</v>
      </c>
      <c r="P81">
        <v>2021</v>
      </c>
    </row>
    <row r="82" spans="1:16">
      <c r="A82">
        <v>44295</v>
      </c>
      <c r="B82" t="s">
        <v>44</v>
      </c>
      <c r="C82">
        <v>3</v>
      </c>
      <c r="D82" t="s">
        <v>69</v>
      </c>
      <c r="E82" t="s">
        <v>71</v>
      </c>
      <c r="F82">
        <v>0</v>
      </c>
      <c r="G82" t="s">
        <v>95</v>
      </c>
      <c r="H82" t="s">
        <v>119</v>
      </c>
      <c r="I82" t="s">
        <v>122</v>
      </c>
      <c r="J82">
        <v>133</v>
      </c>
      <c r="K82">
        <v>155.61000000000001</v>
      </c>
      <c r="L82">
        <v>399</v>
      </c>
      <c r="M82">
        <v>466.83</v>
      </c>
      <c r="N82">
        <v>9</v>
      </c>
      <c r="O82" t="s">
        <v>129</v>
      </c>
      <c r="P82">
        <v>2021</v>
      </c>
    </row>
    <row r="83" spans="1:16">
      <c r="A83">
        <v>44296</v>
      </c>
      <c r="B83" t="s">
        <v>42</v>
      </c>
      <c r="C83">
        <v>14</v>
      </c>
      <c r="D83" t="s">
        <v>70</v>
      </c>
      <c r="E83" t="s">
        <v>71</v>
      </c>
      <c r="F83">
        <v>0</v>
      </c>
      <c r="G83" t="s">
        <v>92</v>
      </c>
      <c r="H83" t="s">
        <v>117</v>
      </c>
      <c r="I83" t="s">
        <v>122</v>
      </c>
      <c r="J83">
        <v>121</v>
      </c>
      <c r="K83">
        <v>141.57</v>
      </c>
      <c r="L83">
        <v>1694</v>
      </c>
      <c r="M83">
        <v>1981.98</v>
      </c>
      <c r="N83">
        <v>10</v>
      </c>
      <c r="O83" t="s">
        <v>129</v>
      </c>
      <c r="P83">
        <v>2021</v>
      </c>
    </row>
    <row r="84" spans="1:16">
      <c r="A84">
        <v>44298</v>
      </c>
      <c r="B84" t="s">
        <v>28</v>
      </c>
      <c r="C84">
        <v>3</v>
      </c>
      <c r="D84" t="s">
        <v>70</v>
      </c>
      <c r="E84" t="s">
        <v>72</v>
      </c>
      <c r="F84">
        <v>0</v>
      </c>
      <c r="G84" t="s">
        <v>93</v>
      </c>
      <c r="H84" t="s">
        <v>118</v>
      </c>
      <c r="I84" t="s">
        <v>123</v>
      </c>
      <c r="J84">
        <v>67</v>
      </c>
      <c r="K84">
        <v>85.76</v>
      </c>
      <c r="L84">
        <v>201</v>
      </c>
      <c r="M84">
        <v>257.27999999999997</v>
      </c>
      <c r="N84">
        <v>12</v>
      </c>
      <c r="O84" t="s">
        <v>129</v>
      </c>
      <c r="P84">
        <v>2021</v>
      </c>
    </row>
    <row r="85" spans="1:16">
      <c r="A85">
        <v>44298</v>
      </c>
      <c r="B85" t="s">
        <v>39</v>
      </c>
      <c r="C85">
        <v>4</v>
      </c>
      <c r="D85" t="s">
        <v>70</v>
      </c>
      <c r="E85" t="s">
        <v>71</v>
      </c>
      <c r="F85">
        <v>0</v>
      </c>
      <c r="G85" t="s">
        <v>89</v>
      </c>
      <c r="H85" t="s">
        <v>121</v>
      </c>
      <c r="I85" t="s">
        <v>124</v>
      </c>
      <c r="J85">
        <v>47</v>
      </c>
      <c r="K85">
        <v>53.11</v>
      </c>
      <c r="L85">
        <v>188</v>
      </c>
      <c r="M85">
        <v>212.44</v>
      </c>
      <c r="N85">
        <v>12</v>
      </c>
      <c r="O85" t="s">
        <v>129</v>
      </c>
      <c r="P85">
        <v>2021</v>
      </c>
    </row>
    <row r="86" spans="1:16">
      <c r="A86">
        <v>44298</v>
      </c>
      <c r="B86" t="s">
        <v>46</v>
      </c>
      <c r="C86">
        <v>9</v>
      </c>
      <c r="D86" t="s">
        <v>70</v>
      </c>
      <c r="E86" t="s">
        <v>71</v>
      </c>
      <c r="F86">
        <v>0</v>
      </c>
      <c r="G86" t="s">
        <v>97</v>
      </c>
      <c r="H86" t="s">
        <v>121</v>
      </c>
      <c r="I86" t="s">
        <v>124</v>
      </c>
      <c r="J86">
        <v>48</v>
      </c>
      <c r="K86">
        <v>57.12</v>
      </c>
      <c r="L86">
        <v>432</v>
      </c>
      <c r="M86">
        <v>514.08000000000004</v>
      </c>
      <c r="N86">
        <v>12</v>
      </c>
      <c r="O86" t="s">
        <v>129</v>
      </c>
      <c r="P86">
        <v>2021</v>
      </c>
    </row>
    <row r="87" spans="1:16">
      <c r="A87">
        <v>44298</v>
      </c>
      <c r="B87" t="s">
        <v>58</v>
      </c>
      <c r="C87">
        <v>13</v>
      </c>
      <c r="D87" t="s">
        <v>70</v>
      </c>
      <c r="E87" t="s">
        <v>72</v>
      </c>
      <c r="F87">
        <v>0</v>
      </c>
      <c r="G87" t="s">
        <v>110</v>
      </c>
      <c r="H87" t="s">
        <v>121</v>
      </c>
      <c r="I87" t="s">
        <v>123</v>
      </c>
      <c r="J87">
        <v>95</v>
      </c>
      <c r="K87">
        <v>119.7</v>
      </c>
      <c r="L87">
        <v>1235</v>
      </c>
      <c r="M87">
        <v>1556.1</v>
      </c>
      <c r="N87">
        <v>12</v>
      </c>
      <c r="O87" t="s">
        <v>129</v>
      </c>
      <c r="P87">
        <v>2021</v>
      </c>
    </row>
    <row r="88" spans="1:16">
      <c r="A88">
        <v>44301</v>
      </c>
      <c r="B88" t="s">
        <v>59</v>
      </c>
      <c r="C88">
        <v>3</v>
      </c>
      <c r="D88" t="s">
        <v>70</v>
      </c>
      <c r="E88" t="s">
        <v>71</v>
      </c>
      <c r="F88">
        <v>0</v>
      </c>
      <c r="G88" t="s">
        <v>111</v>
      </c>
      <c r="H88" t="s">
        <v>120</v>
      </c>
      <c r="I88" t="s">
        <v>122</v>
      </c>
      <c r="J88">
        <v>134</v>
      </c>
      <c r="K88">
        <v>156.78</v>
      </c>
      <c r="L88">
        <v>402</v>
      </c>
      <c r="M88">
        <v>470.34</v>
      </c>
      <c r="N88">
        <v>15</v>
      </c>
      <c r="O88" t="s">
        <v>129</v>
      </c>
      <c r="P88">
        <v>2021</v>
      </c>
    </row>
    <row r="89" spans="1:16">
      <c r="A89">
        <v>44302</v>
      </c>
      <c r="B89" t="s">
        <v>50</v>
      </c>
      <c r="C89">
        <v>15</v>
      </c>
      <c r="D89" t="s">
        <v>70</v>
      </c>
      <c r="E89" t="s">
        <v>72</v>
      </c>
      <c r="F89">
        <v>0</v>
      </c>
      <c r="G89" t="s">
        <v>102</v>
      </c>
      <c r="H89" t="s">
        <v>120</v>
      </c>
      <c r="I89" t="s">
        <v>125</v>
      </c>
      <c r="J89">
        <v>37</v>
      </c>
      <c r="K89">
        <v>49.21</v>
      </c>
      <c r="L89">
        <v>555</v>
      </c>
      <c r="M89">
        <v>738.15</v>
      </c>
      <c r="N89">
        <v>16</v>
      </c>
      <c r="O89" t="s">
        <v>129</v>
      </c>
      <c r="P89">
        <v>2021</v>
      </c>
    </row>
    <row r="90" spans="1:16">
      <c r="A90">
        <v>44304</v>
      </c>
      <c r="B90" t="s">
        <v>21</v>
      </c>
      <c r="C90">
        <v>9</v>
      </c>
      <c r="D90" t="s">
        <v>68</v>
      </c>
      <c r="E90" t="s">
        <v>71</v>
      </c>
      <c r="F90">
        <v>0</v>
      </c>
      <c r="G90" t="s">
        <v>74</v>
      </c>
      <c r="H90" t="s">
        <v>118</v>
      </c>
      <c r="I90" t="s">
        <v>123</v>
      </c>
      <c r="J90">
        <v>72</v>
      </c>
      <c r="K90">
        <v>79.92</v>
      </c>
      <c r="L90">
        <v>648</v>
      </c>
      <c r="M90">
        <v>719.28</v>
      </c>
      <c r="N90">
        <v>18</v>
      </c>
      <c r="O90" t="s">
        <v>129</v>
      </c>
      <c r="P90">
        <v>2021</v>
      </c>
    </row>
    <row r="91" spans="1:16">
      <c r="A91">
        <v>44304</v>
      </c>
      <c r="B91" t="s">
        <v>60</v>
      </c>
      <c r="C91">
        <v>13</v>
      </c>
      <c r="D91" t="s">
        <v>70</v>
      </c>
      <c r="E91" t="s">
        <v>72</v>
      </c>
      <c r="F91">
        <v>0</v>
      </c>
      <c r="G91" t="s">
        <v>112</v>
      </c>
      <c r="H91" t="s">
        <v>120</v>
      </c>
      <c r="I91" t="s">
        <v>122</v>
      </c>
      <c r="J91">
        <v>150</v>
      </c>
      <c r="K91">
        <v>210</v>
      </c>
      <c r="L91">
        <v>1950</v>
      </c>
      <c r="M91">
        <v>2730</v>
      </c>
      <c r="N91">
        <v>18</v>
      </c>
      <c r="O91" t="s">
        <v>129</v>
      </c>
      <c r="P91">
        <v>2021</v>
      </c>
    </row>
    <row r="92" spans="1:16">
      <c r="A92">
        <v>44309</v>
      </c>
      <c r="B92" t="s">
        <v>30</v>
      </c>
      <c r="C92">
        <v>6</v>
      </c>
      <c r="D92" t="s">
        <v>70</v>
      </c>
      <c r="E92" t="s">
        <v>71</v>
      </c>
      <c r="F92">
        <v>0</v>
      </c>
      <c r="G92" t="s">
        <v>80</v>
      </c>
      <c r="H92" t="s">
        <v>118</v>
      </c>
      <c r="I92" t="s">
        <v>122</v>
      </c>
      <c r="J92">
        <v>120</v>
      </c>
      <c r="K92">
        <v>162</v>
      </c>
      <c r="L92">
        <v>720</v>
      </c>
      <c r="M92">
        <v>972</v>
      </c>
      <c r="N92">
        <v>23</v>
      </c>
      <c r="O92" t="s">
        <v>129</v>
      </c>
      <c r="P92">
        <v>2021</v>
      </c>
    </row>
    <row r="93" spans="1:16">
      <c r="A93">
        <v>44309</v>
      </c>
      <c r="B93" t="s">
        <v>53</v>
      </c>
      <c r="C93">
        <v>10</v>
      </c>
      <c r="D93" t="s">
        <v>70</v>
      </c>
      <c r="E93" t="s">
        <v>71</v>
      </c>
      <c r="F93">
        <v>0</v>
      </c>
      <c r="G93" t="s">
        <v>105</v>
      </c>
      <c r="H93" t="s">
        <v>121</v>
      </c>
      <c r="I93" t="s">
        <v>125</v>
      </c>
      <c r="J93">
        <v>37</v>
      </c>
      <c r="K93">
        <v>41.81</v>
      </c>
      <c r="L93">
        <v>370</v>
      </c>
      <c r="M93">
        <v>418.1</v>
      </c>
      <c r="N93">
        <v>23</v>
      </c>
      <c r="O93" t="s">
        <v>129</v>
      </c>
      <c r="P93">
        <v>2021</v>
      </c>
    </row>
    <row r="94" spans="1:16">
      <c r="A94">
        <v>44310</v>
      </c>
      <c r="B94" t="s">
        <v>48</v>
      </c>
      <c r="C94">
        <v>2</v>
      </c>
      <c r="D94" t="s">
        <v>69</v>
      </c>
      <c r="E94" t="s">
        <v>71</v>
      </c>
      <c r="F94">
        <v>0</v>
      </c>
      <c r="G94" t="s">
        <v>99</v>
      </c>
      <c r="H94" t="s">
        <v>121</v>
      </c>
      <c r="I94" t="s">
        <v>122</v>
      </c>
      <c r="J94">
        <v>148</v>
      </c>
      <c r="K94">
        <v>201.28</v>
      </c>
      <c r="L94">
        <v>296</v>
      </c>
      <c r="M94">
        <v>402.56</v>
      </c>
      <c r="N94">
        <v>24</v>
      </c>
      <c r="O94" t="s">
        <v>129</v>
      </c>
      <c r="P94">
        <v>2021</v>
      </c>
    </row>
    <row r="95" spans="1:16">
      <c r="A95">
        <v>44312</v>
      </c>
      <c r="B95" t="s">
        <v>28</v>
      </c>
      <c r="C95">
        <v>3</v>
      </c>
      <c r="D95" t="s">
        <v>70</v>
      </c>
      <c r="E95" t="s">
        <v>71</v>
      </c>
      <c r="F95">
        <v>0</v>
      </c>
      <c r="G95" t="s">
        <v>93</v>
      </c>
      <c r="H95" t="s">
        <v>118</v>
      </c>
      <c r="I95" t="s">
        <v>123</v>
      </c>
      <c r="J95">
        <v>67</v>
      </c>
      <c r="K95">
        <v>85.76</v>
      </c>
      <c r="L95">
        <v>201</v>
      </c>
      <c r="M95">
        <v>257.27999999999997</v>
      </c>
      <c r="N95">
        <v>26</v>
      </c>
      <c r="O95" t="s">
        <v>129</v>
      </c>
      <c r="P95">
        <v>2021</v>
      </c>
    </row>
    <row r="96" spans="1:16">
      <c r="A96">
        <v>44315</v>
      </c>
      <c r="B96" t="s">
        <v>48</v>
      </c>
      <c r="C96">
        <v>7</v>
      </c>
      <c r="D96" t="s">
        <v>70</v>
      </c>
      <c r="E96" t="s">
        <v>71</v>
      </c>
      <c r="F96">
        <v>0</v>
      </c>
      <c r="G96" t="s">
        <v>99</v>
      </c>
      <c r="H96" t="s">
        <v>121</v>
      </c>
      <c r="I96" t="s">
        <v>122</v>
      </c>
      <c r="J96">
        <v>148</v>
      </c>
      <c r="K96">
        <v>201.28</v>
      </c>
      <c r="L96">
        <v>1036</v>
      </c>
      <c r="M96">
        <v>1408.96</v>
      </c>
      <c r="N96">
        <v>29</v>
      </c>
      <c r="O96" t="s">
        <v>129</v>
      </c>
      <c r="P96">
        <v>2021</v>
      </c>
    </row>
    <row r="97" spans="1:16">
      <c r="A97">
        <v>44316</v>
      </c>
      <c r="B97" t="s">
        <v>39</v>
      </c>
      <c r="C97">
        <v>1</v>
      </c>
      <c r="D97" t="s">
        <v>70</v>
      </c>
      <c r="E97" t="s">
        <v>71</v>
      </c>
      <c r="F97">
        <v>0</v>
      </c>
      <c r="G97" t="s">
        <v>89</v>
      </c>
      <c r="H97" t="s">
        <v>121</v>
      </c>
      <c r="I97" t="s">
        <v>124</v>
      </c>
      <c r="J97">
        <v>47</v>
      </c>
      <c r="K97">
        <v>53.11</v>
      </c>
      <c r="L97">
        <v>47</v>
      </c>
      <c r="M97">
        <v>53.11</v>
      </c>
      <c r="N97">
        <v>30</v>
      </c>
      <c r="O97" t="s">
        <v>129</v>
      </c>
      <c r="P97">
        <v>2021</v>
      </c>
    </row>
    <row r="98" spans="1:16">
      <c r="A98">
        <v>44317</v>
      </c>
      <c r="B98" t="s">
        <v>50</v>
      </c>
      <c r="C98">
        <v>3</v>
      </c>
      <c r="D98" t="s">
        <v>69</v>
      </c>
      <c r="E98" t="s">
        <v>72</v>
      </c>
      <c r="F98">
        <v>0</v>
      </c>
      <c r="G98" t="s">
        <v>102</v>
      </c>
      <c r="H98" t="s">
        <v>120</v>
      </c>
      <c r="I98" t="s">
        <v>125</v>
      </c>
      <c r="J98">
        <v>37</v>
      </c>
      <c r="K98">
        <v>49.21</v>
      </c>
      <c r="L98">
        <v>111</v>
      </c>
      <c r="M98">
        <v>147.63</v>
      </c>
      <c r="N98">
        <v>1</v>
      </c>
      <c r="O98" t="s">
        <v>130</v>
      </c>
      <c r="P98">
        <v>2021</v>
      </c>
    </row>
    <row r="99" spans="1:16">
      <c r="A99">
        <v>44317</v>
      </c>
      <c r="B99" t="s">
        <v>30</v>
      </c>
      <c r="C99">
        <v>1</v>
      </c>
      <c r="D99" t="s">
        <v>69</v>
      </c>
      <c r="E99" t="s">
        <v>72</v>
      </c>
      <c r="F99">
        <v>0</v>
      </c>
      <c r="G99" t="s">
        <v>80</v>
      </c>
      <c r="H99" t="s">
        <v>118</v>
      </c>
      <c r="I99" t="s">
        <v>122</v>
      </c>
      <c r="J99">
        <v>120</v>
      </c>
      <c r="K99">
        <v>162</v>
      </c>
      <c r="L99">
        <v>120</v>
      </c>
      <c r="M99">
        <v>162</v>
      </c>
      <c r="N99">
        <v>1</v>
      </c>
      <c r="O99" t="s">
        <v>130</v>
      </c>
      <c r="P99">
        <v>2021</v>
      </c>
    </row>
    <row r="100" spans="1:16">
      <c r="A100">
        <v>44319</v>
      </c>
      <c r="B100" t="s">
        <v>33</v>
      </c>
      <c r="C100">
        <v>3</v>
      </c>
      <c r="D100" t="s">
        <v>69</v>
      </c>
      <c r="E100" t="s">
        <v>71</v>
      </c>
      <c r="F100">
        <v>0</v>
      </c>
      <c r="G100" t="s">
        <v>83</v>
      </c>
      <c r="H100" t="s">
        <v>121</v>
      </c>
      <c r="I100" t="s">
        <v>124</v>
      </c>
      <c r="J100">
        <v>55</v>
      </c>
      <c r="K100">
        <v>58.3</v>
      </c>
      <c r="L100">
        <v>165</v>
      </c>
      <c r="M100">
        <v>174.9</v>
      </c>
      <c r="N100">
        <v>3</v>
      </c>
      <c r="O100" t="s">
        <v>130</v>
      </c>
      <c r="P100">
        <v>2021</v>
      </c>
    </row>
    <row r="101" spans="1:16">
      <c r="A101">
        <v>44320</v>
      </c>
      <c r="B101" t="s">
        <v>47</v>
      </c>
      <c r="C101">
        <v>13</v>
      </c>
      <c r="D101" t="s">
        <v>69</v>
      </c>
      <c r="E101" t="s">
        <v>71</v>
      </c>
      <c r="F101">
        <v>0</v>
      </c>
      <c r="G101" t="s">
        <v>98</v>
      </c>
      <c r="H101" t="s">
        <v>120</v>
      </c>
      <c r="I101" t="s">
        <v>125</v>
      </c>
      <c r="J101">
        <v>12</v>
      </c>
      <c r="K101">
        <v>15.72</v>
      </c>
      <c r="L101">
        <v>156</v>
      </c>
      <c r="M101">
        <v>204.36</v>
      </c>
      <c r="N101">
        <v>4</v>
      </c>
      <c r="O101" t="s">
        <v>130</v>
      </c>
      <c r="P101">
        <v>2021</v>
      </c>
    </row>
    <row r="102" spans="1:16">
      <c r="A102">
        <v>44320</v>
      </c>
      <c r="B102" t="s">
        <v>29</v>
      </c>
      <c r="C102">
        <v>4</v>
      </c>
      <c r="D102" t="s">
        <v>70</v>
      </c>
      <c r="E102" t="s">
        <v>72</v>
      </c>
      <c r="F102">
        <v>0</v>
      </c>
      <c r="G102" t="s">
        <v>113</v>
      </c>
      <c r="H102" t="s">
        <v>120</v>
      </c>
      <c r="I102" t="s">
        <v>123</v>
      </c>
      <c r="J102">
        <v>112</v>
      </c>
      <c r="K102">
        <v>146.72</v>
      </c>
      <c r="L102">
        <v>448</v>
      </c>
      <c r="M102">
        <v>586.88</v>
      </c>
      <c r="N102">
        <v>4</v>
      </c>
      <c r="O102" t="s">
        <v>130</v>
      </c>
      <c r="P102">
        <v>2021</v>
      </c>
    </row>
    <row r="103" spans="1:16">
      <c r="A103">
        <v>44321</v>
      </c>
      <c r="B103" t="s">
        <v>57</v>
      </c>
      <c r="C103">
        <v>13</v>
      </c>
      <c r="D103" t="s">
        <v>70</v>
      </c>
      <c r="E103" t="s">
        <v>72</v>
      </c>
      <c r="F103">
        <v>0</v>
      </c>
      <c r="G103" t="s">
        <v>109</v>
      </c>
      <c r="H103" t="s">
        <v>119</v>
      </c>
      <c r="I103" t="s">
        <v>125</v>
      </c>
      <c r="J103">
        <v>6</v>
      </c>
      <c r="K103">
        <v>7.8599999999999994</v>
      </c>
      <c r="L103">
        <v>78</v>
      </c>
      <c r="M103">
        <v>102.18</v>
      </c>
      <c r="N103">
        <v>5</v>
      </c>
      <c r="O103" t="s">
        <v>130</v>
      </c>
      <c r="P103">
        <v>2021</v>
      </c>
    </row>
    <row r="104" spans="1:16">
      <c r="A104">
        <v>44322</v>
      </c>
      <c r="B104" t="s">
        <v>45</v>
      </c>
      <c r="C104">
        <v>15</v>
      </c>
      <c r="D104" t="s">
        <v>70</v>
      </c>
      <c r="E104" t="s">
        <v>71</v>
      </c>
      <c r="F104">
        <v>0</v>
      </c>
      <c r="G104" t="s">
        <v>96</v>
      </c>
      <c r="H104" t="s">
        <v>119</v>
      </c>
      <c r="I104" t="s">
        <v>123</v>
      </c>
      <c r="J104">
        <v>83</v>
      </c>
      <c r="K104">
        <v>94.62</v>
      </c>
      <c r="L104">
        <v>1245</v>
      </c>
      <c r="M104">
        <v>1419.3</v>
      </c>
      <c r="N104">
        <v>6</v>
      </c>
      <c r="O104" t="s">
        <v>130</v>
      </c>
      <c r="P104">
        <v>2021</v>
      </c>
    </row>
    <row r="105" spans="1:16">
      <c r="A105">
        <v>44322</v>
      </c>
      <c r="B105" t="s">
        <v>57</v>
      </c>
      <c r="C105">
        <v>6</v>
      </c>
      <c r="D105" t="s">
        <v>69</v>
      </c>
      <c r="E105" t="s">
        <v>71</v>
      </c>
      <c r="F105">
        <v>0</v>
      </c>
      <c r="G105" t="s">
        <v>109</v>
      </c>
      <c r="H105" t="s">
        <v>119</v>
      </c>
      <c r="I105" t="s">
        <v>125</v>
      </c>
      <c r="J105">
        <v>6</v>
      </c>
      <c r="K105">
        <v>7.8599999999999994</v>
      </c>
      <c r="L105">
        <v>36</v>
      </c>
      <c r="M105">
        <v>47.16</v>
      </c>
      <c r="N105">
        <v>6</v>
      </c>
      <c r="O105" t="s">
        <v>130</v>
      </c>
      <c r="P105">
        <v>2021</v>
      </c>
    </row>
    <row r="106" spans="1:16">
      <c r="A106">
        <v>44323</v>
      </c>
      <c r="B106" t="s">
        <v>50</v>
      </c>
      <c r="C106">
        <v>1</v>
      </c>
      <c r="D106" t="s">
        <v>70</v>
      </c>
      <c r="E106" t="s">
        <v>72</v>
      </c>
      <c r="F106">
        <v>0</v>
      </c>
      <c r="G106" t="s">
        <v>102</v>
      </c>
      <c r="H106" t="s">
        <v>120</v>
      </c>
      <c r="I106" t="s">
        <v>125</v>
      </c>
      <c r="J106">
        <v>37</v>
      </c>
      <c r="K106">
        <v>49.21</v>
      </c>
      <c r="L106">
        <v>37</v>
      </c>
      <c r="M106">
        <v>49.21</v>
      </c>
      <c r="N106">
        <v>7</v>
      </c>
      <c r="O106" t="s">
        <v>130</v>
      </c>
      <c r="P106">
        <v>2021</v>
      </c>
    </row>
    <row r="107" spans="1:16">
      <c r="A107">
        <v>44325</v>
      </c>
      <c r="B107" t="s">
        <v>41</v>
      </c>
      <c r="C107">
        <v>6</v>
      </c>
      <c r="D107" t="s">
        <v>69</v>
      </c>
      <c r="E107" t="s">
        <v>71</v>
      </c>
      <c r="F107">
        <v>0</v>
      </c>
      <c r="G107" t="s">
        <v>91</v>
      </c>
      <c r="H107" t="s">
        <v>120</v>
      </c>
      <c r="I107" t="s">
        <v>125</v>
      </c>
      <c r="J107">
        <v>13</v>
      </c>
      <c r="K107">
        <v>16.64</v>
      </c>
      <c r="L107">
        <v>78</v>
      </c>
      <c r="M107">
        <v>99.84</v>
      </c>
      <c r="N107">
        <v>9</v>
      </c>
      <c r="O107" t="s">
        <v>130</v>
      </c>
      <c r="P107">
        <v>2021</v>
      </c>
    </row>
    <row r="108" spans="1:16">
      <c r="A108">
        <v>44325</v>
      </c>
      <c r="B108" t="s">
        <v>53</v>
      </c>
      <c r="C108">
        <v>8</v>
      </c>
      <c r="D108" t="s">
        <v>70</v>
      </c>
      <c r="E108" t="s">
        <v>72</v>
      </c>
      <c r="F108">
        <v>0</v>
      </c>
      <c r="G108" t="s">
        <v>105</v>
      </c>
      <c r="H108" t="s">
        <v>121</v>
      </c>
      <c r="I108" t="s">
        <v>125</v>
      </c>
      <c r="J108">
        <v>37</v>
      </c>
      <c r="K108">
        <v>41.81</v>
      </c>
      <c r="L108">
        <v>296</v>
      </c>
      <c r="M108">
        <v>334.48</v>
      </c>
      <c r="N108">
        <v>9</v>
      </c>
      <c r="O108" t="s">
        <v>130</v>
      </c>
      <c r="P108">
        <v>2021</v>
      </c>
    </row>
    <row r="109" spans="1:16">
      <c r="A109">
        <v>44328</v>
      </c>
      <c r="B109" t="s">
        <v>41</v>
      </c>
      <c r="C109">
        <v>3</v>
      </c>
      <c r="D109" t="s">
        <v>70</v>
      </c>
      <c r="E109" t="s">
        <v>71</v>
      </c>
      <c r="F109">
        <v>0</v>
      </c>
      <c r="G109" t="s">
        <v>91</v>
      </c>
      <c r="H109" t="s">
        <v>120</v>
      </c>
      <c r="I109" t="s">
        <v>125</v>
      </c>
      <c r="J109">
        <v>13</v>
      </c>
      <c r="K109">
        <v>16.64</v>
      </c>
      <c r="L109">
        <v>39</v>
      </c>
      <c r="M109">
        <v>49.92</v>
      </c>
      <c r="N109">
        <v>12</v>
      </c>
      <c r="O109" t="s">
        <v>130</v>
      </c>
      <c r="P109">
        <v>2021</v>
      </c>
    </row>
    <row r="110" spans="1:16">
      <c r="A110">
        <v>44328</v>
      </c>
      <c r="B110" t="s">
        <v>24</v>
      </c>
      <c r="C110">
        <v>15</v>
      </c>
      <c r="D110" t="s">
        <v>70</v>
      </c>
      <c r="E110" t="s">
        <v>71</v>
      </c>
      <c r="F110">
        <v>0</v>
      </c>
      <c r="G110" t="s">
        <v>77</v>
      </c>
      <c r="H110" t="s">
        <v>121</v>
      </c>
      <c r="I110" t="s">
        <v>125</v>
      </c>
      <c r="J110">
        <v>5</v>
      </c>
      <c r="K110">
        <v>6.7</v>
      </c>
      <c r="L110">
        <v>75</v>
      </c>
      <c r="M110">
        <v>100.5</v>
      </c>
      <c r="N110">
        <v>12</v>
      </c>
      <c r="O110" t="s">
        <v>130</v>
      </c>
      <c r="P110">
        <v>2021</v>
      </c>
    </row>
    <row r="111" spans="1:16">
      <c r="A111">
        <v>44329</v>
      </c>
      <c r="B111" t="s">
        <v>39</v>
      </c>
      <c r="C111">
        <v>4</v>
      </c>
      <c r="D111" t="s">
        <v>70</v>
      </c>
      <c r="E111" t="s">
        <v>71</v>
      </c>
      <c r="F111">
        <v>0</v>
      </c>
      <c r="G111" t="s">
        <v>89</v>
      </c>
      <c r="H111" t="s">
        <v>121</v>
      </c>
      <c r="I111" t="s">
        <v>124</v>
      </c>
      <c r="J111">
        <v>47</v>
      </c>
      <c r="K111">
        <v>53.11</v>
      </c>
      <c r="L111">
        <v>188</v>
      </c>
      <c r="M111">
        <v>212.44</v>
      </c>
      <c r="N111">
        <v>13</v>
      </c>
      <c r="O111" t="s">
        <v>130</v>
      </c>
      <c r="P111">
        <v>2021</v>
      </c>
    </row>
    <row r="112" spans="1:16">
      <c r="A112">
        <v>44336</v>
      </c>
      <c r="B112" t="s">
        <v>30</v>
      </c>
      <c r="C112">
        <v>2</v>
      </c>
      <c r="D112" t="s">
        <v>69</v>
      </c>
      <c r="E112" t="s">
        <v>72</v>
      </c>
      <c r="F112">
        <v>0</v>
      </c>
      <c r="G112" t="s">
        <v>80</v>
      </c>
      <c r="H112" t="s">
        <v>118</v>
      </c>
      <c r="I112" t="s">
        <v>122</v>
      </c>
      <c r="J112">
        <v>120</v>
      </c>
      <c r="K112">
        <v>162</v>
      </c>
      <c r="L112">
        <v>240</v>
      </c>
      <c r="M112">
        <v>324</v>
      </c>
      <c r="N112">
        <v>20</v>
      </c>
      <c r="O112" t="s">
        <v>130</v>
      </c>
      <c r="P112">
        <v>2021</v>
      </c>
    </row>
    <row r="113" spans="1:16">
      <c r="A113">
        <v>44339</v>
      </c>
      <c r="B113" t="s">
        <v>37</v>
      </c>
      <c r="C113">
        <v>11</v>
      </c>
      <c r="D113" t="s">
        <v>70</v>
      </c>
      <c r="E113" t="s">
        <v>71</v>
      </c>
      <c r="F113">
        <v>0</v>
      </c>
      <c r="G113" t="s">
        <v>87</v>
      </c>
      <c r="H113" t="s">
        <v>118</v>
      </c>
      <c r="I113" t="s">
        <v>123</v>
      </c>
      <c r="J113">
        <v>90</v>
      </c>
      <c r="K113">
        <v>115.2</v>
      </c>
      <c r="L113">
        <v>990</v>
      </c>
      <c r="M113">
        <v>1267.2</v>
      </c>
      <c r="N113">
        <v>23</v>
      </c>
      <c r="O113" t="s">
        <v>130</v>
      </c>
      <c r="P113">
        <v>2021</v>
      </c>
    </row>
    <row r="114" spans="1:16">
      <c r="A114">
        <v>44346</v>
      </c>
      <c r="B114" t="s">
        <v>32</v>
      </c>
      <c r="C114">
        <v>13</v>
      </c>
      <c r="D114" t="s">
        <v>69</v>
      </c>
      <c r="E114" t="s">
        <v>71</v>
      </c>
      <c r="F114">
        <v>0</v>
      </c>
      <c r="G114" t="s">
        <v>82</v>
      </c>
      <c r="H114" t="s">
        <v>117</v>
      </c>
      <c r="I114" t="s">
        <v>122</v>
      </c>
      <c r="J114">
        <v>141</v>
      </c>
      <c r="K114">
        <v>149.46</v>
      </c>
      <c r="L114">
        <v>1833</v>
      </c>
      <c r="M114">
        <v>1942.98</v>
      </c>
      <c r="N114">
        <v>30</v>
      </c>
      <c r="O114" t="s">
        <v>130</v>
      </c>
      <c r="P114">
        <v>2021</v>
      </c>
    </row>
    <row r="115" spans="1:16">
      <c r="A115">
        <v>44346</v>
      </c>
      <c r="B115" t="s">
        <v>22</v>
      </c>
      <c r="C115">
        <v>6</v>
      </c>
      <c r="D115" t="s">
        <v>69</v>
      </c>
      <c r="E115" t="s">
        <v>72</v>
      </c>
      <c r="F115">
        <v>0</v>
      </c>
      <c r="G115" t="s">
        <v>75</v>
      </c>
      <c r="H115" t="s">
        <v>120</v>
      </c>
      <c r="I115" t="s">
        <v>123</v>
      </c>
      <c r="J115">
        <v>112</v>
      </c>
      <c r="K115">
        <v>122.08</v>
      </c>
      <c r="L115">
        <v>672</v>
      </c>
      <c r="M115">
        <v>732.48</v>
      </c>
      <c r="N115">
        <v>30</v>
      </c>
      <c r="O115" t="s">
        <v>130</v>
      </c>
      <c r="P115">
        <v>2021</v>
      </c>
    </row>
    <row r="116" spans="1:16">
      <c r="A116">
        <v>44350</v>
      </c>
      <c r="B116" t="s">
        <v>52</v>
      </c>
      <c r="C116">
        <v>10</v>
      </c>
      <c r="D116" t="s">
        <v>70</v>
      </c>
      <c r="E116" t="s">
        <v>72</v>
      </c>
      <c r="F116">
        <v>0</v>
      </c>
      <c r="G116" t="s">
        <v>104</v>
      </c>
      <c r="H116" t="s">
        <v>117</v>
      </c>
      <c r="I116" t="s">
        <v>122</v>
      </c>
      <c r="J116">
        <v>126</v>
      </c>
      <c r="K116">
        <v>162.54</v>
      </c>
      <c r="L116">
        <v>1260</v>
      </c>
      <c r="M116">
        <v>1625.4</v>
      </c>
      <c r="N116">
        <v>3</v>
      </c>
      <c r="O116" t="s">
        <v>131</v>
      </c>
      <c r="P116">
        <v>2021</v>
      </c>
    </row>
    <row r="117" spans="1:16">
      <c r="A117">
        <v>44351</v>
      </c>
      <c r="B117" t="s">
        <v>34</v>
      </c>
      <c r="C117">
        <v>8</v>
      </c>
      <c r="D117" t="s">
        <v>68</v>
      </c>
      <c r="E117" t="s">
        <v>71</v>
      </c>
      <c r="F117">
        <v>0</v>
      </c>
      <c r="G117" t="s">
        <v>84</v>
      </c>
      <c r="H117" t="s">
        <v>117</v>
      </c>
      <c r="I117" t="s">
        <v>124</v>
      </c>
      <c r="J117">
        <v>61</v>
      </c>
      <c r="K117">
        <v>76.25</v>
      </c>
      <c r="L117">
        <v>488</v>
      </c>
      <c r="M117">
        <v>610</v>
      </c>
      <c r="N117">
        <v>4</v>
      </c>
      <c r="O117" t="s">
        <v>131</v>
      </c>
      <c r="P117">
        <v>2021</v>
      </c>
    </row>
    <row r="118" spans="1:16">
      <c r="A118">
        <v>44351</v>
      </c>
      <c r="B118" t="s">
        <v>34</v>
      </c>
      <c r="C118">
        <v>12</v>
      </c>
      <c r="D118" t="s">
        <v>69</v>
      </c>
      <c r="E118" t="s">
        <v>72</v>
      </c>
      <c r="F118">
        <v>0</v>
      </c>
      <c r="G118" t="s">
        <v>84</v>
      </c>
      <c r="H118" t="s">
        <v>117</v>
      </c>
      <c r="I118" t="s">
        <v>124</v>
      </c>
      <c r="J118">
        <v>61</v>
      </c>
      <c r="K118">
        <v>76.25</v>
      </c>
      <c r="L118">
        <v>732</v>
      </c>
      <c r="M118">
        <v>915</v>
      </c>
      <c r="N118">
        <v>4</v>
      </c>
      <c r="O118" t="s">
        <v>131</v>
      </c>
      <c r="P118">
        <v>2021</v>
      </c>
    </row>
    <row r="119" spans="1:16">
      <c r="A119">
        <v>44352</v>
      </c>
      <c r="B119" t="s">
        <v>42</v>
      </c>
      <c r="C119">
        <v>15</v>
      </c>
      <c r="D119" t="s">
        <v>68</v>
      </c>
      <c r="E119" t="s">
        <v>71</v>
      </c>
      <c r="F119">
        <v>0</v>
      </c>
      <c r="G119" t="s">
        <v>92</v>
      </c>
      <c r="H119" t="s">
        <v>117</v>
      </c>
      <c r="I119" t="s">
        <v>122</v>
      </c>
      <c r="J119">
        <v>121</v>
      </c>
      <c r="K119">
        <v>141.57</v>
      </c>
      <c r="L119">
        <v>1815</v>
      </c>
      <c r="M119">
        <v>2123.5500000000002</v>
      </c>
      <c r="N119">
        <v>5</v>
      </c>
      <c r="O119" t="s">
        <v>131</v>
      </c>
      <c r="P119">
        <v>2021</v>
      </c>
    </row>
    <row r="120" spans="1:16">
      <c r="A120">
        <v>44352</v>
      </c>
      <c r="B120" t="s">
        <v>24</v>
      </c>
      <c r="C120">
        <v>10</v>
      </c>
      <c r="D120" t="s">
        <v>70</v>
      </c>
      <c r="E120" t="s">
        <v>71</v>
      </c>
      <c r="F120">
        <v>0</v>
      </c>
      <c r="G120" t="s">
        <v>77</v>
      </c>
      <c r="H120" t="s">
        <v>121</v>
      </c>
      <c r="I120" t="s">
        <v>125</v>
      </c>
      <c r="J120">
        <v>5</v>
      </c>
      <c r="K120">
        <v>6.7</v>
      </c>
      <c r="L120">
        <v>50</v>
      </c>
      <c r="M120">
        <v>67</v>
      </c>
      <c r="N120">
        <v>5</v>
      </c>
      <c r="O120" t="s">
        <v>131</v>
      </c>
      <c r="P120">
        <v>2021</v>
      </c>
    </row>
    <row r="121" spans="1:16">
      <c r="A121">
        <v>44353</v>
      </c>
      <c r="B121" t="s">
        <v>58</v>
      </c>
      <c r="C121">
        <v>6</v>
      </c>
      <c r="D121" t="s">
        <v>70</v>
      </c>
      <c r="E121" t="s">
        <v>71</v>
      </c>
      <c r="F121">
        <v>0</v>
      </c>
      <c r="G121" t="s">
        <v>110</v>
      </c>
      <c r="H121" t="s">
        <v>121</v>
      </c>
      <c r="I121" t="s">
        <v>123</v>
      </c>
      <c r="J121">
        <v>95</v>
      </c>
      <c r="K121">
        <v>119.7</v>
      </c>
      <c r="L121">
        <v>570</v>
      </c>
      <c r="M121">
        <v>718.2</v>
      </c>
      <c r="N121">
        <v>6</v>
      </c>
      <c r="O121" t="s">
        <v>131</v>
      </c>
      <c r="P121">
        <v>2021</v>
      </c>
    </row>
    <row r="122" spans="1:16">
      <c r="A122">
        <v>44355</v>
      </c>
      <c r="B122" t="s">
        <v>53</v>
      </c>
      <c r="C122">
        <v>11</v>
      </c>
      <c r="D122" t="s">
        <v>70</v>
      </c>
      <c r="E122" t="s">
        <v>71</v>
      </c>
      <c r="F122">
        <v>0</v>
      </c>
      <c r="G122" t="s">
        <v>105</v>
      </c>
      <c r="H122" t="s">
        <v>121</v>
      </c>
      <c r="I122" t="s">
        <v>125</v>
      </c>
      <c r="J122">
        <v>37</v>
      </c>
      <c r="K122">
        <v>41.81</v>
      </c>
      <c r="L122">
        <v>407</v>
      </c>
      <c r="M122">
        <v>459.91</v>
      </c>
      <c r="N122">
        <v>8</v>
      </c>
      <c r="O122" t="s">
        <v>131</v>
      </c>
      <c r="P122">
        <v>2021</v>
      </c>
    </row>
    <row r="123" spans="1:16">
      <c r="A123">
        <v>44355</v>
      </c>
      <c r="B123" t="s">
        <v>23</v>
      </c>
      <c r="C123">
        <v>11</v>
      </c>
      <c r="D123" t="s">
        <v>68</v>
      </c>
      <c r="E123" t="s">
        <v>72</v>
      </c>
      <c r="F123">
        <v>0</v>
      </c>
      <c r="G123" t="s">
        <v>76</v>
      </c>
      <c r="H123" t="s">
        <v>119</v>
      </c>
      <c r="I123" t="s">
        <v>124</v>
      </c>
      <c r="J123">
        <v>44</v>
      </c>
      <c r="K123">
        <v>48.84</v>
      </c>
      <c r="L123">
        <v>484</v>
      </c>
      <c r="M123">
        <v>537.24</v>
      </c>
      <c r="N123">
        <v>8</v>
      </c>
      <c r="O123" t="s">
        <v>131</v>
      </c>
      <c r="P123">
        <v>2021</v>
      </c>
    </row>
    <row r="124" spans="1:16">
      <c r="A124">
        <v>44356</v>
      </c>
      <c r="B124" t="s">
        <v>36</v>
      </c>
      <c r="C124">
        <v>7</v>
      </c>
      <c r="D124" t="s">
        <v>70</v>
      </c>
      <c r="E124" t="s">
        <v>71</v>
      </c>
      <c r="F124">
        <v>0</v>
      </c>
      <c r="G124" t="s">
        <v>86</v>
      </c>
      <c r="H124" t="s">
        <v>119</v>
      </c>
      <c r="I124" t="s">
        <v>123</v>
      </c>
      <c r="J124">
        <v>98</v>
      </c>
      <c r="K124">
        <v>103.88</v>
      </c>
      <c r="L124">
        <v>686</v>
      </c>
      <c r="M124">
        <v>727.16</v>
      </c>
      <c r="N124">
        <v>9</v>
      </c>
      <c r="O124" t="s">
        <v>131</v>
      </c>
      <c r="P124">
        <v>2021</v>
      </c>
    </row>
    <row r="125" spans="1:16">
      <c r="A125">
        <v>44358</v>
      </c>
      <c r="B125" t="s">
        <v>38</v>
      </c>
      <c r="C125">
        <v>12</v>
      </c>
      <c r="D125" t="s">
        <v>68</v>
      </c>
      <c r="E125" t="s">
        <v>72</v>
      </c>
      <c r="F125">
        <v>0</v>
      </c>
      <c r="G125" t="s">
        <v>88</v>
      </c>
      <c r="H125" t="s">
        <v>121</v>
      </c>
      <c r="I125" t="s">
        <v>123</v>
      </c>
      <c r="J125">
        <v>89</v>
      </c>
      <c r="K125">
        <v>117.48</v>
      </c>
      <c r="L125">
        <v>1068</v>
      </c>
      <c r="M125">
        <v>1409.76</v>
      </c>
      <c r="N125">
        <v>11</v>
      </c>
      <c r="O125" t="s">
        <v>131</v>
      </c>
      <c r="P125">
        <v>2021</v>
      </c>
    </row>
    <row r="126" spans="1:16">
      <c r="A126">
        <v>44359</v>
      </c>
      <c r="B126" t="s">
        <v>61</v>
      </c>
      <c r="C126">
        <v>6</v>
      </c>
      <c r="D126" t="s">
        <v>70</v>
      </c>
      <c r="E126" t="s">
        <v>71</v>
      </c>
      <c r="F126">
        <v>0</v>
      </c>
      <c r="G126" t="s">
        <v>114</v>
      </c>
      <c r="H126" t="s">
        <v>118</v>
      </c>
      <c r="I126" t="s">
        <v>122</v>
      </c>
      <c r="J126">
        <v>138</v>
      </c>
      <c r="K126">
        <v>173.88</v>
      </c>
      <c r="L126">
        <v>828</v>
      </c>
      <c r="M126">
        <v>1043.28</v>
      </c>
      <c r="N126">
        <v>12</v>
      </c>
      <c r="O126" t="s">
        <v>131</v>
      </c>
      <c r="P126">
        <v>2021</v>
      </c>
    </row>
    <row r="127" spans="1:16">
      <c r="A127">
        <v>44361</v>
      </c>
      <c r="B127" t="s">
        <v>27</v>
      </c>
      <c r="C127">
        <v>10</v>
      </c>
      <c r="D127" t="s">
        <v>69</v>
      </c>
      <c r="E127" t="s">
        <v>72</v>
      </c>
      <c r="F127">
        <v>0</v>
      </c>
      <c r="G127" t="s">
        <v>100</v>
      </c>
      <c r="H127" t="s">
        <v>117</v>
      </c>
      <c r="I127" t="s">
        <v>125</v>
      </c>
      <c r="J127">
        <v>7</v>
      </c>
      <c r="K127">
        <v>8.33</v>
      </c>
      <c r="L127">
        <v>70</v>
      </c>
      <c r="M127">
        <v>83.3</v>
      </c>
      <c r="N127">
        <v>14</v>
      </c>
      <c r="O127" t="s">
        <v>131</v>
      </c>
      <c r="P127">
        <v>2021</v>
      </c>
    </row>
    <row r="128" spans="1:16">
      <c r="A128">
        <v>44363</v>
      </c>
      <c r="B128" t="s">
        <v>60</v>
      </c>
      <c r="C128">
        <v>5</v>
      </c>
      <c r="D128" t="s">
        <v>68</v>
      </c>
      <c r="E128" t="s">
        <v>72</v>
      </c>
      <c r="F128">
        <v>0</v>
      </c>
      <c r="G128" t="s">
        <v>112</v>
      </c>
      <c r="H128" t="s">
        <v>120</v>
      </c>
      <c r="I128" t="s">
        <v>122</v>
      </c>
      <c r="J128">
        <v>150</v>
      </c>
      <c r="K128">
        <v>210</v>
      </c>
      <c r="L128">
        <v>750</v>
      </c>
      <c r="M128">
        <v>1050</v>
      </c>
      <c r="N128">
        <v>16</v>
      </c>
      <c r="O128" t="s">
        <v>131</v>
      </c>
      <c r="P128">
        <v>2021</v>
      </c>
    </row>
    <row r="129" spans="1:16">
      <c r="A129">
        <v>44363</v>
      </c>
      <c r="B129" t="s">
        <v>47</v>
      </c>
      <c r="C129">
        <v>12</v>
      </c>
      <c r="D129" t="s">
        <v>69</v>
      </c>
      <c r="E129" t="s">
        <v>72</v>
      </c>
      <c r="F129">
        <v>0</v>
      </c>
      <c r="G129" t="s">
        <v>98</v>
      </c>
      <c r="H129" t="s">
        <v>120</v>
      </c>
      <c r="I129" t="s">
        <v>125</v>
      </c>
      <c r="J129">
        <v>12</v>
      </c>
      <c r="K129">
        <v>15.72</v>
      </c>
      <c r="L129">
        <v>144</v>
      </c>
      <c r="M129">
        <v>188.64</v>
      </c>
      <c r="N129">
        <v>16</v>
      </c>
      <c r="O129" t="s">
        <v>131</v>
      </c>
      <c r="P129">
        <v>2021</v>
      </c>
    </row>
    <row r="130" spans="1:16">
      <c r="A130">
        <v>44363</v>
      </c>
      <c r="B130" t="s">
        <v>54</v>
      </c>
      <c r="C130">
        <v>11</v>
      </c>
      <c r="D130" t="s">
        <v>70</v>
      </c>
      <c r="E130" t="s">
        <v>72</v>
      </c>
      <c r="F130">
        <v>0</v>
      </c>
      <c r="G130" t="s">
        <v>106</v>
      </c>
      <c r="H130" t="s">
        <v>118</v>
      </c>
      <c r="I130" t="s">
        <v>125</v>
      </c>
      <c r="J130">
        <v>37</v>
      </c>
      <c r="K130">
        <v>42.55</v>
      </c>
      <c r="L130">
        <v>407</v>
      </c>
      <c r="M130">
        <v>468.05</v>
      </c>
      <c r="N130">
        <v>16</v>
      </c>
      <c r="O130" t="s">
        <v>131</v>
      </c>
      <c r="P130">
        <v>2021</v>
      </c>
    </row>
    <row r="131" spans="1:16">
      <c r="A131">
        <v>44365</v>
      </c>
      <c r="B131" t="s">
        <v>27</v>
      </c>
      <c r="C131">
        <v>13</v>
      </c>
      <c r="D131" t="s">
        <v>70</v>
      </c>
      <c r="E131" t="s">
        <v>72</v>
      </c>
      <c r="F131">
        <v>0</v>
      </c>
      <c r="G131" t="s">
        <v>100</v>
      </c>
      <c r="H131" t="s">
        <v>117</v>
      </c>
      <c r="I131" t="s">
        <v>125</v>
      </c>
      <c r="J131">
        <v>7</v>
      </c>
      <c r="K131">
        <v>8.33</v>
      </c>
      <c r="L131">
        <v>91</v>
      </c>
      <c r="M131">
        <v>108.29</v>
      </c>
      <c r="N131">
        <v>18</v>
      </c>
      <c r="O131" t="s">
        <v>131</v>
      </c>
      <c r="P131">
        <v>2021</v>
      </c>
    </row>
    <row r="132" spans="1:16">
      <c r="A132">
        <v>44366</v>
      </c>
      <c r="B132" t="s">
        <v>61</v>
      </c>
      <c r="C132">
        <v>5</v>
      </c>
      <c r="D132" t="s">
        <v>70</v>
      </c>
      <c r="E132" t="s">
        <v>71</v>
      </c>
      <c r="F132">
        <v>0</v>
      </c>
      <c r="G132" t="s">
        <v>114</v>
      </c>
      <c r="H132" t="s">
        <v>118</v>
      </c>
      <c r="I132" t="s">
        <v>122</v>
      </c>
      <c r="J132">
        <v>138</v>
      </c>
      <c r="K132">
        <v>173.88</v>
      </c>
      <c r="L132">
        <v>690</v>
      </c>
      <c r="M132">
        <v>869.4</v>
      </c>
      <c r="N132">
        <v>19</v>
      </c>
      <c r="O132" t="s">
        <v>131</v>
      </c>
      <c r="P132">
        <v>2021</v>
      </c>
    </row>
    <row r="133" spans="1:16">
      <c r="A133">
        <v>44367</v>
      </c>
      <c r="B133" t="s">
        <v>41</v>
      </c>
      <c r="C133">
        <v>1</v>
      </c>
      <c r="D133" t="s">
        <v>68</v>
      </c>
      <c r="E133" t="s">
        <v>72</v>
      </c>
      <c r="F133">
        <v>0</v>
      </c>
      <c r="G133" t="s">
        <v>91</v>
      </c>
      <c r="H133" t="s">
        <v>120</v>
      </c>
      <c r="I133" t="s">
        <v>125</v>
      </c>
      <c r="J133">
        <v>13</v>
      </c>
      <c r="K133">
        <v>16.64</v>
      </c>
      <c r="L133">
        <v>13</v>
      </c>
      <c r="M133">
        <v>16.64</v>
      </c>
      <c r="N133">
        <v>20</v>
      </c>
      <c r="O133" t="s">
        <v>131</v>
      </c>
      <c r="P133">
        <v>2021</v>
      </c>
    </row>
    <row r="134" spans="1:16">
      <c r="A134">
        <v>44370</v>
      </c>
      <c r="B134" t="s">
        <v>41</v>
      </c>
      <c r="C134">
        <v>4</v>
      </c>
      <c r="D134" t="s">
        <v>70</v>
      </c>
      <c r="E134" t="s">
        <v>71</v>
      </c>
      <c r="F134">
        <v>0</v>
      </c>
      <c r="G134" t="s">
        <v>91</v>
      </c>
      <c r="H134" t="s">
        <v>120</v>
      </c>
      <c r="I134" t="s">
        <v>125</v>
      </c>
      <c r="J134">
        <v>13</v>
      </c>
      <c r="K134">
        <v>16.64</v>
      </c>
      <c r="L134">
        <v>52</v>
      </c>
      <c r="M134">
        <v>66.56</v>
      </c>
      <c r="N134">
        <v>23</v>
      </c>
      <c r="O134" t="s">
        <v>131</v>
      </c>
      <c r="P134">
        <v>2021</v>
      </c>
    </row>
    <row r="135" spans="1:16">
      <c r="A135">
        <v>44371</v>
      </c>
      <c r="B135" t="s">
        <v>51</v>
      </c>
      <c r="C135">
        <v>13</v>
      </c>
      <c r="D135" t="s">
        <v>70</v>
      </c>
      <c r="E135" t="s">
        <v>71</v>
      </c>
      <c r="F135">
        <v>0</v>
      </c>
      <c r="G135" t="s">
        <v>103</v>
      </c>
      <c r="H135" t="s">
        <v>120</v>
      </c>
      <c r="I135" t="s">
        <v>124</v>
      </c>
      <c r="J135">
        <v>44</v>
      </c>
      <c r="K135">
        <v>48.4</v>
      </c>
      <c r="L135">
        <v>572</v>
      </c>
      <c r="M135">
        <v>629.19999999999993</v>
      </c>
      <c r="N135">
        <v>24</v>
      </c>
      <c r="O135" t="s">
        <v>131</v>
      </c>
      <c r="P135">
        <v>2021</v>
      </c>
    </row>
    <row r="136" spans="1:16">
      <c r="A136">
        <v>44373</v>
      </c>
      <c r="B136" t="s">
        <v>57</v>
      </c>
      <c r="C136">
        <v>7</v>
      </c>
      <c r="D136" t="s">
        <v>69</v>
      </c>
      <c r="E136" t="s">
        <v>71</v>
      </c>
      <c r="F136">
        <v>0</v>
      </c>
      <c r="G136" t="s">
        <v>109</v>
      </c>
      <c r="H136" t="s">
        <v>119</v>
      </c>
      <c r="I136" t="s">
        <v>125</v>
      </c>
      <c r="J136">
        <v>6</v>
      </c>
      <c r="K136">
        <v>7.8599999999999994</v>
      </c>
      <c r="L136">
        <v>42</v>
      </c>
      <c r="M136">
        <v>55.02</v>
      </c>
      <c r="N136">
        <v>26</v>
      </c>
      <c r="O136" t="s">
        <v>131</v>
      </c>
      <c r="P136">
        <v>2021</v>
      </c>
    </row>
    <row r="137" spans="1:16">
      <c r="A137">
        <v>44374</v>
      </c>
      <c r="B137" t="s">
        <v>44</v>
      </c>
      <c r="C137">
        <v>11</v>
      </c>
      <c r="D137" t="s">
        <v>70</v>
      </c>
      <c r="E137" t="s">
        <v>72</v>
      </c>
      <c r="F137">
        <v>0</v>
      </c>
      <c r="G137" t="s">
        <v>95</v>
      </c>
      <c r="H137" t="s">
        <v>119</v>
      </c>
      <c r="I137" t="s">
        <v>122</v>
      </c>
      <c r="J137">
        <v>133</v>
      </c>
      <c r="K137">
        <v>155.61000000000001</v>
      </c>
      <c r="L137">
        <v>1463</v>
      </c>
      <c r="M137">
        <v>1711.71</v>
      </c>
      <c r="N137">
        <v>27</v>
      </c>
      <c r="O137" t="s">
        <v>131</v>
      </c>
      <c r="P137">
        <v>2021</v>
      </c>
    </row>
    <row r="138" spans="1:16">
      <c r="A138">
        <v>44375</v>
      </c>
      <c r="B138" t="s">
        <v>52</v>
      </c>
      <c r="C138">
        <v>2</v>
      </c>
      <c r="D138" t="s">
        <v>69</v>
      </c>
      <c r="E138" t="s">
        <v>72</v>
      </c>
      <c r="F138">
        <v>0</v>
      </c>
      <c r="G138" t="s">
        <v>104</v>
      </c>
      <c r="H138" t="s">
        <v>117</v>
      </c>
      <c r="I138" t="s">
        <v>122</v>
      </c>
      <c r="J138">
        <v>126</v>
      </c>
      <c r="K138">
        <v>162.54</v>
      </c>
      <c r="L138">
        <v>252</v>
      </c>
      <c r="M138">
        <v>325.08</v>
      </c>
      <c r="N138">
        <v>28</v>
      </c>
      <c r="O138" t="s">
        <v>131</v>
      </c>
      <c r="P138">
        <v>2021</v>
      </c>
    </row>
    <row r="139" spans="1:16">
      <c r="A139">
        <v>44375</v>
      </c>
      <c r="B139" t="s">
        <v>24</v>
      </c>
      <c r="C139">
        <v>7</v>
      </c>
      <c r="D139" t="s">
        <v>69</v>
      </c>
      <c r="E139" t="s">
        <v>71</v>
      </c>
      <c r="F139">
        <v>0</v>
      </c>
      <c r="G139" t="s">
        <v>77</v>
      </c>
      <c r="H139" t="s">
        <v>121</v>
      </c>
      <c r="I139" t="s">
        <v>125</v>
      </c>
      <c r="J139">
        <v>5</v>
      </c>
      <c r="K139">
        <v>6.7</v>
      </c>
      <c r="L139">
        <v>35</v>
      </c>
      <c r="M139">
        <v>46.9</v>
      </c>
      <c r="N139">
        <v>28</v>
      </c>
      <c r="O139" t="s">
        <v>131</v>
      </c>
      <c r="P139">
        <v>2021</v>
      </c>
    </row>
    <row r="140" spans="1:16">
      <c r="A140">
        <v>44376</v>
      </c>
      <c r="B140" t="s">
        <v>29</v>
      </c>
      <c r="C140">
        <v>4</v>
      </c>
      <c r="D140" t="s">
        <v>70</v>
      </c>
      <c r="E140" t="s">
        <v>71</v>
      </c>
      <c r="F140">
        <v>0</v>
      </c>
      <c r="G140" t="s">
        <v>113</v>
      </c>
      <c r="H140" t="s">
        <v>120</v>
      </c>
      <c r="I140" t="s">
        <v>123</v>
      </c>
      <c r="J140">
        <v>112</v>
      </c>
      <c r="K140">
        <v>146.72</v>
      </c>
      <c r="L140">
        <v>448</v>
      </c>
      <c r="M140">
        <v>586.88</v>
      </c>
      <c r="N140">
        <v>29</v>
      </c>
      <c r="O140" t="s">
        <v>131</v>
      </c>
      <c r="P140">
        <v>2021</v>
      </c>
    </row>
    <row r="141" spans="1:16">
      <c r="A141">
        <v>44378</v>
      </c>
      <c r="B141" t="s">
        <v>44</v>
      </c>
      <c r="C141">
        <v>11</v>
      </c>
      <c r="D141" t="s">
        <v>70</v>
      </c>
      <c r="E141" t="s">
        <v>72</v>
      </c>
      <c r="F141">
        <v>0</v>
      </c>
      <c r="G141" t="s">
        <v>95</v>
      </c>
      <c r="H141" t="s">
        <v>119</v>
      </c>
      <c r="I141" t="s">
        <v>122</v>
      </c>
      <c r="J141">
        <v>133</v>
      </c>
      <c r="K141">
        <v>155.61000000000001</v>
      </c>
      <c r="L141">
        <v>1463</v>
      </c>
      <c r="M141">
        <v>1711.71</v>
      </c>
      <c r="N141">
        <v>1</v>
      </c>
      <c r="O141" t="s">
        <v>132</v>
      </c>
      <c r="P141">
        <v>2021</v>
      </c>
    </row>
    <row r="142" spans="1:16">
      <c r="A142">
        <v>44379</v>
      </c>
      <c r="B142" t="s">
        <v>40</v>
      </c>
      <c r="C142">
        <v>11</v>
      </c>
      <c r="D142" t="s">
        <v>70</v>
      </c>
      <c r="E142" t="s">
        <v>72</v>
      </c>
      <c r="F142">
        <v>0</v>
      </c>
      <c r="G142" t="s">
        <v>90</v>
      </c>
      <c r="H142" t="s">
        <v>120</v>
      </c>
      <c r="I142" t="s">
        <v>122</v>
      </c>
      <c r="J142">
        <v>148</v>
      </c>
      <c r="K142">
        <v>164.28</v>
      </c>
      <c r="L142">
        <v>1628</v>
      </c>
      <c r="M142">
        <v>1807.08</v>
      </c>
      <c r="N142">
        <v>2</v>
      </c>
      <c r="O142" t="s">
        <v>132</v>
      </c>
      <c r="P142">
        <v>2021</v>
      </c>
    </row>
    <row r="143" spans="1:16">
      <c r="A143">
        <v>44380</v>
      </c>
      <c r="B143" t="s">
        <v>58</v>
      </c>
      <c r="C143">
        <v>9</v>
      </c>
      <c r="D143" t="s">
        <v>69</v>
      </c>
      <c r="E143" t="s">
        <v>72</v>
      </c>
      <c r="F143">
        <v>0</v>
      </c>
      <c r="G143" t="s">
        <v>110</v>
      </c>
      <c r="H143" t="s">
        <v>121</v>
      </c>
      <c r="I143" t="s">
        <v>123</v>
      </c>
      <c r="J143">
        <v>95</v>
      </c>
      <c r="K143">
        <v>119.7</v>
      </c>
      <c r="L143">
        <v>855</v>
      </c>
      <c r="M143">
        <v>1077.3</v>
      </c>
      <c r="N143">
        <v>3</v>
      </c>
      <c r="O143" t="s">
        <v>132</v>
      </c>
      <c r="P143">
        <v>2021</v>
      </c>
    </row>
    <row r="144" spans="1:16">
      <c r="A144">
        <v>44380</v>
      </c>
      <c r="B144" t="s">
        <v>26</v>
      </c>
      <c r="C144">
        <v>8</v>
      </c>
      <c r="D144" t="s">
        <v>69</v>
      </c>
      <c r="E144" t="s">
        <v>72</v>
      </c>
      <c r="F144">
        <v>0</v>
      </c>
      <c r="G144" t="s">
        <v>79</v>
      </c>
      <c r="H144" t="s">
        <v>119</v>
      </c>
      <c r="I144" t="s">
        <v>123</v>
      </c>
      <c r="J144">
        <v>71</v>
      </c>
      <c r="K144">
        <v>80.94</v>
      </c>
      <c r="L144">
        <v>568</v>
      </c>
      <c r="M144">
        <v>647.52</v>
      </c>
      <c r="N144">
        <v>3</v>
      </c>
      <c r="O144" t="s">
        <v>132</v>
      </c>
      <c r="P144">
        <v>2021</v>
      </c>
    </row>
    <row r="145" spans="1:16">
      <c r="A145">
        <v>44382</v>
      </c>
      <c r="B145" t="s">
        <v>49</v>
      </c>
      <c r="C145">
        <v>8</v>
      </c>
      <c r="D145" t="s">
        <v>70</v>
      </c>
      <c r="E145" t="s">
        <v>71</v>
      </c>
      <c r="F145">
        <v>0</v>
      </c>
      <c r="G145" t="s">
        <v>101</v>
      </c>
      <c r="H145" t="s">
        <v>119</v>
      </c>
      <c r="I145" t="s">
        <v>123</v>
      </c>
      <c r="J145">
        <v>105</v>
      </c>
      <c r="K145">
        <v>142.80000000000001</v>
      </c>
      <c r="L145">
        <v>840</v>
      </c>
      <c r="M145">
        <v>1142.4000000000001</v>
      </c>
      <c r="N145">
        <v>5</v>
      </c>
      <c r="O145" t="s">
        <v>132</v>
      </c>
      <c r="P145">
        <v>2021</v>
      </c>
    </row>
    <row r="146" spans="1:16">
      <c r="A146">
        <v>44383</v>
      </c>
      <c r="B146" t="s">
        <v>61</v>
      </c>
      <c r="C146">
        <v>15</v>
      </c>
      <c r="D146" t="s">
        <v>70</v>
      </c>
      <c r="E146" t="s">
        <v>72</v>
      </c>
      <c r="F146">
        <v>0</v>
      </c>
      <c r="G146" t="s">
        <v>114</v>
      </c>
      <c r="H146" t="s">
        <v>118</v>
      </c>
      <c r="I146" t="s">
        <v>122</v>
      </c>
      <c r="J146">
        <v>138</v>
      </c>
      <c r="K146">
        <v>173.88</v>
      </c>
      <c r="L146">
        <v>2070</v>
      </c>
      <c r="M146">
        <v>2608.1999999999998</v>
      </c>
      <c r="N146">
        <v>6</v>
      </c>
      <c r="O146" t="s">
        <v>132</v>
      </c>
      <c r="P146">
        <v>2021</v>
      </c>
    </row>
    <row r="147" spans="1:16">
      <c r="A147">
        <v>44385</v>
      </c>
      <c r="B147" t="s">
        <v>23</v>
      </c>
      <c r="C147">
        <v>10</v>
      </c>
      <c r="D147" t="s">
        <v>70</v>
      </c>
      <c r="E147" t="s">
        <v>71</v>
      </c>
      <c r="F147">
        <v>0</v>
      </c>
      <c r="G147" t="s">
        <v>76</v>
      </c>
      <c r="H147" t="s">
        <v>119</v>
      </c>
      <c r="I147" t="s">
        <v>124</v>
      </c>
      <c r="J147">
        <v>44</v>
      </c>
      <c r="K147">
        <v>48.84</v>
      </c>
      <c r="L147">
        <v>440</v>
      </c>
      <c r="M147">
        <v>488.4</v>
      </c>
      <c r="N147">
        <v>8</v>
      </c>
      <c r="O147" t="s">
        <v>132</v>
      </c>
      <c r="P147">
        <v>2021</v>
      </c>
    </row>
    <row r="148" spans="1:16">
      <c r="A148">
        <v>44387</v>
      </c>
      <c r="B148" t="s">
        <v>33</v>
      </c>
      <c r="C148">
        <v>6</v>
      </c>
      <c r="D148" t="s">
        <v>68</v>
      </c>
      <c r="E148" t="s">
        <v>72</v>
      </c>
      <c r="F148">
        <v>0</v>
      </c>
      <c r="G148" t="s">
        <v>83</v>
      </c>
      <c r="H148" t="s">
        <v>121</v>
      </c>
      <c r="I148" t="s">
        <v>124</v>
      </c>
      <c r="J148">
        <v>55</v>
      </c>
      <c r="K148">
        <v>58.3</v>
      </c>
      <c r="L148">
        <v>330</v>
      </c>
      <c r="M148">
        <v>349.8</v>
      </c>
      <c r="N148">
        <v>10</v>
      </c>
      <c r="O148" t="s">
        <v>132</v>
      </c>
      <c r="P148">
        <v>2021</v>
      </c>
    </row>
    <row r="149" spans="1:16">
      <c r="A149">
        <v>44388</v>
      </c>
      <c r="B149" t="s">
        <v>57</v>
      </c>
      <c r="C149">
        <v>4</v>
      </c>
      <c r="D149" t="s">
        <v>68</v>
      </c>
      <c r="E149" t="s">
        <v>71</v>
      </c>
      <c r="F149">
        <v>0</v>
      </c>
      <c r="G149" t="s">
        <v>109</v>
      </c>
      <c r="H149" t="s">
        <v>119</v>
      </c>
      <c r="I149" t="s">
        <v>125</v>
      </c>
      <c r="J149">
        <v>6</v>
      </c>
      <c r="K149">
        <v>7.8599999999999994</v>
      </c>
      <c r="L149">
        <v>24</v>
      </c>
      <c r="M149">
        <v>31.44</v>
      </c>
      <c r="N149">
        <v>11</v>
      </c>
      <c r="O149" t="s">
        <v>132</v>
      </c>
      <c r="P149">
        <v>2021</v>
      </c>
    </row>
    <row r="150" spans="1:16">
      <c r="A150">
        <v>44390</v>
      </c>
      <c r="B150" t="s">
        <v>60</v>
      </c>
      <c r="C150">
        <v>1</v>
      </c>
      <c r="D150" t="s">
        <v>70</v>
      </c>
      <c r="E150" t="s">
        <v>72</v>
      </c>
      <c r="F150">
        <v>0</v>
      </c>
      <c r="G150" t="s">
        <v>112</v>
      </c>
      <c r="H150" t="s">
        <v>120</v>
      </c>
      <c r="I150" t="s">
        <v>122</v>
      </c>
      <c r="J150">
        <v>150</v>
      </c>
      <c r="K150">
        <v>210</v>
      </c>
      <c r="L150">
        <v>150</v>
      </c>
      <c r="M150">
        <v>210</v>
      </c>
      <c r="N150">
        <v>13</v>
      </c>
      <c r="O150" t="s">
        <v>132</v>
      </c>
      <c r="P150">
        <v>2021</v>
      </c>
    </row>
    <row r="151" spans="1:16">
      <c r="A151">
        <v>44393</v>
      </c>
      <c r="B151" t="s">
        <v>32</v>
      </c>
      <c r="C151">
        <v>8</v>
      </c>
      <c r="D151" t="s">
        <v>68</v>
      </c>
      <c r="E151" t="s">
        <v>72</v>
      </c>
      <c r="F151">
        <v>0</v>
      </c>
      <c r="G151" t="s">
        <v>82</v>
      </c>
      <c r="H151" t="s">
        <v>117</v>
      </c>
      <c r="I151" t="s">
        <v>122</v>
      </c>
      <c r="J151">
        <v>141</v>
      </c>
      <c r="K151">
        <v>149.46</v>
      </c>
      <c r="L151">
        <v>1128</v>
      </c>
      <c r="M151">
        <v>1195.68</v>
      </c>
      <c r="N151">
        <v>16</v>
      </c>
      <c r="O151" t="s">
        <v>132</v>
      </c>
      <c r="P151">
        <v>2021</v>
      </c>
    </row>
    <row r="152" spans="1:16">
      <c r="A152">
        <v>44395</v>
      </c>
      <c r="B152" t="s">
        <v>46</v>
      </c>
      <c r="C152">
        <v>14</v>
      </c>
      <c r="D152" t="s">
        <v>69</v>
      </c>
      <c r="E152" t="s">
        <v>71</v>
      </c>
      <c r="F152">
        <v>0</v>
      </c>
      <c r="G152" t="s">
        <v>97</v>
      </c>
      <c r="H152" t="s">
        <v>121</v>
      </c>
      <c r="I152" t="s">
        <v>124</v>
      </c>
      <c r="J152">
        <v>48</v>
      </c>
      <c r="K152">
        <v>57.12</v>
      </c>
      <c r="L152">
        <v>672</v>
      </c>
      <c r="M152">
        <v>799.68000000000006</v>
      </c>
      <c r="N152">
        <v>18</v>
      </c>
      <c r="O152" t="s">
        <v>132</v>
      </c>
      <c r="P152">
        <v>2021</v>
      </c>
    </row>
    <row r="153" spans="1:16">
      <c r="A153">
        <v>44397</v>
      </c>
      <c r="B153" t="s">
        <v>21</v>
      </c>
      <c r="C153">
        <v>11</v>
      </c>
      <c r="D153" t="s">
        <v>69</v>
      </c>
      <c r="E153" t="s">
        <v>71</v>
      </c>
      <c r="F153">
        <v>0</v>
      </c>
      <c r="G153" t="s">
        <v>74</v>
      </c>
      <c r="H153" t="s">
        <v>118</v>
      </c>
      <c r="I153" t="s">
        <v>123</v>
      </c>
      <c r="J153">
        <v>72</v>
      </c>
      <c r="K153">
        <v>79.92</v>
      </c>
      <c r="L153">
        <v>792</v>
      </c>
      <c r="M153">
        <v>879.12</v>
      </c>
      <c r="N153">
        <v>20</v>
      </c>
      <c r="O153" t="s">
        <v>132</v>
      </c>
      <c r="P153">
        <v>2021</v>
      </c>
    </row>
    <row r="154" spans="1:16">
      <c r="A154">
        <v>44397</v>
      </c>
      <c r="B154" t="s">
        <v>43</v>
      </c>
      <c r="C154">
        <v>5</v>
      </c>
      <c r="D154" t="s">
        <v>70</v>
      </c>
      <c r="E154" t="s">
        <v>71</v>
      </c>
      <c r="F154">
        <v>0</v>
      </c>
      <c r="G154" t="s">
        <v>94</v>
      </c>
      <c r="H154" t="s">
        <v>118</v>
      </c>
      <c r="I154" t="s">
        <v>123</v>
      </c>
      <c r="J154">
        <v>67</v>
      </c>
      <c r="K154">
        <v>83.08</v>
      </c>
      <c r="L154">
        <v>335</v>
      </c>
      <c r="M154">
        <v>415.4</v>
      </c>
      <c r="N154">
        <v>20</v>
      </c>
      <c r="O154" t="s">
        <v>132</v>
      </c>
      <c r="P154">
        <v>2021</v>
      </c>
    </row>
    <row r="155" spans="1:16">
      <c r="A155">
        <v>44398</v>
      </c>
      <c r="B155" t="s">
        <v>39</v>
      </c>
      <c r="C155">
        <v>15</v>
      </c>
      <c r="D155" t="s">
        <v>70</v>
      </c>
      <c r="E155" t="s">
        <v>71</v>
      </c>
      <c r="F155">
        <v>0</v>
      </c>
      <c r="G155" t="s">
        <v>89</v>
      </c>
      <c r="H155" t="s">
        <v>121</v>
      </c>
      <c r="I155" t="s">
        <v>124</v>
      </c>
      <c r="J155">
        <v>47</v>
      </c>
      <c r="K155">
        <v>53.11</v>
      </c>
      <c r="L155">
        <v>705</v>
      </c>
      <c r="M155">
        <v>796.65</v>
      </c>
      <c r="N155">
        <v>21</v>
      </c>
      <c r="O155" t="s">
        <v>132</v>
      </c>
      <c r="P155">
        <v>2021</v>
      </c>
    </row>
    <row r="156" spans="1:16">
      <c r="A156">
        <v>44399</v>
      </c>
      <c r="B156" t="s">
        <v>62</v>
      </c>
      <c r="C156">
        <v>3</v>
      </c>
      <c r="D156" t="s">
        <v>68</v>
      </c>
      <c r="E156" t="s">
        <v>72</v>
      </c>
      <c r="F156">
        <v>0</v>
      </c>
      <c r="G156" t="s">
        <v>115</v>
      </c>
      <c r="H156" t="s">
        <v>121</v>
      </c>
      <c r="I156" t="s">
        <v>125</v>
      </c>
      <c r="J156">
        <v>18</v>
      </c>
      <c r="K156">
        <v>24.66</v>
      </c>
      <c r="L156">
        <v>54</v>
      </c>
      <c r="M156">
        <v>73.98</v>
      </c>
      <c r="N156">
        <v>22</v>
      </c>
      <c r="O156" t="s">
        <v>132</v>
      </c>
      <c r="P156">
        <v>2021</v>
      </c>
    </row>
    <row r="157" spans="1:16">
      <c r="A157">
        <v>44399</v>
      </c>
      <c r="B157" t="s">
        <v>20</v>
      </c>
      <c r="C157">
        <v>14</v>
      </c>
      <c r="D157" t="s">
        <v>69</v>
      </c>
      <c r="E157" t="s">
        <v>72</v>
      </c>
      <c r="F157">
        <v>0</v>
      </c>
      <c r="G157" t="s">
        <v>73</v>
      </c>
      <c r="H157" t="s">
        <v>117</v>
      </c>
      <c r="I157" t="s">
        <v>122</v>
      </c>
      <c r="J157">
        <v>144</v>
      </c>
      <c r="K157">
        <v>156.96</v>
      </c>
      <c r="L157">
        <v>2016</v>
      </c>
      <c r="M157">
        <v>2197.44</v>
      </c>
      <c r="N157">
        <v>22</v>
      </c>
      <c r="O157" t="s">
        <v>132</v>
      </c>
      <c r="P157">
        <v>2021</v>
      </c>
    </row>
    <row r="158" spans="1:16">
      <c r="A158">
        <v>44400</v>
      </c>
      <c r="B158" t="s">
        <v>63</v>
      </c>
      <c r="C158">
        <v>7</v>
      </c>
      <c r="D158" t="s">
        <v>68</v>
      </c>
      <c r="E158" t="s">
        <v>71</v>
      </c>
      <c r="F158">
        <v>0</v>
      </c>
      <c r="G158" t="s">
        <v>116</v>
      </c>
      <c r="H158" t="s">
        <v>121</v>
      </c>
      <c r="I158" t="s">
        <v>123</v>
      </c>
      <c r="J158">
        <v>90</v>
      </c>
      <c r="K158">
        <v>96.3</v>
      </c>
      <c r="L158">
        <v>630</v>
      </c>
      <c r="M158">
        <v>674.1</v>
      </c>
      <c r="N158">
        <v>23</v>
      </c>
      <c r="O158" t="s">
        <v>132</v>
      </c>
      <c r="P158">
        <v>2021</v>
      </c>
    </row>
    <row r="159" spans="1:16">
      <c r="A159">
        <v>44400</v>
      </c>
      <c r="B159" t="s">
        <v>28</v>
      </c>
      <c r="C159">
        <v>8</v>
      </c>
      <c r="D159" t="s">
        <v>70</v>
      </c>
      <c r="E159" t="s">
        <v>71</v>
      </c>
      <c r="F159">
        <v>0</v>
      </c>
      <c r="G159" t="s">
        <v>93</v>
      </c>
      <c r="H159" t="s">
        <v>118</v>
      </c>
      <c r="I159" t="s">
        <v>123</v>
      </c>
      <c r="J159">
        <v>67</v>
      </c>
      <c r="K159">
        <v>85.76</v>
      </c>
      <c r="L159">
        <v>536</v>
      </c>
      <c r="M159">
        <v>686.08</v>
      </c>
      <c r="N159">
        <v>23</v>
      </c>
      <c r="O159" t="s">
        <v>132</v>
      </c>
      <c r="P159">
        <v>2021</v>
      </c>
    </row>
    <row r="160" spans="1:16">
      <c r="A160">
        <v>44401</v>
      </c>
      <c r="B160" t="s">
        <v>57</v>
      </c>
      <c r="C160">
        <v>4</v>
      </c>
      <c r="D160" t="s">
        <v>69</v>
      </c>
      <c r="E160" t="s">
        <v>72</v>
      </c>
      <c r="F160">
        <v>0</v>
      </c>
      <c r="G160" t="s">
        <v>109</v>
      </c>
      <c r="H160" t="s">
        <v>119</v>
      </c>
      <c r="I160" t="s">
        <v>125</v>
      </c>
      <c r="J160">
        <v>6</v>
      </c>
      <c r="K160">
        <v>7.8599999999999994</v>
      </c>
      <c r="L160">
        <v>24</v>
      </c>
      <c r="M160">
        <v>31.44</v>
      </c>
      <c r="N160">
        <v>24</v>
      </c>
      <c r="O160" t="s">
        <v>132</v>
      </c>
      <c r="P160">
        <v>2021</v>
      </c>
    </row>
    <row r="161" spans="1:16">
      <c r="A161">
        <v>44406</v>
      </c>
      <c r="B161" t="s">
        <v>31</v>
      </c>
      <c r="C161">
        <v>15</v>
      </c>
      <c r="D161" t="s">
        <v>69</v>
      </c>
      <c r="E161" t="s">
        <v>72</v>
      </c>
      <c r="F161">
        <v>0</v>
      </c>
      <c r="G161" t="s">
        <v>81</v>
      </c>
      <c r="H161" t="s">
        <v>118</v>
      </c>
      <c r="I161" t="s">
        <v>123</v>
      </c>
      <c r="J161">
        <v>76</v>
      </c>
      <c r="K161">
        <v>82.08</v>
      </c>
      <c r="L161">
        <v>1140</v>
      </c>
      <c r="M161">
        <v>1231.2</v>
      </c>
      <c r="N161">
        <v>29</v>
      </c>
      <c r="O161" t="s">
        <v>132</v>
      </c>
      <c r="P161">
        <v>2021</v>
      </c>
    </row>
    <row r="162" spans="1:16">
      <c r="A162">
        <v>44409</v>
      </c>
      <c r="B162" t="s">
        <v>36</v>
      </c>
      <c r="C162">
        <v>11</v>
      </c>
      <c r="D162" t="s">
        <v>70</v>
      </c>
      <c r="E162" t="s">
        <v>72</v>
      </c>
      <c r="F162">
        <v>0</v>
      </c>
      <c r="G162" t="s">
        <v>86</v>
      </c>
      <c r="H162" t="s">
        <v>119</v>
      </c>
      <c r="I162" t="s">
        <v>123</v>
      </c>
      <c r="J162">
        <v>98</v>
      </c>
      <c r="K162">
        <v>103.88</v>
      </c>
      <c r="L162">
        <v>1078</v>
      </c>
      <c r="M162">
        <v>1142.68</v>
      </c>
      <c r="N162">
        <v>1</v>
      </c>
      <c r="O162" t="s">
        <v>133</v>
      </c>
      <c r="P162">
        <v>2021</v>
      </c>
    </row>
    <row r="163" spans="1:16">
      <c r="A163">
        <v>44410</v>
      </c>
      <c r="B163" t="s">
        <v>32</v>
      </c>
      <c r="C163">
        <v>3</v>
      </c>
      <c r="D163" t="s">
        <v>70</v>
      </c>
      <c r="E163" t="s">
        <v>71</v>
      </c>
      <c r="F163">
        <v>0</v>
      </c>
      <c r="G163" t="s">
        <v>82</v>
      </c>
      <c r="H163" t="s">
        <v>117</v>
      </c>
      <c r="I163" t="s">
        <v>122</v>
      </c>
      <c r="J163">
        <v>141</v>
      </c>
      <c r="K163">
        <v>149.46</v>
      </c>
      <c r="L163">
        <v>423</v>
      </c>
      <c r="M163">
        <v>448.38</v>
      </c>
      <c r="N163">
        <v>2</v>
      </c>
      <c r="O163" t="s">
        <v>133</v>
      </c>
      <c r="P163">
        <v>2021</v>
      </c>
    </row>
    <row r="164" spans="1:16">
      <c r="A164">
        <v>44411</v>
      </c>
      <c r="B164" t="s">
        <v>42</v>
      </c>
      <c r="C164">
        <v>13</v>
      </c>
      <c r="D164" t="s">
        <v>69</v>
      </c>
      <c r="E164" t="s">
        <v>71</v>
      </c>
      <c r="F164">
        <v>0</v>
      </c>
      <c r="G164" t="s">
        <v>92</v>
      </c>
      <c r="H164" t="s">
        <v>117</v>
      </c>
      <c r="I164" t="s">
        <v>122</v>
      </c>
      <c r="J164">
        <v>121</v>
      </c>
      <c r="K164">
        <v>141.57</v>
      </c>
      <c r="L164">
        <v>1573</v>
      </c>
      <c r="M164">
        <v>1840.41</v>
      </c>
      <c r="N164">
        <v>3</v>
      </c>
      <c r="O164" t="s">
        <v>133</v>
      </c>
      <c r="P164">
        <v>2021</v>
      </c>
    </row>
    <row r="165" spans="1:16">
      <c r="A165">
        <v>44411</v>
      </c>
      <c r="B165" t="s">
        <v>33</v>
      </c>
      <c r="C165">
        <v>12</v>
      </c>
      <c r="D165" t="s">
        <v>69</v>
      </c>
      <c r="E165" t="s">
        <v>71</v>
      </c>
      <c r="F165">
        <v>0</v>
      </c>
      <c r="G165" t="s">
        <v>83</v>
      </c>
      <c r="H165" t="s">
        <v>121</v>
      </c>
      <c r="I165" t="s">
        <v>124</v>
      </c>
      <c r="J165">
        <v>55</v>
      </c>
      <c r="K165">
        <v>58.3</v>
      </c>
      <c r="L165">
        <v>660</v>
      </c>
      <c r="M165">
        <v>699.59999999999991</v>
      </c>
      <c r="N165">
        <v>3</v>
      </c>
      <c r="O165" t="s">
        <v>133</v>
      </c>
      <c r="P165">
        <v>2021</v>
      </c>
    </row>
    <row r="166" spans="1:16">
      <c r="A166">
        <v>44413</v>
      </c>
      <c r="B166" t="s">
        <v>53</v>
      </c>
      <c r="C166">
        <v>14</v>
      </c>
      <c r="D166" t="s">
        <v>70</v>
      </c>
      <c r="E166" t="s">
        <v>72</v>
      </c>
      <c r="F166">
        <v>0</v>
      </c>
      <c r="G166" t="s">
        <v>105</v>
      </c>
      <c r="H166" t="s">
        <v>121</v>
      </c>
      <c r="I166" t="s">
        <v>125</v>
      </c>
      <c r="J166">
        <v>37</v>
      </c>
      <c r="K166">
        <v>41.81</v>
      </c>
      <c r="L166">
        <v>518</v>
      </c>
      <c r="M166">
        <v>585.34</v>
      </c>
      <c r="N166">
        <v>5</v>
      </c>
      <c r="O166" t="s">
        <v>133</v>
      </c>
      <c r="P166">
        <v>2021</v>
      </c>
    </row>
    <row r="167" spans="1:16">
      <c r="A167">
        <v>44414</v>
      </c>
      <c r="B167" t="s">
        <v>28</v>
      </c>
      <c r="C167">
        <v>1</v>
      </c>
      <c r="D167" t="s">
        <v>68</v>
      </c>
      <c r="E167" t="s">
        <v>72</v>
      </c>
      <c r="F167">
        <v>0</v>
      </c>
      <c r="G167" t="s">
        <v>93</v>
      </c>
      <c r="H167" t="s">
        <v>118</v>
      </c>
      <c r="I167" t="s">
        <v>123</v>
      </c>
      <c r="J167">
        <v>67</v>
      </c>
      <c r="K167">
        <v>85.76</v>
      </c>
      <c r="L167">
        <v>67</v>
      </c>
      <c r="M167">
        <v>85.76</v>
      </c>
      <c r="N167">
        <v>6</v>
      </c>
      <c r="O167" t="s">
        <v>133</v>
      </c>
      <c r="P167">
        <v>2021</v>
      </c>
    </row>
    <row r="168" spans="1:16">
      <c r="A168">
        <v>44418</v>
      </c>
      <c r="B168" t="s">
        <v>44</v>
      </c>
      <c r="C168">
        <v>4</v>
      </c>
      <c r="D168" t="s">
        <v>68</v>
      </c>
      <c r="E168" t="s">
        <v>72</v>
      </c>
      <c r="F168">
        <v>0</v>
      </c>
      <c r="G168" t="s">
        <v>95</v>
      </c>
      <c r="H168" t="s">
        <v>119</v>
      </c>
      <c r="I168" t="s">
        <v>122</v>
      </c>
      <c r="J168">
        <v>133</v>
      </c>
      <c r="K168">
        <v>155.61000000000001</v>
      </c>
      <c r="L168">
        <v>532</v>
      </c>
      <c r="M168">
        <v>622.44000000000005</v>
      </c>
      <c r="N168">
        <v>10</v>
      </c>
      <c r="O168" t="s">
        <v>133</v>
      </c>
      <c r="P168">
        <v>2021</v>
      </c>
    </row>
    <row r="169" spans="1:16">
      <c r="A169">
        <v>44418</v>
      </c>
      <c r="B169" t="s">
        <v>31</v>
      </c>
      <c r="C169">
        <v>10</v>
      </c>
      <c r="D169" t="s">
        <v>69</v>
      </c>
      <c r="E169" t="s">
        <v>72</v>
      </c>
      <c r="F169">
        <v>0</v>
      </c>
      <c r="G169" t="s">
        <v>81</v>
      </c>
      <c r="H169" t="s">
        <v>118</v>
      </c>
      <c r="I169" t="s">
        <v>123</v>
      </c>
      <c r="J169">
        <v>76</v>
      </c>
      <c r="K169">
        <v>82.08</v>
      </c>
      <c r="L169">
        <v>760</v>
      </c>
      <c r="M169">
        <v>820.8</v>
      </c>
      <c r="N169">
        <v>10</v>
      </c>
      <c r="O169" t="s">
        <v>133</v>
      </c>
      <c r="P169">
        <v>2021</v>
      </c>
    </row>
    <row r="170" spans="1:16">
      <c r="A170">
        <v>44418</v>
      </c>
      <c r="B170" t="s">
        <v>35</v>
      </c>
      <c r="C170">
        <v>6</v>
      </c>
      <c r="D170" t="s">
        <v>70</v>
      </c>
      <c r="E170" t="s">
        <v>72</v>
      </c>
      <c r="F170">
        <v>0</v>
      </c>
      <c r="G170" t="s">
        <v>85</v>
      </c>
      <c r="H170" t="s">
        <v>119</v>
      </c>
      <c r="I170" t="s">
        <v>123</v>
      </c>
      <c r="J170">
        <v>75</v>
      </c>
      <c r="K170">
        <v>85.5</v>
      </c>
      <c r="L170">
        <v>450</v>
      </c>
      <c r="M170">
        <v>513</v>
      </c>
      <c r="N170">
        <v>10</v>
      </c>
      <c r="O170" t="s">
        <v>133</v>
      </c>
      <c r="P170">
        <v>2021</v>
      </c>
    </row>
    <row r="171" spans="1:16">
      <c r="A171">
        <v>44419</v>
      </c>
      <c r="B171" t="s">
        <v>32</v>
      </c>
      <c r="C171">
        <v>4</v>
      </c>
      <c r="D171" t="s">
        <v>70</v>
      </c>
      <c r="E171" t="s">
        <v>71</v>
      </c>
      <c r="F171">
        <v>0</v>
      </c>
      <c r="G171" t="s">
        <v>82</v>
      </c>
      <c r="H171" t="s">
        <v>117</v>
      </c>
      <c r="I171" t="s">
        <v>122</v>
      </c>
      <c r="J171">
        <v>141</v>
      </c>
      <c r="K171">
        <v>149.46</v>
      </c>
      <c r="L171">
        <v>564</v>
      </c>
      <c r="M171">
        <v>597.84</v>
      </c>
      <c r="N171">
        <v>11</v>
      </c>
      <c r="O171" t="s">
        <v>133</v>
      </c>
      <c r="P171">
        <v>2021</v>
      </c>
    </row>
    <row r="172" spans="1:16">
      <c r="A172">
        <v>44421</v>
      </c>
      <c r="B172" t="s">
        <v>51</v>
      </c>
      <c r="C172">
        <v>13</v>
      </c>
      <c r="D172" t="s">
        <v>70</v>
      </c>
      <c r="E172" t="s">
        <v>71</v>
      </c>
      <c r="F172">
        <v>0</v>
      </c>
      <c r="G172" t="s">
        <v>103</v>
      </c>
      <c r="H172" t="s">
        <v>120</v>
      </c>
      <c r="I172" t="s">
        <v>124</v>
      </c>
      <c r="J172">
        <v>44</v>
      </c>
      <c r="K172">
        <v>48.4</v>
      </c>
      <c r="L172">
        <v>572</v>
      </c>
      <c r="M172">
        <v>629.19999999999993</v>
      </c>
      <c r="N172">
        <v>13</v>
      </c>
      <c r="O172" t="s">
        <v>133</v>
      </c>
      <c r="P172">
        <v>2021</v>
      </c>
    </row>
    <row r="173" spans="1:16">
      <c r="A173">
        <v>44421</v>
      </c>
      <c r="B173" t="s">
        <v>46</v>
      </c>
      <c r="C173">
        <v>9</v>
      </c>
      <c r="D173" t="s">
        <v>70</v>
      </c>
      <c r="E173" t="s">
        <v>71</v>
      </c>
      <c r="F173">
        <v>0</v>
      </c>
      <c r="G173" t="s">
        <v>97</v>
      </c>
      <c r="H173" t="s">
        <v>121</v>
      </c>
      <c r="I173" t="s">
        <v>124</v>
      </c>
      <c r="J173">
        <v>48</v>
      </c>
      <c r="K173">
        <v>57.12</v>
      </c>
      <c r="L173">
        <v>432</v>
      </c>
      <c r="M173">
        <v>514.08000000000004</v>
      </c>
      <c r="N173">
        <v>13</v>
      </c>
      <c r="O173" t="s">
        <v>133</v>
      </c>
      <c r="P173">
        <v>2021</v>
      </c>
    </row>
    <row r="174" spans="1:16">
      <c r="A174">
        <v>44424</v>
      </c>
      <c r="B174" t="s">
        <v>26</v>
      </c>
      <c r="C174">
        <v>3</v>
      </c>
      <c r="D174" t="s">
        <v>69</v>
      </c>
      <c r="E174" t="s">
        <v>71</v>
      </c>
      <c r="F174">
        <v>0</v>
      </c>
      <c r="G174" t="s">
        <v>79</v>
      </c>
      <c r="H174" t="s">
        <v>119</v>
      </c>
      <c r="I174" t="s">
        <v>123</v>
      </c>
      <c r="J174">
        <v>71</v>
      </c>
      <c r="K174">
        <v>80.94</v>
      </c>
      <c r="L174">
        <v>213</v>
      </c>
      <c r="M174">
        <v>242.82</v>
      </c>
      <c r="N174">
        <v>16</v>
      </c>
      <c r="O174" t="s">
        <v>133</v>
      </c>
      <c r="P174">
        <v>2021</v>
      </c>
    </row>
    <row r="175" spans="1:16">
      <c r="A175">
        <v>44426</v>
      </c>
      <c r="B175" t="s">
        <v>27</v>
      </c>
      <c r="C175">
        <v>6</v>
      </c>
      <c r="D175" t="s">
        <v>70</v>
      </c>
      <c r="E175" t="s">
        <v>71</v>
      </c>
      <c r="F175">
        <v>0</v>
      </c>
      <c r="G175" t="s">
        <v>100</v>
      </c>
      <c r="H175" t="s">
        <v>117</v>
      </c>
      <c r="I175" t="s">
        <v>125</v>
      </c>
      <c r="J175">
        <v>7</v>
      </c>
      <c r="K175">
        <v>8.33</v>
      </c>
      <c r="L175">
        <v>42</v>
      </c>
      <c r="M175">
        <v>49.98</v>
      </c>
      <c r="N175">
        <v>18</v>
      </c>
      <c r="O175" t="s">
        <v>133</v>
      </c>
      <c r="P175">
        <v>2021</v>
      </c>
    </row>
    <row r="176" spans="1:16">
      <c r="A176">
        <v>44428</v>
      </c>
      <c r="B176" t="s">
        <v>34</v>
      </c>
      <c r="C176">
        <v>15</v>
      </c>
      <c r="D176" t="s">
        <v>70</v>
      </c>
      <c r="E176" t="s">
        <v>72</v>
      </c>
      <c r="F176">
        <v>0</v>
      </c>
      <c r="G176" t="s">
        <v>84</v>
      </c>
      <c r="H176" t="s">
        <v>117</v>
      </c>
      <c r="I176" t="s">
        <v>124</v>
      </c>
      <c r="J176">
        <v>61</v>
      </c>
      <c r="K176">
        <v>76.25</v>
      </c>
      <c r="L176">
        <v>915</v>
      </c>
      <c r="M176">
        <v>1143.75</v>
      </c>
      <c r="N176">
        <v>20</v>
      </c>
      <c r="O176" t="s">
        <v>133</v>
      </c>
      <c r="P176">
        <v>2021</v>
      </c>
    </row>
    <row r="177" spans="1:16">
      <c r="A177">
        <v>44428</v>
      </c>
      <c r="B177" t="s">
        <v>25</v>
      </c>
      <c r="C177">
        <v>9</v>
      </c>
      <c r="D177" t="s">
        <v>70</v>
      </c>
      <c r="E177" t="s">
        <v>71</v>
      </c>
      <c r="F177">
        <v>0</v>
      </c>
      <c r="G177" t="s">
        <v>78</v>
      </c>
      <c r="H177" t="s">
        <v>121</v>
      </c>
      <c r="I177" t="s">
        <v>123</v>
      </c>
      <c r="J177">
        <v>93</v>
      </c>
      <c r="K177">
        <v>104.16</v>
      </c>
      <c r="L177">
        <v>837</v>
      </c>
      <c r="M177">
        <v>937.43999999999994</v>
      </c>
      <c r="N177">
        <v>20</v>
      </c>
      <c r="O177" t="s">
        <v>133</v>
      </c>
      <c r="P177">
        <v>2021</v>
      </c>
    </row>
    <row r="178" spans="1:16">
      <c r="A178">
        <v>44428</v>
      </c>
      <c r="B178" t="s">
        <v>53</v>
      </c>
      <c r="C178">
        <v>13</v>
      </c>
      <c r="D178" t="s">
        <v>70</v>
      </c>
      <c r="E178" t="s">
        <v>71</v>
      </c>
      <c r="F178">
        <v>0</v>
      </c>
      <c r="G178" t="s">
        <v>105</v>
      </c>
      <c r="H178" t="s">
        <v>121</v>
      </c>
      <c r="I178" t="s">
        <v>125</v>
      </c>
      <c r="J178">
        <v>37</v>
      </c>
      <c r="K178">
        <v>41.81</v>
      </c>
      <c r="L178">
        <v>481</v>
      </c>
      <c r="M178">
        <v>543.53</v>
      </c>
      <c r="N178">
        <v>20</v>
      </c>
      <c r="O178" t="s">
        <v>133</v>
      </c>
      <c r="P178">
        <v>2021</v>
      </c>
    </row>
    <row r="179" spans="1:16">
      <c r="A179">
        <v>44434</v>
      </c>
      <c r="B179" t="s">
        <v>54</v>
      </c>
      <c r="C179">
        <v>4</v>
      </c>
      <c r="D179" t="s">
        <v>70</v>
      </c>
      <c r="E179" t="s">
        <v>71</v>
      </c>
      <c r="F179">
        <v>0</v>
      </c>
      <c r="G179" t="s">
        <v>106</v>
      </c>
      <c r="H179" t="s">
        <v>118</v>
      </c>
      <c r="I179" t="s">
        <v>125</v>
      </c>
      <c r="J179">
        <v>37</v>
      </c>
      <c r="K179">
        <v>42.55</v>
      </c>
      <c r="L179">
        <v>148</v>
      </c>
      <c r="M179">
        <v>170.2</v>
      </c>
      <c r="N179">
        <v>26</v>
      </c>
      <c r="O179" t="s">
        <v>133</v>
      </c>
      <c r="P179">
        <v>2021</v>
      </c>
    </row>
    <row r="180" spans="1:16">
      <c r="A180">
        <v>44437</v>
      </c>
      <c r="B180" t="s">
        <v>33</v>
      </c>
      <c r="C180">
        <v>12</v>
      </c>
      <c r="D180" t="s">
        <v>68</v>
      </c>
      <c r="E180" t="s">
        <v>71</v>
      </c>
      <c r="F180">
        <v>0</v>
      </c>
      <c r="G180" t="s">
        <v>83</v>
      </c>
      <c r="H180" t="s">
        <v>121</v>
      </c>
      <c r="I180" t="s">
        <v>124</v>
      </c>
      <c r="J180">
        <v>55</v>
      </c>
      <c r="K180">
        <v>58.3</v>
      </c>
      <c r="L180">
        <v>660</v>
      </c>
      <c r="M180">
        <v>699.59999999999991</v>
      </c>
      <c r="N180">
        <v>29</v>
      </c>
      <c r="O180" t="s">
        <v>133</v>
      </c>
      <c r="P180">
        <v>2021</v>
      </c>
    </row>
    <row r="181" spans="1:16">
      <c r="A181">
        <v>44438</v>
      </c>
      <c r="B181" t="s">
        <v>22</v>
      </c>
      <c r="C181">
        <v>13</v>
      </c>
      <c r="D181" t="s">
        <v>70</v>
      </c>
      <c r="E181" t="s">
        <v>71</v>
      </c>
      <c r="F181">
        <v>0</v>
      </c>
      <c r="G181" t="s">
        <v>75</v>
      </c>
      <c r="H181" t="s">
        <v>120</v>
      </c>
      <c r="I181" t="s">
        <v>123</v>
      </c>
      <c r="J181">
        <v>112</v>
      </c>
      <c r="K181">
        <v>122.08</v>
      </c>
      <c r="L181">
        <v>1456</v>
      </c>
      <c r="M181">
        <v>1587.04</v>
      </c>
      <c r="N181">
        <v>30</v>
      </c>
      <c r="O181" t="s">
        <v>133</v>
      </c>
      <c r="P181">
        <v>2021</v>
      </c>
    </row>
    <row r="182" spans="1:16">
      <c r="A182">
        <v>44439</v>
      </c>
      <c r="B182" t="s">
        <v>36</v>
      </c>
      <c r="C182">
        <v>2</v>
      </c>
      <c r="D182" t="s">
        <v>70</v>
      </c>
      <c r="E182" t="s">
        <v>71</v>
      </c>
      <c r="F182">
        <v>0</v>
      </c>
      <c r="G182" t="s">
        <v>86</v>
      </c>
      <c r="H182" t="s">
        <v>119</v>
      </c>
      <c r="I182" t="s">
        <v>123</v>
      </c>
      <c r="J182">
        <v>98</v>
      </c>
      <c r="K182">
        <v>103.88</v>
      </c>
      <c r="L182">
        <v>196</v>
      </c>
      <c r="M182">
        <v>207.76</v>
      </c>
      <c r="N182">
        <v>31</v>
      </c>
      <c r="O182" t="s">
        <v>133</v>
      </c>
      <c r="P182">
        <v>2021</v>
      </c>
    </row>
    <row r="183" spans="1:16">
      <c r="A183">
        <v>44439</v>
      </c>
      <c r="B183" t="s">
        <v>24</v>
      </c>
      <c r="C183">
        <v>11</v>
      </c>
      <c r="D183" t="s">
        <v>70</v>
      </c>
      <c r="E183" t="s">
        <v>71</v>
      </c>
      <c r="F183">
        <v>0</v>
      </c>
      <c r="G183" t="s">
        <v>77</v>
      </c>
      <c r="H183" t="s">
        <v>121</v>
      </c>
      <c r="I183" t="s">
        <v>125</v>
      </c>
      <c r="J183">
        <v>5</v>
      </c>
      <c r="K183">
        <v>6.7</v>
      </c>
      <c r="L183">
        <v>55</v>
      </c>
      <c r="M183">
        <v>73.7</v>
      </c>
      <c r="N183">
        <v>31</v>
      </c>
      <c r="O183" t="s">
        <v>133</v>
      </c>
      <c r="P183">
        <v>2021</v>
      </c>
    </row>
    <row r="184" spans="1:16">
      <c r="A184">
        <v>44440</v>
      </c>
      <c r="B184" t="s">
        <v>20</v>
      </c>
      <c r="C184">
        <v>1</v>
      </c>
      <c r="D184" t="s">
        <v>68</v>
      </c>
      <c r="E184" t="s">
        <v>72</v>
      </c>
      <c r="F184">
        <v>0</v>
      </c>
      <c r="G184" t="s">
        <v>73</v>
      </c>
      <c r="H184" t="s">
        <v>117</v>
      </c>
      <c r="I184" t="s">
        <v>122</v>
      </c>
      <c r="J184">
        <v>144</v>
      </c>
      <c r="K184">
        <v>156.96</v>
      </c>
      <c r="L184">
        <v>144</v>
      </c>
      <c r="M184">
        <v>156.96</v>
      </c>
      <c r="N184">
        <v>1</v>
      </c>
      <c r="O184" t="s">
        <v>134</v>
      </c>
      <c r="P184">
        <v>2021</v>
      </c>
    </row>
    <row r="185" spans="1:16">
      <c r="A185">
        <v>44440</v>
      </c>
      <c r="B185" t="s">
        <v>26</v>
      </c>
      <c r="C185">
        <v>14</v>
      </c>
      <c r="D185" t="s">
        <v>69</v>
      </c>
      <c r="E185" t="s">
        <v>71</v>
      </c>
      <c r="F185">
        <v>0</v>
      </c>
      <c r="G185" t="s">
        <v>79</v>
      </c>
      <c r="H185" t="s">
        <v>119</v>
      </c>
      <c r="I185" t="s">
        <v>123</v>
      </c>
      <c r="J185">
        <v>71</v>
      </c>
      <c r="K185">
        <v>80.94</v>
      </c>
      <c r="L185">
        <v>994</v>
      </c>
      <c r="M185">
        <v>1133.1600000000001</v>
      </c>
      <c r="N185">
        <v>1</v>
      </c>
      <c r="O185" t="s">
        <v>134</v>
      </c>
      <c r="P185">
        <v>2021</v>
      </c>
    </row>
    <row r="186" spans="1:16">
      <c r="A186">
        <v>44442</v>
      </c>
      <c r="B186" t="s">
        <v>61</v>
      </c>
      <c r="C186">
        <v>8</v>
      </c>
      <c r="D186" t="s">
        <v>70</v>
      </c>
      <c r="E186" t="s">
        <v>71</v>
      </c>
      <c r="F186">
        <v>0</v>
      </c>
      <c r="G186" t="s">
        <v>114</v>
      </c>
      <c r="H186" t="s">
        <v>118</v>
      </c>
      <c r="I186" t="s">
        <v>122</v>
      </c>
      <c r="J186">
        <v>138</v>
      </c>
      <c r="K186">
        <v>173.88</v>
      </c>
      <c r="L186">
        <v>1104</v>
      </c>
      <c r="M186">
        <v>1391.04</v>
      </c>
      <c r="N186">
        <v>3</v>
      </c>
      <c r="O186" t="s">
        <v>134</v>
      </c>
      <c r="P186">
        <v>2021</v>
      </c>
    </row>
    <row r="187" spans="1:16">
      <c r="A187">
        <v>44443</v>
      </c>
      <c r="B187" t="s">
        <v>53</v>
      </c>
      <c r="C187">
        <v>7</v>
      </c>
      <c r="D187" t="s">
        <v>70</v>
      </c>
      <c r="E187" t="s">
        <v>71</v>
      </c>
      <c r="F187">
        <v>0</v>
      </c>
      <c r="G187" t="s">
        <v>105</v>
      </c>
      <c r="H187" t="s">
        <v>121</v>
      </c>
      <c r="I187" t="s">
        <v>125</v>
      </c>
      <c r="J187">
        <v>37</v>
      </c>
      <c r="K187">
        <v>41.81</v>
      </c>
      <c r="L187">
        <v>259</v>
      </c>
      <c r="M187">
        <v>292.67</v>
      </c>
      <c r="N187">
        <v>4</v>
      </c>
      <c r="O187" t="s">
        <v>134</v>
      </c>
      <c r="P187">
        <v>2021</v>
      </c>
    </row>
    <row r="188" spans="1:16">
      <c r="A188">
        <v>44443</v>
      </c>
      <c r="B188" t="s">
        <v>32</v>
      </c>
      <c r="C188">
        <v>15</v>
      </c>
      <c r="D188" t="s">
        <v>70</v>
      </c>
      <c r="E188" t="s">
        <v>71</v>
      </c>
      <c r="F188">
        <v>0</v>
      </c>
      <c r="G188" t="s">
        <v>82</v>
      </c>
      <c r="H188" t="s">
        <v>117</v>
      </c>
      <c r="I188" t="s">
        <v>122</v>
      </c>
      <c r="J188">
        <v>141</v>
      </c>
      <c r="K188">
        <v>149.46</v>
      </c>
      <c r="L188">
        <v>2115</v>
      </c>
      <c r="M188">
        <v>2241.9</v>
      </c>
      <c r="N188">
        <v>4</v>
      </c>
      <c r="O188" t="s">
        <v>134</v>
      </c>
      <c r="P188">
        <v>2021</v>
      </c>
    </row>
    <row r="189" spans="1:16">
      <c r="A189">
        <v>44444</v>
      </c>
      <c r="B189" t="s">
        <v>38</v>
      </c>
      <c r="C189">
        <v>1</v>
      </c>
      <c r="D189" t="s">
        <v>70</v>
      </c>
      <c r="E189" t="s">
        <v>72</v>
      </c>
      <c r="F189">
        <v>0</v>
      </c>
      <c r="G189" t="s">
        <v>88</v>
      </c>
      <c r="H189" t="s">
        <v>121</v>
      </c>
      <c r="I189" t="s">
        <v>123</v>
      </c>
      <c r="J189">
        <v>89</v>
      </c>
      <c r="K189">
        <v>117.48</v>
      </c>
      <c r="L189">
        <v>89</v>
      </c>
      <c r="M189">
        <v>117.48</v>
      </c>
      <c r="N189">
        <v>5</v>
      </c>
      <c r="O189" t="s">
        <v>134</v>
      </c>
      <c r="P189">
        <v>2021</v>
      </c>
    </row>
    <row r="190" spans="1:16">
      <c r="A190">
        <v>44446</v>
      </c>
      <c r="B190" t="s">
        <v>60</v>
      </c>
      <c r="C190">
        <v>5</v>
      </c>
      <c r="D190" t="s">
        <v>70</v>
      </c>
      <c r="E190" t="s">
        <v>71</v>
      </c>
      <c r="F190">
        <v>0</v>
      </c>
      <c r="G190" t="s">
        <v>112</v>
      </c>
      <c r="H190" t="s">
        <v>120</v>
      </c>
      <c r="I190" t="s">
        <v>122</v>
      </c>
      <c r="J190">
        <v>150</v>
      </c>
      <c r="K190">
        <v>210</v>
      </c>
      <c r="L190">
        <v>750</v>
      </c>
      <c r="M190">
        <v>1050</v>
      </c>
      <c r="N190">
        <v>7</v>
      </c>
      <c r="O190" t="s">
        <v>134</v>
      </c>
      <c r="P190">
        <v>2021</v>
      </c>
    </row>
    <row r="191" spans="1:16">
      <c r="A191">
        <v>44448</v>
      </c>
      <c r="B191" t="s">
        <v>31</v>
      </c>
      <c r="C191">
        <v>4</v>
      </c>
      <c r="D191" t="s">
        <v>70</v>
      </c>
      <c r="E191" t="s">
        <v>71</v>
      </c>
      <c r="F191">
        <v>0</v>
      </c>
      <c r="G191" t="s">
        <v>81</v>
      </c>
      <c r="H191" t="s">
        <v>118</v>
      </c>
      <c r="I191" t="s">
        <v>123</v>
      </c>
      <c r="J191">
        <v>76</v>
      </c>
      <c r="K191">
        <v>82.08</v>
      </c>
      <c r="L191">
        <v>304</v>
      </c>
      <c r="M191">
        <v>328.32</v>
      </c>
      <c r="N191">
        <v>9</v>
      </c>
      <c r="O191" t="s">
        <v>134</v>
      </c>
      <c r="P191">
        <v>2021</v>
      </c>
    </row>
    <row r="192" spans="1:16">
      <c r="A192">
        <v>44449</v>
      </c>
      <c r="B192" t="s">
        <v>48</v>
      </c>
      <c r="C192">
        <v>6</v>
      </c>
      <c r="D192" t="s">
        <v>70</v>
      </c>
      <c r="E192" t="s">
        <v>71</v>
      </c>
      <c r="F192">
        <v>0</v>
      </c>
      <c r="G192" t="s">
        <v>99</v>
      </c>
      <c r="H192" t="s">
        <v>121</v>
      </c>
      <c r="I192" t="s">
        <v>122</v>
      </c>
      <c r="J192">
        <v>148</v>
      </c>
      <c r="K192">
        <v>201.28</v>
      </c>
      <c r="L192">
        <v>888</v>
      </c>
      <c r="M192">
        <v>1207.68</v>
      </c>
      <c r="N192">
        <v>10</v>
      </c>
      <c r="O192" t="s">
        <v>134</v>
      </c>
      <c r="P192">
        <v>2021</v>
      </c>
    </row>
    <row r="193" spans="1:16">
      <c r="A193">
        <v>44449</v>
      </c>
      <c r="B193" t="s">
        <v>36</v>
      </c>
      <c r="C193">
        <v>9</v>
      </c>
      <c r="D193" t="s">
        <v>68</v>
      </c>
      <c r="E193" t="s">
        <v>71</v>
      </c>
      <c r="F193">
        <v>0</v>
      </c>
      <c r="G193" t="s">
        <v>86</v>
      </c>
      <c r="H193" t="s">
        <v>119</v>
      </c>
      <c r="I193" t="s">
        <v>123</v>
      </c>
      <c r="J193">
        <v>98</v>
      </c>
      <c r="K193">
        <v>103.88</v>
      </c>
      <c r="L193">
        <v>882</v>
      </c>
      <c r="M193">
        <v>934.92</v>
      </c>
      <c r="N193">
        <v>10</v>
      </c>
      <c r="O193" t="s">
        <v>134</v>
      </c>
      <c r="P193">
        <v>2021</v>
      </c>
    </row>
    <row r="194" spans="1:16">
      <c r="A194">
        <v>44449</v>
      </c>
      <c r="B194" t="s">
        <v>62</v>
      </c>
      <c r="C194">
        <v>2</v>
      </c>
      <c r="D194" t="s">
        <v>70</v>
      </c>
      <c r="E194" t="s">
        <v>71</v>
      </c>
      <c r="F194">
        <v>0</v>
      </c>
      <c r="G194" t="s">
        <v>115</v>
      </c>
      <c r="H194" t="s">
        <v>121</v>
      </c>
      <c r="I194" t="s">
        <v>125</v>
      </c>
      <c r="J194">
        <v>18</v>
      </c>
      <c r="K194">
        <v>24.66</v>
      </c>
      <c r="L194">
        <v>36</v>
      </c>
      <c r="M194">
        <v>49.32</v>
      </c>
      <c r="N194">
        <v>10</v>
      </c>
      <c r="O194" t="s">
        <v>134</v>
      </c>
      <c r="P194">
        <v>2021</v>
      </c>
    </row>
    <row r="195" spans="1:16">
      <c r="A195">
        <v>44450</v>
      </c>
      <c r="B195" t="s">
        <v>36</v>
      </c>
      <c r="C195">
        <v>6</v>
      </c>
      <c r="D195" t="s">
        <v>68</v>
      </c>
      <c r="E195" t="s">
        <v>71</v>
      </c>
      <c r="F195">
        <v>0</v>
      </c>
      <c r="G195" t="s">
        <v>86</v>
      </c>
      <c r="H195" t="s">
        <v>119</v>
      </c>
      <c r="I195" t="s">
        <v>123</v>
      </c>
      <c r="J195">
        <v>98</v>
      </c>
      <c r="K195">
        <v>103.88</v>
      </c>
      <c r="L195">
        <v>588</v>
      </c>
      <c r="M195">
        <v>623.28</v>
      </c>
      <c r="N195">
        <v>11</v>
      </c>
      <c r="O195" t="s">
        <v>134</v>
      </c>
      <c r="P195">
        <v>2021</v>
      </c>
    </row>
    <row r="196" spans="1:16">
      <c r="A196">
        <v>44452</v>
      </c>
      <c r="B196" t="s">
        <v>61</v>
      </c>
      <c r="C196">
        <v>7</v>
      </c>
      <c r="D196" t="s">
        <v>70</v>
      </c>
      <c r="E196" t="s">
        <v>72</v>
      </c>
      <c r="F196">
        <v>0</v>
      </c>
      <c r="G196" t="s">
        <v>114</v>
      </c>
      <c r="H196" t="s">
        <v>118</v>
      </c>
      <c r="I196" t="s">
        <v>122</v>
      </c>
      <c r="J196">
        <v>138</v>
      </c>
      <c r="K196">
        <v>173.88</v>
      </c>
      <c r="L196">
        <v>966</v>
      </c>
      <c r="M196">
        <v>1217.1600000000001</v>
      </c>
      <c r="N196">
        <v>13</v>
      </c>
      <c r="O196" t="s">
        <v>134</v>
      </c>
      <c r="P196">
        <v>2021</v>
      </c>
    </row>
    <row r="197" spans="1:16">
      <c r="A197">
        <v>44454</v>
      </c>
      <c r="B197" t="s">
        <v>30</v>
      </c>
      <c r="C197">
        <v>6</v>
      </c>
      <c r="D197" t="s">
        <v>70</v>
      </c>
      <c r="E197" t="s">
        <v>71</v>
      </c>
      <c r="F197">
        <v>0</v>
      </c>
      <c r="G197" t="s">
        <v>80</v>
      </c>
      <c r="H197" t="s">
        <v>118</v>
      </c>
      <c r="I197" t="s">
        <v>122</v>
      </c>
      <c r="J197">
        <v>120</v>
      </c>
      <c r="K197">
        <v>162</v>
      </c>
      <c r="L197">
        <v>720</v>
      </c>
      <c r="M197">
        <v>972</v>
      </c>
      <c r="N197">
        <v>15</v>
      </c>
      <c r="O197" t="s">
        <v>134</v>
      </c>
      <c r="P197">
        <v>2021</v>
      </c>
    </row>
    <row r="198" spans="1:16">
      <c r="A198">
        <v>44454</v>
      </c>
      <c r="B198" t="s">
        <v>30</v>
      </c>
      <c r="C198">
        <v>14</v>
      </c>
      <c r="D198" t="s">
        <v>70</v>
      </c>
      <c r="E198" t="s">
        <v>71</v>
      </c>
      <c r="F198">
        <v>0</v>
      </c>
      <c r="G198" t="s">
        <v>80</v>
      </c>
      <c r="H198" t="s">
        <v>118</v>
      </c>
      <c r="I198" t="s">
        <v>122</v>
      </c>
      <c r="J198">
        <v>120</v>
      </c>
      <c r="K198">
        <v>162</v>
      </c>
      <c r="L198">
        <v>1680</v>
      </c>
      <c r="M198">
        <v>2268</v>
      </c>
      <c r="N198">
        <v>15</v>
      </c>
      <c r="O198" t="s">
        <v>134</v>
      </c>
      <c r="P198">
        <v>2021</v>
      </c>
    </row>
    <row r="199" spans="1:16">
      <c r="A199">
        <v>44460</v>
      </c>
      <c r="B199" t="s">
        <v>34</v>
      </c>
      <c r="C199">
        <v>7</v>
      </c>
      <c r="D199" t="s">
        <v>68</v>
      </c>
      <c r="E199" t="s">
        <v>72</v>
      </c>
      <c r="F199">
        <v>0</v>
      </c>
      <c r="G199" t="s">
        <v>84</v>
      </c>
      <c r="H199" t="s">
        <v>117</v>
      </c>
      <c r="I199" t="s">
        <v>124</v>
      </c>
      <c r="J199">
        <v>61</v>
      </c>
      <c r="K199">
        <v>76.25</v>
      </c>
      <c r="L199">
        <v>427</v>
      </c>
      <c r="M199">
        <v>533.75</v>
      </c>
      <c r="N199">
        <v>21</v>
      </c>
      <c r="O199" t="s">
        <v>134</v>
      </c>
      <c r="P199">
        <v>2021</v>
      </c>
    </row>
    <row r="200" spans="1:16">
      <c r="A200">
        <v>44461</v>
      </c>
      <c r="B200" t="s">
        <v>37</v>
      </c>
      <c r="C200">
        <v>2</v>
      </c>
      <c r="D200" t="s">
        <v>69</v>
      </c>
      <c r="E200" t="s">
        <v>72</v>
      </c>
      <c r="F200">
        <v>0</v>
      </c>
      <c r="G200" t="s">
        <v>87</v>
      </c>
      <c r="H200" t="s">
        <v>118</v>
      </c>
      <c r="I200" t="s">
        <v>123</v>
      </c>
      <c r="J200">
        <v>90</v>
      </c>
      <c r="K200">
        <v>115.2</v>
      </c>
      <c r="L200">
        <v>180</v>
      </c>
      <c r="M200">
        <v>230.4</v>
      </c>
      <c r="N200">
        <v>22</v>
      </c>
      <c r="O200" t="s">
        <v>134</v>
      </c>
      <c r="P200">
        <v>2021</v>
      </c>
    </row>
    <row r="201" spans="1:16">
      <c r="A201">
        <v>44461</v>
      </c>
      <c r="B201" t="s">
        <v>49</v>
      </c>
      <c r="C201">
        <v>4</v>
      </c>
      <c r="D201" t="s">
        <v>70</v>
      </c>
      <c r="E201" t="s">
        <v>72</v>
      </c>
      <c r="F201">
        <v>0</v>
      </c>
      <c r="G201" t="s">
        <v>101</v>
      </c>
      <c r="H201" t="s">
        <v>119</v>
      </c>
      <c r="I201" t="s">
        <v>123</v>
      </c>
      <c r="J201">
        <v>105</v>
      </c>
      <c r="K201">
        <v>142.80000000000001</v>
      </c>
      <c r="L201">
        <v>420</v>
      </c>
      <c r="M201">
        <v>571.20000000000005</v>
      </c>
      <c r="N201">
        <v>22</v>
      </c>
      <c r="O201" t="s">
        <v>134</v>
      </c>
      <c r="P201">
        <v>2021</v>
      </c>
    </row>
    <row r="202" spans="1:16">
      <c r="A202">
        <v>44462</v>
      </c>
      <c r="B202" t="s">
        <v>50</v>
      </c>
      <c r="C202">
        <v>12</v>
      </c>
      <c r="D202" t="s">
        <v>70</v>
      </c>
      <c r="E202" t="s">
        <v>72</v>
      </c>
      <c r="F202">
        <v>0</v>
      </c>
      <c r="G202" t="s">
        <v>102</v>
      </c>
      <c r="H202" t="s">
        <v>120</v>
      </c>
      <c r="I202" t="s">
        <v>125</v>
      </c>
      <c r="J202">
        <v>37</v>
      </c>
      <c r="K202">
        <v>49.21</v>
      </c>
      <c r="L202">
        <v>444</v>
      </c>
      <c r="M202">
        <v>590.52</v>
      </c>
      <c r="N202">
        <v>23</v>
      </c>
      <c r="O202" t="s">
        <v>134</v>
      </c>
      <c r="P202">
        <v>2021</v>
      </c>
    </row>
    <row r="203" spans="1:16">
      <c r="A203">
        <v>44462</v>
      </c>
      <c r="B203" t="s">
        <v>52</v>
      </c>
      <c r="C203">
        <v>7</v>
      </c>
      <c r="D203" t="s">
        <v>69</v>
      </c>
      <c r="E203" t="s">
        <v>71</v>
      </c>
      <c r="F203">
        <v>0</v>
      </c>
      <c r="G203" t="s">
        <v>104</v>
      </c>
      <c r="H203" t="s">
        <v>117</v>
      </c>
      <c r="I203" t="s">
        <v>122</v>
      </c>
      <c r="J203">
        <v>126</v>
      </c>
      <c r="K203">
        <v>162.54</v>
      </c>
      <c r="L203">
        <v>882</v>
      </c>
      <c r="M203">
        <v>1137.78</v>
      </c>
      <c r="N203">
        <v>23</v>
      </c>
      <c r="O203" t="s">
        <v>134</v>
      </c>
      <c r="P203">
        <v>2021</v>
      </c>
    </row>
    <row r="204" spans="1:16">
      <c r="A204">
        <v>44466</v>
      </c>
      <c r="B204" t="s">
        <v>33</v>
      </c>
      <c r="C204">
        <v>1</v>
      </c>
      <c r="D204" t="s">
        <v>70</v>
      </c>
      <c r="E204" t="s">
        <v>72</v>
      </c>
      <c r="F204">
        <v>0</v>
      </c>
      <c r="G204" t="s">
        <v>83</v>
      </c>
      <c r="H204" t="s">
        <v>121</v>
      </c>
      <c r="I204" t="s">
        <v>124</v>
      </c>
      <c r="J204">
        <v>55</v>
      </c>
      <c r="K204">
        <v>58.3</v>
      </c>
      <c r="L204">
        <v>55</v>
      </c>
      <c r="M204">
        <v>58.3</v>
      </c>
      <c r="N204">
        <v>27</v>
      </c>
      <c r="O204" t="s">
        <v>134</v>
      </c>
      <c r="P204">
        <v>2021</v>
      </c>
    </row>
    <row r="205" spans="1:16">
      <c r="A205">
        <v>44469</v>
      </c>
      <c r="B205" t="s">
        <v>29</v>
      </c>
      <c r="C205">
        <v>9</v>
      </c>
      <c r="D205" t="s">
        <v>69</v>
      </c>
      <c r="E205" t="s">
        <v>71</v>
      </c>
      <c r="F205">
        <v>0</v>
      </c>
      <c r="G205" t="s">
        <v>113</v>
      </c>
      <c r="H205" t="s">
        <v>120</v>
      </c>
      <c r="I205" t="s">
        <v>123</v>
      </c>
      <c r="J205">
        <v>112</v>
      </c>
      <c r="K205">
        <v>146.72</v>
      </c>
      <c r="L205">
        <v>1008</v>
      </c>
      <c r="M205">
        <v>1320.48</v>
      </c>
      <c r="N205">
        <v>30</v>
      </c>
      <c r="O205" t="s">
        <v>134</v>
      </c>
      <c r="P205">
        <v>2021</v>
      </c>
    </row>
    <row r="206" spans="1:16">
      <c r="A206">
        <v>44469</v>
      </c>
      <c r="B206" t="s">
        <v>35</v>
      </c>
      <c r="C206">
        <v>5</v>
      </c>
      <c r="D206" t="s">
        <v>69</v>
      </c>
      <c r="E206" t="s">
        <v>71</v>
      </c>
      <c r="F206">
        <v>0</v>
      </c>
      <c r="G206" t="s">
        <v>85</v>
      </c>
      <c r="H206" t="s">
        <v>119</v>
      </c>
      <c r="I206" t="s">
        <v>123</v>
      </c>
      <c r="J206">
        <v>75</v>
      </c>
      <c r="K206">
        <v>85.5</v>
      </c>
      <c r="L206">
        <v>375</v>
      </c>
      <c r="M206">
        <v>427.5</v>
      </c>
      <c r="N206">
        <v>30</v>
      </c>
      <c r="O206" t="s">
        <v>134</v>
      </c>
      <c r="P206">
        <v>2021</v>
      </c>
    </row>
    <row r="207" spans="1:16">
      <c r="A207">
        <v>44470</v>
      </c>
      <c r="B207" t="s">
        <v>48</v>
      </c>
      <c r="C207">
        <v>14</v>
      </c>
      <c r="D207" t="s">
        <v>69</v>
      </c>
      <c r="E207" t="s">
        <v>72</v>
      </c>
      <c r="F207">
        <v>0</v>
      </c>
      <c r="G207" t="s">
        <v>99</v>
      </c>
      <c r="H207" t="s">
        <v>121</v>
      </c>
      <c r="I207" t="s">
        <v>122</v>
      </c>
      <c r="J207">
        <v>148</v>
      </c>
      <c r="K207">
        <v>201.28</v>
      </c>
      <c r="L207">
        <v>2072</v>
      </c>
      <c r="M207">
        <v>2817.92</v>
      </c>
      <c r="N207">
        <v>1</v>
      </c>
      <c r="O207" t="s">
        <v>135</v>
      </c>
      <c r="P207">
        <v>2021</v>
      </c>
    </row>
    <row r="208" spans="1:16">
      <c r="A208">
        <v>44471</v>
      </c>
      <c r="B208" t="s">
        <v>29</v>
      </c>
      <c r="C208">
        <v>15</v>
      </c>
      <c r="D208" t="s">
        <v>70</v>
      </c>
      <c r="E208" t="s">
        <v>71</v>
      </c>
      <c r="F208">
        <v>0</v>
      </c>
      <c r="G208" t="s">
        <v>113</v>
      </c>
      <c r="H208" t="s">
        <v>120</v>
      </c>
      <c r="I208" t="s">
        <v>123</v>
      </c>
      <c r="J208">
        <v>112</v>
      </c>
      <c r="K208">
        <v>146.72</v>
      </c>
      <c r="L208">
        <v>1680</v>
      </c>
      <c r="M208">
        <v>2200.8000000000002</v>
      </c>
      <c r="N208">
        <v>2</v>
      </c>
      <c r="O208" t="s">
        <v>135</v>
      </c>
      <c r="P208">
        <v>2021</v>
      </c>
    </row>
    <row r="209" spans="1:16">
      <c r="A209">
        <v>44472</v>
      </c>
      <c r="B209" t="s">
        <v>60</v>
      </c>
      <c r="C209">
        <v>9</v>
      </c>
      <c r="D209" t="s">
        <v>70</v>
      </c>
      <c r="E209" t="s">
        <v>71</v>
      </c>
      <c r="F209">
        <v>0</v>
      </c>
      <c r="G209" t="s">
        <v>112</v>
      </c>
      <c r="H209" t="s">
        <v>120</v>
      </c>
      <c r="I209" t="s">
        <v>122</v>
      </c>
      <c r="J209">
        <v>150</v>
      </c>
      <c r="K209">
        <v>210</v>
      </c>
      <c r="L209">
        <v>1350</v>
      </c>
      <c r="M209">
        <v>1890</v>
      </c>
      <c r="N209">
        <v>3</v>
      </c>
      <c r="O209" t="s">
        <v>135</v>
      </c>
      <c r="P209">
        <v>2021</v>
      </c>
    </row>
    <row r="210" spans="1:16">
      <c r="A210">
        <v>44475</v>
      </c>
      <c r="B210" t="s">
        <v>24</v>
      </c>
      <c r="C210">
        <v>1</v>
      </c>
      <c r="D210" t="s">
        <v>70</v>
      </c>
      <c r="E210" t="s">
        <v>71</v>
      </c>
      <c r="F210">
        <v>0</v>
      </c>
      <c r="G210" t="s">
        <v>77</v>
      </c>
      <c r="H210" t="s">
        <v>121</v>
      </c>
      <c r="I210" t="s">
        <v>125</v>
      </c>
      <c r="J210">
        <v>5</v>
      </c>
      <c r="K210">
        <v>6.7</v>
      </c>
      <c r="L210">
        <v>5</v>
      </c>
      <c r="M210">
        <v>6.7</v>
      </c>
      <c r="N210">
        <v>6</v>
      </c>
      <c r="O210" t="s">
        <v>135</v>
      </c>
      <c r="P210">
        <v>2021</v>
      </c>
    </row>
    <row r="211" spans="1:16">
      <c r="A211">
        <v>44475</v>
      </c>
      <c r="B211" t="s">
        <v>63</v>
      </c>
      <c r="C211">
        <v>12</v>
      </c>
      <c r="D211" t="s">
        <v>69</v>
      </c>
      <c r="E211" t="s">
        <v>71</v>
      </c>
      <c r="F211">
        <v>0</v>
      </c>
      <c r="G211" t="s">
        <v>116</v>
      </c>
      <c r="H211" t="s">
        <v>121</v>
      </c>
      <c r="I211" t="s">
        <v>123</v>
      </c>
      <c r="J211">
        <v>90</v>
      </c>
      <c r="K211">
        <v>96.3</v>
      </c>
      <c r="L211">
        <v>1080</v>
      </c>
      <c r="M211">
        <v>1155.5999999999999</v>
      </c>
      <c r="N211">
        <v>6</v>
      </c>
      <c r="O211" t="s">
        <v>135</v>
      </c>
      <c r="P211">
        <v>2021</v>
      </c>
    </row>
    <row r="212" spans="1:16">
      <c r="A212">
        <v>44476</v>
      </c>
      <c r="B212" t="s">
        <v>62</v>
      </c>
      <c r="C212">
        <v>6</v>
      </c>
      <c r="D212" t="s">
        <v>70</v>
      </c>
      <c r="E212" t="s">
        <v>72</v>
      </c>
      <c r="F212">
        <v>0</v>
      </c>
      <c r="G212" t="s">
        <v>115</v>
      </c>
      <c r="H212" t="s">
        <v>121</v>
      </c>
      <c r="I212" t="s">
        <v>125</v>
      </c>
      <c r="J212">
        <v>18</v>
      </c>
      <c r="K212">
        <v>24.66</v>
      </c>
      <c r="L212">
        <v>108</v>
      </c>
      <c r="M212">
        <v>147.96</v>
      </c>
      <c r="N212">
        <v>7</v>
      </c>
      <c r="O212" t="s">
        <v>135</v>
      </c>
      <c r="P212">
        <v>2021</v>
      </c>
    </row>
    <row r="213" spans="1:16">
      <c r="A213">
        <v>44478</v>
      </c>
      <c r="B213" t="s">
        <v>21</v>
      </c>
      <c r="C213">
        <v>5</v>
      </c>
      <c r="D213" t="s">
        <v>70</v>
      </c>
      <c r="E213" t="s">
        <v>72</v>
      </c>
      <c r="F213">
        <v>0</v>
      </c>
      <c r="G213" t="s">
        <v>74</v>
      </c>
      <c r="H213" t="s">
        <v>118</v>
      </c>
      <c r="I213" t="s">
        <v>123</v>
      </c>
      <c r="J213">
        <v>72</v>
      </c>
      <c r="K213">
        <v>79.92</v>
      </c>
      <c r="L213">
        <v>360</v>
      </c>
      <c r="M213">
        <v>399.6</v>
      </c>
      <c r="N213">
        <v>9</v>
      </c>
      <c r="O213" t="s">
        <v>135</v>
      </c>
      <c r="P213">
        <v>2021</v>
      </c>
    </row>
    <row r="214" spans="1:16">
      <c r="A214">
        <v>44478</v>
      </c>
      <c r="B214" t="s">
        <v>38</v>
      </c>
      <c r="C214">
        <v>11</v>
      </c>
      <c r="D214" t="s">
        <v>69</v>
      </c>
      <c r="E214" t="s">
        <v>72</v>
      </c>
      <c r="F214">
        <v>0</v>
      </c>
      <c r="G214" t="s">
        <v>88</v>
      </c>
      <c r="H214" t="s">
        <v>121</v>
      </c>
      <c r="I214" t="s">
        <v>123</v>
      </c>
      <c r="J214">
        <v>89</v>
      </c>
      <c r="K214">
        <v>117.48</v>
      </c>
      <c r="L214">
        <v>979</v>
      </c>
      <c r="M214">
        <v>1292.28</v>
      </c>
      <c r="N214">
        <v>9</v>
      </c>
      <c r="O214" t="s">
        <v>135</v>
      </c>
      <c r="P214">
        <v>2021</v>
      </c>
    </row>
    <row r="215" spans="1:16">
      <c r="A215">
        <v>44479</v>
      </c>
      <c r="B215" t="s">
        <v>24</v>
      </c>
      <c r="C215">
        <v>14</v>
      </c>
      <c r="D215" t="s">
        <v>70</v>
      </c>
      <c r="E215" t="s">
        <v>72</v>
      </c>
      <c r="F215">
        <v>0</v>
      </c>
      <c r="G215" t="s">
        <v>77</v>
      </c>
      <c r="H215" t="s">
        <v>121</v>
      </c>
      <c r="I215" t="s">
        <v>125</v>
      </c>
      <c r="J215">
        <v>5</v>
      </c>
      <c r="K215">
        <v>6.7</v>
      </c>
      <c r="L215">
        <v>70</v>
      </c>
      <c r="M215">
        <v>93.8</v>
      </c>
      <c r="N215">
        <v>10</v>
      </c>
      <c r="O215" t="s">
        <v>135</v>
      </c>
      <c r="P215">
        <v>2021</v>
      </c>
    </row>
    <row r="216" spans="1:16">
      <c r="A216">
        <v>44480</v>
      </c>
      <c r="B216" t="s">
        <v>51</v>
      </c>
      <c r="C216">
        <v>15</v>
      </c>
      <c r="D216" t="s">
        <v>70</v>
      </c>
      <c r="E216" t="s">
        <v>72</v>
      </c>
      <c r="F216">
        <v>0</v>
      </c>
      <c r="G216" t="s">
        <v>103</v>
      </c>
      <c r="H216" t="s">
        <v>120</v>
      </c>
      <c r="I216" t="s">
        <v>124</v>
      </c>
      <c r="J216">
        <v>44</v>
      </c>
      <c r="K216">
        <v>48.4</v>
      </c>
      <c r="L216">
        <v>660</v>
      </c>
      <c r="M216">
        <v>726</v>
      </c>
      <c r="N216">
        <v>11</v>
      </c>
      <c r="O216" t="s">
        <v>135</v>
      </c>
      <c r="P216">
        <v>2021</v>
      </c>
    </row>
    <row r="217" spans="1:16">
      <c r="A217">
        <v>44481</v>
      </c>
      <c r="B217" t="s">
        <v>46</v>
      </c>
      <c r="C217">
        <v>8</v>
      </c>
      <c r="D217" t="s">
        <v>69</v>
      </c>
      <c r="E217" t="s">
        <v>71</v>
      </c>
      <c r="F217">
        <v>0</v>
      </c>
      <c r="G217" t="s">
        <v>97</v>
      </c>
      <c r="H217" t="s">
        <v>121</v>
      </c>
      <c r="I217" t="s">
        <v>124</v>
      </c>
      <c r="J217">
        <v>48</v>
      </c>
      <c r="K217">
        <v>57.12</v>
      </c>
      <c r="L217">
        <v>384</v>
      </c>
      <c r="M217">
        <v>456.96</v>
      </c>
      <c r="N217">
        <v>12</v>
      </c>
      <c r="O217" t="s">
        <v>135</v>
      </c>
      <c r="P217">
        <v>2021</v>
      </c>
    </row>
    <row r="218" spans="1:16">
      <c r="A218">
        <v>44486</v>
      </c>
      <c r="B218" t="s">
        <v>36</v>
      </c>
      <c r="C218">
        <v>13</v>
      </c>
      <c r="D218" t="s">
        <v>70</v>
      </c>
      <c r="E218" t="s">
        <v>71</v>
      </c>
      <c r="F218">
        <v>0</v>
      </c>
      <c r="G218" t="s">
        <v>86</v>
      </c>
      <c r="H218" t="s">
        <v>119</v>
      </c>
      <c r="I218" t="s">
        <v>123</v>
      </c>
      <c r="J218">
        <v>98</v>
      </c>
      <c r="K218">
        <v>103.88</v>
      </c>
      <c r="L218">
        <v>1274</v>
      </c>
      <c r="M218">
        <v>1350.44</v>
      </c>
      <c r="N218">
        <v>17</v>
      </c>
      <c r="O218" t="s">
        <v>135</v>
      </c>
      <c r="P218">
        <v>2021</v>
      </c>
    </row>
    <row r="219" spans="1:16">
      <c r="A219">
        <v>44487</v>
      </c>
      <c r="B219" t="s">
        <v>27</v>
      </c>
      <c r="C219">
        <v>6</v>
      </c>
      <c r="D219" t="s">
        <v>69</v>
      </c>
      <c r="E219" t="s">
        <v>72</v>
      </c>
      <c r="F219">
        <v>0</v>
      </c>
      <c r="G219" t="s">
        <v>100</v>
      </c>
      <c r="H219" t="s">
        <v>117</v>
      </c>
      <c r="I219" t="s">
        <v>125</v>
      </c>
      <c r="J219">
        <v>7</v>
      </c>
      <c r="K219">
        <v>8.33</v>
      </c>
      <c r="L219">
        <v>42</v>
      </c>
      <c r="M219">
        <v>49.98</v>
      </c>
      <c r="N219">
        <v>18</v>
      </c>
      <c r="O219" t="s">
        <v>135</v>
      </c>
      <c r="P219">
        <v>2021</v>
      </c>
    </row>
    <row r="220" spans="1:16">
      <c r="A220">
        <v>44487</v>
      </c>
      <c r="B220" t="s">
        <v>52</v>
      </c>
      <c r="C220">
        <v>13</v>
      </c>
      <c r="D220" t="s">
        <v>69</v>
      </c>
      <c r="E220" t="s">
        <v>72</v>
      </c>
      <c r="F220">
        <v>0</v>
      </c>
      <c r="G220" t="s">
        <v>104</v>
      </c>
      <c r="H220" t="s">
        <v>117</v>
      </c>
      <c r="I220" t="s">
        <v>122</v>
      </c>
      <c r="J220">
        <v>126</v>
      </c>
      <c r="K220">
        <v>162.54</v>
      </c>
      <c r="L220">
        <v>1638</v>
      </c>
      <c r="M220">
        <v>2113.02</v>
      </c>
      <c r="N220">
        <v>18</v>
      </c>
      <c r="O220" t="s">
        <v>135</v>
      </c>
      <c r="P220">
        <v>2021</v>
      </c>
    </row>
    <row r="221" spans="1:16">
      <c r="A221">
        <v>44491</v>
      </c>
      <c r="B221" t="s">
        <v>51</v>
      </c>
      <c r="C221">
        <v>7</v>
      </c>
      <c r="D221" t="s">
        <v>70</v>
      </c>
      <c r="E221" t="s">
        <v>72</v>
      </c>
      <c r="F221">
        <v>0</v>
      </c>
      <c r="G221" t="s">
        <v>103</v>
      </c>
      <c r="H221" t="s">
        <v>120</v>
      </c>
      <c r="I221" t="s">
        <v>124</v>
      </c>
      <c r="J221">
        <v>44</v>
      </c>
      <c r="K221">
        <v>48.4</v>
      </c>
      <c r="L221">
        <v>308</v>
      </c>
      <c r="M221">
        <v>338.8</v>
      </c>
      <c r="N221">
        <v>22</v>
      </c>
      <c r="O221" t="s">
        <v>135</v>
      </c>
      <c r="P221">
        <v>2021</v>
      </c>
    </row>
    <row r="222" spans="1:16">
      <c r="A222">
        <v>44491</v>
      </c>
      <c r="B222" t="s">
        <v>20</v>
      </c>
      <c r="C222">
        <v>13</v>
      </c>
      <c r="D222" t="s">
        <v>69</v>
      </c>
      <c r="E222" t="s">
        <v>72</v>
      </c>
      <c r="F222">
        <v>0</v>
      </c>
      <c r="G222" t="s">
        <v>73</v>
      </c>
      <c r="H222" t="s">
        <v>117</v>
      </c>
      <c r="I222" t="s">
        <v>122</v>
      </c>
      <c r="J222">
        <v>144</v>
      </c>
      <c r="K222">
        <v>156.96</v>
      </c>
      <c r="L222">
        <v>1872</v>
      </c>
      <c r="M222">
        <v>2040.48</v>
      </c>
      <c r="N222">
        <v>22</v>
      </c>
      <c r="O222" t="s">
        <v>135</v>
      </c>
      <c r="P222">
        <v>2021</v>
      </c>
    </row>
    <row r="223" spans="1:16">
      <c r="A223">
        <v>44491</v>
      </c>
      <c r="B223" t="s">
        <v>57</v>
      </c>
      <c r="C223">
        <v>1</v>
      </c>
      <c r="D223" t="s">
        <v>70</v>
      </c>
      <c r="E223" t="s">
        <v>72</v>
      </c>
      <c r="F223">
        <v>0</v>
      </c>
      <c r="G223" t="s">
        <v>109</v>
      </c>
      <c r="H223" t="s">
        <v>119</v>
      </c>
      <c r="I223" t="s">
        <v>125</v>
      </c>
      <c r="J223">
        <v>6</v>
      </c>
      <c r="K223">
        <v>7.8599999999999994</v>
      </c>
      <c r="L223">
        <v>6</v>
      </c>
      <c r="M223">
        <v>7.8599999999999994</v>
      </c>
      <c r="N223">
        <v>22</v>
      </c>
      <c r="O223" t="s">
        <v>135</v>
      </c>
      <c r="P223">
        <v>2021</v>
      </c>
    </row>
    <row r="224" spans="1:16">
      <c r="A224">
        <v>44493</v>
      </c>
      <c r="B224" t="s">
        <v>51</v>
      </c>
      <c r="C224">
        <v>3</v>
      </c>
      <c r="D224" t="s">
        <v>68</v>
      </c>
      <c r="E224" t="s">
        <v>72</v>
      </c>
      <c r="F224">
        <v>0</v>
      </c>
      <c r="G224" t="s">
        <v>103</v>
      </c>
      <c r="H224" t="s">
        <v>120</v>
      </c>
      <c r="I224" t="s">
        <v>124</v>
      </c>
      <c r="J224">
        <v>44</v>
      </c>
      <c r="K224">
        <v>48.4</v>
      </c>
      <c r="L224">
        <v>132</v>
      </c>
      <c r="M224">
        <v>145.19999999999999</v>
      </c>
      <c r="N224">
        <v>24</v>
      </c>
      <c r="O224" t="s">
        <v>135</v>
      </c>
      <c r="P224">
        <v>2021</v>
      </c>
    </row>
    <row r="225" spans="1:16">
      <c r="A225">
        <v>44494</v>
      </c>
      <c r="B225" t="s">
        <v>31</v>
      </c>
      <c r="C225">
        <v>9</v>
      </c>
      <c r="D225" t="s">
        <v>69</v>
      </c>
      <c r="E225" t="s">
        <v>72</v>
      </c>
      <c r="F225">
        <v>0</v>
      </c>
      <c r="G225" t="s">
        <v>81</v>
      </c>
      <c r="H225" t="s">
        <v>118</v>
      </c>
      <c r="I225" t="s">
        <v>123</v>
      </c>
      <c r="J225">
        <v>76</v>
      </c>
      <c r="K225">
        <v>82.08</v>
      </c>
      <c r="L225">
        <v>684</v>
      </c>
      <c r="M225">
        <v>738.72</v>
      </c>
      <c r="N225">
        <v>25</v>
      </c>
      <c r="O225" t="s">
        <v>135</v>
      </c>
      <c r="P225">
        <v>2021</v>
      </c>
    </row>
    <row r="226" spans="1:16">
      <c r="A226">
        <v>44495</v>
      </c>
      <c r="B226" t="s">
        <v>23</v>
      </c>
      <c r="C226">
        <v>6</v>
      </c>
      <c r="D226" t="s">
        <v>68</v>
      </c>
      <c r="E226" t="s">
        <v>72</v>
      </c>
      <c r="F226">
        <v>0</v>
      </c>
      <c r="G226" t="s">
        <v>76</v>
      </c>
      <c r="H226" t="s">
        <v>119</v>
      </c>
      <c r="I226" t="s">
        <v>124</v>
      </c>
      <c r="J226">
        <v>44</v>
      </c>
      <c r="K226">
        <v>48.84</v>
      </c>
      <c r="L226">
        <v>264</v>
      </c>
      <c r="M226">
        <v>293.04000000000002</v>
      </c>
      <c r="N226">
        <v>26</v>
      </c>
      <c r="O226" t="s">
        <v>135</v>
      </c>
      <c r="P226">
        <v>2021</v>
      </c>
    </row>
    <row r="227" spans="1:16">
      <c r="A227">
        <v>44497</v>
      </c>
      <c r="B227" t="s">
        <v>45</v>
      </c>
      <c r="C227">
        <v>1</v>
      </c>
      <c r="D227" t="s">
        <v>70</v>
      </c>
      <c r="E227" t="s">
        <v>72</v>
      </c>
      <c r="F227">
        <v>0</v>
      </c>
      <c r="G227" t="s">
        <v>96</v>
      </c>
      <c r="H227" t="s">
        <v>119</v>
      </c>
      <c r="I227" t="s">
        <v>123</v>
      </c>
      <c r="J227">
        <v>83</v>
      </c>
      <c r="K227">
        <v>94.62</v>
      </c>
      <c r="L227">
        <v>83</v>
      </c>
      <c r="M227">
        <v>94.62</v>
      </c>
      <c r="N227">
        <v>28</v>
      </c>
      <c r="O227" t="s">
        <v>135</v>
      </c>
      <c r="P227">
        <v>2021</v>
      </c>
    </row>
    <row r="228" spans="1:16">
      <c r="A228">
        <v>44498</v>
      </c>
      <c r="B228" t="s">
        <v>21</v>
      </c>
      <c r="C228">
        <v>14</v>
      </c>
      <c r="D228" t="s">
        <v>69</v>
      </c>
      <c r="E228" t="s">
        <v>71</v>
      </c>
      <c r="F228">
        <v>0</v>
      </c>
      <c r="G228" t="s">
        <v>74</v>
      </c>
      <c r="H228" t="s">
        <v>118</v>
      </c>
      <c r="I228" t="s">
        <v>123</v>
      </c>
      <c r="J228">
        <v>72</v>
      </c>
      <c r="K228">
        <v>79.92</v>
      </c>
      <c r="L228">
        <v>1008</v>
      </c>
      <c r="M228">
        <v>1118.8800000000001</v>
      </c>
      <c r="N228">
        <v>29</v>
      </c>
      <c r="O228" t="s">
        <v>135</v>
      </c>
      <c r="P228">
        <v>2021</v>
      </c>
    </row>
    <row r="229" spans="1:16">
      <c r="A229">
        <v>44500</v>
      </c>
      <c r="B229" t="s">
        <v>52</v>
      </c>
      <c r="C229">
        <v>6</v>
      </c>
      <c r="D229" t="s">
        <v>69</v>
      </c>
      <c r="E229" t="s">
        <v>72</v>
      </c>
      <c r="F229">
        <v>0</v>
      </c>
      <c r="G229" t="s">
        <v>104</v>
      </c>
      <c r="H229" t="s">
        <v>117</v>
      </c>
      <c r="I229" t="s">
        <v>122</v>
      </c>
      <c r="J229">
        <v>126</v>
      </c>
      <c r="K229">
        <v>162.54</v>
      </c>
      <c r="L229">
        <v>756</v>
      </c>
      <c r="M229">
        <v>975.24</v>
      </c>
      <c r="N229">
        <v>31</v>
      </c>
      <c r="O229" t="s">
        <v>135</v>
      </c>
      <c r="P229">
        <v>2021</v>
      </c>
    </row>
    <row r="230" spans="1:16">
      <c r="A230">
        <v>44503</v>
      </c>
      <c r="B230" t="s">
        <v>22</v>
      </c>
      <c r="C230">
        <v>12</v>
      </c>
      <c r="D230" t="s">
        <v>70</v>
      </c>
      <c r="E230" t="s">
        <v>72</v>
      </c>
      <c r="F230">
        <v>0</v>
      </c>
      <c r="G230" t="s">
        <v>75</v>
      </c>
      <c r="H230" t="s">
        <v>120</v>
      </c>
      <c r="I230" t="s">
        <v>123</v>
      </c>
      <c r="J230">
        <v>112</v>
      </c>
      <c r="K230">
        <v>122.08</v>
      </c>
      <c r="L230">
        <v>1344</v>
      </c>
      <c r="M230">
        <v>1464.96</v>
      </c>
      <c r="N230">
        <v>3</v>
      </c>
      <c r="O230" t="s">
        <v>136</v>
      </c>
      <c r="P230">
        <v>2021</v>
      </c>
    </row>
    <row r="231" spans="1:16">
      <c r="A231">
        <v>44506</v>
      </c>
      <c r="B231" t="s">
        <v>63</v>
      </c>
      <c r="C231">
        <v>10</v>
      </c>
      <c r="D231" t="s">
        <v>70</v>
      </c>
      <c r="E231" t="s">
        <v>71</v>
      </c>
      <c r="F231">
        <v>0</v>
      </c>
      <c r="G231" t="s">
        <v>116</v>
      </c>
      <c r="H231" t="s">
        <v>121</v>
      </c>
      <c r="I231" t="s">
        <v>123</v>
      </c>
      <c r="J231">
        <v>90</v>
      </c>
      <c r="K231">
        <v>96.3</v>
      </c>
      <c r="L231">
        <v>900</v>
      </c>
      <c r="M231">
        <v>963</v>
      </c>
      <c r="N231">
        <v>6</v>
      </c>
      <c r="O231" t="s">
        <v>136</v>
      </c>
      <c r="P231">
        <v>2021</v>
      </c>
    </row>
    <row r="232" spans="1:16">
      <c r="A232">
        <v>44508</v>
      </c>
      <c r="B232" t="s">
        <v>56</v>
      </c>
      <c r="C232">
        <v>15</v>
      </c>
      <c r="D232" t="s">
        <v>70</v>
      </c>
      <c r="E232" t="s">
        <v>71</v>
      </c>
      <c r="F232">
        <v>0</v>
      </c>
      <c r="G232" t="s">
        <v>108</v>
      </c>
      <c r="H232" t="s">
        <v>119</v>
      </c>
      <c r="I232" t="s">
        <v>124</v>
      </c>
      <c r="J232">
        <v>43</v>
      </c>
      <c r="K232">
        <v>47.73</v>
      </c>
      <c r="L232">
        <v>645</v>
      </c>
      <c r="M232">
        <v>715.95</v>
      </c>
      <c r="N232">
        <v>8</v>
      </c>
      <c r="O232" t="s">
        <v>136</v>
      </c>
      <c r="P232">
        <v>2021</v>
      </c>
    </row>
    <row r="233" spans="1:16">
      <c r="A233">
        <v>44510</v>
      </c>
      <c r="B233" t="s">
        <v>30</v>
      </c>
      <c r="C233">
        <v>6</v>
      </c>
      <c r="D233" t="s">
        <v>69</v>
      </c>
      <c r="E233" t="s">
        <v>72</v>
      </c>
      <c r="F233">
        <v>0</v>
      </c>
      <c r="G233" t="s">
        <v>80</v>
      </c>
      <c r="H233" t="s">
        <v>118</v>
      </c>
      <c r="I233" t="s">
        <v>122</v>
      </c>
      <c r="J233">
        <v>120</v>
      </c>
      <c r="K233">
        <v>162</v>
      </c>
      <c r="L233">
        <v>720</v>
      </c>
      <c r="M233">
        <v>972</v>
      </c>
      <c r="N233">
        <v>10</v>
      </c>
      <c r="O233" t="s">
        <v>136</v>
      </c>
      <c r="P233">
        <v>2021</v>
      </c>
    </row>
    <row r="234" spans="1:16">
      <c r="A234">
        <v>44511</v>
      </c>
      <c r="B234" t="s">
        <v>37</v>
      </c>
      <c r="C234">
        <v>12</v>
      </c>
      <c r="D234" t="s">
        <v>68</v>
      </c>
      <c r="E234" t="s">
        <v>71</v>
      </c>
      <c r="F234">
        <v>0</v>
      </c>
      <c r="G234" t="s">
        <v>87</v>
      </c>
      <c r="H234" t="s">
        <v>118</v>
      </c>
      <c r="I234" t="s">
        <v>123</v>
      </c>
      <c r="J234">
        <v>90</v>
      </c>
      <c r="K234">
        <v>115.2</v>
      </c>
      <c r="L234">
        <v>1080</v>
      </c>
      <c r="M234">
        <v>1382.4</v>
      </c>
      <c r="N234">
        <v>11</v>
      </c>
      <c r="O234" t="s">
        <v>136</v>
      </c>
      <c r="P234">
        <v>2021</v>
      </c>
    </row>
    <row r="235" spans="1:16">
      <c r="A235">
        <v>44512</v>
      </c>
      <c r="B235" t="s">
        <v>40</v>
      </c>
      <c r="C235">
        <v>3</v>
      </c>
      <c r="D235" t="s">
        <v>69</v>
      </c>
      <c r="E235" t="s">
        <v>72</v>
      </c>
      <c r="F235">
        <v>0</v>
      </c>
      <c r="G235" t="s">
        <v>90</v>
      </c>
      <c r="H235" t="s">
        <v>120</v>
      </c>
      <c r="I235" t="s">
        <v>122</v>
      </c>
      <c r="J235">
        <v>148</v>
      </c>
      <c r="K235">
        <v>164.28</v>
      </c>
      <c r="L235">
        <v>444</v>
      </c>
      <c r="M235">
        <v>492.84</v>
      </c>
      <c r="N235">
        <v>12</v>
      </c>
      <c r="O235" t="s">
        <v>136</v>
      </c>
      <c r="P235">
        <v>2021</v>
      </c>
    </row>
    <row r="236" spans="1:16">
      <c r="A236">
        <v>44520</v>
      </c>
      <c r="B236" t="s">
        <v>33</v>
      </c>
      <c r="C236">
        <v>14</v>
      </c>
      <c r="D236" t="s">
        <v>69</v>
      </c>
      <c r="E236" t="s">
        <v>71</v>
      </c>
      <c r="F236">
        <v>0</v>
      </c>
      <c r="G236" t="s">
        <v>83</v>
      </c>
      <c r="H236" t="s">
        <v>121</v>
      </c>
      <c r="I236" t="s">
        <v>124</v>
      </c>
      <c r="J236">
        <v>55</v>
      </c>
      <c r="K236">
        <v>58.3</v>
      </c>
      <c r="L236">
        <v>770</v>
      </c>
      <c r="M236">
        <v>816.19999999999993</v>
      </c>
      <c r="N236">
        <v>20</v>
      </c>
      <c r="O236" t="s">
        <v>136</v>
      </c>
      <c r="P236">
        <v>2021</v>
      </c>
    </row>
    <row r="237" spans="1:16">
      <c r="A237">
        <v>44520</v>
      </c>
      <c r="B237" t="s">
        <v>45</v>
      </c>
      <c r="C237">
        <v>11</v>
      </c>
      <c r="D237" t="s">
        <v>69</v>
      </c>
      <c r="E237" t="s">
        <v>72</v>
      </c>
      <c r="F237">
        <v>0</v>
      </c>
      <c r="G237" t="s">
        <v>96</v>
      </c>
      <c r="H237" t="s">
        <v>119</v>
      </c>
      <c r="I237" t="s">
        <v>123</v>
      </c>
      <c r="J237">
        <v>83</v>
      </c>
      <c r="K237">
        <v>94.62</v>
      </c>
      <c r="L237">
        <v>913</v>
      </c>
      <c r="M237">
        <v>1040.82</v>
      </c>
      <c r="N237">
        <v>20</v>
      </c>
      <c r="O237" t="s">
        <v>136</v>
      </c>
      <c r="P237">
        <v>2021</v>
      </c>
    </row>
    <row r="238" spans="1:16">
      <c r="A238">
        <v>44521</v>
      </c>
      <c r="B238" t="s">
        <v>29</v>
      </c>
      <c r="C238">
        <v>1</v>
      </c>
      <c r="D238" t="s">
        <v>68</v>
      </c>
      <c r="E238" t="s">
        <v>71</v>
      </c>
      <c r="F238">
        <v>0</v>
      </c>
      <c r="G238" t="s">
        <v>113</v>
      </c>
      <c r="H238" t="s">
        <v>120</v>
      </c>
      <c r="I238" t="s">
        <v>123</v>
      </c>
      <c r="J238">
        <v>112</v>
      </c>
      <c r="K238">
        <v>146.72</v>
      </c>
      <c r="L238">
        <v>112</v>
      </c>
      <c r="M238">
        <v>146.72</v>
      </c>
      <c r="N238">
        <v>21</v>
      </c>
      <c r="O238" t="s">
        <v>136</v>
      </c>
      <c r="P238">
        <v>2021</v>
      </c>
    </row>
    <row r="239" spans="1:16">
      <c r="A239">
        <v>44521</v>
      </c>
      <c r="B239" t="s">
        <v>35</v>
      </c>
      <c r="C239">
        <v>1</v>
      </c>
      <c r="D239" t="s">
        <v>69</v>
      </c>
      <c r="E239" t="s">
        <v>72</v>
      </c>
      <c r="F239">
        <v>0</v>
      </c>
      <c r="G239" t="s">
        <v>85</v>
      </c>
      <c r="H239" t="s">
        <v>119</v>
      </c>
      <c r="I239" t="s">
        <v>123</v>
      </c>
      <c r="J239">
        <v>75</v>
      </c>
      <c r="K239">
        <v>85.5</v>
      </c>
      <c r="L239">
        <v>75</v>
      </c>
      <c r="M239">
        <v>85.5</v>
      </c>
      <c r="N239">
        <v>21</v>
      </c>
      <c r="O239" t="s">
        <v>136</v>
      </c>
      <c r="P239">
        <v>2021</v>
      </c>
    </row>
    <row r="240" spans="1:16">
      <c r="A240">
        <v>44527</v>
      </c>
      <c r="B240" t="s">
        <v>55</v>
      </c>
      <c r="C240">
        <v>8</v>
      </c>
      <c r="D240" t="s">
        <v>69</v>
      </c>
      <c r="E240" t="s">
        <v>71</v>
      </c>
      <c r="F240">
        <v>0</v>
      </c>
      <c r="G240" t="s">
        <v>107</v>
      </c>
      <c r="H240" t="s">
        <v>120</v>
      </c>
      <c r="I240" t="s">
        <v>123</v>
      </c>
      <c r="J240">
        <v>73</v>
      </c>
      <c r="K240">
        <v>94.17</v>
      </c>
      <c r="L240">
        <v>584</v>
      </c>
      <c r="M240">
        <v>753.36</v>
      </c>
      <c r="N240">
        <v>27</v>
      </c>
      <c r="O240" t="s">
        <v>136</v>
      </c>
      <c r="P240">
        <v>2021</v>
      </c>
    </row>
    <row r="241" spans="1:16">
      <c r="A241">
        <v>44528</v>
      </c>
      <c r="B241" t="s">
        <v>37</v>
      </c>
      <c r="C241">
        <v>2</v>
      </c>
      <c r="D241" t="s">
        <v>70</v>
      </c>
      <c r="E241" t="s">
        <v>72</v>
      </c>
      <c r="F241">
        <v>0</v>
      </c>
      <c r="G241" t="s">
        <v>87</v>
      </c>
      <c r="H241" t="s">
        <v>118</v>
      </c>
      <c r="I241" t="s">
        <v>123</v>
      </c>
      <c r="J241">
        <v>90</v>
      </c>
      <c r="K241">
        <v>115.2</v>
      </c>
      <c r="L241">
        <v>180</v>
      </c>
      <c r="M241">
        <v>230.4</v>
      </c>
      <c r="N241">
        <v>28</v>
      </c>
      <c r="O241" t="s">
        <v>136</v>
      </c>
      <c r="P241">
        <v>2021</v>
      </c>
    </row>
    <row r="242" spans="1:16">
      <c r="A242">
        <v>44530</v>
      </c>
      <c r="B242" t="s">
        <v>54</v>
      </c>
      <c r="C242">
        <v>15</v>
      </c>
      <c r="D242" t="s">
        <v>70</v>
      </c>
      <c r="E242" t="s">
        <v>71</v>
      </c>
      <c r="F242">
        <v>0</v>
      </c>
      <c r="G242" t="s">
        <v>106</v>
      </c>
      <c r="H242" t="s">
        <v>118</v>
      </c>
      <c r="I242" t="s">
        <v>125</v>
      </c>
      <c r="J242">
        <v>37</v>
      </c>
      <c r="K242">
        <v>42.55</v>
      </c>
      <c r="L242">
        <v>555</v>
      </c>
      <c r="M242">
        <v>638.25</v>
      </c>
      <c r="N242">
        <v>30</v>
      </c>
      <c r="O242" t="s">
        <v>136</v>
      </c>
      <c r="P242">
        <v>2021</v>
      </c>
    </row>
    <row r="243" spans="1:16">
      <c r="A243">
        <v>44532</v>
      </c>
      <c r="B243" t="s">
        <v>41</v>
      </c>
      <c r="C243">
        <v>10</v>
      </c>
      <c r="D243" t="s">
        <v>70</v>
      </c>
      <c r="E243" t="s">
        <v>72</v>
      </c>
      <c r="F243">
        <v>0</v>
      </c>
      <c r="G243" t="s">
        <v>91</v>
      </c>
      <c r="H243" t="s">
        <v>120</v>
      </c>
      <c r="I243" t="s">
        <v>125</v>
      </c>
      <c r="J243">
        <v>13</v>
      </c>
      <c r="K243">
        <v>16.64</v>
      </c>
      <c r="L243">
        <v>130</v>
      </c>
      <c r="M243">
        <v>166.4</v>
      </c>
      <c r="N243">
        <v>2</v>
      </c>
      <c r="O243" t="s">
        <v>137</v>
      </c>
      <c r="P243">
        <v>2021</v>
      </c>
    </row>
    <row r="244" spans="1:16">
      <c r="A244">
        <v>44533</v>
      </c>
      <c r="B244" t="s">
        <v>33</v>
      </c>
      <c r="C244">
        <v>2</v>
      </c>
      <c r="D244" t="s">
        <v>69</v>
      </c>
      <c r="E244" t="s">
        <v>72</v>
      </c>
      <c r="F244">
        <v>0</v>
      </c>
      <c r="G244" t="s">
        <v>83</v>
      </c>
      <c r="H244" t="s">
        <v>121</v>
      </c>
      <c r="I244" t="s">
        <v>124</v>
      </c>
      <c r="J244">
        <v>55</v>
      </c>
      <c r="K244">
        <v>58.3</v>
      </c>
      <c r="L244">
        <v>110</v>
      </c>
      <c r="M244">
        <v>116.6</v>
      </c>
      <c r="N244">
        <v>3</v>
      </c>
      <c r="O244" t="s">
        <v>137</v>
      </c>
      <c r="P244">
        <v>2021</v>
      </c>
    </row>
    <row r="245" spans="1:16">
      <c r="A245">
        <v>44533</v>
      </c>
      <c r="B245" t="s">
        <v>60</v>
      </c>
      <c r="C245">
        <v>8</v>
      </c>
      <c r="D245" t="s">
        <v>69</v>
      </c>
      <c r="E245" t="s">
        <v>71</v>
      </c>
      <c r="F245">
        <v>0</v>
      </c>
      <c r="G245" t="s">
        <v>112</v>
      </c>
      <c r="H245" t="s">
        <v>120</v>
      </c>
      <c r="I245" t="s">
        <v>122</v>
      </c>
      <c r="J245">
        <v>150</v>
      </c>
      <c r="K245">
        <v>210</v>
      </c>
      <c r="L245">
        <v>1200</v>
      </c>
      <c r="M245">
        <v>1680</v>
      </c>
      <c r="N245">
        <v>3</v>
      </c>
      <c r="O245" t="s">
        <v>137</v>
      </c>
      <c r="P245">
        <v>2021</v>
      </c>
    </row>
    <row r="246" spans="1:16">
      <c r="A246">
        <v>44535</v>
      </c>
      <c r="B246" t="s">
        <v>23</v>
      </c>
      <c r="C246">
        <v>15</v>
      </c>
      <c r="D246" t="s">
        <v>70</v>
      </c>
      <c r="E246" t="s">
        <v>72</v>
      </c>
      <c r="F246">
        <v>0</v>
      </c>
      <c r="G246" t="s">
        <v>76</v>
      </c>
      <c r="H246" t="s">
        <v>119</v>
      </c>
      <c r="I246" t="s">
        <v>124</v>
      </c>
      <c r="J246">
        <v>44</v>
      </c>
      <c r="K246">
        <v>48.84</v>
      </c>
      <c r="L246">
        <v>660</v>
      </c>
      <c r="M246">
        <v>732.6</v>
      </c>
      <c r="N246">
        <v>5</v>
      </c>
      <c r="O246" t="s">
        <v>137</v>
      </c>
      <c r="P246">
        <v>2021</v>
      </c>
    </row>
    <row r="247" spans="1:16">
      <c r="A247">
        <v>44535</v>
      </c>
      <c r="B247" t="s">
        <v>40</v>
      </c>
      <c r="C247">
        <v>1</v>
      </c>
      <c r="D247" t="s">
        <v>70</v>
      </c>
      <c r="E247" t="s">
        <v>71</v>
      </c>
      <c r="F247">
        <v>0</v>
      </c>
      <c r="G247" t="s">
        <v>90</v>
      </c>
      <c r="H247" t="s">
        <v>120</v>
      </c>
      <c r="I247" t="s">
        <v>122</v>
      </c>
      <c r="J247">
        <v>148</v>
      </c>
      <c r="K247">
        <v>164.28</v>
      </c>
      <c r="L247">
        <v>148</v>
      </c>
      <c r="M247">
        <v>164.28</v>
      </c>
      <c r="N247">
        <v>5</v>
      </c>
      <c r="O247" t="s">
        <v>137</v>
      </c>
      <c r="P247">
        <v>2021</v>
      </c>
    </row>
    <row r="248" spans="1:16">
      <c r="A248">
        <v>44537</v>
      </c>
      <c r="B248" t="s">
        <v>22</v>
      </c>
      <c r="C248">
        <v>8</v>
      </c>
      <c r="D248" t="s">
        <v>70</v>
      </c>
      <c r="E248" t="s">
        <v>71</v>
      </c>
      <c r="F248">
        <v>0</v>
      </c>
      <c r="G248" t="s">
        <v>75</v>
      </c>
      <c r="H248" t="s">
        <v>120</v>
      </c>
      <c r="I248" t="s">
        <v>123</v>
      </c>
      <c r="J248">
        <v>112</v>
      </c>
      <c r="K248">
        <v>122.08</v>
      </c>
      <c r="L248">
        <v>896</v>
      </c>
      <c r="M248">
        <v>976.64</v>
      </c>
      <c r="N248">
        <v>7</v>
      </c>
      <c r="O248" t="s">
        <v>137</v>
      </c>
      <c r="P248">
        <v>2021</v>
      </c>
    </row>
    <row r="249" spans="1:16">
      <c r="A249">
        <v>44538</v>
      </c>
      <c r="B249" t="s">
        <v>31</v>
      </c>
      <c r="C249">
        <v>14</v>
      </c>
      <c r="D249" t="s">
        <v>70</v>
      </c>
      <c r="E249" t="s">
        <v>71</v>
      </c>
      <c r="F249">
        <v>0</v>
      </c>
      <c r="G249" t="s">
        <v>81</v>
      </c>
      <c r="H249" t="s">
        <v>118</v>
      </c>
      <c r="I249" t="s">
        <v>123</v>
      </c>
      <c r="J249">
        <v>76</v>
      </c>
      <c r="K249">
        <v>82.08</v>
      </c>
      <c r="L249">
        <v>1064</v>
      </c>
      <c r="M249">
        <v>1149.1199999999999</v>
      </c>
      <c r="N249">
        <v>8</v>
      </c>
      <c r="O249" t="s">
        <v>137</v>
      </c>
      <c r="P249">
        <v>2021</v>
      </c>
    </row>
    <row r="250" spans="1:16">
      <c r="A250">
        <v>44544</v>
      </c>
      <c r="B250" t="s">
        <v>30</v>
      </c>
      <c r="C250">
        <v>4</v>
      </c>
      <c r="D250" t="s">
        <v>70</v>
      </c>
      <c r="E250" t="s">
        <v>71</v>
      </c>
      <c r="F250">
        <v>0</v>
      </c>
      <c r="G250" t="s">
        <v>80</v>
      </c>
      <c r="H250" t="s">
        <v>118</v>
      </c>
      <c r="I250" t="s">
        <v>122</v>
      </c>
      <c r="J250">
        <v>120</v>
      </c>
      <c r="K250">
        <v>162</v>
      </c>
      <c r="L250">
        <v>480</v>
      </c>
      <c r="M250">
        <v>648</v>
      </c>
      <c r="N250">
        <v>14</v>
      </c>
      <c r="O250" t="s">
        <v>137</v>
      </c>
      <c r="P250">
        <v>2021</v>
      </c>
    </row>
    <row r="251" spans="1:16">
      <c r="A251">
        <v>44548</v>
      </c>
      <c r="B251" t="s">
        <v>26</v>
      </c>
      <c r="C251">
        <v>2</v>
      </c>
      <c r="D251" t="s">
        <v>70</v>
      </c>
      <c r="E251" t="s">
        <v>72</v>
      </c>
      <c r="F251">
        <v>0</v>
      </c>
      <c r="G251" t="s">
        <v>79</v>
      </c>
      <c r="H251" t="s">
        <v>119</v>
      </c>
      <c r="I251" t="s">
        <v>123</v>
      </c>
      <c r="J251">
        <v>71</v>
      </c>
      <c r="K251">
        <v>80.94</v>
      </c>
      <c r="L251">
        <v>142</v>
      </c>
      <c r="M251">
        <v>161.88</v>
      </c>
      <c r="N251">
        <v>18</v>
      </c>
      <c r="O251" t="s">
        <v>137</v>
      </c>
      <c r="P251">
        <v>2021</v>
      </c>
    </row>
    <row r="252" spans="1:16">
      <c r="A252">
        <v>44548</v>
      </c>
      <c r="B252" t="s">
        <v>42</v>
      </c>
      <c r="C252">
        <v>8</v>
      </c>
      <c r="D252" t="s">
        <v>69</v>
      </c>
      <c r="E252" t="s">
        <v>72</v>
      </c>
      <c r="F252">
        <v>0</v>
      </c>
      <c r="G252" t="s">
        <v>92</v>
      </c>
      <c r="H252" t="s">
        <v>117</v>
      </c>
      <c r="I252" t="s">
        <v>122</v>
      </c>
      <c r="J252">
        <v>121</v>
      </c>
      <c r="K252">
        <v>141.57</v>
      </c>
      <c r="L252">
        <v>968</v>
      </c>
      <c r="M252">
        <v>1132.56</v>
      </c>
      <c r="N252">
        <v>18</v>
      </c>
      <c r="O252" t="s">
        <v>137</v>
      </c>
      <c r="P252">
        <v>2021</v>
      </c>
    </row>
    <row r="253" spans="1:16">
      <c r="A253">
        <v>44549</v>
      </c>
      <c r="B253" t="s">
        <v>32</v>
      </c>
      <c r="C253">
        <v>12</v>
      </c>
      <c r="D253" t="s">
        <v>70</v>
      </c>
      <c r="E253" t="s">
        <v>71</v>
      </c>
      <c r="F253">
        <v>0</v>
      </c>
      <c r="G253" t="s">
        <v>82</v>
      </c>
      <c r="H253" t="s">
        <v>117</v>
      </c>
      <c r="I253" t="s">
        <v>122</v>
      </c>
      <c r="J253">
        <v>141</v>
      </c>
      <c r="K253">
        <v>149.46</v>
      </c>
      <c r="L253">
        <v>1692</v>
      </c>
      <c r="M253">
        <v>1793.52</v>
      </c>
      <c r="N253">
        <v>19</v>
      </c>
      <c r="O253" t="s">
        <v>137</v>
      </c>
      <c r="P253">
        <v>2021</v>
      </c>
    </row>
    <row r="254" spans="1:16">
      <c r="A254">
        <v>44549</v>
      </c>
      <c r="B254" t="s">
        <v>39</v>
      </c>
      <c r="C254">
        <v>3</v>
      </c>
      <c r="D254" t="s">
        <v>68</v>
      </c>
      <c r="E254" t="s">
        <v>71</v>
      </c>
      <c r="F254">
        <v>0</v>
      </c>
      <c r="G254" t="s">
        <v>89</v>
      </c>
      <c r="H254" t="s">
        <v>121</v>
      </c>
      <c r="I254" t="s">
        <v>124</v>
      </c>
      <c r="J254">
        <v>47</v>
      </c>
      <c r="K254">
        <v>53.11</v>
      </c>
      <c r="L254">
        <v>141</v>
      </c>
      <c r="M254">
        <v>159.33000000000001</v>
      </c>
      <c r="N254">
        <v>19</v>
      </c>
      <c r="O254" t="s">
        <v>137</v>
      </c>
      <c r="P254">
        <v>2021</v>
      </c>
    </row>
    <row r="255" spans="1:16">
      <c r="A255">
        <v>44549</v>
      </c>
      <c r="B255" t="s">
        <v>51</v>
      </c>
      <c r="C255">
        <v>10</v>
      </c>
      <c r="D255" t="s">
        <v>69</v>
      </c>
      <c r="E255" t="s">
        <v>71</v>
      </c>
      <c r="F255">
        <v>0</v>
      </c>
      <c r="G255" t="s">
        <v>103</v>
      </c>
      <c r="H255" t="s">
        <v>120</v>
      </c>
      <c r="I255" t="s">
        <v>124</v>
      </c>
      <c r="J255">
        <v>44</v>
      </c>
      <c r="K255">
        <v>48.4</v>
      </c>
      <c r="L255">
        <v>440</v>
      </c>
      <c r="M255">
        <v>484</v>
      </c>
      <c r="N255">
        <v>19</v>
      </c>
      <c r="O255" t="s">
        <v>137</v>
      </c>
      <c r="P255">
        <v>2021</v>
      </c>
    </row>
    <row r="256" spans="1:16">
      <c r="A256">
        <v>44550</v>
      </c>
      <c r="B256" t="s">
        <v>55</v>
      </c>
      <c r="C256">
        <v>14</v>
      </c>
      <c r="D256" t="s">
        <v>70</v>
      </c>
      <c r="E256" t="s">
        <v>71</v>
      </c>
      <c r="F256">
        <v>0</v>
      </c>
      <c r="G256" t="s">
        <v>107</v>
      </c>
      <c r="H256" t="s">
        <v>120</v>
      </c>
      <c r="I256" t="s">
        <v>123</v>
      </c>
      <c r="J256">
        <v>73</v>
      </c>
      <c r="K256">
        <v>94.17</v>
      </c>
      <c r="L256">
        <v>1022</v>
      </c>
      <c r="M256">
        <v>1318.38</v>
      </c>
      <c r="N256">
        <v>20</v>
      </c>
      <c r="O256" t="s">
        <v>137</v>
      </c>
      <c r="P256">
        <v>2021</v>
      </c>
    </row>
    <row r="257" spans="1:16">
      <c r="A257">
        <v>44551</v>
      </c>
      <c r="B257" t="s">
        <v>62</v>
      </c>
      <c r="C257">
        <v>10</v>
      </c>
      <c r="D257" t="s">
        <v>69</v>
      </c>
      <c r="E257" t="s">
        <v>72</v>
      </c>
      <c r="F257">
        <v>0</v>
      </c>
      <c r="G257" t="s">
        <v>115</v>
      </c>
      <c r="H257" t="s">
        <v>121</v>
      </c>
      <c r="I257" t="s">
        <v>125</v>
      </c>
      <c r="J257">
        <v>18</v>
      </c>
      <c r="K257">
        <v>24.66</v>
      </c>
      <c r="L257">
        <v>180</v>
      </c>
      <c r="M257">
        <v>246.6</v>
      </c>
      <c r="N257">
        <v>21</v>
      </c>
      <c r="O257" t="s">
        <v>137</v>
      </c>
      <c r="P257">
        <v>2021</v>
      </c>
    </row>
    <row r="258" spans="1:16">
      <c r="A258">
        <v>44554</v>
      </c>
      <c r="B258" t="s">
        <v>30</v>
      </c>
      <c r="C258">
        <v>8</v>
      </c>
      <c r="D258" t="s">
        <v>68</v>
      </c>
      <c r="E258" t="s">
        <v>72</v>
      </c>
      <c r="F258">
        <v>0</v>
      </c>
      <c r="G258" t="s">
        <v>80</v>
      </c>
      <c r="H258" t="s">
        <v>118</v>
      </c>
      <c r="I258" t="s">
        <v>122</v>
      </c>
      <c r="J258">
        <v>120</v>
      </c>
      <c r="K258">
        <v>162</v>
      </c>
      <c r="L258">
        <v>960</v>
      </c>
      <c r="M258">
        <v>1296</v>
      </c>
      <c r="N258">
        <v>24</v>
      </c>
      <c r="O258" t="s">
        <v>137</v>
      </c>
      <c r="P258">
        <v>2021</v>
      </c>
    </row>
    <row r="259" spans="1:16">
      <c r="A259">
        <v>44554</v>
      </c>
      <c r="B259" t="s">
        <v>63</v>
      </c>
      <c r="C259">
        <v>8</v>
      </c>
      <c r="D259" t="s">
        <v>68</v>
      </c>
      <c r="E259" t="s">
        <v>71</v>
      </c>
      <c r="F259">
        <v>0</v>
      </c>
      <c r="G259" t="s">
        <v>116</v>
      </c>
      <c r="H259" t="s">
        <v>121</v>
      </c>
      <c r="I259" t="s">
        <v>123</v>
      </c>
      <c r="J259">
        <v>90</v>
      </c>
      <c r="K259">
        <v>96.3</v>
      </c>
      <c r="L259">
        <v>720</v>
      </c>
      <c r="M259">
        <v>770.4</v>
      </c>
      <c r="N259">
        <v>24</v>
      </c>
      <c r="O259" t="s">
        <v>137</v>
      </c>
      <c r="P259">
        <v>2021</v>
      </c>
    </row>
    <row r="260" spans="1:16">
      <c r="A260">
        <v>44556</v>
      </c>
      <c r="B260" t="s">
        <v>61</v>
      </c>
      <c r="C260">
        <v>14</v>
      </c>
      <c r="D260" t="s">
        <v>69</v>
      </c>
      <c r="E260" t="s">
        <v>72</v>
      </c>
      <c r="F260">
        <v>0</v>
      </c>
      <c r="G260" t="s">
        <v>114</v>
      </c>
      <c r="H260" t="s">
        <v>118</v>
      </c>
      <c r="I260" t="s">
        <v>122</v>
      </c>
      <c r="J260">
        <v>138</v>
      </c>
      <c r="K260">
        <v>173.88</v>
      </c>
      <c r="L260">
        <v>1932</v>
      </c>
      <c r="M260">
        <v>2434.3200000000002</v>
      </c>
      <c r="N260">
        <v>26</v>
      </c>
      <c r="O260" t="s">
        <v>137</v>
      </c>
      <c r="P260">
        <v>2021</v>
      </c>
    </row>
    <row r="261" spans="1:16">
      <c r="A261">
        <v>44557</v>
      </c>
      <c r="B261" t="s">
        <v>39</v>
      </c>
      <c r="C261">
        <v>14</v>
      </c>
      <c r="D261" t="s">
        <v>70</v>
      </c>
      <c r="E261" t="s">
        <v>72</v>
      </c>
      <c r="F261">
        <v>0</v>
      </c>
      <c r="G261" t="s">
        <v>89</v>
      </c>
      <c r="H261" t="s">
        <v>121</v>
      </c>
      <c r="I261" t="s">
        <v>124</v>
      </c>
      <c r="J261">
        <v>47</v>
      </c>
      <c r="K261">
        <v>53.11</v>
      </c>
      <c r="L261">
        <v>658</v>
      </c>
      <c r="M261">
        <v>743.54</v>
      </c>
      <c r="N261">
        <v>27</v>
      </c>
      <c r="O261" t="s">
        <v>137</v>
      </c>
      <c r="P261">
        <v>2021</v>
      </c>
    </row>
    <row r="262" spans="1:16">
      <c r="A262">
        <v>44558</v>
      </c>
      <c r="B262" t="s">
        <v>39</v>
      </c>
      <c r="C262">
        <v>6</v>
      </c>
      <c r="D262" t="s">
        <v>70</v>
      </c>
      <c r="E262" t="s">
        <v>72</v>
      </c>
      <c r="F262">
        <v>0</v>
      </c>
      <c r="G262" t="s">
        <v>89</v>
      </c>
      <c r="H262" t="s">
        <v>121</v>
      </c>
      <c r="I262" t="s">
        <v>124</v>
      </c>
      <c r="J262">
        <v>47</v>
      </c>
      <c r="K262">
        <v>53.11</v>
      </c>
      <c r="L262">
        <v>282</v>
      </c>
      <c r="M262">
        <v>318.66000000000003</v>
      </c>
      <c r="N262">
        <v>28</v>
      </c>
      <c r="O262" t="s">
        <v>137</v>
      </c>
      <c r="P262">
        <v>2021</v>
      </c>
    </row>
    <row r="263" spans="1:16">
      <c r="A263">
        <v>44560</v>
      </c>
      <c r="B263" t="s">
        <v>40</v>
      </c>
      <c r="C263">
        <v>13</v>
      </c>
      <c r="D263" t="s">
        <v>69</v>
      </c>
      <c r="E263" t="s">
        <v>71</v>
      </c>
      <c r="F263">
        <v>0</v>
      </c>
      <c r="G263" t="s">
        <v>90</v>
      </c>
      <c r="H263" t="s">
        <v>120</v>
      </c>
      <c r="I263" t="s">
        <v>122</v>
      </c>
      <c r="J263">
        <v>148</v>
      </c>
      <c r="K263">
        <v>164.28</v>
      </c>
      <c r="L263">
        <v>1924</v>
      </c>
      <c r="M263">
        <v>2135.64</v>
      </c>
      <c r="N263">
        <v>30</v>
      </c>
      <c r="O263" t="s">
        <v>137</v>
      </c>
      <c r="P263">
        <v>2021</v>
      </c>
    </row>
    <row r="264" spans="1:16">
      <c r="A264">
        <v>44562</v>
      </c>
      <c r="B264" t="s">
        <v>42</v>
      </c>
      <c r="C264">
        <v>1</v>
      </c>
      <c r="D264" t="s">
        <v>68</v>
      </c>
      <c r="E264" t="s">
        <v>72</v>
      </c>
      <c r="F264">
        <v>0</v>
      </c>
      <c r="G264" t="s">
        <v>92</v>
      </c>
      <c r="H264" t="s">
        <v>117</v>
      </c>
      <c r="I264" t="s">
        <v>122</v>
      </c>
      <c r="J264">
        <v>121</v>
      </c>
      <c r="K264">
        <v>141.57</v>
      </c>
      <c r="L264">
        <v>121</v>
      </c>
      <c r="M264">
        <v>141.57</v>
      </c>
      <c r="N264">
        <v>1</v>
      </c>
      <c r="O264" t="s">
        <v>126</v>
      </c>
      <c r="P264">
        <v>2022</v>
      </c>
    </row>
    <row r="265" spans="1:16">
      <c r="A265">
        <v>44563</v>
      </c>
      <c r="B265" t="s">
        <v>40</v>
      </c>
      <c r="C265">
        <v>7</v>
      </c>
      <c r="D265" t="s">
        <v>70</v>
      </c>
      <c r="E265" t="s">
        <v>72</v>
      </c>
      <c r="F265">
        <v>0</v>
      </c>
      <c r="G265" t="s">
        <v>90</v>
      </c>
      <c r="H265" t="s">
        <v>120</v>
      </c>
      <c r="I265" t="s">
        <v>122</v>
      </c>
      <c r="J265">
        <v>148</v>
      </c>
      <c r="K265">
        <v>164.28</v>
      </c>
      <c r="L265">
        <v>1036</v>
      </c>
      <c r="M265">
        <v>1149.96</v>
      </c>
      <c r="N265">
        <v>2</v>
      </c>
      <c r="O265" t="s">
        <v>126</v>
      </c>
      <c r="P265">
        <v>2022</v>
      </c>
    </row>
    <row r="266" spans="1:16">
      <c r="A266">
        <v>44563</v>
      </c>
      <c r="B266" t="s">
        <v>47</v>
      </c>
      <c r="C266">
        <v>2</v>
      </c>
      <c r="D266" t="s">
        <v>69</v>
      </c>
      <c r="E266" t="s">
        <v>72</v>
      </c>
      <c r="F266">
        <v>0</v>
      </c>
      <c r="G266" t="s">
        <v>98</v>
      </c>
      <c r="H266" t="s">
        <v>120</v>
      </c>
      <c r="I266" t="s">
        <v>125</v>
      </c>
      <c r="J266">
        <v>12</v>
      </c>
      <c r="K266">
        <v>15.72</v>
      </c>
      <c r="L266">
        <v>24</v>
      </c>
      <c r="M266">
        <v>31.44</v>
      </c>
      <c r="N266">
        <v>2</v>
      </c>
      <c r="O266" t="s">
        <v>126</v>
      </c>
      <c r="P266">
        <v>2022</v>
      </c>
    </row>
    <row r="267" spans="1:16">
      <c r="A267">
        <v>44563</v>
      </c>
      <c r="B267" t="s">
        <v>58</v>
      </c>
      <c r="C267">
        <v>1</v>
      </c>
      <c r="D267" t="s">
        <v>70</v>
      </c>
      <c r="E267" t="s">
        <v>72</v>
      </c>
      <c r="F267">
        <v>0</v>
      </c>
      <c r="G267" t="s">
        <v>110</v>
      </c>
      <c r="H267" t="s">
        <v>121</v>
      </c>
      <c r="I267" t="s">
        <v>123</v>
      </c>
      <c r="J267">
        <v>95</v>
      </c>
      <c r="K267">
        <v>119.7</v>
      </c>
      <c r="L267">
        <v>95</v>
      </c>
      <c r="M267">
        <v>119.7</v>
      </c>
      <c r="N267">
        <v>2</v>
      </c>
      <c r="O267" t="s">
        <v>126</v>
      </c>
      <c r="P267">
        <v>2022</v>
      </c>
    </row>
    <row r="268" spans="1:16">
      <c r="A268">
        <v>44564</v>
      </c>
      <c r="B268" t="s">
        <v>43</v>
      </c>
      <c r="C268">
        <v>9</v>
      </c>
      <c r="D268" t="s">
        <v>70</v>
      </c>
      <c r="E268" t="s">
        <v>72</v>
      </c>
      <c r="F268">
        <v>0</v>
      </c>
      <c r="G268" t="s">
        <v>94</v>
      </c>
      <c r="H268" t="s">
        <v>118</v>
      </c>
      <c r="I268" t="s">
        <v>123</v>
      </c>
      <c r="J268">
        <v>67</v>
      </c>
      <c r="K268">
        <v>83.08</v>
      </c>
      <c r="L268">
        <v>603</v>
      </c>
      <c r="M268">
        <v>747.72</v>
      </c>
      <c r="N268">
        <v>3</v>
      </c>
      <c r="O268" t="s">
        <v>126</v>
      </c>
      <c r="P268">
        <v>2022</v>
      </c>
    </row>
    <row r="269" spans="1:16">
      <c r="A269">
        <v>44565</v>
      </c>
      <c r="B269" t="s">
        <v>55</v>
      </c>
      <c r="C269">
        <v>8</v>
      </c>
      <c r="D269" t="s">
        <v>70</v>
      </c>
      <c r="E269" t="s">
        <v>71</v>
      </c>
      <c r="F269">
        <v>0</v>
      </c>
      <c r="G269" t="s">
        <v>107</v>
      </c>
      <c r="H269" t="s">
        <v>120</v>
      </c>
      <c r="I269" t="s">
        <v>123</v>
      </c>
      <c r="J269">
        <v>73</v>
      </c>
      <c r="K269">
        <v>94.17</v>
      </c>
      <c r="L269">
        <v>584</v>
      </c>
      <c r="M269">
        <v>753.36</v>
      </c>
      <c r="N269">
        <v>4</v>
      </c>
      <c r="O269" t="s">
        <v>126</v>
      </c>
      <c r="P269">
        <v>2022</v>
      </c>
    </row>
    <row r="270" spans="1:16">
      <c r="A270">
        <v>44565</v>
      </c>
      <c r="B270" t="s">
        <v>39</v>
      </c>
      <c r="C270">
        <v>1</v>
      </c>
      <c r="D270" t="s">
        <v>69</v>
      </c>
      <c r="E270" t="s">
        <v>71</v>
      </c>
      <c r="F270">
        <v>0</v>
      </c>
      <c r="G270" t="s">
        <v>89</v>
      </c>
      <c r="H270" t="s">
        <v>121</v>
      </c>
      <c r="I270" t="s">
        <v>124</v>
      </c>
      <c r="J270">
        <v>47</v>
      </c>
      <c r="K270">
        <v>53.11</v>
      </c>
      <c r="L270">
        <v>47</v>
      </c>
      <c r="M270">
        <v>53.11</v>
      </c>
      <c r="N270">
        <v>4</v>
      </c>
      <c r="O270" t="s">
        <v>126</v>
      </c>
      <c r="P270">
        <v>2022</v>
      </c>
    </row>
    <row r="271" spans="1:16">
      <c r="A271">
        <v>44570</v>
      </c>
      <c r="B271" t="s">
        <v>38</v>
      </c>
      <c r="C271">
        <v>12</v>
      </c>
      <c r="D271" t="s">
        <v>70</v>
      </c>
      <c r="E271" t="s">
        <v>71</v>
      </c>
      <c r="F271">
        <v>0</v>
      </c>
      <c r="G271" t="s">
        <v>88</v>
      </c>
      <c r="H271" t="s">
        <v>121</v>
      </c>
      <c r="I271" t="s">
        <v>123</v>
      </c>
      <c r="J271">
        <v>89</v>
      </c>
      <c r="K271">
        <v>117.48</v>
      </c>
      <c r="L271">
        <v>1068</v>
      </c>
      <c r="M271">
        <v>1409.76</v>
      </c>
      <c r="N271">
        <v>9</v>
      </c>
      <c r="O271" t="s">
        <v>126</v>
      </c>
      <c r="P271">
        <v>2022</v>
      </c>
    </row>
    <row r="272" spans="1:16">
      <c r="A272">
        <v>44571</v>
      </c>
      <c r="B272" t="s">
        <v>33</v>
      </c>
      <c r="C272">
        <v>14</v>
      </c>
      <c r="D272" t="s">
        <v>69</v>
      </c>
      <c r="E272" t="s">
        <v>71</v>
      </c>
      <c r="F272">
        <v>0</v>
      </c>
      <c r="G272" t="s">
        <v>83</v>
      </c>
      <c r="H272" t="s">
        <v>121</v>
      </c>
      <c r="I272" t="s">
        <v>124</v>
      </c>
      <c r="J272">
        <v>55</v>
      </c>
      <c r="K272">
        <v>58.3</v>
      </c>
      <c r="L272">
        <v>770</v>
      </c>
      <c r="M272">
        <v>816.19999999999993</v>
      </c>
      <c r="N272">
        <v>10</v>
      </c>
      <c r="O272" t="s">
        <v>126</v>
      </c>
      <c r="P272">
        <v>2022</v>
      </c>
    </row>
    <row r="273" spans="1:16">
      <c r="A273">
        <v>44572</v>
      </c>
      <c r="B273" t="s">
        <v>38</v>
      </c>
      <c r="C273">
        <v>2</v>
      </c>
      <c r="D273" t="s">
        <v>70</v>
      </c>
      <c r="E273" t="s">
        <v>71</v>
      </c>
      <c r="F273">
        <v>0</v>
      </c>
      <c r="G273" t="s">
        <v>88</v>
      </c>
      <c r="H273" t="s">
        <v>121</v>
      </c>
      <c r="I273" t="s">
        <v>123</v>
      </c>
      <c r="J273">
        <v>89</v>
      </c>
      <c r="K273">
        <v>117.48</v>
      </c>
      <c r="L273">
        <v>178</v>
      </c>
      <c r="M273">
        <v>234.96</v>
      </c>
      <c r="N273">
        <v>11</v>
      </c>
      <c r="O273" t="s">
        <v>126</v>
      </c>
      <c r="P273">
        <v>2022</v>
      </c>
    </row>
    <row r="274" spans="1:16">
      <c r="A274">
        <v>44574</v>
      </c>
      <c r="B274" t="s">
        <v>60</v>
      </c>
      <c r="C274">
        <v>6</v>
      </c>
      <c r="D274" t="s">
        <v>69</v>
      </c>
      <c r="E274" t="s">
        <v>71</v>
      </c>
      <c r="F274">
        <v>0</v>
      </c>
      <c r="G274" t="s">
        <v>112</v>
      </c>
      <c r="H274" t="s">
        <v>120</v>
      </c>
      <c r="I274" t="s">
        <v>122</v>
      </c>
      <c r="J274">
        <v>150</v>
      </c>
      <c r="K274">
        <v>210</v>
      </c>
      <c r="L274">
        <v>900</v>
      </c>
      <c r="M274">
        <v>1260</v>
      </c>
      <c r="N274">
        <v>13</v>
      </c>
      <c r="O274" t="s">
        <v>126</v>
      </c>
      <c r="P274">
        <v>2022</v>
      </c>
    </row>
    <row r="275" spans="1:16">
      <c r="A275">
        <v>44575</v>
      </c>
      <c r="B275" t="s">
        <v>51</v>
      </c>
      <c r="C275">
        <v>14</v>
      </c>
      <c r="D275" t="s">
        <v>70</v>
      </c>
      <c r="E275" t="s">
        <v>71</v>
      </c>
      <c r="F275">
        <v>0</v>
      </c>
      <c r="G275" t="s">
        <v>103</v>
      </c>
      <c r="H275" t="s">
        <v>120</v>
      </c>
      <c r="I275" t="s">
        <v>124</v>
      </c>
      <c r="J275">
        <v>44</v>
      </c>
      <c r="K275">
        <v>48.4</v>
      </c>
      <c r="L275">
        <v>616</v>
      </c>
      <c r="M275">
        <v>677.6</v>
      </c>
      <c r="N275">
        <v>14</v>
      </c>
      <c r="O275" t="s">
        <v>126</v>
      </c>
      <c r="P275">
        <v>2022</v>
      </c>
    </row>
    <row r="276" spans="1:16">
      <c r="A276">
        <v>44576</v>
      </c>
      <c r="B276" t="s">
        <v>42</v>
      </c>
      <c r="C276">
        <v>10</v>
      </c>
      <c r="D276" t="s">
        <v>70</v>
      </c>
      <c r="E276" t="s">
        <v>72</v>
      </c>
      <c r="F276">
        <v>0</v>
      </c>
      <c r="G276" t="s">
        <v>92</v>
      </c>
      <c r="H276" t="s">
        <v>117</v>
      </c>
      <c r="I276" t="s">
        <v>122</v>
      </c>
      <c r="J276">
        <v>121</v>
      </c>
      <c r="K276">
        <v>141.57</v>
      </c>
      <c r="L276">
        <v>1210</v>
      </c>
      <c r="M276">
        <v>1415.7</v>
      </c>
      <c r="N276">
        <v>15</v>
      </c>
      <c r="O276" t="s">
        <v>126</v>
      </c>
      <c r="P276">
        <v>2022</v>
      </c>
    </row>
    <row r="277" spans="1:16">
      <c r="A277">
        <v>44577</v>
      </c>
      <c r="B277" t="s">
        <v>29</v>
      </c>
      <c r="C277">
        <v>11</v>
      </c>
      <c r="D277" t="s">
        <v>69</v>
      </c>
      <c r="E277" t="s">
        <v>72</v>
      </c>
      <c r="F277">
        <v>0</v>
      </c>
      <c r="G277" t="s">
        <v>113</v>
      </c>
      <c r="H277" t="s">
        <v>120</v>
      </c>
      <c r="I277" t="s">
        <v>123</v>
      </c>
      <c r="J277">
        <v>112</v>
      </c>
      <c r="K277">
        <v>146.72</v>
      </c>
      <c r="L277">
        <v>1232</v>
      </c>
      <c r="M277">
        <v>1613.92</v>
      </c>
      <c r="N277">
        <v>16</v>
      </c>
      <c r="O277" t="s">
        <v>126</v>
      </c>
      <c r="P277">
        <v>2022</v>
      </c>
    </row>
    <row r="278" spans="1:16">
      <c r="A278">
        <v>44578</v>
      </c>
      <c r="B278" t="s">
        <v>37</v>
      </c>
      <c r="C278">
        <v>4</v>
      </c>
      <c r="D278" t="s">
        <v>69</v>
      </c>
      <c r="E278" t="s">
        <v>71</v>
      </c>
      <c r="F278">
        <v>0</v>
      </c>
      <c r="G278" t="s">
        <v>87</v>
      </c>
      <c r="H278" t="s">
        <v>118</v>
      </c>
      <c r="I278" t="s">
        <v>123</v>
      </c>
      <c r="J278">
        <v>90</v>
      </c>
      <c r="K278">
        <v>115.2</v>
      </c>
      <c r="L278">
        <v>360</v>
      </c>
      <c r="M278">
        <v>460.8</v>
      </c>
      <c r="N278">
        <v>17</v>
      </c>
      <c r="O278" t="s">
        <v>126</v>
      </c>
      <c r="P278">
        <v>2022</v>
      </c>
    </row>
    <row r="279" spans="1:16">
      <c r="A279">
        <v>44579</v>
      </c>
      <c r="B279" t="s">
        <v>45</v>
      </c>
      <c r="C279">
        <v>9</v>
      </c>
      <c r="D279" t="s">
        <v>68</v>
      </c>
      <c r="E279" t="s">
        <v>72</v>
      </c>
      <c r="F279">
        <v>0</v>
      </c>
      <c r="G279" t="s">
        <v>96</v>
      </c>
      <c r="H279" t="s">
        <v>119</v>
      </c>
      <c r="I279" t="s">
        <v>123</v>
      </c>
      <c r="J279">
        <v>83</v>
      </c>
      <c r="K279">
        <v>94.62</v>
      </c>
      <c r="L279">
        <v>747</v>
      </c>
      <c r="M279">
        <v>851.58</v>
      </c>
      <c r="N279">
        <v>18</v>
      </c>
      <c r="O279" t="s">
        <v>126</v>
      </c>
      <c r="P279">
        <v>2022</v>
      </c>
    </row>
    <row r="280" spans="1:16">
      <c r="A280">
        <v>44581</v>
      </c>
      <c r="B280" t="s">
        <v>52</v>
      </c>
      <c r="C280">
        <v>2</v>
      </c>
      <c r="D280" t="s">
        <v>70</v>
      </c>
      <c r="E280" t="s">
        <v>72</v>
      </c>
      <c r="F280">
        <v>0</v>
      </c>
      <c r="G280" t="s">
        <v>104</v>
      </c>
      <c r="H280" t="s">
        <v>117</v>
      </c>
      <c r="I280" t="s">
        <v>122</v>
      </c>
      <c r="J280">
        <v>126</v>
      </c>
      <c r="K280">
        <v>162.54</v>
      </c>
      <c r="L280">
        <v>252</v>
      </c>
      <c r="M280">
        <v>325.08</v>
      </c>
      <c r="N280">
        <v>20</v>
      </c>
      <c r="O280" t="s">
        <v>126</v>
      </c>
      <c r="P280">
        <v>2022</v>
      </c>
    </row>
    <row r="281" spans="1:16">
      <c r="A281">
        <v>44581</v>
      </c>
      <c r="B281" t="s">
        <v>29</v>
      </c>
      <c r="C281">
        <v>7</v>
      </c>
      <c r="D281" t="s">
        <v>69</v>
      </c>
      <c r="E281" t="s">
        <v>71</v>
      </c>
      <c r="F281">
        <v>0</v>
      </c>
      <c r="G281" t="s">
        <v>113</v>
      </c>
      <c r="H281" t="s">
        <v>120</v>
      </c>
      <c r="I281" t="s">
        <v>123</v>
      </c>
      <c r="J281">
        <v>112</v>
      </c>
      <c r="K281">
        <v>146.72</v>
      </c>
      <c r="L281">
        <v>784</v>
      </c>
      <c r="M281">
        <v>1027.04</v>
      </c>
      <c r="N281">
        <v>20</v>
      </c>
      <c r="O281" t="s">
        <v>126</v>
      </c>
      <c r="P281">
        <v>2022</v>
      </c>
    </row>
    <row r="282" spans="1:16">
      <c r="A282">
        <v>44583</v>
      </c>
      <c r="B282" t="s">
        <v>36</v>
      </c>
      <c r="C282">
        <v>6</v>
      </c>
      <c r="D282" t="s">
        <v>69</v>
      </c>
      <c r="E282" t="s">
        <v>72</v>
      </c>
      <c r="F282">
        <v>0</v>
      </c>
      <c r="G282" t="s">
        <v>86</v>
      </c>
      <c r="H282" t="s">
        <v>119</v>
      </c>
      <c r="I282" t="s">
        <v>123</v>
      </c>
      <c r="J282">
        <v>98</v>
      </c>
      <c r="K282">
        <v>103.88</v>
      </c>
      <c r="L282">
        <v>588</v>
      </c>
      <c r="M282">
        <v>623.28</v>
      </c>
      <c r="N282">
        <v>22</v>
      </c>
      <c r="O282" t="s">
        <v>126</v>
      </c>
      <c r="P282">
        <v>2022</v>
      </c>
    </row>
    <row r="283" spans="1:16">
      <c r="A283">
        <v>44584</v>
      </c>
      <c r="B283" t="s">
        <v>49</v>
      </c>
      <c r="C283">
        <v>5</v>
      </c>
      <c r="D283" t="s">
        <v>68</v>
      </c>
      <c r="E283" t="s">
        <v>72</v>
      </c>
      <c r="F283">
        <v>0</v>
      </c>
      <c r="G283" t="s">
        <v>101</v>
      </c>
      <c r="H283" t="s">
        <v>119</v>
      </c>
      <c r="I283" t="s">
        <v>123</v>
      </c>
      <c r="J283">
        <v>105</v>
      </c>
      <c r="K283">
        <v>142.80000000000001</v>
      </c>
      <c r="L283">
        <v>525</v>
      </c>
      <c r="M283">
        <v>714</v>
      </c>
      <c r="N283">
        <v>23</v>
      </c>
      <c r="O283" t="s">
        <v>126</v>
      </c>
      <c r="P283">
        <v>2022</v>
      </c>
    </row>
    <row r="284" spans="1:16">
      <c r="A284">
        <v>44584</v>
      </c>
      <c r="B284" t="s">
        <v>30</v>
      </c>
      <c r="C284">
        <v>8</v>
      </c>
      <c r="D284" t="s">
        <v>70</v>
      </c>
      <c r="E284" t="s">
        <v>71</v>
      </c>
      <c r="F284">
        <v>0</v>
      </c>
      <c r="G284" t="s">
        <v>80</v>
      </c>
      <c r="H284" t="s">
        <v>118</v>
      </c>
      <c r="I284" t="s">
        <v>122</v>
      </c>
      <c r="J284">
        <v>120</v>
      </c>
      <c r="K284">
        <v>162</v>
      </c>
      <c r="L284">
        <v>960</v>
      </c>
      <c r="M284">
        <v>1296</v>
      </c>
      <c r="N284">
        <v>23</v>
      </c>
      <c r="O284" t="s">
        <v>126</v>
      </c>
      <c r="P284">
        <v>2022</v>
      </c>
    </row>
    <row r="285" spans="1:16">
      <c r="A285">
        <v>44585</v>
      </c>
      <c r="B285" t="s">
        <v>48</v>
      </c>
      <c r="C285">
        <v>15</v>
      </c>
      <c r="D285" t="s">
        <v>69</v>
      </c>
      <c r="E285" t="s">
        <v>71</v>
      </c>
      <c r="F285">
        <v>0</v>
      </c>
      <c r="G285" t="s">
        <v>99</v>
      </c>
      <c r="H285" t="s">
        <v>121</v>
      </c>
      <c r="I285" t="s">
        <v>122</v>
      </c>
      <c r="J285">
        <v>148</v>
      </c>
      <c r="K285">
        <v>201.28</v>
      </c>
      <c r="L285">
        <v>2220</v>
      </c>
      <c r="M285">
        <v>3019.2</v>
      </c>
      <c r="N285">
        <v>24</v>
      </c>
      <c r="O285" t="s">
        <v>126</v>
      </c>
      <c r="P285">
        <v>2022</v>
      </c>
    </row>
    <row r="286" spans="1:16">
      <c r="A286">
        <v>44586</v>
      </c>
      <c r="B286" t="s">
        <v>59</v>
      </c>
      <c r="C286">
        <v>14</v>
      </c>
      <c r="D286" t="s">
        <v>70</v>
      </c>
      <c r="E286" t="s">
        <v>72</v>
      </c>
      <c r="F286">
        <v>0</v>
      </c>
      <c r="G286" t="s">
        <v>111</v>
      </c>
      <c r="H286" t="s">
        <v>120</v>
      </c>
      <c r="I286" t="s">
        <v>122</v>
      </c>
      <c r="J286">
        <v>134</v>
      </c>
      <c r="K286">
        <v>156.78</v>
      </c>
      <c r="L286">
        <v>1876</v>
      </c>
      <c r="M286">
        <v>2194.92</v>
      </c>
      <c r="N286">
        <v>25</v>
      </c>
      <c r="O286" t="s">
        <v>126</v>
      </c>
      <c r="P286">
        <v>2022</v>
      </c>
    </row>
    <row r="287" spans="1:16">
      <c r="A287">
        <v>44589</v>
      </c>
      <c r="B287" t="s">
        <v>41</v>
      </c>
      <c r="C287">
        <v>11</v>
      </c>
      <c r="D287" t="s">
        <v>70</v>
      </c>
      <c r="E287" t="s">
        <v>71</v>
      </c>
      <c r="F287">
        <v>0</v>
      </c>
      <c r="G287" t="s">
        <v>91</v>
      </c>
      <c r="H287" t="s">
        <v>120</v>
      </c>
      <c r="I287" t="s">
        <v>125</v>
      </c>
      <c r="J287">
        <v>13</v>
      </c>
      <c r="K287">
        <v>16.64</v>
      </c>
      <c r="L287">
        <v>143</v>
      </c>
      <c r="M287">
        <v>183.04</v>
      </c>
      <c r="N287">
        <v>28</v>
      </c>
      <c r="O287" t="s">
        <v>126</v>
      </c>
      <c r="P287">
        <v>2022</v>
      </c>
    </row>
    <row r="288" spans="1:16">
      <c r="A288">
        <v>44592</v>
      </c>
      <c r="B288" t="s">
        <v>32</v>
      </c>
      <c r="C288">
        <v>6</v>
      </c>
      <c r="D288" t="s">
        <v>69</v>
      </c>
      <c r="E288" t="s">
        <v>72</v>
      </c>
      <c r="F288">
        <v>0</v>
      </c>
      <c r="G288" t="s">
        <v>82</v>
      </c>
      <c r="H288" t="s">
        <v>117</v>
      </c>
      <c r="I288" t="s">
        <v>122</v>
      </c>
      <c r="J288">
        <v>141</v>
      </c>
      <c r="K288">
        <v>149.46</v>
      </c>
      <c r="L288">
        <v>846</v>
      </c>
      <c r="M288">
        <v>896.76</v>
      </c>
      <c r="N288">
        <v>31</v>
      </c>
      <c r="O288" t="s">
        <v>126</v>
      </c>
      <c r="P288">
        <v>2022</v>
      </c>
    </row>
    <row r="289" spans="1:16">
      <c r="A289">
        <v>44592</v>
      </c>
      <c r="B289" t="s">
        <v>61</v>
      </c>
      <c r="C289">
        <v>9</v>
      </c>
      <c r="D289" t="s">
        <v>70</v>
      </c>
      <c r="E289" t="s">
        <v>72</v>
      </c>
      <c r="F289">
        <v>0</v>
      </c>
      <c r="G289" t="s">
        <v>114</v>
      </c>
      <c r="H289" t="s">
        <v>118</v>
      </c>
      <c r="I289" t="s">
        <v>122</v>
      </c>
      <c r="J289">
        <v>138</v>
      </c>
      <c r="K289">
        <v>173.88</v>
      </c>
      <c r="L289">
        <v>1242</v>
      </c>
      <c r="M289">
        <v>1564.92</v>
      </c>
      <c r="N289">
        <v>31</v>
      </c>
      <c r="O289" t="s">
        <v>126</v>
      </c>
      <c r="P289">
        <v>2022</v>
      </c>
    </row>
    <row r="290" spans="1:16">
      <c r="A290">
        <v>44593</v>
      </c>
      <c r="B290" t="s">
        <v>44</v>
      </c>
      <c r="C290">
        <v>9</v>
      </c>
      <c r="D290" t="s">
        <v>70</v>
      </c>
      <c r="E290" t="s">
        <v>72</v>
      </c>
      <c r="F290">
        <v>0</v>
      </c>
      <c r="G290" t="s">
        <v>95</v>
      </c>
      <c r="H290" t="s">
        <v>119</v>
      </c>
      <c r="I290" t="s">
        <v>122</v>
      </c>
      <c r="J290">
        <v>133</v>
      </c>
      <c r="K290">
        <v>155.61000000000001</v>
      </c>
      <c r="L290">
        <v>1197</v>
      </c>
      <c r="M290">
        <v>1400.49</v>
      </c>
      <c r="N290">
        <v>1</v>
      </c>
      <c r="O290" t="s">
        <v>127</v>
      </c>
      <c r="P290">
        <v>2022</v>
      </c>
    </row>
    <row r="291" spans="1:16">
      <c r="A291">
        <v>44595</v>
      </c>
      <c r="B291" t="s">
        <v>29</v>
      </c>
      <c r="C291">
        <v>8</v>
      </c>
      <c r="D291" t="s">
        <v>70</v>
      </c>
      <c r="E291" t="s">
        <v>71</v>
      </c>
      <c r="F291">
        <v>0</v>
      </c>
      <c r="G291" t="s">
        <v>113</v>
      </c>
      <c r="H291" t="s">
        <v>120</v>
      </c>
      <c r="I291" t="s">
        <v>123</v>
      </c>
      <c r="J291">
        <v>112</v>
      </c>
      <c r="K291">
        <v>146.72</v>
      </c>
      <c r="L291">
        <v>896</v>
      </c>
      <c r="M291">
        <v>1173.76</v>
      </c>
      <c r="N291">
        <v>3</v>
      </c>
      <c r="O291" t="s">
        <v>127</v>
      </c>
      <c r="P291">
        <v>2022</v>
      </c>
    </row>
    <row r="292" spans="1:16">
      <c r="A292">
        <v>44597</v>
      </c>
      <c r="B292" t="s">
        <v>50</v>
      </c>
      <c r="C292">
        <v>6</v>
      </c>
      <c r="D292" t="s">
        <v>70</v>
      </c>
      <c r="E292" t="s">
        <v>72</v>
      </c>
      <c r="F292">
        <v>0</v>
      </c>
      <c r="G292" t="s">
        <v>102</v>
      </c>
      <c r="H292" t="s">
        <v>120</v>
      </c>
      <c r="I292" t="s">
        <v>125</v>
      </c>
      <c r="J292">
        <v>37</v>
      </c>
      <c r="K292">
        <v>49.21</v>
      </c>
      <c r="L292">
        <v>222</v>
      </c>
      <c r="M292">
        <v>295.26</v>
      </c>
      <c r="N292">
        <v>5</v>
      </c>
      <c r="O292" t="s">
        <v>127</v>
      </c>
      <c r="P292">
        <v>2022</v>
      </c>
    </row>
    <row r="293" spans="1:16">
      <c r="A293">
        <v>44598</v>
      </c>
      <c r="B293" t="s">
        <v>49</v>
      </c>
      <c r="C293">
        <v>6</v>
      </c>
      <c r="D293" t="s">
        <v>70</v>
      </c>
      <c r="E293" t="s">
        <v>72</v>
      </c>
      <c r="F293">
        <v>0</v>
      </c>
      <c r="G293" t="s">
        <v>101</v>
      </c>
      <c r="H293" t="s">
        <v>119</v>
      </c>
      <c r="I293" t="s">
        <v>123</v>
      </c>
      <c r="J293">
        <v>105</v>
      </c>
      <c r="K293">
        <v>142.80000000000001</v>
      </c>
      <c r="L293">
        <v>630</v>
      </c>
      <c r="M293">
        <v>856.80000000000007</v>
      </c>
      <c r="N293">
        <v>6</v>
      </c>
      <c r="O293" t="s">
        <v>127</v>
      </c>
      <c r="P293">
        <v>2022</v>
      </c>
    </row>
    <row r="294" spans="1:16">
      <c r="A294">
        <v>44600</v>
      </c>
      <c r="B294" t="s">
        <v>44</v>
      </c>
      <c r="C294">
        <v>11</v>
      </c>
      <c r="D294" t="s">
        <v>69</v>
      </c>
      <c r="E294" t="s">
        <v>72</v>
      </c>
      <c r="F294">
        <v>0</v>
      </c>
      <c r="G294" t="s">
        <v>95</v>
      </c>
      <c r="H294" t="s">
        <v>119</v>
      </c>
      <c r="I294" t="s">
        <v>122</v>
      </c>
      <c r="J294">
        <v>133</v>
      </c>
      <c r="K294">
        <v>155.61000000000001</v>
      </c>
      <c r="L294">
        <v>1463</v>
      </c>
      <c r="M294">
        <v>1711.71</v>
      </c>
      <c r="N294">
        <v>8</v>
      </c>
      <c r="O294" t="s">
        <v>127</v>
      </c>
      <c r="P294">
        <v>2022</v>
      </c>
    </row>
    <row r="295" spans="1:16">
      <c r="A295">
        <v>44600</v>
      </c>
      <c r="B295" t="s">
        <v>23</v>
      </c>
      <c r="C295">
        <v>3</v>
      </c>
      <c r="D295" t="s">
        <v>69</v>
      </c>
      <c r="E295" t="s">
        <v>72</v>
      </c>
      <c r="F295">
        <v>0</v>
      </c>
      <c r="G295" t="s">
        <v>76</v>
      </c>
      <c r="H295" t="s">
        <v>119</v>
      </c>
      <c r="I295" t="s">
        <v>124</v>
      </c>
      <c r="J295">
        <v>44</v>
      </c>
      <c r="K295">
        <v>48.84</v>
      </c>
      <c r="L295">
        <v>132</v>
      </c>
      <c r="M295">
        <v>146.52000000000001</v>
      </c>
      <c r="N295">
        <v>8</v>
      </c>
      <c r="O295" t="s">
        <v>127</v>
      </c>
      <c r="P295">
        <v>2022</v>
      </c>
    </row>
    <row r="296" spans="1:16">
      <c r="A296">
        <v>44601</v>
      </c>
      <c r="B296" t="s">
        <v>38</v>
      </c>
      <c r="C296">
        <v>14</v>
      </c>
      <c r="D296" t="s">
        <v>69</v>
      </c>
      <c r="E296" t="s">
        <v>71</v>
      </c>
      <c r="F296">
        <v>0</v>
      </c>
      <c r="G296" t="s">
        <v>88</v>
      </c>
      <c r="H296" t="s">
        <v>121</v>
      </c>
      <c r="I296" t="s">
        <v>123</v>
      </c>
      <c r="J296">
        <v>89</v>
      </c>
      <c r="K296">
        <v>117.48</v>
      </c>
      <c r="L296">
        <v>1246</v>
      </c>
      <c r="M296">
        <v>1644.72</v>
      </c>
      <c r="N296">
        <v>9</v>
      </c>
      <c r="O296" t="s">
        <v>127</v>
      </c>
      <c r="P296">
        <v>2022</v>
      </c>
    </row>
    <row r="297" spans="1:16">
      <c r="A297">
        <v>44604</v>
      </c>
      <c r="B297" t="s">
        <v>40</v>
      </c>
      <c r="C297">
        <v>13</v>
      </c>
      <c r="D297" t="s">
        <v>70</v>
      </c>
      <c r="E297" t="s">
        <v>72</v>
      </c>
      <c r="F297">
        <v>0</v>
      </c>
      <c r="G297" t="s">
        <v>90</v>
      </c>
      <c r="H297" t="s">
        <v>120</v>
      </c>
      <c r="I297" t="s">
        <v>122</v>
      </c>
      <c r="J297">
        <v>148</v>
      </c>
      <c r="K297">
        <v>164.28</v>
      </c>
      <c r="L297">
        <v>1924</v>
      </c>
      <c r="M297">
        <v>2135.64</v>
      </c>
      <c r="N297">
        <v>12</v>
      </c>
      <c r="O297" t="s">
        <v>127</v>
      </c>
      <c r="P297">
        <v>2022</v>
      </c>
    </row>
    <row r="298" spans="1:16">
      <c r="A298">
        <v>44606</v>
      </c>
      <c r="B298" t="s">
        <v>62</v>
      </c>
      <c r="C298">
        <v>8</v>
      </c>
      <c r="D298" t="s">
        <v>69</v>
      </c>
      <c r="E298" t="s">
        <v>72</v>
      </c>
      <c r="F298">
        <v>0</v>
      </c>
      <c r="G298" t="s">
        <v>115</v>
      </c>
      <c r="H298" t="s">
        <v>121</v>
      </c>
      <c r="I298" t="s">
        <v>125</v>
      </c>
      <c r="J298">
        <v>18</v>
      </c>
      <c r="K298">
        <v>24.66</v>
      </c>
      <c r="L298">
        <v>144</v>
      </c>
      <c r="M298">
        <v>197.28</v>
      </c>
      <c r="N298">
        <v>14</v>
      </c>
      <c r="O298" t="s">
        <v>127</v>
      </c>
      <c r="P298">
        <v>2022</v>
      </c>
    </row>
    <row r="299" spans="1:16">
      <c r="A299">
        <v>44606</v>
      </c>
      <c r="B299" t="s">
        <v>53</v>
      </c>
      <c r="C299">
        <v>3</v>
      </c>
      <c r="D299" t="s">
        <v>70</v>
      </c>
      <c r="E299" t="s">
        <v>72</v>
      </c>
      <c r="F299">
        <v>0</v>
      </c>
      <c r="G299" t="s">
        <v>105</v>
      </c>
      <c r="H299" t="s">
        <v>121</v>
      </c>
      <c r="I299" t="s">
        <v>125</v>
      </c>
      <c r="J299">
        <v>37</v>
      </c>
      <c r="K299">
        <v>41.81</v>
      </c>
      <c r="L299">
        <v>111</v>
      </c>
      <c r="M299">
        <v>125.43</v>
      </c>
      <c r="N299">
        <v>14</v>
      </c>
      <c r="O299" t="s">
        <v>127</v>
      </c>
      <c r="P299">
        <v>2022</v>
      </c>
    </row>
    <row r="300" spans="1:16">
      <c r="A300">
        <v>44608</v>
      </c>
      <c r="B300" t="s">
        <v>38</v>
      </c>
      <c r="C300">
        <v>1</v>
      </c>
      <c r="D300" t="s">
        <v>69</v>
      </c>
      <c r="E300" t="s">
        <v>72</v>
      </c>
      <c r="F300">
        <v>0</v>
      </c>
      <c r="G300" t="s">
        <v>88</v>
      </c>
      <c r="H300" t="s">
        <v>121</v>
      </c>
      <c r="I300" t="s">
        <v>123</v>
      </c>
      <c r="J300">
        <v>89</v>
      </c>
      <c r="K300">
        <v>117.48</v>
      </c>
      <c r="L300">
        <v>89</v>
      </c>
      <c r="M300">
        <v>117.48</v>
      </c>
      <c r="N300">
        <v>16</v>
      </c>
      <c r="O300" t="s">
        <v>127</v>
      </c>
      <c r="P300">
        <v>2022</v>
      </c>
    </row>
    <row r="301" spans="1:16">
      <c r="A301">
        <v>44611</v>
      </c>
      <c r="B301" t="s">
        <v>49</v>
      </c>
      <c r="C301">
        <v>13</v>
      </c>
      <c r="D301" t="s">
        <v>69</v>
      </c>
      <c r="E301" t="s">
        <v>72</v>
      </c>
      <c r="F301">
        <v>0</v>
      </c>
      <c r="G301" t="s">
        <v>101</v>
      </c>
      <c r="H301" t="s">
        <v>119</v>
      </c>
      <c r="I301" t="s">
        <v>123</v>
      </c>
      <c r="J301">
        <v>105</v>
      </c>
      <c r="K301">
        <v>142.80000000000001</v>
      </c>
      <c r="L301">
        <v>1365</v>
      </c>
      <c r="M301">
        <v>1856.4</v>
      </c>
      <c r="N301">
        <v>19</v>
      </c>
      <c r="O301" t="s">
        <v>127</v>
      </c>
      <c r="P301">
        <v>2022</v>
      </c>
    </row>
    <row r="302" spans="1:16">
      <c r="A302">
        <v>44612</v>
      </c>
      <c r="B302" t="s">
        <v>55</v>
      </c>
      <c r="C302">
        <v>6</v>
      </c>
      <c r="D302" t="s">
        <v>70</v>
      </c>
      <c r="E302" t="s">
        <v>72</v>
      </c>
      <c r="F302">
        <v>0</v>
      </c>
      <c r="G302" t="s">
        <v>107</v>
      </c>
      <c r="H302" t="s">
        <v>120</v>
      </c>
      <c r="I302" t="s">
        <v>123</v>
      </c>
      <c r="J302">
        <v>73</v>
      </c>
      <c r="K302">
        <v>94.17</v>
      </c>
      <c r="L302">
        <v>438</v>
      </c>
      <c r="M302">
        <v>565.02</v>
      </c>
      <c r="N302">
        <v>20</v>
      </c>
      <c r="O302" t="s">
        <v>127</v>
      </c>
      <c r="P302">
        <v>2022</v>
      </c>
    </row>
    <row r="303" spans="1:16">
      <c r="A303">
        <v>44615</v>
      </c>
      <c r="B303" t="s">
        <v>22</v>
      </c>
      <c r="C303">
        <v>6</v>
      </c>
      <c r="D303" t="s">
        <v>69</v>
      </c>
      <c r="E303" t="s">
        <v>71</v>
      </c>
      <c r="F303">
        <v>0</v>
      </c>
      <c r="G303" t="s">
        <v>75</v>
      </c>
      <c r="H303" t="s">
        <v>120</v>
      </c>
      <c r="I303" t="s">
        <v>123</v>
      </c>
      <c r="J303">
        <v>112</v>
      </c>
      <c r="K303">
        <v>122.08</v>
      </c>
      <c r="L303">
        <v>672</v>
      </c>
      <c r="M303">
        <v>732.48</v>
      </c>
      <c r="N303">
        <v>23</v>
      </c>
      <c r="O303" t="s">
        <v>127</v>
      </c>
      <c r="P303">
        <v>2022</v>
      </c>
    </row>
    <row r="304" spans="1:16">
      <c r="A304">
        <v>44615</v>
      </c>
      <c r="B304" t="s">
        <v>41</v>
      </c>
      <c r="C304">
        <v>15</v>
      </c>
      <c r="D304" t="s">
        <v>69</v>
      </c>
      <c r="E304" t="s">
        <v>72</v>
      </c>
      <c r="F304">
        <v>0</v>
      </c>
      <c r="G304" t="s">
        <v>91</v>
      </c>
      <c r="H304" t="s">
        <v>120</v>
      </c>
      <c r="I304" t="s">
        <v>125</v>
      </c>
      <c r="J304">
        <v>13</v>
      </c>
      <c r="K304">
        <v>16.64</v>
      </c>
      <c r="L304">
        <v>195</v>
      </c>
      <c r="M304">
        <v>249.6</v>
      </c>
      <c r="N304">
        <v>23</v>
      </c>
      <c r="O304" t="s">
        <v>127</v>
      </c>
      <c r="P304">
        <v>2022</v>
      </c>
    </row>
    <row r="305" spans="1:16">
      <c r="A305">
        <v>44615</v>
      </c>
      <c r="B305" t="s">
        <v>63</v>
      </c>
      <c r="C305">
        <v>8</v>
      </c>
      <c r="D305" t="s">
        <v>70</v>
      </c>
      <c r="E305" t="s">
        <v>71</v>
      </c>
      <c r="F305">
        <v>0</v>
      </c>
      <c r="G305" t="s">
        <v>116</v>
      </c>
      <c r="H305" t="s">
        <v>121</v>
      </c>
      <c r="I305" t="s">
        <v>123</v>
      </c>
      <c r="J305">
        <v>90</v>
      </c>
      <c r="K305">
        <v>96.3</v>
      </c>
      <c r="L305">
        <v>720</v>
      </c>
      <c r="M305">
        <v>770.4</v>
      </c>
      <c r="N305">
        <v>23</v>
      </c>
      <c r="O305" t="s">
        <v>127</v>
      </c>
      <c r="P305">
        <v>2022</v>
      </c>
    </row>
    <row r="306" spans="1:16">
      <c r="A306">
        <v>44619</v>
      </c>
      <c r="B306" t="s">
        <v>55</v>
      </c>
      <c r="C306">
        <v>7</v>
      </c>
      <c r="D306" t="s">
        <v>70</v>
      </c>
      <c r="E306" t="s">
        <v>72</v>
      </c>
      <c r="F306">
        <v>0</v>
      </c>
      <c r="G306" t="s">
        <v>107</v>
      </c>
      <c r="H306" t="s">
        <v>120</v>
      </c>
      <c r="I306" t="s">
        <v>123</v>
      </c>
      <c r="J306">
        <v>73</v>
      </c>
      <c r="K306">
        <v>94.17</v>
      </c>
      <c r="L306">
        <v>511</v>
      </c>
      <c r="M306">
        <v>659.19</v>
      </c>
      <c r="N306">
        <v>27</v>
      </c>
      <c r="O306" t="s">
        <v>127</v>
      </c>
      <c r="P306">
        <v>2022</v>
      </c>
    </row>
    <row r="307" spans="1:16">
      <c r="A307">
        <v>44619</v>
      </c>
      <c r="B307" t="s">
        <v>44</v>
      </c>
      <c r="C307">
        <v>15</v>
      </c>
      <c r="D307" t="s">
        <v>70</v>
      </c>
      <c r="E307" t="s">
        <v>71</v>
      </c>
      <c r="F307">
        <v>0</v>
      </c>
      <c r="G307" t="s">
        <v>95</v>
      </c>
      <c r="H307" t="s">
        <v>119</v>
      </c>
      <c r="I307" t="s">
        <v>122</v>
      </c>
      <c r="J307">
        <v>133</v>
      </c>
      <c r="K307">
        <v>155.61000000000001</v>
      </c>
      <c r="L307">
        <v>1995</v>
      </c>
      <c r="M307">
        <v>2334.15</v>
      </c>
      <c r="N307">
        <v>27</v>
      </c>
      <c r="O307" t="s">
        <v>127</v>
      </c>
      <c r="P307">
        <v>2022</v>
      </c>
    </row>
    <row r="308" spans="1:16">
      <c r="A308">
        <v>44620</v>
      </c>
      <c r="B308" t="s">
        <v>28</v>
      </c>
      <c r="C308">
        <v>15</v>
      </c>
      <c r="D308" t="s">
        <v>70</v>
      </c>
      <c r="E308" t="s">
        <v>72</v>
      </c>
      <c r="F308">
        <v>0</v>
      </c>
      <c r="G308" t="s">
        <v>93</v>
      </c>
      <c r="H308" t="s">
        <v>118</v>
      </c>
      <c r="I308" t="s">
        <v>123</v>
      </c>
      <c r="J308">
        <v>67</v>
      </c>
      <c r="K308">
        <v>85.76</v>
      </c>
      <c r="L308">
        <v>1005</v>
      </c>
      <c r="M308">
        <v>1286.4000000000001</v>
      </c>
      <c r="N308">
        <v>28</v>
      </c>
      <c r="O308" t="s">
        <v>127</v>
      </c>
      <c r="P308">
        <v>2022</v>
      </c>
    </row>
    <row r="309" spans="1:16">
      <c r="A309">
        <v>44624</v>
      </c>
      <c r="B309" t="s">
        <v>62</v>
      </c>
      <c r="C309">
        <v>13</v>
      </c>
      <c r="D309" t="s">
        <v>68</v>
      </c>
      <c r="E309" t="s">
        <v>71</v>
      </c>
      <c r="F309">
        <v>0</v>
      </c>
      <c r="G309" t="s">
        <v>115</v>
      </c>
      <c r="H309" t="s">
        <v>121</v>
      </c>
      <c r="I309" t="s">
        <v>125</v>
      </c>
      <c r="J309">
        <v>18</v>
      </c>
      <c r="K309">
        <v>24.66</v>
      </c>
      <c r="L309">
        <v>234</v>
      </c>
      <c r="M309">
        <v>320.58</v>
      </c>
      <c r="N309">
        <v>4</v>
      </c>
      <c r="O309" t="s">
        <v>128</v>
      </c>
      <c r="P309">
        <v>2022</v>
      </c>
    </row>
    <row r="310" spans="1:16">
      <c r="A310">
        <v>44626</v>
      </c>
      <c r="B310" t="s">
        <v>23</v>
      </c>
      <c r="C310">
        <v>2</v>
      </c>
      <c r="D310" t="s">
        <v>70</v>
      </c>
      <c r="E310" t="s">
        <v>72</v>
      </c>
      <c r="F310">
        <v>0</v>
      </c>
      <c r="G310" t="s">
        <v>76</v>
      </c>
      <c r="H310" t="s">
        <v>119</v>
      </c>
      <c r="I310" t="s">
        <v>124</v>
      </c>
      <c r="J310">
        <v>44</v>
      </c>
      <c r="K310">
        <v>48.84</v>
      </c>
      <c r="L310">
        <v>88</v>
      </c>
      <c r="M310">
        <v>97.68</v>
      </c>
      <c r="N310">
        <v>6</v>
      </c>
      <c r="O310" t="s">
        <v>128</v>
      </c>
      <c r="P310">
        <v>2022</v>
      </c>
    </row>
    <row r="311" spans="1:16">
      <c r="A311">
        <v>44627</v>
      </c>
      <c r="B311" t="s">
        <v>26</v>
      </c>
      <c r="C311">
        <v>1</v>
      </c>
      <c r="D311" t="s">
        <v>70</v>
      </c>
      <c r="E311" t="s">
        <v>72</v>
      </c>
      <c r="F311">
        <v>0</v>
      </c>
      <c r="G311" t="s">
        <v>79</v>
      </c>
      <c r="H311" t="s">
        <v>119</v>
      </c>
      <c r="I311" t="s">
        <v>123</v>
      </c>
      <c r="J311">
        <v>71</v>
      </c>
      <c r="K311">
        <v>80.94</v>
      </c>
      <c r="L311">
        <v>71</v>
      </c>
      <c r="M311">
        <v>80.94</v>
      </c>
      <c r="N311">
        <v>7</v>
      </c>
      <c r="O311" t="s">
        <v>128</v>
      </c>
      <c r="P311">
        <v>2022</v>
      </c>
    </row>
    <row r="312" spans="1:16">
      <c r="A312">
        <v>44628</v>
      </c>
      <c r="B312" t="s">
        <v>31</v>
      </c>
      <c r="C312">
        <v>6</v>
      </c>
      <c r="D312" t="s">
        <v>70</v>
      </c>
      <c r="E312" t="s">
        <v>71</v>
      </c>
      <c r="F312">
        <v>0</v>
      </c>
      <c r="G312" t="s">
        <v>81</v>
      </c>
      <c r="H312" t="s">
        <v>118</v>
      </c>
      <c r="I312" t="s">
        <v>123</v>
      </c>
      <c r="J312">
        <v>76</v>
      </c>
      <c r="K312">
        <v>82.08</v>
      </c>
      <c r="L312">
        <v>456</v>
      </c>
      <c r="M312">
        <v>492.48</v>
      </c>
      <c r="N312">
        <v>8</v>
      </c>
      <c r="O312" t="s">
        <v>128</v>
      </c>
      <c r="P312">
        <v>2022</v>
      </c>
    </row>
    <row r="313" spans="1:16">
      <c r="A313">
        <v>44629</v>
      </c>
      <c r="B313" t="s">
        <v>48</v>
      </c>
      <c r="C313">
        <v>3</v>
      </c>
      <c r="D313" t="s">
        <v>70</v>
      </c>
      <c r="E313" t="s">
        <v>71</v>
      </c>
      <c r="F313">
        <v>0</v>
      </c>
      <c r="G313" t="s">
        <v>99</v>
      </c>
      <c r="H313" t="s">
        <v>121</v>
      </c>
      <c r="I313" t="s">
        <v>122</v>
      </c>
      <c r="J313">
        <v>148</v>
      </c>
      <c r="K313">
        <v>201.28</v>
      </c>
      <c r="L313">
        <v>444</v>
      </c>
      <c r="M313">
        <v>603.84</v>
      </c>
      <c r="N313">
        <v>9</v>
      </c>
      <c r="O313" t="s">
        <v>128</v>
      </c>
      <c r="P313">
        <v>2022</v>
      </c>
    </row>
    <row r="314" spans="1:16">
      <c r="A314">
        <v>44629</v>
      </c>
      <c r="B314" t="s">
        <v>23</v>
      </c>
      <c r="C314">
        <v>11</v>
      </c>
      <c r="D314" t="s">
        <v>69</v>
      </c>
      <c r="E314" t="s">
        <v>72</v>
      </c>
      <c r="F314">
        <v>0</v>
      </c>
      <c r="G314" t="s">
        <v>76</v>
      </c>
      <c r="H314" t="s">
        <v>119</v>
      </c>
      <c r="I314" t="s">
        <v>124</v>
      </c>
      <c r="J314">
        <v>44</v>
      </c>
      <c r="K314">
        <v>48.84</v>
      </c>
      <c r="L314">
        <v>484</v>
      </c>
      <c r="M314">
        <v>537.24</v>
      </c>
      <c r="N314">
        <v>9</v>
      </c>
      <c r="O314" t="s">
        <v>128</v>
      </c>
      <c r="P314">
        <v>2022</v>
      </c>
    </row>
    <row r="315" spans="1:16">
      <c r="A315">
        <v>44630</v>
      </c>
      <c r="B315" t="s">
        <v>58</v>
      </c>
      <c r="C315">
        <v>12</v>
      </c>
      <c r="D315" t="s">
        <v>68</v>
      </c>
      <c r="E315" t="s">
        <v>71</v>
      </c>
      <c r="F315">
        <v>0</v>
      </c>
      <c r="G315" t="s">
        <v>110</v>
      </c>
      <c r="H315" t="s">
        <v>121</v>
      </c>
      <c r="I315" t="s">
        <v>123</v>
      </c>
      <c r="J315">
        <v>95</v>
      </c>
      <c r="K315">
        <v>119.7</v>
      </c>
      <c r="L315">
        <v>1140</v>
      </c>
      <c r="M315">
        <v>1436.4</v>
      </c>
      <c r="N315">
        <v>10</v>
      </c>
      <c r="O315" t="s">
        <v>128</v>
      </c>
      <c r="P315">
        <v>2022</v>
      </c>
    </row>
    <row r="316" spans="1:16">
      <c r="A316">
        <v>44634</v>
      </c>
      <c r="B316" t="s">
        <v>41</v>
      </c>
      <c r="C316">
        <v>2</v>
      </c>
      <c r="D316" t="s">
        <v>70</v>
      </c>
      <c r="E316" t="s">
        <v>72</v>
      </c>
      <c r="F316">
        <v>0</v>
      </c>
      <c r="G316" t="s">
        <v>91</v>
      </c>
      <c r="H316" t="s">
        <v>120</v>
      </c>
      <c r="I316" t="s">
        <v>125</v>
      </c>
      <c r="J316">
        <v>13</v>
      </c>
      <c r="K316">
        <v>16.64</v>
      </c>
      <c r="L316">
        <v>26</v>
      </c>
      <c r="M316">
        <v>33.28</v>
      </c>
      <c r="N316">
        <v>14</v>
      </c>
      <c r="O316" t="s">
        <v>128</v>
      </c>
      <c r="P316">
        <v>2022</v>
      </c>
    </row>
    <row r="317" spans="1:16">
      <c r="A317">
        <v>44634</v>
      </c>
      <c r="B317" t="s">
        <v>62</v>
      </c>
      <c r="C317">
        <v>13</v>
      </c>
      <c r="D317" t="s">
        <v>70</v>
      </c>
      <c r="E317" t="s">
        <v>71</v>
      </c>
      <c r="F317">
        <v>0</v>
      </c>
      <c r="G317" t="s">
        <v>115</v>
      </c>
      <c r="H317" t="s">
        <v>121</v>
      </c>
      <c r="I317" t="s">
        <v>125</v>
      </c>
      <c r="J317">
        <v>18</v>
      </c>
      <c r="K317">
        <v>24.66</v>
      </c>
      <c r="L317">
        <v>234</v>
      </c>
      <c r="M317">
        <v>320.58</v>
      </c>
      <c r="N317">
        <v>14</v>
      </c>
      <c r="O317" t="s">
        <v>128</v>
      </c>
      <c r="P317">
        <v>2022</v>
      </c>
    </row>
    <row r="318" spans="1:16">
      <c r="A318">
        <v>44638</v>
      </c>
      <c r="B318" t="s">
        <v>60</v>
      </c>
      <c r="C318">
        <v>2</v>
      </c>
      <c r="D318" t="s">
        <v>69</v>
      </c>
      <c r="E318" t="s">
        <v>72</v>
      </c>
      <c r="F318">
        <v>0</v>
      </c>
      <c r="G318" t="s">
        <v>112</v>
      </c>
      <c r="H318" t="s">
        <v>120</v>
      </c>
      <c r="I318" t="s">
        <v>122</v>
      </c>
      <c r="J318">
        <v>150</v>
      </c>
      <c r="K318">
        <v>210</v>
      </c>
      <c r="L318">
        <v>300</v>
      </c>
      <c r="M318">
        <v>420</v>
      </c>
      <c r="N318">
        <v>18</v>
      </c>
      <c r="O318" t="s">
        <v>128</v>
      </c>
      <c r="P318">
        <v>2022</v>
      </c>
    </row>
    <row r="319" spans="1:16">
      <c r="A319">
        <v>44638</v>
      </c>
      <c r="B319" t="s">
        <v>46</v>
      </c>
      <c r="C319">
        <v>10</v>
      </c>
      <c r="D319" t="s">
        <v>70</v>
      </c>
      <c r="E319" t="s">
        <v>72</v>
      </c>
      <c r="F319">
        <v>0</v>
      </c>
      <c r="G319" t="s">
        <v>97</v>
      </c>
      <c r="H319" t="s">
        <v>121</v>
      </c>
      <c r="I319" t="s">
        <v>124</v>
      </c>
      <c r="J319">
        <v>48</v>
      </c>
      <c r="K319">
        <v>57.12</v>
      </c>
      <c r="L319">
        <v>480</v>
      </c>
      <c r="M319">
        <v>571.20000000000005</v>
      </c>
      <c r="N319">
        <v>18</v>
      </c>
      <c r="O319" t="s">
        <v>128</v>
      </c>
      <c r="P319">
        <v>2022</v>
      </c>
    </row>
    <row r="320" spans="1:16">
      <c r="A320">
        <v>44639</v>
      </c>
      <c r="B320" t="s">
        <v>61</v>
      </c>
      <c r="C320">
        <v>6</v>
      </c>
      <c r="D320" t="s">
        <v>68</v>
      </c>
      <c r="E320" t="s">
        <v>72</v>
      </c>
      <c r="F320">
        <v>0</v>
      </c>
      <c r="G320" t="s">
        <v>114</v>
      </c>
      <c r="H320" t="s">
        <v>118</v>
      </c>
      <c r="I320" t="s">
        <v>122</v>
      </c>
      <c r="J320">
        <v>138</v>
      </c>
      <c r="K320">
        <v>173.88</v>
      </c>
      <c r="L320">
        <v>828</v>
      </c>
      <c r="M320">
        <v>1043.28</v>
      </c>
      <c r="N320">
        <v>19</v>
      </c>
      <c r="O320" t="s">
        <v>128</v>
      </c>
      <c r="P320">
        <v>2022</v>
      </c>
    </row>
    <row r="321" spans="1:16">
      <c r="A321">
        <v>44643</v>
      </c>
      <c r="B321" t="s">
        <v>38</v>
      </c>
      <c r="C321">
        <v>9</v>
      </c>
      <c r="D321" t="s">
        <v>70</v>
      </c>
      <c r="E321" t="s">
        <v>72</v>
      </c>
      <c r="F321">
        <v>0</v>
      </c>
      <c r="G321" t="s">
        <v>88</v>
      </c>
      <c r="H321" t="s">
        <v>121</v>
      </c>
      <c r="I321" t="s">
        <v>123</v>
      </c>
      <c r="J321">
        <v>89</v>
      </c>
      <c r="K321">
        <v>117.48</v>
      </c>
      <c r="L321">
        <v>801</v>
      </c>
      <c r="M321">
        <v>1057.32</v>
      </c>
      <c r="N321">
        <v>23</v>
      </c>
      <c r="O321" t="s">
        <v>128</v>
      </c>
      <c r="P321">
        <v>2022</v>
      </c>
    </row>
    <row r="322" spans="1:16">
      <c r="A322">
        <v>44645</v>
      </c>
      <c r="B322" t="s">
        <v>36</v>
      </c>
      <c r="C322">
        <v>2</v>
      </c>
      <c r="D322" t="s">
        <v>68</v>
      </c>
      <c r="E322" t="s">
        <v>71</v>
      </c>
      <c r="F322">
        <v>0</v>
      </c>
      <c r="G322" t="s">
        <v>86</v>
      </c>
      <c r="H322" t="s">
        <v>119</v>
      </c>
      <c r="I322" t="s">
        <v>123</v>
      </c>
      <c r="J322">
        <v>98</v>
      </c>
      <c r="K322">
        <v>103.88</v>
      </c>
      <c r="L322">
        <v>196</v>
      </c>
      <c r="M322">
        <v>207.76</v>
      </c>
      <c r="N322">
        <v>25</v>
      </c>
      <c r="O322" t="s">
        <v>128</v>
      </c>
      <c r="P322">
        <v>2022</v>
      </c>
    </row>
    <row r="323" spans="1:16">
      <c r="A323">
        <v>44645</v>
      </c>
      <c r="B323" t="s">
        <v>48</v>
      </c>
      <c r="C323">
        <v>11</v>
      </c>
      <c r="D323" t="s">
        <v>70</v>
      </c>
      <c r="E323" t="s">
        <v>71</v>
      </c>
      <c r="F323">
        <v>0</v>
      </c>
      <c r="G323" t="s">
        <v>99</v>
      </c>
      <c r="H323" t="s">
        <v>121</v>
      </c>
      <c r="I323" t="s">
        <v>122</v>
      </c>
      <c r="J323">
        <v>148</v>
      </c>
      <c r="K323">
        <v>201.28</v>
      </c>
      <c r="L323">
        <v>1628</v>
      </c>
      <c r="M323">
        <v>2214.08</v>
      </c>
      <c r="N323">
        <v>25</v>
      </c>
      <c r="O323" t="s">
        <v>128</v>
      </c>
      <c r="P323">
        <v>2022</v>
      </c>
    </row>
    <row r="324" spans="1:16">
      <c r="A324">
        <v>44649</v>
      </c>
      <c r="B324" t="s">
        <v>38</v>
      </c>
      <c r="C324">
        <v>12</v>
      </c>
      <c r="D324" t="s">
        <v>69</v>
      </c>
      <c r="E324" t="s">
        <v>71</v>
      </c>
      <c r="F324">
        <v>0</v>
      </c>
      <c r="G324" t="s">
        <v>88</v>
      </c>
      <c r="H324" t="s">
        <v>121</v>
      </c>
      <c r="I324" t="s">
        <v>123</v>
      </c>
      <c r="J324">
        <v>89</v>
      </c>
      <c r="K324">
        <v>117.48</v>
      </c>
      <c r="L324">
        <v>1068</v>
      </c>
      <c r="M324">
        <v>1409.76</v>
      </c>
      <c r="N324">
        <v>29</v>
      </c>
      <c r="O324" t="s">
        <v>128</v>
      </c>
      <c r="P324">
        <v>2022</v>
      </c>
    </row>
    <row r="325" spans="1:16">
      <c r="A325">
        <v>44650</v>
      </c>
      <c r="B325" t="s">
        <v>36</v>
      </c>
      <c r="C325">
        <v>13</v>
      </c>
      <c r="D325" t="s">
        <v>69</v>
      </c>
      <c r="E325" t="s">
        <v>72</v>
      </c>
      <c r="F325">
        <v>0</v>
      </c>
      <c r="G325" t="s">
        <v>86</v>
      </c>
      <c r="H325" t="s">
        <v>119</v>
      </c>
      <c r="I325" t="s">
        <v>123</v>
      </c>
      <c r="J325">
        <v>98</v>
      </c>
      <c r="K325">
        <v>103.88</v>
      </c>
      <c r="L325">
        <v>1274</v>
      </c>
      <c r="M325">
        <v>1350.44</v>
      </c>
      <c r="N325">
        <v>30</v>
      </c>
      <c r="O325" t="s">
        <v>128</v>
      </c>
      <c r="P325">
        <v>2022</v>
      </c>
    </row>
    <row r="326" spans="1:16">
      <c r="A326">
        <v>44652</v>
      </c>
      <c r="B326" t="s">
        <v>49</v>
      </c>
      <c r="C326">
        <v>2</v>
      </c>
      <c r="D326" t="s">
        <v>69</v>
      </c>
      <c r="E326" t="s">
        <v>72</v>
      </c>
      <c r="F326">
        <v>0</v>
      </c>
      <c r="G326" t="s">
        <v>101</v>
      </c>
      <c r="H326" t="s">
        <v>119</v>
      </c>
      <c r="I326" t="s">
        <v>123</v>
      </c>
      <c r="J326">
        <v>105</v>
      </c>
      <c r="K326">
        <v>142.80000000000001</v>
      </c>
      <c r="L326">
        <v>210</v>
      </c>
      <c r="M326">
        <v>285.60000000000002</v>
      </c>
      <c r="N326">
        <v>1</v>
      </c>
      <c r="O326" t="s">
        <v>129</v>
      </c>
      <c r="P326">
        <v>2022</v>
      </c>
    </row>
    <row r="327" spans="1:16">
      <c r="A327">
        <v>44653</v>
      </c>
      <c r="B327" t="s">
        <v>49</v>
      </c>
      <c r="C327">
        <v>3</v>
      </c>
      <c r="D327" t="s">
        <v>70</v>
      </c>
      <c r="E327" t="s">
        <v>72</v>
      </c>
      <c r="F327">
        <v>0</v>
      </c>
      <c r="G327" t="s">
        <v>101</v>
      </c>
      <c r="H327" t="s">
        <v>119</v>
      </c>
      <c r="I327" t="s">
        <v>123</v>
      </c>
      <c r="J327">
        <v>105</v>
      </c>
      <c r="K327">
        <v>142.80000000000001</v>
      </c>
      <c r="L327">
        <v>315</v>
      </c>
      <c r="M327">
        <v>428.4</v>
      </c>
      <c r="N327">
        <v>2</v>
      </c>
      <c r="O327" t="s">
        <v>129</v>
      </c>
      <c r="P327">
        <v>2022</v>
      </c>
    </row>
    <row r="328" spans="1:16">
      <c r="A328">
        <v>44657</v>
      </c>
      <c r="B328" t="s">
        <v>37</v>
      </c>
      <c r="C328">
        <v>2</v>
      </c>
      <c r="D328" t="s">
        <v>68</v>
      </c>
      <c r="E328" t="s">
        <v>72</v>
      </c>
      <c r="F328">
        <v>0</v>
      </c>
      <c r="G328" t="s">
        <v>87</v>
      </c>
      <c r="H328" t="s">
        <v>118</v>
      </c>
      <c r="I328" t="s">
        <v>123</v>
      </c>
      <c r="J328">
        <v>90</v>
      </c>
      <c r="K328">
        <v>115.2</v>
      </c>
      <c r="L328">
        <v>180</v>
      </c>
      <c r="M328">
        <v>230.4</v>
      </c>
      <c r="N328">
        <v>6</v>
      </c>
      <c r="O328" t="s">
        <v>129</v>
      </c>
      <c r="P328">
        <v>2022</v>
      </c>
    </row>
    <row r="329" spans="1:16">
      <c r="A329">
        <v>44658</v>
      </c>
      <c r="B329" t="s">
        <v>62</v>
      </c>
      <c r="C329">
        <v>7</v>
      </c>
      <c r="D329" t="s">
        <v>70</v>
      </c>
      <c r="E329" t="s">
        <v>71</v>
      </c>
      <c r="F329">
        <v>0</v>
      </c>
      <c r="G329" t="s">
        <v>115</v>
      </c>
      <c r="H329" t="s">
        <v>121</v>
      </c>
      <c r="I329" t="s">
        <v>125</v>
      </c>
      <c r="J329">
        <v>18</v>
      </c>
      <c r="K329">
        <v>24.66</v>
      </c>
      <c r="L329">
        <v>126</v>
      </c>
      <c r="M329">
        <v>172.62</v>
      </c>
      <c r="N329">
        <v>7</v>
      </c>
      <c r="O329" t="s">
        <v>129</v>
      </c>
      <c r="P329">
        <v>2022</v>
      </c>
    </row>
    <row r="330" spans="1:16">
      <c r="A330">
        <v>44660</v>
      </c>
      <c r="B330" t="s">
        <v>54</v>
      </c>
      <c r="C330">
        <v>12</v>
      </c>
      <c r="D330" t="s">
        <v>68</v>
      </c>
      <c r="E330" t="s">
        <v>72</v>
      </c>
      <c r="F330">
        <v>0</v>
      </c>
      <c r="G330" t="s">
        <v>106</v>
      </c>
      <c r="H330" t="s">
        <v>118</v>
      </c>
      <c r="I330" t="s">
        <v>125</v>
      </c>
      <c r="J330">
        <v>37</v>
      </c>
      <c r="K330">
        <v>42.55</v>
      </c>
      <c r="L330">
        <v>444</v>
      </c>
      <c r="M330">
        <v>510.6</v>
      </c>
      <c r="N330">
        <v>9</v>
      </c>
      <c r="O330" t="s">
        <v>129</v>
      </c>
      <c r="P330">
        <v>2022</v>
      </c>
    </row>
    <row r="331" spans="1:16">
      <c r="A331">
        <v>44660</v>
      </c>
      <c r="B331" t="s">
        <v>49</v>
      </c>
      <c r="C331">
        <v>9</v>
      </c>
      <c r="D331" t="s">
        <v>69</v>
      </c>
      <c r="E331" t="s">
        <v>71</v>
      </c>
      <c r="F331">
        <v>0</v>
      </c>
      <c r="G331" t="s">
        <v>101</v>
      </c>
      <c r="H331" t="s">
        <v>119</v>
      </c>
      <c r="I331" t="s">
        <v>123</v>
      </c>
      <c r="J331">
        <v>105</v>
      </c>
      <c r="K331">
        <v>142.80000000000001</v>
      </c>
      <c r="L331">
        <v>945</v>
      </c>
      <c r="M331">
        <v>1285.2</v>
      </c>
      <c r="N331">
        <v>9</v>
      </c>
      <c r="O331" t="s">
        <v>129</v>
      </c>
      <c r="P331">
        <v>2022</v>
      </c>
    </row>
    <row r="332" spans="1:16">
      <c r="A332">
        <v>44664</v>
      </c>
      <c r="B332" t="s">
        <v>41</v>
      </c>
      <c r="C332">
        <v>14</v>
      </c>
      <c r="D332" t="s">
        <v>68</v>
      </c>
      <c r="E332" t="s">
        <v>71</v>
      </c>
      <c r="F332">
        <v>0</v>
      </c>
      <c r="G332" t="s">
        <v>91</v>
      </c>
      <c r="H332" t="s">
        <v>120</v>
      </c>
      <c r="I332" t="s">
        <v>125</v>
      </c>
      <c r="J332">
        <v>13</v>
      </c>
      <c r="K332">
        <v>16.64</v>
      </c>
      <c r="L332">
        <v>182</v>
      </c>
      <c r="M332">
        <v>232.96</v>
      </c>
      <c r="N332">
        <v>13</v>
      </c>
      <c r="O332" t="s">
        <v>129</v>
      </c>
      <c r="P332">
        <v>2022</v>
      </c>
    </row>
    <row r="333" spans="1:16">
      <c r="A333">
        <v>44669</v>
      </c>
      <c r="B333" t="s">
        <v>61</v>
      </c>
      <c r="C333">
        <v>9</v>
      </c>
      <c r="D333" t="s">
        <v>70</v>
      </c>
      <c r="E333" t="s">
        <v>72</v>
      </c>
      <c r="F333">
        <v>0</v>
      </c>
      <c r="G333" t="s">
        <v>114</v>
      </c>
      <c r="H333" t="s">
        <v>118</v>
      </c>
      <c r="I333" t="s">
        <v>122</v>
      </c>
      <c r="J333">
        <v>138</v>
      </c>
      <c r="K333">
        <v>173.88</v>
      </c>
      <c r="L333">
        <v>1242</v>
      </c>
      <c r="M333">
        <v>1564.92</v>
      </c>
      <c r="N333">
        <v>18</v>
      </c>
      <c r="O333" t="s">
        <v>129</v>
      </c>
      <c r="P333">
        <v>2022</v>
      </c>
    </row>
    <row r="334" spans="1:16">
      <c r="A334">
        <v>44671</v>
      </c>
      <c r="B334" t="s">
        <v>50</v>
      </c>
      <c r="C334">
        <v>2</v>
      </c>
      <c r="D334" t="s">
        <v>68</v>
      </c>
      <c r="E334" t="s">
        <v>71</v>
      </c>
      <c r="F334">
        <v>0</v>
      </c>
      <c r="G334" t="s">
        <v>102</v>
      </c>
      <c r="H334" t="s">
        <v>120</v>
      </c>
      <c r="I334" t="s">
        <v>125</v>
      </c>
      <c r="J334">
        <v>37</v>
      </c>
      <c r="K334">
        <v>49.21</v>
      </c>
      <c r="L334">
        <v>74</v>
      </c>
      <c r="M334">
        <v>98.42</v>
      </c>
      <c r="N334">
        <v>20</v>
      </c>
      <c r="O334" t="s">
        <v>129</v>
      </c>
      <c r="P334">
        <v>2022</v>
      </c>
    </row>
    <row r="335" spans="1:16">
      <c r="A335">
        <v>44671</v>
      </c>
      <c r="B335" t="s">
        <v>55</v>
      </c>
      <c r="C335">
        <v>4</v>
      </c>
      <c r="D335" t="s">
        <v>70</v>
      </c>
      <c r="E335" t="s">
        <v>71</v>
      </c>
      <c r="F335">
        <v>0</v>
      </c>
      <c r="G335" t="s">
        <v>107</v>
      </c>
      <c r="H335" t="s">
        <v>120</v>
      </c>
      <c r="I335" t="s">
        <v>123</v>
      </c>
      <c r="J335">
        <v>73</v>
      </c>
      <c r="K335">
        <v>94.17</v>
      </c>
      <c r="L335">
        <v>292</v>
      </c>
      <c r="M335">
        <v>376.68</v>
      </c>
      <c r="N335">
        <v>20</v>
      </c>
      <c r="O335" t="s">
        <v>129</v>
      </c>
      <c r="P335">
        <v>2022</v>
      </c>
    </row>
    <row r="336" spans="1:16">
      <c r="A336">
        <v>44672</v>
      </c>
      <c r="B336" t="s">
        <v>48</v>
      </c>
      <c r="C336">
        <v>2</v>
      </c>
      <c r="D336" t="s">
        <v>70</v>
      </c>
      <c r="E336" t="s">
        <v>72</v>
      </c>
      <c r="F336">
        <v>0</v>
      </c>
      <c r="G336" t="s">
        <v>99</v>
      </c>
      <c r="H336" t="s">
        <v>121</v>
      </c>
      <c r="I336" t="s">
        <v>122</v>
      </c>
      <c r="J336">
        <v>148</v>
      </c>
      <c r="K336">
        <v>201.28</v>
      </c>
      <c r="L336">
        <v>296</v>
      </c>
      <c r="M336">
        <v>402.56</v>
      </c>
      <c r="N336">
        <v>21</v>
      </c>
      <c r="O336" t="s">
        <v>129</v>
      </c>
      <c r="P336">
        <v>2022</v>
      </c>
    </row>
    <row r="337" spans="1:16">
      <c r="A337">
        <v>44672</v>
      </c>
      <c r="B337" t="s">
        <v>62</v>
      </c>
      <c r="C337">
        <v>14</v>
      </c>
      <c r="D337" t="s">
        <v>69</v>
      </c>
      <c r="E337" t="s">
        <v>71</v>
      </c>
      <c r="F337">
        <v>0</v>
      </c>
      <c r="G337" t="s">
        <v>115</v>
      </c>
      <c r="H337" t="s">
        <v>121</v>
      </c>
      <c r="I337" t="s">
        <v>125</v>
      </c>
      <c r="J337">
        <v>18</v>
      </c>
      <c r="K337">
        <v>24.66</v>
      </c>
      <c r="L337">
        <v>252</v>
      </c>
      <c r="M337">
        <v>345.24</v>
      </c>
      <c r="N337">
        <v>21</v>
      </c>
      <c r="O337" t="s">
        <v>129</v>
      </c>
      <c r="P337">
        <v>2022</v>
      </c>
    </row>
    <row r="338" spans="1:16">
      <c r="A338">
        <v>44674</v>
      </c>
      <c r="B338" t="s">
        <v>31</v>
      </c>
      <c r="C338">
        <v>15</v>
      </c>
      <c r="D338" t="s">
        <v>69</v>
      </c>
      <c r="E338" t="s">
        <v>71</v>
      </c>
      <c r="F338">
        <v>0</v>
      </c>
      <c r="G338" t="s">
        <v>81</v>
      </c>
      <c r="H338" t="s">
        <v>118</v>
      </c>
      <c r="I338" t="s">
        <v>123</v>
      </c>
      <c r="J338">
        <v>76</v>
      </c>
      <c r="K338">
        <v>82.08</v>
      </c>
      <c r="L338">
        <v>1140</v>
      </c>
      <c r="M338">
        <v>1231.2</v>
      </c>
      <c r="N338">
        <v>23</v>
      </c>
      <c r="O338" t="s">
        <v>129</v>
      </c>
      <c r="P338">
        <v>2022</v>
      </c>
    </row>
    <row r="339" spans="1:16">
      <c r="A339">
        <v>44675</v>
      </c>
      <c r="B339" t="s">
        <v>33</v>
      </c>
      <c r="C339">
        <v>4</v>
      </c>
      <c r="D339" t="s">
        <v>70</v>
      </c>
      <c r="E339" t="s">
        <v>71</v>
      </c>
      <c r="F339">
        <v>0</v>
      </c>
      <c r="G339" t="s">
        <v>83</v>
      </c>
      <c r="H339" t="s">
        <v>121</v>
      </c>
      <c r="I339" t="s">
        <v>124</v>
      </c>
      <c r="J339">
        <v>55</v>
      </c>
      <c r="K339">
        <v>58.3</v>
      </c>
      <c r="L339">
        <v>220</v>
      </c>
      <c r="M339">
        <v>233.2</v>
      </c>
      <c r="N339">
        <v>24</v>
      </c>
      <c r="O339" t="s">
        <v>129</v>
      </c>
      <c r="P339">
        <v>2022</v>
      </c>
    </row>
    <row r="340" spans="1:16">
      <c r="A340">
        <v>44676</v>
      </c>
      <c r="B340" t="s">
        <v>23</v>
      </c>
      <c r="C340">
        <v>9</v>
      </c>
      <c r="D340" t="s">
        <v>70</v>
      </c>
      <c r="E340" t="s">
        <v>72</v>
      </c>
      <c r="F340">
        <v>0</v>
      </c>
      <c r="G340" t="s">
        <v>76</v>
      </c>
      <c r="H340" t="s">
        <v>119</v>
      </c>
      <c r="I340" t="s">
        <v>124</v>
      </c>
      <c r="J340">
        <v>44</v>
      </c>
      <c r="K340">
        <v>48.84</v>
      </c>
      <c r="L340">
        <v>396</v>
      </c>
      <c r="M340">
        <v>439.56000000000012</v>
      </c>
      <c r="N340">
        <v>25</v>
      </c>
      <c r="O340" t="s">
        <v>129</v>
      </c>
      <c r="P340">
        <v>2022</v>
      </c>
    </row>
    <row r="341" spans="1:16">
      <c r="A341">
        <v>44676</v>
      </c>
      <c r="B341" t="s">
        <v>26</v>
      </c>
      <c r="C341">
        <v>8</v>
      </c>
      <c r="D341" t="s">
        <v>69</v>
      </c>
      <c r="E341" t="s">
        <v>71</v>
      </c>
      <c r="F341">
        <v>0</v>
      </c>
      <c r="G341" t="s">
        <v>79</v>
      </c>
      <c r="H341" t="s">
        <v>119</v>
      </c>
      <c r="I341" t="s">
        <v>123</v>
      </c>
      <c r="J341">
        <v>71</v>
      </c>
      <c r="K341">
        <v>80.94</v>
      </c>
      <c r="L341">
        <v>568</v>
      </c>
      <c r="M341">
        <v>647.52</v>
      </c>
      <c r="N341">
        <v>25</v>
      </c>
      <c r="O341" t="s">
        <v>129</v>
      </c>
      <c r="P341">
        <v>2022</v>
      </c>
    </row>
    <row r="342" spans="1:16">
      <c r="A342">
        <v>44677</v>
      </c>
      <c r="B342" t="s">
        <v>46</v>
      </c>
      <c r="C342">
        <v>2</v>
      </c>
      <c r="D342" t="s">
        <v>70</v>
      </c>
      <c r="E342" t="s">
        <v>72</v>
      </c>
      <c r="F342">
        <v>0</v>
      </c>
      <c r="G342" t="s">
        <v>97</v>
      </c>
      <c r="H342" t="s">
        <v>121</v>
      </c>
      <c r="I342" t="s">
        <v>124</v>
      </c>
      <c r="J342">
        <v>48</v>
      </c>
      <c r="K342">
        <v>57.12</v>
      </c>
      <c r="L342">
        <v>96</v>
      </c>
      <c r="M342">
        <v>114.24</v>
      </c>
      <c r="N342">
        <v>26</v>
      </c>
      <c r="O342" t="s">
        <v>129</v>
      </c>
      <c r="P342">
        <v>2022</v>
      </c>
    </row>
    <row r="343" spans="1:16">
      <c r="A343">
        <v>44679</v>
      </c>
      <c r="B343" t="s">
        <v>29</v>
      </c>
      <c r="C343">
        <v>14</v>
      </c>
      <c r="D343" t="s">
        <v>70</v>
      </c>
      <c r="E343" t="s">
        <v>72</v>
      </c>
      <c r="F343">
        <v>0</v>
      </c>
      <c r="G343" t="s">
        <v>113</v>
      </c>
      <c r="H343" t="s">
        <v>120</v>
      </c>
      <c r="I343" t="s">
        <v>123</v>
      </c>
      <c r="J343">
        <v>112</v>
      </c>
      <c r="K343">
        <v>146.72</v>
      </c>
      <c r="L343">
        <v>1568</v>
      </c>
      <c r="M343">
        <v>2054.08</v>
      </c>
      <c r="N343">
        <v>28</v>
      </c>
      <c r="O343" t="s">
        <v>129</v>
      </c>
      <c r="P343">
        <v>2022</v>
      </c>
    </row>
    <row r="344" spans="1:16">
      <c r="A344">
        <v>44681</v>
      </c>
      <c r="B344" t="s">
        <v>41</v>
      </c>
      <c r="C344">
        <v>13</v>
      </c>
      <c r="D344" t="s">
        <v>69</v>
      </c>
      <c r="E344" t="s">
        <v>71</v>
      </c>
      <c r="F344">
        <v>0</v>
      </c>
      <c r="G344" t="s">
        <v>91</v>
      </c>
      <c r="H344" t="s">
        <v>120</v>
      </c>
      <c r="I344" t="s">
        <v>125</v>
      </c>
      <c r="J344">
        <v>13</v>
      </c>
      <c r="K344">
        <v>16.64</v>
      </c>
      <c r="L344">
        <v>169</v>
      </c>
      <c r="M344">
        <v>216.32</v>
      </c>
      <c r="N344">
        <v>30</v>
      </c>
      <c r="O344" t="s">
        <v>129</v>
      </c>
      <c r="P344">
        <v>2022</v>
      </c>
    </row>
    <row r="345" spans="1:16">
      <c r="A345">
        <v>44681</v>
      </c>
      <c r="B345" t="s">
        <v>46</v>
      </c>
      <c r="C345">
        <v>8</v>
      </c>
      <c r="D345" t="s">
        <v>70</v>
      </c>
      <c r="E345" t="s">
        <v>71</v>
      </c>
      <c r="F345">
        <v>0</v>
      </c>
      <c r="G345" t="s">
        <v>97</v>
      </c>
      <c r="H345" t="s">
        <v>121</v>
      </c>
      <c r="I345" t="s">
        <v>124</v>
      </c>
      <c r="J345">
        <v>48</v>
      </c>
      <c r="K345">
        <v>57.12</v>
      </c>
      <c r="L345">
        <v>384</v>
      </c>
      <c r="M345">
        <v>456.96</v>
      </c>
      <c r="N345">
        <v>30</v>
      </c>
      <c r="O345" t="s">
        <v>129</v>
      </c>
      <c r="P345">
        <v>2022</v>
      </c>
    </row>
    <row r="346" spans="1:16">
      <c r="A346">
        <v>44682</v>
      </c>
      <c r="B346" t="s">
        <v>33</v>
      </c>
      <c r="C346">
        <v>9</v>
      </c>
      <c r="D346" t="s">
        <v>68</v>
      </c>
      <c r="E346" t="s">
        <v>71</v>
      </c>
      <c r="F346">
        <v>0</v>
      </c>
      <c r="G346" t="s">
        <v>83</v>
      </c>
      <c r="H346" t="s">
        <v>121</v>
      </c>
      <c r="I346" t="s">
        <v>124</v>
      </c>
      <c r="J346">
        <v>55</v>
      </c>
      <c r="K346">
        <v>58.3</v>
      </c>
      <c r="L346">
        <v>495</v>
      </c>
      <c r="M346">
        <v>524.69999999999993</v>
      </c>
      <c r="N346">
        <v>1</v>
      </c>
      <c r="O346" t="s">
        <v>130</v>
      </c>
      <c r="P346">
        <v>2022</v>
      </c>
    </row>
    <row r="347" spans="1:16">
      <c r="A347">
        <v>44682</v>
      </c>
      <c r="B347" t="s">
        <v>58</v>
      </c>
      <c r="C347">
        <v>6</v>
      </c>
      <c r="D347" t="s">
        <v>69</v>
      </c>
      <c r="E347" t="s">
        <v>71</v>
      </c>
      <c r="F347">
        <v>0</v>
      </c>
      <c r="G347" t="s">
        <v>110</v>
      </c>
      <c r="H347" t="s">
        <v>121</v>
      </c>
      <c r="I347" t="s">
        <v>123</v>
      </c>
      <c r="J347">
        <v>95</v>
      </c>
      <c r="K347">
        <v>119.7</v>
      </c>
      <c r="L347">
        <v>570</v>
      </c>
      <c r="M347">
        <v>718.2</v>
      </c>
      <c r="N347">
        <v>1</v>
      </c>
      <c r="O347" t="s">
        <v>130</v>
      </c>
      <c r="P347">
        <v>2022</v>
      </c>
    </row>
    <row r="348" spans="1:16">
      <c r="A348">
        <v>44683</v>
      </c>
      <c r="B348" t="s">
        <v>22</v>
      </c>
      <c r="C348">
        <v>4</v>
      </c>
      <c r="D348" t="s">
        <v>69</v>
      </c>
      <c r="E348" t="s">
        <v>72</v>
      </c>
      <c r="F348">
        <v>0</v>
      </c>
      <c r="G348" t="s">
        <v>75</v>
      </c>
      <c r="H348" t="s">
        <v>120</v>
      </c>
      <c r="I348" t="s">
        <v>123</v>
      </c>
      <c r="J348">
        <v>112</v>
      </c>
      <c r="K348">
        <v>122.08</v>
      </c>
      <c r="L348">
        <v>448</v>
      </c>
      <c r="M348">
        <v>488.32</v>
      </c>
      <c r="N348">
        <v>2</v>
      </c>
      <c r="O348" t="s">
        <v>130</v>
      </c>
      <c r="P348">
        <v>2022</v>
      </c>
    </row>
    <row r="349" spans="1:16">
      <c r="A349">
        <v>44685</v>
      </c>
      <c r="B349" t="s">
        <v>34</v>
      </c>
      <c r="C349">
        <v>10</v>
      </c>
      <c r="D349" t="s">
        <v>70</v>
      </c>
      <c r="E349" t="s">
        <v>71</v>
      </c>
      <c r="F349">
        <v>0</v>
      </c>
      <c r="G349" t="s">
        <v>84</v>
      </c>
      <c r="H349" t="s">
        <v>117</v>
      </c>
      <c r="I349" t="s">
        <v>124</v>
      </c>
      <c r="J349">
        <v>61</v>
      </c>
      <c r="K349">
        <v>76.25</v>
      </c>
      <c r="L349">
        <v>610</v>
      </c>
      <c r="M349">
        <v>762.5</v>
      </c>
      <c r="N349">
        <v>4</v>
      </c>
      <c r="O349" t="s">
        <v>130</v>
      </c>
      <c r="P349">
        <v>2022</v>
      </c>
    </row>
    <row r="350" spans="1:16">
      <c r="A350">
        <v>44687</v>
      </c>
      <c r="B350" t="s">
        <v>33</v>
      </c>
      <c r="C350">
        <v>7</v>
      </c>
      <c r="D350" t="s">
        <v>70</v>
      </c>
      <c r="E350" t="s">
        <v>71</v>
      </c>
      <c r="F350">
        <v>0</v>
      </c>
      <c r="G350" t="s">
        <v>83</v>
      </c>
      <c r="H350" t="s">
        <v>121</v>
      </c>
      <c r="I350" t="s">
        <v>124</v>
      </c>
      <c r="J350">
        <v>55</v>
      </c>
      <c r="K350">
        <v>58.3</v>
      </c>
      <c r="L350">
        <v>385</v>
      </c>
      <c r="M350">
        <v>408.1</v>
      </c>
      <c r="N350">
        <v>6</v>
      </c>
      <c r="O350" t="s">
        <v>130</v>
      </c>
      <c r="P350">
        <v>2022</v>
      </c>
    </row>
    <row r="351" spans="1:16">
      <c r="A351">
        <v>44688</v>
      </c>
      <c r="B351" t="s">
        <v>47</v>
      </c>
      <c r="C351">
        <v>4</v>
      </c>
      <c r="D351" t="s">
        <v>69</v>
      </c>
      <c r="E351" t="s">
        <v>72</v>
      </c>
      <c r="F351">
        <v>0</v>
      </c>
      <c r="G351" t="s">
        <v>98</v>
      </c>
      <c r="H351" t="s">
        <v>120</v>
      </c>
      <c r="I351" t="s">
        <v>125</v>
      </c>
      <c r="J351">
        <v>12</v>
      </c>
      <c r="K351">
        <v>15.72</v>
      </c>
      <c r="L351">
        <v>48</v>
      </c>
      <c r="M351">
        <v>62.88</v>
      </c>
      <c r="N351">
        <v>7</v>
      </c>
      <c r="O351" t="s">
        <v>130</v>
      </c>
      <c r="P351">
        <v>2022</v>
      </c>
    </row>
    <row r="352" spans="1:16">
      <c r="A352">
        <v>44688</v>
      </c>
      <c r="B352" t="s">
        <v>46</v>
      </c>
      <c r="C352">
        <v>1</v>
      </c>
      <c r="D352" t="s">
        <v>69</v>
      </c>
      <c r="E352" t="s">
        <v>71</v>
      </c>
      <c r="F352">
        <v>0</v>
      </c>
      <c r="G352" t="s">
        <v>97</v>
      </c>
      <c r="H352" t="s">
        <v>121</v>
      </c>
      <c r="I352" t="s">
        <v>124</v>
      </c>
      <c r="J352">
        <v>48</v>
      </c>
      <c r="K352">
        <v>57.12</v>
      </c>
      <c r="L352">
        <v>48</v>
      </c>
      <c r="M352">
        <v>57.12</v>
      </c>
      <c r="N352">
        <v>7</v>
      </c>
      <c r="O352" t="s">
        <v>130</v>
      </c>
      <c r="P352">
        <v>2022</v>
      </c>
    </row>
    <row r="353" spans="1:16">
      <c r="A353">
        <v>44689</v>
      </c>
      <c r="B353" t="s">
        <v>42</v>
      </c>
      <c r="C353">
        <v>7</v>
      </c>
      <c r="D353" t="s">
        <v>69</v>
      </c>
      <c r="E353" t="s">
        <v>71</v>
      </c>
      <c r="F353">
        <v>0</v>
      </c>
      <c r="G353" t="s">
        <v>92</v>
      </c>
      <c r="H353" t="s">
        <v>117</v>
      </c>
      <c r="I353" t="s">
        <v>122</v>
      </c>
      <c r="J353">
        <v>121</v>
      </c>
      <c r="K353">
        <v>141.57</v>
      </c>
      <c r="L353">
        <v>847</v>
      </c>
      <c r="M353">
        <v>990.99</v>
      </c>
      <c r="N353">
        <v>8</v>
      </c>
      <c r="O353" t="s">
        <v>130</v>
      </c>
      <c r="P353">
        <v>2022</v>
      </c>
    </row>
    <row r="354" spans="1:16">
      <c r="A354">
        <v>44690</v>
      </c>
      <c r="B354" t="s">
        <v>59</v>
      </c>
      <c r="C354">
        <v>12</v>
      </c>
      <c r="D354" t="s">
        <v>68</v>
      </c>
      <c r="E354" t="s">
        <v>72</v>
      </c>
      <c r="F354">
        <v>0</v>
      </c>
      <c r="G354" t="s">
        <v>111</v>
      </c>
      <c r="H354" t="s">
        <v>120</v>
      </c>
      <c r="I354" t="s">
        <v>122</v>
      </c>
      <c r="J354">
        <v>134</v>
      </c>
      <c r="K354">
        <v>156.78</v>
      </c>
      <c r="L354">
        <v>1608</v>
      </c>
      <c r="M354">
        <v>1881.36</v>
      </c>
      <c r="N354">
        <v>9</v>
      </c>
      <c r="O354" t="s">
        <v>130</v>
      </c>
      <c r="P354">
        <v>2022</v>
      </c>
    </row>
    <row r="355" spans="1:16">
      <c r="A355">
        <v>44691</v>
      </c>
      <c r="B355" t="s">
        <v>57</v>
      </c>
      <c r="C355">
        <v>6</v>
      </c>
      <c r="D355" t="s">
        <v>70</v>
      </c>
      <c r="E355" t="s">
        <v>71</v>
      </c>
      <c r="F355">
        <v>0</v>
      </c>
      <c r="G355" t="s">
        <v>109</v>
      </c>
      <c r="H355" t="s">
        <v>119</v>
      </c>
      <c r="I355" t="s">
        <v>125</v>
      </c>
      <c r="J355">
        <v>6</v>
      </c>
      <c r="K355">
        <v>7.8599999999999994</v>
      </c>
      <c r="L355">
        <v>36</v>
      </c>
      <c r="M355">
        <v>47.16</v>
      </c>
      <c r="N355">
        <v>10</v>
      </c>
      <c r="O355" t="s">
        <v>130</v>
      </c>
      <c r="P355">
        <v>2022</v>
      </c>
    </row>
    <row r="356" spans="1:16">
      <c r="A356">
        <v>44693</v>
      </c>
      <c r="B356" t="s">
        <v>51</v>
      </c>
      <c r="C356">
        <v>7</v>
      </c>
      <c r="D356" t="s">
        <v>69</v>
      </c>
      <c r="E356" t="s">
        <v>72</v>
      </c>
      <c r="F356">
        <v>0</v>
      </c>
      <c r="G356" t="s">
        <v>103</v>
      </c>
      <c r="H356" t="s">
        <v>120</v>
      </c>
      <c r="I356" t="s">
        <v>124</v>
      </c>
      <c r="J356">
        <v>44</v>
      </c>
      <c r="K356">
        <v>48.4</v>
      </c>
      <c r="L356">
        <v>308</v>
      </c>
      <c r="M356">
        <v>338.8</v>
      </c>
      <c r="N356">
        <v>12</v>
      </c>
      <c r="O356" t="s">
        <v>130</v>
      </c>
      <c r="P356">
        <v>2022</v>
      </c>
    </row>
    <row r="357" spans="1:16">
      <c r="A357">
        <v>44694</v>
      </c>
      <c r="B357" t="s">
        <v>55</v>
      </c>
      <c r="C357">
        <v>5</v>
      </c>
      <c r="D357" t="s">
        <v>70</v>
      </c>
      <c r="E357" t="s">
        <v>71</v>
      </c>
      <c r="F357">
        <v>0</v>
      </c>
      <c r="G357" t="s">
        <v>107</v>
      </c>
      <c r="H357" t="s">
        <v>120</v>
      </c>
      <c r="I357" t="s">
        <v>123</v>
      </c>
      <c r="J357">
        <v>73</v>
      </c>
      <c r="K357">
        <v>94.17</v>
      </c>
      <c r="L357">
        <v>365</v>
      </c>
      <c r="M357">
        <v>470.85</v>
      </c>
      <c r="N357">
        <v>13</v>
      </c>
      <c r="O357" t="s">
        <v>130</v>
      </c>
      <c r="P357">
        <v>2022</v>
      </c>
    </row>
    <row r="358" spans="1:16">
      <c r="A358">
        <v>44695</v>
      </c>
      <c r="B358" t="s">
        <v>45</v>
      </c>
      <c r="C358">
        <v>14</v>
      </c>
      <c r="D358" t="s">
        <v>70</v>
      </c>
      <c r="E358" t="s">
        <v>72</v>
      </c>
      <c r="F358">
        <v>0</v>
      </c>
      <c r="G358" t="s">
        <v>96</v>
      </c>
      <c r="H358" t="s">
        <v>119</v>
      </c>
      <c r="I358" t="s">
        <v>123</v>
      </c>
      <c r="J358">
        <v>83</v>
      </c>
      <c r="K358">
        <v>94.62</v>
      </c>
      <c r="L358">
        <v>1162</v>
      </c>
      <c r="M358">
        <v>1324.68</v>
      </c>
      <c r="N358">
        <v>14</v>
      </c>
      <c r="O358" t="s">
        <v>130</v>
      </c>
      <c r="P358">
        <v>2022</v>
      </c>
    </row>
    <row r="359" spans="1:16">
      <c r="A359">
        <v>44696</v>
      </c>
      <c r="B359" t="s">
        <v>34</v>
      </c>
      <c r="C359">
        <v>5</v>
      </c>
      <c r="D359" t="s">
        <v>69</v>
      </c>
      <c r="E359" t="s">
        <v>71</v>
      </c>
      <c r="F359">
        <v>0</v>
      </c>
      <c r="G359" t="s">
        <v>84</v>
      </c>
      <c r="H359" t="s">
        <v>117</v>
      </c>
      <c r="I359" t="s">
        <v>124</v>
      </c>
      <c r="J359">
        <v>61</v>
      </c>
      <c r="K359">
        <v>76.25</v>
      </c>
      <c r="L359">
        <v>305</v>
      </c>
      <c r="M359">
        <v>381.25</v>
      </c>
      <c r="N359">
        <v>15</v>
      </c>
      <c r="O359" t="s">
        <v>130</v>
      </c>
      <c r="P359">
        <v>2022</v>
      </c>
    </row>
    <row r="360" spans="1:16">
      <c r="A360">
        <v>44697</v>
      </c>
      <c r="B360" t="s">
        <v>40</v>
      </c>
      <c r="C360">
        <v>13</v>
      </c>
      <c r="D360" t="s">
        <v>70</v>
      </c>
      <c r="E360" t="s">
        <v>72</v>
      </c>
      <c r="F360">
        <v>0</v>
      </c>
      <c r="G360" t="s">
        <v>90</v>
      </c>
      <c r="H360" t="s">
        <v>120</v>
      </c>
      <c r="I360" t="s">
        <v>122</v>
      </c>
      <c r="J360">
        <v>148</v>
      </c>
      <c r="K360">
        <v>164.28</v>
      </c>
      <c r="L360">
        <v>1924</v>
      </c>
      <c r="M360">
        <v>2135.64</v>
      </c>
      <c r="N360">
        <v>16</v>
      </c>
      <c r="O360" t="s">
        <v>130</v>
      </c>
      <c r="P360">
        <v>2022</v>
      </c>
    </row>
    <row r="361" spans="1:16">
      <c r="A361">
        <v>44697</v>
      </c>
      <c r="B361" t="s">
        <v>25</v>
      </c>
      <c r="C361">
        <v>13</v>
      </c>
      <c r="D361" t="s">
        <v>69</v>
      </c>
      <c r="E361" t="s">
        <v>71</v>
      </c>
      <c r="F361">
        <v>0</v>
      </c>
      <c r="G361" t="s">
        <v>78</v>
      </c>
      <c r="H361" t="s">
        <v>121</v>
      </c>
      <c r="I361" t="s">
        <v>123</v>
      </c>
      <c r="J361">
        <v>93</v>
      </c>
      <c r="K361">
        <v>104.16</v>
      </c>
      <c r="L361">
        <v>1209</v>
      </c>
      <c r="M361">
        <v>1354.08</v>
      </c>
      <c r="N361">
        <v>16</v>
      </c>
      <c r="O361" t="s">
        <v>130</v>
      </c>
      <c r="P361">
        <v>2022</v>
      </c>
    </row>
    <row r="362" spans="1:16">
      <c r="A362">
        <v>44698</v>
      </c>
      <c r="B362" t="s">
        <v>46</v>
      </c>
      <c r="C362">
        <v>8</v>
      </c>
      <c r="D362" t="s">
        <v>70</v>
      </c>
      <c r="E362" t="s">
        <v>72</v>
      </c>
      <c r="F362">
        <v>0</v>
      </c>
      <c r="G362" t="s">
        <v>97</v>
      </c>
      <c r="H362" t="s">
        <v>121</v>
      </c>
      <c r="I362" t="s">
        <v>124</v>
      </c>
      <c r="J362">
        <v>48</v>
      </c>
      <c r="K362">
        <v>57.12</v>
      </c>
      <c r="L362">
        <v>384</v>
      </c>
      <c r="M362">
        <v>456.96</v>
      </c>
      <c r="N362">
        <v>17</v>
      </c>
      <c r="O362" t="s">
        <v>130</v>
      </c>
      <c r="P362">
        <v>2022</v>
      </c>
    </row>
    <row r="363" spans="1:16">
      <c r="A363">
        <v>44699</v>
      </c>
      <c r="B363" t="s">
        <v>46</v>
      </c>
      <c r="C363">
        <v>4</v>
      </c>
      <c r="D363" t="s">
        <v>68</v>
      </c>
      <c r="E363" t="s">
        <v>71</v>
      </c>
      <c r="F363">
        <v>0</v>
      </c>
      <c r="G363" t="s">
        <v>97</v>
      </c>
      <c r="H363" t="s">
        <v>121</v>
      </c>
      <c r="I363" t="s">
        <v>124</v>
      </c>
      <c r="J363">
        <v>48</v>
      </c>
      <c r="K363">
        <v>57.12</v>
      </c>
      <c r="L363">
        <v>192</v>
      </c>
      <c r="M363">
        <v>228.48</v>
      </c>
      <c r="N363">
        <v>18</v>
      </c>
      <c r="O363" t="s">
        <v>130</v>
      </c>
      <c r="P363">
        <v>2022</v>
      </c>
    </row>
    <row r="364" spans="1:16">
      <c r="A364">
        <v>44699</v>
      </c>
      <c r="B364" t="s">
        <v>21</v>
      </c>
      <c r="C364">
        <v>8</v>
      </c>
      <c r="D364" t="s">
        <v>68</v>
      </c>
      <c r="E364" t="s">
        <v>71</v>
      </c>
      <c r="F364">
        <v>0</v>
      </c>
      <c r="G364" t="s">
        <v>74</v>
      </c>
      <c r="H364" t="s">
        <v>118</v>
      </c>
      <c r="I364" t="s">
        <v>123</v>
      </c>
      <c r="J364">
        <v>72</v>
      </c>
      <c r="K364">
        <v>79.92</v>
      </c>
      <c r="L364">
        <v>576</v>
      </c>
      <c r="M364">
        <v>639.36</v>
      </c>
      <c r="N364">
        <v>18</v>
      </c>
      <c r="O364" t="s">
        <v>130</v>
      </c>
      <c r="P364">
        <v>2022</v>
      </c>
    </row>
    <row r="365" spans="1:16">
      <c r="A365">
        <v>44701</v>
      </c>
      <c r="B365" t="s">
        <v>31</v>
      </c>
      <c r="C365">
        <v>15</v>
      </c>
      <c r="D365" t="s">
        <v>69</v>
      </c>
      <c r="E365" t="s">
        <v>72</v>
      </c>
      <c r="F365">
        <v>0</v>
      </c>
      <c r="G365" t="s">
        <v>81</v>
      </c>
      <c r="H365" t="s">
        <v>118</v>
      </c>
      <c r="I365" t="s">
        <v>123</v>
      </c>
      <c r="J365">
        <v>76</v>
      </c>
      <c r="K365">
        <v>82.08</v>
      </c>
      <c r="L365">
        <v>1140</v>
      </c>
      <c r="M365">
        <v>1231.2</v>
      </c>
      <c r="N365">
        <v>20</v>
      </c>
      <c r="O365" t="s">
        <v>130</v>
      </c>
      <c r="P365">
        <v>2022</v>
      </c>
    </row>
    <row r="366" spans="1:16">
      <c r="A366">
        <v>44703</v>
      </c>
      <c r="B366" t="s">
        <v>47</v>
      </c>
      <c r="C366">
        <v>12</v>
      </c>
      <c r="D366" t="s">
        <v>70</v>
      </c>
      <c r="E366" t="s">
        <v>71</v>
      </c>
      <c r="F366">
        <v>0</v>
      </c>
      <c r="G366" t="s">
        <v>98</v>
      </c>
      <c r="H366" t="s">
        <v>120</v>
      </c>
      <c r="I366" t="s">
        <v>125</v>
      </c>
      <c r="J366">
        <v>12</v>
      </c>
      <c r="K366">
        <v>15.72</v>
      </c>
      <c r="L366">
        <v>144</v>
      </c>
      <c r="M366">
        <v>188.64</v>
      </c>
      <c r="N366">
        <v>22</v>
      </c>
      <c r="O366" t="s">
        <v>130</v>
      </c>
      <c r="P366">
        <v>2022</v>
      </c>
    </row>
    <row r="367" spans="1:16">
      <c r="A367">
        <v>44706</v>
      </c>
      <c r="B367" t="s">
        <v>49</v>
      </c>
      <c r="C367">
        <v>7</v>
      </c>
      <c r="D367" t="s">
        <v>69</v>
      </c>
      <c r="E367" t="s">
        <v>71</v>
      </c>
      <c r="F367">
        <v>0</v>
      </c>
      <c r="G367" t="s">
        <v>101</v>
      </c>
      <c r="H367" t="s">
        <v>119</v>
      </c>
      <c r="I367" t="s">
        <v>123</v>
      </c>
      <c r="J367">
        <v>105</v>
      </c>
      <c r="K367">
        <v>142.80000000000001</v>
      </c>
      <c r="L367">
        <v>735</v>
      </c>
      <c r="M367">
        <v>999.60000000000014</v>
      </c>
      <c r="N367">
        <v>25</v>
      </c>
      <c r="O367" t="s">
        <v>130</v>
      </c>
      <c r="P367">
        <v>2022</v>
      </c>
    </row>
    <row r="368" spans="1:16">
      <c r="A368">
        <v>44707</v>
      </c>
      <c r="B368" t="s">
        <v>53</v>
      </c>
      <c r="C368">
        <v>2</v>
      </c>
      <c r="D368" t="s">
        <v>70</v>
      </c>
      <c r="E368" t="s">
        <v>71</v>
      </c>
      <c r="F368">
        <v>0</v>
      </c>
      <c r="G368" t="s">
        <v>105</v>
      </c>
      <c r="H368" t="s">
        <v>121</v>
      </c>
      <c r="I368" t="s">
        <v>125</v>
      </c>
      <c r="J368">
        <v>37</v>
      </c>
      <c r="K368">
        <v>41.81</v>
      </c>
      <c r="L368">
        <v>74</v>
      </c>
      <c r="M368">
        <v>83.62</v>
      </c>
      <c r="N368">
        <v>26</v>
      </c>
      <c r="O368" t="s">
        <v>130</v>
      </c>
      <c r="P368">
        <v>2022</v>
      </c>
    </row>
    <row r="369" spans="1:16">
      <c r="A369">
        <v>44707</v>
      </c>
      <c r="B369" t="s">
        <v>46</v>
      </c>
      <c r="C369">
        <v>2</v>
      </c>
      <c r="D369" t="s">
        <v>69</v>
      </c>
      <c r="E369" t="s">
        <v>71</v>
      </c>
      <c r="F369">
        <v>0</v>
      </c>
      <c r="G369" t="s">
        <v>97</v>
      </c>
      <c r="H369" t="s">
        <v>121</v>
      </c>
      <c r="I369" t="s">
        <v>124</v>
      </c>
      <c r="J369">
        <v>48</v>
      </c>
      <c r="K369">
        <v>57.12</v>
      </c>
      <c r="L369">
        <v>96</v>
      </c>
      <c r="M369">
        <v>114.24</v>
      </c>
      <c r="N369">
        <v>26</v>
      </c>
      <c r="O369" t="s">
        <v>130</v>
      </c>
      <c r="P369">
        <v>2022</v>
      </c>
    </row>
    <row r="370" spans="1:16">
      <c r="A370">
        <v>44709</v>
      </c>
      <c r="B370" t="s">
        <v>61</v>
      </c>
      <c r="C370">
        <v>10</v>
      </c>
      <c r="D370" t="s">
        <v>68</v>
      </c>
      <c r="E370" t="s">
        <v>72</v>
      </c>
      <c r="F370">
        <v>0</v>
      </c>
      <c r="G370" t="s">
        <v>114</v>
      </c>
      <c r="H370" t="s">
        <v>118</v>
      </c>
      <c r="I370" t="s">
        <v>122</v>
      </c>
      <c r="J370">
        <v>138</v>
      </c>
      <c r="K370">
        <v>173.88</v>
      </c>
      <c r="L370">
        <v>1380</v>
      </c>
      <c r="M370">
        <v>1738.8</v>
      </c>
      <c r="N370">
        <v>28</v>
      </c>
      <c r="O370" t="s">
        <v>130</v>
      </c>
      <c r="P370">
        <v>2022</v>
      </c>
    </row>
    <row r="371" spans="1:16">
      <c r="A371">
        <v>44709</v>
      </c>
      <c r="B371" t="s">
        <v>45</v>
      </c>
      <c r="C371">
        <v>5</v>
      </c>
      <c r="D371" t="s">
        <v>68</v>
      </c>
      <c r="E371" t="s">
        <v>71</v>
      </c>
      <c r="F371">
        <v>0</v>
      </c>
      <c r="G371" t="s">
        <v>96</v>
      </c>
      <c r="H371" t="s">
        <v>119</v>
      </c>
      <c r="I371" t="s">
        <v>123</v>
      </c>
      <c r="J371">
        <v>83</v>
      </c>
      <c r="K371">
        <v>94.62</v>
      </c>
      <c r="L371">
        <v>415</v>
      </c>
      <c r="M371">
        <v>473.1</v>
      </c>
      <c r="N371">
        <v>28</v>
      </c>
      <c r="O371" t="s">
        <v>130</v>
      </c>
      <c r="P371">
        <v>2022</v>
      </c>
    </row>
    <row r="372" spans="1:16">
      <c r="A372">
        <v>44709</v>
      </c>
      <c r="B372" t="s">
        <v>40</v>
      </c>
      <c r="C372">
        <v>9</v>
      </c>
      <c r="D372" t="s">
        <v>69</v>
      </c>
      <c r="E372" t="s">
        <v>72</v>
      </c>
      <c r="F372">
        <v>0</v>
      </c>
      <c r="G372" t="s">
        <v>90</v>
      </c>
      <c r="H372" t="s">
        <v>120</v>
      </c>
      <c r="I372" t="s">
        <v>122</v>
      </c>
      <c r="J372">
        <v>148</v>
      </c>
      <c r="K372">
        <v>164.28</v>
      </c>
      <c r="L372">
        <v>1332</v>
      </c>
      <c r="M372">
        <v>1478.52</v>
      </c>
      <c r="N372">
        <v>28</v>
      </c>
      <c r="O372" t="s">
        <v>130</v>
      </c>
      <c r="P372">
        <v>2022</v>
      </c>
    </row>
    <row r="373" spans="1:16">
      <c r="A373">
        <v>44709</v>
      </c>
      <c r="B373" t="s">
        <v>23</v>
      </c>
      <c r="C373">
        <v>12</v>
      </c>
      <c r="D373" t="s">
        <v>69</v>
      </c>
      <c r="E373" t="s">
        <v>71</v>
      </c>
      <c r="F373">
        <v>0</v>
      </c>
      <c r="G373" t="s">
        <v>76</v>
      </c>
      <c r="H373" t="s">
        <v>119</v>
      </c>
      <c r="I373" t="s">
        <v>124</v>
      </c>
      <c r="J373">
        <v>44</v>
      </c>
      <c r="K373">
        <v>48.84</v>
      </c>
      <c r="L373">
        <v>528</v>
      </c>
      <c r="M373">
        <v>586.08000000000004</v>
      </c>
      <c r="N373">
        <v>28</v>
      </c>
      <c r="O373" t="s">
        <v>130</v>
      </c>
      <c r="P373">
        <v>2022</v>
      </c>
    </row>
    <row r="374" spans="1:16">
      <c r="A374">
        <v>44709</v>
      </c>
      <c r="B374" t="s">
        <v>34</v>
      </c>
      <c r="C374">
        <v>14</v>
      </c>
      <c r="D374" t="s">
        <v>70</v>
      </c>
      <c r="E374" t="s">
        <v>72</v>
      </c>
      <c r="F374">
        <v>0</v>
      </c>
      <c r="G374" t="s">
        <v>84</v>
      </c>
      <c r="H374" t="s">
        <v>117</v>
      </c>
      <c r="I374" t="s">
        <v>124</v>
      </c>
      <c r="J374">
        <v>61</v>
      </c>
      <c r="K374">
        <v>76.25</v>
      </c>
      <c r="L374">
        <v>854</v>
      </c>
      <c r="M374">
        <v>1067.5</v>
      </c>
      <c r="N374">
        <v>28</v>
      </c>
      <c r="O374" t="s">
        <v>130</v>
      </c>
      <c r="P374">
        <v>2022</v>
      </c>
    </row>
    <row r="375" spans="1:16">
      <c r="A375">
        <v>44711</v>
      </c>
      <c r="B375" t="s">
        <v>31</v>
      </c>
      <c r="C375">
        <v>9</v>
      </c>
      <c r="D375" t="s">
        <v>70</v>
      </c>
      <c r="E375" t="s">
        <v>71</v>
      </c>
      <c r="F375">
        <v>0</v>
      </c>
      <c r="G375" t="s">
        <v>81</v>
      </c>
      <c r="H375" t="s">
        <v>118</v>
      </c>
      <c r="I375" t="s">
        <v>123</v>
      </c>
      <c r="J375">
        <v>76</v>
      </c>
      <c r="K375">
        <v>82.08</v>
      </c>
      <c r="L375">
        <v>684</v>
      </c>
      <c r="M375">
        <v>738.72</v>
      </c>
      <c r="N375">
        <v>30</v>
      </c>
      <c r="O375" t="s">
        <v>130</v>
      </c>
      <c r="P375">
        <v>2022</v>
      </c>
    </row>
    <row r="376" spans="1:16">
      <c r="A376">
        <v>44711</v>
      </c>
      <c r="B376" t="s">
        <v>44</v>
      </c>
      <c r="C376">
        <v>4</v>
      </c>
      <c r="D376" t="s">
        <v>68</v>
      </c>
      <c r="E376" t="s">
        <v>72</v>
      </c>
      <c r="F376">
        <v>0</v>
      </c>
      <c r="G376" t="s">
        <v>95</v>
      </c>
      <c r="H376" t="s">
        <v>119</v>
      </c>
      <c r="I376" t="s">
        <v>122</v>
      </c>
      <c r="J376">
        <v>133</v>
      </c>
      <c r="K376">
        <v>155.61000000000001</v>
      </c>
      <c r="L376">
        <v>532</v>
      </c>
      <c r="M376">
        <v>622.44000000000005</v>
      </c>
      <c r="N376">
        <v>30</v>
      </c>
      <c r="O376" t="s">
        <v>130</v>
      </c>
      <c r="P376">
        <v>2022</v>
      </c>
    </row>
    <row r="377" spans="1:16">
      <c r="A377">
        <v>44711</v>
      </c>
      <c r="B377" t="s">
        <v>58</v>
      </c>
      <c r="C377">
        <v>3</v>
      </c>
      <c r="D377" t="s">
        <v>69</v>
      </c>
      <c r="E377" t="s">
        <v>72</v>
      </c>
      <c r="F377">
        <v>0</v>
      </c>
      <c r="G377" t="s">
        <v>110</v>
      </c>
      <c r="H377" t="s">
        <v>121</v>
      </c>
      <c r="I377" t="s">
        <v>123</v>
      </c>
      <c r="J377">
        <v>95</v>
      </c>
      <c r="K377">
        <v>119.7</v>
      </c>
      <c r="L377">
        <v>285</v>
      </c>
      <c r="M377">
        <v>359.1</v>
      </c>
      <c r="N377">
        <v>30</v>
      </c>
      <c r="O377" t="s">
        <v>130</v>
      </c>
      <c r="P377">
        <v>2022</v>
      </c>
    </row>
    <row r="378" spans="1:16">
      <c r="A378">
        <v>44715</v>
      </c>
      <c r="B378" t="s">
        <v>45</v>
      </c>
      <c r="C378">
        <v>14</v>
      </c>
      <c r="D378" t="s">
        <v>69</v>
      </c>
      <c r="E378" t="s">
        <v>71</v>
      </c>
      <c r="F378">
        <v>0</v>
      </c>
      <c r="G378" t="s">
        <v>96</v>
      </c>
      <c r="H378" t="s">
        <v>119</v>
      </c>
      <c r="I378" t="s">
        <v>123</v>
      </c>
      <c r="J378">
        <v>83</v>
      </c>
      <c r="K378">
        <v>94.62</v>
      </c>
      <c r="L378">
        <v>1162</v>
      </c>
      <c r="M378">
        <v>1324.68</v>
      </c>
      <c r="N378">
        <v>3</v>
      </c>
      <c r="O378" t="s">
        <v>131</v>
      </c>
      <c r="P378">
        <v>2022</v>
      </c>
    </row>
    <row r="379" spans="1:16">
      <c r="A379">
        <v>44722</v>
      </c>
      <c r="B379" t="s">
        <v>53</v>
      </c>
      <c r="C379">
        <v>8</v>
      </c>
      <c r="D379" t="s">
        <v>68</v>
      </c>
      <c r="E379" t="s">
        <v>71</v>
      </c>
      <c r="F379">
        <v>0</v>
      </c>
      <c r="G379" t="s">
        <v>105</v>
      </c>
      <c r="H379" t="s">
        <v>121</v>
      </c>
      <c r="I379" t="s">
        <v>125</v>
      </c>
      <c r="J379">
        <v>37</v>
      </c>
      <c r="K379">
        <v>41.81</v>
      </c>
      <c r="L379">
        <v>296</v>
      </c>
      <c r="M379">
        <v>334.48</v>
      </c>
      <c r="N379">
        <v>10</v>
      </c>
      <c r="O379" t="s">
        <v>131</v>
      </c>
      <c r="P379">
        <v>2022</v>
      </c>
    </row>
    <row r="380" spans="1:16">
      <c r="A380">
        <v>44723</v>
      </c>
      <c r="B380" t="s">
        <v>54</v>
      </c>
      <c r="C380">
        <v>13</v>
      </c>
      <c r="D380" t="s">
        <v>69</v>
      </c>
      <c r="E380" t="s">
        <v>72</v>
      </c>
      <c r="F380">
        <v>0</v>
      </c>
      <c r="G380" t="s">
        <v>106</v>
      </c>
      <c r="H380" t="s">
        <v>118</v>
      </c>
      <c r="I380" t="s">
        <v>125</v>
      </c>
      <c r="J380">
        <v>37</v>
      </c>
      <c r="K380">
        <v>42.55</v>
      </c>
      <c r="L380">
        <v>481</v>
      </c>
      <c r="M380">
        <v>553.15</v>
      </c>
      <c r="N380">
        <v>11</v>
      </c>
      <c r="O380" t="s">
        <v>131</v>
      </c>
      <c r="P380">
        <v>2022</v>
      </c>
    </row>
    <row r="381" spans="1:16">
      <c r="A381">
        <v>44723</v>
      </c>
      <c r="B381" t="s">
        <v>52</v>
      </c>
      <c r="C381">
        <v>6</v>
      </c>
      <c r="D381" t="s">
        <v>70</v>
      </c>
      <c r="E381" t="s">
        <v>71</v>
      </c>
      <c r="F381">
        <v>0</v>
      </c>
      <c r="G381" t="s">
        <v>104</v>
      </c>
      <c r="H381" t="s">
        <v>117</v>
      </c>
      <c r="I381" t="s">
        <v>122</v>
      </c>
      <c r="J381">
        <v>126</v>
      </c>
      <c r="K381">
        <v>162.54</v>
      </c>
      <c r="L381">
        <v>756</v>
      </c>
      <c r="M381">
        <v>975.24</v>
      </c>
      <c r="N381">
        <v>11</v>
      </c>
      <c r="O381" t="s">
        <v>131</v>
      </c>
      <c r="P381">
        <v>2022</v>
      </c>
    </row>
    <row r="382" spans="1:16">
      <c r="A382">
        <v>44725</v>
      </c>
      <c r="B382" t="s">
        <v>62</v>
      </c>
      <c r="C382">
        <v>6</v>
      </c>
      <c r="D382" t="s">
        <v>70</v>
      </c>
      <c r="E382" t="s">
        <v>72</v>
      </c>
      <c r="F382">
        <v>0</v>
      </c>
      <c r="G382" t="s">
        <v>115</v>
      </c>
      <c r="H382" t="s">
        <v>121</v>
      </c>
      <c r="I382" t="s">
        <v>125</v>
      </c>
      <c r="J382">
        <v>18</v>
      </c>
      <c r="K382">
        <v>24.66</v>
      </c>
      <c r="L382">
        <v>108</v>
      </c>
      <c r="M382">
        <v>147.96</v>
      </c>
      <c r="N382">
        <v>13</v>
      </c>
      <c r="O382" t="s">
        <v>131</v>
      </c>
      <c r="P382">
        <v>2022</v>
      </c>
    </row>
    <row r="383" spans="1:16">
      <c r="A383">
        <v>44727</v>
      </c>
      <c r="B383" t="s">
        <v>30</v>
      </c>
      <c r="C383">
        <v>15</v>
      </c>
      <c r="D383" t="s">
        <v>68</v>
      </c>
      <c r="E383" t="s">
        <v>71</v>
      </c>
      <c r="F383">
        <v>0</v>
      </c>
      <c r="G383" t="s">
        <v>80</v>
      </c>
      <c r="H383" t="s">
        <v>118</v>
      </c>
      <c r="I383" t="s">
        <v>122</v>
      </c>
      <c r="J383">
        <v>120</v>
      </c>
      <c r="K383">
        <v>162</v>
      </c>
      <c r="L383">
        <v>1800</v>
      </c>
      <c r="M383">
        <v>2430</v>
      </c>
      <c r="N383">
        <v>15</v>
      </c>
      <c r="O383" t="s">
        <v>131</v>
      </c>
      <c r="P383">
        <v>2022</v>
      </c>
    </row>
    <row r="384" spans="1:16">
      <c r="A384">
        <v>44728</v>
      </c>
      <c r="B384" t="s">
        <v>39</v>
      </c>
      <c r="C384">
        <v>15</v>
      </c>
      <c r="D384" t="s">
        <v>69</v>
      </c>
      <c r="E384" t="s">
        <v>72</v>
      </c>
      <c r="F384">
        <v>0</v>
      </c>
      <c r="G384" t="s">
        <v>89</v>
      </c>
      <c r="H384" t="s">
        <v>121</v>
      </c>
      <c r="I384" t="s">
        <v>124</v>
      </c>
      <c r="J384">
        <v>47</v>
      </c>
      <c r="K384">
        <v>53.11</v>
      </c>
      <c r="L384">
        <v>705</v>
      </c>
      <c r="M384">
        <v>796.65</v>
      </c>
      <c r="N384">
        <v>16</v>
      </c>
      <c r="O384" t="s">
        <v>131</v>
      </c>
      <c r="P384">
        <v>2022</v>
      </c>
    </row>
    <row r="385" spans="1:16">
      <c r="A385">
        <v>44731</v>
      </c>
      <c r="B385" t="s">
        <v>49</v>
      </c>
      <c r="C385">
        <v>8</v>
      </c>
      <c r="D385" t="s">
        <v>70</v>
      </c>
      <c r="E385" t="s">
        <v>72</v>
      </c>
      <c r="F385">
        <v>0</v>
      </c>
      <c r="G385" t="s">
        <v>101</v>
      </c>
      <c r="H385" t="s">
        <v>119</v>
      </c>
      <c r="I385" t="s">
        <v>123</v>
      </c>
      <c r="J385">
        <v>105</v>
      </c>
      <c r="K385">
        <v>142.80000000000001</v>
      </c>
      <c r="L385">
        <v>840</v>
      </c>
      <c r="M385">
        <v>1142.4000000000001</v>
      </c>
      <c r="N385">
        <v>19</v>
      </c>
      <c r="O385" t="s">
        <v>131</v>
      </c>
      <c r="P385">
        <v>2022</v>
      </c>
    </row>
    <row r="386" spans="1:16">
      <c r="A386">
        <v>44733</v>
      </c>
      <c r="B386" t="s">
        <v>59</v>
      </c>
      <c r="C386">
        <v>14</v>
      </c>
      <c r="D386" t="s">
        <v>70</v>
      </c>
      <c r="E386" t="s">
        <v>72</v>
      </c>
      <c r="F386">
        <v>0</v>
      </c>
      <c r="G386" t="s">
        <v>111</v>
      </c>
      <c r="H386" t="s">
        <v>120</v>
      </c>
      <c r="I386" t="s">
        <v>122</v>
      </c>
      <c r="J386">
        <v>134</v>
      </c>
      <c r="K386">
        <v>156.78</v>
      </c>
      <c r="L386">
        <v>1876</v>
      </c>
      <c r="M386">
        <v>2194.92</v>
      </c>
      <c r="N386">
        <v>21</v>
      </c>
      <c r="O386" t="s">
        <v>131</v>
      </c>
      <c r="P386">
        <v>2022</v>
      </c>
    </row>
    <row r="387" spans="1:16">
      <c r="A387">
        <v>44734</v>
      </c>
      <c r="B387" t="s">
        <v>37</v>
      </c>
      <c r="C387">
        <v>10</v>
      </c>
      <c r="D387" t="s">
        <v>69</v>
      </c>
      <c r="E387" t="s">
        <v>72</v>
      </c>
      <c r="F387">
        <v>0</v>
      </c>
      <c r="G387" t="s">
        <v>87</v>
      </c>
      <c r="H387" t="s">
        <v>118</v>
      </c>
      <c r="I387" t="s">
        <v>123</v>
      </c>
      <c r="J387">
        <v>90</v>
      </c>
      <c r="K387">
        <v>115.2</v>
      </c>
      <c r="L387">
        <v>900</v>
      </c>
      <c r="M387">
        <v>1152</v>
      </c>
      <c r="N387">
        <v>22</v>
      </c>
      <c r="O387" t="s">
        <v>131</v>
      </c>
      <c r="P387">
        <v>2022</v>
      </c>
    </row>
    <row r="388" spans="1:16">
      <c r="A388">
        <v>44734</v>
      </c>
      <c r="B388" t="s">
        <v>36</v>
      </c>
      <c r="C388">
        <v>4</v>
      </c>
      <c r="D388" t="s">
        <v>70</v>
      </c>
      <c r="E388" t="s">
        <v>72</v>
      </c>
      <c r="F388">
        <v>0</v>
      </c>
      <c r="G388" t="s">
        <v>86</v>
      </c>
      <c r="H388" t="s">
        <v>119</v>
      </c>
      <c r="I388" t="s">
        <v>123</v>
      </c>
      <c r="J388">
        <v>98</v>
      </c>
      <c r="K388">
        <v>103.88</v>
      </c>
      <c r="L388">
        <v>392</v>
      </c>
      <c r="M388">
        <v>415.52</v>
      </c>
      <c r="N388">
        <v>22</v>
      </c>
      <c r="O388" t="s">
        <v>131</v>
      </c>
      <c r="P388">
        <v>2022</v>
      </c>
    </row>
    <row r="389" spans="1:16">
      <c r="A389">
        <v>44735</v>
      </c>
      <c r="B389" t="s">
        <v>23</v>
      </c>
      <c r="C389">
        <v>8</v>
      </c>
      <c r="D389" t="s">
        <v>70</v>
      </c>
      <c r="E389" t="s">
        <v>71</v>
      </c>
      <c r="F389">
        <v>0</v>
      </c>
      <c r="G389" t="s">
        <v>76</v>
      </c>
      <c r="H389" t="s">
        <v>119</v>
      </c>
      <c r="I389" t="s">
        <v>124</v>
      </c>
      <c r="J389">
        <v>44</v>
      </c>
      <c r="K389">
        <v>48.84</v>
      </c>
      <c r="L389">
        <v>352</v>
      </c>
      <c r="M389">
        <v>390.72</v>
      </c>
      <c r="N389">
        <v>23</v>
      </c>
      <c r="O389" t="s">
        <v>131</v>
      </c>
      <c r="P389">
        <v>2022</v>
      </c>
    </row>
    <row r="390" spans="1:16">
      <c r="A390">
        <v>44736</v>
      </c>
      <c r="B390" t="s">
        <v>50</v>
      </c>
      <c r="C390">
        <v>7</v>
      </c>
      <c r="D390" t="s">
        <v>70</v>
      </c>
      <c r="E390" t="s">
        <v>72</v>
      </c>
      <c r="F390">
        <v>0</v>
      </c>
      <c r="G390" t="s">
        <v>102</v>
      </c>
      <c r="H390" t="s">
        <v>120</v>
      </c>
      <c r="I390" t="s">
        <v>125</v>
      </c>
      <c r="J390">
        <v>37</v>
      </c>
      <c r="K390">
        <v>49.21</v>
      </c>
      <c r="L390">
        <v>259</v>
      </c>
      <c r="M390">
        <v>344.47</v>
      </c>
      <c r="N390">
        <v>24</v>
      </c>
      <c r="O390" t="s">
        <v>131</v>
      </c>
      <c r="P390">
        <v>2022</v>
      </c>
    </row>
    <row r="391" spans="1:16">
      <c r="A391">
        <v>44737</v>
      </c>
      <c r="B391" t="s">
        <v>55</v>
      </c>
      <c r="C391">
        <v>7</v>
      </c>
      <c r="D391" t="s">
        <v>69</v>
      </c>
      <c r="E391" t="s">
        <v>71</v>
      </c>
      <c r="F391">
        <v>0</v>
      </c>
      <c r="G391" t="s">
        <v>107</v>
      </c>
      <c r="H391" t="s">
        <v>120</v>
      </c>
      <c r="I391" t="s">
        <v>123</v>
      </c>
      <c r="J391">
        <v>73</v>
      </c>
      <c r="K391">
        <v>94.17</v>
      </c>
      <c r="L391">
        <v>511</v>
      </c>
      <c r="M391">
        <v>659.19</v>
      </c>
      <c r="N391">
        <v>25</v>
      </c>
      <c r="O391" t="s">
        <v>131</v>
      </c>
      <c r="P391">
        <v>2022</v>
      </c>
    </row>
    <row r="392" spans="1:16">
      <c r="A392">
        <v>44738</v>
      </c>
      <c r="B392" t="s">
        <v>33</v>
      </c>
      <c r="C392">
        <v>4</v>
      </c>
      <c r="D392" t="s">
        <v>70</v>
      </c>
      <c r="E392" t="s">
        <v>72</v>
      </c>
      <c r="F392">
        <v>0</v>
      </c>
      <c r="G392" t="s">
        <v>83</v>
      </c>
      <c r="H392" t="s">
        <v>121</v>
      </c>
      <c r="I392" t="s">
        <v>124</v>
      </c>
      <c r="J392">
        <v>55</v>
      </c>
      <c r="K392">
        <v>58.3</v>
      </c>
      <c r="L392">
        <v>220</v>
      </c>
      <c r="M392">
        <v>233.2</v>
      </c>
      <c r="N392">
        <v>26</v>
      </c>
      <c r="O392" t="s">
        <v>131</v>
      </c>
      <c r="P392">
        <v>2022</v>
      </c>
    </row>
    <row r="393" spans="1:16">
      <c r="A393">
        <v>44738</v>
      </c>
      <c r="B393" t="s">
        <v>43</v>
      </c>
      <c r="C393">
        <v>12</v>
      </c>
      <c r="D393" t="s">
        <v>70</v>
      </c>
      <c r="E393" t="s">
        <v>71</v>
      </c>
      <c r="F393">
        <v>0</v>
      </c>
      <c r="G393" t="s">
        <v>94</v>
      </c>
      <c r="H393" t="s">
        <v>118</v>
      </c>
      <c r="I393" t="s">
        <v>123</v>
      </c>
      <c r="J393">
        <v>67</v>
      </c>
      <c r="K393">
        <v>83.08</v>
      </c>
      <c r="L393">
        <v>804</v>
      </c>
      <c r="M393">
        <v>996.96</v>
      </c>
      <c r="N393">
        <v>26</v>
      </c>
      <c r="O393" t="s">
        <v>131</v>
      </c>
      <c r="P393">
        <v>2022</v>
      </c>
    </row>
    <row r="394" spans="1:16">
      <c r="A394">
        <v>44745</v>
      </c>
      <c r="B394" t="s">
        <v>58</v>
      </c>
      <c r="C394">
        <v>15</v>
      </c>
      <c r="D394" t="s">
        <v>70</v>
      </c>
      <c r="E394" t="s">
        <v>72</v>
      </c>
      <c r="F394">
        <v>0</v>
      </c>
      <c r="G394" t="s">
        <v>110</v>
      </c>
      <c r="H394" t="s">
        <v>121</v>
      </c>
      <c r="I394" t="s">
        <v>123</v>
      </c>
      <c r="J394">
        <v>95</v>
      </c>
      <c r="K394">
        <v>119.7</v>
      </c>
      <c r="L394">
        <v>1425</v>
      </c>
      <c r="M394">
        <v>1795.5</v>
      </c>
      <c r="N394">
        <v>3</v>
      </c>
      <c r="O394" t="s">
        <v>132</v>
      </c>
      <c r="P394">
        <v>2022</v>
      </c>
    </row>
    <row r="395" spans="1:16">
      <c r="A395">
        <v>44746</v>
      </c>
      <c r="B395" t="s">
        <v>56</v>
      </c>
      <c r="C395">
        <v>7</v>
      </c>
      <c r="D395" t="s">
        <v>70</v>
      </c>
      <c r="E395" t="s">
        <v>71</v>
      </c>
      <c r="F395">
        <v>0</v>
      </c>
      <c r="G395" t="s">
        <v>108</v>
      </c>
      <c r="H395" t="s">
        <v>119</v>
      </c>
      <c r="I395" t="s">
        <v>124</v>
      </c>
      <c r="J395">
        <v>43</v>
      </c>
      <c r="K395">
        <v>47.73</v>
      </c>
      <c r="L395">
        <v>301</v>
      </c>
      <c r="M395">
        <v>334.11</v>
      </c>
      <c r="N395">
        <v>4</v>
      </c>
      <c r="O395" t="s">
        <v>132</v>
      </c>
      <c r="P395">
        <v>2022</v>
      </c>
    </row>
    <row r="396" spans="1:16">
      <c r="A396">
        <v>44747</v>
      </c>
      <c r="B396" t="s">
        <v>27</v>
      </c>
      <c r="C396">
        <v>7</v>
      </c>
      <c r="D396" t="s">
        <v>69</v>
      </c>
      <c r="E396" t="s">
        <v>72</v>
      </c>
      <c r="F396">
        <v>0</v>
      </c>
      <c r="G396" t="s">
        <v>100</v>
      </c>
      <c r="H396" t="s">
        <v>117</v>
      </c>
      <c r="I396" t="s">
        <v>125</v>
      </c>
      <c r="J396">
        <v>7</v>
      </c>
      <c r="K396">
        <v>8.33</v>
      </c>
      <c r="L396">
        <v>49</v>
      </c>
      <c r="M396">
        <v>58.31</v>
      </c>
      <c r="N396">
        <v>5</v>
      </c>
      <c r="O396" t="s">
        <v>132</v>
      </c>
      <c r="P396">
        <v>2022</v>
      </c>
    </row>
    <row r="397" spans="1:16">
      <c r="A397">
        <v>44747</v>
      </c>
      <c r="B397" t="s">
        <v>47</v>
      </c>
      <c r="C397">
        <v>8</v>
      </c>
      <c r="D397" t="s">
        <v>70</v>
      </c>
      <c r="E397" t="s">
        <v>71</v>
      </c>
      <c r="F397">
        <v>0</v>
      </c>
      <c r="G397" t="s">
        <v>98</v>
      </c>
      <c r="H397" t="s">
        <v>120</v>
      </c>
      <c r="I397" t="s">
        <v>125</v>
      </c>
      <c r="J397">
        <v>12</v>
      </c>
      <c r="K397">
        <v>15.72</v>
      </c>
      <c r="L397">
        <v>96</v>
      </c>
      <c r="M397">
        <v>125.76</v>
      </c>
      <c r="N397">
        <v>5</v>
      </c>
      <c r="O397" t="s">
        <v>132</v>
      </c>
      <c r="P397">
        <v>2022</v>
      </c>
    </row>
    <row r="398" spans="1:16">
      <c r="A398">
        <v>44748</v>
      </c>
      <c r="B398" t="s">
        <v>61</v>
      </c>
      <c r="C398">
        <v>2</v>
      </c>
      <c r="D398" t="s">
        <v>70</v>
      </c>
      <c r="E398" t="s">
        <v>72</v>
      </c>
      <c r="F398">
        <v>0</v>
      </c>
      <c r="G398" t="s">
        <v>114</v>
      </c>
      <c r="H398" t="s">
        <v>118</v>
      </c>
      <c r="I398" t="s">
        <v>122</v>
      </c>
      <c r="J398">
        <v>138</v>
      </c>
      <c r="K398">
        <v>173.88</v>
      </c>
      <c r="L398">
        <v>276</v>
      </c>
      <c r="M398">
        <v>347.76</v>
      </c>
      <c r="N398">
        <v>6</v>
      </c>
      <c r="O398" t="s">
        <v>132</v>
      </c>
      <c r="P398">
        <v>2022</v>
      </c>
    </row>
    <row r="399" spans="1:16">
      <c r="A399">
        <v>44750</v>
      </c>
      <c r="B399" t="s">
        <v>50</v>
      </c>
      <c r="C399">
        <v>2</v>
      </c>
      <c r="D399" t="s">
        <v>70</v>
      </c>
      <c r="E399" t="s">
        <v>71</v>
      </c>
      <c r="F399">
        <v>0</v>
      </c>
      <c r="G399" t="s">
        <v>102</v>
      </c>
      <c r="H399" t="s">
        <v>120</v>
      </c>
      <c r="I399" t="s">
        <v>125</v>
      </c>
      <c r="J399">
        <v>37</v>
      </c>
      <c r="K399">
        <v>49.21</v>
      </c>
      <c r="L399">
        <v>74</v>
      </c>
      <c r="M399">
        <v>98.42</v>
      </c>
      <c r="N399">
        <v>8</v>
      </c>
      <c r="O399" t="s">
        <v>132</v>
      </c>
      <c r="P399">
        <v>2022</v>
      </c>
    </row>
    <row r="400" spans="1:16">
      <c r="A400">
        <v>44752</v>
      </c>
      <c r="B400" t="s">
        <v>38</v>
      </c>
      <c r="C400">
        <v>12</v>
      </c>
      <c r="D400" t="s">
        <v>69</v>
      </c>
      <c r="E400" t="s">
        <v>72</v>
      </c>
      <c r="F400">
        <v>0</v>
      </c>
      <c r="G400" t="s">
        <v>88</v>
      </c>
      <c r="H400" t="s">
        <v>121</v>
      </c>
      <c r="I400" t="s">
        <v>123</v>
      </c>
      <c r="J400">
        <v>89</v>
      </c>
      <c r="K400">
        <v>117.48</v>
      </c>
      <c r="L400">
        <v>1068</v>
      </c>
      <c r="M400">
        <v>1409.76</v>
      </c>
      <c r="N400">
        <v>10</v>
      </c>
      <c r="O400" t="s">
        <v>132</v>
      </c>
      <c r="P400">
        <v>2022</v>
      </c>
    </row>
    <row r="401" spans="1:16">
      <c r="A401">
        <v>44754</v>
      </c>
      <c r="B401" t="s">
        <v>53</v>
      </c>
      <c r="C401">
        <v>12</v>
      </c>
      <c r="D401" t="s">
        <v>70</v>
      </c>
      <c r="E401" t="s">
        <v>72</v>
      </c>
      <c r="F401">
        <v>0</v>
      </c>
      <c r="G401" t="s">
        <v>105</v>
      </c>
      <c r="H401" t="s">
        <v>121</v>
      </c>
      <c r="I401" t="s">
        <v>125</v>
      </c>
      <c r="J401">
        <v>37</v>
      </c>
      <c r="K401">
        <v>41.81</v>
      </c>
      <c r="L401">
        <v>444</v>
      </c>
      <c r="M401">
        <v>501.72</v>
      </c>
      <c r="N401">
        <v>12</v>
      </c>
      <c r="O401" t="s">
        <v>132</v>
      </c>
      <c r="P401">
        <v>2022</v>
      </c>
    </row>
    <row r="402" spans="1:16">
      <c r="A402">
        <v>44755</v>
      </c>
      <c r="B402" t="s">
        <v>27</v>
      </c>
      <c r="C402">
        <v>7</v>
      </c>
      <c r="D402" t="s">
        <v>70</v>
      </c>
      <c r="E402" t="s">
        <v>71</v>
      </c>
      <c r="F402">
        <v>0</v>
      </c>
      <c r="G402" t="s">
        <v>100</v>
      </c>
      <c r="H402" t="s">
        <v>117</v>
      </c>
      <c r="I402" t="s">
        <v>125</v>
      </c>
      <c r="J402">
        <v>7</v>
      </c>
      <c r="K402">
        <v>8.33</v>
      </c>
      <c r="L402">
        <v>49</v>
      </c>
      <c r="M402">
        <v>58.31</v>
      </c>
      <c r="N402">
        <v>13</v>
      </c>
      <c r="O402" t="s">
        <v>132</v>
      </c>
      <c r="P402">
        <v>2022</v>
      </c>
    </row>
    <row r="403" spans="1:16">
      <c r="A403">
        <v>44756</v>
      </c>
      <c r="B403" t="s">
        <v>58</v>
      </c>
      <c r="C403">
        <v>9</v>
      </c>
      <c r="D403" t="s">
        <v>70</v>
      </c>
      <c r="E403" t="s">
        <v>71</v>
      </c>
      <c r="F403">
        <v>0</v>
      </c>
      <c r="G403" t="s">
        <v>110</v>
      </c>
      <c r="H403" t="s">
        <v>121</v>
      </c>
      <c r="I403" t="s">
        <v>123</v>
      </c>
      <c r="J403">
        <v>95</v>
      </c>
      <c r="K403">
        <v>119.7</v>
      </c>
      <c r="L403">
        <v>855</v>
      </c>
      <c r="M403">
        <v>1077.3</v>
      </c>
      <c r="N403">
        <v>14</v>
      </c>
      <c r="O403" t="s">
        <v>132</v>
      </c>
      <c r="P403">
        <v>2022</v>
      </c>
    </row>
    <row r="404" spans="1:16">
      <c r="A404">
        <v>44757</v>
      </c>
      <c r="B404" t="s">
        <v>23</v>
      </c>
      <c r="C404">
        <v>2</v>
      </c>
      <c r="D404" t="s">
        <v>69</v>
      </c>
      <c r="E404" t="s">
        <v>71</v>
      </c>
      <c r="F404">
        <v>0</v>
      </c>
      <c r="G404" t="s">
        <v>76</v>
      </c>
      <c r="H404" t="s">
        <v>119</v>
      </c>
      <c r="I404" t="s">
        <v>124</v>
      </c>
      <c r="J404">
        <v>44</v>
      </c>
      <c r="K404">
        <v>48.84</v>
      </c>
      <c r="L404">
        <v>88</v>
      </c>
      <c r="M404">
        <v>97.68</v>
      </c>
      <c r="N404">
        <v>15</v>
      </c>
      <c r="O404" t="s">
        <v>132</v>
      </c>
      <c r="P404">
        <v>2022</v>
      </c>
    </row>
    <row r="405" spans="1:16">
      <c r="A405">
        <v>44759</v>
      </c>
      <c r="B405" t="s">
        <v>61</v>
      </c>
      <c r="C405">
        <v>8</v>
      </c>
      <c r="D405" t="s">
        <v>69</v>
      </c>
      <c r="E405" t="s">
        <v>72</v>
      </c>
      <c r="F405">
        <v>0</v>
      </c>
      <c r="G405" t="s">
        <v>114</v>
      </c>
      <c r="H405" t="s">
        <v>118</v>
      </c>
      <c r="I405" t="s">
        <v>122</v>
      </c>
      <c r="J405">
        <v>138</v>
      </c>
      <c r="K405">
        <v>173.88</v>
      </c>
      <c r="L405">
        <v>1104</v>
      </c>
      <c r="M405">
        <v>1391.04</v>
      </c>
      <c r="N405">
        <v>17</v>
      </c>
      <c r="O405" t="s">
        <v>132</v>
      </c>
      <c r="P405">
        <v>2022</v>
      </c>
    </row>
    <row r="406" spans="1:16">
      <c r="A406">
        <v>44760</v>
      </c>
      <c r="B406" t="s">
        <v>40</v>
      </c>
      <c r="C406">
        <v>12</v>
      </c>
      <c r="D406" t="s">
        <v>70</v>
      </c>
      <c r="E406" t="s">
        <v>71</v>
      </c>
      <c r="F406">
        <v>0</v>
      </c>
      <c r="G406" t="s">
        <v>90</v>
      </c>
      <c r="H406" t="s">
        <v>120</v>
      </c>
      <c r="I406" t="s">
        <v>122</v>
      </c>
      <c r="J406">
        <v>148</v>
      </c>
      <c r="K406">
        <v>164.28</v>
      </c>
      <c r="L406">
        <v>1776</v>
      </c>
      <c r="M406">
        <v>1971.36</v>
      </c>
      <c r="N406">
        <v>18</v>
      </c>
      <c r="O406" t="s">
        <v>132</v>
      </c>
      <c r="P406">
        <v>2022</v>
      </c>
    </row>
    <row r="407" spans="1:16">
      <c r="A407">
        <v>44762</v>
      </c>
      <c r="B407" t="s">
        <v>30</v>
      </c>
      <c r="C407">
        <v>8</v>
      </c>
      <c r="D407" t="s">
        <v>68</v>
      </c>
      <c r="E407" t="s">
        <v>71</v>
      </c>
      <c r="F407">
        <v>0</v>
      </c>
      <c r="G407" t="s">
        <v>80</v>
      </c>
      <c r="H407" t="s">
        <v>118</v>
      </c>
      <c r="I407" t="s">
        <v>122</v>
      </c>
      <c r="J407">
        <v>120</v>
      </c>
      <c r="K407">
        <v>162</v>
      </c>
      <c r="L407">
        <v>960</v>
      </c>
      <c r="M407">
        <v>1296</v>
      </c>
      <c r="N407">
        <v>20</v>
      </c>
      <c r="O407" t="s">
        <v>132</v>
      </c>
      <c r="P407">
        <v>2022</v>
      </c>
    </row>
    <row r="408" spans="1:16">
      <c r="A408">
        <v>44764</v>
      </c>
      <c r="B408" t="s">
        <v>33</v>
      </c>
      <c r="C408">
        <v>6</v>
      </c>
      <c r="D408" t="s">
        <v>70</v>
      </c>
      <c r="E408" t="s">
        <v>72</v>
      </c>
      <c r="F408">
        <v>0</v>
      </c>
      <c r="G408" t="s">
        <v>83</v>
      </c>
      <c r="H408" t="s">
        <v>121</v>
      </c>
      <c r="I408" t="s">
        <v>124</v>
      </c>
      <c r="J408">
        <v>55</v>
      </c>
      <c r="K408">
        <v>58.3</v>
      </c>
      <c r="L408">
        <v>330</v>
      </c>
      <c r="M408">
        <v>349.8</v>
      </c>
      <c r="N408">
        <v>22</v>
      </c>
      <c r="O408" t="s">
        <v>132</v>
      </c>
      <c r="P408">
        <v>2022</v>
      </c>
    </row>
    <row r="409" spans="1:16">
      <c r="A409">
        <v>44765</v>
      </c>
      <c r="B409" t="s">
        <v>50</v>
      </c>
      <c r="C409">
        <v>2</v>
      </c>
      <c r="D409" t="s">
        <v>69</v>
      </c>
      <c r="E409" t="s">
        <v>71</v>
      </c>
      <c r="F409">
        <v>0</v>
      </c>
      <c r="G409" t="s">
        <v>102</v>
      </c>
      <c r="H409" t="s">
        <v>120</v>
      </c>
      <c r="I409" t="s">
        <v>125</v>
      </c>
      <c r="J409">
        <v>37</v>
      </c>
      <c r="K409">
        <v>49.21</v>
      </c>
      <c r="L409">
        <v>74</v>
      </c>
      <c r="M409">
        <v>98.42</v>
      </c>
      <c r="N409">
        <v>23</v>
      </c>
      <c r="O409" t="s">
        <v>132</v>
      </c>
      <c r="P409">
        <v>2022</v>
      </c>
    </row>
    <row r="410" spans="1:16">
      <c r="A410">
        <v>44766</v>
      </c>
      <c r="B410" t="s">
        <v>35</v>
      </c>
      <c r="C410">
        <v>14</v>
      </c>
      <c r="D410" t="s">
        <v>70</v>
      </c>
      <c r="E410" t="s">
        <v>72</v>
      </c>
      <c r="F410">
        <v>0</v>
      </c>
      <c r="G410" t="s">
        <v>85</v>
      </c>
      <c r="H410" t="s">
        <v>119</v>
      </c>
      <c r="I410" t="s">
        <v>123</v>
      </c>
      <c r="J410">
        <v>75</v>
      </c>
      <c r="K410">
        <v>85.5</v>
      </c>
      <c r="L410">
        <v>1050</v>
      </c>
      <c r="M410">
        <v>1197</v>
      </c>
      <c r="N410">
        <v>24</v>
      </c>
      <c r="O410" t="s">
        <v>132</v>
      </c>
      <c r="P410">
        <v>2022</v>
      </c>
    </row>
    <row r="411" spans="1:16">
      <c r="A411">
        <v>44766</v>
      </c>
      <c r="B411" t="s">
        <v>46</v>
      </c>
      <c r="C411">
        <v>1</v>
      </c>
      <c r="D411" t="s">
        <v>69</v>
      </c>
      <c r="E411" t="s">
        <v>71</v>
      </c>
      <c r="F411">
        <v>0</v>
      </c>
      <c r="G411" t="s">
        <v>97</v>
      </c>
      <c r="H411" t="s">
        <v>121</v>
      </c>
      <c r="I411" t="s">
        <v>124</v>
      </c>
      <c r="J411">
        <v>48</v>
      </c>
      <c r="K411">
        <v>57.12</v>
      </c>
      <c r="L411">
        <v>48</v>
      </c>
      <c r="M411">
        <v>57.12</v>
      </c>
      <c r="N411">
        <v>24</v>
      </c>
      <c r="O411" t="s">
        <v>132</v>
      </c>
      <c r="P411">
        <v>2022</v>
      </c>
    </row>
    <row r="412" spans="1:16">
      <c r="A412">
        <v>44767</v>
      </c>
      <c r="B412" t="s">
        <v>31</v>
      </c>
      <c r="C412">
        <v>2</v>
      </c>
      <c r="D412" t="s">
        <v>70</v>
      </c>
      <c r="E412" t="s">
        <v>72</v>
      </c>
      <c r="F412">
        <v>0</v>
      </c>
      <c r="G412" t="s">
        <v>81</v>
      </c>
      <c r="H412" t="s">
        <v>118</v>
      </c>
      <c r="I412" t="s">
        <v>123</v>
      </c>
      <c r="J412">
        <v>76</v>
      </c>
      <c r="K412">
        <v>82.08</v>
      </c>
      <c r="L412">
        <v>152</v>
      </c>
      <c r="M412">
        <v>164.16</v>
      </c>
      <c r="N412">
        <v>25</v>
      </c>
      <c r="O412" t="s">
        <v>132</v>
      </c>
      <c r="P412">
        <v>2022</v>
      </c>
    </row>
    <row r="413" spans="1:16">
      <c r="A413">
        <v>44767</v>
      </c>
      <c r="B413" t="s">
        <v>59</v>
      </c>
      <c r="C413">
        <v>12</v>
      </c>
      <c r="D413" t="s">
        <v>70</v>
      </c>
      <c r="E413" t="s">
        <v>72</v>
      </c>
      <c r="F413">
        <v>0</v>
      </c>
      <c r="G413" t="s">
        <v>111</v>
      </c>
      <c r="H413" t="s">
        <v>120</v>
      </c>
      <c r="I413" t="s">
        <v>122</v>
      </c>
      <c r="J413">
        <v>134</v>
      </c>
      <c r="K413">
        <v>156.78</v>
      </c>
      <c r="L413">
        <v>1608</v>
      </c>
      <c r="M413">
        <v>1881.36</v>
      </c>
      <c r="N413">
        <v>25</v>
      </c>
      <c r="O413" t="s">
        <v>132</v>
      </c>
      <c r="P413">
        <v>2022</v>
      </c>
    </row>
    <row r="414" spans="1:16">
      <c r="A414">
        <v>44767</v>
      </c>
      <c r="B414" t="s">
        <v>26</v>
      </c>
      <c r="C414">
        <v>13</v>
      </c>
      <c r="D414" t="s">
        <v>69</v>
      </c>
      <c r="E414" t="s">
        <v>72</v>
      </c>
      <c r="F414">
        <v>0</v>
      </c>
      <c r="G414" t="s">
        <v>79</v>
      </c>
      <c r="H414" t="s">
        <v>119</v>
      </c>
      <c r="I414" t="s">
        <v>123</v>
      </c>
      <c r="J414">
        <v>71</v>
      </c>
      <c r="K414">
        <v>80.94</v>
      </c>
      <c r="L414">
        <v>923</v>
      </c>
      <c r="M414">
        <v>1052.22</v>
      </c>
      <c r="N414">
        <v>25</v>
      </c>
      <c r="O414" t="s">
        <v>132</v>
      </c>
      <c r="P414">
        <v>2022</v>
      </c>
    </row>
    <row r="415" spans="1:16">
      <c r="A415">
        <v>44768</v>
      </c>
      <c r="B415" t="s">
        <v>26</v>
      </c>
      <c r="C415">
        <v>10</v>
      </c>
      <c r="D415" t="s">
        <v>69</v>
      </c>
      <c r="E415" t="s">
        <v>71</v>
      </c>
      <c r="F415">
        <v>0</v>
      </c>
      <c r="G415" t="s">
        <v>79</v>
      </c>
      <c r="H415" t="s">
        <v>119</v>
      </c>
      <c r="I415" t="s">
        <v>123</v>
      </c>
      <c r="J415">
        <v>71</v>
      </c>
      <c r="K415">
        <v>80.94</v>
      </c>
      <c r="L415">
        <v>710</v>
      </c>
      <c r="M415">
        <v>809.4</v>
      </c>
      <c r="N415">
        <v>26</v>
      </c>
      <c r="O415" t="s">
        <v>132</v>
      </c>
      <c r="P415">
        <v>2022</v>
      </c>
    </row>
    <row r="416" spans="1:16">
      <c r="A416">
        <v>44768</v>
      </c>
      <c r="B416" t="s">
        <v>62</v>
      </c>
      <c r="C416">
        <v>1</v>
      </c>
      <c r="D416" t="s">
        <v>69</v>
      </c>
      <c r="E416" t="s">
        <v>72</v>
      </c>
      <c r="F416">
        <v>0</v>
      </c>
      <c r="G416" t="s">
        <v>115</v>
      </c>
      <c r="H416" t="s">
        <v>121</v>
      </c>
      <c r="I416" t="s">
        <v>125</v>
      </c>
      <c r="J416">
        <v>18</v>
      </c>
      <c r="K416">
        <v>24.66</v>
      </c>
      <c r="L416">
        <v>18</v>
      </c>
      <c r="M416">
        <v>24.66</v>
      </c>
      <c r="N416">
        <v>26</v>
      </c>
      <c r="O416" t="s">
        <v>132</v>
      </c>
      <c r="P416">
        <v>2022</v>
      </c>
    </row>
    <row r="417" spans="1:16">
      <c r="A417">
        <v>44776</v>
      </c>
      <c r="B417" t="s">
        <v>55</v>
      </c>
      <c r="C417">
        <v>5</v>
      </c>
      <c r="D417" t="s">
        <v>70</v>
      </c>
      <c r="E417" t="s">
        <v>72</v>
      </c>
      <c r="F417">
        <v>0</v>
      </c>
      <c r="G417" t="s">
        <v>107</v>
      </c>
      <c r="H417" t="s">
        <v>120</v>
      </c>
      <c r="I417" t="s">
        <v>123</v>
      </c>
      <c r="J417">
        <v>73</v>
      </c>
      <c r="K417">
        <v>94.17</v>
      </c>
      <c r="L417">
        <v>365</v>
      </c>
      <c r="M417">
        <v>470.85</v>
      </c>
      <c r="N417">
        <v>3</v>
      </c>
      <c r="O417" t="s">
        <v>133</v>
      </c>
      <c r="P417">
        <v>2022</v>
      </c>
    </row>
    <row r="418" spans="1:16">
      <c r="A418">
        <v>44779</v>
      </c>
      <c r="B418" t="s">
        <v>41</v>
      </c>
      <c r="C418">
        <v>9</v>
      </c>
      <c r="D418" t="s">
        <v>69</v>
      </c>
      <c r="E418" t="s">
        <v>71</v>
      </c>
      <c r="F418">
        <v>0</v>
      </c>
      <c r="G418" t="s">
        <v>91</v>
      </c>
      <c r="H418" t="s">
        <v>120</v>
      </c>
      <c r="I418" t="s">
        <v>125</v>
      </c>
      <c r="J418">
        <v>13</v>
      </c>
      <c r="K418">
        <v>16.64</v>
      </c>
      <c r="L418">
        <v>117</v>
      </c>
      <c r="M418">
        <v>149.76</v>
      </c>
      <c r="N418">
        <v>6</v>
      </c>
      <c r="O418" t="s">
        <v>133</v>
      </c>
      <c r="P418">
        <v>2022</v>
      </c>
    </row>
    <row r="419" spans="1:16">
      <c r="A419">
        <v>44781</v>
      </c>
      <c r="B419" t="s">
        <v>41</v>
      </c>
      <c r="C419">
        <v>2</v>
      </c>
      <c r="D419" t="s">
        <v>70</v>
      </c>
      <c r="E419" t="s">
        <v>71</v>
      </c>
      <c r="F419">
        <v>0</v>
      </c>
      <c r="G419" t="s">
        <v>91</v>
      </c>
      <c r="H419" t="s">
        <v>120</v>
      </c>
      <c r="I419" t="s">
        <v>125</v>
      </c>
      <c r="J419">
        <v>13</v>
      </c>
      <c r="K419">
        <v>16.64</v>
      </c>
      <c r="L419">
        <v>26</v>
      </c>
      <c r="M419">
        <v>33.28</v>
      </c>
      <c r="N419">
        <v>8</v>
      </c>
      <c r="O419" t="s">
        <v>133</v>
      </c>
      <c r="P419">
        <v>2022</v>
      </c>
    </row>
    <row r="420" spans="1:16">
      <c r="A420">
        <v>44781</v>
      </c>
      <c r="B420" t="s">
        <v>38</v>
      </c>
      <c r="C420">
        <v>12</v>
      </c>
      <c r="D420" t="s">
        <v>70</v>
      </c>
      <c r="E420" t="s">
        <v>72</v>
      </c>
      <c r="F420">
        <v>0</v>
      </c>
      <c r="G420" t="s">
        <v>88</v>
      </c>
      <c r="H420" t="s">
        <v>121</v>
      </c>
      <c r="I420" t="s">
        <v>123</v>
      </c>
      <c r="J420">
        <v>89</v>
      </c>
      <c r="K420">
        <v>117.48</v>
      </c>
      <c r="L420">
        <v>1068</v>
      </c>
      <c r="M420">
        <v>1409.76</v>
      </c>
      <c r="N420">
        <v>8</v>
      </c>
      <c r="O420" t="s">
        <v>133</v>
      </c>
      <c r="P420">
        <v>2022</v>
      </c>
    </row>
    <row r="421" spans="1:16">
      <c r="A421">
        <v>44781</v>
      </c>
      <c r="B421" t="s">
        <v>52</v>
      </c>
      <c r="C421">
        <v>11</v>
      </c>
      <c r="D421" t="s">
        <v>70</v>
      </c>
      <c r="E421" t="s">
        <v>72</v>
      </c>
      <c r="F421">
        <v>0</v>
      </c>
      <c r="G421" t="s">
        <v>104</v>
      </c>
      <c r="H421" t="s">
        <v>117</v>
      </c>
      <c r="I421" t="s">
        <v>122</v>
      </c>
      <c r="J421">
        <v>126</v>
      </c>
      <c r="K421">
        <v>162.54</v>
      </c>
      <c r="L421">
        <v>1386</v>
      </c>
      <c r="M421">
        <v>1787.94</v>
      </c>
      <c r="N421">
        <v>8</v>
      </c>
      <c r="O421" t="s">
        <v>133</v>
      </c>
      <c r="P421">
        <v>2022</v>
      </c>
    </row>
    <row r="422" spans="1:16">
      <c r="A422">
        <v>44787</v>
      </c>
      <c r="B422" t="s">
        <v>48</v>
      </c>
      <c r="C422">
        <v>14</v>
      </c>
      <c r="D422" t="s">
        <v>70</v>
      </c>
      <c r="E422" t="s">
        <v>72</v>
      </c>
      <c r="F422">
        <v>0</v>
      </c>
      <c r="G422" t="s">
        <v>99</v>
      </c>
      <c r="H422" t="s">
        <v>121</v>
      </c>
      <c r="I422" t="s">
        <v>122</v>
      </c>
      <c r="J422">
        <v>148</v>
      </c>
      <c r="K422">
        <v>201.28</v>
      </c>
      <c r="L422">
        <v>2072</v>
      </c>
      <c r="M422">
        <v>2817.92</v>
      </c>
      <c r="N422">
        <v>14</v>
      </c>
      <c r="O422" t="s">
        <v>133</v>
      </c>
      <c r="P422">
        <v>2022</v>
      </c>
    </row>
    <row r="423" spans="1:16">
      <c r="A423">
        <v>44788</v>
      </c>
      <c r="B423" t="s">
        <v>51</v>
      </c>
      <c r="C423">
        <v>10</v>
      </c>
      <c r="D423" t="s">
        <v>68</v>
      </c>
      <c r="E423" t="s">
        <v>72</v>
      </c>
      <c r="F423">
        <v>0</v>
      </c>
      <c r="G423" t="s">
        <v>103</v>
      </c>
      <c r="H423" t="s">
        <v>120</v>
      </c>
      <c r="I423" t="s">
        <v>124</v>
      </c>
      <c r="J423">
        <v>44</v>
      </c>
      <c r="K423">
        <v>48.4</v>
      </c>
      <c r="L423">
        <v>440</v>
      </c>
      <c r="M423">
        <v>484</v>
      </c>
      <c r="N423">
        <v>15</v>
      </c>
      <c r="O423" t="s">
        <v>133</v>
      </c>
      <c r="P423">
        <v>2022</v>
      </c>
    </row>
    <row r="424" spans="1:16">
      <c r="A424">
        <v>44788</v>
      </c>
      <c r="B424" t="s">
        <v>47</v>
      </c>
      <c r="C424">
        <v>7</v>
      </c>
      <c r="D424" t="s">
        <v>70</v>
      </c>
      <c r="E424" t="s">
        <v>71</v>
      </c>
      <c r="F424">
        <v>0</v>
      </c>
      <c r="G424" t="s">
        <v>98</v>
      </c>
      <c r="H424" t="s">
        <v>120</v>
      </c>
      <c r="I424" t="s">
        <v>125</v>
      </c>
      <c r="J424">
        <v>12</v>
      </c>
      <c r="K424">
        <v>15.72</v>
      </c>
      <c r="L424">
        <v>84</v>
      </c>
      <c r="M424">
        <v>110.04</v>
      </c>
      <c r="N424">
        <v>15</v>
      </c>
      <c r="O424" t="s">
        <v>133</v>
      </c>
      <c r="P424">
        <v>2022</v>
      </c>
    </row>
    <row r="425" spans="1:16">
      <c r="A425">
        <v>44791</v>
      </c>
      <c r="B425" t="s">
        <v>39</v>
      </c>
      <c r="C425">
        <v>8</v>
      </c>
      <c r="D425" t="s">
        <v>69</v>
      </c>
      <c r="E425" t="s">
        <v>71</v>
      </c>
      <c r="F425">
        <v>0</v>
      </c>
      <c r="G425" t="s">
        <v>89</v>
      </c>
      <c r="H425" t="s">
        <v>121</v>
      </c>
      <c r="I425" t="s">
        <v>124</v>
      </c>
      <c r="J425">
        <v>47</v>
      </c>
      <c r="K425">
        <v>53.11</v>
      </c>
      <c r="L425">
        <v>376</v>
      </c>
      <c r="M425">
        <v>424.88</v>
      </c>
      <c r="N425">
        <v>18</v>
      </c>
      <c r="O425" t="s">
        <v>133</v>
      </c>
      <c r="P425">
        <v>2022</v>
      </c>
    </row>
    <row r="426" spans="1:16">
      <c r="A426">
        <v>44791</v>
      </c>
      <c r="B426" t="s">
        <v>40</v>
      </c>
      <c r="C426">
        <v>2</v>
      </c>
      <c r="D426" t="s">
        <v>69</v>
      </c>
      <c r="E426" t="s">
        <v>72</v>
      </c>
      <c r="F426">
        <v>0</v>
      </c>
      <c r="G426" t="s">
        <v>90</v>
      </c>
      <c r="H426" t="s">
        <v>120</v>
      </c>
      <c r="I426" t="s">
        <v>122</v>
      </c>
      <c r="J426">
        <v>148</v>
      </c>
      <c r="K426">
        <v>164.28</v>
      </c>
      <c r="L426">
        <v>296</v>
      </c>
      <c r="M426">
        <v>328.56</v>
      </c>
      <c r="N426">
        <v>18</v>
      </c>
      <c r="O426" t="s">
        <v>133</v>
      </c>
      <c r="P426">
        <v>2022</v>
      </c>
    </row>
    <row r="427" spans="1:16">
      <c r="A427">
        <v>44792</v>
      </c>
      <c r="B427" t="s">
        <v>56</v>
      </c>
      <c r="C427">
        <v>3</v>
      </c>
      <c r="D427" t="s">
        <v>69</v>
      </c>
      <c r="E427" t="s">
        <v>71</v>
      </c>
      <c r="F427">
        <v>0</v>
      </c>
      <c r="G427" t="s">
        <v>108</v>
      </c>
      <c r="H427" t="s">
        <v>119</v>
      </c>
      <c r="I427" t="s">
        <v>124</v>
      </c>
      <c r="J427">
        <v>43</v>
      </c>
      <c r="K427">
        <v>47.73</v>
      </c>
      <c r="L427">
        <v>129</v>
      </c>
      <c r="M427">
        <v>143.19</v>
      </c>
      <c r="N427">
        <v>19</v>
      </c>
      <c r="O427" t="s">
        <v>133</v>
      </c>
      <c r="P427">
        <v>2022</v>
      </c>
    </row>
    <row r="428" spans="1:16">
      <c r="A428">
        <v>44793</v>
      </c>
      <c r="B428" t="s">
        <v>32</v>
      </c>
      <c r="C428">
        <v>13</v>
      </c>
      <c r="D428" t="s">
        <v>70</v>
      </c>
      <c r="E428" t="s">
        <v>71</v>
      </c>
      <c r="F428">
        <v>0</v>
      </c>
      <c r="G428" t="s">
        <v>82</v>
      </c>
      <c r="H428" t="s">
        <v>117</v>
      </c>
      <c r="I428" t="s">
        <v>122</v>
      </c>
      <c r="J428">
        <v>141</v>
      </c>
      <c r="K428">
        <v>149.46</v>
      </c>
      <c r="L428">
        <v>1833</v>
      </c>
      <c r="M428">
        <v>1942.98</v>
      </c>
      <c r="N428">
        <v>20</v>
      </c>
      <c r="O428" t="s">
        <v>133</v>
      </c>
      <c r="P428">
        <v>2022</v>
      </c>
    </row>
    <row r="429" spans="1:16">
      <c r="A429">
        <v>44793</v>
      </c>
      <c r="B429" t="s">
        <v>58</v>
      </c>
      <c r="C429">
        <v>14</v>
      </c>
      <c r="D429" t="s">
        <v>70</v>
      </c>
      <c r="E429" t="s">
        <v>71</v>
      </c>
      <c r="F429">
        <v>0</v>
      </c>
      <c r="G429" t="s">
        <v>110</v>
      </c>
      <c r="H429" t="s">
        <v>121</v>
      </c>
      <c r="I429" t="s">
        <v>123</v>
      </c>
      <c r="J429">
        <v>95</v>
      </c>
      <c r="K429">
        <v>119.7</v>
      </c>
      <c r="L429">
        <v>1330</v>
      </c>
      <c r="M429">
        <v>1675.8</v>
      </c>
      <c r="N429">
        <v>20</v>
      </c>
      <c r="O429" t="s">
        <v>133</v>
      </c>
      <c r="P429">
        <v>2022</v>
      </c>
    </row>
    <row r="430" spans="1:16">
      <c r="A430">
        <v>44794</v>
      </c>
      <c r="B430" t="s">
        <v>41</v>
      </c>
      <c r="C430">
        <v>4</v>
      </c>
      <c r="D430" t="s">
        <v>70</v>
      </c>
      <c r="E430" t="s">
        <v>71</v>
      </c>
      <c r="F430">
        <v>0</v>
      </c>
      <c r="G430" t="s">
        <v>91</v>
      </c>
      <c r="H430" t="s">
        <v>120</v>
      </c>
      <c r="I430" t="s">
        <v>125</v>
      </c>
      <c r="J430">
        <v>13</v>
      </c>
      <c r="K430">
        <v>16.64</v>
      </c>
      <c r="L430">
        <v>52</v>
      </c>
      <c r="M430">
        <v>66.56</v>
      </c>
      <c r="N430">
        <v>21</v>
      </c>
      <c r="O430" t="s">
        <v>133</v>
      </c>
      <c r="P430">
        <v>2022</v>
      </c>
    </row>
    <row r="431" spans="1:16">
      <c r="A431">
        <v>44796</v>
      </c>
      <c r="B431" t="s">
        <v>31</v>
      </c>
      <c r="C431">
        <v>11</v>
      </c>
      <c r="D431" t="s">
        <v>69</v>
      </c>
      <c r="E431" t="s">
        <v>71</v>
      </c>
      <c r="F431">
        <v>0</v>
      </c>
      <c r="G431" t="s">
        <v>81</v>
      </c>
      <c r="H431" t="s">
        <v>118</v>
      </c>
      <c r="I431" t="s">
        <v>123</v>
      </c>
      <c r="J431">
        <v>76</v>
      </c>
      <c r="K431">
        <v>82.08</v>
      </c>
      <c r="L431">
        <v>836</v>
      </c>
      <c r="M431">
        <v>902.88</v>
      </c>
      <c r="N431">
        <v>23</v>
      </c>
      <c r="O431" t="s">
        <v>133</v>
      </c>
      <c r="P431">
        <v>2022</v>
      </c>
    </row>
    <row r="432" spans="1:16">
      <c r="A432">
        <v>44796</v>
      </c>
      <c r="B432" t="s">
        <v>39</v>
      </c>
      <c r="C432">
        <v>14</v>
      </c>
      <c r="D432" t="s">
        <v>70</v>
      </c>
      <c r="E432" t="s">
        <v>72</v>
      </c>
      <c r="F432">
        <v>0</v>
      </c>
      <c r="G432" t="s">
        <v>89</v>
      </c>
      <c r="H432" t="s">
        <v>121</v>
      </c>
      <c r="I432" t="s">
        <v>124</v>
      </c>
      <c r="J432">
        <v>47</v>
      </c>
      <c r="K432">
        <v>53.11</v>
      </c>
      <c r="L432">
        <v>658</v>
      </c>
      <c r="M432">
        <v>743.54</v>
      </c>
      <c r="N432">
        <v>23</v>
      </c>
      <c r="O432" t="s">
        <v>133</v>
      </c>
      <c r="P432">
        <v>2022</v>
      </c>
    </row>
    <row r="433" spans="1:16">
      <c r="A433">
        <v>44797</v>
      </c>
      <c r="B433" t="s">
        <v>44</v>
      </c>
      <c r="C433">
        <v>5</v>
      </c>
      <c r="D433" t="s">
        <v>70</v>
      </c>
      <c r="E433" t="s">
        <v>72</v>
      </c>
      <c r="F433">
        <v>0</v>
      </c>
      <c r="G433" t="s">
        <v>95</v>
      </c>
      <c r="H433" t="s">
        <v>119</v>
      </c>
      <c r="I433" t="s">
        <v>122</v>
      </c>
      <c r="J433">
        <v>133</v>
      </c>
      <c r="K433">
        <v>155.61000000000001</v>
      </c>
      <c r="L433">
        <v>665</v>
      </c>
      <c r="M433">
        <v>778.05000000000007</v>
      </c>
      <c r="N433">
        <v>24</v>
      </c>
      <c r="O433" t="s">
        <v>133</v>
      </c>
      <c r="P433">
        <v>2022</v>
      </c>
    </row>
    <row r="434" spans="1:16">
      <c r="A434">
        <v>44799</v>
      </c>
      <c r="B434" t="s">
        <v>60</v>
      </c>
      <c r="C434">
        <v>13</v>
      </c>
      <c r="D434" t="s">
        <v>68</v>
      </c>
      <c r="E434" t="s">
        <v>72</v>
      </c>
      <c r="F434">
        <v>0</v>
      </c>
      <c r="G434" t="s">
        <v>112</v>
      </c>
      <c r="H434" t="s">
        <v>120</v>
      </c>
      <c r="I434" t="s">
        <v>122</v>
      </c>
      <c r="J434">
        <v>150</v>
      </c>
      <c r="K434">
        <v>210</v>
      </c>
      <c r="L434">
        <v>1950</v>
      </c>
      <c r="M434">
        <v>2730</v>
      </c>
      <c r="N434">
        <v>26</v>
      </c>
      <c r="O434" t="s">
        <v>133</v>
      </c>
      <c r="P434">
        <v>2022</v>
      </c>
    </row>
    <row r="435" spans="1:16">
      <c r="A435">
        <v>44799</v>
      </c>
      <c r="B435" t="s">
        <v>28</v>
      </c>
      <c r="C435">
        <v>8</v>
      </c>
      <c r="D435" t="s">
        <v>69</v>
      </c>
      <c r="E435" t="s">
        <v>71</v>
      </c>
      <c r="F435">
        <v>0</v>
      </c>
      <c r="G435" t="s">
        <v>93</v>
      </c>
      <c r="H435" t="s">
        <v>118</v>
      </c>
      <c r="I435" t="s">
        <v>123</v>
      </c>
      <c r="J435">
        <v>67</v>
      </c>
      <c r="K435">
        <v>85.76</v>
      </c>
      <c r="L435">
        <v>536</v>
      </c>
      <c r="M435">
        <v>686.08</v>
      </c>
      <c r="N435">
        <v>26</v>
      </c>
      <c r="O435" t="s">
        <v>133</v>
      </c>
      <c r="P435">
        <v>2022</v>
      </c>
    </row>
    <row r="436" spans="1:16">
      <c r="A436">
        <v>44800</v>
      </c>
      <c r="B436" t="s">
        <v>54</v>
      </c>
      <c r="C436">
        <v>15</v>
      </c>
      <c r="D436" t="s">
        <v>68</v>
      </c>
      <c r="E436" t="s">
        <v>71</v>
      </c>
      <c r="F436">
        <v>0</v>
      </c>
      <c r="G436" t="s">
        <v>106</v>
      </c>
      <c r="H436" t="s">
        <v>118</v>
      </c>
      <c r="I436" t="s">
        <v>125</v>
      </c>
      <c r="J436">
        <v>37</v>
      </c>
      <c r="K436">
        <v>42.55</v>
      </c>
      <c r="L436">
        <v>555</v>
      </c>
      <c r="M436">
        <v>638.25</v>
      </c>
      <c r="N436">
        <v>27</v>
      </c>
      <c r="O436" t="s">
        <v>133</v>
      </c>
      <c r="P436">
        <v>2022</v>
      </c>
    </row>
    <row r="437" spans="1:16">
      <c r="A437">
        <v>44801</v>
      </c>
      <c r="B437" t="s">
        <v>44</v>
      </c>
      <c r="C437">
        <v>9</v>
      </c>
      <c r="D437" t="s">
        <v>69</v>
      </c>
      <c r="E437" t="s">
        <v>71</v>
      </c>
      <c r="F437">
        <v>0</v>
      </c>
      <c r="G437" t="s">
        <v>95</v>
      </c>
      <c r="H437" t="s">
        <v>119</v>
      </c>
      <c r="I437" t="s">
        <v>122</v>
      </c>
      <c r="J437">
        <v>133</v>
      </c>
      <c r="K437">
        <v>155.61000000000001</v>
      </c>
      <c r="L437">
        <v>1197</v>
      </c>
      <c r="M437">
        <v>1400.49</v>
      </c>
      <c r="N437">
        <v>28</v>
      </c>
      <c r="O437" t="s">
        <v>133</v>
      </c>
      <c r="P437">
        <v>2022</v>
      </c>
    </row>
    <row r="438" spans="1:16">
      <c r="A438">
        <v>44801</v>
      </c>
      <c r="B438" t="s">
        <v>54</v>
      </c>
      <c r="C438">
        <v>5</v>
      </c>
      <c r="D438" t="s">
        <v>70</v>
      </c>
      <c r="E438" t="s">
        <v>71</v>
      </c>
      <c r="F438">
        <v>0</v>
      </c>
      <c r="G438" t="s">
        <v>106</v>
      </c>
      <c r="H438" t="s">
        <v>118</v>
      </c>
      <c r="I438" t="s">
        <v>125</v>
      </c>
      <c r="J438">
        <v>37</v>
      </c>
      <c r="K438">
        <v>42.55</v>
      </c>
      <c r="L438">
        <v>185</v>
      </c>
      <c r="M438">
        <v>212.75</v>
      </c>
      <c r="N438">
        <v>28</v>
      </c>
      <c r="O438" t="s">
        <v>133</v>
      </c>
      <c r="P438">
        <v>2022</v>
      </c>
    </row>
    <row r="439" spans="1:16">
      <c r="A439">
        <v>44803</v>
      </c>
      <c r="B439" t="s">
        <v>35</v>
      </c>
      <c r="C439">
        <v>6</v>
      </c>
      <c r="D439" t="s">
        <v>69</v>
      </c>
      <c r="E439" t="s">
        <v>72</v>
      </c>
      <c r="F439">
        <v>0</v>
      </c>
      <c r="G439" t="s">
        <v>85</v>
      </c>
      <c r="H439" t="s">
        <v>119</v>
      </c>
      <c r="I439" t="s">
        <v>123</v>
      </c>
      <c r="J439">
        <v>75</v>
      </c>
      <c r="K439">
        <v>85.5</v>
      </c>
      <c r="L439">
        <v>450</v>
      </c>
      <c r="M439">
        <v>513</v>
      </c>
      <c r="N439">
        <v>30</v>
      </c>
      <c r="O439" t="s">
        <v>133</v>
      </c>
      <c r="P439">
        <v>2022</v>
      </c>
    </row>
    <row r="440" spans="1:16">
      <c r="A440">
        <v>44803</v>
      </c>
      <c r="B440" t="s">
        <v>43</v>
      </c>
      <c r="C440">
        <v>6</v>
      </c>
      <c r="D440" t="s">
        <v>70</v>
      </c>
      <c r="E440" t="s">
        <v>72</v>
      </c>
      <c r="F440">
        <v>0</v>
      </c>
      <c r="G440" t="s">
        <v>94</v>
      </c>
      <c r="H440" t="s">
        <v>118</v>
      </c>
      <c r="I440" t="s">
        <v>123</v>
      </c>
      <c r="J440">
        <v>67</v>
      </c>
      <c r="K440">
        <v>83.08</v>
      </c>
      <c r="L440">
        <v>402</v>
      </c>
      <c r="M440">
        <v>498.48</v>
      </c>
      <c r="N440">
        <v>30</v>
      </c>
      <c r="O440" t="s">
        <v>133</v>
      </c>
      <c r="P440">
        <v>2022</v>
      </c>
    </row>
    <row r="441" spans="1:16">
      <c r="A441">
        <v>44803</v>
      </c>
      <c r="B441" t="s">
        <v>27</v>
      </c>
      <c r="C441">
        <v>5</v>
      </c>
      <c r="D441" t="s">
        <v>70</v>
      </c>
      <c r="E441" t="s">
        <v>72</v>
      </c>
      <c r="F441">
        <v>0</v>
      </c>
      <c r="G441" t="s">
        <v>100</v>
      </c>
      <c r="H441" t="s">
        <v>117</v>
      </c>
      <c r="I441" t="s">
        <v>125</v>
      </c>
      <c r="J441">
        <v>7</v>
      </c>
      <c r="K441">
        <v>8.33</v>
      </c>
      <c r="L441">
        <v>35</v>
      </c>
      <c r="M441">
        <v>41.65</v>
      </c>
      <c r="N441">
        <v>30</v>
      </c>
      <c r="O441" t="s">
        <v>133</v>
      </c>
      <c r="P441">
        <v>2022</v>
      </c>
    </row>
    <row r="442" spans="1:16">
      <c r="A442">
        <v>44804</v>
      </c>
      <c r="B442" t="s">
        <v>47</v>
      </c>
      <c r="C442">
        <v>13</v>
      </c>
      <c r="D442" t="s">
        <v>70</v>
      </c>
      <c r="E442" t="s">
        <v>72</v>
      </c>
      <c r="F442">
        <v>0</v>
      </c>
      <c r="G442" t="s">
        <v>98</v>
      </c>
      <c r="H442" t="s">
        <v>120</v>
      </c>
      <c r="I442" t="s">
        <v>125</v>
      </c>
      <c r="J442">
        <v>12</v>
      </c>
      <c r="K442">
        <v>15.72</v>
      </c>
      <c r="L442">
        <v>156</v>
      </c>
      <c r="M442">
        <v>204.36</v>
      </c>
      <c r="N442">
        <v>31</v>
      </c>
      <c r="O442" t="s">
        <v>133</v>
      </c>
      <c r="P442">
        <v>2022</v>
      </c>
    </row>
    <row r="443" spans="1:16">
      <c r="A443">
        <v>44808</v>
      </c>
      <c r="B443" t="s">
        <v>49</v>
      </c>
      <c r="C443">
        <v>1</v>
      </c>
      <c r="D443" t="s">
        <v>70</v>
      </c>
      <c r="E443" t="s">
        <v>72</v>
      </c>
      <c r="F443">
        <v>0</v>
      </c>
      <c r="G443" t="s">
        <v>101</v>
      </c>
      <c r="H443" t="s">
        <v>119</v>
      </c>
      <c r="I443" t="s">
        <v>123</v>
      </c>
      <c r="J443">
        <v>105</v>
      </c>
      <c r="K443">
        <v>142.80000000000001</v>
      </c>
      <c r="L443">
        <v>105</v>
      </c>
      <c r="M443">
        <v>142.80000000000001</v>
      </c>
      <c r="N443">
        <v>4</v>
      </c>
      <c r="O443" t="s">
        <v>134</v>
      </c>
      <c r="P443">
        <v>2022</v>
      </c>
    </row>
    <row r="444" spans="1:16">
      <c r="A444">
        <v>44810</v>
      </c>
      <c r="B444" t="s">
        <v>44</v>
      </c>
      <c r="C444">
        <v>12</v>
      </c>
      <c r="D444" t="s">
        <v>68</v>
      </c>
      <c r="E444" t="s">
        <v>71</v>
      </c>
      <c r="F444">
        <v>0</v>
      </c>
      <c r="G444" t="s">
        <v>95</v>
      </c>
      <c r="H444" t="s">
        <v>119</v>
      </c>
      <c r="I444" t="s">
        <v>122</v>
      </c>
      <c r="J444">
        <v>133</v>
      </c>
      <c r="K444">
        <v>155.61000000000001</v>
      </c>
      <c r="L444">
        <v>1596</v>
      </c>
      <c r="M444">
        <v>1867.32</v>
      </c>
      <c r="N444">
        <v>6</v>
      </c>
      <c r="O444" t="s">
        <v>134</v>
      </c>
      <c r="P444">
        <v>2022</v>
      </c>
    </row>
    <row r="445" spans="1:16">
      <c r="A445">
        <v>44813</v>
      </c>
      <c r="B445" t="s">
        <v>61</v>
      </c>
      <c r="C445">
        <v>9</v>
      </c>
      <c r="D445" t="s">
        <v>70</v>
      </c>
      <c r="E445" t="s">
        <v>71</v>
      </c>
      <c r="F445">
        <v>0</v>
      </c>
      <c r="G445" t="s">
        <v>114</v>
      </c>
      <c r="H445" t="s">
        <v>118</v>
      </c>
      <c r="I445" t="s">
        <v>122</v>
      </c>
      <c r="J445">
        <v>138</v>
      </c>
      <c r="K445">
        <v>173.88</v>
      </c>
      <c r="L445">
        <v>1242</v>
      </c>
      <c r="M445">
        <v>1564.92</v>
      </c>
      <c r="N445">
        <v>9</v>
      </c>
      <c r="O445" t="s">
        <v>134</v>
      </c>
      <c r="P445">
        <v>2022</v>
      </c>
    </row>
    <row r="446" spans="1:16">
      <c r="A446">
        <v>44813</v>
      </c>
      <c r="B446" t="s">
        <v>26</v>
      </c>
      <c r="C446">
        <v>3</v>
      </c>
      <c r="D446" t="s">
        <v>70</v>
      </c>
      <c r="E446" t="s">
        <v>71</v>
      </c>
      <c r="F446">
        <v>0</v>
      </c>
      <c r="G446" t="s">
        <v>79</v>
      </c>
      <c r="H446" t="s">
        <v>119</v>
      </c>
      <c r="I446" t="s">
        <v>123</v>
      </c>
      <c r="J446">
        <v>71</v>
      </c>
      <c r="K446">
        <v>80.94</v>
      </c>
      <c r="L446">
        <v>213</v>
      </c>
      <c r="M446">
        <v>242.82</v>
      </c>
      <c r="N446">
        <v>9</v>
      </c>
      <c r="O446" t="s">
        <v>134</v>
      </c>
      <c r="P446">
        <v>2022</v>
      </c>
    </row>
    <row r="447" spans="1:16">
      <c r="A447">
        <v>44814</v>
      </c>
      <c r="B447" t="s">
        <v>24</v>
      </c>
      <c r="C447">
        <v>15</v>
      </c>
      <c r="D447" t="s">
        <v>69</v>
      </c>
      <c r="E447" t="s">
        <v>72</v>
      </c>
      <c r="F447">
        <v>0</v>
      </c>
      <c r="G447" t="s">
        <v>77</v>
      </c>
      <c r="H447" t="s">
        <v>121</v>
      </c>
      <c r="I447" t="s">
        <v>125</v>
      </c>
      <c r="J447">
        <v>5</v>
      </c>
      <c r="K447">
        <v>6.7</v>
      </c>
      <c r="L447">
        <v>75</v>
      </c>
      <c r="M447">
        <v>100.5</v>
      </c>
      <c r="N447">
        <v>10</v>
      </c>
      <c r="O447" t="s">
        <v>134</v>
      </c>
      <c r="P447">
        <v>2022</v>
      </c>
    </row>
    <row r="448" spans="1:16">
      <c r="A448">
        <v>44814</v>
      </c>
      <c r="B448" t="s">
        <v>21</v>
      </c>
      <c r="C448">
        <v>4</v>
      </c>
      <c r="D448" t="s">
        <v>70</v>
      </c>
      <c r="E448" t="s">
        <v>72</v>
      </c>
      <c r="F448">
        <v>0</v>
      </c>
      <c r="G448" t="s">
        <v>74</v>
      </c>
      <c r="H448" t="s">
        <v>118</v>
      </c>
      <c r="I448" t="s">
        <v>123</v>
      </c>
      <c r="J448">
        <v>72</v>
      </c>
      <c r="K448">
        <v>79.92</v>
      </c>
      <c r="L448">
        <v>288</v>
      </c>
      <c r="M448">
        <v>319.68</v>
      </c>
      <c r="N448">
        <v>10</v>
      </c>
      <c r="O448" t="s">
        <v>134</v>
      </c>
      <c r="P448">
        <v>2022</v>
      </c>
    </row>
    <row r="449" spans="1:16">
      <c r="A449">
        <v>44818</v>
      </c>
      <c r="B449" t="s">
        <v>39</v>
      </c>
      <c r="C449">
        <v>3</v>
      </c>
      <c r="D449" t="s">
        <v>70</v>
      </c>
      <c r="E449" t="s">
        <v>72</v>
      </c>
      <c r="F449">
        <v>0</v>
      </c>
      <c r="G449" t="s">
        <v>89</v>
      </c>
      <c r="H449" t="s">
        <v>121</v>
      </c>
      <c r="I449" t="s">
        <v>124</v>
      </c>
      <c r="J449">
        <v>47</v>
      </c>
      <c r="K449">
        <v>53.11</v>
      </c>
      <c r="L449">
        <v>141</v>
      </c>
      <c r="M449">
        <v>159.33000000000001</v>
      </c>
      <c r="N449">
        <v>14</v>
      </c>
      <c r="O449" t="s">
        <v>134</v>
      </c>
      <c r="P449">
        <v>2022</v>
      </c>
    </row>
    <row r="450" spans="1:16">
      <c r="A450">
        <v>44819</v>
      </c>
      <c r="B450" t="s">
        <v>28</v>
      </c>
      <c r="C450">
        <v>15</v>
      </c>
      <c r="D450" t="s">
        <v>69</v>
      </c>
      <c r="E450" t="s">
        <v>71</v>
      </c>
      <c r="F450">
        <v>0</v>
      </c>
      <c r="G450" t="s">
        <v>93</v>
      </c>
      <c r="H450" t="s">
        <v>118</v>
      </c>
      <c r="I450" t="s">
        <v>123</v>
      </c>
      <c r="J450">
        <v>67</v>
      </c>
      <c r="K450">
        <v>85.76</v>
      </c>
      <c r="L450">
        <v>1005</v>
      </c>
      <c r="M450">
        <v>1286.4000000000001</v>
      </c>
      <c r="N450">
        <v>15</v>
      </c>
      <c r="O450" t="s">
        <v>134</v>
      </c>
      <c r="P450">
        <v>2022</v>
      </c>
    </row>
    <row r="451" spans="1:16">
      <c r="A451">
        <v>44822</v>
      </c>
      <c r="B451" t="s">
        <v>62</v>
      </c>
      <c r="C451">
        <v>14</v>
      </c>
      <c r="D451" t="s">
        <v>69</v>
      </c>
      <c r="E451" t="s">
        <v>72</v>
      </c>
      <c r="F451">
        <v>0</v>
      </c>
      <c r="G451" t="s">
        <v>115</v>
      </c>
      <c r="H451" t="s">
        <v>121</v>
      </c>
      <c r="I451" t="s">
        <v>125</v>
      </c>
      <c r="J451">
        <v>18</v>
      </c>
      <c r="K451">
        <v>24.66</v>
      </c>
      <c r="L451">
        <v>252</v>
      </c>
      <c r="M451">
        <v>345.24</v>
      </c>
      <c r="N451">
        <v>18</v>
      </c>
      <c r="O451" t="s">
        <v>134</v>
      </c>
      <c r="P451">
        <v>2022</v>
      </c>
    </row>
    <row r="452" spans="1:16">
      <c r="A452">
        <v>44823</v>
      </c>
      <c r="B452" t="s">
        <v>58</v>
      </c>
      <c r="C452">
        <v>8</v>
      </c>
      <c r="D452" t="s">
        <v>68</v>
      </c>
      <c r="E452" t="s">
        <v>72</v>
      </c>
      <c r="F452">
        <v>0</v>
      </c>
      <c r="G452" t="s">
        <v>110</v>
      </c>
      <c r="H452" t="s">
        <v>121</v>
      </c>
      <c r="I452" t="s">
        <v>123</v>
      </c>
      <c r="J452">
        <v>95</v>
      </c>
      <c r="K452">
        <v>119.7</v>
      </c>
      <c r="L452">
        <v>760</v>
      </c>
      <c r="M452">
        <v>957.6</v>
      </c>
      <c r="N452">
        <v>19</v>
      </c>
      <c r="O452" t="s">
        <v>134</v>
      </c>
      <c r="P452">
        <v>2022</v>
      </c>
    </row>
    <row r="453" spans="1:16">
      <c r="A453">
        <v>44824</v>
      </c>
      <c r="B453" t="s">
        <v>58</v>
      </c>
      <c r="C453">
        <v>6</v>
      </c>
      <c r="D453" t="s">
        <v>70</v>
      </c>
      <c r="E453" t="s">
        <v>71</v>
      </c>
      <c r="F453">
        <v>0</v>
      </c>
      <c r="G453" t="s">
        <v>110</v>
      </c>
      <c r="H453" t="s">
        <v>121</v>
      </c>
      <c r="I453" t="s">
        <v>123</v>
      </c>
      <c r="J453">
        <v>95</v>
      </c>
      <c r="K453">
        <v>119.7</v>
      </c>
      <c r="L453">
        <v>570</v>
      </c>
      <c r="M453">
        <v>718.2</v>
      </c>
      <c r="N453">
        <v>20</v>
      </c>
      <c r="O453" t="s">
        <v>134</v>
      </c>
      <c r="P453">
        <v>2022</v>
      </c>
    </row>
    <row r="454" spans="1:16">
      <c r="A454">
        <v>44824</v>
      </c>
      <c r="B454" t="s">
        <v>36</v>
      </c>
      <c r="C454">
        <v>10</v>
      </c>
      <c r="D454" t="s">
        <v>70</v>
      </c>
      <c r="E454" t="s">
        <v>71</v>
      </c>
      <c r="F454">
        <v>0</v>
      </c>
      <c r="G454" t="s">
        <v>86</v>
      </c>
      <c r="H454" t="s">
        <v>119</v>
      </c>
      <c r="I454" t="s">
        <v>123</v>
      </c>
      <c r="J454">
        <v>98</v>
      </c>
      <c r="K454">
        <v>103.88</v>
      </c>
      <c r="L454">
        <v>980</v>
      </c>
      <c r="M454">
        <v>1038.8</v>
      </c>
      <c r="N454">
        <v>20</v>
      </c>
      <c r="O454" t="s">
        <v>134</v>
      </c>
      <c r="P454">
        <v>2022</v>
      </c>
    </row>
    <row r="455" spans="1:16">
      <c r="A455">
        <v>44825</v>
      </c>
      <c r="B455" t="s">
        <v>50</v>
      </c>
      <c r="C455">
        <v>14</v>
      </c>
      <c r="D455" t="s">
        <v>69</v>
      </c>
      <c r="E455" t="s">
        <v>71</v>
      </c>
      <c r="F455">
        <v>0</v>
      </c>
      <c r="G455" t="s">
        <v>102</v>
      </c>
      <c r="H455" t="s">
        <v>120</v>
      </c>
      <c r="I455" t="s">
        <v>125</v>
      </c>
      <c r="J455">
        <v>37</v>
      </c>
      <c r="K455">
        <v>49.21</v>
      </c>
      <c r="L455">
        <v>518</v>
      </c>
      <c r="M455">
        <v>688.94</v>
      </c>
      <c r="N455">
        <v>21</v>
      </c>
      <c r="O455" t="s">
        <v>134</v>
      </c>
      <c r="P455">
        <v>2022</v>
      </c>
    </row>
    <row r="456" spans="1:16">
      <c r="A456">
        <v>44825</v>
      </c>
      <c r="B456" t="s">
        <v>62</v>
      </c>
      <c r="C456">
        <v>5</v>
      </c>
      <c r="D456" t="s">
        <v>70</v>
      </c>
      <c r="E456" t="s">
        <v>72</v>
      </c>
      <c r="F456">
        <v>0</v>
      </c>
      <c r="G456" t="s">
        <v>115</v>
      </c>
      <c r="H456" t="s">
        <v>121</v>
      </c>
      <c r="I456" t="s">
        <v>125</v>
      </c>
      <c r="J456">
        <v>18</v>
      </c>
      <c r="K456">
        <v>24.66</v>
      </c>
      <c r="L456">
        <v>90</v>
      </c>
      <c r="M456">
        <v>123.3</v>
      </c>
      <c r="N456">
        <v>21</v>
      </c>
      <c r="O456" t="s">
        <v>134</v>
      </c>
      <c r="P456">
        <v>2022</v>
      </c>
    </row>
    <row r="457" spans="1:16">
      <c r="A457">
        <v>44826</v>
      </c>
      <c r="B457" t="s">
        <v>43</v>
      </c>
      <c r="C457">
        <v>12</v>
      </c>
      <c r="D457" t="s">
        <v>69</v>
      </c>
      <c r="E457" t="s">
        <v>71</v>
      </c>
      <c r="F457">
        <v>0</v>
      </c>
      <c r="G457" t="s">
        <v>94</v>
      </c>
      <c r="H457" t="s">
        <v>118</v>
      </c>
      <c r="I457" t="s">
        <v>123</v>
      </c>
      <c r="J457">
        <v>67</v>
      </c>
      <c r="K457">
        <v>83.08</v>
      </c>
      <c r="L457">
        <v>804</v>
      </c>
      <c r="M457">
        <v>996.96</v>
      </c>
      <c r="N457">
        <v>22</v>
      </c>
      <c r="O457" t="s">
        <v>134</v>
      </c>
      <c r="P457">
        <v>2022</v>
      </c>
    </row>
    <row r="458" spans="1:16">
      <c r="A458">
        <v>44827</v>
      </c>
      <c r="B458" t="s">
        <v>55</v>
      </c>
      <c r="C458">
        <v>12</v>
      </c>
      <c r="D458" t="s">
        <v>70</v>
      </c>
      <c r="E458" t="s">
        <v>71</v>
      </c>
      <c r="F458">
        <v>0</v>
      </c>
      <c r="G458" t="s">
        <v>107</v>
      </c>
      <c r="H458" t="s">
        <v>120</v>
      </c>
      <c r="I458" t="s">
        <v>123</v>
      </c>
      <c r="J458">
        <v>73</v>
      </c>
      <c r="K458">
        <v>94.17</v>
      </c>
      <c r="L458">
        <v>876</v>
      </c>
      <c r="M458">
        <v>1130.04</v>
      </c>
      <c r="N458">
        <v>23</v>
      </c>
      <c r="O458" t="s">
        <v>134</v>
      </c>
      <c r="P458">
        <v>2022</v>
      </c>
    </row>
    <row r="459" spans="1:16">
      <c r="A459">
        <v>44828</v>
      </c>
      <c r="B459" t="s">
        <v>38</v>
      </c>
      <c r="C459">
        <v>14</v>
      </c>
      <c r="D459" t="s">
        <v>70</v>
      </c>
      <c r="E459" t="s">
        <v>71</v>
      </c>
      <c r="F459">
        <v>0</v>
      </c>
      <c r="G459" t="s">
        <v>88</v>
      </c>
      <c r="H459" t="s">
        <v>121</v>
      </c>
      <c r="I459" t="s">
        <v>123</v>
      </c>
      <c r="J459">
        <v>89</v>
      </c>
      <c r="K459">
        <v>117.48</v>
      </c>
      <c r="L459">
        <v>1246</v>
      </c>
      <c r="M459">
        <v>1644.72</v>
      </c>
      <c r="N459">
        <v>24</v>
      </c>
      <c r="O459" t="s">
        <v>134</v>
      </c>
      <c r="P459">
        <v>2022</v>
      </c>
    </row>
    <row r="460" spans="1:16">
      <c r="A460">
        <v>44828</v>
      </c>
      <c r="B460" t="s">
        <v>38</v>
      </c>
      <c r="C460">
        <v>8</v>
      </c>
      <c r="D460" t="s">
        <v>70</v>
      </c>
      <c r="E460" t="s">
        <v>72</v>
      </c>
      <c r="F460">
        <v>0</v>
      </c>
      <c r="G460" t="s">
        <v>88</v>
      </c>
      <c r="H460" t="s">
        <v>121</v>
      </c>
      <c r="I460" t="s">
        <v>123</v>
      </c>
      <c r="J460">
        <v>89</v>
      </c>
      <c r="K460">
        <v>117.48</v>
      </c>
      <c r="L460">
        <v>712</v>
      </c>
      <c r="M460">
        <v>939.84</v>
      </c>
      <c r="N460">
        <v>24</v>
      </c>
      <c r="O460" t="s">
        <v>134</v>
      </c>
      <c r="P460">
        <v>2022</v>
      </c>
    </row>
    <row r="461" spans="1:16">
      <c r="A461">
        <v>44831</v>
      </c>
      <c r="B461" t="s">
        <v>63</v>
      </c>
      <c r="C461">
        <v>4</v>
      </c>
      <c r="D461" t="s">
        <v>70</v>
      </c>
      <c r="E461" t="s">
        <v>72</v>
      </c>
      <c r="F461">
        <v>0</v>
      </c>
      <c r="G461" t="s">
        <v>116</v>
      </c>
      <c r="H461" t="s">
        <v>121</v>
      </c>
      <c r="I461" t="s">
        <v>123</v>
      </c>
      <c r="J461">
        <v>90</v>
      </c>
      <c r="K461">
        <v>96.3</v>
      </c>
      <c r="L461">
        <v>360</v>
      </c>
      <c r="M461">
        <v>385.2</v>
      </c>
      <c r="N461">
        <v>27</v>
      </c>
      <c r="O461" t="s">
        <v>134</v>
      </c>
      <c r="P461">
        <v>2022</v>
      </c>
    </row>
    <row r="462" spans="1:16">
      <c r="A462">
        <v>44831</v>
      </c>
      <c r="B462" t="s">
        <v>31</v>
      </c>
      <c r="C462">
        <v>9</v>
      </c>
      <c r="D462" t="s">
        <v>70</v>
      </c>
      <c r="E462" t="s">
        <v>72</v>
      </c>
      <c r="F462">
        <v>0</v>
      </c>
      <c r="G462" t="s">
        <v>81</v>
      </c>
      <c r="H462" t="s">
        <v>118</v>
      </c>
      <c r="I462" t="s">
        <v>123</v>
      </c>
      <c r="J462">
        <v>76</v>
      </c>
      <c r="K462">
        <v>82.08</v>
      </c>
      <c r="L462">
        <v>684</v>
      </c>
      <c r="M462">
        <v>738.72</v>
      </c>
      <c r="N462">
        <v>27</v>
      </c>
      <c r="O462" t="s">
        <v>134</v>
      </c>
      <c r="P462">
        <v>2022</v>
      </c>
    </row>
    <row r="463" spans="1:16">
      <c r="A463">
        <v>44831</v>
      </c>
      <c r="B463" t="s">
        <v>21</v>
      </c>
      <c r="C463">
        <v>3</v>
      </c>
      <c r="D463" t="s">
        <v>68</v>
      </c>
      <c r="E463" t="s">
        <v>72</v>
      </c>
      <c r="F463">
        <v>0</v>
      </c>
      <c r="G463" t="s">
        <v>74</v>
      </c>
      <c r="H463" t="s">
        <v>118</v>
      </c>
      <c r="I463" t="s">
        <v>123</v>
      </c>
      <c r="J463">
        <v>72</v>
      </c>
      <c r="K463">
        <v>79.92</v>
      </c>
      <c r="L463">
        <v>216</v>
      </c>
      <c r="M463">
        <v>239.76</v>
      </c>
      <c r="N463">
        <v>27</v>
      </c>
      <c r="O463" t="s">
        <v>134</v>
      </c>
      <c r="P463">
        <v>2022</v>
      </c>
    </row>
    <row r="464" spans="1:16">
      <c r="A464">
        <v>44833</v>
      </c>
      <c r="B464" t="s">
        <v>33</v>
      </c>
      <c r="C464">
        <v>13</v>
      </c>
      <c r="D464" t="s">
        <v>70</v>
      </c>
      <c r="E464" t="s">
        <v>71</v>
      </c>
      <c r="F464">
        <v>0</v>
      </c>
      <c r="G464" t="s">
        <v>83</v>
      </c>
      <c r="H464" t="s">
        <v>121</v>
      </c>
      <c r="I464" t="s">
        <v>124</v>
      </c>
      <c r="J464">
        <v>55</v>
      </c>
      <c r="K464">
        <v>58.3</v>
      </c>
      <c r="L464">
        <v>715</v>
      </c>
      <c r="M464">
        <v>757.9</v>
      </c>
      <c r="N464">
        <v>29</v>
      </c>
      <c r="O464" t="s">
        <v>134</v>
      </c>
      <c r="P464">
        <v>2022</v>
      </c>
    </row>
    <row r="465" spans="1:16">
      <c r="A465">
        <v>44837</v>
      </c>
      <c r="B465" t="s">
        <v>51</v>
      </c>
      <c r="C465">
        <v>5</v>
      </c>
      <c r="D465" t="s">
        <v>70</v>
      </c>
      <c r="E465" t="s">
        <v>72</v>
      </c>
      <c r="F465">
        <v>0</v>
      </c>
      <c r="G465" t="s">
        <v>103</v>
      </c>
      <c r="H465" t="s">
        <v>120</v>
      </c>
      <c r="I465" t="s">
        <v>124</v>
      </c>
      <c r="J465">
        <v>44</v>
      </c>
      <c r="K465">
        <v>48.4</v>
      </c>
      <c r="L465">
        <v>220</v>
      </c>
      <c r="M465">
        <v>242</v>
      </c>
      <c r="N465">
        <v>3</v>
      </c>
      <c r="O465" t="s">
        <v>135</v>
      </c>
      <c r="P465">
        <v>2022</v>
      </c>
    </row>
    <row r="466" spans="1:16">
      <c r="A466">
        <v>44838</v>
      </c>
      <c r="B466" t="s">
        <v>56</v>
      </c>
      <c r="C466">
        <v>15</v>
      </c>
      <c r="D466" t="s">
        <v>70</v>
      </c>
      <c r="E466" t="s">
        <v>71</v>
      </c>
      <c r="F466">
        <v>0</v>
      </c>
      <c r="G466" t="s">
        <v>108</v>
      </c>
      <c r="H466" t="s">
        <v>119</v>
      </c>
      <c r="I466" t="s">
        <v>124</v>
      </c>
      <c r="J466">
        <v>43</v>
      </c>
      <c r="K466">
        <v>47.73</v>
      </c>
      <c r="L466">
        <v>645</v>
      </c>
      <c r="M466">
        <v>715.95</v>
      </c>
      <c r="N466">
        <v>4</v>
      </c>
      <c r="O466" t="s">
        <v>135</v>
      </c>
      <c r="P466">
        <v>2022</v>
      </c>
    </row>
    <row r="467" spans="1:16">
      <c r="A467">
        <v>44840</v>
      </c>
      <c r="B467" t="s">
        <v>24</v>
      </c>
      <c r="C467">
        <v>1</v>
      </c>
      <c r="D467" t="s">
        <v>70</v>
      </c>
      <c r="E467" t="s">
        <v>71</v>
      </c>
      <c r="F467">
        <v>0</v>
      </c>
      <c r="G467" t="s">
        <v>77</v>
      </c>
      <c r="H467" t="s">
        <v>121</v>
      </c>
      <c r="I467" t="s">
        <v>125</v>
      </c>
      <c r="J467">
        <v>5</v>
      </c>
      <c r="K467">
        <v>6.7</v>
      </c>
      <c r="L467">
        <v>5</v>
      </c>
      <c r="M467">
        <v>6.7</v>
      </c>
      <c r="N467">
        <v>6</v>
      </c>
      <c r="O467" t="s">
        <v>135</v>
      </c>
      <c r="P467">
        <v>2022</v>
      </c>
    </row>
    <row r="468" spans="1:16">
      <c r="A468">
        <v>44843</v>
      </c>
      <c r="B468" t="s">
        <v>21</v>
      </c>
      <c r="C468">
        <v>14</v>
      </c>
      <c r="D468" t="s">
        <v>69</v>
      </c>
      <c r="E468" t="s">
        <v>71</v>
      </c>
      <c r="F468">
        <v>0</v>
      </c>
      <c r="G468" t="s">
        <v>74</v>
      </c>
      <c r="H468" t="s">
        <v>118</v>
      </c>
      <c r="I468" t="s">
        <v>123</v>
      </c>
      <c r="J468">
        <v>72</v>
      </c>
      <c r="K468">
        <v>79.92</v>
      </c>
      <c r="L468">
        <v>1008</v>
      </c>
      <c r="M468">
        <v>1118.8800000000001</v>
      </c>
      <c r="N468">
        <v>9</v>
      </c>
      <c r="O468" t="s">
        <v>135</v>
      </c>
      <c r="P468">
        <v>2022</v>
      </c>
    </row>
    <row r="469" spans="1:16">
      <c r="A469">
        <v>44844</v>
      </c>
      <c r="B469" t="s">
        <v>60</v>
      </c>
      <c r="C469">
        <v>9</v>
      </c>
      <c r="D469" t="s">
        <v>70</v>
      </c>
      <c r="E469" t="s">
        <v>71</v>
      </c>
      <c r="F469">
        <v>0</v>
      </c>
      <c r="G469" t="s">
        <v>112</v>
      </c>
      <c r="H469" t="s">
        <v>120</v>
      </c>
      <c r="I469" t="s">
        <v>122</v>
      </c>
      <c r="J469">
        <v>150</v>
      </c>
      <c r="K469">
        <v>210</v>
      </c>
      <c r="L469">
        <v>1350</v>
      </c>
      <c r="M469">
        <v>1890</v>
      </c>
      <c r="N469">
        <v>10</v>
      </c>
      <c r="O469" t="s">
        <v>135</v>
      </c>
      <c r="P469">
        <v>2022</v>
      </c>
    </row>
    <row r="470" spans="1:16">
      <c r="A470">
        <v>44844</v>
      </c>
      <c r="B470" t="s">
        <v>31</v>
      </c>
      <c r="C470">
        <v>12</v>
      </c>
      <c r="D470" t="s">
        <v>69</v>
      </c>
      <c r="E470" t="s">
        <v>71</v>
      </c>
      <c r="F470">
        <v>0</v>
      </c>
      <c r="G470" t="s">
        <v>81</v>
      </c>
      <c r="H470" t="s">
        <v>118</v>
      </c>
      <c r="I470" t="s">
        <v>123</v>
      </c>
      <c r="J470">
        <v>76</v>
      </c>
      <c r="K470">
        <v>82.08</v>
      </c>
      <c r="L470">
        <v>912</v>
      </c>
      <c r="M470">
        <v>984.96</v>
      </c>
      <c r="N470">
        <v>10</v>
      </c>
      <c r="O470" t="s">
        <v>135</v>
      </c>
      <c r="P470">
        <v>2022</v>
      </c>
    </row>
    <row r="471" spans="1:16">
      <c r="A471">
        <v>44845</v>
      </c>
      <c r="B471" t="s">
        <v>45</v>
      </c>
      <c r="C471">
        <v>10</v>
      </c>
      <c r="D471" t="s">
        <v>70</v>
      </c>
      <c r="E471" t="s">
        <v>71</v>
      </c>
      <c r="F471">
        <v>0</v>
      </c>
      <c r="G471" t="s">
        <v>96</v>
      </c>
      <c r="H471" t="s">
        <v>119</v>
      </c>
      <c r="I471" t="s">
        <v>123</v>
      </c>
      <c r="J471">
        <v>83</v>
      </c>
      <c r="K471">
        <v>94.62</v>
      </c>
      <c r="L471">
        <v>830</v>
      </c>
      <c r="M471">
        <v>946.2</v>
      </c>
      <c r="N471">
        <v>11</v>
      </c>
      <c r="O471" t="s">
        <v>135</v>
      </c>
      <c r="P471">
        <v>2022</v>
      </c>
    </row>
    <row r="472" spans="1:16">
      <c r="A472">
        <v>44847</v>
      </c>
      <c r="B472" t="s">
        <v>49</v>
      </c>
      <c r="C472">
        <v>15</v>
      </c>
      <c r="D472" t="s">
        <v>69</v>
      </c>
      <c r="E472" t="s">
        <v>71</v>
      </c>
      <c r="F472">
        <v>0</v>
      </c>
      <c r="G472" t="s">
        <v>101</v>
      </c>
      <c r="H472" t="s">
        <v>119</v>
      </c>
      <c r="I472" t="s">
        <v>123</v>
      </c>
      <c r="J472">
        <v>105</v>
      </c>
      <c r="K472">
        <v>142.80000000000001</v>
      </c>
      <c r="L472">
        <v>1575</v>
      </c>
      <c r="M472">
        <v>2142</v>
      </c>
      <c r="N472">
        <v>13</v>
      </c>
      <c r="O472" t="s">
        <v>135</v>
      </c>
      <c r="P472">
        <v>2022</v>
      </c>
    </row>
    <row r="473" spans="1:16">
      <c r="A473">
        <v>44848</v>
      </c>
      <c r="B473" t="s">
        <v>31</v>
      </c>
      <c r="C473">
        <v>15</v>
      </c>
      <c r="D473" t="s">
        <v>68</v>
      </c>
      <c r="E473" t="s">
        <v>71</v>
      </c>
      <c r="F473">
        <v>0</v>
      </c>
      <c r="G473" t="s">
        <v>81</v>
      </c>
      <c r="H473" t="s">
        <v>118</v>
      </c>
      <c r="I473" t="s">
        <v>123</v>
      </c>
      <c r="J473">
        <v>76</v>
      </c>
      <c r="K473">
        <v>82.08</v>
      </c>
      <c r="L473">
        <v>1140</v>
      </c>
      <c r="M473">
        <v>1231.2</v>
      </c>
      <c r="N473">
        <v>14</v>
      </c>
      <c r="O473" t="s">
        <v>135</v>
      </c>
      <c r="P473">
        <v>2022</v>
      </c>
    </row>
    <row r="474" spans="1:16">
      <c r="A474">
        <v>44849</v>
      </c>
      <c r="B474" t="s">
        <v>47</v>
      </c>
      <c r="C474">
        <v>10</v>
      </c>
      <c r="D474" t="s">
        <v>70</v>
      </c>
      <c r="E474" t="s">
        <v>72</v>
      </c>
      <c r="F474">
        <v>0</v>
      </c>
      <c r="G474" t="s">
        <v>98</v>
      </c>
      <c r="H474" t="s">
        <v>120</v>
      </c>
      <c r="I474" t="s">
        <v>125</v>
      </c>
      <c r="J474">
        <v>12</v>
      </c>
      <c r="K474">
        <v>15.72</v>
      </c>
      <c r="L474">
        <v>120</v>
      </c>
      <c r="M474">
        <v>157.19999999999999</v>
      </c>
      <c r="N474">
        <v>15</v>
      </c>
      <c r="O474" t="s">
        <v>135</v>
      </c>
      <c r="P474">
        <v>2022</v>
      </c>
    </row>
    <row r="475" spans="1:16">
      <c r="A475">
        <v>44850</v>
      </c>
      <c r="B475" t="s">
        <v>63</v>
      </c>
      <c r="C475">
        <v>3</v>
      </c>
      <c r="D475" t="s">
        <v>69</v>
      </c>
      <c r="E475" t="s">
        <v>71</v>
      </c>
      <c r="F475">
        <v>0</v>
      </c>
      <c r="G475" t="s">
        <v>116</v>
      </c>
      <c r="H475" t="s">
        <v>121</v>
      </c>
      <c r="I475" t="s">
        <v>123</v>
      </c>
      <c r="J475">
        <v>90</v>
      </c>
      <c r="K475">
        <v>96.3</v>
      </c>
      <c r="L475">
        <v>270</v>
      </c>
      <c r="M475">
        <v>288.89999999999998</v>
      </c>
      <c r="N475">
        <v>16</v>
      </c>
      <c r="O475" t="s">
        <v>135</v>
      </c>
      <c r="P475">
        <v>2022</v>
      </c>
    </row>
    <row r="476" spans="1:16">
      <c r="A476">
        <v>44857</v>
      </c>
      <c r="B476" t="s">
        <v>20</v>
      </c>
      <c r="C476">
        <v>14</v>
      </c>
      <c r="D476" t="s">
        <v>69</v>
      </c>
      <c r="E476" t="s">
        <v>72</v>
      </c>
      <c r="F476">
        <v>0</v>
      </c>
      <c r="G476" t="s">
        <v>73</v>
      </c>
      <c r="H476" t="s">
        <v>117</v>
      </c>
      <c r="I476" t="s">
        <v>122</v>
      </c>
      <c r="J476">
        <v>144</v>
      </c>
      <c r="K476">
        <v>156.96</v>
      </c>
      <c r="L476">
        <v>2016</v>
      </c>
      <c r="M476">
        <v>2197.44</v>
      </c>
      <c r="N476">
        <v>23</v>
      </c>
      <c r="O476" t="s">
        <v>135</v>
      </c>
      <c r="P476">
        <v>2022</v>
      </c>
    </row>
    <row r="477" spans="1:16">
      <c r="A477">
        <v>44864</v>
      </c>
      <c r="B477" t="s">
        <v>30</v>
      </c>
      <c r="C477">
        <v>3</v>
      </c>
      <c r="D477" t="s">
        <v>70</v>
      </c>
      <c r="E477" t="s">
        <v>72</v>
      </c>
      <c r="F477">
        <v>0</v>
      </c>
      <c r="G477" t="s">
        <v>80</v>
      </c>
      <c r="H477" t="s">
        <v>118</v>
      </c>
      <c r="I477" t="s">
        <v>122</v>
      </c>
      <c r="J477">
        <v>120</v>
      </c>
      <c r="K477">
        <v>162</v>
      </c>
      <c r="L477">
        <v>360</v>
      </c>
      <c r="M477">
        <v>486</v>
      </c>
      <c r="N477">
        <v>30</v>
      </c>
      <c r="O477" t="s">
        <v>135</v>
      </c>
      <c r="P477">
        <v>2022</v>
      </c>
    </row>
    <row r="478" spans="1:16">
      <c r="A478">
        <v>44865</v>
      </c>
      <c r="B478" t="s">
        <v>21</v>
      </c>
      <c r="C478">
        <v>8</v>
      </c>
      <c r="D478" t="s">
        <v>70</v>
      </c>
      <c r="E478" t="s">
        <v>71</v>
      </c>
      <c r="F478">
        <v>0</v>
      </c>
      <c r="G478" t="s">
        <v>74</v>
      </c>
      <c r="H478" t="s">
        <v>118</v>
      </c>
      <c r="I478" t="s">
        <v>123</v>
      </c>
      <c r="J478">
        <v>72</v>
      </c>
      <c r="K478">
        <v>79.92</v>
      </c>
      <c r="L478">
        <v>576</v>
      </c>
      <c r="M478">
        <v>639.36</v>
      </c>
      <c r="N478">
        <v>31</v>
      </c>
      <c r="O478" t="s">
        <v>135</v>
      </c>
      <c r="P478">
        <v>2022</v>
      </c>
    </row>
    <row r="479" spans="1:16">
      <c r="A479">
        <v>44866</v>
      </c>
      <c r="B479" t="s">
        <v>55</v>
      </c>
      <c r="C479">
        <v>15</v>
      </c>
      <c r="D479" t="s">
        <v>68</v>
      </c>
      <c r="E479" t="s">
        <v>71</v>
      </c>
      <c r="F479">
        <v>0</v>
      </c>
      <c r="G479" t="s">
        <v>107</v>
      </c>
      <c r="H479" t="s">
        <v>120</v>
      </c>
      <c r="I479" t="s">
        <v>123</v>
      </c>
      <c r="J479">
        <v>73</v>
      </c>
      <c r="K479">
        <v>94.17</v>
      </c>
      <c r="L479">
        <v>1095</v>
      </c>
      <c r="M479">
        <v>1412.55</v>
      </c>
      <c r="N479">
        <v>1</v>
      </c>
      <c r="O479" t="s">
        <v>136</v>
      </c>
      <c r="P479">
        <v>2022</v>
      </c>
    </row>
    <row r="480" spans="1:16">
      <c r="A480">
        <v>44867</v>
      </c>
      <c r="B480" t="s">
        <v>47</v>
      </c>
      <c r="C480">
        <v>15</v>
      </c>
      <c r="D480" t="s">
        <v>68</v>
      </c>
      <c r="E480" t="s">
        <v>72</v>
      </c>
      <c r="F480">
        <v>0</v>
      </c>
      <c r="G480" t="s">
        <v>98</v>
      </c>
      <c r="H480" t="s">
        <v>120</v>
      </c>
      <c r="I480" t="s">
        <v>125</v>
      </c>
      <c r="J480">
        <v>12</v>
      </c>
      <c r="K480">
        <v>15.72</v>
      </c>
      <c r="L480">
        <v>180</v>
      </c>
      <c r="M480">
        <v>235.8</v>
      </c>
      <c r="N480">
        <v>2</v>
      </c>
      <c r="O480" t="s">
        <v>136</v>
      </c>
      <c r="P480">
        <v>2022</v>
      </c>
    </row>
    <row r="481" spans="1:16">
      <c r="A481">
        <v>44867</v>
      </c>
      <c r="B481" t="s">
        <v>48</v>
      </c>
      <c r="C481">
        <v>15</v>
      </c>
      <c r="D481" t="s">
        <v>70</v>
      </c>
      <c r="E481" t="s">
        <v>72</v>
      </c>
      <c r="F481">
        <v>0</v>
      </c>
      <c r="G481" t="s">
        <v>99</v>
      </c>
      <c r="H481" t="s">
        <v>121</v>
      </c>
      <c r="I481" t="s">
        <v>122</v>
      </c>
      <c r="J481">
        <v>148</v>
      </c>
      <c r="K481">
        <v>201.28</v>
      </c>
      <c r="L481">
        <v>2220</v>
      </c>
      <c r="M481">
        <v>3019.2</v>
      </c>
      <c r="N481">
        <v>2</v>
      </c>
      <c r="O481" t="s">
        <v>136</v>
      </c>
      <c r="P481">
        <v>2022</v>
      </c>
    </row>
    <row r="482" spans="1:16">
      <c r="A482">
        <v>44867</v>
      </c>
      <c r="B482" t="s">
        <v>24</v>
      </c>
      <c r="C482">
        <v>5</v>
      </c>
      <c r="D482" t="s">
        <v>70</v>
      </c>
      <c r="E482" t="s">
        <v>72</v>
      </c>
      <c r="F482">
        <v>0</v>
      </c>
      <c r="G482" t="s">
        <v>77</v>
      </c>
      <c r="H482" t="s">
        <v>121</v>
      </c>
      <c r="I482" t="s">
        <v>125</v>
      </c>
      <c r="J482">
        <v>5</v>
      </c>
      <c r="K482">
        <v>6.7</v>
      </c>
      <c r="L482">
        <v>25</v>
      </c>
      <c r="M482">
        <v>33.5</v>
      </c>
      <c r="N482">
        <v>2</v>
      </c>
      <c r="O482" t="s">
        <v>136</v>
      </c>
      <c r="P482">
        <v>2022</v>
      </c>
    </row>
    <row r="483" spans="1:16">
      <c r="A483">
        <v>44868</v>
      </c>
      <c r="B483" t="s">
        <v>34</v>
      </c>
      <c r="C483">
        <v>11</v>
      </c>
      <c r="D483" t="s">
        <v>69</v>
      </c>
      <c r="E483" t="s">
        <v>71</v>
      </c>
      <c r="F483">
        <v>0</v>
      </c>
      <c r="G483" t="s">
        <v>84</v>
      </c>
      <c r="H483" t="s">
        <v>117</v>
      </c>
      <c r="I483" t="s">
        <v>124</v>
      </c>
      <c r="J483">
        <v>61</v>
      </c>
      <c r="K483">
        <v>76.25</v>
      </c>
      <c r="L483">
        <v>671</v>
      </c>
      <c r="M483">
        <v>838.75</v>
      </c>
      <c r="N483">
        <v>3</v>
      </c>
      <c r="O483" t="s">
        <v>136</v>
      </c>
      <c r="P483">
        <v>2022</v>
      </c>
    </row>
    <row r="484" spans="1:16">
      <c r="A484">
        <v>44869</v>
      </c>
      <c r="B484" t="s">
        <v>45</v>
      </c>
      <c r="C484">
        <v>10</v>
      </c>
      <c r="D484" t="s">
        <v>70</v>
      </c>
      <c r="E484" t="s">
        <v>71</v>
      </c>
      <c r="F484">
        <v>0</v>
      </c>
      <c r="G484" t="s">
        <v>96</v>
      </c>
      <c r="H484" t="s">
        <v>119</v>
      </c>
      <c r="I484" t="s">
        <v>123</v>
      </c>
      <c r="J484">
        <v>83</v>
      </c>
      <c r="K484">
        <v>94.62</v>
      </c>
      <c r="L484">
        <v>830</v>
      </c>
      <c r="M484">
        <v>946.2</v>
      </c>
      <c r="N484">
        <v>4</v>
      </c>
      <c r="O484" t="s">
        <v>136</v>
      </c>
      <c r="P484">
        <v>2022</v>
      </c>
    </row>
    <row r="485" spans="1:16">
      <c r="A485">
        <v>44870</v>
      </c>
      <c r="B485" t="s">
        <v>60</v>
      </c>
      <c r="C485">
        <v>15</v>
      </c>
      <c r="D485" t="s">
        <v>70</v>
      </c>
      <c r="E485" t="s">
        <v>72</v>
      </c>
      <c r="F485">
        <v>0</v>
      </c>
      <c r="G485" t="s">
        <v>112</v>
      </c>
      <c r="H485" t="s">
        <v>120</v>
      </c>
      <c r="I485" t="s">
        <v>122</v>
      </c>
      <c r="J485">
        <v>150</v>
      </c>
      <c r="K485">
        <v>210</v>
      </c>
      <c r="L485">
        <v>2250</v>
      </c>
      <c r="M485">
        <v>3150</v>
      </c>
      <c r="N485">
        <v>5</v>
      </c>
      <c r="O485" t="s">
        <v>136</v>
      </c>
      <c r="P485">
        <v>2022</v>
      </c>
    </row>
    <row r="486" spans="1:16">
      <c r="A486">
        <v>44871</v>
      </c>
      <c r="B486" t="s">
        <v>43</v>
      </c>
      <c r="C486">
        <v>13</v>
      </c>
      <c r="D486" t="s">
        <v>70</v>
      </c>
      <c r="E486" t="s">
        <v>72</v>
      </c>
      <c r="F486">
        <v>0</v>
      </c>
      <c r="G486" t="s">
        <v>94</v>
      </c>
      <c r="H486" t="s">
        <v>118</v>
      </c>
      <c r="I486" t="s">
        <v>123</v>
      </c>
      <c r="J486">
        <v>67</v>
      </c>
      <c r="K486">
        <v>83.08</v>
      </c>
      <c r="L486">
        <v>871</v>
      </c>
      <c r="M486">
        <v>1080.04</v>
      </c>
      <c r="N486">
        <v>6</v>
      </c>
      <c r="O486" t="s">
        <v>136</v>
      </c>
      <c r="P486">
        <v>2022</v>
      </c>
    </row>
    <row r="487" spans="1:16">
      <c r="A487">
        <v>44871</v>
      </c>
      <c r="B487" t="s">
        <v>47</v>
      </c>
      <c r="C487">
        <v>13</v>
      </c>
      <c r="D487" t="s">
        <v>69</v>
      </c>
      <c r="E487" t="s">
        <v>71</v>
      </c>
      <c r="F487">
        <v>0</v>
      </c>
      <c r="G487" t="s">
        <v>98</v>
      </c>
      <c r="H487" t="s">
        <v>120</v>
      </c>
      <c r="I487" t="s">
        <v>125</v>
      </c>
      <c r="J487">
        <v>12</v>
      </c>
      <c r="K487">
        <v>15.72</v>
      </c>
      <c r="L487">
        <v>156</v>
      </c>
      <c r="M487">
        <v>204.36</v>
      </c>
      <c r="N487">
        <v>6</v>
      </c>
      <c r="O487" t="s">
        <v>136</v>
      </c>
      <c r="P487">
        <v>2022</v>
      </c>
    </row>
    <row r="488" spans="1:16">
      <c r="A488">
        <v>44871</v>
      </c>
      <c r="B488" t="s">
        <v>30</v>
      </c>
      <c r="C488">
        <v>13</v>
      </c>
      <c r="D488" t="s">
        <v>70</v>
      </c>
      <c r="E488" t="s">
        <v>72</v>
      </c>
      <c r="F488">
        <v>0</v>
      </c>
      <c r="G488" t="s">
        <v>80</v>
      </c>
      <c r="H488" t="s">
        <v>118</v>
      </c>
      <c r="I488" t="s">
        <v>122</v>
      </c>
      <c r="J488">
        <v>120</v>
      </c>
      <c r="K488">
        <v>162</v>
      </c>
      <c r="L488">
        <v>1560</v>
      </c>
      <c r="M488">
        <v>2106</v>
      </c>
      <c r="N488">
        <v>6</v>
      </c>
      <c r="O488" t="s">
        <v>136</v>
      </c>
      <c r="P488">
        <v>2022</v>
      </c>
    </row>
    <row r="489" spans="1:16">
      <c r="A489">
        <v>44872</v>
      </c>
      <c r="B489" t="s">
        <v>37</v>
      </c>
      <c r="C489">
        <v>13</v>
      </c>
      <c r="D489" t="s">
        <v>69</v>
      </c>
      <c r="E489" t="s">
        <v>72</v>
      </c>
      <c r="F489">
        <v>0</v>
      </c>
      <c r="G489" t="s">
        <v>87</v>
      </c>
      <c r="H489" t="s">
        <v>118</v>
      </c>
      <c r="I489" t="s">
        <v>123</v>
      </c>
      <c r="J489">
        <v>90</v>
      </c>
      <c r="K489">
        <v>115.2</v>
      </c>
      <c r="L489">
        <v>1170</v>
      </c>
      <c r="M489">
        <v>1497.6</v>
      </c>
      <c r="N489">
        <v>7</v>
      </c>
      <c r="O489" t="s">
        <v>136</v>
      </c>
      <c r="P489">
        <v>2022</v>
      </c>
    </row>
    <row r="490" spans="1:16">
      <c r="A490">
        <v>44873</v>
      </c>
      <c r="B490" t="s">
        <v>63</v>
      </c>
      <c r="C490">
        <v>11</v>
      </c>
      <c r="D490" t="s">
        <v>68</v>
      </c>
      <c r="E490" t="s">
        <v>72</v>
      </c>
      <c r="F490">
        <v>0</v>
      </c>
      <c r="G490" t="s">
        <v>116</v>
      </c>
      <c r="H490" t="s">
        <v>121</v>
      </c>
      <c r="I490" t="s">
        <v>123</v>
      </c>
      <c r="J490">
        <v>90</v>
      </c>
      <c r="K490">
        <v>96.3</v>
      </c>
      <c r="L490">
        <v>990</v>
      </c>
      <c r="M490">
        <v>1059.3</v>
      </c>
      <c r="N490">
        <v>8</v>
      </c>
      <c r="O490" t="s">
        <v>136</v>
      </c>
      <c r="P490">
        <v>2022</v>
      </c>
    </row>
    <row r="491" spans="1:16">
      <c r="A491">
        <v>44873</v>
      </c>
      <c r="B491" t="s">
        <v>60</v>
      </c>
      <c r="C491">
        <v>10</v>
      </c>
      <c r="D491" t="s">
        <v>68</v>
      </c>
      <c r="E491" t="s">
        <v>71</v>
      </c>
      <c r="F491">
        <v>0</v>
      </c>
      <c r="G491" t="s">
        <v>112</v>
      </c>
      <c r="H491" t="s">
        <v>120</v>
      </c>
      <c r="I491" t="s">
        <v>122</v>
      </c>
      <c r="J491">
        <v>150</v>
      </c>
      <c r="K491">
        <v>210</v>
      </c>
      <c r="L491">
        <v>1500</v>
      </c>
      <c r="M491">
        <v>2100</v>
      </c>
      <c r="N491">
        <v>8</v>
      </c>
      <c r="O491" t="s">
        <v>136</v>
      </c>
      <c r="P491">
        <v>2022</v>
      </c>
    </row>
    <row r="492" spans="1:16">
      <c r="A492">
        <v>44874</v>
      </c>
      <c r="B492" t="s">
        <v>46</v>
      </c>
      <c r="C492">
        <v>8</v>
      </c>
      <c r="D492" t="s">
        <v>69</v>
      </c>
      <c r="E492" t="s">
        <v>72</v>
      </c>
      <c r="F492">
        <v>0</v>
      </c>
      <c r="G492" t="s">
        <v>97</v>
      </c>
      <c r="H492" t="s">
        <v>121</v>
      </c>
      <c r="I492" t="s">
        <v>124</v>
      </c>
      <c r="J492">
        <v>48</v>
      </c>
      <c r="K492">
        <v>57.12</v>
      </c>
      <c r="L492">
        <v>384</v>
      </c>
      <c r="M492">
        <v>456.96</v>
      </c>
      <c r="N492">
        <v>9</v>
      </c>
      <c r="O492" t="s">
        <v>136</v>
      </c>
      <c r="P492">
        <v>2022</v>
      </c>
    </row>
    <row r="493" spans="1:16">
      <c r="A493">
        <v>44875</v>
      </c>
      <c r="B493" t="s">
        <v>50</v>
      </c>
      <c r="C493">
        <v>7</v>
      </c>
      <c r="D493" t="s">
        <v>70</v>
      </c>
      <c r="E493" t="s">
        <v>71</v>
      </c>
      <c r="F493">
        <v>0</v>
      </c>
      <c r="G493" t="s">
        <v>102</v>
      </c>
      <c r="H493" t="s">
        <v>120</v>
      </c>
      <c r="I493" t="s">
        <v>125</v>
      </c>
      <c r="J493">
        <v>37</v>
      </c>
      <c r="K493">
        <v>49.21</v>
      </c>
      <c r="L493">
        <v>259</v>
      </c>
      <c r="M493">
        <v>344.47</v>
      </c>
      <c r="N493">
        <v>10</v>
      </c>
      <c r="O493" t="s">
        <v>136</v>
      </c>
      <c r="P493">
        <v>2022</v>
      </c>
    </row>
    <row r="494" spans="1:16">
      <c r="A494">
        <v>44878</v>
      </c>
      <c r="B494" t="s">
        <v>46</v>
      </c>
      <c r="C494">
        <v>10</v>
      </c>
      <c r="D494" t="s">
        <v>68</v>
      </c>
      <c r="E494" t="s">
        <v>72</v>
      </c>
      <c r="F494">
        <v>0</v>
      </c>
      <c r="G494" t="s">
        <v>97</v>
      </c>
      <c r="H494" t="s">
        <v>121</v>
      </c>
      <c r="I494" t="s">
        <v>124</v>
      </c>
      <c r="J494">
        <v>48</v>
      </c>
      <c r="K494">
        <v>57.12</v>
      </c>
      <c r="L494">
        <v>480</v>
      </c>
      <c r="M494">
        <v>571.20000000000005</v>
      </c>
      <c r="N494">
        <v>13</v>
      </c>
      <c r="O494" t="s">
        <v>136</v>
      </c>
      <c r="P494">
        <v>2022</v>
      </c>
    </row>
    <row r="495" spans="1:16">
      <c r="A495">
        <v>44879</v>
      </c>
      <c r="B495" t="s">
        <v>49</v>
      </c>
      <c r="C495">
        <v>1</v>
      </c>
      <c r="D495" t="s">
        <v>70</v>
      </c>
      <c r="E495" t="s">
        <v>72</v>
      </c>
      <c r="F495">
        <v>0</v>
      </c>
      <c r="G495" t="s">
        <v>101</v>
      </c>
      <c r="H495" t="s">
        <v>119</v>
      </c>
      <c r="I495" t="s">
        <v>123</v>
      </c>
      <c r="J495">
        <v>105</v>
      </c>
      <c r="K495">
        <v>142.80000000000001</v>
      </c>
      <c r="L495">
        <v>105</v>
      </c>
      <c r="M495">
        <v>142.80000000000001</v>
      </c>
      <c r="N495">
        <v>14</v>
      </c>
      <c r="O495" t="s">
        <v>136</v>
      </c>
      <c r="P495">
        <v>2022</v>
      </c>
    </row>
    <row r="496" spans="1:16">
      <c r="A496">
        <v>44880</v>
      </c>
      <c r="B496" t="s">
        <v>55</v>
      </c>
      <c r="C496">
        <v>14</v>
      </c>
      <c r="D496" t="s">
        <v>70</v>
      </c>
      <c r="E496" t="s">
        <v>72</v>
      </c>
      <c r="F496">
        <v>0</v>
      </c>
      <c r="G496" t="s">
        <v>107</v>
      </c>
      <c r="H496" t="s">
        <v>120</v>
      </c>
      <c r="I496" t="s">
        <v>123</v>
      </c>
      <c r="J496">
        <v>73</v>
      </c>
      <c r="K496">
        <v>94.17</v>
      </c>
      <c r="L496">
        <v>1022</v>
      </c>
      <c r="M496">
        <v>1318.38</v>
      </c>
      <c r="N496">
        <v>15</v>
      </c>
      <c r="O496" t="s">
        <v>136</v>
      </c>
      <c r="P496">
        <v>2022</v>
      </c>
    </row>
    <row r="497" spans="1:16">
      <c r="A497">
        <v>44881</v>
      </c>
      <c r="B497" t="s">
        <v>59</v>
      </c>
      <c r="C497">
        <v>8</v>
      </c>
      <c r="D497" t="s">
        <v>69</v>
      </c>
      <c r="E497" t="s">
        <v>71</v>
      </c>
      <c r="F497">
        <v>0</v>
      </c>
      <c r="G497" t="s">
        <v>111</v>
      </c>
      <c r="H497" t="s">
        <v>120</v>
      </c>
      <c r="I497" t="s">
        <v>122</v>
      </c>
      <c r="J497">
        <v>134</v>
      </c>
      <c r="K497">
        <v>156.78</v>
      </c>
      <c r="L497">
        <v>1072</v>
      </c>
      <c r="M497">
        <v>1254.24</v>
      </c>
      <c r="N497">
        <v>16</v>
      </c>
      <c r="O497" t="s">
        <v>136</v>
      </c>
      <c r="P497">
        <v>2022</v>
      </c>
    </row>
    <row r="498" spans="1:16">
      <c r="A498">
        <v>44883</v>
      </c>
      <c r="B498" t="s">
        <v>33</v>
      </c>
      <c r="C498">
        <v>8</v>
      </c>
      <c r="D498" t="s">
        <v>70</v>
      </c>
      <c r="E498" t="s">
        <v>72</v>
      </c>
      <c r="F498">
        <v>0</v>
      </c>
      <c r="G498" t="s">
        <v>83</v>
      </c>
      <c r="H498" t="s">
        <v>121</v>
      </c>
      <c r="I498" t="s">
        <v>124</v>
      </c>
      <c r="J498">
        <v>55</v>
      </c>
      <c r="K498">
        <v>58.3</v>
      </c>
      <c r="L498">
        <v>440</v>
      </c>
      <c r="M498">
        <v>466.4</v>
      </c>
      <c r="N498">
        <v>18</v>
      </c>
      <c r="O498" t="s">
        <v>136</v>
      </c>
      <c r="P498">
        <v>2022</v>
      </c>
    </row>
    <row r="499" spans="1:16">
      <c r="A499">
        <v>44886</v>
      </c>
      <c r="B499" t="s">
        <v>34</v>
      </c>
      <c r="C499">
        <v>6</v>
      </c>
      <c r="D499" t="s">
        <v>70</v>
      </c>
      <c r="E499" t="s">
        <v>72</v>
      </c>
      <c r="F499">
        <v>0</v>
      </c>
      <c r="G499" t="s">
        <v>84</v>
      </c>
      <c r="H499" t="s">
        <v>117</v>
      </c>
      <c r="I499" t="s">
        <v>124</v>
      </c>
      <c r="J499">
        <v>61</v>
      </c>
      <c r="K499">
        <v>76.25</v>
      </c>
      <c r="L499">
        <v>366</v>
      </c>
      <c r="M499">
        <v>457.5</v>
      </c>
      <c r="N499">
        <v>21</v>
      </c>
      <c r="O499" t="s">
        <v>136</v>
      </c>
      <c r="P499">
        <v>2022</v>
      </c>
    </row>
    <row r="500" spans="1:16">
      <c r="A500">
        <v>44888</v>
      </c>
      <c r="B500" t="s">
        <v>63</v>
      </c>
      <c r="C500">
        <v>12</v>
      </c>
      <c r="D500" t="s">
        <v>69</v>
      </c>
      <c r="E500" t="s">
        <v>71</v>
      </c>
      <c r="F500">
        <v>0</v>
      </c>
      <c r="G500" t="s">
        <v>116</v>
      </c>
      <c r="H500" t="s">
        <v>121</v>
      </c>
      <c r="I500" t="s">
        <v>123</v>
      </c>
      <c r="J500">
        <v>90</v>
      </c>
      <c r="K500">
        <v>96.3</v>
      </c>
      <c r="L500">
        <v>1080</v>
      </c>
      <c r="M500">
        <v>1155.5999999999999</v>
      </c>
      <c r="N500">
        <v>23</v>
      </c>
      <c r="O500" t="s">
        <v>136</v>
      </c>
      <c r="P500">
        <v>2022</v>
      </c>
    </row>
    <row r="501" spans="1:16">
      <c r="A501">
        <v>44890</v>
      </c>
      <c r="B501" t="s">
        <v>23</v>
      </c>
      <c r="C501">
        <v>5</v>
      </c>
      <c r="D501" t="s">
        <v>70</v>
      </c>
      <c r="E501" t="s">
        <v>72</v>
      </c>
      <c r="F501">
        <v>0</v>
      </c>
      <c r="G501" t="s">
        <v>76</v>
      </c>
      <c r="H501" t="s">
        <v>119</v>
      </c>
      <c r="I501" t="s">
        <v>124</v>
      </c>
      <c r="J501">
        <v>44</v>
      </c>
      <c r="K501">
        <v>48.84</v>
      </c>
      <c r="L501">
        <v>220</v>
      </c>
      <c r="M501">
        <v>244.2</v>
      </c>
      <c r="N501">
        <v>25</v>
      </c>
      <c r="O501" t="s">
        <v>136</v>
      </c>
      <c r="P501">
        <v>2022</v>
      </c>
    </row>
    <row r="502" spans="1:16">
      <c r="A502">
        <v>44891</v>
      </c>
      <c r="B502" t="s">
        <v>38</v>
      </c>
      <c r="C502">
        <v>5</v>
      </c>
      <c r="D502" t="s">
        <v>70</v>
      </c>
      <c r="E502" t="s">
        <v>71</v>
      </c>
      <c r="F502">
        <v>0</v>
      </c>
      <c r="G502" t="s">
        <v>88</v>
      </c>
      <c r="H502" t="s">
        <v>121</v>
      </c>
      <c r="I502" t="s">
        <v>123</v>
      </c>
      <c r="J502">
        <v>89</v>
      </c>
      <c r="K502">
        <v>117.48</v>
      </c>
      <c r="L502">
        <v>445</v>
      </c>
      <c r="M502">
        <v>587.4</v>
      </c>
      <c r="N502">
        <v>26</v>
      </c>
      <c r="O502" t="s">
        <v>136</v>
      </c>
      <c r="P502">
        <v>2022</v>
      </c>
    </row>
    <row r="503" spans="1:16">
      <c r="A503">
        <v>44892</v>
      </c>
      <c r="B503" t="s">
        <v>33</v>
      </c>
      <c r="C503">
        <v>15</v>
      </c>
      <c r="D503" t="s">
        <v>70</v>
      </c>
      <c r="E503" t="s">
        <v>71</v>
      </c>
      <c r="F503">
        <v>0</v>
      </c>
      <c r="G503" t="s">
        <v>83</v>
      </c>
      <c r="H503" t="s">
        <v>121</v>
      </c>
      <c r="I503" t="s">
        <v>124</v>
      </c>
      <c r="J503">
        <v>55</v>
      </c>
      <c r="K503">
        <v>58.3</v>
      </c>
      <c r="L503">
        <v>825</v>
      </c>
      <c r="M503">
        <v>874.5</v>
      </c>
      <c r="N503">
        <v>27</v>
      </c>
      <c r="O503" t="s">
        <v>136</v>
      </c>
      <c r="P503">
        <v>2022</v>
      </c>
    </row>
    <row r="504" spans="1:16">
      <c r="A504">
        <v>44893</v>
      </c>
      <c r="B504" t="s">
        <v>25</v>
      </c>
      <c r="C504">
        <v>8</v>
      </c>
      <c r="D504" t="s">
        <v>70</v>
      </c>
      <c r="E504" t="s">
        <v>72</v>
      </c>
      <c r="F504">
        <v>0</v>
      </c>
      <c r="G504" t="s">
        <v>78</v>
      </c>
      <c r="H504" t="s">
        <v>121</v>
      </c>
      <c r="I504" t="s">
        <v>123</v>
      </c>
      <c r="J504">
        <v>93</v>
      </c>
      <c r="K504">
        <v>104.16</v>
      </c>
      <c r="L504">
        <v>744</v>
      </c>
      <c r="M504">
        <v>833.28</v>
      </c>
      <c r="N504">
        <v>28</v>
      </c>
      <c r="O504" t="s">
        <v>136</v>
      </c>
      <c r="P504">
        <v>2022</v>
      </c>
    </row>
    <row r="505" spans="1:16">
      <c r="A505">
        <v>44895</v>
      </c>
      <c r="B505" t="s">
        <v>47</v>
      </c>
      <c r="C505">
        <v>2</v>
      </c>
      <c r="D505" t="s">
        <v>70</v>
      </c>
      <c r="E505" t="s">
        <v>71</v>
      </c>
      <c r="F505">
        <v>0</v>
      </c>
      <c r="G505" t="s">
        <v>98</v>
      </c>
      <c r="H505" t="s">
        <v>120</v>
      </c>
      <c r="I505" t="s">
        <v>125</v>
      </c>
      <c r="J505">
        <v>12</v>
      </c>
      <c r="K505">
        <v>15.72</v>
      </c>
      <c r="L505">
        <v>24</v>
      </c>
      <c r="M505">
        <v>31.44</v>
      </c>
      <c r="N505">
        <v>30</v>
      </c>
      <c r="O505" t="s">
        <v>136</v>
      </c>
      <c r="P505">
        <v>2022</v>
      </c>
    </row>
    <row r="506" spans="1:16">
      <c r="A506">
        <v>44898</v>
      </c>
      <c r="B506" t="s">
        <v>53</v>
      </c>
      <c r="C506">
        <v>5</v>
      </c>
      <c r="D506" t="s">
        <v>68</v>
      </c>
      <c r="E506" t="s">
        <v>72</v>
      </c>
      <c r="F506">
        <v>0</v>
      </c>
      <c r="G506" t="s">
        <v>105</v>
      </c>
      <c r="H506" t="s">
        <v>121</v>
      </c>
      <c r="I506" t="s">
        <v>125</v>
      </c>
      <c r="J506">
        <v>37</v>
      </c>
      <c r="K506">
        <v>41.81</v>
      </c>
      <c r="L506">
        <v>185</v>
      </c>
      <c r="M506">
        <v>209.05</v>
      </c>
      <c r="N506">
        <v>3</v>
      </c>
      <c r="O506" t="s">
        <v>137</v>
      </c>
      <c r="P506">
        <v>2022</v>
      </c>
    </row>
    <row r="507" spans="1:16">
      <c r="A507">
        <v>44899</v>
      </c>
      <c r="B507" t="s">
        <v>62</v>
      </c>
      <c r="C507">
        <v>10</v>
      </c>
      <c r="D507" t="s">
        <v>70</v>
      </c>
      <c r="E507" t="s">
        <v>72</v>
      </c>
      <c r="F507">
        <v>0</v>
      </c>
      <c r="G507" t="s">
        <v>115</v>
      </c>
      <c r="H507" t="s">
        <v>121</v>
      </c>
      <c r="I507" t="s">
        <v>125</v>
      </c>
      <c r="J507">
        <v>18</v>
      </c>
      <c r="K507">
        <v>24.66</v>
      </c>
      <c r="L507">
        <v>180</v>
      </c>
      <c r="M507">
        <v>246.6</v>
      </c>
      <c r="N507">
        <v>4</v>
      </c>
      <c r="O507" t="s">
        <v>137</v>
      </c>
      <c r="P507">
        <v>2022</v>
      </c>
    </row>
    <row r="508" spans="1:16">
      <c r="A508">
        <v>44899</v>
      </c>
      <c r="B508" t="s">
        <v>31</v>
      </c>
      <c r="C508">
        <v>15</v>
      </c>
      <c r="D508" t="s">
        <v>70</v>
      </c>
      <c r="E508" t="s">
        <v>72</v>
      </c>
      <c r="F508">
        <v>0</v>
      </c>
      <c r="G508" t="s">
        <v>81</v>
      </c>
      <c r="H508" t="s">
        <v>118</v>
      </c>
      <c r="I508" t="s">
        <v>123</v>
      </c>
      <c r="J508">
        <v>76</v>
      </c>
      <c r="K508">
        <v>82.08</v>
      </c>
      <c r="L508">
        <v>1140</v>
      </c>
      <c r="M508">
        <v>1231.2</v>
      </c>
      <c r="N508">
        <v>4</v>
      </c>
      <c r="O508" t="s">
        <v>137</v>
      </c>
      <c r="P508">
        <v>2022</v>
      </c>
    </row>
    <row r="509" spans="1:16">
      <c r="A509">
        <v>44902</v>
      </c>
      <c r="B509" t="s">
        <v>21</v>
      </c>
      <c r="C509">
        <v>12</v>
      </c>
      <c r="D509" t="s">
        <v>70</v>
      </c>
      <c r="E509" t="s">
        <v>72</v>
      </c>
      <c r="F509">
        <v>0</v>
      </c>
      <c r="G509" t="s">
        <v>74</v>
      </c>
      <c r="H509" t="s">
        <v>118</v>
      </c>
      <c r="I509" t="s">
        <v>123</v>
      </c>
      <c r="J509">
        <v>72</v>
      </c>
      <c r="K509">
        <v>79.92</v>
      </c>
      <c r="L509">
        <v>864</v>
      </c>
      <c r="M509">
        <v>959.04</v>
      </c>
      <c r="N509">
        <v>7</v>
      </c>
      <c r="O509" t="s">
        <v>137</v>
      </c>
      <c r="P509">
        <v>2022</v>
      </c>
    </row>
    <row r="510" spans="1:16">
      <c r="A510">
        <v>44902</v>
      </c>
      <c r="B510" t="s">
        <v>41</v>
      </c>
      <c r="C510">
        <v>13</v>
      </c>
      <c r="D510" t="s">
        <v>70</v>
      </c>
      <c r="E510" t="s">
        <v>71</v>
      </c>
      <c r="F510">
        <v>0</v>
      </c>
      <c r="G510" t="s">
        <v>91</v>
      </c>
      <c r="H510" t="s">
        <v>120</v>
      </c>
      <c r="I510" t="s">
        <v>125</v>
      </c>
      <c r="J510">
        <v>13</v>
      </c>
      <c r="K510">
        <v>16.64</v>
      </c>
      <c r="L510">
        <v>169</v>
      </c>
      <c r="M510">
        <v>216.32</v>
      </c>
      <c r="N510">
        <v>7</v>
      </c>
      <c r="O510" t="s">
        <v>137</v>
      </c>
      <c r="P510">
        <v>2022</v>
      </c>
    </row>
    <row r="511" spans="1:16">
      <c r="A511">
        <v>44902</v>
      </c>
      <c r="B511" t="s">
        <v>21</v>
      </c>
      <c r="C511">
        <v>5</v>
      </c>
      <c r="D511" t="s">
        <v>70</v>
      </c>
      <c r="E511" t="s">
        <v>72</v>
      </c>
      <c r="F511">
        <v>0</v>
      </c>
      <c r="G511" t="s">
        <v>74</v>
      </c>
      <c r="H511" t="s">
        <v>118</v>
      </c>
      <c r="I511" t="s">
        <v>123</v>
      </c>
      <c r="J511">
        <v>72</v>
      </c>
      <c r="K511">
        <v>79.92</v>
      </c>
      <c r="L511">
        <v>360</v>
      </c>
      <c r="M511">
        <v>399.6</v>
      </c>
      <c r="N511">
        <v>7</v>
      </c>
      <c r="O511" t="s">
        <v>137</v>
      </c>
      <c r="P511">
        <v>2022</v>
      </c>
    </row>
    <row r="512" spans="1:16">
      <c r="A512">
        <v>44906</v>
      </c>
      <c r="B512" t="s">
        <v>46</v>
      </c>
      <c r="C512">
        <v>5</v>
      </c>
      <c r="D512" t="s">
        <v>70</v>
      </c>
      <c r="E512" t="s">
        <v>71</v>
      </c>
      <c r="F512">
        <v>0</v>
      </c>
      <c r="G512" t="s">
        <v>97</v>
      </c>
      <c r="H512" t="s">
        <v>121</v>
      </c>
      <c r="I512" t="s">
        <v>124</v>
      </c>
      <c r="J512">
        <v>48</v>
      </c>
      <c r="K512">
        <v>57.12</v>
      </c>
      <c r="L512">
        <v>240</v>
      </c>
      <c r="M512">
        <v>285.60000000000002</v>
      </c>
      <c r="N512">
        <v>11</v>
      </c>
      <c r="O512" t="s">
        <v>137</v>
      </c>
      <c r="P512">
        <v>2022</v>
      </c>
    </row>
    <row r="513" spans="1:16">
      <c r="A513">
        <v>44906</v>
      </c>
      <c r="B513" t="s">
        <v>22</v>
      </c>
      <c r="C513">
        <v>9</v>
      </c>
      <c r="D513" t="s">
        <v>68</v>
      </c>
      <c r="E513" t="s">
        <v>71</v>
      </c>
      <c r="F513">
        <v>0</v>
      </c>
      <c r="G513" t="s">
        <v>75</v>
      </c>
      <c r="H513" t="s">
        <v>120</v>
      </c>
      <c r="I513" t="s">
        <v>123</v>
      </c>
      <c r="J513">
        <v>112</v>
      </c>
      <c r="K513">
        <v>122.08</v>
      </c>
      <c r="L513">
        <v>1008</v>
      </c>
      <c r="M513">
        <v>1098.72</v>
      </c>
      <c r="N513">
        <v>11</v>
      </c>
      <c r="O513" t="s">
        <v>137</v>
      </c>
      <c r="P513">
        <v>2022</v>
      </c>
    </row>
    <row r="514" spans="1:16">
      <c r="A514">
        <v>44906</v>
      </c>
      <c r="B514" t="s">
        <v>29</v>
      </c>
      <c r="C514">
        <v>10</v>
      </c>
      <c r="D514" t="s">
        <v>69</v>
      </c>
      <c r="E514" t="s">
        <v>72</v>
      </c>
      <c r="F514">
        <v>0</v>
      </c>
      <c r="G514" t="s">
        <v>113</v>
      </c>
      <c r="H514" t="s">
        <v>120</v>
      </c>
      <c r="I514" t="s">
        <v>123</v>
      </c>
      <c r="J514">
        <v>112</v>
      </c>
      <c r="K514">
        <v>146.72</v>
      </c>
      <c r="L514">
        <v>1120</v>
      </c>
      <c r="M514">
        <v>1467.2</v>
      </c>
      <c r="N514">
        <v>11</v>
      </c>
      <c r="O514" t="s">
        <v>137</v>
      </c>
      <c r="P514">
        <v>2022</v>
      </c>
    </row>
    <row r="515" spans="1:16">
      <c r="A515">
        <v>44907</v>
      </c>
      <c r="B515" t="s">
        <v>48</v>
      </c>
      <c r="C515">
        <v>9</v>
      </c>
      <c r="D515" t="s">
        <v>68</v>
      </c>
      <c r="E515" t="s">
        <v>72</v>
      </c>
      <c r="F515">
        <v>0</v>
      </c>
      <c r="G515" t="s">
        <v>99</v>
      </c>
      <c r="H515" t="s">
        <v>121</v>
      </c>
      <c r="I515" t="s">
        <v>122</v>
      </c>
      <c r="J515">
        <v>148</v>
      </c>
      <c r="K515">
        <v>201.28</v>
      </c>
      <c r="L515">
        <v>1332</v>
      </c>
      <c r="M515">
        <v>1811.52</v>
      </c>
      <c r="N515">
        <v>12</v>
      </c>
      <c r="O515" t="s">
        <v>137</v>
      </c>
      <c r="P515">
        <v>2022</v>
      </c>
    </row>
    <row r="516" spans="1:16">
      <c r="A516">
        <v>44907</v>
      </c>
      <c r="B516" t="s">
        <v>61</v>
      </c>
      <c r="C516">
        <v>10</v>
      </c>
      <c r="D516" t="s">
        <v>68</v>
      </c>
      <c r="E516" t="s">
        <v>71</v>
      </c>
      <c r="F516">
        <v>0</v>
      </c>
      <c r="G516" t="s">
        <v>114</v>
      </c>
      <c r="H516" t="s">
        <v>118</v>
      </c>
      <c r="I516" t="s">
        <v>122</v>
      </c>
      <c r="J516">
        <v>138</v>
      </c>
      <c r="K516">
        <v>173.88</v>
      </c>
      <c r="L516">
        <v>1380</v>
      </c>
      <c r="M516">
        <v>1738.8</v>
      </c>
      <c r="N516">
        <v>12</v>
      </c>
      <c r="O516" t="s">
        <v>137</v>
      </c>
      <c r="P516">
        <v>2022</v>
      </c>
    </row>
    <row r="517" spans="1:16">
      <c r="A517">
        <v>44909</v>
      </c>
      <c r="B517" t="s">
        <v>44</v>
      </c>
      <c r="C517">
        <v>4</v>
      </c>
      <c r="D517" t="s">
        <v>70</v>
      </c>
      <c r="E517" t="s">
        <v>72</v>
      </c>
      <c r="F517">
        <v>0</v>
      </c>
      <c r="G517" t="s">
        <v>95</v>
      </c>
      <c r="H517" t="s">
        <v>119</v>
      </c>
      <c r="I517" t="s">
        <v>122</v>
      </c>
      <c r="J517">
        <v>133</v>
      </c>
      <c r="K517">
        <v>155.61000000000001</v>
      </c>
      <c r="L517">
        <v>532</v>
      </c>
      <c r="M517">
        <v>622.44000000000005</v>
      </c>
      <c r="N517">
        <v>14</v>
      </c>
      <c r="O517" t="s">
        <v>137</v>
      </c>
      <c r="P517">
        <v>2022</v>
      </c>
    </row>
    <row r="518" spans="1:16">
      <c r="A518">
        <v>44910</v>
      </c>
      <c r="B518" t="s">
        <v>57</v>
      </c>
      <c r="C518">
        <v>13</v>
      </c>
      <c r="D518" t="s">
        <v>70</v>
      </c>
      <c r="E518" t="s">
        <v>71</v>
      </c>
      <c r="F518">
        <v>0</v>
      </c>
      <c r="G518" t="s">
        <v>109</v>
      </c>
      <c r="H518" t="s">
        <v>119</v>
      </c>
      <c r="I518" t="s">
        <v>125</v>
      </c>
      <c r="J518">
        <v>6</v>
      </c>
      <c r="K518">
        <v>7.8599999999999994</v>
      </c>
      <c r="L518">
        <v>78</v>
      </c>
      <c r="M518">
        <v>102.18</v>
      </c>
      <c r="N518">
        <v>15</v>
      </c>
      <c r="O518" t="s">
        <v>137</v>
      </c>
      <c r="P518">
        <v>2022</v>
      </c>
    </row>
    <row r="519" spans="1:16">
      <c r="A519">
        <v>44914</v>
      </c>
      <c r="B519" t="s">
        <v>31</v>
      </c>
      <c r="C519">
        <v>7</v>
      </c>
      <c r="D519" t="s">
        <v>70</v>
      </c>
      <c r="E519" t="s">
        <v>71</v>
      </c>
      <c r="F519">
        <v>0</v>
      </c>
      <c r="G519" t="s">
        <v>81</v>
      </c>
      <c r="H519" t="s">
        <v>118</v>
      </c>
      <c r="I519" t="s">
        <v>123</v>
      </c>
      <c r="J519">
        <v>76</v>
      </c>
      <c r="K519">
        <v>82.08</v>
      </c>
      <c r="L519">
        <v>532</v>
      </c>
      <c r="M519">
        <v>574.55999999999995</v>
      </c>
      <c r="N519">
        <v>19</v>
      </c>
      <c r="O519" t="s">
        <v>137</v>
      </c>
      <c r="P519">
        <v>2022</v>
      </c>
    </row>
    <row r="520" spans="1:16">
      <c r="A520">
        <v>44914</v>
      </c>
      <c r="B520" t="s">
        <v>51</v>
      </c>
      <c r="C520">
        <v>14</v>
      </c>
      <c r="D520" t="s">
        <v>70</v>
      </c>
      <c r="E520" t="s">
        <v>72</v>
      </c>
      <c r="F520">
        <v>0</v>
      </c>
      <c r="G520" t="s">
        <v>103</v>
      </c>
      <c r="H520" t="s">
        <v>120</v>
      </c>
      <c r="I520" t="s">
        <v>124</v>
      </c>
      <c r="J520">
        <v>44</v>
      </c>
      <c r="K520">
        <v>48.4</v>
      </c>
      <c r="L520">
        <v>616</v>
      </c>
      <c r="M520">
        <v>677.6</v>
      </c>
      <c r="N520">
        <v>19</v>
      </c>
      <c r="O520" t="s">
        <v>137</v>
      </c>
      <c r="P520">
        <v>2022</v>
      </c>
    </row>
    <row r="521" spans="1:16">
      <c r="A521">
        <v>44914</v>
      </c>
      <c r="B521" t="s">
        <v>57</v>
      </c>
      <c r="C521">
        <v>11</v>
      </c>
      <c r="D521" t="s">
        <v>69</v>
      </c>
      <c r="E521" t="s">
        <v>71</v>
      </c>
      <c r="F521">
        <v>0</v>
      </c>
      <c r="G521" t="s">
        <v>109</v>
      </c>
      <c r="H521" t="s">
        <v>119</v>
      </c>
      <c r="I521" t="s">
        <v>125</v>
      </c>
      <c r="J521">
        <v>6</v>
      </c>
      <c r="K521">
        <v>7.8599999999999994</v>
      </c>
      <c r="L521">
        <v>66</v>
      </c>
      <c r="M521">
        <v>86.46</v>
      </c>
      <c r="N521">
        <v>19</v>
      </c>
      <c r="O521" t="s">
        <v>137</v>
      </c>
      <c r="P521">
        <v>2022</v>
      </c>
    </row>
    <row r="522" spans="1:16">
      <c r="A522">
        <v>44916</v>
      </c>
      <c r="B522" t="s">
        <v>35</v>
      </c>
      <c r="C522">
        <v>10</v>
      </c>
      <c r="D522" t="s">
        <v>70</v>
      </c>
      <c r="E522" t="s">
        <v>71</v>
      </c>
      <c r="F522">
        <v>0</v>
      </c>
      <c r="G522" t="s">
        <v>85</v>
      </c>
      <c r="H522" t="s">
        <v>119</v>
      </c>
      <c r="I522" t="s">
        <v>123</v>
      </c>
      <c r="J522">
        <v>75</v>
      </c>
      <c r="K522">
        <v>85.5</v>
      </c>
      <c r="L522">
        <v>750</v>
      </c>
      <c r="M522">
        <v>855</v>
      </c>
      <c r="N522">
        <v>21</v>
      </c>
      <c r="O522" t="s">
        <v>137</v>
      </c>
      <c r="P522">
        <v>2022</v>
      </c>
    </row>
    <row r="523" spans="1:16">
      <c r="A523">
        <v>44924</v>
      </c>
      <c r="B523" t="s">
        <v>45</v>
      </c>
      <c r="C523">
        <v>15</v>
      </c>
      <c r="D523" t="s">
        <v>70</v>
      </c>
      <c r="E523" t="s">
        <v>71</v>
      </c>
      <c r="F523">
        <v>0</v>
      </c>
      <c r="G523" t="s">
        <v>96</v>
      </c>
      <c r="H523" t="s">
        <v>119</v>
      </c>
      <c r="I523" t="s">
        <v>123</v>
      </c>
      <c r="J523">
        <v>83</v>
      </c>
      <c r="K523">
        <v>94.62</v>
      </c>
      <c r="L523">
        <v>1245</v>
      </c>
      <c r="M523">
        <v>1419.3</v>
      </c>
      <c r="N523">
        <v>29</v>
      </c>
      <c r="O523" t="s">
        <v>137</v>
      </c>
      <c r="P523">
        <v>2022</v>
      </c>
    </row>
    <row r="524" spans="1:16">
      <c r="A524">
        <v>44924</v>
      </c>
      <c r="B524" t="s">
        <v>30</v>
      </c>
      <c r="C524">
        <v>1</v>
      </c>
      <c r="D524" t="s">
        <v>68</v>
      </c>
      <c r="E524" t="s">
        <v>72</v>
      </c>
      <c r="F524">
        <v>0</v>
      </c>
      <c r="G524" t="s">
        <v>80</v>
      </c>
      <c r="H524" t="s">
        <v>118</v>
      </c>
      <c r="I524" t="s">
        <v>122</v>
      </c>
      <c r="J524">
        <v>120</v>
      </c>
      <c r="K524">
        <v>162</v>
      </c>
      <c r="L524">
        <v>120</v>
      </c>
      <c r="M524">
        <v>162</v>
      </c>
      <c r="N524">
        <v>29</v>
      </c>
      <c r="O524" t="s">
        <v>137</v>
      </c>
      <c r="P524">
        <v>2022</v>
      </c>
    </row>
    <row r="525" spans="1:16">
      <c r="A525">
        <v>44925</v>
      </c>
      <c r="B525" t="s">
        <v>61</v>
      </c>
      <c r="C525">
        <v>14</v>
      </c>
      <c r="D525" t="s">
        <v>70</v>
      </c>
      <c r="E525" t="s">
        <v>71</v>
      </c>
      <c r="F525">
        <v>0</v>
      </c>
      <c r="G525" t="s">
        <v>114</v>
      </c>
      <c r="H525" t="s">
        <v>118</v>
      </c>
      <c r="I525" t="s">
        <v>122</v>
      </c>
      <c r="J525">
        <v>138</v>
      </c>
      <c r="K525">
        <v>173.88</v>
      </c>
      <c r="L525">
        <v>1932</v>
      </c>
      <c r="M525">
        <v>2434.3200000000002</v>
      </c>
      <c r="N525">
        <v>30</v>
      </c>
      <c r="O525" t="s">
        <v>137</v>
      </c>
      <c r="P525">
        <v>2022</v>
      </c>
    </row>
    <row r="526" spans="1:16">
      <c r="A526">
        <v>44926</v>
      </c>
      <c r="B526" t="s">
        <v>58</v>
      </c>
      <c r="C526">
        <v>12</v>
      </c>
      <c r="D526" t="s">
        <v>69</v>
      </c>
      <c r="E526" t="s">
        <v>71</v>
      </c>
      <c r="F526">
        <v>0</v>
      </c>
      <c r="G526" t="s">
        <v>110</v>
      </c>
      <c r="H526" t="s">
        <v>121</v>
      </c>
      <c r="I526" t="s">
        <v>123</v>
      </c>
      <c r="J526">
        <v>95</v>
      </c>
      <c r="K526">
        <v>119.7</v>
      </c>
      <c r="L526">
        <v>1140</v>
      </c>
      <c r="M526">
        <v>1436.4</v>
      </c>
      <c r="N526">
        <v>31</v>
      </c>
      <c r="O526" t="s">
        <v>137</v>
      </c>
      <c r="P526">
        <v>2022</v>
      </c>
    </row>
    <row r="527" spans="1:16">
      <c r="A527">
        <v>44926</v>
      </c>
      <c r="B527" t="s">
        <v>51</v>
      </c>
      <c r="C527">
        <v>6</v>
      </c>
      <c r="D527" t="s">
        <v>69</v>
      </c>
      <c r="E527" t="s">
        <v>71</v>
      </c>
      <c r="F527">
        <v>0</v>
      </c>
      <c r="G527" t="s">
        <v>103</v>
      </c>
      <c r="H527" t="s">
        <v>120</v>
      </c>
      <c r="I527" t="s">
        <v>124</v>
      </c>
      <c r="J527">
        <v>44</v>
      </c>
      <c r="K527">
        <v>48.4</v>
      </c>
      <c r="L527">
        <v>264</v>
      </c>
      <c r="M527">
        <v>290.39999999999998</v>
      </c>
      <c r="N527">
        <v>31</v>
      </c>
      <c r="O527" t="s">
        <v>137</v>
      </c>
      <c r="P527">
        <v>2022</v>
      </c>
    </row>
    <row r="528" spans="1:16">
      <c r="A528">
        <v>44926</v>
      </c>
      <c r="B528" t="s">
        <v>51</v>
      </c>
      <c r="C528">
        <v>3</v>
      </c>
      <c r="D528" t="s">
        <v>68</v>
      </c>
      <c r="E528" t="s">
        <v>72</v>
      </c>
      <c r="F528">
        <v>0</v>
      </c>
      <c r="G528" t="s">
        <v>103</v>
      </c>
      <c r="H528" t="s">
        <v>120</v>
      </c>
      <c r="I528" t="s">
        <v>124</v>
      </c>
      <c r="J528">
        <v>44</v>
      </c>
      <c r="K528">
        <v>48.4</v>
      </c>
      <c r="L528">
        <v>132</v>
      </c>
      <c r="M528">
        <v>145.19999999999999</v>
      </c>
      <c r="N528">
        <v>31</v>
      </c>
      <c r="O528" t="s">
        <v>137</v>
      </c>
      <c r="P528">
        <v>2022</v>
      </c>
    </row>
    <row r="529" spans="1:16">
      <c r="A529">
        <v>44197</v>
      </c>
      <c r="B529" t="s">
        <v>20</v>
      </c>
      <c r="C529">
        <v>9</v>
      </c>
      <c r="D529" t="s">
        <v>68</v>
      </c>
      <c r="E529" t="s">
        <v>71</v>
      </c>
      <c r="F529">
        <v>0</v>
      </c>
      <c r="G529" t="s">
        <v>73</v>
      </c>
      <c r="H529" t="s">
        <v>117</v>
      </c>
      <c r="I529" t="s">
        <v>122</v>
      </c>
      <c r="J529">
        <v>144</v>
      </c>
      <c r="K529">
        <v>156.96</v>
      </c>
      <c r="L529">
        <v>1296</v>
      </c>
      <c r="M529">
        <v>1412.64</v>
      </c>
      <c r="N529">
        <v>1</v>
      </c>
      <c r="O529" t="s">
        <v>126</v>
      </c>
      <c r="P529">
        <v>2021</v>
      </c>
    </row>
    <row r="530" spans="1:16">
      <c r="A530">
        <v>44198</v>
      </c>
      <c r="B530" t="s">
        <v>21</v>
      </c>
      <c r="C530">
        <v>15</v>
      </c>
      <c r="D530" t="s">
        <v>69</v>
      </c>
      <c r="E530" t="s">
        <v>72</v>
      </c>
      <c r="F530">
        <v>0</v>
      </c>
      <c r="G530" t="s">
        <v>74</v>
      </c>
      <c r="H530" t="s">
        <v>118</v>
      </c>
      <c r="I530" t="s">
        <v>123</v>
      </c>
      <c r="J530">
        <v>72</v>
      </c>
      <c r="K530">
        <v>79.92</v>
      </c>
      <c r="L530">
        <v>1080</v>
      </c>
      <c r="M530">
        <v>1198.8</v>
      </c>
      <c r="N530">
        <v>2</v>
      </c>
      <c r="O530" t="s">
        <v>126</v>
      </c>
      <c r="P530">
        <v>2021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30"/>
  <sheetViews>
    <sheetView topLeftCell="A2" workbookViewId="0">
      <selection activeCell="V2" sqref="V2"/>
    </sheetView>
  </sheetViews>
  <sheetFormatPr baseColWidth="10" defaultColWidth="9.140625" defaultRowHeight="15"/>
  <cols>
    <col min="1" max="1" width="10.140625" bestFit="1" customWidth="1"/>
    <col min="2" max="2" width="16.42578125" hidden="1" customWidth="1"/>
    <col min="3" max="3" width="16.42578125" customWidth="1"/>
    <col min="4" max="4" width="14.85546875" bestFit="1" customWidth="1"/>
    <col min="5" max="5" width="14.42578125" bestFit="1" customWidth="1"/>
    <col min="6" max="6" width="20.42578125" bestFit="1" customWidth="1"/>
    <col min="7" max="7" width="16.85546875" bestFit="1" customWidth="1"/>
    <col min="8" max="8" width="14.140625" bestFit="1" customWidth="1"/>
    <col min="9" max="9" width="15.140625" bestFit="1" customWidth="1"/>
    <col min="10" max="10" width="10.28515625" customWidth="1"/>
    <col min="11" max="11" width="18" bestFit="1" customWidth="1"/>
    <col min="12" max="12" width="18.140625" bestFit="1" customWidth="1"/>
    <col min="13" max="13" width="22.140625" bestFit="1" customWidth="1"/>
    <col min="14" max="14" width="22.140625" style="8" bestFit="1" customWidth="1"/>
    <col min="15" max="15" width="8.85546875" bestFit="1" customWidth="1"/>
    <col min="16" max="16" width="11.5703125" bestFit="1" customWidth="1"/>
    <col min="17" max="17" width="9.5703125" bestFit="1" customWidth="1"/>
    <col min="18" max="18" width="19.5703125" bestFit="1" customWidth="1"/>
    <col min="19" max="19" width="19.5703125" customWidth="1"/>
    <col min="20" max="20" width="22.5703125" bestFit="1" customWidth="1"/>
    <col min="21" max="21" width="15.7109375" bestFit="1" customWidth="1"/>
    <col min="22" max="22" width="17.7109375" bestFit="1" customWidth="1"/>
    <col min="23" max="23" width="18.5703125" bestFit="1" customWidth="1"/>
    <col min="24" max="24" width="27.5703125" bestFit="1" customWidth="1"/>
    <col min="25" max="25" width="16.28515625" bestFit="1" customWidth="1"/>
  </cols>
  <sheetData>
    <row r="1" spans="1:25">
      <c r="A1" s="2" t="s">
        <v>0</v>
      </c>
      <c r="B1" s="2" t="s">
        <v>1</v>
      </c>
      <c r="C1" s="2" t="s">
        <v>174</v>
      </c>
      <c r="D1" s="2" t="s">
        <v>2</v>
      </c>
      <c r="E1" s="2" t="s">
        <v>3</v>
      </c>
      <c r="F1" s="2" t="s">
        <v>4</v>
      </c>
      <c r="G1" s="2" t="s">
        <v>5</v>
      </c>
      <c r="H1" s="2" t="s">
        <v>6</v>
      </c>
      <c r="I1" s="2" t="s">
        <v>7</v>
      </c>
      <c r="J1" s="2" t="s">
        <v>8</v>
      </c>
      <c r="K1" s="2" t="s">
        <v>9</v>
      </c>
      <c r="L1" s="2" t="s">
        <v>10</v>
      </c>
      <c r="M1" s="10" t="s">
        <v>11</v>
      </c>
      <c r="N1" s="9" t="s">
        <v>12</v>
      </c>
      <c r="O1" s="2" t="s">
        <v>13</v>
      </c>
      <c r="P1" s="2" t="s">
        <v>14</v>
      </c>
      <c r="Q1" s="2" t="s">
        <v>15</v>
      </c>
      <c r="R1" s="2" t="s">
        <v>139</v>
      </c>
      <c r="S1" s="2" t="s">
        <v>158</v>
      </c>
      <c r="T1" s="2" t="s">
        <v>141</v>
      </c>
      <c r="U1" s="2" t="s">
        <v>142</v>
      </c>
      <c r="V1" s="2" t="s">
        <v>143</v>
      </c>
      <c r="W1" s="2" t="s">
        <v>144</v>
      </c>
      <c r="X1" s="2" t="s">
        <v>159</v>
      </c>
      <c r="Y1" s="2" t="s">
        <v>140</v>
      </c>
    </row>
    <row r="2" spans="1:25">
      <c r="A2">
        <v>44197</v>
      </c>
      <c r="B2" t="s">
        <v>20</v>
      </c>
      <c r="C2" t="str">
        <f>Tabla1[[#This Row],[DATE]]&amp;Tabla1[[#This Row],[PRODUCT ID]]</f>
        <v>44197P0024</v>
      </c>
      <c r="D2">
        <v>9</v>
      </c>
      <c r="E2" t="s">
        <v>68</v>
      </c>
      <c r="F2" t="s">
        <v>71</v>
      </c>
      <c r="G2" s="5">
        <v>28</v>
      </c>
      <c r="H2" t="s">
        <v>73</v>
      </c>
      <c r="I2" t="s">
        <v>117</v>
      </c>
      <c r="J2" t="s">
        <v>122</v>
      </c>
      <c r="K2" s="12">
        <v>144</v>
      </c>
      <c r="L2" s="12">
        <v>156.96</v>
      </c>
      <c r="M2" s="12">
        <v>1296</v>
      </c>
      <c r="N2" s="8">
        <v>1412.64</v>
      </c>
      <c r="O2">
        <v>1</v>
      </c>
      <c r="P2" t="s">
        <v>126</v>
      </c>
      <c r="Q2">
        <v>2021</v>
      </c>
      <c r="R2" s="3">
        <v>44197</v>
      </c>
      <c r="S2" s="8">
        <f>Tabla1[[#This Row],[DISCOUNT %]]%*Tabla1[[#This Row],[Total Selling Value]]</f>
        <v>395.53920000000005</v>
      </c>
      <c r="T2" s="12">
        <f>Tabla1[[#This Row],[SELLING PRICE]]-Tabla1[[#This Row],[BUYING PRIZE]]</f>
        <v>12.960000000000008</v>
      </c>
      <c r="U2" s="12">
        <f>Tabla1[[#This Row],[profit_per_product]]*Tabla1[[#This Row],[QUANTITY]]</f>
        <v>116.64000000000007</v>
      </c>
      <c r="V2" s="16">
        <f>Tabla1[[#This Row],[total_profit]]/Tabla1[[#This Row],[Total Selling Value]]</f>
        <v>8.2568807339449588E-2</v>
      </c>
      <c r="W2" s="4" t="str">
        <f>IF(Tabla1[[#This Row],[Total Buying Value]]&gt;=((2/3)*MAX(Tabla1[Total Buying Value])),"Grande",IF(Tabla1[[#This Row],[Total Buying Value]]&lt;=((1/3)*MAX(Tabla1[Total Buying Value])),"Pequeña","Mediana"))</f>
        <v>Mediana</v>
      </c>
      <c r="X2" s="4" t="str">
        <f>IF(Tabla1[[#This Row],[PAYMENT MODE]]="CASH","VERDADERO","FALSO")</f>
        <v>FALSO</v>
      </c>
      <c r="Y2" s="15" t="str">
        <f>TEXT(Tabla1[[#This Row],[formatted_date]],"mmm-aaaa")</f>
        <v>ene-2021</v>
      </c>
    </row>
    <row r="3" spans="1:25">
      <c r="A3">
        <v>44198</v>
      </c>
      <c r="B3" t="s">
        <v>21</v>
      </c>
      <c r="C3" t="str">
        <f>Tabla1[[#This Row],[DATE]]&amp;Tabla1[[#This Row],[PRODUCT ID]]</f>
        <v>44198P0038</v>
      </c>
      <c r="D3">
        <v>15</v>
      </c>
      <c r="E3" t="s">
        <v>71</v>
      </c>
      <c r="F3" t="s">
        <v>138</v>
      </c>
      <c r="G3" s="5">
        <v>36</v>
      </c>
      <c r="H3" t="s">
        <v>74</v>
      </c>
      <c r="I3" t="s">
        <v>118</v>
      </c>
      <c r="J3" t="s">
        <v>123</v>
      </c>
      <c r="K3" s="12">
        <v>72</v>
      </c>
      <c r="L3" s="12">
        <v>79.92</v>
      </c>
      <c r="M3" s="12">
        <v>1080</v>
      </c>
      <c r="N3" s="8">
        <v>1198.8</v>
      </c>
      <c r="O3">
        <v>2</v>
      </c>
      <c r="P3" t="s">
        <v>126</v>
      </c>
      <c r="Q3">
        <v>2021</v>
      </c>
      <c r="R3" s="3">
        <v>44198</v>
      </c>
      <c r="S3" s="8">
        <f>Tabla1[[#This Row],[DISCOUNT %]]%*Tabla1[[#This Row],[Total Selling Value]]</f>
        <v>431.56799999999998</v>
      </c>
      <c r="T3" s="12">
        <f>Tabla1[[#This Row],[SELLING PRICE]]-Tabla1[[#This Row],[BUYING PRIZE]]</f>
        <v>7.9200000000000017</v>
      </c>
      <c r="U3" s="12">
        <f>Tabla1[[#This Row],[profit_per_product]]*Tabla1[[#This Row],[QUANTITY]]</f>
        <v>118.80000000000003</v>
      </c>
      <c r="V3" s="16">
        <f>Tabla1[[#This Row],[total_profit]]/Tabla1[[#This Row],[Total Selling Value]]</f>
        <v>9.9099099099099128E-2</v>
      </c>
      <c r="W3" s="4" t="str">
        <f>IF(Tabla1[[#This Row],[Total Buying Value]]&gt;=((2/3)*MAX(Tabla1[Total Buying Value])),"Grande",IF(Tabla1[[#This Row],[Total Buying Value]]&lt;=((1/3)*MAX(Tabla1[Total Buying Value])),"Pequeña","Mediana"))</f>
        <v>Mediana</v>
      </c>
      <c r="X3" s="4" t="str">
        <f>IF(Tabla1[[#This Row],[PAYMENT MODE]]="CASH","VERDADERO","FALSO")</f>
        <v>VERDADERO</v>
      </c>
      <c r="Y3" s="15" t="str">
        <f>TEXT(Tabla1[[#This Row],[formatted_date]],"mmm-aaaa")</f>
        <v>ene-2021</v>
      </c>
    </row>
    <row r="4" spans="1:25">
      <c r="A4">
        <v>44198</v>
      </c>
      <c r="B4" t="s">
        <v>22</v>
      </c>
      <c r="C4" t="str">
        <f>Tabla1[[#This Row],[DATE]]&amp;Tabla1[[#This Row],[PRODUCT ID]]</f>
        <v>44198P0013</v>
      </c>
      <c r="D4">
        <v>6</v>
      </c>
      <c r="E4" t="s">
        <v>70</v>
      </c>
      <c r="F4" t="s">
        <v>138</v>
      </c>
      <c r="G4" s="5">
        <v>38</v>
      </c>
      <c r="H4" t="s">
        <v>75</v>
      </c>
      <c r="I4" t="s">
        <v>120</v>
      </c>
      <c r="J4" t="s">
        <v>123</v>
      </c>
      <c r="K4" s="12">
        <v>112</v>
      </c>
      <c r="L4" s="12">
        <v>122.08</v>
      </c>
      <c r="M4" s="12">
        <v>672</v>
      </c>
      <c r="N4" s="8">
        <v>732.48</v>
      </c>
      <c r="O4">
        <v>2</v>
      </c>
      <c r="P4" t="s">
        <v>126</v>
      </c>
      <c r="Q4">
        <v>2021</v>
      </c>
      <c r="R4" s="3">
        <v>44198</v>
      </c>
      <c r="S4" s="8">
        <f>Tabla1[[#This Row],[DISCOUNT %]]%*Tabla1[[#This Row],[Total Selling Value]]</f>
        <v>278.3424</v>
      </c>
      <c r="T4" s="12">
        <f>Tabla1[[#This Row],[SELLING PRICE]]-Tabla1[[#This Row],[BUYING PRIZE]]</f>
        <v>10.079999999999998</v>
      </c>
      <c r="U4" s="12">
        <f>Tabla1[[#This Row],[profit_per_product]]*Tabla1[[#This Row],[QUANTITY]]</f>
        <v>60.47999999999999</v>
      </c>
      <c r="V4" s="16">
        <f>Tabla1[[#This Row],[total_profit]]/Tabla1[[#This Row],[Total Selling Value]]</f>
        <v>8.2568807339449532E-2</v>
      </c>
      <c r="W4" s="4" t="str">
        <f>IF(Tabla1[[#This Row],[Total Buying Value]]&gt;=((2/3)*MAX(Tabla1[Total Buying Value])),"Grande",IF(Tabla1[[#This Row],[Total Buying Value]]&lt;=((1/3)*MAX(Tabla1[Total Buying Value])),"Pequeña","Mediana"))</f>
        <v>Pequeña</v>
      </c>
      <c r="X4" s="4" t="str">
        <f>IF(Tabla1[[#This Row],[PAYMENT MODE]]="CASH","VERDADERO","FALSO")</f>
        <v>VERDADERO</v>
      </c>
      <c r="Y4" s="15" t="str">
        <f>TEXT(Tabla1[[#This Row],[formatted_date]],"mmm-aaaa")</f>
        <v>ene-2021</v>
      </c>
    </row>
    <row r="5" spans="1:25">
      <c r="A5">
        <v>44199</v>
      </c>
      <c r="B5" t="s">
        <v>23</v>
      </c>
      <c r="C5" t="str">
        <f>Tabla1[[#This Row],[DATE]]&amp;Tabla1[[#This Row],[PRODUCT ID]]</f>
        <v>44199P0004</v>
      </c>
      <c r="D5">
        <v>5</v>
      </c>
      <c r="E5" t="s">
        <v>70</v>
      </c>
      <c r="F5" t="s">
        <v>71</v>
      </c>
      <c r="G5" s="5">
        <v>43</v>
      </c>
      <c r="H5" t="s">
        <v>76</v>
      </c>
      <c r="I5" t="s">
        <v>119</v>
      </c>
      <c r="J5" t="s">
        <v>124</v>
      </c>
      <c r="K5" s="12">
        <v>44</v>
      </c>
      <c r="L5" s="12">
        <v>48.84</v>
      </c>
      <c r="M5" s="12">
        <v>220</v>
      </c>
      <c r="N5" s="8">
        <v>244.2</v>
      </c>
      <c r="O5">
        <v>3</v>
      </c>
      <c r="P5" t="s">
        <v>126</v>
      </c>
      <c r="Q5">
        <v>2021</v>
      </c>
      <c r="R5" s="3">
        <v>44199</v>
      </c>
      <c r="S5" s="8">
        <f>Tabla1[[#This Row],[DISCOUNT %]]%*Tabla1[[#This Row],[Total Selling Value]]</f>
        <v>105.006</v>
      </c>
      <c r="T5" s="12">
        <f>Tabla1[[#This Row],[SELLING PRICE]]-Tabla1[[#This Row],[BUYING PRIZE]]</f>
        <v>4.8400000000000034</v>
      </c>
      <c r="U5" s="12">
        <f>Tabla1[[#This Row],[profit_per_product]]*Tabla1[[#This Row],[QUANTITY]]</f>
        <v>24.200000000000017</v>
      </c>
      <c r="V5" s="16">
        <f>Tabla1[[#This Row],[total_profit]]/Tabla1[[#This Row],[Total Selling Value]]</f>
        <v>9.9099099099099169E-2</v>
      </c>
      <c r="W5" s="4" t="str">
        <f>IF(Tabla1[[#This Row],[Total Buying Value]]&gt;=((2/3)*MAX(Tabla1[Total Buying Value])),"Grande",IF(Tabla1[[#This Row],[Total Buying Value]]&lt;=((1/3)*MAX(Tabla1[Total Buying Value])),"Pequeña","Mediana"))</f>
        <v>Pequeña</v>
      </c>
      <c r="X5" s="4" t="str">
        <f>IF(Tabla1[[#This Row],[PAYMENT MODE]]="CASH","VERDADERO","FALSO")</f>
        <v>FALSO</v>
      </c>
      <c r="Y5" s="15" t="str">
        <f>TEXT(Tabla1[[#This Row],[formatted_date]],"mmm-aaaa")</f>
        <v>ene-2021</v>
      </c>
    </row>
    <row r="6" spans="1:25">
      <c r="A6">
        <v>44200</v>
      </c>
      <c r="B6" t="s">
        <v>24</v>
      </c>
      <c r="C6" t="str">
        <f>Tabla1[[#This Row],[DATE]]&amp;Tabla1[[#This Row],[PRODUCT ID]]</f>
        <v>44200P0035</v>
      </c>
      <c r="D6">
        <v>12</v>
      </c>
      <c r="E6" t="s">
        <v>71</v>
      </c>
      <c r="F6" t="s">
        <v>71</v>
      </c>
      <c r="G6" s="5">
        <v>12</v>
      </c>
      <c r="H6" t="s">
        <v>77</v>
      </c>
      <c r="I6" t="s">
        <v>121</v>
      </c>
      <c r="J6" t="s">
        <v>125</v>
      </c>
      <c r="K6" s="12">
        <v>5</v>
      </c>
      <c r="L6" s="12">
        <v>6.7</v>
      </c>
      <c r="M6" s="12">
        <v>60</v>
      </c>
      <c r="N6" s="8">
        <v>80.400000000000006</v>
      </c>
      <c r="O6">
        <v>4</v>
      </c>
      <c r="P6" t="s">
        <v>126</v>
      </c>
      <c r="Q6">
        <v>2021</v>
      </c>
      <c r="R6" s="3">
        <v>44200</v>
      </c>
      <c r="S6" s="8">
        <f>Tabla1[[#This Row],[DISCOUNT %]]%*Tabla1[[#This Row],[Total Selling Value]]</f>
        <v>9.6479999999999997</v>
      </c>
      <c r="T6" s="12">
        <f>Tabla1[[#This Row],[SELLING PRICE]]-Tabla1[[#This Row],[BUYING PRIZE]]</f>
        <v>1.7000000000000002</v>
      </c>
      <c r="U6" s="12">
        <f>Tabla1[[#This Row],[profit_per_product]]*Tabla1[[#This Row],[QUANTITY]]</f>
        <v>20.400000000000002</v>
      </c>
      <c r="V6" s="16">
        <f>Tabla1[[#This Row],[total_profit]]/Tabla1[[#This Row],[Total Selling Value]]</f>
        <v>0.2537313432835821</v>
      </c>
      <c r="W6" s="4" t="str">
        <f>IF(Tabla1[[#This Row],[Total Buying Value]]&gt;=((2/3)*MAX(Tabla1[Total Buying Value])),"Grande",IF(Tabla1[[#This Row],[Total Buying Value]]&lt;=((1/3)*MAX(Tabla1[Total Buying Value])),"Pequeña","Mediana"))</f>
        <v>Pequeña</v>
      </c>
      <c r="X6" s="4" t="str">
        <f>IF(Tabla1[[#This Row],[PAYMENT MODE]]="CASH","VERDADERO","FALSO")</f>
        <v>FALSO</v>
      </c>
      <c r="Y6" s="15" t="str">
        <f>TEXT(Tabla1[[#This Row],[formatted_date]],"mmm-aaaa")</f>
        <v>ene-2021</v>
      </c>
    </row>
    <row r="7" spans="1:25">
      <c r="A7">
        <v>44205</v>
      </c>
      <c r="B7" t="s">
        <v>25</v>
      </c>
      <c r="C7" t="str">
        <f>Tabla1[[#This Row],[DATE]]&amp;Tabla1[[#This Row],[PRODUCT ID]]</f>
        <v>44205P0031</v>
      </c>
      <c r="D7">
        <v>1</v>
      </c>
      <c r="E7" t="s">
        <v>70</v>
      </c>
      <c r="F7" t="s">
        <v>138</v>
      </c>
      <c r="G7" s="5">
        <v>28</v>
      </c>
      <c r="H7" t="s">
        <v>78</v>
      </c>
      <c r="I7" t="s">
        <v>121</v>
      </c>
      <c r="J7" t="s">
        <v>123</v>
      </c>
      <c r="K7" s="12">
        <f>Tabla1[[#This Row],[Total Buying Value]]/Tabla1[[#This Row],[QUANTITY]]</f>
        <v>93</v>
      </c>
      <c r="L7" s="12">
        <v>104.16</v>
      </c>
      <c r="M7" s="12">
        <v>93</v>
      </c>
      <c r="N7" s="8">
        <v>104.16</v>
      </c>
      <c r="O7">
        <v>9</v>
      </c>
      <c r="P7" t="s">
        <v>126</v>
      </c>
      <c r="Q7">
        <v>2021</v>
      </c>
      <c r="R7" s="3">
        <v>44205</v>
      </c>
      <c r="S7" s="8">
        <f>Tabla1[[#This Row],[DISCOUNT %]]%*Tabla1[[#This Row],[Total Selling Value]]</f>
        <v>29.164800000000003</v>
      </c>
      <c r="T7" s="12">
        <f>Tabla1[[#This Row],[SELLING PRICE]]-Tabla1[[#This Row],[BUYING PRIZE]]</f>
        <v>11.159999999999997</v>
      </c>
      <c r="U7" s="12">
        <f>Tabla1[[#This Row],[profit_per_product]]*Tabla1[[#This Row],[QUANTITY]]</f>
        <v>11.159999999999997</v>
      </c>
      <c r="V7" s="16">
        <f>Tabla1[[#This Row],[total_profit]]/Tabla1[[#This Row],[Total Selling Value]]</f>
        <v>0.10714285714285711</v>
      </c>
      <c r="W7" s="4" t="str">
        <f>IF(Tabla1[[#This Row],[Total Buying Value]]&gt;=((2/3)*MAX(Tabla1[Total Buying Value])),"Grande",IF(Tabla1[[#This Row],[Total Buying Value]]&lt;=((1/3)*MAX(Tabla1[Total Buying Value])),"Pequeña","Mediana"))</f>
        <v>Pequeña</v>
      </c>
      <c r="X7" s="4" t="str">
        <f>IF(Tabla1[[#This Row],[PAYMENT MODE]]="CASH","VERDADERO","FALSO")</f>
        <v>VERDADERO</v>
      </c>
      <c r="Y7" s="15" t="str">
        <f>TEXT(Tabla1[[#This Row],[formatted_date]],"mmm-aaaa")</f>
        <v>ene-2021</v>
      </c>
    </row>
    <row r="8" spans="1:25">
      <c r="A8">
        <v>44205</v>
      </c>
      <c r="B8" t="s">
        <v>26</v>
      </c>
      <c r="C8" t="str">
        <f>Tabla1[[#This Row],[DATE]]&amp;Tabla1[[#This Row],[PRODUCT ID]]</f>
        <v>44205P0003</v>
      </c>
      <c r="D8">
        <v>8</v>
      </c>
      <c r="E8" t="s">
        <v>70</v>
      </c>
      <c r="F8" t="s">
        <v>138</v>
      </c>
      <c r="G8" s="5">
        <v>45</v>
      </c>
      <c r="H8" t="s">
        <v>79</v>
      </c>
      <c r="I8" t="s">
        <v>119</v>
      </c>
      <c r="J8" t="s">
        <v>123</v>
      </c>
      <c r="K8" s="12">
        <f>Tabla1[[#This Row],[Total Buying Value]]/Tabla1[[#This Row],[QUANTITY]]</f>
        <v>71</v>
      </c>
      <c r="L8" s="12">
        <v>80.94</v>
      </c>
      <c r="M8" s="12">
        <v>568</v>
      </c>
      <c r="N8" s="8">
        <v>647.52</v>
      </c>
      <c r="O8">
        <v>9</v>
      </c>
      <c r="P8" t="s">
        <v>126</v>
      </c>
      <c r="Q8">
        <v>2021</v>
      </c>
      <c r="R8" s="3">
        <v>44205</v>
      </c>
      <c r="S8" s="8">
        <f>Tabla1[[#This Row],[DISCOUNT %]]%*Tabla1[[#This Row],[Total Selling Value]]</f>
        <v>291.38400000000001</v>
      </c>
      <c r="T8" s="12">
        <f>Tabla1[[#This Row],[SELLING PRICE]]-Tabla1[[#This Row],[BUYING PRIZE]]</f>
        <v>9.9399999999999977</v>
      </c>
      <c r="U8" s="12">
        <f>Tabla1[[#This Row],[profit_per_product]]*Tabla1[[#This Row],[QUANTITY]]</f>
        <v>79.519999999999982</v>
      </c>
      <c r="V8" s="16">
        <f>Tabla1[[#This Row],[total_profit]]/Tabla1[[#This Row],[Total Selling Value]]</f>
        <v>0.12280701754385963</v>
      </c>
      <c r="W8" s="4" t="str">
        <f>IF(Tabla1[[#This Row],[Total Buying Value]]&gt;=((2/3)*MAX(Tabla1[Total Buying Value])),"Grande",IF(Tabla1[[#This Row],[Total Buying Value]]&lt;=((1/3)*MAX(Tabla1[Total Buying Value])),"Pequeña","Mediana"))</f>
        <v>Pequeña</v>
      </c>
      <c r="X8" s="4" t="str">
        <f>IF(Tabla1[[#This Row],[PAYMENT MODE]]="CASH","VERDADERO","FALSO")</f>
        <v>VERDADERO</v>
      </c>
      <c r="Y8" s="15" t="str">
        <f>TEXT(Tabla1[[#This Row],[formatted_date]],"mmm-aaaa")</f>
        <v>ene-2021</v>
      </c>
    </row>
    <row r="9" spans="1:25">
      <c r="A9">
        <v>44205</v>
      </c>
      <c r="B9" t="s">
        <v>27</v>
      </c>
      <c r="C9" t="str">
        <f>Tabla1[[#This Row],[DATE]]&amp;Tabla1[[#This Row],[PRODUCT ID]]</f>
        <v>44205P0025</v>
      </c>
      <c r="D9">
        <v>4</v>
      </c>
      <c r="E9" t="s">
        <v>70</v>
      </c>
      <c r="F9" t="s">
        <v>71</v>
      </c>
      <c r="G9" s="5">
        <v>18</v>
      </c>
      <c r="H9" t="s">
        <v>100</v>
      </c>
      <c r="I9" t="s">
        <v>117</v>
      </c>
      <c r="J9" t="s">
        <v>125</v>
      </c>
      <c r="K9" s="12">
        <f>Tabla1[[#This Row],[Total Buying Value]]/Tabla1[[#This Row],[QUANTITY]]</f>
        <v>7</v>
      </c>
      <c r="L9" s="12">
        <v>8.33</v>
      </c>
      <c r="M9" s="12">
        <v>28</v>
      </c>
      <c r="N9" s="8">
        <v>33.32</v>
      </c>
      <c r="O9">
        <v>9</v>
      </c>
      <c r="P9" t="s">
        <v>126</v>
      </c>
      <c r="Q9">
        <v>2021</v>
      </c>
      <c r="R9" s="3">
        <v>44205</v>
      </c>
      <c r="S9" s="8">
        <f>Tabla1[[#This Row],[DISCOUNT %]]%*Tabla1[[#This Row],[Total Selling Value]]</f>
        <v>5.9976000000000003</v>
      </c>
      <c r="T9" s="12">
        <f>Tabla1[[#This Row],[SELLING PRICE]]-Tabla1[[#This Row],[BUYING PRIZE]]</f>
        <v>1.33</v>
      </c>
      <c r="U9" s="12">
        <f>Tabla1[[#This Row],[profit_per_product]]*Tabla1[[#This Row],[QUANTITY]]</f>
        <v>5.32</v>
      </c>
      <c r="V9" s="16">
        <f>Tabla1[[#This Row],[total_profit]]/Tabla1[[#This Row],[Total Selling Value]]</f>
        <v>0.1596638655462185</v>
      </c>
      <c r="W9" s="4" t="str">
        <f>IF(Tabla1[[#This Row],[Total Buying Value]]&gt;=((2/3)*MAX(Tabla1[Total Buying Value])),"Grande",IF(Tabla1[[#This Row],[Total Buying Value]]&lt;=((1/3)*MAX(Tabla1[Total Buying Value])),"Pequeña","Mediana"))</f>
        <v>Pequeña</v>
      </c>
      <c r="X9" s="4" t="str">
        <f>IF(Tabla1[[#This Row],[PAYMENT MODE]]="CASH","VERDADERO","FALSO")</f>
        <v>FALSO</v>
      </c>
      <c r="Y9" s="15" t="str">
        <f>TEXT(Tabla1[[#This Row],[formatted_date]],"mmm-aaaa")</f>
        <v>ene-2021</v>
      </c>
    </row>
    <row r="10" spans="1:25">
      <c r="A10">
        <v>44207</v>
      </c>
      <c r="B10" t="s">
        <v>28</v>
      </c>
      <c r="C10" t="str">
        <f>Tabla1[[#This Row],[DATE]]&amp;Tabla1[[#This Row],[PRODUCT ID]]</f>
        <v>44207P0037</v>
      </c>
      <c r="D10">
        <v>3</v>
      </c>
      <c r="E10" t="s">
        <v>70</v>
      </c>
      <c r="F10" t="s">
        <v>138</v>
      </c>
      <c r="G10" s="5">
        <v>33</v>
      </c>
      <c r="H10" t="s">
        <v>93</v>
      </c>
      <c r="I10" t="s">
        <v>118</v>
      </c>
      <c r="J10" t="s">
        <v>123</v>
      </c>
      <c r="K10" s="12">
        <f>Tabla1[[#This Row],[Total Buying Value]]/Tabla1[[#This Row],[QUANTITY]]</f>
        <v>67</v>
      </c>
      <c r="L10" s="12">
        <v>85.76</v>
      </c>
      <c r="M10" s="12">
        <v>201</v>
      </c>
      <c r="N10" s="8">
        <v>257.27999999999997</v>
      </c>
      <c r="O10">
        <v>11</v>
      </c>
      <c r="P10" t="s">
        <v>126</v>
      </c>
      <c r="Q10">
        <v>2021</v>
      </c>
      <c r="R10" s="3">
        <v>44207</v>
      </c>
      <c r="S10" s="8">
        <f>Tabla1[[#This Row],[DISCOUNT %]]%*Tabla1[[#This Row],[Total Selling Value]]</f>
        <v>84.9024</v>
      </c>
      <c r="T10" s="12">
        <f>Tabla1[[#This Row],[SELLING PRICE]]-Tabla1[[#This Row],[BUYING PRIZE]]</f>
        <v>18.760000000000005</v>
      </c>
      <c r="U10" s="12">
        <f>Tabla1[[#This Row],[profit_per_product]]*Tabla1[[#This Row],[QUANTITY]]</f>
        <v>56.280000000000015</v>
      </c>
      <c r="V10" s="16">
        <f>Tabla1[[#This Row],[total_profit]]/Tabla1[[#This Row],[Total Selling Value]]</f>
        <v>0.21875000000000008</v>
      </c>
      <c r="W10" s="4" t="str">
        <f>IF(Tabla1[[#This Row],[Total Buying Value]]&gt;=((2/3)*MAX(Tabla1[Total Buying Value])),"Grande",IF(Tabla1[[#This Row],[Total Buying Value]]&lt;=((1/3)*MAX(Tabla1[Total Buying Value])),"Pequeña","Mediana"))</f>
        <v>Pequeña</v>
      </c>
      <c r="X10" s="4" t="str">
        <f>IF(Tabla1[[#This Row],[PAYMENT MODE]]="CASH","VERDADERO","FALSO")</f>
        <v>VERDADERO</v>
      </c>
      <c r="Y10" s="15" t="str">
        <f>TEXT(Tabla1[[#This Row],[formatted_date]],"mmm-aaaa")</f>
        <v>ene-2021</v>
      </c>
    </row>
    <row r="11" spans="1:25">
      <c r="A11">
        <v>44207</v>
      </c>
      <c r="B11" t="s">
        <v>29</v>
      </c>
      <c r="C11" t="str">
        <f>Tabla1[[#This Row],[DATE]]&amp;Tabla1[[#This Row],[PRODUCT ID]]</f>
        <v>44207P0014</v>
      </c>
      <c r="D11">
        <v>4</v>
      </c>
      <c r="E11" t="s">
        <v>68</v>
      </c>
      <c r="F11" t="s">
        <v>71</v>
      </c>
      <c r="G11" s="5">
        <v>15</v>
      </c>
      <c r="H11" t="s">
        <v>113</v>
      </c>
      <c r="I11" t="s">
        <v>120</v>
      </c>
      <c r="J11" t="s">
        <v>123</v>
      </c>
      <c r="K11" s="12">
        <v>112</v>
      </c>
      <c r="L11" s="12">
        <v>146.72</v>
      </c>
      <c r="M11" s="12">
        <v>448</v>
      </c>
      <c r="N11" s="8">
        <v>586.88</v>
      </c>
      <c r="O11">
        <v>11</v>
      </c>
      <c r="P11" t="s">
        <v>126</v>
      </c>
      <c r="Q11">
        <v>2021</v>
      </c>
      <c r="R11" s="3">
        <v>44207</v>
      </c>
      <c r="S11" s="8">
        <f>Tabla1[[#This Row],[DISCOUNT %]]%*Tabla1[[#This Row],[Total Selling Value]]</f>
        <v>88.031999999999996</v>
      </c>
      <c r="T11" s="12">
        <f>Tabla1[[#This Row],[SELLING PRICE]]-Tabla1[[#This Row],[BUYING PRIZE]]</f>
        <v>34.72</v>
      </c>
      <c r="U11" s="12">
        <f>Tabla1[[#This Row],[profit_per_product]]*Tabla1[[#This Row],[QUANTITY]]</f>
        <v>138.88</v>
      </c>
      <c r="V11" s="16">
        <f>Tabla1[[#This Row],[total_profit]]/Tabla1[[#This Row],[Total Selling Value]]</f>
        <v>0.23664122137404581</v>
      </c>
      <c r="W11" s="4" t="str">
        <f>IF(Tabla1[[#This Row],[Total Buying Value]]&gt;=((2/3)*MAX(Tabla1[Total Buying Value])),"Grande",IF(Tabla1[[#This Row],[Total Buying Value]]&lt;=((1/3)*MAX(Tabla1[Total Buying Value])),"Pequeña","Mediana"))</f>
        <v>Pequeña</v>
      </c>
      <c r="X11" s="4" t="str">
        <f>IF(Tabla1[[#This Row],[PAYMENT MODE]]="CASH","VERDADERO","FALSO")</f>
        <v>FALSO</v>
      </c>
      <c r="Y11" s="15" t="str">
        <f>TEXT(Tabla1[[#This Row],[formatted_date]],"mmm-aaaa")</f>
        <v>ene-2021</v>
      </c>
    </row>
    <row r="12" spans="1:25">
      <c r="A12">
        <v>44207</v>
      </c>
      <c r="B12" t="s">
        <v>30</v>
      </c>
      <c r="C12" t="str">
        <f>Tabla1[[#This Row],[DATE]]&amp;Tabla1[[#This Row],[PRODUCT ID]]</f>
        <v>44207P0042</v>
      </c>
      <c r="D12">
        <v>4</v>
      </c>
      <c r="E12" t="s">
        <v>70</v>
      </c>
      <c r="F12" t="s">
        <v>71</v>
      </c>
      <c r="G12" s="5">
        <v>23</v>
      </c>
      <c r="H12" t="s">
        <v>80</v>
      </c>
      <c r="I12" t="s">
        <v>118</v>
      </c>
      <c r="J12" t="s">
        <v>122</v>
      </c>
      <c r="K12" s="12">
        <v>120</v>
      </c>
      <c r="L12" s="12">
        <f>Tabla1[[#This Row],[Total Selling Value]]/Tabla1[[#This Row],[QUANTITY]]</f>
        <v>162</v>
      </c>
      <c r="M12" s="12">
        <v>480</v>
      </c>
      <c r="N12" s="8">
        <v>648</v>
      </c>
      <c r="O12">
        <v>11</v>
      </c>
      <c r="P12" t="s">
        <v>126</v>
      </c>
      <c r="Q12">
        <v>2021</v>
      </c>
      <c r="R12" s="3">
        <v>44207</v>
      </c>
      <c r="S12" s="8">
        <f>Tabla1[[#This Row],[DISCOUNT %]]%*Tabla1[[#This Row],[Total Selling Value]]</f>
        <v>149.04000000000002</v>
      </c>
      <c r="T12" s="12">
        <f>Tabla1[[#This Row],[SELLING PRICE]]-Tabla1[[#This Row],[BUYING PRIZE]]</f>
        <v>42</v>
      </c>
      <c r="U12" s="12">
        <f>Tabla1[[#This Row],[profit_per_product]]*Tabla1[[#This Row],[QUANTITY]]</f>
        <v>168</v>
      </c>
      <c r="V12" s="16">
        <f>Tabla1[[#This Row],[total_profit]]/Tabla1[[#This Row],[Total Selling Value]]</f>
        <v>0.25925925925925924</v>
      </c>
      <c r="W12" s="4" t="str">
        <f>IF(Tabla1[[#This Row],[Total Buying Value]]&gt;=((2/3)*MAX(Tabla1[Total Buying Value])),"Grande",IF(Tabla1[[#This Row],[Total Buying Value]]&lt;=((1/3)*MAX(Tabla1[Total Buying Value])),"Pequeña","Mediana"))</f>
        <v>Pequeña</v>
      </c>
      <c r="X12" s="4" t="str">
        <f>IF(Tabla1[[#This Row],[PAYMENT MODE]]="CASH","VERDADERO","FALSO")</f>
        <v>FALSO</v>
      </c>
      <c r="Y12" s="15" t="str">
        <f>TEXT(Tabla1[[#This Row],[formatted_date]],"mmm-aaaa")</f>
        <v>ene-2021</v>
      </c>
    </row>
    <row r="13" spans="1:25">
      <c r="A13">
        <v>44208</v>
      </c>
      <c r="B13" t="s">
        <v>30</v>
      </c>
      <c r="C13" t="str">
        <f>Tabla1[[#This Row],[DATE]]&amp;Tabla1[[#This Row],[PRODUCT ID]]</f>
        <v>44208P0042</v>
      </c>
      <c r="D13">
        <v>10</v>
      </c>
      <c r="E13" t="s">
        <v>71</v>
      </c>
      <c r="F13" t="s">
        <v>138</v>
      </c>
      <c r="G13" s="5">
        <v>16</v>
      </c>
      <c r="H13" t="s">
        <v>80</v>
      </c>
      <c r="I13" t="s">
        <v>118</v>
      </c>
      <c r="J13" t="s">
        <v>122</v>
      </c>
      <c r="K13" s="12">
        <v>120</v>
      </c>
      <c r="L13" s="12">
        <f>Tabla1[[#This Row],[Total Selling Value]]/Tabla1[[#This Row],[QUANTITY]]</f>
        <v>162</v>
      </c>
      <c r="M13" s="12">
        <v>1200</v>
      </c>
      <c r="N13" s="8">
        <v>1620</v>
      </c>
      <c r="O13">
        <v>12</v>
      </c>
      <c r="P13" t="s">
        <v>126</v>
      </c>
      <c r="Q13">
        <v>2021</v>
      </c>
      <c r="R13" s="3">
        <v>44208</v>
      </c>
      <c r="S13" s="8">
        <f>Tabla1[[#This Row],[DISCOUNT %]]%*Tabla1[[#This Row],[Total Selling Value]]</f>
        <v>259.2</v>
      </c>
      <c r="T13" s="12">
        <f>Tabla1[[#This Row],[SELLING PRICE]]-Tabla1[[#This Row],[BUYING PRIZE]]</f>
        <v>42</v>
      </c>
      <c r="U13" s="12">
        <f>Tabla1[[#This Row],[profit_per_product]]*Tabla1[[#This Row],[QUANTITY]]</f>
        <v>420</v>
      </c>
      <c r="V13" s="16">
        <f>Tabla1[[#This Row],[total_profit]]/Tabla1[[#This Row],[Total Selling Value]]</f>
        <v>0.25925925925925924</v>
      </c>
      <c r="W13" s="4" t="str">
        <f>IF(Tabla1[[#This Row],[Total Buying Value]]&gt;=((2/3)*MAX(Tabla1[Total Buying Value])),"Grande",IF(Tabla1[[#This Row],[Total Buying Value]]&lt;=((1/3)*MAX(Tabla1[Total Buying Value])),"Pequeña","Mediana"))</f>
        <v>Mediana</v>
      </c>
      <c r="X13" s="4" t="str">
        <f>IF(Tabla1[[#This Row],[PAYMENT MODE]]="CASH","VERDADERO","FALSO")</f>
        <v>VERDADERO</v>
      </c>
      <c r="Y13" s="15" t="str">
        <f>TEXT(Tabla1[[#This Row],[formatted_date]],"mmm-aaaa")</f>
        <v>ene-2021</v>
      </c>
    </row>
    <row r="14" spans="1:25">
      <c r="A14">
        <v>44214</v>
      </c>
      <c r="B14" t="s">
        <v>31</v>
      </c>
      <c r="C14" t="str">
        <f>Tabla1[[#This Row],[DATE]]&amp;Tabla1[[#This Row],[PRODUCT ID]]</f>
        <v>44214P0044</v>
      </c>
      <c r="D14">
        <v>13</v>
      </c>
      <c r="E14" t="s">
        <v>70</v>
      </c>
      <c r="F14" t="s">
        <v>71</v>
      </c>
      <c r="G14" s="5">
        <v>51</v>
      </c>
      <c r="H14" t="s">
        <v>81</v>
      </c>
      <c r="I14" t="s">
        <v>118</v>
      </c>
      <c r="J14" t="s">
        <v>123</v>
      </c>
      <c r="K14" s="12">
        <v>76</v>
      </c>
      <c r="L14" s="12">
        <f>Tabla1[[#This Row],[Total Selling Value]]/Tabla1[[#This Row],[QUANTITY]]</f>
        <v>82.08</v>
      </c>
      <c r="M14" s="12">
        <v>988</v>
      </c>
      <c r="N14" s="8">
        <v>1067.04</v>
      </c>
      <c r="O14">
        <v>18</v>
      </c>
      <c r="P14" t="s">
        <v>126</v>
      </c>
      <c r="Q14">
        <v>2021</v>
      </c>
      <c r="R14" s="3">
        <v>44214</v>
      </c>
      <c r="S14" s="8">
        <f>Tabla1[[#This Row],[DISCOUNT %]]%*Tabla1[[#This Row],[Total Selling Value]]</f>
        <v>544.19039999999995</v>
      </c>
      <c r="T14" s="12">
        <f>Tabla1[[#This Row],[SELLING PRICE]]-Tabla1[[#This Row],[BUYING PRIZE]]</f>
        <v>6.0799999999999983</v>
      </c>
      <c r="U14" s="12">
        <f>Tabla1[[#This Row],[profit_per_product]]*Tabla1[[#This Row],[QUANTITY]]</f>
        <v>79.039999999999978</v>
      </c>
      <c r="V14" s="16">
        <f>Tabla1[[#This Row],[total_profit]]/Tabla1[[#This Row],[Total Selling Value]]</f>
        <v>7.4074074074074056E-2</v>
      </c>
      <c r="W14" s="4" t="str">
        <f>IF(Tabla1[[#This Row],[Total Buying Value]]&gt;=((2/3)*MAX(Tabla1[Total Buying Value])),"Grande",IF(Tabla1[[#This Row],[Total Buying Value]]&lt;=((1/3)*MAX(Tabla1[Total Buying Value])),"Pequeña","Mediana"))</f>
        <v>Mediana</v>
      </c>
      <c r="X14" s="4" t="str">
        <f>IF(Tabla1[[#This Row],[PAYMENT MODE]]="CASH","VERDADERO","FALSO")</f>
        <v>FALSO</v>
      </c>
      <c r="Y14" s="15" t="str">
        <f>TEXT(Tabla1[[#This Row],[formatted_date]],"mmm-aaaa")</f>
        <v>ene-2021</v>
      </c>
    </row>
    <row r="15" spans="1:25">
      <c r="A15">
        <v>44214</v>
      </c>
      <c r="B15" t="s">
        <v>32</v>
      </c>
      <c r="C15" t="str">
        <f>Tabla1[[#This Row],[DATE]]&amp;Tabla1[[#This Row],[PRODUCT ID]]</f>
        <v>44214P0023</v>
      </c>
      <c r="D15">
        <v>3</v>
      </c>
      <c r="E15" t="s">
        <v>71</v>
      </c>
      <c r="F15" t="s">
        <v>138</v>
      </c>
      <c r="G15" s="5">
        <v>9</v>
      </c>
      <c r="H15" t="s">
        <v>82</v>
      </c>
      <c r="I15" t="s">
        <v>117</v>
      </c>
      <c r="J15" t="s">
        <v>122</v>
      </c>
      <c r="K15" s="12">
        <v>141</v>
      </c>
      <c r="L15" s="12">
        <f>Tabla1[[#This Row],[Total Selling Value]]/Tabla1[[#This Row],[QUANTITY]]</f>
        <v>149.46</v>
      </c>
      <c r="M15" s="12">
        <v>423</v>
      </c>
      <c r="N15" s="8">
        <v>448.38</v>
      </c>
      <c r="O15">
        <v>18</v>
      </c>
      <c r="P15" t="s">
        <v>126</v>
      </c>
      <c r="Q15">
        <v>2021</v>
      </c>
      <c r="R15" s="3">
        <v>44214</v>
      </c>
      <c r="S15" s="8">
        <f>Tabla1[[#This Row],[DISCOUNT %]]%*Tabla1[[#This Row],[Total Selling Value]]</f>
        <v>40.354199999999999</v>
      </c>
      <c r="T15" s="12">
        <f>Tabla1[[#This Row],[SELLING PRICE]]-Tabla1[[#This Row],[BUYING PRIZE]]</f>
        <v>8.460000000000008</v>
      </c>
      <c r="U15" s="12">
        <f>Tabla1[[#This Row],[profit_per_product]]*Tabla1[[#This Row],[QUANTITY]]</f>
        <v>25.380000000000024</v>
      </c>
      <c r="V15" s="16">
        <f>Tabla1[[#This Row],[total_profit]]/Tabla1[[#This Row],[Total Selling Value]]</f>
        <v>5.6603773584905717E-2</v>
      </c>
      <c r="W15" s="4" t="str">
        <f>IF(Tabla1[[#This Row],[Total Buying Value]]&gt;=((2/3)*MAX(Tabla1[Total Buying Value])),"Grande",IF(Tabla1[[#This Row],[Total Buying Value]]&lt;=((1/3)*MAX(Tabla1[Total Buying Value])),"Pequeña","Mediana"))</f>
        <v>Pequeña</v>
      </c>
      <c r="X15" s="4" t="str">
        <f>IF(Tabla1[[#This Row],[PAYMENT MODE]]="CASH","VERDADERO","FALSO")</f>
        <v>VERDADERO</v>
      </c>
      <c r="Y15" s="15" t="str">
        <f>TEXT(Tabla1[[#This Row],[formatted_date]],"mmm-aaaa")</f>
        <v>ene-2021</v>
      </c>
    </row>
    <row r="16" spans="1:25">
      <c r="A16">
        <v>44215</v>
      </c>
      <c r="B16" t="s">
        <v>24</v>
      </c>
      <c r="C16" t="str">
        <f>Tabla1[[#This Row],[DATE]]&amp;Tabla1[[#This Row],[PRODUCT ID]]</f>
        <v>44215P0035</v>
      </c>
      <c r="D16">
        <v>6</v>
      </c>
      <c r="E16" t="s">
        <v>70</v>
      </c>
      <c r="F16" t="s">
        <v>138</v>
      </c>
      <c r="G16" s="5">
        <v>43</v>
      </c>
      <c r="H16" t="s">
        <v>77</v>
      </c>
      <c r="I16" t="s">
        <v>121</v>
      </c>
      <c r="J16" t="s">
        <v>125</v>
      </c>
      <c r="K16" s="12">
        <v>5</v>
      </c>
      <c r="L16" s="12">
        <v>6.7</v>
      </c>
      <c r="M16" s="12">
        <v>30</v>
      </c>
      <c r="N16" s="8">
        <v>40.200000000000003</v>
      </c>
      <c r="O16">
        <v>19</v>
      </c>
      <c r="P16" t="s">
        <v>126</v>
      </c>
      <c r="Q16">
        <v>2021</v>
      </c>
      <c r="R16" s="3">
        <v>44215</v>
      </c>
      <c r="S16" s="8">
        <f>Tabla1[[#This Row],[DISCOUNT %]]%*Tabla1[[#This Row],[Total Selling Value]]</f>
        <v>17.286000000000001</v>
      </c>
      <c r="T16" s="12">
        <f>Tabla1[[#This Row],[SELLING PRICE]]-Tabla1[[#This Row],[BUYING PRIZE]]</f>
        <v>1.7000000000000002</v>
      </c>
      <c r="U16" s="12">
        <f>Tabla1[[#This Row],[profit_per_product]]*Tabla1[[#This Row],[QUANTITY]]</f>
        <v>10.200000000000001</v>
      </c>
      <c r="V16" s="16">
        <f>Tabla1[[#This Row],[total_profit]]/Tabla1[[#This Row],[Total Selling Value]]</f>
        <v>0.2537313432835821</v>
      </c>
      <c r="W16" s="4" t="str">
        <f>IF(Tabla1[[#This Row],[Total Buying Value]]&gt;=((2/3)*MAX(Tabla1[Total Buying Value])),"Grande",IF(Tabla1[[#This Row],[Total Buying Value]]&lt;=((1/3)*MAX(Tabla1[Total Buying Value])),"Pequeña","Mediana"))</f>
        <v>Pequeña</v>
      </c>
      <c r="X16" s="4" t="str">
        <f>IF(Tabla1[[#This Row],[PAYMENT MODE]]="CASH","VERDADERO","FALSO")</f>
        <v>VERDADERO</v>
      </c>
      <c r="Y16" s="15" t="str">
        <f>TEXT(Tabla1[[#This Row],[formatted_date]],"mmm-aaaa")</f>
        <v>ene-2021</v>
      </c>
    </row>
    <row r="17" spans="1:25">
      <c r="A17">
        <v>44216</v>
      </c>
      <c r="B17" t="s">
        <v>33</v>
      </c>
      <c r="C17" t="str">
        <f>Tabla1[[#This Row],[DATE]]&amp;Tabla1[[#This Row],[PRODUCT ID]]</f>
        <v>44216P0034</v>
      </c>
      <c r="D17">
        <v>4</v>
      </c>
      <c r="E17" t="s">
        <v>70</v>
      </c>
      <c r="F17" t="s">
        <v>138</v>
      </c>
      <c r="G17" s="5">
        <v>45</v>
      </c>
      <c r="H17" t="s">
        <v>83</v>
      </c>
      <c r="I17" t="s">
        <v>121</v>
      </c>
      <c r="J17" t="s">
        <v>124</v>
      </c>
      <c r="K17" s="12">
        <v>55</v>
      </c>
      <c r="L17" s="12">
        <v>58.3</v>
      </c>
      <c r="M17" s="12">
        <v>220</v>
      </c>
      <c r="N17" s="8">
        <v>233.2</v>
      </c>
      <c r="O17">
        <v>20</v>
      </c>
      <c r="P17" t="s">
        <v>126</v>
      </c>
      <c r="Q17">
        <v>2021</v>
      </c>
      <c r="R17" s="3">
        <v>44216</v>
      </c>
      <c r="S17" s="8">
        <f>Tabla1[[#This Row],[DISCOUNT %]]%*Tabla1[[#This Row],[Total Selling Value]]</f>
        <v>104.94</v>
      </c>
      <c r="T17" s="12">
        <f>Tabla1[[#This Row],[SELLING PRICE]]-Tabla1[[#This Row],[BUYING PRIZE]]</f>
        <v>3.2999999999999972</v>
      </c>
      <c r="U17" s="12">
        <f>Tabla1[[#This Row],[profit_per_product]]*Tabla1[[#This Row],[QUANTITY]]</f>
        <v>13.199999999999989</v>
      </c>
      <c r="V17" s="16">
        <f>Tabla1[[#This Row],[total_profit]]/Tabla1[[#This Row],[Total Selling Value]]</f>
        <v>5.6603773584905613E-2</v>
      </c>
      <c r="W17" s="4" t="str">
        <f>IF(Tabla1[[#This Row],[Total Buying Value]]&gt;=((2/3)*MAX(Tabla1[Total Buying Value])),"Grande",IF(Tabla1[[#This Row],[Total Buying Value]]&lt;=((1/3)*MAX(Tabla1[Total Buying Value])),"Pequeña","Mediana"))</f>
        <v>Pequeña</v>
      </c>
      <c r="X17" s="4" t="str">
        <f>IF(Tabla1[[#This Row],[PAYMENT MODE]]="CASH","VERDADERO","FALSO")</f>
        <v>VERDADERO</v>
      </c>
      <c r="Y17" s="15" t="str">
        <f>TEXT(Tabla1[[#This Row],[formatted_date]],"mmm-aaaa")</f>
        <v>ene-2021</v>
      </c>
    </row>
    <row r="18" spans="1:25">
      <c r="A18">
        <v>44216</v>
      </c>
      <c r="B18" t="s">
        <v>34</v>
      </c>
      <c r="C18" t="str">
        <f>Tabla1[[#This Row],[DATE]]&amp;Tabla1[[#This Row],[PRODUCT ID]]</f>
        <v>44216P0020</v>
      </c>
      <c r="D18">
        <v>4</v>
      </c>
      <c r="E18" t="s">
        <v>70</v>
      </c>
      <c r="F18" t="s">
        <v>138</v>
      </c>
      <c r="G18" s="5">
        <v>53</v>
      </c>
      <c r="H18" t="s">
        <v>84</v>
      </c>
      <c r="I18" t="s">
        <v>117</v>
      </c>
      <c r="J18" t="s">
        <v>124</v>
      </c>
      <c r="K18" s="12">
        <v>61</v>
      </c>
      <c r="L18" s="12">
        <v>76.25</v>
      </c>
      <c r="M18" s="12">
        <v>244</v>
      </c>
      <c r="N18" s="8">
        <v>305</v>
      </c>
      <c r="O18">
        <v>20</v>
      </c>
      <c r="P18" t="s">
        <v>126</v>
      </c>
      <c r="Q18">
        <v>2021</v>
      </c>
      <c r="R18" s="3">
        <v>44216</v>
      </c>
      <c r="S18" s="8">
        <f>Tabla1[[#This Row],[DISCOUNT %]]%*Tabla1[[#This Row],[Total Selling Value]]</f>
        <v>161.65</v>
      </c>
      <c r="T18" s="12">
        <f>Tabla1[[#This Row],[SELLING PRICE]]-Tabla1[[#This Row],[BUYING PRIZE]]</f>
        <v>15.25</v>
      </c>
      <c r="U18" s="12">
        <f>Tabla1[[#This Row],[profit_per_product]]*Tabla1[[#This Row],[QUANTITY]]</f>
        <v>61</v>
      </c>
      <c r="V18" s="16">
        <f>Tabla1[[#This Row],[total_profit]]/Tabla1[[#This Row],[Total Selling Value]]</f>
        <v>0.2</v>
      </c>
      <c r="W18" s="4" t="str">
        <f>IF(Tabla1[[#This Row],[Total Buying Value]]&gt;=((2/3)*MAX(Tabla1[Total Buying Value])),"Grande",IF(Tabla1[[#This Row],[Total Buying Value]]&lt;=((1/3)*MAX(Tabla1[Total Buying Value])),"Pequeña","Mediana"))</f>
        <v>Pequeña</v>
      </c>
      <c r="X18" s="4" t="str">
        <f>IF(Tabla1[[#This Row],[PAYMENT MODE]]="CASH","VERDADERO","FALSO")</f>
        <v>VERDADERO</v>
      </c>
      <c r="Y18" s="15" t="str">
        <f>TEXT(Tabla1[[#This Row],[formatted_date]],"mmm-aaaa")</f>
        <v>ene-2021</v>
      </c>
    </row>
    <row r="19" spans="1:25">
      <c r="A19">
        <v>44217</v>
      </c>
      <c r="B19" t="s">
        <v>23</v>
      </c>
      <c r="C19" t="str">
        <f>Tabla1[[#This Row],[DATE]]&amp;Tabla1[[#This Row],[PRODUCT ID]]</f>
        <v>44217P0004</v>
      </c>
      <c r="D19">
        <v>15</v>
      </c>
      <c r="E19" t="s">
        <v>68</v>
      </c>
      <c r="F19" t="s">
        <v>138</v>
      </c>
      <c r="G19" s="5">
        <v>34</v>
      </c>
      <c r="H19" t="s">
        <v>76</v>
      </c>
      <c r="I19" t="s">
        <v>119</v>
      </c>
      <c r="J19" t="s">
        <v>124</v>
      </c>
      <c r="K19" s="12">
        <v>44</v>
      </c>
      <c r="L19" s="12">
        <v>48.84</v>
      </c>
      <c r="M19" s="12">
        <v>660</v>
      </c>
      <c r="N19" s="8">
        <v>732.6</v>
      </c>
      <c r="O19">
        <v>21</v>
      </c>
      <c r="P19" t="s">
        <v>126</v>
      </c>
      <c r="Q19">
        <v>2021</v>
      </c>
      <c r="R19" s="3">
        <v>44217</v>
      </c>
      <c r="S19" s="8">
        <f>Tabla1[[#This Row],[DISCOUNT %]]%*Tabla1[[#This Row],[Total Selling Value]]</f>
        <v>249.08400000000003</v>
      </c>
      <c r="T19" s="12">
        <f>Tabla1[[#This Row],[SELLING PRICE]]-Tabla1[[#This Row],[BUYING PRIZE]]</f>
        <v>4.8400000000000034</v>
      </c>
      <c r="U19" s="12">
        <f>Tabla1[[#This Row],[profit_per_product]]*Tabla1[[#This Row],[QUANTITY]]</f>
        <v>72.600000000000051</v>
      </c>
      <c r="V19" s="16">
        <f>Tabla1[[#This Row],[total_profit]]/Tabla1[[#This Row],[Total Selling Value]]</f>
        <v>9.9099099099099169E-2</v>
      </c>
      <c r="W19" s="4" t="str">
        <f>IF(Tabla1[[#This Row],[Total Buying Value]]&gt;=((2/3)*MAX(Tabla1[Total Buying Value])),"Grande",IF(Tabla1[[#This Row],[Total Buying Value]]&lt;=((1/3)*MAX(Tabla1[Total Buying Value])),"Pequeña","Mediana"))</f>
        <v>Pequeña</v>
      </c>
      <c r="X19" s="4" t="str">
        <f>IF(Tabla1[[#This Row],[PAYMENT MODE]]="CASH","VERDADERO","FALSO")</f>
        <v>VERDADERO</v>
      </c>
      <c r="Y19" s="15" t="str">
        <f>TEXT(Tabla1[[#This Row],[formatted_date]],"mmm-aaaa")</f>
        <v>ene-2021</v>
      </c>
    </row>
    <row r="20" spans="1:25">
      <c r="A20">
        <v>44217</v>
      </c>
      <c r="B20" t="s">
        <v>26</v>
      </c>
      <c r="C20" t="str">
        <f>Tabla1[[#This Row],[DATE]]&amp;Tabla1[[#This Row],[PRODUCT ID]]</f>
        <v>44217P0003</v>
      </c>
      <c r="D20">
        <v>9</v>
      </c>
      <c r="E20" t="s">
        <v>70</v>
      </c>
      <c r="F20" t="s">
        <v>71</v>
      </c>
      <c r="G20" s="5">
        <v>28</v>
      </c>
      <c r="H20" t="s">
        <v>79</v>
      </c>
      <c r="I20" t="s">
        <v>119</v>
      </c>
      <c r="J20" t="s">
        <v>123</v>
      </c>
      <c r="K20" s="12">
        <v>71</v>
      </c>
      <c r="L20" s="12">
        <v>80.94</v>
      </c>
      <c r="M20" s="12">
        <v>639</v>
      </c>
      <c r="N20" s="8">
        <v>728.46</v>
      </c>
      <c r="O20">
        <v>21</v>
      </c>
      <c r="P20" t="s">
        <v>126</v>
      </c>
      <c r="Q20">
        <v>2021</v>
      </c>
      <c r="R20" s="3">
        <v>44217</v>
      </c>
      <c r="S20" s="8">
        <f>Tabla1[[#This Row],[DISCOUNT %]]%*Tabla1[[#This Row],[Total Selling Value]]</f>
        <v>203.96880000000002</v>
      </c>
      <c r="T20" s="12">
        <f>Tabla1[[#This Row],[SELLING PRICE]]-Tabla1[[#This Row],[BUYING PRIZE]]</f>
        <v>9.9399999999999977</v>
      </c>
      <c r="U20" s="12">
        <f>Tabla1[[#This Row],[profit_per_product]]*Tabla1[[#This Row],[QUANTITY]]</f>
        <v>89.45999999999998</v>
      </c>
      <c r="V20" s="16">
        <f>Tabla1[[#This Row],[total_profit]]/Tabla1[[#This Row],[Total Selling Value]]</f>
        <v>0.12280701754385961</v>
      </c>
      <c r="W20" s="4" t="str">
        <f>IF(Tabla1[[#This Row],[Total Buying Value]]&gt;=((2/3)*MAX(Tabla1[Total Buying Value])),"Grande",IF(Tabla1[[#This Row],[Total Buying Value]]&lt;=((1/3)*MAX(Tabla1[Total Buying Value])),"Pequeña","Mediana"))</f>
        <v>Pequeña</v>
      </c>
      <c r="X20" s="4" t="str">
        <f>IF(Tabla1[[#This Row],[PAYMENT MODE]]="CASH","VERDADERO","FALSO")</f>
        <v>FALSO</v>
      </c>
      <c r="Y20" s="15" t="str">
        <f>TEXT(Tabla1[[#This Row],[formatted_date]],"mmm-aaaa")</f>
        <v>ene-2021</v>
      </c>
    </row>
    <row r="21" spans="1:25">
      <c r="A21">
        <v>44217</v>
      </c>
      <c r="B21" t="s">
        <v>30</v>
      </c>
      <c r="C21" t="str">
        <f>Tabla1[[#This Row],[DATE]]&amp;Tabla1[[#This Row],[PRODUCT ID]]</f>
        <v>44217P0042</v>
      </c>
      <c r="D21">
        <v>6</v>
      </c>
      <c r="E21" t="s">
        <v>70</v>
      </c>
      <c r="F21" t="s">
        <v>71</v>
      </c>
      <c r="G21" s="5">
        <v>0</v>
      </c>
      <c r="H21" t="s">
        <v>80</v>
      </c>
      <c r="I21" t="s">
        <v>118</v>
      </c>
      <c r="J21" t="s">
        <v>122</v>
      </c>
      <c r="K21" s="12">
        <v>120</v>
      </c>
      <c r="L21" s="12">
        <v>162</v>
      </c>
      <c r="M21" s="12">
        <v>720</v>
      </c>
      <c r="N21" s="8">
        <v>972</v>
      </c>
      <c r="O21">
        <v>21</v>
      </c>
      <c r="P21" t="s">
        <v>126</v>
      </c>
      <c r="Q21">
        <v>2021</v>
      </c>
      <c r="R21" s="3">
        <v>44217</v>
      </c>
      <c r="S21" s="8">
        <f>Tabla1[[#This Row],[DISCOUNT %]]%*Tabla1[[#This Row],[Total Selling Value]]</f>
        <v>0</v>
      </c>
      <c r="T21" s="12">
        <f>Tabla1[[#This Row],[SELLING PRICE]]-Tabla1[[#This Row],[BUYING PRIZE]]</f>
        <v>42</v>
      </c>
      <c r="U21" s="12">
        <f>Tabla1[[#This Row],[profit_per_product]]*Tabla1[[#This Row],[QUANTITY]]</f>
        <v>252</v>
      </c>
      <c r="V21" s="16">
        <f>Tabla1[[#This Row],[total_profit]]/Tabla1[[#This Row],[Total Selling Value]]</f>
        <v>0.25925925925925924</v>
      </c>
      <c r="W21" s="4" t="str">
        <f>IF(Tabla1[[#This Row],[Total Buying Value]]&gt;=((2/3)*MAX(Tabla1[Total Buying Value])),"Grande",IF(Tabla1[[#This Row],[Total Buying Value]]&lt;=((1/3)*MAX(Tabla1[Total Buying Value])),"Pequeña","Mediana"))</f>
        <v>Pequeña</v>
      </c>
      <c r="X21" s="4" t="str">
        <f>IF(Tabla1[[#This Row],[PAYMENT MODE]]="CASH","VERDADERO","FALSO")</f>
        <v>FALSO</v>
      </c>
      <c r="Y21" s="15" t="str">
        <f>TEXT(Tabla1[[#This Row],[formatted_date]],"mmm-aaaa")</f>
        <v>ene-2021</v>
      </c>
    </row>
    <row r="22" spans="1:25">
      <c r="A22">
        <v>44221</v>
      </c>
      <c r="B22" t="s">
        <v>33</v>
      </c>
      <c r="C22" t="str">
        <f>Tabla1[[#This Row],[DATE]]&amp;Tabla1[[#This Row],[PRODUCT ID]]</f>
        <v>44221P0034</v>
      </c>
      <c r="D22">
        <v>6</v>
      </c>
      <c r="E22" t="s">
        <v>70</v>
      </c>
      <c r="F22" t="s">
        <v>138</v>
      </c>
      <c r="G22" s="5">
        <v>13</v>
      </c>
      <c r="H22" t="s">
        <v>83</v>
      </c>
      <c r="I22" t="s">
        <v>121</v>
      </c>
      <c r="J22" t="s">
        <v>124</v>
      </c>
      <c r="K22" s="12">
        <v>55</v>
      </c>
      <c r="L22" s="12">
        <v>58.3</v>
      </c>
      <c r="M22" s="12">
        <v>330</v>
      </c>
      <c r="N22" s="8">
        <v>349.8</v>
      </c>
      <c r="O22">
        <v>25</v>
      </c>
      <c r="P22" t="s">
        <v>126</v>
      </c>
      <c r="Q22">
        <v>2021</v>
      </c>
      <c r="R22" s="3">
        <v>44221</v>
      </c>
      <c r="S22" s="8">
        <f>Tabla1[[#This Row],[DISCOUNT %]]%*Tabla1[[#This Row],[Total Selling Value]]</f>
        <v>45.474000000000004</v>
      </c>
      <c r="T22" s="12">
        <f>Tabla1[[#This Row],[SELLING PRICE]]-Tabla1[[#This Row],[BUYING PRIZE]]</f>
        <v>3.2999999999999972</v>
      </c>
      <c r="U22" s="12">
        <f>Tabla1[[#This Row],[profit_per_product]]*Tabla1[[#This Row],[QUANTITY]]</f>
        <v>19.799999999999983</v>
      </c>
      <c r="V22" s="16">
        <f>Tabla1[[#This Row],[total_profit]]/Tabla1[[#This Row],[Total Selling Value]]</f>
        <v>5.6603773584905613E-2</v>
      </c>
      <c r="W22" s="4" t="str">
        <f>IF(Tabla1[[#This Row],[Total Buying Value]]&gt;=((2/3)*MAX(Tabla1[Total Buying Value])),"Grande",IF(Tabla1[[#This Row],[Total Buying Value]]&lt;=((1/3)*MAX(Tabla1[Total Buying Value])),"Pequeña","Mediana"))</f>
        <v>Pequeña</v>
      </c>
      <c r="X22" s="4" t="str">
        <f>IF(Tabla1[[#This Row],[PAYMENT MODE]]="CASH","VERDADERO","FALSO")</f>
        <v>VERDADERO</v>
      </c>
      <c r="Y22" s="15" t="str">
        <f>TEXT(Tabla1[[#This Row],[formatted_date]],"mmm-aaaa")</f>
        <v>ene-2021</v>
      </c>
    </row>
    <row r="23" spans="1:25">
      <c r="A23">
        <v>44221</v>
      </c>
      <c r="B23" t="s">
        <v>24</v>
      </c>
      <c r="C23" t="str">
        <f>Tabla1[[#This Row],[DATE]]&amp;Tabla1[[#This Row],[PRODUCT ID]]</f>
        <v>44221P0035</v>
      </c>
      <c r="D23">
        <v>7</v>
      </c>
      <c r="E23" t="s">
        <v>70</v>
      </c>
      <c r="F23" t="s">
        <v>71</v>
      </c>
      <c r="G23" s="5">
        <v>25</v>
      </c>
      <c r="H23" t="s">
        <v>77</v>
      </c>
      <c r="I23" t="s">
        <v>121</v>
      </c>
      <c r="J23" t="s">
        <v>125</v>
      </c>
      <c r="K23" s="12">
        <v>5</v>
      </c>
      <c r="L23" s="12">
        <v>6.7</v>
      </c>
      <c r="M23" s="12">
        <v>35</v>
      </c>
      <c r="N23" s="8">
        <v>46.9</v>
      </c>
      <c r="O23">
        <v>25</v>
      </c>
      <c r="P23" t="s">
        <v>126</v>
      </c>
      <c r="Q23">
        <v>2021</v>
      </c>
      <c r="R23" s="3">
        <v>44221</v>
      </c>
      <c r="S23" s="8">
        <f>Tabla1[[#This Row],[DISCOUNT %]]%*Tabla1[[#This Row],[Total Selling Value]]</f>
        <v>11.725</v>
      </c>
      <c r="T23" s="12">
        <f>Tabla1[[#This Row],[SELLING PRICE]]-Tabla1[[#This Row],[BUYING PRIZE]]</f>
        <v>1.7000000000000002</v>
      </c>
      <c r="U23" s="12">
        <f>Tabla1[[#This Row],[profit_per_product]]*Tabla1[[#This Row],[QUANTITY]]</f>
        <v>11.900000000000002</v>
      </c>
      <c r="V23" s="16">
        <f>Tabla1[[#This Row],[total_profit]]/Tabla1[[#This Row],[Total Selling Value]]</f>
        <v>0.25373134328358216</v>
      </c>
      <c r="W23" s="4" t="str">
        <f>IF(Tabla1[[#This Row],[Total Buying Value]]&gt;=((2/3)*MAX(Tabla1[Total Buying Value])),"Grande",IF(Tabla1[[#This Row],[Total Buying Value]]&lt;=((1/3)*MAX(Tabla1[Total Buying Value])),"Pequeña","Mediana"))</f>
        <v>Pequeña</v>
      </c>
      <c r="X23" s="4" t="str">
        <f>IF(Tabla1[[#This Row],[PAYMENT MODE]]="CASH","VERDADERO","FALSO")</f>
        <v>FALSO</v>
      </c>
      <c r="Y23" s="15" t="str">
        <f>TEXT(Tabla1[[#This Row],[formatted_date]],"mmm-aaaa")</f>
        <v>ene-2021</v>
      </c>
    </row>
    <row r="24" spans="1:25">
      <c r="A24">
        <v>44221</v>
      </c>
      <c r="B24" t="s">
        <v>25</v>
      </c>
      <c r="C24" t="str">
        <f>Tabla1[[#This Row],[DATE]]&amp;Tabla1[[#This Row],[PRODUCT ID]]</f>
        <v>44221P0031</v>
      </c>
      <c r="D24">
        <v>14</v>
      </c>
      <c r="E24" t="s">
        <v>70</v>
      </c>
      <c r="F24" t="s">
        <v>71</v>
      </c>
      <c r="G24" s="5">
        <v>8</v>
      </c>
      <c r="H24" t="s">
        <v>78</v>
      </c>
      <c r="I24" t="s">
        <v>121</v>
      </c>
      <c r="J24" t="s">
        <v>123</v>
      </c>
      <c r="K24" s="12">
        <v>93</v>
      </c>
      <c r="L24" s="12">
        <v>104.16</v>
      </c>
      <c r="M24" s="12">
        <v>1302</v>
      </c>
      <c r="N24" s="8">
        <v>1458.24</v>
      </c>
      <c r="O24">
        <v>25</v>
      </c>
      <c r="P24" t="s">
        <v>126</v>
      </c>
      <c r="Q24">
        <v>2021</v>
      </c>
      <c r="R24" s="3">
        <v>44221</v>
      </c>
      <c r="S24" s="8">
        <f>Tabla1[[#This Row],[DISCOUNT %]]%*Tabla1[[#This Row],[Total Selling Value]]</f>
        <v>116.6592</v>
      </c>
      <c r="T24" s="12">
        <f>Tabla1[[#This Row],[SELLING PRICE]]-Tabla1[[#This Row],[BUYING PRIZE]]</f>
        <v>11.159999999999997</v>
      </c>
      <c r="U24" s="12">
        <f>Tabla1[[#This Row],[profit_per_product]]*Tabla1[[#This Row],[QUANTITY]]</f>
        <v>156.23999999999995</v>
      </c>
      <c r="V24" s="16">
        <f>Tabla1[[#This Row],[total_profit]]/Tabla1[[#This Row],[Total Selling Value]]</f>
        <v>0.10714285714285711</v>
      </c>
      <c r="W24" s="4" t="str">
        <f>IF(Tabla1[[#This Row],[Total Buying Value]]&gt;=((2/3)*MAX(Tabla1[Total Buying Value])),"Grande",IF(Tabla1[[#This Row],[Total Buying Value]]&lt;=((1/3)*MAX(Tabla1[Total Buying Value])),"Pequeña","Mediana"))</f>
        <v>Mediana</v>
      </c>
      <c r="X24" s="4" t="str">
        <f>IF(Tabla1[[#This Row],[PAYMENT MODE]]="CASH","VERDADERO","FALSO")</f>
        <v>FALSO</v>
      </c>
      <c r="Y24" s="15" t="str">
        <f>TEXT(Tabla1[[#This Row],[formatted_date]],"mmm-aaaa")</f>
        <v>ene-2021</v>
      </c>
    </row>
    <row r="25" spans="1:25">
      <c r="A25">
        <v>44222</v>
      </c>
      <c r="B25" t="s">
        <v>31</v>
      </c>
      <c r="C25" t="str">
        <f>Tabla1[[#This Row],[DATE]]&amp;Tabla1[[#This Row],[PRODUCT ID]]</f>
        <v>44222P0044</v>
      </c>
      <c r="D25">
        <v>9</v>
      </c>
      <c r="E25" t="s">
        <v>68</v>
      </c>
      <c r="F25" t="s">
        <v>138</v>
      </c>
      <c r="G25" s="5">
        <v>5</v>
      </c>
      <c r="H25" t="s">
        <v>81</v>
      </c>
      <c r="I25" t="s">
        <v>118</v>
      </c>
      <c r="J25" t="s">
        <v>123</v>
      </c>
      <c r="K25" s="12">
        <v>76</v>
      </c>
      <c r="L25" s="12">
        <v>82.08</v>
      </c>
      <c r="M25" s="12">
        <v>684</v>
      </c>
      <c r="N25" s="8">
        <v>738.72</v>
      </c>
      <c r="O25">
        <v>26</v>
      </c>
      <c r="P25" t="s">
        <v>126</v>
      </c>
      <c r="Q25">
        <v>2021</v>
      </c>
      <c r="R25" s="3">
        <v>44222</v>
      </c>
      <c r="S25" s="8">
        <f>Tabla1[[#This Row],[DISCOUNT %]]%*Tabla1[[#This Row],[Total Selling Value]]</f>
        <v>36.936</v>
      </c>
      <c r="T25" s="12">
        <f>Tabla1[[#This Row],[SELLING PRICE]]-Tabla1[[#This Row],[BUYING PRIZE]]</f>
        <v>6.0799999999999983</v>
      </c>
      <c r="U25" s="12">
        <f>Tabla1[[#This Row],[profit_per_product]]*Tabla1[[#This Row],[QUANTITY]]</f>
        <v>54.719999999999985</v>
      </c>
      <c r="V25" s="16">
        <f>Tabla1[[#This Row],[total_profit]]/Tabla1[[#This Row],[Total Selling Value]]</f>
        <v>7.4074074074074056E-2</v>
      </c>
      <c r="W25" s="4" t="str">
        <f>IF(Tabla1[[#This Row],[Total Buying Value]]&gt;=((2/3)*MAX(Tabla1[Total Buying Value])),"Grande",IF(Tabla1[[#This Row],[Total Buying Value]]&lt;=((1/3)*MAX(Tabla1[Total Buying Value])),"Pequeña","Mediana"))</f>
        <v>Pequeña</v>
      </c>
      <c r="X25" s="4" t="str">
        <f>IF(Tabla1[[#This Row],[PAYMENT MODE]]="CASH","VERDADERO","FALSO")</f>
        <v>VERDADERO</v>
      </c>
      <c r="Y25" s="15" t="str">
        <f>TEXT(Tabla1[[#This Row],[formatted_date]],"mmm-aaaa")</f>
        <v>ene-2021</v>
      </c>
    </row>
    <row r="26" spans="1:25">
      <c r="A26">
        <v>44222</v>
      </c>
      <c r="B26" t="s">
        <v>35</v>
      </c>
      <c r="C26" t="str">
        <f>Tabla1[[#This Row],[DATE]]&amp;Tabla1[[#This Row],[PRODUCT ID]]</f>
        <v>44222P0006</v>
      </c>
      <c r="D26">
        <v>7</v>
      </c>
      <c r="E26" t="s">
        <v>71</v>
      </c>
      <c r="F26" t="s">
        <v>138</v>
      </c>
      <c r="G26" s="5">
        <v>53</v>
      </c>
      <c r="H26" t="s">
        <v>85</v>
      </c>
      <c r="I26" t="s">
        <v>119</v>
      </c>
      <c r="J26" t="s">
        <v>123</v>
      </c>
      <c r="K26" s="12">
        <v>75</v>
      </c>
      <c r="L26" s="12">
        <v>85.5</v>
      </c>
      <c r="M26" s="12">
        <v>525</v>
      </c>
      <c r="N26" s="8">
        <v>598.5</v>
      </c>
      <c r="O26">
        <v>26</v>
      </c>
      <c r="P26" t="s">
        <v>126</v>
      </c>
      <c r="Q26">
        <v>2021</v>
      </c>
      <c r="R26" s="3">
        <v>44222</v>
      </c>
      <c r="S26" s="8">
        <f>Tabla1[[#This Row],[DISCOUNT %]]%*Tabla1[[#This Row],[Total Selling Value]]</f>
        <v>317.20500000000004</v>
      </c>
      <c r="T26" s="12">
        <f>Tabla1[[#This Row],[SELLING PRICE]]-Tabla1[[#This Row],[BUYING PRIZE]]</f>
        <v>10.5</v>
      </c>
      <c r="U26" s="12">
        <f>Tabla1[[#This Row],[profit_per_product]]*Tabla1[[#This Row],[QUANTITY]]</f>
        <v>73.5</v>
      </c>
      <c r="V26" s="16">
        <f>Tabla1[[#This Row],[total_profit]]/Tabla1[[#This Row],[Total Selling Value]]</f>
        <v>0.12280701754385964</v>
      </c>
      <c r="W26" s="4" t="str">
        <f>IF(Tabla1[[#This Row],[Total Buying Value]]&gt;=((2/3)*MAX(Tabla1[Total Buying Value])),"Grande",IF(Tabla1[[#This Row],[Total Buying Value]]&lt;=((1/3)*MAX(Tabla1[Total Buying Value])),"Pequeña","Mediana"))</f>
        <v>Pequeña</v>
      </c>
      <c r="X26" s="4" t="str">
        <f>IF(Tabla1[[#This Row],[PAYMENT MODE]]="CASH","VERDADERO","FALSO")</f>
        <v>VERDADERO</v>
      </c>
      <c r="Y26" s="15" t="str">
        <f>TEXT(Tabla1[[#This Row],[formatted_date]],"mmm-aaaa")</f>
        <v>ene-2021</v>
      </c>
    </row>
    <row r="27" spans="1:25">
      <c r="A27">
        <v>44222</v>
      </c>
      <c r="B27" t="s">
        <v>36</v>
      </c>
      <c r="C27" t="str">
        <f>Tabla1[[#This Row],[DATE]]&amp;Tabla1[[#This Row],[PRODUCT ID]]</f>
        <v>44222P0001</v>
      </c>
      <c r="D27">
        <v>7</v>
      </c>
      <c r="E27" t="s">
        <v>71</v>
      </c>
      <c r="F27" t="s">
        <v>71</v>
      </c>
      <c r="G27" s="5">
        <v>53</v>
      </c>
      <c r="H27" t="s">
        <v>86</v>
      </c>
      <c r="I27" t="s">
        <v>119</v>
      </c>
      <c r="J27" t="s">
        <v>123</v>
      </c>
      <c r="K27" s="12">
        <v>98</v>
      </c>
      <c r="L27" s="12">
        <v>103.88</v>
      </c>
      <c r="M27" s="12">
        <v>686</v>
      </c>
      <c r="N27" s="8">
        <v>727.16</v>
      </c>
      <c r="O27">
        <v>26</v>
      </c>
      <c r="P27" t="s">
        <v>126</v>
      </c>
      <c r="Q27">
        <v>2021</v>
      </c>
      <c r="R27" s="3">
        <v>44222</v>
      </c>
      <c r="S27" s="8">
        <f>Tabla1[[#This Row],[DISCOUNT %]]%*Tabla1[[#This Row],[Total Selling Value]]</f>
        <v>385.39479999999998</v>
      </c>
      <c r="T27" s="12">
        <f>Tabla1[[#This Row],[SELLING PRICE]]-Tabla1[[#This Row],[BUYING PRIZE]]</f>
        <v>5.8799999999999955</v>
      </c>
      <c r="U27" s="12">
        <f>Tabla1[[#This Row],[profit_per_product]]*Tabla1[[#This Row],[QUANTITY]]</f>
        <v>41.159999999999968</v>
      </c>
      <c r="V27" s="16">
        <f>Tabla1[[#This Row],[total_profit]]/Tabla1[[#This Row],[Total Selling Value]]</f>
        <v>5.660377358490562E-2</v>
      </c>
      <c r="W27" s="4" t="str">
        <f>IF(Tabla1[[#This Row],[Total Buying Value]]&gt;=((2/3)*MAX(Tabla1[Total Buying Value])),"Grande",IF(Tabla1[[#This Row],[Total Buying Value]]&lt;=((1/3)*MAX(Tabla1[Total Buying Value])),"Pequeña","Mediana"))</f>
        <v>Pequeña</v>
      </c>
      <c r="X27" s="4" t="str">
        <f>IF(Tabla1[[#This Row],[PAYMENT MODE]]="CASH","VERDADERO","FALSO")</f>
        <v>FALSO</v>
      </c>
      <c r="Y27" s="15" t="str">
        <f>TEXT(Tabla1[[#This Row],[formatted_date]],"mmm-aaaa")</f>
        <v>ene-2021</v>
      </c>
    </row>
    <row r="28" spans="1:25">
      <c r="A28">
        <v>44223</v>
      </c>
      <c r="B28" t="s">
        <v>37</v>
      </c>
      <c r="C28" t="str">
        <f>Tabla1[[#This Row],[DATE]]&amp;Tabla1[[#This Row],[PRODUCT ID]]</f>
        <v>44223P0040</v>
      </c>
      <c r="D28">
        <v>7</v>
      </c>
      <c r="E28" t="s">
        <v>68</v>
      </c>
      <c r="F28" t="s">
        <v>71</v>
      </c>
      <c r="G28" s="5">
        <v>35</v>
      </c>
      <c r="H28" t="s">
        <v>87</v>
      </c>
      <c r="I28" t="s">
        <v>118</v>
      </c>
      <c r="J28" t="s">
        <v>123</v>
      </c>
      <c r="K28" s="12">
        <v>90</v>
      </c>
      <c r="L28" s="12">
        <v>115.2</v>
      </c>
      <c r="M28" s="12">
        <v>630</v>
      </c>
      <c r="N28" s="8">
        <v>806.4</v>
      </c>
      <c r="O28">
        <v>27</v>
      </c>
      <c r="P28" t="s">
        <v>126</v>
      </c>
      <c r="Q28">
        <v>2021</v>
      </c>
      <c r="R28" s="3">
        <v>44223</v>
      </c>
      <c r="S28" s="8">
        <f>Tabla1[[#This Row],[DISCOUNT %]]%*Tabla1[[#This Row],[Total Selling Value]]</f>
        <v>282.23999999999995</v>
      </c>
      <c r="T28" s="12">
        <f>Tabla1[[#This Row],[SELLING PRICE]]-Tabla1[[#This Row],[BUYING PRIZE]]</f>
        <v>25.200000000000003</v>
      </c>
      <c r="U28" s="12">
        <f>Tabla1[[#This Row],[profit_per_product]]*Tabla1[[#This Row],[QUANTITY]]</f>
        <v>176.40000000000003</v>
      </c>
      <c r="V28" s="16">
        <f>Tabla1[[#This Row],[total_profit]]/Tabla1[[#This Row],[Total Selling Value]]</f>
        <v>0.21875000000000006</v>
      </c>
      <c r="W28" s="4" t="str">
        <f>IF(Tabla1[[#This Row],[Total Buying Value]]&gt;=((2/3)*MAX(Tabla1[Total Buying Value])),"Grande",IF(Tabla1[[#This Row],[Total Buying Value]]&lt;=((1/3)*MAX(Tabla1[Total Buying Value])),"Pequeña","Mediana"))</f>
        <v>Pequeña</v>
      </c>
      <c r="X28" s="4" t="str">
        <f>IF(Tabla1[[#This Row],[PAYMENT MODE]]="CASH","VERDADERO","FALSO")</f>
        <v>FALSO</v>
      </c>
      <c r="Y28" s="15" t="str">
        <f>TEXT(Tabla1[[#This Row],[formatted_date]],"mmm-aaaa")</f>
        <v>ene-2021</v>
      </c>
    </row>
    <row r="29" spans="1:25">
      <c r="A29">
        <v>44223</v>
      </c>
      <c r="B29" t="s">
        <v>38</v>
      </c>
      <c r="C29" t="str">
        <f>Tabla1[[#This Row],[DATE]]&amp;Tabla1[[#This Row],[PRODUCT ID]]</f>
        <v>44223P0032</v>
      </c>
      <c r="D29">
        <v>3</v>
      </c>
      <c r="E29" t="s">
        <v>68</v>
      </c>
      <c r="F29" t="s">
        <v>71</v>
      </c>
      <c r="G29" s="5">
        <v>22</v>
      </c>
      <c r="H29" t="s">
        <v>88</v>
      </c>
      <c r="I29" t="s">
        <v>121</v>
      </c>
      <c r="J29" t="s">
        <v>123</v>
      </c>
      <c r="K29" s="12">
        <v>89</v>
      </c>
      <c r="L29" s="12">
        <v>117.48</v>
      </c>
      <c r="M29" s="12">
        <v>267</v>
      </c>
      <c r="N29" s="8">
        <v>352.44</v>
      </c>
      <c r="O29">
        <v>27</v>
      </c>
      <c r="P29" t="s">
        <v>126</v>
      </c>
      <c r="Q29">
        <v>2021</v>
      </c>
      <c r="R29" s="3">
        <v>44223</v>
      </c>
      <c r="S29" s="8">
        <f>Tabla1[[#This Row],[DISCOUNT %]]%*Tabla1[[#This Row],[Total Selling Value]]</f>
        <v>77.536799999999999</v>
      </c>
      <c r="T29" s="12">
        <f>Tabla1[[#This Row],[SELLING PRICE]]-Tabla1[[#This Row],[BUYING PRIZE]]</f>
        <v>28.480000000000004</v>
      </c>
      <c r="U29" s="12">
        <f>Tabla1[[#This Row],[profit_per_product]]*Tabla1[[#This Row],[QUANTITY]]</f>
        <v>85.440000000000012</v>
      </c>
      <c r="V29" s="16">
        <f>Tabla1[[#This Row],[total_profit]]/Tabla1[[#This Row],[Total Selling Value]]</f>
        <v>0.24242424242424246</v>
      </c>
      <c r="W29" s="4" t="str">
        <f>IF(Tabla1[[#This Row],[Total Buying Value]]&gt;=((2/3)*MAX(Tabla1[Total Buying Value])),"Grande",IF(Tabla1[[#This Row],[Total Buying Value]]&lt;=((1/3)*MAX(Tabla1[Total Buying Value])),"Pequeña","Mediana"))</f>
        <v>Pequeña</v>
      </c>
      <c r="X29" s="4" t="str">
        <f>IF(Tabla1[[#This Row],[PAYMENT MODE]]="CASH","VERDADERO","FALSO")</f>
        <v>FALSO</v>
      </c>
      <c r="Y29" s="15" t="str">
        <f>TEXT(Tabla1[[#This Row],[formatted_date]],"mmm-aaaa")</f>
        <v>ene-2021</v>
      </c>
    </row>
    <row r="30" spans="1:25">
      <c r="A30">
        <v>44224</v>
      </c>
      <c r="B30" t="s">
        <v>23</v>
      </c>
      <c r="C30" t="str">
        <f>Tabla1[[#This Row],[DATE]]&amp;Tabla1[[#This Row],[PRODUCT ID]]</f>
        <v>44224P0004</v>
      </c>
      <c r="D30">
        <v>10</v>
      </c>
      <c r="E30" t="s">
        <v>71</v>
      </c>
      <c r="F30" t="s">
        <v>138</v>
      </c>
      <c r="G30" s="5">
        <v>50</v>
      </c>
      <c r="H30" t="s">
        <v>76</v>
      </c>
      <c r="I30" t="s">
        <v>119</v>
      </c>
      <c r="J30" t="s">
        <v>124</v>
      </c>
      <c r="K30" s="12">
        <v>44</v>
      </c>
      <c r="L30" s="12">
        <v>48.84</v>
      </c>
      <c r="M30" s="12">
        <v>440</v>
      </c>
      <c r="N30" s="8">
        <v>488.4</v>
      </c>
      <c r="O30">
        <v>28</v>
      </c>
      <c r="P30" t="s">
        <v>126</v>
      </c>
      <c r="Q30">
        <v>2021</v>
      </c>
      <c r="R30" s="3">
        <v>44224</v>
      </c>
      <c r="S30" s="8">
        <f>Tabla1[[#This Row],[DISCOUNT %]]%*Tabla1[[#This Row],[Total Selling Value]]</f>
        <v>244.2</v>
      </c>
      <c r="T30" s="12">
        <f>Tabla1[[#This Row],[SELLING PRICE]]-Tabla1[[#This Row],[BUYING PRIZE]]</f>
        <v>4.8400000000000034</v>
      </c>
      <c r="U30" s="12">
        <f>Tabla1[[#This Row],[profit_per_product]]*Tabla1[[#This Row],[QUANTITY]]</f>
        <v>48.400000000000034</v>
      </c>
      <c r="V30" s="16">
        <f>Tabla1[[#This Row],[total_profit]]/Tabla1[[#This Row],[Total Selling Value]]</f>
        <v>9.9099099099099169E-2</v>
      </c>
      <c r="W30" s="4" t="str">
        <f>IF(Tabla1[[#This Row],[Total Buying Value]]&gt;=((2/3)*MAX(Tabla1[Total Buying Value])),"Grande",IF(Tabla1[[#This Row],[Total Buying Value]]&lt;=((1/3)*MAX(Tabla1[Total Buying Value])),"Pequeña","Mediana"))</f>
        <v>Pequeña</v>
      </c>
      <c r="X30" s="4" t="str">
        <f>IF(Tabla1[[#This Row],[PAYMENT MODE]]="CASH","VERDADERO","FALSO")</f>
        <v>VERDADERO</v>
      </c>
      <c r="Y30" s="15" t="str">
        <f>TEXT(Tabla1[[#This Row],[formatted_date]],"mmm-aaaa")</f>
        <v>ene-2021</v>
      </c>
    </row>
    <row r="31" spans="1:25">
      <c r="A31">
        <v>44224</v>
      </c>
      <c r="B31" t="s">
        <v>39</v>
      </c>
      <c r="C31" t="str">
        <f>Tabla1[[#This Row],[DATE]]&amp;Tabla1[[#This Row],[PRODUCT ID]]</f>
        <v>44224P0029</v>
      </c>
      <c r="D31">
        <v>2</v>
      </c>
      <c r="E31" t="s">
        <v>70</v>
      </c>
      <c r="F31" t="s">
        <v>138</v>
      </c>
      <c r="G31" s="5">
        <v>28</v>
      </c>
      <c r="H31" t="s">
        <v>89</v>
      </c>
      <c r="I31" t="s">
        <v>121</v>
      </c>
      <c r="J31" t="s">
        <v>124</v>
      </c>
      <c r="K31" s="12">
        <v>47</v>
      </c>
      <c r="L31" s="12">
        <v>53.11</v>
      </c>
      <c r="M31" s="12">
        <v>94</v>
      </c>
      <c r="N31" s="8">
        <v>106.22</v>
      </c>
      <c r="O31">
        <v>28</v>
      </c>
      <c r="P31" t="s">
        <v>126</v>
      </c>
      <c r="Q31">
        <v>2021</v>
      </c>
      <c r="R31" s="3">
        <v>44224</v>
      </c>
      <c r="S31" s="8">
        <f>Tabla1[[#This Row],[DISCOUNT %]]%*Tabla1[[#This Row],[Total Selling Value]]</f>
        <v>29.741600000000002</v>
      </c>
      <c r="T31" s="12">
        <f>Tabla1[[#This Row],[SELLING PRICE]]-Tabla1[[#This Row],[BUYING PRIZE]]</f>
        <v>6.1099999999999994</v>
      </c>
      <c r="U31" s="12">
        <f>Tabla1[[#This Row],[profit_per_product]]*Tabla1[[#This Row],[QUANTITY]]</f>
        <v>12.219999999999999</v>
      </c>
      <c r="V31" s="16">
        <f>Tabla1[[#This Row],[total_profit]]/Tabla1[[#This Row],[Total Selling Value]]</f>
        <v>0.1150442477876106</v>
      </c>
      <c r="W31" s="4" t="str">
        <f>IF(Tabla1[[#This Row],[Total Buying Value]]&gt;=((2/3)*MAX(Tabla1[Total Buying Value])),"Grande",IF(Tabla1[[#This Row],[Total Buying Value]]&lt;=((1/3)*MAX(Tabla1[Total Buying Value])),"Pequeña","Mediana"))</f>
        <v>Pequeña</v>
      </c>
      <c r="X31" s="4" t="str">
        <f>IF(Tabla1[[#This Row],[PAYMENT MODE]]="CASH","VERDADERO","FALSO")</f>
        <v>VERDADERO</v>
      </c>
      <c r="Y31" s="15" t="str">
        <f>TEXT(Tabla1[[#This Row],[formatted_date]],"mmm-aaaa")</f>
        <v>ene-2021</v>
      </c>
    </row>
    <row r="32" spans="1:25">
      <c r="A32">
        <v>44229</v>
      </c>
      <c r="B32" t="s">
        <v>40</v>
      </c>
      <c r="C32" t="str">
        <f>Tabla1[[#This Row],[DATE]]&amp;Tabla1[[#This Row],[PRODUCT ID]]</f>
        <v>44229P0010</v>
      </c>
      <c r="D32">
        <v>7</v>
      </c>
      <c r="E32" t="s">
        <v>71</v>
      </c>
      <c r="F32" t="s">
        <v>71</v>
      </c>
      <c r="G32" s="5">
        <v>24</v>
      </c>
      <c r="H32" t="s">
        <v>90</v>
      </c>
      <c r="I32" t="s">
        <v>120</v>
      </c>
      <c r="J32" t="s">
        <v>122</v>
      </c>
      <c r="K32" s="12">
        <v>148</v>
      </c>
      <c r="L32" s="12">
        <v>164.28</v>
      </c>
      <c r="M32" s="12">
        <v>1036</v>
      </c>
      <c r="N32" s="8">
        <v>1149.96</v>
      </c>
      <c r="O32">
        <v>2</v>
      </c>
      <c r="P32" t="s">
        <v>127</v>
      </c>
      <c r="Q32">
        <v>2021</v>
      </c>
      <c r="R32" s="3">
        <v>44229</v>
      </c>
      <c r="S32" s="8">
        <f>Tabla1[[#This Row],[DISCOUNT %]]%*Tabla1[[#This Row],[Total Selling Value]]</f>
        <v>275.99040000000002</v>
      </c>
      <c r="T32" s="12">
        <f>Tabla1[[#This Row],[SELLING PRICE]]-Tabla1[[#This Row],[BUYING PRIZE]]</f>
        <v>16.28</v>
      </c>
      <c r="U32" s="12">
        <f>Tabla1[[#This Row],[profit_per_product]]*Tabla1[[#This Row],[QUANTITY]]</f>
        <v>113.96000000000001</v>
      </c>
      <c r="V32" s="16">
        <f>Tabla1[[#This Row],[total_profit]]/Tabla1[[#This Row],[Total Selling Value]]</f>
        <v>9.90990990990991E-2</v>
      </c>
      <c r="W32" s="4" t="str">
        <f>IF(Tabla1[[#This Row],[Total Buying Value]]&gt;=((2/3)*MAX(Tabla1[Total Buying Value])),"Grande",IF(Tabla1[[#This Row],[Total Buying Value]]&lt;=((1/3)*MAX(Tabla1[Total Buying Value])),"Pequeña","Mediana"))</f>
        <v>Mediana</v>
      </c>
      <c r="X32" s="4" t="str">
        <f>IF(Tabla1[[#This Row],[PAYMENT MODE]]="CASH","VERDADERO","FALSO")</f>
        <v>FALSO</v>
      </c>
      <c r="Y32" s="15" t="str">
        <f>TEXT(Tabla1[[#This Row],[formatted_date]],"mmm-aaaa")</f>
        <v>feb-2021</v>
      </c>
    </row>
    <row r="33" spans="1:25">
      <c r="A33">
        <v>44230</v>
      </c>
      <c r="B33" t="s">
        <v>41</v>
      </c>
      <c r="C33" t="str">
        <f>Tabla1[[#This Row],[DATE]]&amp;Tabla1[[#This Row],[PRODUCT ID]]</f>
        <v>44230P0016</v>
      </c>
      <c r="D33">
        <v>13</v>
      </c>
      <c r="E33" t="s">
        <v>70</v>
      </c>
      <c r="F33" t="s">
        <v>71</v>
      </c>
      <c r="G33" s="5">
        <v>20</v>
      </c>
      <c r="H33" t="s">
        <v>91</v>
      </c>
      <c r="I33" t="s">
        <v>120</v>
      </c>
      <c r="J33" t="s">
        <v>125</v>
      </c>
      <c r="K33" s="12">
        <v>13</v>
      </c>
      <c r="L33" s="12">
        <v>16.64</v>
      </c>
      <c r="M33" s="12">
        <v>169</v>
      </c>
      <c r="N33" s="8">
        <v>216.32</v>
      </c>
      <c r="O33">
        <v>3</v>
      </c>
      <c r="P33" t="s">
        <v>127</v>
      </c>
      <c r="Q33">
        <v>2021</v>
      </c>
      <c r="R33" s="3">
        <v>44230</v>
      </c>
      <c r="S33" s="8">
        <f>Tabla1[[#This Row],[DISCOUNT %]]%*Tabla1[[#This Row],[Total Selling Value]]</f>
        <v>43.264000000000003</v>
      </c>
      <c r="T33" s="12">
        <f>Tabla1[[#This Row],[SELLING PRICE]]-Tabla1[[#This Row],[BUYING PRIZE]]</f>
        <v>3.6400000000000006</v>
      </c>
      <c r="U33" s="12">
        <f>Tabla1[[#This Row],[profit_per_product]]*Tabla1[[#This Row],[QUANTITY]]</f>
        <v>47.320000000000007</v>
      </c>
      <c r="V33" s="16">
        <f>Tabla1[[#This Row],[total_profit]]/Tabla1[[#This Row],[Total Selling Value]]</f>
        <v>0.21875000000000003</v>
      </c>
      <c r="W33" s="4" t="str">
        <f>IF(Tabla1[[#This Row],[Total Buying Value]]&gt;=((2/3)*MAX(Tabla1[Total Buying Value])),"Grande",IF(Tabla1[[#This Row],[Total Buying Value]]&lt;=((1/3)*MAX(Tabla1[Total Buying Value])),"Pequeña","Mediana"))</f>
        <v>Pequeña</v>
      </c>
      <c r="X33" s="4" t="str">
        <f>IF(Tabla1[[#This Row],[PAYMENT MODE]]="CASH","VERDADERO","FALSO")</f>
        <v>FALSO</v>
      </c>
      <c r="Y33" s="15" t="str">
        <f>TEXT(Tabla1[[#This Row],[formatted_date]],"mmm-aaaa")</f>
        <v>feb-2021</v>
      </c>
    </row>
    <row r="34" spans="1:25">
      <c r="A34">
        <v>44230</v>
      </c>
      <c r="B34" t="s">
        <v>42</v>
      </c>
      <c r="C34" t="str">
        <f>Tabla1[[#This Row],[DATE]]&amp;Tabla1[[#This Row],[PRODUCT ID]]</f>
        <v>44230P0022</v>
      </c>
      <c r="D34">
        <v>2</v>
      </c>
      <c r="E34" t="s">
        <v>68</v>
      </c>
      <c r="F34" t="s">
        <v>138</v>
      </c>
      <c r="G34" s="5">
        <v>45</v>
      </c>
      <c r="H34" t="s">
        <v>92</v>
      </c>
      <c r="I34" t="s">
        <v>117</v>
      </c>
      <c r="J34" t="s">
        <v>122</v>
      </c>
      <c r="K34" s="12">
        <v>121</v>
      </c>
      <c r="L34" s="12">
        <v>141.57</v>
      </c>
      <c r="M34" s="12">
        <v>242</v>
      </c>
      <c r="N34" s="8">
        <v>283.14</v>
      </c>
      <c r="O34">
        <v>3</v>
      </c>
      <c r="P34" t="s">
        <v>127</v>
      </c>
      <c r="Q34">
        <v>2021</v>
      </c>
      <c r="R34" s="3">
        <v>44230</v>
      </c>
      <c r="S34" s="8">
        <f>Tabla1[[#This Row],[DISCOUNT %]]%*Tabla1[[#This Row],[Total Selling Value]]</f>
        <v>127.413</v>
      </c>
      <c r="T34" s="12">
        <f>Tabla1[[#This Row],[SELLING PRICE]]-Tabla1[[#This Row],[BUYING PRIZE]]</f>
        <v>20.569999999999993</v>
      </c>
      <c r="U34" s="12">
        <f>Tabla1[[#This Row],[profit_per_product]]*Tabla1[[#This Row],[QUANTITY]]</f>
        <v>41.139999999999986</v>
      </c>
      <c r="V34" s="16">
        <f>Tabla1[[#This Row],[total_profit]]/Tabla1[[#This Row],[Total Selling Value]]</f>
        <v>0.14529914529914525</v>
      </c>
      <c r="W34" s="4" t="str">
        <f>IF(Tabla1[[#This Row],[Total Buying Value]]&gt;=((2/3)*MAX(Tabla1[Total Buying Value])),"Grande",IF(Tabla1[[#This Row],[Total Buying Value]]&lt;=((1/3)*MAX(Tabla1[Total Buying Value])),"Pequeña","Mediana"))</f>
        <v>Pequeña</v>
      </c>
      <c r="X34" s="4" t="str">
        <f>IF(Tabla1[[#This Row],[PAYMENT MODE]]="CASH","VERDADERO","FALSO")</f>
        <v>VERDADERO</v>
      </c>
      <c r="Y34" s="15" t="str">
        <f>TEXT(Tabla1[[#This Row],[formatted_date]],"mmm-aaaa")</f>
        <v>feb-2021</v>
      </c>
    </row>
    <row r="35" spans="1:25">
      <c r="A35">
        <v>44231</v>
      </c>
      <c r="B35" t="s">
        <v>28</v>
      </c>
      <c r="C35" t="str">
        <f>Tabla1[[#This Row],[DATE]]&amp;Tabla1[[#This Row],[PRODUCT ID]]</f>
        <v>44231P0037</v>
      </c>
      <c r="D35">
        <v>4</v>
      </c>
      <c r="E35" t="s">
        <v>71</v>
      </c>
      <c r="F35" t="s">
        <v>71</v>
      </c>
      <c r="G35" s="5">
        <v>6</v>
      </c>
      <c r="H35" t="s">
        <v>93</v>
      </c>
      <c r="I35" t="s">
        <v>118</v>
      </c>
      <c r="J35" t="s">
        <v>123</v>
      </c>
      <c r="K35" s="12">
        <v>67</v>
      </c>
      <c r="L35" s="12">
        <v>85.76</v>
      </c>
      <c r="M35" s="12">
        <v>268</v>
      </c>
      <c r="N35" s="8">
        <v>343.04</v>
      </c>
      <c r="O35">
        <v>4</v>
      </c>
      <c r="P35" t="s">
        <v>127</v>
      </c>
      <c r="Q35">
        <v>2021</v>
      </c>
      <c r="R35" s="3">
        <v>44231</v>
      </c>
      <c r="S35" s="8">
        <f>Tabla1[[#This Row],[DISCOUNT %]]%*Tabla1[[#This Row],[Total Selling Value]]</f>
        <v>20.5824</v>
      </c>
      <c r="T35" s="12">
        <f>Tabla1[[#This Row],[SELLING PRICE]]-Tabla1[[#This Row],[BUYING PRIZE]]</f>
        <v>18.760000000000005</v>
      </c>
      <c r="U35" s="12">
        <f>Tabla1[[#This Row],[profit_per_product]]*Tabla1[[#This Row],[QUANTITY]]</f>
        <v>75.04000000000002</v>
      </c>
      <c r="V35" s="16">
        <f>Tabla1[[#This Row],[total_profit]]/Tabla1[[#This Row],[Total Selling Value]]</f>
        <v>0.21875000000000006</v>
      </c>
      <c r="W35" s="4" t="str">
        <f>IF(Tabla1[[#This Row],[Total Buying Value]]&gt;=((2/3)*MAX(Tabla1[Total Buying Value])),"Grande",IF(Tabla1[[#This Row],[Total Buying Value]]&lt;=((1/3)*MAX(Tabla1[Total Buying Value])),"Pequeña","Mediana"))</f>
        <v>Pequeña</v>
      </c>
      <c r="X35" s="4" t="str">
        <f>IF(Tabla1[[#This Row],[PAYMENT MODE]]="CASH","VERDADERO","FALSO")</f>
        <v>FALSO</v>
      </c>
      <c r="Y35" s="15" t="str">
        <f>TEXT(Tabla1[[#This Row],[formatted_date]],"mmm-aaaa")</f>
        <v>feb-2021</v>
      </c>
    </row>
    <row r="36" spans="1:25">
      <c r="A36">
        <v>44232</v>
      </c>
      <c r="B36" t="s">
        <v>43</v>
      </c>
      <c r="C36" t="str">
        <f>Tabla1[[#This Row],[DATE]]&amp;Tabla1[[#This Row],[PRODUCT ID]]</f>
        <v>44232P0043</v>
      </c>
      <c r="D36">
        <v>7</v>
      </c>
      <c r="E36" t="s">
        <v>71</v>
      </c>
      <c r="F36" t="s">
        <v>138</v>
      </c>
      <c r="G36" s="5">
        <v>37</v>
      </c>
      <c r="H36" t="s">
        <v>94</v>
      </c>
      <c r="I36" t="s">
        <v>118</v>
      </c>
      <c r="J36" t="s">
        <v>123</v>
      </c>
      <c r="K36" s="12">
        <v>67</v>
      </c>
      <c r="L36" s="12">
        <v>83.08</v>
      </c>
      <c r="M36" s="12">
        <v>469</v>
      </c>
      <c r="N36" s="8">
        <v>581.55999999999995</v>
      </c>
      <c r="O36">
        <v>5</v>
      </c>
      <c r="P36" t="s">
        <v>127</v>
      </c>
      <c r="Q36">
        <v>2021</v>
      </c>
      <c r="R36" s="3">
        <v>44232</v>
      </c>
      <c r="S36" s="8">
        <f>Tabla1[[#This Row],[DISCOUNT %]]%*Tabla1[[#This Row],[Total Selling Value]]</f>
        <v>215.17719999999997</v>
      </c>
      <c r="T36" s="12">
        <f>Tabla1[[#This Row],[SELLING PRICE]]-Tabla1[[#This Row],[BUYING PRIZE]]</f>
        <v>16.079999999999998</v>
      </c>
      <c r="U36" s="12">
        <f>Tabla1[[#This Row],[profit_per_product]]*Tabla1[[#This Row],[QUANTITY]]</f>
        <v>112.55999999999999</v>
      </c>
      <c r="V36" s="16">
        <f>Tabla1[[#This Row],[total_profit]]/Tabla1[[#This Row],[Total Selling Value]]</f>
        <v>0.19354838709677419</v>
      </c>
      <c r="W36" s="4" t="str">
        <f>IF(Tabla1[[#This Row],[Total Buying Value]]&gt;=((2/3)*MAX(Tabla1[Total Buying Value])),"Grande",IF(Tabla1[[#This Row],[Total Buying Value]]&lt;=((1/3)*MAX(Tabla1[Total Buying Value])),"Pequeña","Mediana"))</f>
        <v>Pequeña</v>
      </c>
      <c r="X36" s="4" t="str">
        <f>IF(Tabla1[[#This Row],[PAYMENT MODE]]="CASH","VERDADERO","FALSO")</f>
        <v>VERDADERO</v>
      </c>
      <c r="Y36" s="15" t="str">
        <f>TEXT(Tabla1[[#This Row],[formatted_date]],"mmm-aaaa")</f>
        <v>feb-2021</v>
      </c>
    </row>
    <row r="37" spans="1:25">
      <c r="A37">
        <v>44232</v>
      </c>
      <c r="B37" t="s">
        <v>44</v>
      </c>
      <c r="C37" t="str">
        <f>Tabla1[[#This Row],[DATE]]&amp;Tabla1[[#This Row],[PRODUCT ID]]</f>
        <v>44232P0005</v>
      </c>
      <c r="D37">
        <v>1</v>
      </c>
      <c r="E37" t="s">
        <v>70</v>
      </c>
      <c r="F37" t="s">
        <v>138</v>
      </c>
      <c r="G37" s="5">
        <v>37</v>
      </c>
      <c r="H37" t="s">
        <v>95</v>
      </c>
      <c r="I37" t="s">
        <v>119</v>
      </c>
      <c r="J37" t="s">
        <v>122</v>
      </c>
      <c r="K37" s="12">
        <v>133</v>
      </c>
      <c r="L37" s="12">
        <v>155.61000000000001</v>
      </c>
      <c r="M37" s="12">
        <v>133</v>
      </c>
      <c r="N37" s="8">
        <v>155.61000000000001</v>
      </c>
      <c r="O37">
        <v>5</v>
      </c>
      <c r="P37" t="s">
        <v>127</v>
      </c>
      <c r="Q37">
        <v>2021</v>
      </c>
      <c r="R37" s="3">
        <v>44232</v>
      </c>
      <c r="S37" s="8">
        <f>Tabla1[[#This Row],[DISCOUNT %]]%*Tabla1[[#This Row],[Total Selling Value]]</f>
        <v>57.575700000000005</v>
      </c>
      <c r="T37" s="12">
        <f>Tabla1[[#This Row],[SELLING PRICE]]-Tabla1[[#This Row],[BUYING PRIZE]]</f>
        <v>22.610000000000014</v>
      </c>
      <c r="U37" s="12">
        <f>Tabla1[[#This Row],[profit_per_product]]*Tabla1[[#This Row],[QUANTITY]]</f>
        <v>22.610000000000014</v>
      </c>
      <c r="V37" s="16">
        <f>Tabla1[[#This Row],[total_profit]]/Tabla1[[#This Row],[Total Selling Value]]</f>
        <v>0.14529914529914537</v>
      </c>
      <c r="W37" s="4" t="str">
        <f>IF(Tabla1[[#This Row],[Total Buying Value]]&gt;=((2/3)*MAX(Tabla1[Total Buying Value])),"Grande",IF(Tabla1[[#This Row],[Total Buying Value]]&lt;=((1/3)*MAX(Tabla1[Total Buying Value])),"Pequeña","Mediana"))</f>
        <v>Pequeña</v>
      </c>
      <c r="X37" s="4" t="str">
        <f>IF(Tabla1[[#This Row],[PAYMENT MODE]]="CASH","VERDADERO","FALSO")</f>
        <v>VERDADERO</v>
      </c>
      <c r="Y37" s="15" t="str">
        <f>TEXT(Tabla1[[#This Row],[formatted_date]],"mmm-aaaa")</f>
        <v>feb-2021</v>
      </c>
    </row>
    <row r="38" spans="1:25">
      <c r="A38">
        <v>44232</v>
      </c>
      <c r="B38" t="s">
        <v>43</v>
      </c>
      <c r="C38" t="str">
        <f>Tabla1[[#This Row],[DATE]]&amp;Tabla1[[#This Row],[PRODUCT ID]]</f>
        <v>44232P0043</v>
      </c>
      <c r="D38">
        <v>9</v>
      </c>
      <c r="E38" t="s">
        <v>70</v>
      </c>
      <c r="F38" t="s">
        <v>138</v>
      </c>
      <c r="G38" s="5">
        <v>50</v>
      </c>
      <c r="H38" t="s">
        <v>94</v>
      </c>
      <c r="I38" t="s">
        <v>118</v>
      </c>
      <c r="J38" t="s">
        <v>123</v>
      </c>
      <c r="K38" s="12">
        <v>67</v>
      </c>
      <c r="L38" s="12">
        <v>83.08</v>
      </c>
      <c r="M38" s="12">
        <v>603</v>
      </c>
      <c r="N38" s="8">
        <v>747.72</v>
      </c>
      <c r="O38">
        <v>5</v>
      </c>
      <c r="P38" t="s">
        <v>127</v>
      </c>
      <c r="Q38">
        <v>2021</v>
      </c>
      <c r="R38" s="3">
        <v>44232</v>
      </c>
      <c r="S38" s="8">
        <f>Tabla1[[#This Row],[DISCOUNT %]]%*Tabla1[[#This Row],[Total Selling Value]]</f>
        <v>373.86</v>
      </c>
      <c r="T38" s="12">
        <f>Tabla1[[#This Row],[SELLING PRICE]]-Tabla1[[#This Row],[BUYING PRIZE]]</f>
        <v>16.079999999999998</v>
      </c>
      <c r="U38" s="12">
        <f>Tabla1[[#This Row],[profit_per_product]]*Tabla1[[#This Row],[QUANTITY]]</f>
        <v>144.71999999999997</v>
      </c>
      <c r="V38" s="16">
        <f>Tabla1[[#This Row],[total_profit]]/Tabla1[[#This Row],[Total Selling Value]]</f>
        <v>0.19354838709677416</v>
      </c>
      <c r="W38" s="4" t="str">
        <f>IF(Tabla1[[#This Row],[Total Buying Value]]&gt;=((2/3)*MAX(Tabla1[Total Buying Value])),"Grande",IF(Tabla1[[#This Row],[Total Buying Value]]&lt;=((1/3)*MAX(Tabla1[Total Buying Value])),"Pequeña","Mediana"))</f>
        <v>Pequeña</v>
      </c>
      <c r="X38" s="4" t="str">
        <f>IF(Tabla1[[#This Row],[PAYMENT MODE]]="CASH","VERDADERO","FALSO")</f>
        <v>VERDADERO</v>
      </c>
      <c r="Y38" s="15" t="str">
        <f>TEXT(Tabla1[[#This Row],[formatted_date]],"mmm-aaaa")</f>
        <v>feb-2021</v>
      </c>
    </row>
    <row r="39" spans="1:25">
      <c r="A39">
        <v>44233</v>
      </c>
      <c r="B39" t="s">
        <v>24</v>
      </c>
      <c r="C39" t="str">
        <f>Tabla1[[#This Row],[DATE]]&amp;Tabla1[[#This Row],[PRODUCT ID]]</f>
        <v>44233P0035</v>
      </c>
      <c r="D39">
        <v>1</v>
      </c>
      <c r="E39" t="s">
        <v>70</v>
      </c>
      <c r="F39" t="s">
        <v>138</v>
      </c>
      <c r="G39" s="5">
        <v>47</v>
      </c>
      <c r="H39" t="s">
        <v>77</v>
      </c>
      <c r="I39" t="s">
        <v>121</v>
      </c>
      <c r="J39" t="s">
        <v>125</v>
      </c>
      <c r="K39" s="12">
        <v>5</v>
      </c>
      <c r="L39" s="12">
        <v>6.7</v>
      </c>
      <c r="M39" s="12">
        <v>5</v>
      </c>
      <c r="N39" s="8">
        <v>6.7</v>
      </c>
      <c r="O39">
        <v>6</v>
      </c>
      <c r="P39" t="s">
        <v>127</v>
      </c>
      <c r="Q39">
        <v>2021</v>
      </c>
      <c r="R39" s="3">
        <v>44233</v>
      </c>
      <c r="S39" s="8">
        <f>Tabla1[[#This Row],[DISCOUNT %]]%*Tabla1[[#This Row],[Total Selling Value]]</f>
        <v>3.149</v>
      </c>
      <c r="T39" s="12">
        <f>Tabla1[[#This Row],[SELLING PRICE]]-Tabla1[[#This Row],[BUYING PRIZE]]</f>
        <v>1.7000000000000002</v>
      </c>
      <c r="U39" s="12">
        <f>Tabla1[[#This Row],[profit_per_product]]*Tabla1[[#This Row],[QUANTITY]]</f>
        <v>1.7000000000000002</v>
      </c>
      <c r="V39" s="16">
        <f>Tabla1[[#This Row],[total_profit]]/Tabla1[[#This Row],[Total Selling Value]]</f>
        <v>0.2537313432835821</v>
      </c>
      <c r="W39" s="4" t="str">
        <f>IF(Tabla1[[#This Row],[Total Buying Value]]&gt;=((2/3)*MAX(Tabla1[Total Buying Value])),"Grande",IF(Tabla1[[#This Row],[Total Buying Value]]&lt;=((1/3)*MAX(Tabla1[Total Buying Value])),"Pequeña","Mediana"))</f>
        <v>Pequeña</v>
      </c>
      <c r="X39" s="4" t="str">
        <f>IF(Tabla1[[#This Row],[PAYMENT MODE]]="CASH","VERDADERO","FALSO")</f>
        <v>VERDADERO</v>
      </c>
      <c r="Y39" s="15" t="str">
        <f>TEXT(Tabla1[[#This Row],[formatted_date]],"mmm-aaaa")</f>
        <v>feb-2021</v>
      </c>
    </row>
    <row r="40" spans="1:25">
      <c r="A40">
        <v>44236</v>
      </c>
      <c r="B40" t="s">
        <v>33</v>
      </c>
      <c r="C40" t="str">
        <f>Tabla1[[#This Row],[DATE]]&amp;Tabla1[[#This Row],[PRODUCT ID]]</f>
        <v>44236P0034</v>
      </c>
      <c r="D40">
        <v>14</v>
      </c>
      <c r="E40" t="s">
        <v>70</v>
      </c>
      <c r="F40" t="s">
        <v>71</v>
      </c>
      <c r="G40" s="5">
        <v>2</v>
      </c>
      <c r="H40" t="s">
        <v>83</v>
      </c>
      <c r="I40" t="s">
        <v>121</v>
      </c>
      <c r="J40" t="s">
        <v>124</v>
      </c>
      <c r="K40" s="12">
        <v>55</v>
      </c>
      <c r="L40" s="12">
        <v>58.3</v>
      </c>
      <c r="M40" s="12">
        <v>770</v>
      </c>
      <c r="N40" s="8">
        <v>816.19999999999993</v>
      </c>
      <c r="O40">
        <v>9</v>
      </c>
      <c r="P40" t="s">
        <v>127</v>
      </c>
      <c r="Q40">
        <v>2021</v>
      </c>
      <c r="R40" s="3">
        <v>44236</v>
      </c>
      <c r="S40" s="8">
        <f>Tabla1[[#This Row],[DISCOUNT %]]%*Tabla1[[#This Row],[Total Selling Value]]</f>
        <v>16.323999999999998</v>
      </c>
      <c r="T40" s="12">
        <f>Tabla1[[#This Row],[SELLING PRICE]]-Tabla1[[#This Row],[BUYING PRIZE]]</f>
        <v>3.2999999999999972</v>
      </c>
      <c r="U40" s="12">
        <f>Tabla1[[#This Row],[profit_per_product]]*Tabla1[[#This Row],[QUANTITY]]</f>
        <v>46.19999999999996</v>
      </c>
      <c r="V40" s="16">
        <f>Tabla1[[#This Row],[total_profit]]/Tabla1[[#This Row],[Total Selling Value]]</f>
        <v>5.6603773584905613E-2</v>
      </c>
      <c r="W40" s="4" t="str">
        <f>IF(Tabla1[[#This Row],[Total Buying Value]]&gt;=((2/3)*MAX(Tabla1[Total Buying Value])),"Grande",IF(Tabla1[[#This Row],[Total Buying Value]]&lt;=((1/3)*MAX(Tabla1[Total Buying Value])),"Pequeña","Mediana"))</f>
        <v>Mediana</v>
      </c>
      <c r="X40" s="4" t="str">
        <f>IF(Tabla1[[#This Row],[PAYMENT MODE]]="CASH","VERDADERO","FALSO")</f>
        <v>FALSO</v>
      </c>
      <c r="Y40" s="15" t="str">
        <f>TEXT(Tabla1[[#This Row],[formatted_date]],"mmm-aaaa")</f>
        <v>feb-2021</v>
      </c>
    </row>
    <row r="41" spans="1:25">
      <c r="A41">
        <v>44239</v>
      </c>
      <c r="B41" t="s">
        <v>45</v>
      </c>
      <c r="C41" t="str">
        <f>Tabla1[[#This Row],[DATE]]&amp;Tabla1[[#This Row],[PRODUCT ID]]</f>
        <v>44239P0008</v>
      </c>
      <c r="D41">
        <v>7</v>
      </c>
      <c r="E41" t="s">
        <v>70</v>
      </c>
      <c r="F41" t="s">
        <v>138</v>
      </c>
      <c r="G41" s="5">
        <v>49</v>
      </c>
      <c r="H41" t="s">
        <v>96</v>
      </c>
      <c r="I41" t="s">
        <v>119</v>
      </c>
      <c r="J41" t="s">
        <v>123</v>
      </c>
      <c r="K41" s="12">
        <v>83</v>
      </c>
      <c r="L41" s="12">
        <v>94.62</v>
      </c>
      <c r="M41" s="12">
        <v>581</v>
      </c>
      <c r="N41" s="8">
        <v>662.34</v>
      </c>
      <c r="O41">
        <v>12</v>
      </c>
      <c r="P41" t="s">
        <v>127</v>
      </c>
      <c r="Q41">
        <v>2021</v>
      </c>
      <c r="R41" s="3">
        <v>44239</v>
      </c>
      <c r="S41" s="8">
        <f>Tabla1[[#This Row],[DISCOUNT %]]%*Tabla1[[#This Row],[Total Selling Value]]</f>
        <v>324.54660000000001</v>
      </c>
      <c r="T41" s="12">
        <f>Tabla1[[#This Row],[SELLING PRICE]]-Tabla1[[#This Row],[BUYING PRIZE]]</f>
        <v>11.620000000000005</v>
      </c>
      <c r="U41" s="12">
        <f>Tabla1[[#This Row],[profit_per_product]]*Tabla1[[#This Row],[QUANTITY]]</f>
        <v>81.340000000000032</v>
      </c>
      <c r="V41" s="16">
        <f>Tabla1[[#This Row],[total_profit]]/Tabla1[[#This Row],[Total Selling Value]]</f>
        <v>0.1228070175438597</v>
      </c>
      <c r="W41" s="4" t="str">
        <f>IF(Tabla1[[#This Row],[Total Buying Value]]&gt;=((2/3)*MAX(Tabla1[Total Buying Value])),"Grande",IF(Tabla1[[#This Row],[Total Buying Value]]&lt;=((1/3)*MAX(Tabla1[Total Buying Value])),"Pequeña","Mediana"))</f>
        <v>Pequeña</v>
      </c>
      <c r="X41" s="4" t="str">
        <f>IF(Tabla1[[#This Row],[PAYMENT MODE]]="CASH","VERDADERO","FALSO")</f>
        <v>VERDADERO</v>
      </c>
      <c r="Y41" s="15" t="str">
        <f>TEXT(Tabla1[[#This Row],[formatted_date]],"mmm-aaaa")</f>
        <v>feb-2021</v>
      </c>
    </row>
    <row r="42" spans="1:25">
      <c r="A42">
        <v>44239</v>
      </c>
      <c r="B42" t="s">
        <v>32</v>
      </c>
      <c r="C42" t="str">
        <f>Tabla1[[#This Row],[DATE]]&amp;Tabla1[[#This Row],[PRODUCT ID]]</f>
        <v>44239P0023</v>
      </c>
      <c r="D42">
        <v>9</v>
      </c>
      <c r="E42" t="s">
        <v>71</v>
      </c>
      <c r="F42" t="s">
        <v>138</v>
      </c>
      <c r="G42" s="5">
        <v>44</v>
      </c>
      <c r="H42" t="s">
        <v>82</v>
      </c>
      <c r="I42" t="s">
        <v>117</v>
      </c>
      <c r="J42" t="s">
        <v>122</v>
      </c>
      <c r="K42" s="12">
        <v>141</v>
      </c>
      <c r="L42" s="12">
        <v>149.46</v>
      </c>
      <c r="M42" s="12">
        <v>1269</v>
      </c>
      <c r="N42" s="8">
        <v>1345.14</v>
      </c>
      <c r="O42">
        <v>12</v>
      </c>
      <c r="P42" t="s">
        <v>127</v>
      </c>
      <c r="Q42">
        <v>2021</v>
      </c>
      <c r="R42" s="3">
        <v>44239</v>
      </c>
      <c r="S42" s="8">
        <f>Tabla1[[#This Row],[DISCOUNT %]]%*Tabla1[[#This Row],[Total Selling Value]]</f>
        <v>591.86160000000007</v>
      </c>
      <c r="T42" s="12">
        <f>Tabla1[[#This Row],[SELLING PRICE]]-Tabla1[[#This Row],[BUYING PRIZE]]</f>
        <v>8.460000000000008</v>
      </c>
      <c r="U42" s="12">
        <f>Tabla1[[#This Row],[profit_per_product]]*Tabla1[[#This Row],[QUANTITY]]</f>
        <v>76.140000000000072</v>
      </c>
      <c r="V42" s="16">
        <f>Tabla1[[#This Row],[total_profit]]/Tabla1[[#This Row],[Total Selling Value]]</f>
        <v>5.660377358490571E-2</v>
      </c>
      <c r="W42" s="4" t="str">
        <f>IF(Tabla1[[#This Row],[Total Buying Value]]&gt;=((2/3)*MAX(Tabla1[Total Buying Value])),"Grande",IF(Tabla1[[#This Row],[Total Buying Value]]&lt;=((1/3)*MAX(Tabla1[Total Buying Value])),"Pequeña","Mediana"))</f>
        <v>Mediana</v>
      </c>
      <c r="X42" s="4" t="str">
        <f>IF(Tabla1[[#This Row],[PAYMENT MODE]]="CASH","VERDADERO","FALSO")</f>
        <v>VERDADERO</v>
      </c>
      <c r="Y42" s="15" t="str">
        <f>TEXT(Tabla1[[#This Row],[formatted_date]],"mmm-aaaa")</f>
        <v>feb-2021</v>
      </c>
    </row>
    <row r="43" spans="1:25">
      <c r="A43">
        <v>44242</v>
      </c>
      <c r="B43" t="s">
        <v>46</v>
      </c>
      <c r="C43" t="str">
        <f>Tabla1[[#This Row],[DATE]]&amp;Tabla1[[#This Row],[PRODUCT ID]]</f>
        <v>44242P0027</v>
      </c>
      <c r="D43">
        <v>4</v>
      </c>
      <c r="E43" t="s">
        <v>70</v>
      </c>
      <c r="F43" t="s">
        <v>71</v>
      </c>
      <c r="G43" s="5">
        <v>0</v>
      </c>
      <c r="H43" t="s">
        <v>97</v>
      </c>
      <c r="I43" t="s">
        <v>121</v>
      </c>
      <c r="J43" t="s">
        <v>124</v>
      </c>
      <c r="K43" s="12">
        <v>48</v>
      </c>
      <c r="L43" s="12">
        <v>57.12</v>
      </c>
      <c r="M43" s="12">
        <v>192</v>
      </c>
      <c r="N43" s="8">
        <v>228.48</v>
      </c>
      <c r="O43">
        <v>15</v>
      </c>
      <c r="P43" t="s">
        <v>127</v>
      </c>
      <c r="Q43">
        <v>2021</v>
      </c>
      <c r="R43" s="3">
        <v>44242</v>
      </c>
      <c r="S43" s="8">
        <f>Tabla1[[#This Row],[DISCOUNT %]]%*Tabla1[[#This Row],[Total Selling Value]]</f>
        <v>0</v>
      </c>
      <c r="T43" s="12">
        <f>Tabla1[[#This Row],[SELLING PRICE]]-Tabla1[[#This Row],[BUYING PRIZE]]</f>
        <v>9.1199999999999974</v>
      </c>
      <c r="U43" s="12">
        <f>Tabla1[[#This Row],[profit_per_product]]*Tabla1[[#This Row],[QUANTITY]]</f>
        <v>36.47999999999999</v>
      </c>
      <c r="V43" s="16">
        <f>Tabla1[[#This Row],[total_profit]]/Tabla1[[#This Row],[Total Selling Value]]</f>
        <v>0.15966386554621845</v>
      </c>
      <c r="W43" s="4" t="str">
        <f>IF(Tabla1[[#This Row],[Total Buying Value]]&gt;=((2/3)*MAX(Tabla1[Total Buying Value])),"Grande",IF(Tabla1[[#This Row],[Total Buying Value]]&lt;=((1/3)*MAX(Tabla1[Total Buying Value])),"Pequeña","Mediana"))</f>
        <v>Pequeña</v>
      </c>
      <c r="X43" s="4" t="str">
        <f>IF(Tabla1[[#This Row],[PAYMENT MODE]]="CASH","VERDADERO","FALSO")</f>
        <v>FALSO</v>
      </c>
      <c r="Y43" s="15" t="str">
        <f>TEXT(Tabla1[[#This Row],[formatted_date]],"mmm-aaaa")</f>
        <v>feb-2021</v>
      </c>
    </row>
    <row r="44" spans="1:25">
      <c r="A44">
        <v>44245</v>
      </c>
      <c r="B44" t="s">
        <v>47</v>
      </c>
      <c r="C44" t="str">
        <f>Tabla1[[#This Row],[DATE]]&amp;Tabla1[[#This Row],[PRODUCT ID]]</f>
        <v>44245P0015</v>
      </c>
      <c r="D44">
        <v>6</v>
      </c>
      <c r="E44" t="s">
        <v>71</v>
      </c>
      <c r="F44" t="s">
        <v>138</v>
      </c>
      <c r="G44" s="5">
        <v>25</v>
      </c>
      <c r="H44" t="s">
        <v>98</v>
      </c>
      <c r="I44" t="s">
        <v>120</v>
      </c>
      <c r="J44" t="s">
        <v>125</v>
      </c>
      <c r="K44" s="12">
        <v>12</v>
      </c>
      <c r="L44" s="12">
        <v>15.72</v>
      </c>
      <c r="M44" s="12">
        <v>72</v>
      </c>
      <c r="N44" s="8">
        <v>94.32</v>
      </c>
      <c r="O44">
        <v>18</v>
      </c>
      <c r="P44" t="s">
        <v>127</v>
      </c>
      <c r="Q44">
        <v>2021</v>
      </c>
      <c r="R44" s="3">
        <v>44245</v>
      </c>
      <c r="S44" s="8">
        <f>Tabla1[[#This Row],[DISCOUNT %]]%*Tabla1[[#This Row],[Total Selling Value]]</f>
        <v>23.58</v>
      </c>
      <c r="T44" s="12">
        <f>Tabla1[[#This Row],[SELLING PRICE]]-Tabla1[[#This Row],[BUYING PRIZE]]</f>
        <v>3.7200000000000006</v>
      </c>
      <c r="U44" s="12">
        <f>Tabla1[[#This Row],[profit_per_product]]*Tabla1[[#This Row],[QUANTITY]]</f>
        <v>22.320000000000004</v>
      </c>
      <c r="V44" s="16">
        <f>Tabla1[[#This Row],[total_profit]]/Tabla1[[#This Row],[Total Selling Value]]</f>
        <v>0.23664122137404586</v>
      </c>
      <c r="W44" s="4" t="str">
        <f>IF(Tabla1[[#This Row],[Total Buying Value]]&gt;=((2/3)*MAX(Tabla1[Total Buying Value])),"Grande",IF(Tabla1[[#This Row],[Total Buying Value]]&lt;=((1/3)*MAX(Tabla1[Total Buying Value])),"Pequeña","Mediana"))</f>
        <v>Pequeña</v>
      </c>
      <c r="X44" s="4" t="str">
        <f>IF(Tabla1[[#This Row],[PAYMENT MODE]]="CASH","VERDADERO","FALSO")</f>
        <v>VERDADERO</v>
      </c>
      <c r="Y44" s="15" t="str">
        <f>TEXT(Tabla1[[#This Row],[formatted_date]],"mmm-aaaa")</f>
        <v>feb-2021</v>
      </c>
    </row>
    <row r="45" spans="1:25">
      <c r="A45">
        <v>44247</v>
      </c>
      <c r="B45" t="s">
        <v>48</v>
      </c>
      <c r="C45" t="str">
        <f>Tabla1[[#This Row],[DATE]]&amp;Tabla1[[#This Row],[PRODUCT ID]]</f>
        <v>44247P0030</v>
      </c>
      <c r="D45">
        <v>11</v>
      </c>
      <c r="E45" t="s">
        <v>71</v>
      </c>
      <c r="F45" t="s">
        <v>138</v>
      </c>
      <c r="G45" s="5">
        <v>50</v>
      </c>
      <c r="H45" t="s">
        <v>99</v>
      </c>
      <c r="I45" t="s">
        <v>121</v>
      </c>
      <c r="J45" t="s">
        <v>122</v>
      </c>
      <c r="K45" s="12">
        <v>148</v>
      </c>
      <c r="L45" s="12">
        <v>201.28</v>
      </c>
      <c r="M45" s="12">
        <v>1628</v>
      </c>
      <c r="N45" s="8">
        <v>2214.08</v>
      </c>
      <c r="O45">
        <v>20</v>
      </c>
      <c r="P45" t="s">
        <v>127</v>
      </c>
      <c r="Q45">
        <v>2021</v>
      </c>
      <c r="R45" s="3">
        <v>44247</v>
      </c>
      <c r="S45" s="8">
        <f>Tabla1[[#This Row],[DISCOUNT %]]%*Tabla1[[#This Row],[Total Selling Value]]</f>
        <v>1107.04</v>
      </c>
      <c r="T45" s="12">
        <f>Tabla1[[#This Row],[SELLING PRICE]]-Tabla1[[#This Row],[BUYING PRIZE]]</f>
        <v>53.28</v>
      </c>
      <c r="U45" s="12">
        <f>Tabla1[[#This Row],[profit_per_product]]*Tabla1[[#This Row],[QUANTITY]]</f>
        <v>586.08000000000004</v>
      </c>
      <c r="V45" s="16">
        <f>Tabla1[[#This Row],[total_profit]]/Tabla1[[#This Row],[Total Selling Value]]</f>
        <v>0.26470588235294118</v>
      </c>
      <c r="W45" s="4" t="str">
        <f>IF(Tabla1[[#This Row],[Total Buying Value]]&gt;=((2/3)*MAX(Tabla1[Total Buying Value])),"Grande",IF(Tabla1[[#This Row],[Total Buying Value]]&lt;=((1/3)*MAX(Tabla1[Total Buying Value])),"Pequeña","Mediana"))</f>
        <v>Grande</v>
      </c>
      <c r="X45" s="4" t="str">
        <f>IF(Tabla1[[#This Row],[PAYMENT MODE]]="CASH","VERDADERO","FALSO")</f>
        <v>VERDADERO</v>
      </c>
      <c r="Y45" s="15" t="str">
        <f>TEXT(Tabla1[[#This Row],[formatted_date]],"mmm-aaaa")</f>
        <v>feb-2021</v>
      </c>
    </row>
    <row r="46" spans="1:25">
      <c r="A46">
        <v>44249</v>
      </c>
      <c r="B46" t="s">
        <v>22</v>
      </c>
      <c r="C46" t="str">
        <f>Tabla1[[#This Row],[DATE]]&amp;Tabla1[[#This Row],[PRODUCT ID]]</f>
        <v>44249P0013</v>
      </c>
      <c r="D46">
        <v>5</v>
      </c>
      <c r="E46" t="s">
        <v>71</v>
      </c>
      <c r="F46" t="s">
        <v>138</v>
      </c>
      <c r="G46" s="5">
        <v>14</v>
      </c>
      <c r="H46" t="s">
        <v>75</v>
      </c>
      <c r="I46" t="s">
        <v>120</v>
      </c>
      <c r="J46" t="s">
        <v>123</v>
      </c>
      <c r="K46" s="12">
        <v>112</v>
      </c>
      <c r="L46" s="12">
        <v>122.08</v>
      </c>
      <c r="M46" s="12">
        <v>560</v>
      </c>
      <c r="N46" s="8">
        <v>610.4</v>
      </c>
      <c r="O46">
        <v>22</v>
      </c>
      <c r="P46" t="s">
        <v>127</v>
      </c>
      <c r="Q46">
        <v>2021</v>
      </c>
      <c r="R46" s="3">
        <v>44249</v>
      </c>
      <c r="S46" s="8">
        <f>Tabla1[[#This Row],[DISCOUNT %]]%*Tabla1[[#This Row],[Total Selling Value]]</f>
        <v>85.456000000000003</v>
      </c>
      <c r="T46" s="12">
        <f>Tabla1[[#This Row],[SELLING PRICE]]-Tabla1[[#This Row],[BUYING PRIZE]]</f>
        <v>10.079999999999998</v>
      </c>
      <c r="U46" s="12">
        <f>Tabla1[[#This Row],[profit_per_product]]*Tabla1[[#This Row],[QUANTITY]]</f>
        <v>50.399999999999991</v>
      </c>
      <c r="V46" s="16">
        <f>Tabla1[[#This Row],[total_profit]]/Tabla1[[#This Row],[Total Selling Value]]</f>
        <v>8.2568807339449532E-2</v>
      </c>
      <c r="W46" s="4" t="str">
        <f>IF(Tabla1[[#This Row],[Total Buying Value]]&gt;=((2/3)*MAX(Tabla1[Total Buying Value])),"Grande",IF(Tabla1[[#This Row],[Total Buying Value]]&lt;=((1/3)*MAX(Tabla1[Total Buying Value])),"Pequeña","Mediana"))</f>
        <v>Pequeña</v>
      </c>
      <c r="X46" s="4" t="str">
        <f>IF(Tabla1[[#This Row],[PAYMENT MODE]]="CASH","VERDADERO","FALSO")</f>
        <v>VERDADERO</v>
      </c>
      <c r="Y46" s="15" t="str">
        <f>TEXT(Tabla1[[#This Row],[formatted_date]],"mmm-aaaa")</f>
        <v>feb-2021</v>
      </c>
    </row>
    <row r="47" spans="1:25">
      <c r="A47">
        <v>44250</v>
      </c>
      <c r="B47" t="s">
        <v>27</v>
      </c>
      <c r="C47" t="str">
        <f>Tabla1[[#This Row],[DATE]]&amp;Tabla1[[#This Row],[PRODUCT ID]]</f>
        <v>44250P0025</v>
      </c>
      <c r="D47">
        <v>3</v>
      </c>
      <c r="E47" t="s">
        <v>70</v>
      </c>
      <c r="F47" t="s">
        <v>138</v>
      </c>
      <c r="G47" s="5">
        <v>42</v>
      </c>
      <c r="H47" t="s">
        <v>100</v>
      </c>
      <c r="I47" t="s">
        <v>117</v>
      </c>
      <c r="J47" t="s">
        <v>125</v>
      </c>
      <c r="K47" s="12">
        <v>7</v>
      </c>
      <c r="L47" s="12">
        <v>8.33</v>
      </c>
      <c r="M47" s="12">
        <v>21</v>
      </c>
      <c r="N47" s="8">
        <v>24.99</v>
      </c>
      <c r="O47">
        <v>23</v>
      </c>
      <c r="P47" t="s">
        <v>127</v>
      </c>
      <c r="Q47">
        <v>2021</v>
      </c>
      <c r="R47" s="3">
        <v>44250</v>
      </c>
      <c r="S47" s="8">
        <f>Tabla1[[#This Row],[DISCOUNT %]]%*Tabla1[[#This Row],[Total Selling Value]]</f>
        <v>10.495799999999999</v>
      </c>
      <c r="T47" s="12">
        <f>Tabla1[[#This Row],[SELLING PRICE]]-Tabla1[[#This Row],[BUYING PRIZE]]</f>
        <v>1.33</v>
      </c>
      <c r="U47" s="12">
        <f>Tabla1[[#This Row],[profit_per_product]]*Tabla1[[#This Row],[QUANTITY]]</f>
        <v>3.99</v>
      </c>
      <c r="V47" s="16">
        <f>Tabla1[[#This Row],[total_profit]]/Tabla1[[#This Row],[Total Selling Value]]</f>
        <v>0.1596638655462185</v>
      </c>
      <c r="W47" s="4" t="str">
        <f>IF(Tabla1[[#This Row],[Total Buying Value]]&gt;=((2/3)*MAX(Tabla1[Total Buying Value])),"Grande",IF(Tabla1[[#This Row],[Total Buying Value]]&lt;=((1/3)*MAX(Tabla1[Total Buying Value])),"Pequeña","Mediana"))</f>
        <v>Pequeña</v>
      </c>
      <c r="X47" s="4" t="str">
        <f>IF(Tabla1[[#This Row],[PAYMENT MODE]]="CASH","VERDADERO","FALSO")</f>
        <v>VERDADERO</v>
      </c>
      <c r="Y47" s="15" t="str">
        <f>TEXT(Tabla1[[#This Row],[formatted_date]],"mmm-aaaa")</f>
        <v>feb-2021</v>
      </c>
    </row>
    <row r="48" spans="1:25">
      <c r="A48">
        <v>44250</v>
      </c>
      <c r="B48" t="s">
        <v>44</v>
      </c>
      <c r="C48" t="str">
        <f>Tabla1[[#This Row],[DATE]]&amp;Tabla1[[#This Row],[PRODUCT ID]]</f>
        <v>44250P0005</v>
      </c>
      <c r="D48">
        <v>2</v>
      </c>
      <c r="E48" t="s">
        <v>70</v>
      </c>
      <c r="F48" t="s">
        <v>71</v>
      </c>
      <c r="G48" s="5">
        <v>14</v>
      </c>
      <c r="H48" t="s">
        <v>95</v>
      </c>
      <c r="I48" t="s">
        <v>119</v>
      </c>
      <c r="J48" t="s">
        <v>122</v>
      </c>
      <c r="K48" s="12">
        <v>133</v>
      </c>
      <c r="L48" s="12">
        <v>155.61000000000001</v>
      </c>
      <c r="M48" s="12">
        <v>266</v>
      </c>
      <c r="N48" s="8">
        <v>311.22000000000003</v>
      </c>
      <c r="O48">
        <v>23</v>
      </c>
      <c r="P48" t="s">
        <v>127</v>
      </c>
      <c r="Q48">
        <v>2021</v>
      </c>
      <c r="R48" s="3">
        <v>44250</v>
      </c>
      <c r="S48" s="8">
        <f>Tabla1[[#This Row],[DISCOUNT %]]%*Tabla1[[#This Row],[Total Selling Value]]</f>
        <v>43.570800000000006</v>
      </c>
      <c r="T48" s="12">
        <f>Tabla1[[#This Row],[SELLING PRICE]]-Tabla1[[#This Row],[BUYING PRIZE]]</f>
        <v>22.610000000000014</v>
      </c>
      <c r="U48" s="12">
        <f>Tabla1[[#This Row],[profit_per_product]]*Tabla1[[#This Row],[QUANTITY]]</f>
        <v>45.220000000000027</v>
      </c>
      <c r="V48" s="16">
        <f>Tabla1[[#This Row],[total_profit]]/Tabla1[[#This Row],[Total Selling Value]]</f>
        <v>0.14529914529914537</v>
      </c>
      <c r="W48" s="4" t="str">
        <f>IF(Tabla1[[#This Row],[Total Buying Value]]&gt;=((2/3)*MAX(Tabla1[Total Buying Value])),"Grande",IF(Tabla1[[#This Row],[Total Buying Value]]&lt;=((1/3)*MAX(Tabla1[Total Buying Value])),"Pequeña","Mediana"))</f>
        <v>Pequeña</v>
      </c>
      <c r="X48" s="4" t="str">
        <f>IF(Tabla1[[#This Row],[PAYMENT MODE]]="CASH","VERDADERO","FALSO")</f>
        <v>FALSO</v>
      </c>
      <c r="Y48" s="15" t="str">
        <f>TEXT(Tabla1[[#This Row],[formatted_date]],"mmm-aaaa")</f>
        <v>feb-2021</v>
      </c>
    </row>
    <row r="49" spans="1:25">
      <c r="A49">
        <v>44252</v>
      </c>
      <c r="B49" t="s">
        <v>49</v>
      </c>
      <c r="C49" t="str">
        <f>Tabla1[[#This Row],[DATE]]&amp;Tabla1[[#This Row],[PRODUCT ID]]</f>
        <v>44252P0002</v>
      </c>
      <c r="D49">
        <v>4</v>
      </c>
      <c r="E49" t="s">
        <v>68</v>
      </c>
      <c r="F49" t="s">
        <v>71</v>
      </c>
      <c r="G49" s="5">
        <v>34</v>
      </c>
      <c r="H49" t="s">
        <v>101</v>
      </c>
      <c r="I49" t="s">
        <v>119</v>
      </c>
      <c r="J49" t="s">
        <v>123</v>
      </c>
      <c r="K49" s="12">
        <v>105</v>
      </c>
      <c r="L49" s="12">
        <v>142.80000000000001</v>
      </c>
      <c r="M49" s="12">
        <v>420</v>
      </c>
      <c r="N49" s="8">
        <v>571.20000000000005</v>
      </c>
      <c r="O49">
        <v>25</v>
      </c>
      <c r="P49" t="s">
        <v>127</v>
      </c>
      <c r="Q49">
        <v>2021</v>
      </c>
      <c r="R49" s="3">
        <v>44252</v>
      </c>
      <c r="S49" s="8">
        <f>Tabla1[[#This Row],[DISCOUNT %]]%*Tabla1[[#This Row],[Total Selling Value]]</f>
        <v>194.20800000000003</v>
      </c>
      <c r="T49" s="12">
        <f>Tabla1[[#This Row],[SELLING PRICE]]-Tabla1[[#This Row],[BUYING PRIZE]]</f>
        <v>37.800000000000011</v>
      </c>
      <c r="U49" s="12">
        <f>Tabla1[[#This Row],[profit_per_product]]*Tabla1[[#This Row],[QUANTITY]]</f>
        <v>151.20000000000005</v>
      </c>
      <c r="V49" s="16">
        <f>Tabla1[[#This Row],[total_profit]]/Tabla1[[#This Row],[Total Selling Value]]</f>
        <v>0.26470588235294124</v>
      </c>
      <c r="W49" s="4" t="str">
        <f>IF(Tabla1[[#This Row],[Total Buying Value]]&gt;=((2/3)*MAX(Tabla1[Total Buying Value])),"Grande",IF(Tabla1[[#This Row],[Total Buying Value]]&lt;=((1/3)*MAX(Tabla1[Total Buying Value])),"Pequeña","Mediana"))</f>
        <v>Pequeña</v>
      </c>
      <c r="X49" s="4" t="str">
        <f>IF(Tabla1[[#This Row],[PAYMENT MODE]]="CASH","VERDADERO","FALSO")</f>
        <v>FALSO</v>
      </c>
      <c r="Y49" s="15" t="str">
        <f>TEXT(Tabla1[[#This Row],[formatted_date]],"mmm-aaaa")</f>
        <v>feb-2021</v>
      </c>
    </row>
    <row r="50" spans="1:25">
      <c r="A50">
        <v>44252</v>
      </c>
      <c r="B50" t="s">
        <v>38</v>
      </c>
      <c r="C50" t="str">
        <f>Tabla1[[#This Row],[DATE]]&amp;Tabla1[[#This Row],[PRODUCT ID]]</f>
        <v>44252P0032</v>
      </c>
      <c r="D50">
        <v>11</v>
      </c>
      <c r="E50" t="s">
        <v>71</v>
      </c>
      <c r="F50" t="s">
        <v>138</v>
      </c>
      <c r="G50" s="5">
        <v>2</v>
      </c>
      <c r="H50" t="s">
        <v>88</v>
      </c>
      <c r="I50" t="s">
        <v>121</v>
      </c>
      <c r="J50" t="s">
        <v>123</v>
      </c>
      <c r="K50" s="12">
        <v>89</v>
      </c>
      <c r="L50" s="12">
        <v>117.48</v>
      </c>
      <c r="M50" s="12">
        <v>979</v>
      </c>
      <c r="N50" s="8">
        <v>1292.28</v>
      </c>
      <c r="O50">
        <v>25</v>
      </c>
      <c r="P50" t="s">
        <v>127</v>
      </c>
      <c r="Q50">
        <v>2021</v>
      </c>
      <c r="R50" s="3">
        <v>44252</v>
      </c>
      <c r="S50" s="8">
        <f>Tabla1[[#This Row],[DISCOUNT %]]%*Tabla1[[#This Row],[Total Selling Value]]</f>
        <v>25.845600000000001</v>
      </c>
      <c r="T50" s="12">
        <f>Tabla1[[#This Row],[SELLING PRICE]]-Tabla1[[#This Row],[BUYING PRIZE]]</f>
        <v>28.480000000000004</v>
      </c>
      <c r="U50" s="12">
        <f>Tabla1[[#This Row],[profit_per_product]]*Tabla1[[#This Row],[QUANTITY]]</f>
        <v>313.28000000000003</v>
      </c>
      <c r="V50" s="16">
        <f>Tabla1[[#This Row],[total_profit]]/Tabla1[[#This Row],[Total Selling Value]]</f>
        <v>0.24242424242424246</v>
      </c>
      <c r="W50" s="4" t="str">
        <f>IF(Tabla1[[#This Row],[Total Buying Value]]&gt;=((2/3)*MAX(Tabla1[Total Buying Value])),"Grande",IF(Tabla1[[#This Row],[Total Buying Value]]&lt;=((1/3)*MAX(Tabla1[Total Buying Value])),"Pequeña","Mediana"))</f>
        <v>Mediana</v>
      </c>
      <c r="X50" s="4" t="str">
        <f>IF(Tabla1[[#This Row],[PAYMENT MODE]]="CASH","VERDADERO","FALSO")</f>
        <v>VERDADERO</v>
      </c>
      <c r="Y50" s="15" t="str">
        <f>TEXT(Tabla1[[#This Row],[formatted_date]],"mmm-aaaa")</f>
        <v>feb-2021</v>
      </c>
    </row>
    <row r="51" spans="1:25">
      <c r="A51">
        <v>44252</v>
      </c>
      <c r="B51" t="s">
        <v>48</v>
      </c>
      <c r="C51" t="str">
        <f>Tabla1[[#This Row],[DATE]]&amp;Tabla1[[#This Row],[PRODUCT ID]]</f>
        <v>44252P0030</v>
      </c>
      <c r="D51">
        <v>2</v>
      </c>
      <c r="E51" t="s">
        <v>70</v>
      </c>
      <c r="F51" t="s">
        <v>71</v>
      </c>
      <c r="G51" s="5">
        <v>45</v>
      </c>
      <c r="H51" t="s">
        <v>99</v>
      </c>
      <c r="I51" t="s">
        <v>121</v>
      </c>
      <c r="J51" t="s">
        <v>122</v>
      </c>
      <c r="K51" s="12">
        <v>148</v>
      </c>
      <c r="L51" s="12">
        <v>201.28</v>
      </c>
      <c r="M51" s="12">
        <v>296</v>
      </c>
      <c r="N51" s="8">
        <v>402.56</v>
      </c>
      <c r="O51">
        <v>25</v>
      </c>
      <c r="P51" t="s">
        <v>127</v>
      </c>
      <c r="Q51">
        <v>2021</v>
      </c>
      <c r="R51" s="3">
        <v>44252</v>
      </c>
      <c r="S51" s="8">
        <f>Tabla1[[#This Row],[DISCOUNT %]]%*Tabla1[[#This Row],[Total Selling Value]]</f>
        <v>181.15200000000002</v>
      </c>
      <c r="T51" s="12">
        <f>Tabla1[[#This Row],[SELLING PRICE]]-Tabla1[[#This Row],[BUYING PRIZE]]</f>
        <v>53.28</v>
      </c>
      <c r="U51" s="12">
        <f>Tabla1[[#This Row],[profit_per_product]]*Tabla1[[#This Row],[QUANTITY]]</f>
        <v>106.56</v>
      </c>
      <c r="V51" s="16">
        <f>Tabla1[[#This Row],[total_profit]]/Tabla1[[#This Row],[Total Selling Value]]</f>
        <v>0.26470588235294118</v>
      </c>
      <c r="W51" s="4" t="str">
        <f>IF(Tabla1[[#This Row],[Total Buying Value]]&gt;=((2/3)*MAX(Tabla1[Total Buying Value])),"Grande",IF(Tabla1[[#This Row],[Total Buying Value]]&lt;=((1/3)*MAX(Tabla1[Total Buying Value])),"Pequeña","Mediana"))</f>
        <v>Pequeña</v>
      </c>
      <c r="X51" s="4" t="str">
        <f>IF(Tabla1[[#This Row],[PAYMENT MODE]]="CASH","VERDADERO","FALSO")</f>
        <v>FALSO</v>
      </c>
      <c r="Y51" s="15" t="str">
        <f>TEXT(Tabla1[[#This Row],[formatted_date]],"mmm-aaaa")</f>
        <v>feb-2021</v>
      </c>
    </row>
    <row r="52" spans="1:25">
      <c r="A52">
        <v>44254</v>
      </c>
      <c r="B52" t="s">
        <v>50</v>
      </c>
      <c r="C52" t="str">
        <f>Tabla1[[#This Row],[DATE]]&amp;Tabla1[[#This Row],[PRODUCT ID]]</f>
        <v>44254P0018</v>
      </c>
      <c r="D52">
        <v>11</v>
      </c>
      <c r="E52" t="s">
        <v>68</v>
      </c>
      <c r="F52" t="s">
        <v>71</v>
      </c>
      <c r="G52" s="5">
        <v>45</v>
      </c>
      <c r="H52" t="s">
        <v>102</v>
      </c>
      <c r="I52" t="s">
        <v>120</v>
      </c>
      <c r="J52" t="s">
        <v>125</v>
      </c>
      <c r="K52" s="12">
        <v>37</v>
      </c>
      <c r="L52" s="12">
        <v>49.21</v>
      </c>
      <c r="M52" s="12">
        <v>407</v>
      </c>
      <c r="N52" s="8">
        <v>541.31000000000006</v>
      </c>
      <c r="O52">
        <v>27</v>
      </c>
      <c r="P52" t="s">
        <v>127</v>
      </c>
      <c r="Q52">
        <v>2021</v>
      </c>
      <c r="R52" s="3">
        <v>44254</v>
      </c>
      <c r="S52" s="8">
        <f>Tabla1[[#This Row],[DISCOUNT %]]%*Tabla1[[#This Row],[Total Selling Value]]</f>
        <v>243.58950000000004</v>
      </c>
      <c r="T52" s="12">
        <f>Tabla1[[#This Row],[SELLING PRICE]]-Tabla1[[#This Row],[BUYING PRIZE]]</f>
        <v>12.21</v>
      </c>
      <c r="U52" s="12">
        <f>Tabla1[[#This Row],[profit_per_product]]*Tabla1[[#This Row],[QUANTITY]]</f>
        <v>134.31</v>
      </c>
      <c r="V52" s="16">
        <f>Tabla1[[#This Row],[total_profit]]/Tabla1[[#This Row],[Total Selling Value]]</f>
        <v>0.24812030075187969</v>
      </c>
      <c r="W52" s="4" t="str">
        <f>IF(Tabla1[[#This Row],[Total Buying Value]]&gt;=((2/3)*MAX(Tabla1[Total Buying Value])),"Grande",IF(Tabla1[[#This Row],[Total Buying Value]]&lt;=((1/3)*MAX(Tabla1[Total Buying Value])),"Pequeña","Mediana"))</f>
        <v>Pequeña</v>
      </c>
      <c r="X52" s="4" t="str">
        <f>IF(Tabla1[[#This Row],[PAYMENT MODE]]="CASH","VERDADERO","FALSO")</f>
        <v>FALSO</v>
      </c>
      <c r="Y52" s="15" t="str">
        <f>TEXT(Tabla1[[#This Row],[formatted_date]],"mmm-aaaa")</f>
        <v>feb-2021</v>
      </c>
    </row>
    <row r="53" spans="1:25">
      <c r="A53">
        <v>44258</v>
      </c>
      <c r="B53" t="s">
        <v>51</v>
      </c>
      <c r="C53" t="str">
        <f>Tabla1[[#This Row],[DATE]]&amp;Tabla1[[#This Row],[PRODUCT ID]]</f>
        <v>44258P0011</v>
      </c>
      <c r="D53">
        <v>1</v>
      </c>
      <c r="E53" t="s">
        <v>70</v>
      </c>
      <c r="F53" t="s">
        <v>71</v>
      </c>
      <c r="G53" s="5">
        <v>53</v>
      </c>
      <c r="H53" t="s">
        <v>103</v>
      </c>
      <c r="I53" t="s">
        <v>120</v>
      </c>
      <c r="J53" t="s">
        <v>124</v>
      </c>
      <c r="K53" s="12">
        <v>44</v>
      </c>
      <c r="L53" s="12">
        <v>48.4</v>
      </c>
      <c r="M53" s="12">
        <v>44</v>
      </c>
      <c r="N53" s="8">
        <v>48.4</v>
      </c>
      <c r="O53">
        <v>3</v>
      </c>
      <c r="P53" t="s">
        <v>128</v>
      </c>
      <c r="Q53">
        <v>2021</v>
      </c>
      <c r="R53" s="3">
        <v>44258</v>
      </c>
      <c r="S53" s="8">
        <f>Tabla1[[#This Row],[DISCOUNT %]]%*Tabla1[[#This Row],[Total Selling Value]]</f>
        <v>25.652000000000001</v>
      </c>
      <c r="T53" s="12">
        <f>Tabla1[[#This Row],[SELLING PRICE]]-Tabla1[[#This Row],[BUYING PRIZE]]</f>
        <v>4.3999999999999986</v>
      </c>
      <c r="U53" s="12">
        <f>Tabla1[[#This Row],[profit_per_product]]*Tabla1[[#This Row],[QUANTITY]]</f>
        <v>4.3999999999999986</v>
      </c>
      <c r="V53" s="16">
        <f>Tabla1[[#This Row],[total_profit]]/Tabla1[[#This Row],[Total Selling Value]]</f>
        <v>9.0909090909090884E-2</v>
      </c>
      <c r="W53" s="4" t="str">
        <f>IF(Tabla1[[#This Row],[Total Buying Value]]&gt;=((2/3)*MAX(Tabla1[Total Buying Value])),"Grande",IF(Tabla1[[#This Row],[Total Buying Value]]&lt;=((1/3)*MAX(Tabla1[Total Buying Value])),"Pequeña","Mediana"))</f>
        <v>Pequeña</v>
      </c>
      <c r="X53" s="4" t="str">
        <f>IF(Tabla1[[#This Row],[PAYMENT MODE]]="CASH","VERDADERO","FALSO")</f>
        <v>FALSO</v>
      </c>
      <c r="Y53" s="15" t="str">
        <f>TEXT(Tabla1[[#This Row],[formatted_date]],"mmm-aaaa")</f>
        <v>mar-2021</v>
      </c>
    </row>
    <row r="54" spans="1:25">
      <c r="A54">
        <v>44262</v>
      </c>
      <c r="B54" t="s">
        <v>52</v>
      </c>
      <c r="C54" t="str">
        <f>Tabla1[[#This Row],[DATE]]&amp;Tabla1[[#This Row],[PRODUCT ID]]</f>
        <v>44262P0021</v>
      </c>
      <c r="D54">
        <v>9</v>
      </c>
      <c r="E54" t="s">
        <v>70</v>
      </c>
      <c r="F54" t="s">
        <v>138</v>
      </c>
      <c r="G54" s="5">
        <v>49</v>
      </c>
      <c r="H54" t="s">
        <v>104</v>
      </c>
      <c r="I54" t="s">
        <v>117</v>
      </c>
      <c r="J54" t="s">
        <v>122</v>
      </c>
      <c r="K54" s="12">
        <v>126</v>
      </c>
      <c r="L54" s="12">
        <v>162.54</v>
      </c>
      <c r="M54" s="12">
        <v>1134</v>
      </c>
      <c r="N54" s="8">
        <v>1462.86</v>
      </c>
      <c r="O54">
        <v>7</v>
      </c>
      <c r="P54" t="s">
        <v>128</v>
      </c>
      <c r="Q54">
        <v>2021</v>
      </c>
      <c r="R54" s="3">
        <v>44262</v>
      </c>
      <c r="S54" s="8">
        <f>Tabla1[[#This Row],[DISCOUNT %]]%*Tabla1[[#This Row],[Total Selling Value]]</f>
        <v>716.80139999999994</v>
      </c>
      <c r="T54" s="12">
        <f>Tabla1[[#This Row],[SELLING PRICE]]-Tabla1[[#This Row],[BUYING PRIZE]]</f>
        <v>36.539999999999992</v>
      </c>
      <c r="U54" s="12">
        <f>Tabla1[[#This Row],[profit_per_product]]*Tabla1[[#This Row],[QUANTITY]]</f>
        <v>328.8599999999999</v>
      </c>
      <c r="V54" s="16">
        <f>Tabla1[[#This Row],[total_profit]]/Tabla1[[#This Row],[Total Selling Value]]</f>
        <v>0.22480620155038755</v>
      </c>
      <c r="W54" s="4" t="str">
        <f>IF(Tabla1[[#This Row],[Total Buying Value]]&gt;=((2/3)*MAX(Tabla1[Total Buying Value])),"Grande",IF(Tabla1[[#This Row],[Total Buying Value]]&lt;=((1/3)*MAX(Tabla1[Total Buying Value])),"Pequeña","Mediana"))</f>
        <v>Mediana</v>
      </c>
      <c r="X54" s="4" t="str">
        <f>IF(Tabla1[[#This Row],[PAYMENT MODE]]="CASH","VERDADERO","FALSO")</f>
        <v>VERDADERO</v>
      </c>
      <c r="Y54" s="15" t="str">
        <f>TEXT(Tabla1[[#This Row],[formatted_date]],"mmm-aaaa")</f>
        <v>mar-2021</v>
      </c>
    </row>
    <row r="55" spans="1:25">
      <c r="A55">
        <v>44263</v>
      </c>
      <c r="B55" t="s">
        <v>46</v>
      </c>
      <c r="C55" t="str">
        <f>Tabla1[[#This Row],[DATE]]&amp;Tabla1[[#This Row],[PRODUCT ID]]</f>
        <v>44263P0027</v>
      </c>
      <c r="D55">
        <v>6</v>
      </c>
      <c r="E55" t="s">
        <v>71</v>
      </c>
      <c r="F55" t="s">
        <v>138</v>
      </c>
      <c r="G55" s="5">
        <v>36</v>
      </c>
      <c r="H55" t="s">
        <v>97</v>
      </c>
      <c r="I55" t="s">
        <v>121</v>
      </c>
      <c r="J55" t="s">
        <v>124</v>
      </c>
      <c r="K55" s="12">
        <v>48</v>
      </c>
      <c r="L55" s="12">
        <v>57.12</v>
      </c>
      <c r="M55" s="12">
        <v>288</v>
      </c>
      <c r="N55" s="8">
        <v>342.72</v>
      </c>
      <c r="O55">
        <v>8</v>
      </c>
      <c r="P55" t="s">
        <v>128</v>
      </c>
      <c r="Q55">
        <v>2021</v>
      </c>
      <c r="R55" s="3">
        <v>44263</v>
      </c>
      <c r="S55" s="8">
        <f>Tabla1[[#This Row],[DISCOUNT %]]%*Tabla1[[#This Row],[Total Selling Value]]</f>
        <v>123.37920000000001</v>
      </c>
      <c r="T55" s="12">
        <f>Tabla1[[#This Row],[SELLING PRICE]]-Tabla1[[#This Row],[BUYING PRIZE]]</f>
        <v>9.1199999999999974</v>
      </c>
      <c r="U55" s="12">
        <f>Tabla1[[#This Row],[profit_per_product]]*Tabla1[[#This Row],[QUANTITY]]</f>
        <v>54.719999999999985</v>
      </c>
      <c r="V55" s="16">
        <f>Tabla1[[#This Row],[total_profit]]/Tabla1[[#This Row],[Total Selling Value]]</f>
        <v>0.15966386554621842</v>
      </c>
      <c r="W55" s="4" t="str">
        <f>IF(Tabla1[[#This Row],[Total Buying Value]]&gt;=((2/3)*MAX(Tabla1[Total Buying Value])),"Grande",IF(Tabla1[[#This Row],[Total Buying Value]]&lt;=((1/3)*MAX(Tabla1[Total Buying Value])),"Pequeña","Mediana"))</f>
        <v>Pequeña</v>
      </c>
      <c r="X55" s="4" t="str">
        <f>IF(Tabla1[[#This Row],[PAYMENT MODE]]="CASH","VERDADERO","FALSO")</f>
        <v>VERDADERO</v>
      </c>
      <c r="Y55" s="15" t="str">
        <f>TEXT(Tabla1[[#This Row],[formatted_date]],"mmm-aaaa")</f>
        <v>mar-2021</v>
      </c>
    </row>
    <row r="56" spans="1:25">
      <c r="A56">
        <v>44263</v>
      </c>
      <c r="B56" t="s">
        <v>31</v>
      </c>
      <c r="C56" t="str">
        <f>Tabla1[[#This Row],[DATE]]&amp;Tabla1[[#This Row],[PRODUCT ID]]</f>
        <v>44263P0044</v>
      </c>
      <c r="D56">
        <v>9</v>
      </c>
      <c r="E56" t="s">
        <v>71</v>
      </c>
      <c r="F56" t="s">
        <v>71</v>
      </c>
      <c r="G56" s="5">
        <v>10</v>
      </c>
      <c r="H56" t="s">
        <v>81</v>
      </c>
      <c r="I56" t="s">
        <v>118</v>
      </c>
      <c r="J56" t="s">
        <v>123</v>
      </c>
      <c r="K56" s="12">
        <v>76</v>
      </c>
      <c r="L56" s="12">
        <v>82.08</v>
      </c>
      <c r="M56" s="12">
        <v>684</v>
      </c>
      <c r="N56" s="8">
        <v>738.72</v>
      </c>
      <c r="O56">
        <v>8</v>
      </c>
      <c r="P56" t="s">
        <v>128</v>
      </c>
      <c r="Q56">
        <v>2021</v>
      </c>
      <c r="R56" s="3">
        <v>44263</v>
      </c>
      <c r="S56" s="8">
        <f>Tabla1[[#This Row],[DISCOUNT %]]%*Tabla1[[#This Row],[Total Selling Value]]</f>
        <v>73.872</v>
      </c>
      <c r="T56" s="12">
        <f>Tabla1[[#This Row],[SELLING PRICE]]-Tabla1[[#This Row],[BUYING PRIZE]]</f>
        <v>6.0799999999999983</v>
      </c>
      <c r="U56" s="12">
        <f>Tabla1[[#This Row],[profit_per_product]]*Tabla1[[#This Row],[QUANTITY]]</f>
        <v>54.719999999999985</v>
      </c>
      <c r="V56" s="16">
        <f>Tabla1[[#This Row],[total_profit]]/Tabla1[[#This Row],[Total Selling Value]]</f>
        <v>7.4074074074074056E-2</v>
      </c>
      <c r="W56" s="4" t="str">
        <f>IF(Tabla1[[#This Row],[Total Buying Value]]&gt;=((2/3)*MAX(Tabla1[Total Buying Value])),"Grande",IF(Tabla1[[#This Row],[Total Buying Value]]&lt;=((1/3)*MAX(Tabla1[Total Buying Value])),"Pequeña","Mediana"))</f>
        <v>Pequeña</v>
      </c>
      <c r="X56" s="4" t="str">
        <f>IF(Tabla1[[#This Row],[PAYMENT MODE]]="CASH","VERDADERO","FALSO")</f>
        <v>FALSO</v>
      </c>
      <c r="Y56" s="15" t="str">
        <f>TEXT(Tabla1[[#This Row],[formatted_date]],"mmm-aaaa")</f>
        <v>mar-2021</v>
      </c>
    </row>
    <row r="57" spans="1:25">
      <c r="A57">
        <v>44264</v>
      </c>
      <c r="B57" t="s">
        <v>39</v>
      </c>
      <c r="C57" t="str">
        <f>Tabla1[[#This Row],[DATE]]&amp;Tabla1[[#This Row],[PRODUCT ID]]</f>
        <v>44264P0029</v>
      </c>
      <c r="D57">
        <v>6</v>
      </c>
      <c r="E57" t="s">
        <v>68</v>
      </c>
      <c r="F57" t="s">
        <v>71</v>
      </c>
      <c r="G57" s="5">
        <v>44</v>
      </c>
      <c r="H57" t="s">
        <v>89</v>
      </c>
      <c r="I57" t="s">
        <v>121</v>
      </c>
      <c r="J57" t="s">
        <v>124</v>
      </c>
      <c r="K57" s="12">
        <v>47</v>
      </c>
      <c r="L57" s="12">
        <v>53.11</v>
      </c>
      <c r="M57" s="12">
        <v>282</v>
      </c>
      <c r="N57" s="8">
        <v>318.66000000000003</v>
      </c>
      <c r="O57">
        <v>9</v>
      </c>
      <c r="P57" t="s">
        <v>128</v>
      </c>
      <c r="Q57">
        <v>2021</v>
      </c>
      <c r="R57" s="3">
        <v>44264</v>
      </c>
      <c r="S57" s="8">
        <f>Tabla1[[#This Row],[DISCOUNT %]]%*Tabla1[[#This Row],[Total Selling Value]]</f>
        <v>140.21040000000002</v>
      </c>
      <c r="T57" s="12">
        <f>Tabla1[[#This Row],[SELLING PRICE]]-Tabla1[[#This Row],[BUYING PRIZE]]</f>
        <v>6.1099999999999994</v>
      </c>
      <c r="U57" s="12">
        <f>Tabla1[[#This Row],[profit_per_product]]*Tabla1[[#This Row],[QUANTITY]]</f>
        <v>36.659999999999997</v>
      </c>
      <c r="V57" s="16">
        <f>Tabla1[[#This Row],[total_profit]]/Tabla1[[#This Row],[Total Selling Value]]</f>
        <v>0.1150442477876106</v>
      </c>
      <c r="W57" s="4" t="str">
        <f>IF(Tabla1[[#This Row],[Total Buying Value]]&gt;=((2/3)*MAX(Tabla1[Total Buying Value])),"Grande",IF(Tabla1[[#This Row],[Total Buying Value]]&lt;=((1/3)*MAX(Tabla1[Total Buying Value])),"Pequeña","Mediana"))</f>
        <v>Pequeña</v>
      </c>
      <c r="X57" s="4" t="str">
        <f>IF(Tabla1[[#This Row],[PAYMENT MODE]]="CASH","VERDADERO","FALSO")</f>
        <v>FALSO</v>
      </c>
      <c r="Y57" s="15" t="str">
        <f>TEXT(Tabla1[[#This Row],[formatted_date]],"mmm-aaaa")</f>
        <v>mar-2021</v>
      </c>
    </row>
    <row r="58" spans="1:25">
      <c r="A58">
        <v>44266</v>
      </c>
      <c r="B58" t="s">
        <v>27</v>
      </c>
      <c r="C58" t="str">
        <f>Tabla1[[#This Row],[DATE]]&amp;Tabla1[[#This Row],[PRODUCT ID]]</f>
        <v>44266P0025</v>
      </c>
      <c r="D58">
        <v>11</v>
      </c>
      <c r="E58" t="s">
        <v>70</v>
      </c>
      <c r="F58" t="s">
        <v>138</v>
      </c>
      <c r="G58" s="5">
        <v>50</v>
      </c>
      <c r="H58" t="s">
        <v>100</v>
      </c>
      <c r="I58" t="s">
        <v>117</v>
      </c>
      <c r="J58" t="s">
        <v>125</v>
      </c>
      <c r="K58" s="12">
        <v>7</v>
      </c>
      <c r="L58" s="12">
        <v>8.33</v>
      </c>
      <c r="M58" s="12">
        <v>77</v>
      </c>
      <c r="N58" s="8">
        <v>91.63</v>
      </c>
      <c r="O58">
        <v>11</v>
      </c>
      <c r="P58" t="s">
        <v>128</v>
      </c>
      <c r="Q58">
        <v>2021</v>
      </c>
      <c r="R58" s="3">
        <v>44266</v>
      </c>
      <c r="S58" s="8">
        <f>Tabla1[[#This Row],[DISCOUNT %]]%*Tabla1[[#This Row],[Total Selling Value]]</f>
        <v>45.814999999999998</v>
      </c>
      <c r="T58" s="12">
        <f>Tabla1[[#This Row],[SELLING PRICE]]-Tabla1[[#This Row],[BUYING PRIZE]]</f>
        <v>1.33</v>
      </c>
      <c r="U58" s="12">
        <f>Tabla1[[#This Row],[profit_per_product]]*Tabla1[[#This Row],[QUANTITY]]</f>
        <v>14.63</v>
      </c>
      <c r="V58" s="16">
        <f>Tabla1[[#This Row],[total_profit]]/Tabla1[[#This Row],[Total Selling Value]]</f>
        <v>0.1596638655462185</v>
      </c>
      <c r="W58" s="4" t="str">
        <f>IF(Tabla1[[#This Row],[Total Buying Value]]&gt;=((2/3)*MAX(Tabla1[Total Buying Value])),"Grande",IF(Tabla1[[#This Row],[Total Buying Value]]&lt;=((1/3)*MAX(Tabla1[Total Buying Value])),"Pequeña","Mediana"))</f>
        <v>Pequeña</v>
      </c>
      <c r="X58" s="4" t="str">
        <f>IF(Tabla1[[#This Row],[PAYMENT MODE]]="CASH","VERDADERO","FALSO")</f>
        <v>VERDADERO</v>
      </c>
      <c r="Y58" s="15" t="str">
        <f>TEXT(Tabla1[[#This Row],[formatted_date]],"mmm-aaaa")</f>
        <v>mar-2021</v>
      </c>
    </row>
    <row r="59" spans="1:25">
      <c r="A59">
        <v>44268</v>
      </c>
      <c r="B59" t="s">
        <v>53</v>
      </c>
      <c r="C59" t="str">
        <f>Tabla1[[#This Row],[DATE]]&amp;Tabla1[[#This Row],[PRODUCT ID]]</f>
        <v>44268P0028</v>
      </c>
      <c r="D59">
        <v>10</v>
      </c>
      <c r="E59" t="s">
        <v>68</v>
      </c>
      <c r="F59" t="s">
        <v>138</v>
      </c>
      <c r="G59" s="5">
        <v>18</v>
      </c>
      <c r="H59" t="s">
        <v>105</v>
      </c>
      <c r="I59" t="s">
        <v>121</v>
      </c>
      <c r="J59" t="s">
        <v>125</v>
      </c>
      <c r="K59" s="12">
        <v>37</v>
      </c>
      <c r="L59" s="12">
        <v>41.81</v>
      </c>
      <c r="M59" s="12">
        <v>370</v>
      </c>
      <c r="N59" s="8">
        <v>418.1</v>
      </c>
      <c r="O59">
        <v>13</v>
      </c>
      <c r="P59" t="s">
        <v>128</v>
      </c>
      <c r="Q59">
        <v>2021</v>
      </c>
      <c r="R59" s="3">
        <v>44268</v>
      </c>
      <c r="S59" s="8">
        <f>Tabla1[[#This Row],[DISCOUNT %]]%*Tabla1[[#This Row],[Total Selling Value]]</f>
        <v>75.257999999999996</v>
      </c>
      <c r="T59" s="12">
        <f>Tabla1[[#This Row],[SELLING PRICE]]-Tabla1[[#This Row],[BUYING PRIZE]]</f>
        <v>4.8100000000000023</v>
      </c>
      <c r="U59" s="12">
        <f>Tabla1[[#This Row],[profit_per_product]]*Tabla1[[#This Row],[QUANTITY]]</f>
        <v>48.100000000000023</v>
      </c>
      <c r="V59" s="16">
        <f>Tabla1[[#This Row],[total_profit]]/Tabla1[[#This Row],[Total Selling Value]]</f>
        <v>0.11504424778761067</v>
      </c>
      <c r="W59" s="4" t="str">
        <f>IF(Tabla1[[#This Row],[Total Buying Value]]&gt;=((2/3)*MAX(Tabla1[Total Buying Value])),"Grande",IF(Tabla1[[#This Row],[Total Buying Value]]&lt;=((1/3)*MAX(Tabla1[Total Buying Value])),"Pequeña","Mediana"))</f>
        <v>Pequeña</v>
      </c>
      <c r="X59" s="4" t="str">
        <f>IF(Tabla1[[#This Row],[PAYMENT MODE]]="CASH","VERDADERO","FALSO")</f>
        <v>VERDADERO</v>
      </c>
      <c r="Y59" s="15" t="str">
        <f>TEXT(Tabla1[[#This Row],[formatted_date]],"mmm-aaaa")</f>
        <v>mar-2021</v>
      </c>
    </row>
    <row r="60" spans="1:25">
      <c r="A60">
        <v>44270</v>
      </c>
      <c r="B60" t="s">
        <v>54</v>
      </c>
      <c r="C60" t="str">
        <f>Tabla1[[#This Row],[DATE]]&amp;Tabla1[[#This Row],[PRODUCT ID]]</f>
        <v>44270P0039</v>
      </c>
      <c r="D60">
        <v>11</v>
      </c>
      <c r="E60" t="s">
        <v>71</v>
      </c>
      <c r="F60" t="s">
        <v>138</v>
      </c>
      <c r="G60" s="5">
        <v>19</v>
      </c>
      <c r="H60" t="s">
        <v>106</v>
      </c>
      <c r="I60" t="s">
        <v>118</v>
      </c>
      <c r="J60" t="s">
        <v>125</v>
      </c>
      <c r="K60" s="12">
        <v>37</v>
      </c>
      <c r="L60" s="12">
        <v>42.55</v>
      </c>
      <c r="M60" s="12">
        <v>407</v>
      </c>
      <c r="N60" s="8">
        <v>468.05</v>
      </c>
      <c r="O60">
        <v>15</v>
      </c>
      <c r="P60" t="s">
        <v>128</v>
      </c>
      <c r="Q60">
        <v>2021</v>
      </c>
      <c r="R60" s="3">
        <v>44270</v>
      </c>
      <c r="S60" s="8">
        <f>Tabla1[[#This Row],[DISCOUNT %]]%*Tabla1[[#This Row],[Total Selling Value]]</f>
        <v>88.929500000000004</v>
      </c>
      <c r="T60" s="12">
        <f>Tabla1[[#This Row],[SELLING PRICE]]-Tabla1[[#This Row],[BUYING PRIZE]]</f>
        <v>5.5499999999999972</v>
      </c>
      <c r="U60" s="12">
        <f>Tabla1[[#This Row],[profit_per_product]]*Tabla1[[#This Row],[QUANTITY]]</f>
        <v>61.049999999999969</v>
      </c>
      <c r="V60" s="16">
        <f>Tabla1[[#This Row],[total_profit]]/Tabla1[[#This Row],[Total Selling Value]]</f>
        <v>0.13043478260869559</v>
      </c>
      <c r="W60" s="4" t="str">
        <f>IF(Tabla1[[#This Row],[Total Buying Value]]&gt;=((2/3)*MAX(Tabla1[Total Buying Value])),"Grande",IF(Tabla1[[#This Row],[Total Buying Value]]&lt;=((1/3)*MAX(Tabla1[Total Buying Value])),"Pequeña","Mediana"))</f>
        <v>Pequeña</v>
      </c>
      <c r="X60" s="4" t="str">
        <f>IF(Tabla1[[#This Row],[PAYMENT MODE]]="CASH","VERDADERO","FALSO")</f>
        <v>VERDADERO</v>
      </c>
      <c r="Y60" s="15" t="str">
        <f>TEXT(Tabla1[[#This Row],[formatted_date]],"mmm-aaaa")</f>
        <v>mar-2021</v>
      </c>
    </row>
    <row r="61" spans="1:25">
      <c r="A61">
        <v>44271</v>
      </c>
      <c r="B61" t="s">
        <v>55</v>
      </c>
      <c r="C61" t="str">
        <f>Tabla1[[#This Row],[DATE]]&amp;Tabla1[[#This Row],[PRODUCT ID]]</f>
        <v>44271P0012</v>
      </c>
      <c r="D61">
        <v>14</v>
      </c>
      <c r="E61" t="s">
        <v>70</v>
      </c>
      <c r="F61" t="s">
        <v>138</v>
      </c>
      <c r="G61" s="5">
        <v>2</v>
      </c>
      <c r="H61" t="s">
        <v>107</v>
      </c>
      <c r="I61" t="s">
        <v>120</v>
      </c>
      <c r="J61" t="s">
        <v>123</v>
      </c>
      <c r="K61" s="12">
        <v>73</v>
      </c>
      <c r="L61" s="12">
        <v>94.17</v>
      </c>
      <c r="M61" s="12">
        <v>1022</v>
      </c>
      <c r="N61" s="8">
        <v>1318.38</v>
      </c>
      <c r="O61">
        <v>16</v>
      </c>
      <c r="P61" t="s">
        <v>128</v>
      </c>
      <c r="Q61">
        <v>2021</v>
      </c>
      <c r="R61" s="3">
        <v>44271</v>
      </c>
      <c r="S61" s="8">
        <f>Tabla1[[#This Row],[DISCOUNT %]]%*Tabla1[[#This Row],[Total Selling Value]]</f>
        <v>26.367600000000003</v>
      </c>
      <c r="T61" s="12">
        <f>Tabla1[[#This Row],[SELLING PRICE]]-Tabla1[[#This Row],[BUYING PRIZE]]</f>
        <v>21.17</v>
      </c>
      <c r="U61" s="12">
        <f>Tabla1[[#This Row],[profit_per_product]]*Tabla1[[#This Row],[QUANTITY]]</f>
        <v>296.38</v>
      </c>
      <c r="V61" s="16">
        <f>Tabla1[[#This Row],[total_profit]]/Tabla1[[#This Row],[Total Selling Value]]</f>
        <v>0.22480620155038758</v>
      </c>
      <c r="W61" s="4" t="str">
        <f>IF(Tabla1[[#This Row],[Total Buying Value]]&gt;=((2/3)*MAX(Tabla1[Total Buying Value])),"Grande",IF(Tabla1[[#This Row],[Total Buying Value]]&lt;=((1/3)*MAX(Tabla1[Total Buying Value])),"Pequeña","Mediana"))</f>
        <v>Mediana</v>
      </c>
      <c r="X61" s="4" t="str">
        <f>IF(Tabla1[[#This Row],[PAYMENT MODE]]="CASH","VERDADERO","FALSO")</f>
        <v>VERDADERO</v>
      </c>
      <c r="Y61" s="15" t="str">
        <f>TEXT(Tabla1[[#This Row],[formatted_date]],"mmm-aaaa")</f>
        <v>mar-2021</v>
      </c>
    </row>
    <row r="62" spans="1:25">
      <c r="A62">
        <v>44273</v>
      </c>
      <c r="B62" t="s">
        <v>30</v>
      </c>
      <c r="C62" t="str">
        <f>Tabla1[[#This Row],[DATE]]&amp;Tabla1[[#This Row],[PRODUCT ID]]</f>
        <v>44273P0042</v>
      </c>
      <c r="D62">
        <v>8</v>
      </c>
      <c r="E62" t="s">
        <v>68</v>
      </c>
      <c r="F62" t="s">
        <v>138</v>
      </c>
      <c r="G62" s="5">
        <v>7</v>
      </c>
      <c r="H62" t="s">
        <v>80</v>
      </c>
      <c r="I62" t="s">
        <v>118</v>
      </c>
      <c r="J62" t="s">
        <v>122</v>
      </c>
      <c r="K62" s="12">
        <v>120</v>
      </c>
      <c r="L62" s="12">
        <v>162</v>
      </c>
      <c r="M62" s="12">
        <v>960</v>
      </c>
      <c r="N62" s="8">
        <v>1296</v>
      </c>
      <c r="O62">
        <v>18</v>
      </c>
      <c r="P62" t="s">
        <v>128</v>
      </c>
      <c r="Q62">
        <v>2021</v>
      </c>
      <c r="R62" s="3">
        <v>44273</v>
      </c>
      <c r="S62" s="8">
        <f>Tabla1[[#This Row],[DISCOUNT %]]%*Tabla1[[#This Row],[Total Selling Value]]</f>
        <v>90.720000000000013</v>
      </c>
      <c r="T62" s="12">
        <f>Tabla1[[#This Row],[SELLING PRICE]]-Tabla1[[#This Row],[BUYING PRIZE]]</f>
        <v>42</v>
      </c>
      <c r="U62" s="12">
        <f>Tabla1[[#This Row],[profit_per_product]]*Tabla1[[#This Row],[QUANTITY]]</f>
        <v>336</v>
      </c>
      <c r="V62" s="16">
        <f>Tabla1[[#This Row],[total_profit]]/Tabla1[[#This Row],[Total Selling Value]]</f>
        <v>0.25925925925925924</v>
      </c>
      <c r="W62" s="4" t="str">
        <f>IF(Tabla1[[#This Row],[Total Buying Value]]&gt;=((2/3)*MAX(Tabla1[Total Buying Value])),"Grande",IF(Tabla1[[#This Row],[Total Buying Value]]&lt;=((1/3)*MAX(Tabla1[Total Buying Value])),"Pequeña","Mediana"))</f>
        <v>Mediana</v>
      </c>
      <c r="X62" s="4" t="str">
        <f>IF(Tabla1[[#This Row],[PAYMENT MODE]]="CASH","VERDADERO","FALSO")</f>
        <v>VERDADERO</v>
      </c>
      <c r="Y62" s="15" t="str">
        <f>TEXT(Tabla1[[#This Row],[formatted_date]],"mmm-aaaa")</f>
        <v>mar-2021</v>
      </c>
    </row>
    <row r="63" spans="1:25">
      <c r="A63">
        <v>44274</v>
      </c>
      <c r="B63" t="s">
        <v>53</v>
      </c>
      <c r="C63" t="str">
        <f>Tabla1[[#This Row],[DATE]]&amp;Tabla1[[#This Row],[PRODUCT ID]]</f>
        <v>44274P0028</v>
      </c>
      <c r="D63">
        <v>9</v>
      </c>
      <c r="E63" t="s">
        <v>71</v>
      </c>
      <c r="F63" t="s">
        <v>138</v>
      </c>
      <c r="G63" s="5">
        <v>6</v>
      </c>
      <c r="H63" t="s">
        <v>105</v>
      </c>
      <c r="I63" t="s">
        <v>121</v>
      </c>
      <c r="J63" t="s">
        <v>125</v>
      </c>
      <c r="K63" s="12">
        <v>37</v>
      </c>
      <c r="L63" s="12">
        <v>41.81</v>
      </c>
      <c r="M63" s="12">
        <v>333</v>
      </c>
      <c r="N63" s="8">
        <v>376.29</v>
      </c>
      <c r="O63">
        <v>19</v>
      </c>
      <c r="P63" t="s">
        <v>128</v>
      </c>
      <c r="Q63">
        <v>2021</v>
      </c>
      <c r="R63" s="3">
        <v>44274</v>
      </c>
      <c r="S63" s="8">
        <f>Tabla1[[#This Row],[DISCOUNT %]]%*Tabla1[[#This Row],[Total Selling Value]]</f>
        <v>22.577400000000001</v>
      </c>
      <c r="T63" s="12">
        <f>Tabla1[[#This Row],[SELLING PRICE]]-Tabla1[[#This Row],[BUYING PRIZE]]</f>
        <v>4.8100000000000023</v>
      </c>
      <c r="U63" s="12">
        <f>Tabla1[[#This Row],[profit_per_product]]*Tabla1[[#This Row],[QUANTITY]]</f>
        <v>43.29000000000002</v>
      </c>
      <c r="V63" s="16">
        <f>Tabla1[[#This Row],[total_profit]]/Tabla1[[#This Row],[Total Selling Value]]</f>
        <v>0.11504424778761067</v>
      </c>
      <c r="W63" s="4" t="str">
        <f>IF(Tabla1[[#This Row],[Total Buying Value]]&gt;=((2/3)*MAX(Tabla1[Total Buying Value])),"Grande",IF(Tabla1[[#This Row],[Total Buying Value]]&lt;=((1/3)*MAX(Tabla1[Total Buying Value])),"Pequeña","Mediana"))</f>
        <v>Pequeña</v>
      </c>
      <c r="X63" s="4" t="str">
        <f>IF(Tabla1[[#This Row],[PAYMENT MODE]]="CASH","VERDADERO","FALSO")</f>
        <v>VERDADERO</v>
      </c>
      <c r="Y63" s="15" t="str">
        <f>TEXT(Tabla1[[#This Row],[formatted_date]],"mmm-aaaa")</f>
        <v>mar-2021</v>
      </c>
    </row>
    <row r="64" spans="1:25">
      <c r="A64">
        <v>44276</v>
      </c>
      <c r="B64" t="s">
        <v>34</v>
      </c>
      <c r="C64" t="str">
        <f>Tabla1[[#This Row],[DATE]]&amp;Tabla1[[#This Row],[PRODUCT ID]]</f>
        <v>44276P0020</v>
      </c>
      <c r="D64">
        <v>13</v>
      </c>
      <c r="E64" t="s">
        <v>71</v>
      </c>
      <c r="F64" t="s">
        <v>71</v>
      </c>
      <c r="G64" s="5">
        <v>25</v>
      </c>
      <c r="H64" t="s">
        <v>84</v>
      </c>
      <c r="I64" t="s">
        <v>117</v>
      </c>
      <c r="J64" t="s">
        <v>124</v>
      </c>
      <c r="K64" s="12">
        <v>61</v>
      </c>
      <c r="L64" s="12">
        <v>76.25</v>
      </c>
      <c r="M64" s="12">
        <v>793</v>
      </c>
      <c r="N64" s="8">
        <v>991.25</v>
      </c>
      <c r="O64">
        <v>21</v>
      </c>
      <c r="P64" t="s">
        <v>128</v>
      </c>
      <c r="Q64">
        <v>2021</v>
      </c>
      <c r="R64" s="3">
        <v>44276</v>
      </c>
      <c r="S64" s="8">
        <f>Tabla1[[#This Row],[DISCOUNT %]]%*Tabla1[[#This Row],[Total Selling Value]]</f>
        <v>247.8125</v>
      </c>
      <c r="T64" s="12">
        <f>Tabla1[[#This Row],[SELLING PRICE]]-Tabla1[[#This Row],[BUYING PRIZE]]</f>
        <v>15.25</v>
      </c>
      <c r="U64" s="12">
        <f>Tabla1[[#This Row],[profit_per_product]]*Tabla1[[#This Row],[QUANTITY]]</f>
        <v>198.25</v>
      </c>
      <c r="V64" s="16">
        <f>Tabla1[[#This Row],[total_profit]]/Tabla1[[#This Row],[Total Selling Value]]</f>
        <v>0.2</v>
      </c>
      <c r="W64" s="4" t="str">
        <f>IF(Tabla1[[#This Row],[Total Buying Value]]&gt;=((2/3)*MAX(Tabla1[Total Buying Value])),"Grande",IF(Tabla1[[#This Row],[Total Buying Value]]&lt;=((1/3)*MAX(Tabla1[Total Buying Value])),"Pequeña","Mediana"))</f>
        <v>Mediana</v>
      </c>
      <c r="X64" s="4" t="str">
        <f>IF(Tabla1[[#This Row],[PAYMENT MODE]]="CASH","VERDADERO","FALSO")</f>
        <v>FALSO</v>
      </c>
      <c r="Y64" s="15" t="str">
        <f>TEXT(Tabla1[[#This Row],[formatted_date]],"mmm-aaaa")</f>
        <v>mar-2021</v>
      </c>
    </row>
    <row r="65" spans="1:25">
      <c r="A65">
        <v>44276</v>
      </c>
      <c r="B65" t="s">
        <v>54</v>
      </c>
      <c r="C65" t="str">
        <f>Tabla1[[#This Row],[DATE]]&amp;Tabla1[[#This Row],[PRODUCT ID]]</f>
        <v>44276P0039</v>
      </c>
      <c r="D65">
        <v>7</v>
      </c>
      <c r="E65" t="s">
        <v>70</v>
      </c>
      <c r="F65" t="s">
        <v>71</v>
      </c>
      <c r="G65" s="5">
        <v>18</v>
      </c>
      <c r="H65" t="s">
        <v>106</v>
      </c>
      <c r="I65" t="s">
        <v>118</v>
      </c>
      <c r="J65" t="s">
        <v>125</v>
      </c>
      <c r="K65" s="12">
        <v>37</v>
      </c>
      <c r="L65" s="12">
        <v>42.55</v>
      </c>
      <c r="M65" s="12">
        <v>259</v>
      </c>
      <c r="N65" s="8">
        <v>297.85000000000002</v>
      </c>
      <c r="O65">
        <v>21</v>
      </c>
      <c r="P65" t="s">
        <v>128</v>
      </c>
      <c r="Q65">
        <v>2021</v>
      </c>
      <c r="R65" s="3">
        <v>44276</v>
      </c>
      <c r="S65" s="8">
        <f>Tabla1[[#This Row],[DISCOUNT %]]%*Tabla1[[#This Row],[Total Selling Value]]</f>
        <v>53.613</v>
      </c>
      <c r="T65" s="12">
        <f>Tabla1[[#This Row],[SELLING PRICE]]-Tabla1[[#This Row],[BUYING PRIZE]]</f>
        <v>5.5499999999999972</v>
      </c>
      <c r="U65" s="12">
        <f>Tabla1[[#This Row],[profit_per_product]]*Tabla1[[#This Row],[QUANTITY]]</f>
        <v>38.84999999999998</v>
      </c>
      <c r="V65" s="16">
        <f>Tabla1[[#This Row],[total_profit]]/Tabla1[[#This Row],[Total Selling Value]]</f>
        <v>0.13043478260869557</v>
      </c>
      <c r="W65" s="4" t="str">
        <f>IF(Tabla1[[#This Row],[Total Buying Value]]&gt;=((2/3)*MAX(Tabla1[Total Buying Value])),"Grande",IF(Tabla1[[#This Row],[Total Buying Value]]&lt;=((1/3)*MAX(Tabla1[Total Buying Value])),"Pequeña","Mediana"))</f>
        <v>Pequeña</v>
      </c>
      <c r="X65" s="4" t="str">
        <f>IF(Tabla1[[#This Row],[PAYMENT MODE]]="CASH","VERDADERO","FALSO")</f>
        <v>FALSO</v>
      </c>
      <c r="Y65" s="15" t="str">
        <f>TEXT(Tabla1[[#This Row],[formatted_date]],"mmm-aaaa")</f>
        <v>mar-2021</v>
      </c>
    </row>
    <row r="66" spans="1:25">
      <c r="A66">
        <v>44277</v>
      </c>
      <c r="B66" t="s">
        <v>49</v>
      </c>
      <c r="C66" t="str">
        <f>Tabla1[[#This Row],[DATE]]&amp;Tabla1[[#This Row],[PRODUCT ID]]</f>
        <v>44277P0002</v>
      </c>
      <c r="D66">
        <v>8</v>
      </c>
      <c r="E66" t="s">
        <v>71</v>
      </c>
      <c r="F66" t="s">
        <v>71</v>
      </c>
      <c r="G66" s="5">
        <v>47</v>
      </c>
      <c r="H66" t="s">
        <v>101</v>
      </c>
      <c r="I66" t="s">
        <v>119</v>
      </c>
      <c r="J66" t="s">
        <v>123</v>
      </c>
      <c r="K66" s="12">
        <v>105</v>
      </c>
      <c r="L66" s="12">
        <v>142.80000000000001</v>
      </c>
      <c r="M66" s="12">
        <v>840</v>
      </c>
      <c r="N66" s="8">
        <v>1142.4000000000001</v>
      </c>
      <c r="O66">
        <v>22</v>
      </c>
      <c r="P66" t="s">
        <v>128</v>
      </c>
      <c r="Q66">
        <v>2021</v>
      </c>
      <c r="R66" s="3">
        <v>44277</v>
      </c>
      <c r="S66" s="8">
        <f>Tabla1[[#This Row],[DISCOUNT %]]%*Tabla1[[#This Row],[Total Selling Value]]</f>
        <v>536.928</v>
      </c>
      <c r="T66" s="12">
        <f>Tabla1[[#This Row],[SELLING PRICE]]-Tabla1[[#This Row],[BUYING PRIZE]]</f>
        <v>37.800000000000011</v>
      </c>
      <c r="U66" s="12">
        <f>Tabla1[[#This Row],[profit_per_product]]*Tabla1[[#This Row],[QUANTITY]]</f>
        <v>302.40000000000009</v>
      </c>
      <c r="V66" s="16">
        <f>Tabla1[[#This Row],[total_profit]]/Tabla1[[#This Row],[Total Selling Value]]</f>
        <v>0.26470588235294124</v>
      </c>
      <c r="W66" s="4" t="str">
        <f>IF(Tabla1[[#This Row],[Total Buying Value]]&gt;=((2/3)*MAX(Tabla1[Total Buying Value])),"Grande",IF(Tabla1[[#This Row],[Total Buying Value]]&lt;=((1/3)*MAX(Tabla1[Total Buying Value])),"Pequeña","Mediana"))</f>
        <v>Mediana</v>
      </c>
      <c r="X66" s="4" t="str">
        <f>IF(Tabla1[[#This Row],[PAYMENT MODE]]="CASH","VERDADERO","FALSO")</f>
        <v>FALSO</v>
      </c>
      <c r="Y66" s="15" t="str">
        <f>TEXT(Tabla1[[#This Row],[formatted_date]],"mmm-aaaa")</f>
        <v>mar-2021</v>
      </c>
    </row>
    <row r="67" spans="1:25">
      <c r="A67">
        <v>44277</v>
      </c>
      <c r="B67" t="s">
        <v>55</v>
      </c>
      <c r="C67" t="str">
        <f>Tabla1[[#This Row],[DATE]]&amp;Tabla1[[#This Row],[PRODUCT ID]]</f>
        <v>44277P0012</v>
      </c>
      <c r="D67">
        <v>4</v>
      </c>
      <c r="E67" t="s">
        <v>71</v>
      </c>
      <c r="F67" t="s">
        <v>71</v>
      </c>
      <c r="G67" s="5">
        <v>39</v>
      </c>
      <c r="H67" t="s">
        <v>107</v>
      </c>
      <c r="I67" t="s">
        <v>120</v>
      </c>
      <c r="J67" t="s">
        <v>123</v>
      </c>
      <c r="K67" s="12">
        <v>73</v>
      </c>
      <c r="L67" s="12">
        <v>94.17</v>
      </c>
      <c r="M67" s="12">
        <v>292</v>
      </c>
      <c r="N67" s="8">
        <v>376.68</v>
      </c>
      <c r="O67">
        <v>22</v>
      </c>
      <c r="P67" t="s">
        <v>128</v>
      </c>
      <c r="Q67">
        <v>2021</v>
      </c>
      <c r="R67" s="3">
        <v>44277</v>
      </c>
      <c r="S67" s="8">
        <f>Tabla1[[#This Row],[DISCOUNT %]]%*Tabla1[[#This Row],[Total Selling Value]]</f>
        <v>146.90520000000001</v>
      </c>
      <c r="T67" s="12">
        <f>Tabla1[[#This Row],[SELLING PRICE]]-Tabla1[[#This Row],[BUYING PRIZE]]</f>
        <v>21.17</v>
      </c>
      <c r="U67" s="12">
        <f>Tabla1[[#This Row],[profit_per_product]]*Tabla1[[#This Row],[QUANTITY]]</f>
        <v>84.68</v>
      </c>
      <c r="V67" s="16">
        <f>Tabla1[[#This Row],[total_profit]]/Tabla1[[#This Row],[Total Selling Value]]</f>
        <v>0.22480620155038761</v>
      </c>
      <c r="W67" s="4" t="str">
        <f>IF(Tabla1[[#This Row],[Total Buying Value]]&gt;=((2/3)*MAX(Tabla1[Total Buying Value])),"Grande",IF(Tabla1[[#This Row],[Total Buying Value]]&lt;=((1/3)*MAX(Tabla1[Total Buying Value])),"Pequeña","Mediana"))</f>
        <v>Pequeña</v>
      </c>
      <c r="X67" s="4" t="str">
        <f>IF(Tabla1[[#This Row],[PAYMENT MODE]]="CASH","VERDADERO","FALSO")</f>
        <v>FALSO</v>
      </c>
      <c r="Y67" s="15" t="str">
        <f>TEXT(Tabla1[[#This Row],[formatted_date]],"mmm-aaaa")</f>
        <v>mar-2021</v>
      </c>
    </row>
    <row r="68" spans="1:25">
      <c r="A68">
        <v>44280</v>
      </c>
      <c r="B68" t="s">
        <v>20</v>
      </c>
      <c r="C68" t="str">
        <f>Tabla1[[#This Row],[DATE]]&amp;Tabla1[[#This Row],[PRODUCT ID]]</f>
        <v>44280P0024</v>
      </c>
      <c r="D68">
        <v>14</v>
      </c>
      <c r="E68" t="s">
        <v>71</v>
      </c>
      <c r="F68" t="s">
        <v>138</v>
      </c>
      <c r="G68" s="5">
        <v>7</v>
      </c>
      <c r="H68" t="s">
        <v>73</v>
      </c>
      <c r="I68" t="s">
        <v>117</v>
      </c>
      <c r="J68" t="s">
        <v>122</v>
      </c>
      <c r="K68" s="12">
        <v>144</v>
      </c>
      <c r="L68" s="12">
        <v>156.96</v>
      </c>
      <c r="M68" s="12">
        <v>2016</v>
      </c>
      <c r="N68" s="8">
        <v>2197.44</v>
      </c>
      <c r="O68">
        <v>25</v>
      </c>
      <c r="P68" t="s">
        <v>128</v>
      </c>
      <c r="Q68">
        <v>2021</v>
      </c>
      <c r="R68" s="3">
        <v>44280</v>
      </c>
      <c r="S68" s="8">
        <f>Tabla1[[#This Row],[DISCOUNT %]]%*Tabla1[[#This Row],[Total Selling Value]]</f>
        <v>153.82080000000002</v>
      </c>
      <c r="T68" s="12">
        <f>Tabla1[[#This Row],[SELLING PRICE]]-Tabla1[[#This Row],[BUYING PRIZE]]</f>
        <v>12.960000000000008</v>
      </c>
      <c r="U68" s="12">
        <f>Tabla1[[#This Row],[profit_per_product]]*Tabla1[[#This Row],[QUANTITY]]</f>
        <v>181.44000000000011</v>
      </c>
      <c r="V68" s="16">
        <f>Tabla1[[#This Row],[total_profit]]/Tabla1[[#This Row],[Total Selling Value]]</f>
        <v>8.2568807339449588E-2</v>
      </c>
      <c r="W68" s="4" t="str">
        <f>IF(Tabla1[[#This Row],[Total Buying Value]]&gt;=((2/3)*MAX(Tabla1[Total Buying Value])),"Grande",IF(Tabla1[[#This Row],[Total Buying Value]]&lt;=((1/3)*MAX(Tabla1[Total Buying Value])),"Pequeña","Mediana"))</f>
        <v>Grande</v>
      </c>
      <c r="X68" s="4" t="str">
        <f>IF(Tabla1[[#This Row],[PAYMENT MODE]]="CASH","VERDADERO","FALSO")</f>
        <v>VERDADERO</v>
      </c>
      <c r="Y68" s="15" t="str">
        <f>TEXT(Tabla1[[#This Row],[formatted_date]],"mmm-aaaa")</f>
        <v>mar-2021</v>
      </c>
    </row>
    <row r="69" spans="1:25">
      <c r="A69">
        <v>44280</v>
      </c>
      <c r="B69" t="s">
        <v>35</v>
      </c>
      <c r="C69" t="str">
        <f>Tabla1[[#This Row],[DATE]]&amp;Tabla1[[#This Row],[PRODUCT ID]]</f>
        <v>44280P0006</v>
      </c>
      <c r="D69">
        <v>4</v>
      </c>
      <c r="E69" t="s">
        <v>70</v>
      </c>
      <c r="F69" t="s">
        <v>138</v>
      </c>
      <c r="G69" s="5">
        <v>1</v>
      </c>
      <c r="H69" t="s">
        <v>85</v>
      </c>
      <c r="I69" t="s">
        <v>119</v>
      </c>
      <c r="J69" t="s">
        <v>123</v>
      </c>
      <c r="K69" s="12">
        <v>75</v>
      </c>
      <c r="L69" s="12">
        <v>85.5</v>
      </c>
      <c r="M69" s="12">
        <v>300</v>
      </c>
      <c r="N69" s="8">
        <v>342</v>
      </c>
      <c r="O69">
        <v>25</v>
      </c>
      <c r="P69" t="s">
        <v>128</v>
      </c>
      <c r="Q69">
        <v>2021</v>
      </c>
      <c r="R69" s="3">
        <v>44280</v>
      </c>
      <c r="S69" s="8">
        <f>Tabla1[[#This Row],[DISCOUNT %]]%*Tabla1[[#This Row],[Total Selling Value]]</f>
        <v>3.42</v>
      </c>
      <c r="T69" s="12">
        <f>Tabla1[[#This Row],[SELLING PRICE]]-Tabla1[[#This Row],[BUYING PRIZE]]</f>
        <v>10.5</v>
      </c>
      <c r="U69" s="12">
        <f>Tabla1[[#This Row],[profit_per_product]]*Tabla1[[#This Row],[QUANTITY]]</f>
        <v>42</v>
      </c>
      <c r="V69" s="16">
        <f>Tabla1[[#This Row],[total_profit]]/Tabla1[[#This Row],[Total Selling Value]]</f>
        <v>0.12280701754385964</v>
      </c>
      <c r="W69" s="4" t="str">
        <f>IF(Tabla1[[#This Row],[Total Buying Value]]&gt;=((2/3)*MAX(Tabla1[Total Buying Value])),"Grande",IF(Tabla1[[#This Row],[Total Buying Value]]&lt;=((1/3)*MAX(Tabla1[Total Buying Value])),"Pequeña","Mediana"))</f>
        <v>Pequeña</v>
      </c>
      <c r="X69" s="4" t="str">
        <f>IF(Tabla1[[#This Row],[PAYMENT MODE]]="CASH","VERDADERO","FALSO")</f>
        <v>VERDADERO</v>
      </c>
      <c r="Y69" s="15" t="str">
        <f>TEXT(Tabla1[[#This Row],[formatted_date]],"mmm-aaaa")</f>
        <v>mar-2021</v>
      </c>
    </row>
    <row r="70" spans="1:25">
      <c r="A70">
        <v>44280</v>
      </c>
      <c r="B70" t="s">
        <v>39</v>
      </c>
      <c r="C70" t="str">
        <f>Tabla1[[#This Row],[DATE]]&amp;Tabla1[[#This Row],[PRODUCT ID]]</f>
        <v>44280P0029</v>
      </c>
      <c r="D70">
        <v>8</v>
      </c>
      <c r="E70" t="s">
        <v>70</v>
      </c>
      <c r="F70" t="s">
        <v>138</v>
      </c>
      <c r="G70" s="5">
        <v>17</v>
      </c>
      <c r="H70" t="s">
        <v>89</v>
      </c>
      <c r="I70" t="s">
        <v>121</v>
      </c>
      <c r="J70" t="s">
        <v>124</v>
      </c>
      <c r="K70" s="12">
        <v>47</v>
      </c>
      <c r="L70" s="12">
        <v>53.11</v>
      </c>
      <c r="M70" s="12">
        <v>376</v>
      </c>
      <c r="N70" s="8">
        <v>424.88</v>
      </c>
      <c r="O70">
        <v>25</v>
      </c>
      <c r="P70" t="s">
        <v>128</v>
      </c>
      <c r="Q70">
        <v>2021</v>
      </c>
      <c r="R70" s="3">
        <v>44280</v>
      </c>
      <c r="S70" s="8">
        <f>Tabla1[[#This Row],[DISCOUNT %]]%*Tabla1[[#This Row],[Total Selling Value]]</f>
        <v>72.229600000000005</v>
      </c>
      <c r="T70" s="12">
        <f>Tabla1[[#This Row],[SELLING PRICE]]-Tabla1[[#This Row],[BUYING PRIZE]]</f>
        <v>6.1099999999999994</v>
      </c>
      <c r="U70" s="12">
        <f>Tabla1[[#This Row],[profit_per_product]]*Tabla1[[#This Row],[QUANTITY]]</f>
        <v>48.879999999999995</v>
      </c>
      <c r="V70" s="16">
        <f>Tabla1[[#This Row],[total_profit]]/Tabla1[[#This Row],[Total Selling Value]]</f>
        <v>0.1150442477876106</v>
      </c>
      <c r="W70" s="4" t="str">
        <f>IF(Tabla1[[#This Row],[Total Buying Value]]&gt;=((2/3)*MAX(Tabla1[Total Buying Value])),"Grande",IF(Tabla1[[#This Row],[Total Buying Value]]&lt;=((1/3)*MAX(Tabla1[Total Buying Value])),"Pequeña","Mediana"))</f>
        <v>Pequeña</v>
      </c>
      <c r="X70" s="4" t="str">
        <f>IF(Tabla1[[#This Row],[PAYMENT MODE]]="CASH","VERDADERO","FALSO")</f>
        <v>VERDADERO</v>
      </c>
      <c r="Y70" s="15" t="str">
        <f>TEXT(Tabla1[[#This Row],[formatted_date]],"mmm-aaaa")</f>
        <v>mar-2021</v>
      </c>
    </row>
    <row r="71" spans="1:25">
      <c r="A71">
        <v>44280</v>
      </c>
      <c r="B71" t="s">
        <v>21</v>
      </c>
      <c r="C71" t="str">
        <f>Tabla1[[#This Row],[DATE]]&amp;Tabla1[[#This Row],[PRODUCT ID]]</f>
        <v>44280P0038</v>
      </c>
      <c r="D71">
        <v>2</v>
      </c>
      <c r="E71" t="s">
        <v>70</v>
      </c>
      <c r="F71" t="s">
        <v>71</v>
      </c>
      <c r="G71" s="5">
        <v>2</v>
      </c>
      <c r="H71" t="s">
        <v>74</v>
      </c>
      <c r="I71" t="s">
        <v>118</v>
      </c>
      <c r="J71" t="s">
        <v>123</v>
      </c>
      <c r="K71" s="12">
        <v>72</v>
      </c>
      <c r="L71" s="12">
        <v>79.92</v>
      </c>
      <c r="M71" s="12">
        <v>144</v>
      </c>
      <c r="N71" s="8">
        <v>159.84</v>
      </c>
      <c r="O71">
        <v>25</v>
      </c>
      <c r="P71" t="s">
        <v>128</v>
      </c>
      <c r="Q71">
        <v>2021</v>
      </c>
      <c r="R71" s="3">
        <v>44280</v>
      </c>
      <c r="S71" s="8">
        <f>Tabla1[[#This Row],[DISCOUNT %]]%*Tabla1[[#This Row],[Total Selling Value]]</f>
        <v>3.1968000000000001</v>
      </c>
      <c r="T71" s="12">
        <f>Tabla1[[#This Row],[SELLING PRICE]]-Tabla1[[#This Row],[BUYING PRIZE]]</f>
        <v>7.9200000000000017</v>
      </c>
      <c r="U71" s="12">
        <f>Tabla1[[#This Row],[profit_per_product]]*Tabla1[[#This Row],[QUANTITY]]</f>
        <v>15.840000000000003</v>
      </c>
      <c r="V71" s="16">
        <f>Tabla1[[#This Row],[total_profit]]/Tabla1[[#This Row],[Total Selling Value]]</f>
        <v>9.9099099099099114E-2</v>
      </c>
      <c r="W71" s="4" t="str">
        <f>IF(Tabla1[[#This Row],[Total Buying Value]]&gt;=((2/3)*MAX(Tabla1[Total Buying Value])),"Grande",IF(Tabla1[[#This Row],[Total Buying Value]]&lt;=((1/3)*MAX(Tabla1[Total Buying Value])),"Pequeña","Mediana"))</f>
        <v>Pequeña</v>
      </c>
      <c r="X71" s="4" t="str">
        <f>IF(Tabla1[[#This Row],[PAYMENT MODE]]="CASH","VERDADERO","FALSO")</f>
        <v>FALSO</v>
      </c>
      <c r="Y71" s="15" t="str">
        <f>TEXT(Tabla1[[#This Row],[formatted_date]],"mmm-aaaa")</f>
        <v>mar-2021</v>
      </c>
    </row>
    <row r="72" spans="1:25">
      <c r="A72">
        <v>44281</v>
      </c>
      <c r="B72" t="s">
        <v>36</v>
      </c>
      <c r="C72" t="str">
        <f>Tabla1[[#This Row],[DATE]]&amp;Tabla1[[#This Row],[PRODUCT ID]]</f>
        <v>44281P0001</v>
      </c>
      <c r="D72">
        <v>4</v>
      </c>
      <c r="E72" t="s">
        <v>70</v>
      </c>
      <c r="F72" t="s">
        <v>138</v>
      </c>
      <c r="G72" s="5">
        <v>23</v>
      </c>
      <c r="H72" t="s">
        <v>86</v>
      </c>
      <c r="I72" t="s">
        <v>119</v>
      </c>
      <c r="J72" t="s">
        <v>123</v>
      </c>
      <c r="K72" s="12">
        <v>98</v>
      </c>
      <c r="L72" s="12">
        <v>103.88</v>
      </c>
      <c r="M72" s="12">
        <v>392</v>
      </c>
      <c r="N72" s="8">
        <v>415.52</v>
      </c>
      <c r="O72">
        <v>26</v>
      </c>
      <c r="P72" t="s">
        <v>128</v>
      </c>
      <c r="Q72">
        <v>2021</v>
      </c>
      <c r="R72" s="3">
        <v>44281</v>
      </c>
      <c r="S72" s="8">
        <f>Tabla1[[#This Row],[DISCOUNT %]]%*Tabla1[[#This Row],[Total Selling Value]]</f>
        <v>95.569599999999994</v>
      </c>
      <c r="T72" s="12">
        <f>Tabla1[[#This Row],[SELLING PRICE]]-Tabla1[[#This Row],[BUYING PRIZE]]</f>
        <v>5.8799999999999955</v>
      </c>
      <c r="U72" s="12">
        <f>Tabla1[[#This Row],[profit_per_product]]*Tabla1[[#This Row],[QUANTITY]]</f>
        <v>23.519999999999982</v>
      </c>
      <c r="V72" s="16">
        <f>Tabla1[[#This Row],[total_profit]]/Tabla1[[#This Row],[Total Selling Value]]</f>
        <v>5.660377358490562E-2</v>
      </c>
      <c r="W72" s="4" t="str">
        <f>IF(Tabla1[[#This Row],[Total Buying Value]]&gt;=((2/3)*MAX(Tabla1[Total Buying Value])),"Grande",IF(Tabla1[[#This Row],[Total Buying Value]]&lt;=((1/3)*MAX(Tabla1[Total Buying Value])),"Pequeña","Mediana"))</f>
        <v>Pequeña</v>
      </c>
      <c r="X72" s="4" t="str">
        <f>IF(Tabla1[[#This Row],[PAYMENT MODE]]="CASH","VERDADERO","FALSO")</f>
        <v>VERDADERO</v>
      </c>
      <c r="Y72" s="15" t="str">
        <f>TEXT(Tabla1[[#This Row],[formatted_date]],"mmm-aaaa")</f>
        <v>mar-2021</v>
      </c>
    </row>
    <row r="73" spans="1:25">
      <c r="A73">
        <v>44281</v>
      </c>
      <c r="B73" t="s">
        <v>30</v>
      </c>
      <c r="C73" t="str">
        <f>Tabla1[[#This Row],[DATE]]&amp;Tabla1[[#This Row],[PRODUCT ID]]</f>
        <v>44281P0042</v>
      </c>
      <c r="D73">
        <v>1</v>
      </c>
      <c r="E73" t="s">
        <v>70</v>
      </c>
      <c r="F73" t="s">
        <v>138</v>
      </c>
      <c r="G73" s="5">
        <v>23</v>
      </c>
      <c r="H73" t="s">
        <v>80</v>
      </c>
      <c r="I73" t="s">
        <v>118</v>
      </c>
      <c r="J73" t="s">
        <v>122</v>
      </c>
      <c r="K73" s="12">
        <v>120</v>
      </c>
      <c r="L73" s="12">
        <v>162</v>
      </c>
      <c r="M73" s="12">
        <v>120</v>
      </c>
      <c r="N73" s="8">
        <v>162</v>
      </c>
      <c r="O73">
        <v>26</v>
      </c>
      <c r="P73" t="s">
        <v>128</v>
      </c>
      <c r="Q73">
        <v>2021</v>
      </c>
      <c r="R73" s="3">
        <v>44281</v>
      </c>
      <c r="S73" s="8">
        <f>Tabla1[[#This Row],[DISCOUNT %]]%*Tabla1[[#This Row],[Total Selling Value]]</f>
        <v>37.260000000000005</v>
      </c>
      <c r="T73" s="12">
        <f>Tabla1[[#This Row],[SELLING PRICE]]-Tabla1[[#This Row],[BUYING PRIZE]]</f>
        <v>42</v>
      </c>
      <c r="U73" s="12">
        <f>Tabla1[[#This Row],[profit_per_product]]*Tabla1[[#This Row],[QUANTITY]]</f>
        <v>42</v>
      </c>
      <c r="V73" s="16">
        <f>Tabla1[[#This Row],[total_profit]]/Tabla1[[#This Row],[Total Selling Value]]</f>
        <v>0.25925925925925924</v>
      </c>
      <c r="W73" s="4" t="str">
        <f>IF(Tabla1[[#This Row],[Total Buying Value]]&gt;=((2/3)*MAX(Tabla1[Total Buying Value])),"Grande",IF(Tabla1[[#This Row],[Total Buying Value]]&lt;=((1/3)*MAX(Tabla1[Total Buying Value])),"Pequeña","Mediana"))</f>
        <v>Pequeña</v>
      </c>
      <c r="X73" s="4" t="str">
        <f>IF(Tabla1[[#This Row],[PAYMENT MODE]]="CASH","VERDADERO","FALSO")</f>
        <v>VERDADERO</v>
      </c>
      <c r="Y73" s="15" t="str">
        <f>TEXT(Tabla1[[#This Row],[formatted_date]],"mmm-aaaa")</f>
        <v>mar-2021</v>
      </c>
    </row>
    <row r="74" spans="1:25">
      <c r="A74">
        <v>44281</v>
      </c>
      <c r="B74" t="s">
        <v>40</v>
      </c>
      <c r="C74" t="str">
        <f>Tabla1[[#This Row],[DATE]]&amp;Tabla1[[#This Row],[PRODUCT ID]]</f>
        <v>44281P0010</v>
      </c>
      <c r="D74">
        <v>9</v>
      </c>
      <c r="E74" t="s">
        <v>70</v>
      </c>
      <c r="F74" t="s">
        <v>71</v>
      </c>
      <c r="G74" s="5">
        <v>48</v>
      </c>
      <c r="H74" t="s">
        <v>90</v>
      </c>
      <c r="I74" t="s">
        <v>120</v>
      </c>
      <c r="J74" t="s">
        <v>122</v>
      </c>
      <c r="K74" s="12">
        <v>148</v>
      </c>
      <c r="L74" s="12">
        <v>164.28</v>
      </c>
      <c r="M74" s="12">
        <v>1332</v>
      </c>
      <c r="N74" s="8">
        <v>1478.52</v>
      </c>
      <c r="O74">
        <v>26</v>
      </c>
      <c r="P74" t="s">
        <v>128</v>
      </c>
      <c r="Q74">
        <v>2021</v>
      </c>
      <c r="R74" s="3">
        <v>44281</v>
      </c>
      <c r="S74" s="8">
        <f>Tabla1[[#This Row],[DISCOUNT %]]%*Tabla1[[#This Row],[Total Selling Value]]</f>
        <v>709.68959999999993</v>
      </c>
      <c r="T74" s="12">
        <f>Tabla1[[#This Row],[SELLING PRICE]]-Tabla1[[#This Row],[BUYING PRIZE]]</f>
        <v>16.28</v>
      </c>
      <c r="U74" s="12">
        <f>Tabla1[[#This Row],[profit_per_product]]*Tabla1[[#This Row],[QUANTITY]]</f>
        <v>146.52000000000001</v>
      </c>
      <c r="V74" s="16">
        <f>Tabla1[[#This Row],[total_profit]]/Tabla1[[#This Row],[Total Selling Value]]</f>
        <v>9.9099099099099114E-2</v>
      </c>
      <c r="W74" s="4" t="str">
        <f>IF(Tabla1[[#This Row],[Total Buying Value]]&gt;=((2/3)*MAX(Tabla1[Total Buying Value])),"Grande",IF(Tabla1[[#This Row],[Total Buying Value]]&lt;=((1/3)*MAX(Tabla1[Total Buying Value])),"Pequeña","Mediana"))</f>
        <v>Mediana</v>
      </c>
      <c r="X74" s="4" t="str">
        <f>IF(Tabla1[[#This Row],[PAYMENT MODE]]="CASH","VERDADERO","FALSO")</f>
        <v>FALSO</v>
      </c>
      <c r="Y74" s="15" t="str">
        <f>TEXT(Tabla1[[#This Row],[formatted_date]],"mmm-aaaa")</f>
        <v>mar-2021</v>
      </c>
    </row>
    <row r="75" spans="1:25">
      <c r="A75">
        <v>44282</v>
      </c>
      <c r="B75" t="s">
        <v>48</v>
      </c>
      <c r="C75" t="str">
        <f>Tabla1[[#This Row],[DATE]]&amp;Tabla1[[#This Row],[PRODUCT ID]]</f>
        <v>44282P0030</v>
      </c>
      <c r="D75">
        <v>3</v>
      </c>
      <c r="E75" t="s">
        <v>70</v>
      </c>
      <c r="F75" t="s">
        <v>71</v>
      </c>
      <c r="G75" s="5">
        <v>12</v>
      </c>
      <c r="H75" t="s">
        <v>99</v>
      </c>
      <c r="I75" t="s">
        <v>121</v>
      </c>
      <c r="J75" t="s">
        <v>122</v>
      </c>
      <c r="K75" s="12">
        <v>148</v>
      </c>
      <c r="L75" s="12">
        <v>201.28</v>
      </c>
      <c r="M75" s="12">
        <v>444</v>
      </c>
      <c r="N75" s="8">
        <v>603.84</v>
      </c>
      <c r="O75">
        <v>27</v>
      </c>
      <c r="P75" t="s">
        <v>128</v>
      </c>
      <c r="Q75">
        <v>2021</v>
      </c>
      <c r="R75" s="3">
        <v>44282</v>
      </c>
      <c r="S75" s="8">
        <f>Tabla1[[#This Row],[DISCOUNT %]]%*Tabla1[[#This Row],[Total Selling Value]]</f>
        <v>72.460800000000006</v>
      </c>
      <c r="T75" s="12">
        <f>Tabla1[[#This Row],[SELLING PRICE]]-Tabla1[[#This Row],[BUYING PRIZE]]</f>
        <v>53.28</v>
      </c>
      <c r="U75" s="12">
        <f>Tabla1[[#This Row],[profit_per_product]]*Tabla1[[#This Row],[QUANTITY]]</f>
        <v>159.84</v>
      </c>
      <c r="V75" s="16">
        <f>Tabla1[[#This Row],[total_profit]]/Tabla1[[#This Row],[Total Selling Value]]</f>
        <v>0.26470588235294118</v>
      </c>
      <c r="W75" s="4" t="str">
        <f>IF(Tabla1[[#This Row],[Total Buying Value]]&gt;=((2/3)*MAX(Tabla1[Total Buying Value])),"Grande",IF(Tabla1[[#This Row],[Total Buying Value]]&lt;=((1/3)*MAX(Tabla1[Total Buying Value])),"Pequeña","Mediana"))</f>
        <v>Pequeña</v>
      </c>
      <c r="X75" s="4" t="str">
        <f>IF(Tabla1[[#This Row],[PAYMENT MODE]]="CASH","VERDADERO","FALSO")</f>
        <v>FALSO</v>
      </c>
      <c r="Y75" s="15" t="str">
        <f>TEXT(Tabla1[[#This Row],[formatted_date]],"mmm-aaaa")</f>
        <v>mar-2021</v>
      </c>
    </row>
    <row r="76" spans="1:25">
      <c r="A76">
        <v>44283</v>
      </c>
      <c r="B76" t="s">
        <v>56</v>
      </c>
      <c r="C76" t="str">
        <f>Tabla1[[#This Row],[DATE]]&amp;Tabla1[[#This Row],[PRODUCT ID]]</f>
        <v>44283P0007</v>
      </c>
      <c r="D76">
        <v>8</v>
      </c>
      <c r="E76" t="s">
        <v>71</v>
      </c>
      <c r="F76" t="s">
        <v>138</v>
      </c>
      <c r="G76" s="5">
        <v>1</v>
      </c>
      <c r="H76" t="s">
        <v>108</v>
      </c>
      <c r="I76" t="s">
        <v>119</v>
      </c>
      <c r="J76" t="s">
        <v>124</v>
      </c>
      <c r="K76" s="12">
        <v>43</v>
      </c>
      <c r="L76" s="12">
        <v>47.73</v>
      </c>
      <c r="M76" s="12">
        <v>344</v>
      </c>
      <c r="N76" s="8">
        <v>381.84</v>
      </c>
      <c r="O76">
        <v>28</v>
      </c>
      <c r="P76" t="s">
        <v>128</v>
      </c>
      <c r="Q76">
        <v>2021</v>
      </c>
      <c r="R76" s="3">
        <v>44283</v>
      </c>
      <c r="S76" s="8">
        <f>Tabla1[[#This Row],[DISCOUNT %]]%*Tabla1[[#This Row],[Total Selling Value]]</f>
        <v>3.8184</v>
      </c>
      <c r="T76" s="12">
        <f>Tabla1[[#This Row],[SELLING PRICE]]-Tabla1[[#This Row],[BUYING PRIZE]]</f>
        <v>4.7299999999999969</v>
      </c>
      <c r="U76" s="12">
        <f>Tabla1[[#This Row],[profit_per_product]]*Tabla1[[#This Row],[QUANTITY]]</f>
        <v>37.839999999999975</v>
      </c>
      <c r="V76" s="16">
        <f>Tabla1[[#This Row],[total_profit]]/Tabla1[[#This Row],[Total Selling Value]]</f>
        <v>9.9099099099099044E-2</v>
      </c>
      <c r="W76" s="4" t="str">
        <f>IF(Tabla1[[#This Row],[Total Buying Value]]&gt;=((2/3)*MAX(Tabla1[Total Buying Value])),"Grande",IF(Tabla1[[#This Row],[Total Buying Value]]&lt;=((1/3)*MAX(Tabla1[Total Buying Value])),"Pequeña","Mediana"))</f>
        <v>Pequeña</v>
      </c>
      <c r="X76" s="4" t="str">
        <f>IF(Tabla1[[#This Row],[PAYMENT MODE]]="CASH","VERDADERO","FALSO")</f>
        <v>VERDADERO</v>
      </c>
      <c r="Y76" s="15" t="str">
        <f>TEXT(Tabla1[[#This Row],[formatted_date]],"mmm-aaaa")</f>
        <v>mar-2021</v>
      </c>
    </row>
    <row r="77" spans="1:25">
      <c r="A77">
        <v>44285</v>
      </c>
      <c r="B77" t="s">
        <v>21</v>
      </c>
      <c r="C77" t="str">
        <f>Tabla1[[#This Row],[DATE]]&amp;Tabla1[[#This Row],[PRODUCT ID]]</f>
        <v>44285P0038</v>
      </c>
      <c r="D77">
        <v>1</v>
      </c>
      <c r="E77" t="s">
        <v>71</v>
      </c>
      <c r="F77" t="s">
        <v>138</v>
      </c>
      <c r="G77" s="5">
        <v>43</v>
      </c>
      <c r="H77" t="s">
        <v>74</v>
      </c>
      <c r="I77" t="s">
        <v>118</v>
      </c>
      <c r="J77" t="s">
        <v>123</v>
      </c>
      <c r="K77" s="12">
        <v>72</v>
      </c>
      <c r="L77" s="12">
        <v>79.92</v>
      </c>
      <c r="M77" s="12">
        <v>72</v>
      </c>
      <c r="N77" s="8">
        <v>79.92</v>
      </c>
      <c r="O77">
        <v>30</v>
      </c>
      <c r="P77" t="s">
        <v>128</v>
      </c>
      <c r="Q77">
        <v>2021</v>
      </c>
      <c r="R77" s="3">
        <v>44285</v>
      </c>
      <c r="S77" s="8">
        <f>Tabla1[[#This Row],[DISCOUNT %]]%*Tabla1[[#This Row],[Total Selling Value]]</f>
        <v>34.365600000000001</v>
      </c>
      <c r="T77" s="12">
        <f>Tabla1[[#This Row],[SELLING PRICE]]-Tabla1[[#This Row],[BUYING PRIZE]]</f>
        <v>7.9200000000000017</v>
      </c>
      <c r="U77" s="12">
        <f>Tabla1[[#This Row],[profit_per_product]]*Tabla1[[#This Row],[QUANTITY]]</f>
        <v>7.9200000000000017</v>
      </c>
      <c r="V77" s="16">
        <f>Tabla1[[#This Row],[total_profit]]/Tabla1[[#This Row],[Total Selling Value]]</f>
        <v>9.9099099099099114E-2</v>
      </c>
      <c r="W77" s="4" t="str">
        <f>IF(Tabla1[[#This Row],[Total Buying Value]]&gt;=((2/3)*MAX(Tabla1[Total Buying Value])),"Grande",IF(Tabla1[[#This Row],[Total Buying Value]]&lt;=((1/3)*MAX(Tabla1[Total Buying Value])),"Pequeña","Mediana"))</f>
        <v>Pequeña</v>
      </c>
      <c r="X77" s="4" t="str">
        <f>IF(Tabla1[[#This Row],[PAYMENT MODE]]="CASH","VERDADERO","FALSO")</f>
        <v>VERDADERO</v>
      </c>
      <c r="Y77" s="15" t="str">
        <f>TEXT(Tabla1[[#This Row],[formatted_date]],"mmm-aaaa")</f>
        <v>mar-2021</v>
      </c>
    </row>
    <row r="78" spans="1:25">
      <c r="A78">
        <v>44286</v>
      </c>
      <c r="B78" t="s">
        <v>30</v>
      </c>
      <c r="C78" t="str">
        <f>Tabla1[[#This Row],[DATE]]&amp;Tabla1[[#This Row],[PRODUCT ID]]</f>
        <v>44286P0042</v>
      </c>
      <c r="D78">
        <v>3</v>
      </c>
      <c r="E78" t="s">
        <v>70</v>
      </c>
      <c r="F78" t="s">
        <v>138</v>
      </c>
      <c r="G78" s="5">
        <v>24</v>
      </c>
      <c r="H78" t="s">
        <v>80</v>
      </c>
      <c r="I78" t="s">
        <v>118</v>
      </c>
      <c r="J78" t="s">
        <v>122</v>
      </c>
      <c r="K78" s="12">
        <v>120</v>
      </c>
      <c r="L78" s="12">
        <v>162</v>
      </c>
      <c r="M78" s="12">
        <v>360</v>
      </c>
      <c r="N78" s="8">
        <v>486</v>
      </c>
      <c r="O78">
        <v>31</v>
      </c>
      <c r="P78" t="s">
        <v>128</v>
      </c>
      <c r="Q78">
        <v>2021</v>
      </c>
      <c r="R78" s="3">
        <v>44286</v>
      </c>
      <c r="S78" s="8">
        <f>Tabla1[[#This Row],[DISCOUNT %]]%*Tabla1[[#This Row],[Total Selling Value]]</f>
        <v>116.64</v>
      </c>
      <c r="T78" s="12">
        <f>Tabla1[[#This Row],[SELLING PRICE]]-Tabla1[[#This Row],[BUYING PRIZE]]</f>
        <v>42</v>
      </c>
      <c r="U78" s="12">
        <f>Tabla1[[#This Row],[profit_per_product]]*Tabla1[[#This Row],[QUANTITY]]</f>
        <v>126</v>
      </c>
      <c r="V78" s="16">
        <f>Tabla1[[#This Row],[total_profit]]/Tabla1[[#This Row],[Total Selling Value]]</f>
        <v>0.25925925925925924</v>
      </c>
      <c r="W78" s="4" t="str">
        <f>IF(Tabla1[[#This Row],[Total Buying Value]]&gt;=((2/3)*MAX(Tabla1[Total Buying Value])),"Grande",IF(Tabla1[[#This Row],[Total Buying Value]]&lt;=((1/3)*MAX(Tabla1[Total Buying Value])),"Pequeña","Mediana"))</f>
        <v>Pequeña</v>
      </c>
      <c r="X78" s="4" t="str">
        <f>IF(Tabla1[[#This Row],[PAYMENT MODE]]="CASH","VERDADERO","FALSO")</f>
        <v>VERDADERO</v>
      </c>
      <c r="Y78" s="15" t="str">
        <f>TEXT(Tabla1[[#This Row],[formatted_date]],"mmm-aaaa")</f>
        <v>mar-2021</v>
      </c>
    </row>
    <row r="79" spans="1:25">
      <c r="A79">
        <v>44290</v>
      </c>
      <c r="B79" t="s">
        <v>37</v>
      </c>
      <c r="C79" t="str">
        <f>Tabla1[[#This Row],[DATE]]&amp;Tabla1[[#This Row],[PRODUCT ID]]</f>
        <v>44290P0040</v>
      </c>
      <c r="D79">
        <v>4</v>
      </c>
      <c r="E79" t="s">
        <v>70</v>
      </c>
      <c r="F79" t="s">
        <v>138</v>
      </c>
      <c r="G79" s="5">
        <v>12</v>
      </c>
      <c r="H79" t="s">
        <v>87</v>
      </c>
      <c r="I79" t="s">
        <v>118</v>
      </c>
      <c r="J79" t="s">
        <v>123</v>
      </c>
      <c r="K79" s="12">
        <v>90</v>
      </c>
      <c r="L79" s="12">
        <v>115.2</v>
      </c>
      <c r="M79" s="12">
        <v>360</v>
      </c>
      <c r="N79" s="8">
        <v>460.8</v>
      </c>
      <c r="O79">
        <v>4</v>
      </c>
      <c r="P79" t="s">
        <v>129</v>
      </c>
      <c r="Q79">
        <v>2021</v>
      </c>
      <c r="R79" s="3">
        <v>44290</v>
      </c>
      <c r="S79" s="8">
        <f>Tabla1[[#This Row],[DISCOUNT %]]%*Tabla1[[#This Row],[Total Selling Value]]</f>
        <v>55.295999999999999</v>
      </c>
      <c r="T79" s="12">
        <f>Tabla1[[#This Row],[SELLING PRICE]]-Tabla1[[#This Row],[BUYING PRIZE]]</f>
        <v>25.200000000000003</v>
      </c>
      <c r="U79" s="12">
        <f>Tabla1[[#This Row],[profit_per_product]]*Tabla1[[#This Row],[QUANTITY]]</f>
        <v>100.80000000000001</v>
      </c>
      <c r="V79" s="16">
        <f>Tabla1[[#This Row],[total_profit]]/Tabla1[[#This Row],[Total Selling Value]]</f>
        <v>0.21875000000000003</v>
      </c>
      <c r="W79" s="4" t="str">
        <f>IF(Tabla1[[#This Row],[Total Buying Value]]&gt;=((2/3)*MAX(Tabla1[Total Buying Value])),"Grande",IF(Tabla1[[#This Row],[Total Buying Value]]&lt;=((1/3)*MAX(Tabla1[Total Buying Value])),"Pequeña","Mediana"))</f>
        <v>Pequeña</v>
      </c>
      <c r="X79" s="4" t="str">
        <f>IF(Tabla1[[#This Row],[PAYMENT MODE]]="CASH","VERDADERO","FALSO")</f>
        <v>VERDADERO</v>
      </c>
      <c r="Y79" s="15" t="str">
        <f>TEXT(Tabla1[[#This Row],[formatted_date]],"mmm-aaaa")</f>
        <v>abr-2021</v>
      </c>
    </row>
    <row r="80" spans="1:25">
      <c r="A80">
        <v>44290</v>
      </c>
      <c r="B80" t="s">
        <v>57</v>
      </c>
      <c r="C80" t="str">
        <f>Tabla1[[#This Row],[DATE]]&amp;Tabla1[[#This Row],[PRODUCT ID]]</f>
        <v>44290P0009</v>
      </c>
      <c r="D80">
        <v>9</v>
      </c>
      <c r="E80" t="s">
        <v>71</v>
      </c>
      <c r="F80" t="s">
        <v>138</v>
      </c>
      <c r="G80" s="5">
        <v>9</v>
      </c>
      <c r="H80" t="s">
        <v>109</v>
      </c>
      <c r="I80" t="s">
        <v>119</v>
      </c>
      <c r="J80" t="s">
        <v>125</v>
      </c>
      <c r="K80" s="12">
        <v>6</v>
      </c>
      <c r="L80" s="12">
        <v>7.8599999999999994</v>
      </c>
      <c r="M80" s="12">
        <v>54</v>
      </c>
      <c r="N80" s="8">
        <v>70.739999999999995</v>
      </c>
      <c r="O80">
        <v>4</v>
      </c>
      <c r="P80" t="s">
        <v>129</v>
      </c>
      <c r="Q80">
        <v>2021</v>
      </c>
      <c r="R80" s="3">
        <v>44290</v>
      </c>
      <c r="S80" s="8">
        <f>Tabla1[[#This Row],[DISCOUNT %]]%*Tabla1[[#This Row],[Total Selling Value]]</f>
        <v>6.3665999999999991</v>
      </c>
      <c r="T80" s="12">
        <f>Tabla1[[#This Row],[SELLING PRICE]]-Tabla1[[#This Row],[BUYING PRIZE]]</f>
        <v>1.8599999999999994</v>
      </c>
      <c r="U80" s="12">
        <f>Tabla1[[#This Row],[profit_per_product]]*Tabla1[[#This Row],[QUANTITY]]</f>
        <v>16.739999999999995</v>
      </c>
      <c r="V80" s="16">
        <f>Tabla1[[#This Row],[total_profit]]/Tabla1[[#This Row],[Total Selling Value]]</f>
        <v>0.23664122137404575</v>
      </c>
      <c r="W80" s="4" t="str">
        <f>IF(Tabla1[[#This Row],[Total Buying Value]]&gt;=((2/3)*MAX(Tabla1[Total Buying Value])),"Grande",IF(Tabla1[[#This Row],[Total Buying Value]]&lt;=((1/3)*MAX(Tabla1[Total Buying Value])),"Pequeña","Mediana"))</f>
        <v>Pequeña</v>
      </c>
      <c r="X80" s="4" t="str">
        <f>IF(Tabla1[[#This Row],[PAYMENT MODE]]="CASH","VERDADERO","FALSO")</f>
        <v>VERDADERO</v>
      </c>
      <c r="Y80" s="15" t="str">
        <f>TEXT(Tabla1[[#This Row],[formatted_date]],"mmm-aaaa")</f>
        <v>abr-2021</v>
      </c>
    </row>
    <row r="81" spans="1:25">
      <c r="A81">
        <v>44291</v>
      </c>
      <c r="B81" t="s">
        <v>25</v>
      </c>
      <c r="C81" t="str">
        <f>Tabla1[[#This Row],[DATE]]&amp;Tabla1[[#This Row],[PRODUCT ID]]</f>
        <v>44291P0031</v>
      </c>
      <c r="D81">
        <v>15</v>
      </c>
      <c r="E81" t="s">
        <v>71</v>
      </c>
      <c r="F81" t="s">
        <v>71</v>
      </c>
      <c r="G81" s="5">
        <v>9</v>
      </c>
      <c r="H81" t="s">
        <v>78</v>
      </c>
      <c r="I81" t="s">
        <v>121</v>
      </c>
      <c r="J81" t="s">
        <v>123</v>
      </c>
      <c r="K81" s="12">
        <v>93</v>
      </c>
      <c r="L81" s="12">
        <v>104.16</v>
      </c>
      <c r="M81" s="12">
        <v>1395</v>
      </c>
      <c r="N81" s="8">
        <v>1562.4</v>
      </c>
      <c r="O81">
        <v>5</v>
      </c>
      <c r="P81" t="s">
        <v>129</v>
      </c>
      <c r="Q81">
        <v>2021</v>
      </c>
      <c r="R81" s="3">
        <v>44291</v>
      </c>
      <c r="S81" s="8">
        <f>Tabla1[[#This Row],[DISCOUNT %]]%*Tabla1[[#This Row],[Total Selling Value]]</f>
        <v>140.61600000000001</v>
      </c>
      <c r="T81" s="12">
        <f>Tabla1[[#This Row],[SELLING PRICE]]-Tabla1[[#This Row],[BUYING PRIZE]]</f>
        <v>11.159999999999997</v>
      </c>
      <c r="U81" s="12">
        <f>Tabla1[[#This Row],[profit_per_product]]*Tabla1[[#This Row],[QUANTITY]]</f>
        <v>167.39999999999995</v>
      </c>
      <c r="V81" s="16">
        <f>Tabla1[[#This Row],[total_profit]]/Tabla1[[#This Row],[Total Selling Value]]</f>
        <v>0.10714285714285711</v>
      </c>
      <c r="W81" s="4" t="str">
        <f>IF(Tabla1[[#This Row],[Total Buying Value]]&gt;=((2/3)*MAX(Tabla1[Total Buying Value])),"Grande",IF(Tabla1[[#This Row],[Total Buying Value]]&lt;=((1/3)*MAX(Tabla1[Total Buying Value])),"Pequeña","Mediana"))</f>
        <v>Mediana</v>
      </c>
      <c r="X81" s="4" t="str">
        <f>IF(Tabla1[[#This Row],[PAYMENT MODE]]="CASH","VERDADERO","FALSO")</f>
        <v>FALSO</v>
      </c>
      <c r="Y81" s="15" t="str">
        <f>TEXT(Tabla1[[#This Row],[formatted_date]],"mmm-aaaa")</f>
        <v>abr-2021</v>
      </c>
    </row>
    <row r="82" spans="1:25">
      <c r="A82">
        <v>44295</v>
      </c>
      <c r="B82" t="s">
        <v>44</v>
      </c>
      <c r="C82" t="str">
        <f>Tabla1[[#This Row],[DATE]]&amp;Tabla1[[#This Row],[PRODUCT ID]]</f>
        <v>44295P0005</v>
      </c>
      <c r="D82">
        <v>3</v>
      </c>
      <c r="E82" t="s">
        <v>71</v>
      </c>
      <c r="F82" t="s">
        <v>71</v>
      </c>
      <c r="G82" s="5">
        <v>22</v>
      </c>
      <c r="H82" t="s">
        <v>95</v>
      </c>
      <c r="I82" t="s">
        <v>119</v>
      </c>
      <c r="J82" t="s">
        <v>122</v>
      </c>
      <c r="K82" s="12">
        <v>133</v>
      </c>
      <c r="L82" s="12">
        <v>155.61000000000001</v>
      </c>
      <c r="M82" s="12">
        <v>399</v>
      </c>
      <c r="N82" s="8">
        <v>466.83</v>
      </c>
      <c r="O82">
        <v>9</v>
      </c>
      <c r="P82" t="s">
        <v>129</v>
      </c>
      <c r="Q82">
        <v>2021</v>
      </c>
      <c r="R82" s="3">
        <v>44295</v>
      </c>
      <c r="S82" s="8">
        <f>Tabla1[[#This Row],[DISCOUNT %]]%*Tabla1[[#This Row],[Total Selling Value]]</f>
        <v>102.7026</v>
      </c>
      <c r="T82" s="12">
        <f>Tabla1[[#This Row],[SELLING PRICE]]-Tabla1[[#This Row],[BUYING PRIZE]]</f>
        <v>22.610000000000014</v>
      </c>
      <c r="U82" s="12">
        <f>Tabla1[[#This Row],[profit_per_product]]*Tabla1[[#This Row],[QUANTITY]]</f>
        <v>67.830000000000041</v>
      </c>
      <c r="V82" s="16">
        <f>Tabla1[[#This Row],[total_profit]]/Tabla1[[#This Row],[Total Selling Value]]</f>
        <v>0.14529914529914539</v>
      </c>
      <c r="W82" s="4" t="str">
        <f>IF(Tabla1[[#This Row],[Total Buying Value]]&gt;=((2/3)*MAX(Tabla1[Total Buying Value])),"Grande",IF(Tabla1[[#This Row],[Total Buying Value]]&lt;=((1/3)*MAX(Tabla1[Total Buying Value])),"Pequeña","Mediana"))</f>
        <v>Pequeña</v>
      </c>
      <c r="X82" s="4" t="str">
        <f>IF(Tabla1[[#This Row],[PAYMENT MODE]]="CASH","VERDADERO","FALSO")</f>
        <v>FALSO</v>
      </c>
      <c r="Y82" s="15" t="str">
        <f>TEXT(Tabla1[[#This Row],[formatted_date]],"mmm-aaaa")</f>
        <v>abr-2021</v>
      </c>
    </row>
    <row r="83" spans="1:25">
      <c r="A83">
        <v>44296</v>
      </c>
      <c r="B83" t="s">
        <v>42</v>
      </c>
      <c r="C83" t="str">
        <f>Tabla1[[#This Row],[DATE]]&amp;Tabla1[[#This Row],[PRODUCT ID]]</f>
        <v>44296P0022</v>
      </c>
      <c r="D83">
        <v>14</v>
      </c>
      <c r="E83" t="s">
        <v>70</v>
      </c>
      <c r="F83" t="s">
        <v>71</v>
      </c>
      <c r="G83" s="5">
        <v>16</v>
      </c>
      <c r="H83" t="s">
        <v>92</v>
      </c>
      <c r="I83" t="s">
        <v>117</v>
      </c>
      <c r="J83" t="s">
        <v>122</v>
      </c>
      <c r="K83" s="12">
        <v>121</v>
      </c>
      <c r="L83" s="12">
        <v>141.57</v>
      </c>
      <c r="M83" s="12">
        <v>1694</v>
      </c>
      <c r="N83" s="8">
        <v>1981.98</v>
      </c>
      <c r="O83">
        <v>10</v>
      </c>
      <c r="P83" t="s">
        <v>129</v>
      </c>
      <c r="Q83">
        <v>2021</v>
      </c>
      <c r="R83" s="3">
        <v>44296</v>
      </c>
      <c r="S83" s="8">
        <f>Tabla1[[#This Row],[DISCOUNT %]]%*Tabla1[[#This Row],[Total Selling Value]]</f>
        <v>317.11680000000001</v>
      </c>
      <c r="T83" s="12">
        <f>Tabla1[[#This Row],[SELLING PRICE]]-Tabla1[[#This Row],[BUYING PRIZE]]</f>
        <v>20.569999999999993</v>
      </c>
      <c r="U83" s="12">
        <f>Tabla1[[#This Row],[profit_per_product]]*Tabla1[[#This Row],[QUANTITY]]</f>
        <v>287.9799999999999</v>
      </c>
      <c r="V83" s="16">
        <f>Tabla1[[#This Row],[total_profit]]/Tabla1[[#This Row],[Total Selling Value]]</f>
        <v>0.14529914529914525</v>
      </c>
      <c r="W83" s="4" t="str">
        <f>IF(Tabla1[[#This Row],[Total Buying Value]]&gt;=((2/3)*MAX(Tabla1[Total Buying Value])),"Grande",IF(Tabla1[[#This Row],[Total Buying Value]]&lt;=((1/3)*MAX(Tabla1[Total Buying Value])),"Pequeña","Mediana"))</f>
        <v>Grande</v>
      </c>
      <c r="X83" s="4" t="str">
        <f>IF(Tabla1[[#This Row],[PAYMENT MODE]]="CASH","VERDADERO","FALSO")</f>
        <v>FALSO</v>
      </c>
      <c r="Y83" s="15" t="str">
        <f>TEXT(Tabla1[[#This Row],[formatted_date]],"mmm-aaaa")</f>
        <v>abr-2021</v>
      </c>
    </row>
    <row r="84" spans="1:25">
      <c r="A84">
        <v>44298</v>
      </c>
      <c r="B84" t="s">
        <v>28</v>
      </c>
      <c r="C84" t="str">
        <f>Tabla1[[#This Row],[DATE]]&amp;Tabla1[[#This Row],[PRODUCT ID]]</f>
        <v>44298P0037</v>
      </c>
      <c r="D84">
        <v>3</v>
      </c>
      <c r="E84" t="s">
        <v>70</v>
      </c>
      <c r="F84" t="s">
        <v>138</v>
      </c>
      <c r="G84" s="5">
        <v>15</v>
      </c>
      <c r="H84" t="s">
        <v>93</v>
      </c>
      <c r="I84" t="s">
        <v>118</v>
      </c>
      <c r="J84" t="s">
        <v>123</v>
      </c>
      <c r="K84" s="12">
        <v>67</v>
      </c>
      <c r="L84" s="12">
        <v>85.76</v>
      </c>
      <c r="M84" s="12">
        <v>201</v>
      </c>
      <c r="N84" s="8">
        <v>257.27999999999997</v>
      </c>
      <c r="O84">
        <v>12</v>
      </c>
      <c r="P84" t="s">
        <v>129</v>
      </c>
      <c r="Q84">
        <v>2021</v>
      </c>
      <c r="R84" s="3">
        <v>44298</v>
      </c>
      <c r="S84" s="8">
        <f>Tabla1[[#This Row],[DISCOUNT %]]%*Tabla1[[#This Row],[Total Selling Value]]</f>
        <v>38.591999999999992</v>
      </c>
      <c r="T84" s="12">
        <f>Tabla1[[#This Row],[SELLING PRICE]]-Tabla1[[#This Row],[BUYING PRIZE]]</f>
        <v>18.760000000000005</v>
      </c>
      <c r="U84" s="12">
        <f>Tabla1[[#This Row],[profit_per_product]]*Tabla1[[#This Row],[QUANTITY]]</f>
        <v>56.280000000000015</v>
      </c>
      <c r="V84" s="16">
        <f>Tabla1[[#This Row],[total_profit]]/Tabla1[[#This Row],[Total Selling Value]]</f>
        <v>0.21875000000000008</v>
      </c>
      <c r="W84" s="4" t="str">
        <f>IF(Tabla1[[#This Row],[Total Buying Value]]&gt;=((2/3)*MAX(Tabla1[Total Buying Value])),"Grande",IF(Tabla1[[#This Row],[Total Buying Value]]&lt;=((1/3)*MAX(Tabla1[Total Buying Value])),"Pequeña","Mediana"))</f>
        <v>Pequeña</v>
      </c>
      <c r="X84" s="4" t="str">
        <f>IF(Tabla1[[#This Row],[PAYMENT MODE]]="CASH","VERDADERO","FALSO")</f>
        <v>VERDADERO</v>
      </c>
      <c r="Y84" s="15" t="str">
        <f>TEXT(Tabla1[[#This Row],[formatted_date]],"mmm-aaaa")</f>
        <v>abr-2021</v>
      </c>
    </row>
    <row r="85" spans="1:25">
      <c r="A85">
        <v>44298</v>
      </c>
      <c r="B85" t="s">
        <v>39</v>
      </c>
      <c r="C85" t="str">
        <f>Tabla1[[#This Row],[DATE]]&amp;Tabla1[[#This Row],[PRODUCT ID]]</f>
        <v>44298P0029</v>
      </c>
      <c r="D85">
        <v>4</v>
      </c>
      <c r="E85" t="s">
        <v>70</v>
      </c>
      <c r="F85" t="s">
        <v>71</v>
      </c>
      <c r="G85" s="5">
        <v>33</v>
      </c>
      <c r="H85" t="s">
        <v>89</v>
      </c>
      <c r="I85" t="s">
        <v>121</v>
      </c>
      <c r="J85" t="s">
        <v>124</v>
      </c>
      <c r="K85" s="12">
        <v>47</v>
      </c>
      <c r="L85" s="12">
        <v>53.11</v>
      </c>
      <c r="M85" s="12">
        <v>188</v>
      </c>
      <c r="N85" s="8">
        <v>212.44</v>
      </c>
      <c r="O85">
        <v>12</v>
      </c>
      <c r="P85" t="s">
        <v>129</v>
      </c>
      <c r="Q85">
        <v>2021</v>
      </c>
      <c r="R85" s="3">
        <v>44298</v>
      </c>
      <c r="S85" s="8">
        <f>Tabla1[[#This Row],[DISCOUNT %]]%*Tabla1[[#This Row],[Total Selling Value]]</f>
        <v>70.105199999999996</v>
      </c>
      <c r="T85" s="12">
        <f>Tabla1[[#This Row],[SELLING PRICE]]-Tabla1[[#This Row],[BUYING PRIZE]]</f>
        <v>6.1099999999999994</v>
      </c>
      <c r="U85" s="12">
        <f>Tabla1[[#This Row],[profit_per_product]]*Tabla1[[#This Row],[QUANTITY]]</f>
        <v>24.439999999999998</v>
      </c>
      <c r="V85" s="16">
        <f>Tabla1[[#This Row],[total_profit]]/Tabla1[[#This Row],[Total Selling Value]]</f>
        <v>0.1150442477876106</v>
      </c>
      <c r="W85" s="4" t="str">
        <f>IF(Tabla1[[#This Row],[Total Buying Value]]&gt;=((2/3)*MAX(Tabla1[Total Buying Value])),"Grande",IF(Tabla1[[#This Row],[Total Buying Value]]&lt;=((1/3)*MAX(Tabla1[Total Buying Value])),"Pequeña","Mediana"))</f>
        <v>Pequeña</v>
      </c>
      <c r="X85" s="4" t="str">
        <f>IF(Tabla1[[#This Row],[PAYMENT MODE]]="CASH","VERDADERO","FALSO")</f>
        <v>FALSO</v>
      </c>
      <c r="Y85" s="15" t="str">
        <f>TEXT(Tabla1[[#This Row],[formatted_date]],"mmm-aaaa")</f>
        <v>abr-2021</v>
      </c>
    </row>
    <row r="86" spans="1:25">
      <c r="A86">
        <v>44298</v>
      </c>
      <c r="B86" t="s">
        <v>46</v>
      </c>
      <c r="C86" t="str">
        <f>Tabla1[[#This Row],[DATE]]&amp;Tabla1[[#This Row],[PRODUCT ID]]</f>
        <v>44298P0027</v>
      </c>
      <c r="D86">
        <v>9</v>
      </c>
      <c r="E86" t="s">
        <v>70</v>
      </c>
      <c r="F86" t="s">
        <v>71</v>
      </c>
      <c r="G86" s="5">
        <v>4</v>
      </c>
      <c r="H86" t="s">
        <v>97</v>
      </c>
      <c r="I86" t="s">
        <v>121</v>
      </c>
      <c r="J86" t="s">
        <v>124</v>
      </c>
      <c r="K86" s="12">
        <v>48</v>
      </c>
      <c r="L86" s="12">
        <v>57.12</v>
      </c>
      <c r="M86" s="12">
        <v>432</v>
      </c>
      <c r="N86" s="8">
        <v>514.08000000000004</v>
      </c>
      <c r="O86">
        <v>12</v>
      </c>
      <c r="P86" t="s">
        <v>129</v>
      </c>
      <c r="Q86">
        <v>2021</v>
      </c>
      <c r="R86" s="3">
        <v>44298</v>
      </c>
      <c r="S86" s="8">
        <f>Tabla1[[#This Row],[DISCOUNT %]]%*Tabla1[[#This Row],[Total Selling Value]]</f>
        <v>20.563200000000002</v>
      </c>
      <c r="T86" s="12">
        <f>Tabla1[[#This Row],[SELLING PRICE]]-Tabla1[[#This Row],[BUYING PRIZE]]</f>
        <v>9.1199999999999974</v>
      </c>
      <c r="U86" s="12">
        <f>Tabla1[[#This Row],[profit_per_product]]*Tabla1[[#This Row],[QUANTITY]]</f>
        <v>82.079999999999984</v>
      </c>
      <c r="V86" s="16">
        <f>Tabla1[[#This Row],[total_profit]]/Tabla1[[#This Row],[Total Selling Value]]</f>
        <v>0.15966386554621845</v>
      </c>
      <c r="W86" s="4" t="str">
        <f>IF(Tabla1[[#This Row],[Total Buying Value]]&gt;=((2/3)*MAX(Tabla1[Total Buying Value])),"Grande",IF(Tabla1[[#This Row],[Total Buying Value]]&lt;=((1/3)*MAX(Tabla1[Total Buying Value])),"Pequeña","Mediana"))</f>
        <v>Pequeña</v>
      </c>
      <c r="X86" s="4" t="str">
        <f>IF(Tabla1[[#This Row],[PAYMENT MODE]]="CASH","VERDADERO","FALSO")</f>
        <v>FALSO</v>
      </c>
      <c r="Y86" s="15" t="str">
        <f>TEXT(Tabla1[[#This Row],[formatted_date]],"mmm-aaaa")</f>
        <v>abr-2021</v>
      </c>
    </row>
    <row r="87" spans="1:25">
      <c r="A87">
        <v>44298</v>
      </c>
      <c r="B87" t="s">
        <v>58</v>
      </c>
      <c r="C87" t="str">
        <f>Tabla1[[#This Row],[DATE]]&amp;Tabla1[[#This Row],[PRODUCT ID]]</f>
        <v>44298P0033</v>
      </c>
      <c r="D87">
        <v>13</v>
      </c>
      <c r="E87" t="s">
        <v>70</v>
      </c>
      <c r="F87" t="s">
        <v>138</v>
      </c>
      <c r="G87" s="5">
        <v>35</v>
      </c>
      <c r="H87" t="s">
        <v>110</v>
      </c>
      <c r="I87" t="s">
        <v>121</v>
      </c>
      <c r="J87" t="s">
        <v>123</v>
      </c>
      <c r="K87" s="12">
        <v>95</v>
      </c>
      <c r="L87" s="12">
        <v>119.7</v>
      </c>
      <c r="M87" s="12">
        <v>1235</v>
      </c>
      <c r="N87" s="8">
        <v>1556.1</v>
      </c>
      <c r="O87">
        <v>12</v>
      </c>
      <c r="P87" t="s">
        <v>129</v>
      </c>
      <c r="Q87">
        <v>2021</v>
      </c>
      <c r="R87" s="3">
        <v>44298</v>
      </c>
      <c r="S87" s="8">
        <f>Tabla1[[#This Row],[DISCOUNT %]]%*Tabla1[[#This Row],[Total Selling Value]]</f>
        <v>544.63499999999988</v>
      </c>
      <c r="T87" s="12">
        <f>Tabla1[[#This Row],[SELLING PRICE]]-Tabla1[[#This Row],[BUYING PRIZE]]</f>
        <v>24.700000000000003</v>
      </c>
      <c r="U87" s="12">
        <f>Tabla1[[#This Row],[profit_per_product]]*Tabla1[[#This Row],[QUANTITY]]</f>
        <v>321.10000000000002</v>
      </c>
      <c r="V87" s="16">
        <f>Tabla1[[#This Row],[total_profit]]/Tabla1[[#This Row],[Total Selling Value]]</f>
        <v>0.20634920634920637</v>
      </c>
      <c r="W87" s="4" t="str">
        <f>IF(Tabla1[[#This Row],[Total Buying Value]]&gt;=((2/3)*MAX(Tabla1[Total Buying Value])),"Grande",IF(Tabla1[[#This Row],[Total Buying Value]]&lt;=((1/3)*MAX(Tabla1[Total Buying Value])),"Pequeña","Mediana"))</f>
        <v>Mediana</v>
      </c>
      <c r="X87" s="4" t="str">
        <f>IF(Tabla1[[#This Row],[PAYMENT MODE]]="CASH","VERDADERO","FALSO")</f>
        <v>VERDADERO</v>
      </c>
      <c r="Y87" s="15" t="str">
        <f>TEXT(Tabla1[[#This Row],[formatted_date]],"mmm-aaaa")</f>
        <v>abr-2021</v>
      </c>
    </row>
    <row r="88" spans="1:25">
      <c r="A88">
        <v>44301</v>
      </c>
      <c r="B88" t="s">
        <v>59</v>
      </c>
      <c r="C88" t="str">
        <f>Tabla1[[#This Row],[DATE]]&amp;Tabla1[[#This Row],[PRODUCT ID]]</f>
        <v>44301P0017</v>
      </c>
      <c r="D88">
        <v>3</v>
      </c>
      <c r="E88" t="s">
        <v>70</v>
      </c>
      <c r="F88" t="s">
        <v>71</v>
      </c>
      <c r="G88" s="5">
        <v>6</v>
      </c>
      <c r="H88" t="s">
        <v>111</v>
      </c>
      <c r="I88" t="s">
        <v>120</v>
      </c>
      <c r="J88" t="s">
        <v>122</v>
      </c>
      <c r="K88" s="12">
        <v>134</v>
      </c>
      <c r="L88" s="12">
        <v>156.78</v>
      </c>
      <c r="M88" s="12">
        <v>402</v>
      </c>
      <c r="N88" s="8">
        <v>470.34</v>
      </c>
      <c r="O88">
        <v>15</v>
      </c>
      <c r="P88" t="s">
        <v>129</v>
      </c>
      <c r="Q88">
        <v>2021</v>
      </c>
      <c r="R88" s="3">
        <v>44301</v>
      </c>
      <c r="S88" s="8">
        <f>Tabla1[[#This Row],[DISCOUNT %]]%*Tabla1[[#This Row],[Total Selling Value]]</f>
        <v>28.220399999999998</v>
      </c>
      <c r="T88" s="12">
        <f>Tabla1[[#This Row],[SELLING PRICE]]-Tabla1[[#This Row],[BUYING PRIZE]]</f>
        <v>22.78</v>
      </c>
      <c r="U88" s="12">
        <f>Tabla1[[#This Row],[profit_per_product]]*Tabla1[[#This Row],[QUANTITY]]</f>
        <v>68.34</v>
      </c>
      <c r="V88" s="16">
        <f>Tabla1[[#This Row],[total_profit]]/Tabla1[[#This Row],[Total Selling Value]]</f>
        <v>0.14529914529914531</v>
      </c>
      <c r="W88" s="4" t="str">
        <f>IF(Tabla1[[#This Row],[Total Buying Value]]&gt;=((2/3)*MAX(Tabla1[Total Buying Value])),"Grande",IF(Tabla1[[#This Row],[Total Buying Value]]&lt;=((1/3)*MAX(Tabla1[Total Buying Value])),"Pequeña","Mediana"))</f>
        <v>Pequeña</v>
      </c>
      <c r="X88" s="4" t="str">
        <f>IF(Tabla1[[#This Row],[PAYMENT MODE]]="CASH","VERDADERO","FALSO")</f>
        <v>FALSO</v>
      </c>
      <c r="Y88" s="15" t="str">
        <f>TEXT(Tabla1[[#This Row],[formatted_date]],"mmm-aaaa")</f>
        <v>abr-2021</v>
      </c>
    </row>
    <row r="89" spans="1:25">
      <c r="A89">
        <v>44302</v>
      </c>
      <c r="B89" t="s">
        <v>50</v>
      </c>
      <c r="C89" t="str">
        <f>Tabla1[[#This Row],[DATE]]&amp;Tabla1[[#This Row],[PRODUCT ID]]</f>
        <v>44302P0018</v>
      </c>
      <c r="D89">
        <v>15</v>
      </c>
      <c r="E89" t="s">
        <v>70</v>
      </c>
      <c r="F89" t="s">
        <v>138</v>
      </c>
      <c r="G89" s="5">
        <v>13</v>
      </c>
      <c r="H89" t="s">
        <v>102</v>
      </c>
      <c r="I89" t="s">
        <v>120</v>
      </c>
      <c r="J89" t="s">
        <v>125</v>
      </c>
      <c r="K89" s="12">
        <v>37</v>
      </c>
      <c r="L89" s="12">
        <v>49.21</v>
      </c>
      <c r="M89" s="12">
        <v>555</v>
      </c>
      <c r="N89" s="8">
        <v>738.15</v>
      </c>
      <c r="O89">
        <v>16</v>
      </c>
      <c r="P89" t="s">
        <v>129</v>
      </c>
      <c r="Q89">
        <v>2021</v>
      </c>
      <c r="R89" s="3">
        <v>44302</v>
      </c>
      <c r="S89" s="8">
        <f>Tabla1[[#This Row],[DISCOUNT %]]%*Tabla1[[#This Row],[Total Selling Value]]</f>
        <v>95.959500000000006</v>
      </c>
      <c r="T89" s="12">
        <f>Tabla1[[#This Row],[SELLING PRICE]]-Tabla1[[#This Row],[BUYING PRIZE]]</f>
        <v>12.21</v>
      </c>
      <c r="U89" s="12">
        <f>Tabla1[[#This Row],[profit_per_product]]*Tabla1[[#This Row],[QUANTITY]]</f>
        <v>183.15</v>
      </c>
      <c r="V89" s="16">
        <f>Tabla1[[#This Row],[total_profit]]/Tabla1[[#This Row],[Total Selling Value]]</f>
        <v>0.24812030075187971</v>
      </c>
      <c r="W89" s="4" t="str">
        <f>IF(Tabla1[[#This Row],[Total Buying Value]]&gt;=((2/3)*MAX(Tabla1[Total Buying Value])),"Grande",IF(Tabla1[[#This Row],[Total Buying Value]]&lt;=((1/3)*MAX(Tabla1[Total Buying Value])),"Pequeña","Mediana"))</f>
        <v>Pequeña</v>
      </c>
      <c r="X89" s="4" t="str">
        <f>IF(Tabla1[[#This Row],[PAYMENT MODE]]="CASH","VERDADERO","FALSO")</f>
        <v>VERDADERO</v>
      </c>
      <c r="Y89" s="15" t="str">
        <f>TEXT(Tabla1[[#This Row],[formatted_date]],"mmm-aaaa")</f>
        <v>abr-2021</v>
      </c>
    </row>
    <row r="90" spans="1:25">
      <c r="A90">
        <v>44304</v>
      </c>
      <c r="B90" t="s">
        <v>21</v>
      </c>
      <c r="C90" t="str">
        <f>Tabla1[[#This Row],[DATE]]&amp;Tabla1[[#This Row],[PRODUCT ID]]</f>
        <v>44304P0038</v>
      </c>
      <c r="D90">
        <v>9</v>
      </c>
      <c r="E90" t="s">
        <v>68</v>
      </c>
      <c r="F90" t="s">
        <v>71</v>
      </c>
      <c r="G90" s="5">
        <v>13</v>
      </c>
      <c r="H90" t="s">
        <v>74</v>
      </c>
      <c r="I90" t="s">
        <v>118</v>
      </c>
      <c r="J90" t="s">
        <v>123</v>
      </c>
      <c r="K90" s="12">
        <v>72</v>
      </c>
      <c r="L90" s="12">
        <v>79.92</v>
      </c>
      <c r="M90" s="12">
        <v>648</v>
      </c>
      <c r="N90" s="8">
        <v>719.28</v>
      </c>
      <c r="O90">
        <v>18</v>
      </c>
      <c r="P90" t="s">
        <v>129</v>
      </c>
      <c r="Q90">
        <v>2021</v>
      </c>
      <c r="R90" s="3">
        <v>44304</v>
      </c>
      <c r="S90" s="8">
        <f>Tabla1[[#This Row],[DISCOUNT %]]%*Tabla1[[#This Row],[Total Selling Value]]</f>
        <v>93.506399999999999</v>
      </c>
      <c r="T90" s="12">
        <f>Tabla1[[#This Row],[SELLING PRICE]]-Tabla1[[#This Row],[BUYING PRIZE]]</f>
        <v>7.9200000000000017</v>
      </c>
      <c r="U90" s="12">
        <f>Tabla1[[#This Row],[profit_per_product]]*Tabla1[[#This Row],[QUANTITY]]</f>
        <v>71.280000000000015</v>
      </c>
      <c r="V90" s="16">
        <f>Tabla1[[#This Row],[total_profit]]/Tabla1[[#This Row],[Total Selling Value]]</f>
        <v>9.9099099099099128E-2</v>
      </c>
      <c r="W90" s="4" t="str">
        <f>IF(Tabla1[[#This Row],[Total Buying Value]]&gt;=((2/3)*MAX(Tabla1[Total Buying Value])),"Grande",IF(Tabla1[[#This Row],[Total Buying Value]]&lt;=((1/3)*MAX(Tabla1[Total Buying Value])),"Pequeña","Mediana"))</f>
        <v>Pequeña</v>
      </c>
      <c r="X90" s="4" t="str">
        <f>IF(Tabla1[[#This Row],[PAYMENT MODE]]="CASH","VERDADERO","FALSO")</f>
        <v>FALSO</v>
      </c>
      <c r="Y90" s="15" t="str">
        <f>TEXT(Tabla1[[#This Row],[formatted_date]],"mmm-aaaa")</f>
        <v>abr-2021</v>
      </c>
    </row>
    <row r="91" spans="1:25">
      <c r="A91">
        <v>44304</v>
      </c>
      <c r="B91" t="s">
        <v>60</v>
      </c>
      <c r="C91" t="str">
        <f>Tabla1[[#This Row],[DATE]]&amp;Tabla1[[#This Row],[PRODUCT ID]]</f>
        <v>44304P0019</v>
      </c>
      <c r="D91">
        <v>13</v>
      </c>
      <c r="E91" t="s">
        <v>70</v>
      </c>
      <c r="F91" t="s">
        <v>138</v>
      </c>
      <c r="G91" s="5">
        <v>42</v>
      </c>
      <c r="H91" t="s">
        <v>112</v>
      </c>
      <c r="I91" t="s">
        <v>120</v>
      </c>
      <c r="J91" t="s">
        <v>122</v>
      </c>
      <c r="K91" s="12">
        <v>150</v>
      </c>
      <c r="L91" s="12">
        <v>210</v>
      </c>
      <c r="M91" s="12">
        <v>1950</v>
      </c>
      <c r="N91" s="8">
        <v>2730</v>
      </c>
      <c r="O91">
        <v>18</v>
      </c>
      <c r="P91" t="s">
        <v>129</v>
      </c>
      <c r="Q91">
        <v>2021</v>
      </c>
      <c r="R91" s="3">
        <v>44304</v>
      </c>
      <c r="S91" s="8">
        <f>Tabla1[[#This Row],[DISCOUNT %]]%*Tabla1[[#This Row],[Total Selling Value]]</f>
        <v>1146.5999999999999</v>
      </c>
      <c r="T91" s="12">
        <f>Tabla1[[#This Row],[SELLING PRICE]]-Tabla1[[#This Row],[BUYING PRIZE]]</f>
        <v>60</v>
      </c>
      <c r="U91" s="12">
        <f>Tabla1[[#This Row],[profit_per_product]]*Tabla1[[#This Row],[QUANTITY]]</f>
        <v>780</v>
      </c>
      <c r="V91" s="16">
        <f>Tabla1[[#This Row],[total_profit]]/Tabla1[[#This Row],[Total Selling Value]]</f>
        <v>0.2857142857142857</v>
      </c>
      <c r="W91" s="4" t="str">
        <f>IF(Tabla1[[#This Row],[Total Buying Value]]&gt;=((2/3)*MAX(Tabla1[Total Buying Value])),"Grande",IF(Tabla1[[#This Row],[Total Buying Value]]&lt;=((1/3)*MAX(Tabla1[Total Buying Value])),"Pequeña","Mediana"))</f>
        <v>Grande</v>
      </c>
      <c r="X91" s="4" t="str">
        <f>IF(Tabla1[[#This Row],[PAYMENT MODE]]="CASH","VERDADERO","FALSO")</f>
        <v>VERDADERO</v>
      </c>
      <c r="Y91" s="15" t="str">
        <f>TEXT(Tabla1[[#This Row],[formatted_date]],"mmm-aaaa")</f>
        <v>abr-2021</v>
      </c>
    </row>
    <row r="92" spans="1:25">
      <c r="A92">
        <v>44309</v>
      </c>
      <c r="B92" t="s">
        <v>30</v>
      </c>
      <c r="C92" t="str">
        <f>Tabla1[[#This Row],[DATE]]&amp;Tabla1[[#This Row],[PRODUCT ID]]</f>
        <v>44309P0042</v>
      </c>
      <c r="D92">
        <v>6</v>
      </c>
      <c r="E92" t="s">
        <v>70</v>
      </c>
      <c r="F92" t="s">
        <v>71</v>
      </c>
      <c r="G92" s="5">
        <v>21</v>
      </c>
      <c r="H92" t="s">
        <v>80</v>
      </c>
      <c r="I92" t="s">
        <v>118</v>
      </c>
      <c r="J92" t="s">
        <v>122</v>
      </c>
      <c r="K92" s="12">
        <v>120</v>
      </c>
      <c r="L92" s="12">
        <v>162</v>
      </c>
      <c r="M92" s="12">
        <v>720</v>
      </c>
      <c r="N92" s="8">
        <v>972</v>
      </c>
      <c r="O92">
        <v>23</v>
      </c>
      <c r="P92" t="s">
        <v>129</v>
      </c>
      <c r="Q92">
        <v>2021</v>
      </c>
      <c r="R92" s="3">
        <v>44309</v>
      </c>
      <c r="S92" s="8">
        <f>Tabla1[[#This Row],[DISCOUNT %]]%*Tabla1[[#This Row],[Total Selling Value]]</f>
        <v>204.12</v>
      </c>
      <c r="T92" s="12">
        <f>Tabla1[[#This Row],[SELLING PRICE]]-Tabla1[[#This Row],[BUYING PRIZE]]</f>
        <v>42</v>
      </c>
      <c r="U92" s="12">
        <f>Tabla1[[#This Row],[profit_per_product]]*Tabla1[[#This Row],[QUANTITY]]</f>
        <v>252</v>
      </c>
      <c r="V92" s="16">
        <f>Tabla1[[#This Row],[total_profit]]/Tabla1[[#This Row],[Total Selling Value]]</f>
        <v>0.25925925925925924</v>
      </c>
      <c r="W92" s="4" t="str">
        <f>IF(Tabla1[[#This Row],[Total Buying Value]]&gt;=((2/3)*MAX(Tabla1[Total Buying Value])),"Grande",IF(Tabla1[[#This Row],[Total Buying Value]]&lt;=((1/3)*MAX(Tabla1[Total Buying Value])),"Pequeña","Mediana"))</f>
        <v>Pequeña</v>
      </c>
      <c r="X92" s="4" t="str">
        <f>IF(Tabla1[[#This Row],[PAYMENT MODE]]="CASH","VERDADERO","FALSO")</f>
        <v>FALSO</v>
      </c>
      <c r="Y92" s="15" t="str">
        <f>TEXT(Tabla1[[#This Row],[formatted_date]],"mmm-aaaa")</f>
        <v>abr-2021</v>
      </c>
    </row>
    <row r="93" spans="1:25">
      <c r="A93">
        <v>44309</v>
      </c>
      <c r="B93" t="s">
        <v>53</v>
      </c>
      <c r="C93" t="str">
        <f>Tabla1[[#This Row],[DATE]]&amp;Tabla1[[#This Row],[PRODUCT ID]]</f>
        <v>44309P0028</v>
      </c>
      <c r="D93">
        <v>10</v>
      </c>
      <c r="E93" t="s">
        <v>70</v>
      </c>
      <c r="F93" t="s">
        <v>71</v>
      </c>
      <c r="G93" s="5">
        <v>30</v>
      </c>
      <c r="H93" t="s">
        <v>105</v>
      </c>
      <c r="I93" t="s">
        <v>121</v>
      </c>
      <c r="J93" t="s">
        <v>125</v>
      </c>
      <c r="K93" s="12">
        <v>37</v>
      </c>
      <c r="L93" s="12">
        <v>41.81</v>
      </c>
      <c r="M93" s="12">
        <v>370</v>
      </c>
      <c r="N93" s="8">
        <v>418.1</v>
      </c>
      <c r="O93">
        <v>23</v>
      </c>
      <c r="P93" t="s">
        <v>129</v>
      </c>
      <c r="Q93">
        <v>2021</v>
      </c>
      <c r="R93" s="3">
        <v>44309</v>
      </c>
      <c r="S93" s="8">
        <f>Tabla1[[#This Row],[DISCOUNT %]]%*Tabla1[[#This Row],[Total Selling Value]]</f>
        <v>125.43</v>
      </c>
      <c r="T93" s="12">
        <f>Tabla1[[#This Row],[SELLING PRICE]]-Tabla1[[#This Row],[BUYING PRIZE]]</f>
        <v>4.8100000000000023</v>
      </c>
      <c r="U93" s="12">
        <f>Tabla1[[#This Row],[profit_per_product]]*Tabla1[[#This Row],[QUANTITY]]</f>
        <v>48.100000000000023</v>
      </c>
      <c r="V93" s="16">
        <f>Tabla1[[#This Row],[total_profit]]/Tabla1[[#This Row],[Total Selling Value]]</f>
        <v>0.11504424778761067</v>
      </c>
      <c r="W93" s="4" t="str">
        <f>IF(Tabla1[[#This Row],[Total Buying Value]]&gt;=((2/3)*MAX(Tabla1[Total Buying Value])),"Grande",IF(Tabla1[[#This Row],[Total Buying Value]]&lt;=((1/3)*MAX(Tabla1[Total Buying Value])),"Pequeña","Mediana"))</f>
        <v>Pequeña</v>
      </c>
      <c r="X93" s="4" t="str">
        <f>IF(Tabla1[[#This Row],[PAYMENT MODE]]="CASH","VERDADERO","FALSO")</f>
        <v>FALSO</v>
      </c>
      <c r="Y93" s="15" t="str">
        <f>TEXT(Tabla1[[#This Row],[formatted_date]],"mmm-aaaa")</f>
        <v>abr-2021</v>
      </c>
    </row>
    <row r="94" spans="1:25">
      <c r="A94">
        <v>44310</v>
      </c>
      <c r="B94" t="s">
        <v>48</v>
      </c>
      <c r="C94" t="str">
        <f>Tabla1[[#This Row],[DATE]]&amp;Tabla1[[#This Row],[PRODUCT ID]]</f>
        <v>44310P0030</v>
      </c>
      <c r="D94">
        <v>2</v>
      </c>
      <c r="E94" t="s">
        <v>71</v>
      </c>
      <c r="F94" t="s">
        <v>71</v>
      </c>
      <c r="G94" s="5">
        <v>12</v>
      </c>
      <c r="H94" t="s">
        <v>99</v>
      </c>
      <c r="I94" t="s">
        <v>121</v>
      </c>
      <c r="J94" t="s">
        <v>122</v>
      </c>
      <c r="K94" s="12">
        <v>148</v>
      </c>
      <c r="L94" s="12">
        <v>201.28</v>
      </c>
      <c r="M94" s="12">
        <v>296</v>
      </c>
      <c r="N94" s="8">
        <v>402.56</v>
      </c>
      <c r="O94">
        <v>24</v>
      </c>
      <c r="P94" t="s">
        <v>129</v>
      </c>
      <c r="Q94">
        <v>2021</v>
      </c>
      <c r="R94" s="3">
        <v>44310</v>
      </c>
      <c r="S94" s="8">
        <f>Tabla1[[#This Row],[DISCOUNT %]]%*Tabla1[[#This Row],[Total Selling Value]]</f>
        <v>48.307200000000002</v>
      </c>
      <c r="T94" s="12">
        <f>Tabla1[[#This Row],[SELLING PRICE]]-Tabla1[[#This Row],[BUYING PRIZE]]</f>
        <v>53.28</v>
      </c>
      <c r="U94" s="12">
        <f>Tabla1[[#This Row],[profit_per_product]]*Tabla1[[#This Row],[QUANTITY]]</f>
        <v>106.56</v>
      </c>
      <c r="V94" s="16">
        <f>Tabla1[[#This Row],[total_profit]]/Tabla1[[#This Row],[Total Selling Value]]</f>
        <v>0.26470588235294118</v>
      </c>
      <c r="W94" s="4" t="str">
        <f>IF(Tabla1[[#This Row],[Total Buying Value]]&gt;=((2/3)*MAX(Tabla1[Total Buying Value])),"Grande",IF(Tabla1[[#This Row],[Total Buying Value]]&lt;=((1/3)*MAX(Tabla1[Total Buying Value])),"Pequeña","Mediana"))</f>
        <v>Pequeña</v>
      </c>
      <c r="X94" s="4" t="str">
        <f>IF(Tabla1[[#This Row],[PAYMENT MODE]]="CASH","VERDADERO","FALSO")</f>
        <v>FALSO</v>
      </c>
      <c r="Y94" s="15" t="str">
        <f>TEXT(Tabla1[[#This Row],[formatted_date]],"mmm-aaaa")</f>
        <v>abr-2021</v>
      </c>
    </row>
    <row r="95" spans="1:25">
      <c r="A95">
        <v>44312</v>
      </c>
      <c r="B95" t="s">
        <v>28</v>
      </c>
      <c r="C95" t="str">
        <f>Tabla1[[#This Row],[DATE]]&amp;Tabla1[[#This Row],[PRODUCT ID]]</f>
        <v>44312P0037</v>
      </c>
      <c r="D95">
        <v>3</v>
      </c>
      <c r="E95" t="s">
        <v>70</v>
      </c>
      <c r="F95" t="s">
        <v>71</v>
      </c>
      <c r="G95" s="5">
        <v>34</v>
      </c>
      <c r="H95" t="s">
        <v>93</v>
      </c>
      <c r="I95" t="s">
        <v>118</v>
      </c>
      <c r="J95" t="s">
        <v>123</v>
      </c>
      <c r="K95" s="12">
        <v>67</v>
      </c>
      <c r="L95" s="12">
        <v>85.76</v>
      </c>
      <c r="M95" s="12">
        <v>201</v>
      </c>
      <c r="N95" s="8">
        <v>257.27999999999997</v>
      </c>
      <c r="O95">
        <v>26</v>
      </c>
      <c r="P95" t="s">
        <v>129</v>
      </c>
      <c r="Q95">
        <v>2021</v>
      </c>
      <c r="R95" s="3">
        <v>44312</v>
      </c>
      <c r="S95" s="8">
        <f>Tabla1[[#This Row],[DISCOUNT %]]%*Tabla1[[#This Row],[Total Selling Value]]</f>
        <v>87.475200000000001</v>
      </c>
      <c r="T95" s="12">
        <f>Tabla1[[#This Row],[SELLING PRICE]]-Tabla1[[#This Row],[BUYING PRIZE]]</f>
        <v>18.760000000000005</v>
      </c>
      <c r="U95" s="12">
        <f>Tabla1[[#This Row],[profit_per_product]]*Tabla1[[#This Row],[QUANTITY]]</f>
        <v>56.280000000000015</v>
      </c>
      <c r="V95" s="16">
        <f>Tabla1[[#This Row],[total_profit]]/Tabla1[[#This Row],[Total Selling Value]]</f>
        <v>0.21875000000000008</v>
      </c>
      <c r="W95" s="4" t="str">
        <f>IF(Tabla1[[#This Row],[Total Buying Value]]&gt;=((2/3)*MAX(Tabla1[Total Buying Value])),"Grande",IF(Tabla1[[#This Row],[Total Buying Value]]&lt;=((1/3)*MAX(Tabla1[Total Buying Value])),"Pequeña","Mediana"))</f>
        <v>Pequeña</v>
      </c>
      <c r="X95" s="4" t="str">
        <f>IF(Tabla1[[#This Row],[PAYMENT MODE]]="CASH","VERDADERO","FALSO")</f>
        <v>FALSO</v>
      </c>
      <c r="Y95" s="15" t="str">
        <f>TEXT(Tabla1[[#This Row],[formatted_date]],"mmm-aaaa")</f>
        <v>abr-2021</v>
      </c>
    </row>
    <row r="96" spans="1:25">
      <c r="A96">
        <v>44315</v>
      </c>
      <c r="B96" t="s">
        <v>48</v>
      </c>
      <c r="C96" t="str">
        <f>Tabla1[[#This Row],[DATE]]&amp;Tabla1[[#This Row],[PRODUCT ID]]</f>
        <v>44315P0030</v>
      </c>
      <c r="D96">
        <v>7</v>
      </c>
      <c r="E96" t="s">
        <v>70</v>
      </c>
      <c r="F96" t="s">
        <v>71</v>
      </c>
      <c r="G96" s="5">
        <v>38</v>
      </c>
      <c r="H96" t="s">
        <v>99</v>
      </c>
      <c r="I96" t="s">
        <v>121</v>
      </c>
      <c r="J96" t="s">
        <v>122</v>
      </c>
      <c r="K96" s="12">
        <v>148</v>
      </c>
      <c r="L96" s="12">
        <v>201.28</v>
      </c>
      <c r="M96" s="12">
        <v>1036</v>
      </c>
      <c r="N96" s="8">
        <v>1408.96</v>
      </c>
      <c r="O96">
        <v>29</v>
      </c>
      <c r="P96" t="s">
        <v>129</v>
      </c>
      <c r="Q96">
        <v>2021</v>
      </c>
      <c r="R96" s="3">
        <v>44315</v>
      </c>
      <c r="S96" s="8">
        <f>Tabla1[[#This Row],[DISCOUNT %]]%*Tabla1[[#This Row],[Total Selling Value]]</f>
        <v>535.40480000000002</v>
      </c>
      <c r="T96" s="12">
        <f>Tabla1[[#This Row],[SELLING PRICE]]-Tabla1[[#This Row],[BUYING PRIZE]]</f>
        <v>53.28</v>
      </c>
      <c r="U96" s="12">
        <f>Tabla1[[#This Row],[profit_per_product]]*Tabla1[[#This Row],[QUANTITY]]</f>
        <v>372.96000000000004</v>
      </c>
      <c r="V96" s="16">
        <f>Tabla1[[#This Row],[total_profit]]/Tabla1[[#This Row],[Total Selling Value]]</f>
        <v>0.26470588235294118</v>
      </c>
      <c r="W96" s="4" t="str">
        <f>IF(Tabla1[[#This Row],[Total Buying Value]]&gt;=((2/3)*MAX(Tabla1[Total Buying Value])),"Grande",IF(Tabla1[[#This Row],[Total Buying Value]]&lt;=((1/3)*MAX(Tabla1[Total Buying Value])),"Pequeña","Mediana"))</f>
        <v>Mediana</v>
      </c>
      <c r="X96" s="4" t="str">
        <f>IF(Tabla1[[#This Row],[PAYMENT MODE]]="CASH","VERDADERO","FALSO")</f>
        <v>FALSO</v>
      </c>
      <c r="Y96" s="15" t="str">
        <f>TEXT(Tabla1[[#This Row],[formatted_date]],"mmm-aaaa")</f>
        <v>abr-2021</v>
      </c>
    </row>
    <row r="97" spans="1:25">
      <c r="A97">
        <v>44316</v>
      </c>
      <c r="B97" t="s">
        <v>39</v>
      </c>
      <c r="C97" t="str">
        <f>Tabla1[[#This Row],[DATE]]&amp;Tabla1[[#This Row],[PRODUCT ID]]</f>
        <v>44316P0029</v>
      </c>
      <c r="D97">
        <v>1</v>
      </c>
      <c r="E97" t="s">
        <v>70</v>
      </c>
      <c r="F97" t="s">
        <v>71</v>
      </c>
      <c r="G97" s="5">
        <v>10</v>
      </c>
      <c r="H97" t="s">
        <v>89</v>
      </c>
      <c r="I97" t="s">
        <v>121</v>
      </c>
      <c r="J97" t="s">
        <v>124</v>
      </c>
      <c r="K97" s="12">
        <v>47</v>
      </c>
      <c r="L97" s="12">
        <v>53.11</v>
      </c>
      <c r="M97" s="12">
        <v>47</v>
      </c>
      <c r="N97" s="8">
        <v>53.11</v>
      </c>
      <c r="O97">
        <v>30</v>
      </c>
      <c r="P97" t="s">
        <v>129</v>
      </c>
      <c r="Q97">
        <v>2021</v>
      </c>
      <c r="R97" s="3">
        <v>44316</v>
      </c>
      <c r="S97" s="8">
        <f>Tabla1[[#This Row],[DISCOUNT %]]%*Tabla1[[#This Row],[Total Selling Value]]</f>
        <v>5.3109999999999999</v>
      </c>
      <c r="T97" s="12">
        <f>Tabla1[[#This Row],[SELLING PRICE]]-Tabla1[[#This Row],[BUYING PRIZE]]</f>
        <v>6.1099999999999994</v>
      </c>
      <c r="U97" s="12">
        <f>Tabla1[[#This Row],[profit_per_product]]*Tabla1[[#This Row],[QUANTITY]]</f>
        <v>6.1099999999999994</v>
      </c>
      <c r="V97" s="16">
        <f>Tabla1[[#This Row],[total_profit]]/Tabla1[[#This Row],[Total Selling Value]]</f>
        <v>0.1150442477876106</v>
      </c>
      <c r="W97" s="4" t="str">
        <f>IF(Tabla1[[#This Row],[Total Buying Value]]&gt;=((2/3)*MAX(Tabla1[Total Buying Value])),"Grande",IF(Tabla1[[#This Row],[Total Buying Value]]&lt;=((1/3)*MAX(Tabla1[Total Buying Value])),"Pequeña","Mediana"))</f>
        <v>Pequeña</v>
      </c>
      <c r="X97" s="4" t="str">
        <f>IF(Tabla1[[#This Row],[PAYMENT MODE]]="CASH","VERDADERO","FALSO")</f>
        <v>FALSO</v>
      </c>
      <c r="Y97" s="15" t="str">
        <f>TEXT(Tabla1[[#This Row],[formatted_date]],"mmm-aaaa")</f>
        <v>abr-2021</v>
      </c>
    </row>
    <row r="98" spans="1:25">
      <c r="A98">
        <v>44317</v>
      </c>
      <c r="B98" t="s">
        <v>50</v>
      </c>
      <c r="C98" t="str">
        <f>Tabla1[[#This Row],[DATE]]&amp;Tabla1[[#This Row],[PRODUCT ID]]</f>
        <v>44317P0018</v>
      </c>
      <c r="D98">
        <v>3</v>
      </c>
      <c r="E98" t="s">
        <v>71</v>
      </c>
      <c r="F98" t="s">
        <v>138</v>
      </c>
      <c r="G98" s="5">
        <v>9</v>
      </c>
      <c r="H98" t="s">
        <v>102</v>
      </c>
      <c r="I98" t="s">
        <v>120</v>
      </c>
      <c r="J98" t="s">
        <v>125</v>
      </c>
      <c r="K98" s="12">
        <v>37</v>
      </c>
      <c r="L98" s="12">
        <v>49.21</v>
      </c>
      <c r="M98" s="12">
        <v>111</v>
      </c>
      <c r="N98" s="8">
        <v>147.63</v>
      </c>
      <c r="O98">
        <v>1</v>
      </c>
      <c r="P98" t="s">
        <v>130</v>
      </c>
      <c r="Q98">
        <v>2021</v>
      </c>
      <c r="R98" s="3">
        <v>44317</v>
      </c>
      <c r="S98" s="8">
        <f>Tabla1[[#This Row],[DISCOUNT %]]%*Tabla1[[#This Row],[Total Selling Value]]</f>
        <v>13.2867</v>
      </c>
      <c r="T98" s="12">
        <f>Tabla1[[#This Row],[SELLING PRICE]]-Tabla1[[#This Row],[BUYING PRIZE]]</f>
        <v>12.21</v>
      </c>
      <c r="U98" s="12">
        <f>Tabla1[[#This Row],[profit_per_product]]*Tabla1[[#This Row],[QUANTITY]]</f>
        <v>36.630000000000003</v>
      </c>
      <c r="V98" s="16">
        <f>Tabla1[[#This Row],[total_profit]]/Tabla1[[#This Row],[Total Selling Value]]</f>
        <v>0.24812030075187971</v>
      </c>
      <c r="W98" s="4" t="str">
        <f>IF(Tabla1[[#This Row],[Total Buying Value]]&gt;=((2/3)*MAX(Tabla1[Total Buying Value])),"Grande",IF(Tabla1[[#This Row],[Total Buying Value]]&lt;=((1/3)*MAX(Tabla1[Total Buying Value])),"Pequeña","Mediana"))</f>
        <v>Pequeña</v>
      </c>
      <c r="X98" s="4" t="str">
        <f>IF(Tabla1[[#This Row],[PAYMENT MODE]]="CASH","VERDADERO","FALSO")</f>
        <v>VERDADERO</v>
      </c>
      <c r="Y98" s="15" t="str">
        <f>TEXT(Tabla1[[#This Row],[formatted_date]],"mmm-aaaa")</f>
        <v>may-2021</v>
      </c>
    </row>
    <row r="99" spans="1:25">
      <c r="A99">
        <v>44317</v>
      </c>
      <c r="B99" t="s">
        <v>30</v>
      </c>
      <c r="C99" t="str">
        <f>Tabla1[[#This Row],[DATE]]&amp;Tabla1[[#This Row],[PRODUCT ID]]</f>
        <v>44317P0042</v>
      </c>
      <c r="D99">
        <v>1</v>
      </c>
      <c r="E99" t="s">
        <v>71</v>
      </c>
      <c r="F99" t="s">
        <v>138</v>
      </c>
      <c r="G99" s="5">
        <v>34</v>
      </c>
      <c r="H99" t="s">
        <v>80</v>
      </c>
      <c r="I99" t="s">
        <v>118</v>
      </c>
      <c r="J99" t="s">
        <v>122</v>
      </c>
      <c r="K99" s="12">
        <v>120</v>
      </c>
      <c r="L99" s="12">
        <v>162</v>
      </c>
      <c r="M99" s="12">
        <v>120</v>
      </c>
      <c r="N99" s="8">
        <v>162</v>
      </c>
      <c r="O99">
        <v>1</v>
      </c>
      <c r="P99" t="s">
        <v>130</v>
      </c>
      <c r="Q99">
        <v>2021</v>
      </c>
      <c r="R99" s="3">
        <v>44317</v>
      </c>
      <c r="S99" s="8">
        <f>Tabla1[[#This Row],[DISCOUNT %]]%*Tabla1[[#This Row],[Total Selling Value]]</f>
        <v>55.080000000000005</v>
      </c>
      <c r="T99" s="12">
        <f>Tabla1[[#This Row],[SELLING PRICE]]-Tabla1[[#This Row],[BUYING PRIZE]]</f>
        <v>42</v>
      </c>
      <c r="U99" s="12">
        <f>Tabla1[[#This Row],[profit_per_product]]*Tabla1[[#This Row],[QUANTITY]]</f>
        <v>42</v>
      </c>
      <c r="V99" s="16">
        <f>Tabla1[[#This Row],[total_profit]]/Tabla1[[#This Row],[Total Selling Value]]</f>
        <v>0.25925925925925924</v>
      </c>
      <c r="W99" s="4" t="str">
        <f>IF(Tabla1[[#This Row],[Total Buying Value]]&gt;=((2/3)*MAX(Tabla1[Total Buying Value])),"Grande",IF(Tabla1[[#This Row],[Total Buying Value]]&lt;=((1/3)*MAX(Tabla1[Total Buying Value])),"Pequeña","Mediana"))</f>
        <v>Pequeña</v>
      </c>
      <c r="X99" s="4" t="str">
        <f>IF(Tabla1[[#This Row],[PAYMENT MODE]]="CASH","VERDADERO","FALSO")</f>
        <v>VERDADERO</v>
      </c>
      <c r="Y99" s="15" t="str">
        <f>TEXT(Tabla1[[#This Row],[formatted_date]],"mmm-aaaa")</f>
        <v>may-2021</v>
      </c>
    </row>
    <row r="100" spans="1:25">
      <c r="A100">
        <v>44319</v>
      </c>
      <c r="B100" t="s">
        <v>33</v>
      </c>
      <c r="C100" t="str">
        <f>Tabla1[[#This Row],[DATE]]&amp;Tabla1[[#This Row],[PRODUCT ID]]</f>
        <v>44319P0034</v>
      </c>
      <c r="D100">
        <v>3</v>
      </c>
      <c r="E100" t="s">
        <v>71</v>
      </c>
      <c r="F100" t="s">
        <v>71</v>
      </c>
      <c r="G100" s="5">
        <v>14</v>
      </c>
      <c r="H100" t="s">
        <v>83</v>
      </c>
      <c r="I100" t="s">
        <v>121</v>
      </c>
      <c r="J100" t="s">
        <v>124</v>
      </c>
      <c r="K100" s="12">
        <v>55</v>
      </c>
      <c r="L100" s="12">
        <v>58.3</v>
      </c>
      <c r="M100" s="12">
        <v>165</v>
      </c>
      <c r="N100" s="8">
        <v>174.9</v>
      </c>
      <c r="O100">
        <v>3</v>
      </c>
      <c r="P100" t="s">
        <v>130</v>
      </c>
      <c r="Q100">
        <v>2021</v>
      </c>
      <c r="R100" s="3">
        <v>44319</v>
      </c>
      <c r="S100" s="8">
        <f>Tabla1[[#This Row],[DISCOUNT %]]%*Tabla1[[#This Row],[Total Selling Value]]</f>
        <v>24.486000000000004</v>
      </c>
      <c r="T100" s="12">
        <f>Tabla1[[#This Row],[SELLING PRICE]]-Tabla1[[#This Row],[BUYING PRIZE]]</f>
        <v>3.2999999999999972</v>
      </c>
      <c r="U100" s="12">
        <f>Tabla1[[#This Row],[profit_per_product]]*Tabla1[[#This Row],[QUANTITY]]</f>
        <v>9.8999999999999915</v>
      </c>
      <c r="V100" s="16">
        <f>Tabla1[[#This Row],[total_profit]]/Tabla1[[#This Row],[Total Selling Value]]</f>
        <v>5.6603773584905613E-2</v>
      </c>
      <c r="W100" s="4" t="str">
        <f>IF(Tabla1[[#This Row],[Total Buying Value]]&gt;=((2/3)*MAX(Tabla1[Total Buying Value])),"Grande",IF(Tabla1[[#This Row],[Total Buying Value]]&lt;=((1/3)*MAX(Tabla1[Total Buying Value])),"Pequeña","Mediana"))</f>
        <v>Pequeña</v>
      </c>
      <c r="X100" s="4" t="str">
        <f>IF(Tabla1[[#This Row],[PAYMENT MODE]]="CASH","VERDADERO","FALSO")</f>
        <v>FALSO</v>
      </c>
      <c r="Y100" s="15" t="str">
        <f>TEXT(Tabla1[[#This Row],[formatted_date]],"mmm-aaaa")</f>
        <v>may-2021</v>
      </c>
    </row>
    <row r="101" spans="1:25">
      <c r="A101">
        <v>44320</v>
      </c>
      <c r="B101" t="s">
        <v>47</v>
      </c>
      <c r="C101" t="str">
        <f>Tabla1[[#This Row],[DATE]]&amp;Tabla1[[#This Row],[PRODUCT ID]]</f>
        <v>44320P0015</v>
      </c>
      <c r="D101">
        <v>13</v>
      </c>
      <c r="E101" t="s">
        <v>71</v>
      </c>
      <c r="F101" t="s">
        <v>71</v>
      </c>
      <c r="G101" s="5">
        <v>13</v>
      </c>
      <c r="H101" t="s">
        <v>98</v>
      </c>
      <c r="I101" t="s">
        <v>120</v>
      </c>
      <c r="J101" t="s">
        <v>125</v>
      </c>
      <c r="K101" s="12">
        <v>12</v>
      </c>
      <c r="L101" s="12">
        <v>15.72</v>
      </c>
      <c r="M101" s="12">
        <v>156</v>
      </c>
      <c r="N101" s="8">
        <v>204.36</v>
      </c>
      <c r="O101">
        <v>4</v>
      </c>
      <c r="P101" t="s">
        <v>130</v>
      </c>
      <c r="Q101">
        <v>2021</v>
      </c>
      <c r="R101" s="3">
        <v>44320</v>
      </c>
      <c r="S101" s="8">
        <f>Tabla1[[#This Row],[DISCOUNT %]]%*Tabla1[[#This Row],[Total Selling Value]]</f>
        <v>26.566800000000004</v>
      </c>
      <c r="T101" s="12">
        <f>Tabla1[[#This Row],[SELLING PRICE]]-Tabla1[[#This Row],[BUYING PRIZE]]</f>
        <v>3.7200000000000006</v>
      </c>
      <c r="U101" s="12">
        <f>Tabla1[[#This Row],[profit_per_product]]*Tabla1[[#This Row],[QUANTITY]]</f>
        <v>48.360000000000007</v>
      </c>
      <c r="V101" s="16">
        <f>Tabla1[[#This Row],[total_profit]]/Tabla1[[#This Row],[Total Selling Value]]</f>
        <v>0.23664122137404581</v>
      </c>
      <c r="W101" s="4" t="str">
        <f>IF(Tabla1[[#This Row],[Total Buying Value]]&gt;=((2/3)*MAX(Tabla1[Total Buying Value])),"Grande",IF(Tabla1[[#This Row],[Total Buying Value]]&lt;=((1/3)*MAX(Tabla1[Total Buying Value])),"Pequeña","Mediana"))</f>
        <v>Pequeña</v>
      </c>
      <c r="X101" s="4" t="str">
        <f>IF(Tabla1[[#This Row],[PAYMENT MODE]]="CASH","VERDADERO","FALSO")</f>
        <v>FALSO</v>
      </c>
      <c r="Y101" s="15" t="str">
        <f>TEXT(Tabla1[[#This Row],[formatted_date]],"mmm-aaaa")</f>
        <v>may-2021</v>
      </c>
    </row>
    <row r="102" spans="1:25">
      <c r="A102">
        <v>44320</v>
      </c>
      <c r="B102" t="s">
        <v>29</v>
      </c>
      <c r="C102" t="str">
        <f>Tabla1[[#This Row],[DATE]]&amp;Tabla1[[#This Row],[PRODUCT ID]]</f>
        <v>44320P0014</v>
      </c>
      <c r="D102">
        <v>4</v>
      </c>
      <c r="E102" t="s">
        <v>70</v>
      </c>
      <c r="F102" t="s">
        <v>138</v>
      </c>
      <c r="G102" s="5">
        <v>34</v>
      </c>
      <c r="H102" t="s">
        <v>113</v>
      </c>
      <c r="I102" t="s">
        <v>120</v>
      </c>
      <c r="J102" t="s">
        <v>123</v>
      </c>
      <c r="K102" s="12">
        <v>112</v>
      </c>
      <c r="L102" s="12">
        <v>146.72</v>
      </c>
      <c r="M102" s="12">
        <v>448</v>
      </c>
      <c r="N102" s="8">
        <v>586.88</v>
      </c>
      <c r="O102">
        <v>4</v>
      </c>
      <c r="P102" t="s">
        <v>130</v>
      </c>
      <c r="Q102">
        <v>2021</v>
      </c>
      <c r="R102" s="3">
        <v>44320</v>
      </c>
      <c r="S102" s="8">
        <f>Tabla1[[#This Row],[DISCOUNT %]]%*Tabla1[[#This Row],[Total Selling Value]]</f>
        <v>199.53920000000002</v>
      </c>
      <c r="T102" s="12">
        <f>Tabla1[[#This Row],[SELLING PRICE]]-Tabla1[[#This Row],[BUYING PRIZE]]</f>
        <v>34.72</v>
      </c>
      <c r="U102" s="12">
        <f>Tabla1[[#This Row],[profit_per_product]]*Tabla1[[#This Row],[QUANTITY]]</f>
        <v>138.88</v>
      </c>
      <c r="V102" s="16">
        <f>Tabla1[[#This Row],[total_profit]]/Tabla1[[#This Row],[Total Selling Value]]</f>
        <v>0.23664122137404581</v>
      </c>
      <c r="W102" s="4" t="str">
        <f>IF(Tabla1[[#This Row],[Total Buying Value]]&gt;=((2/3)*MAX(Tabla1[Total Buying Value])),"Grande",IF(Tabla1[[#This Row],[Total Buying Value]]&lt;=((1/3)*MAX(Tabla1[Total Buying Value])),"Pequeña","Mediana"))</f>
        <v>Pequeña</v>
      </c>
      <c r="X102" s="4" t="str">
        <f>IF(Tabla1[[#This Row],[PAYMENT MODE]]="CASH","VERDADERO","FALSO")</f>
        <v>VERDADERO</v>
      </c>
      <c r="Y102" s="15" t="str">
        <f>TEXT(Tabla1[[#This Row],[formatted_date]],"mmm-aaaa")</f>
        <v>may-2021</v>
      </c>
    </row>
    <row r="103" spans="1:25">
      <c r="A103">
        <v>44321</v>
      </c>
      <c r="B103" t="s">
        <v>57</v>
      </c>
      <c r="C103" t="str">
        <f>Tabla1[[#This Row],[DATE]]&amp;Tabla1[[#This Row],[PRODUCT ID]]</f>
        <v>44321P0009</v>
      </c>
      <c r="D103">
        <v>13</v>
      </c>
      <c r="E103" t="s">
        <v>70</v>
      </c>
      <c r="F103" t="s">
        <v>138</v>
      </c>
      <c r="G103" s="5">
        <v>43</v>
      </c>
      <c r="H103" t="s">
        <v>109</v>
      </c>
      <c r="I103" t="s">
        <v>119</v>
      </c>
      <c r="J103" t="s">
        <v>125</v>
      </c>
      <c r="K103" s="12">
        <v>6</v>
      </c>
      <c r="L103" s="12">
        <v>7.8599999999999994</v>
      </c>
      <c r="M103" s="12">
        <v>78</v>
      </c>
      <c r="N103" s="8">
        <v>102.18</v>
      </c>
      <c r="O103">
        <v>5</v>
      </c>
      <c r="P103" t="s">
        <v>130</v>
      </c>
      <c r="Q103">
        <v>2021</v>
      </c>
      <c r="R103" s="3">
        <v>44321</v>
      </c>
      <c r="S103" s="8">
        <f>Tabla1[[#This Row],[DISCOUNT %]]%*Tabla1[[#This Row],[Total Selling Value]]</f>
        <v>43.937400000000004</v>
      </c>
      <c r="T103" s="12">
        <f>Tabla1[[#This Row],[SELLING PRICE]]-Tabla1[[#This Row],[BUYING PRIZE]]</f>
        <v>1.8599999999999994</v>
      </c>
      <c r="U103" s="12">
        <f>Tabla1[[#This Row],[profit_per_product]]*Tabla1[[#This Row],[QUANTITY]]</f>
        <v>24.179999999999993</v>
      </c>
      <c r="V103" s="16">
        <f>Tabla1[[#This Row],[total_profit]]/Tabla1[[#This Row],[Total Selling Value]]</f>
        <v>0.23664122137404572</v>
      </c>
      <c r="W103" s="4" t="str">
        <f>IF(Tabla1[[#This Row],[Total Buying Value]]&gt;=((2/3)*MAX(Tabla1[Total Buying Value])),"Grande",IF(Tabla1[[#This Row],[Total Buying Value]]&lt;=((1/3)*MAX(Tabla1[Total Buying Value])),"Pequeña","Mediana"))</f>
        <v>Pequeña</v>
      </c>
      <c r="X103" s="4" t="str">
        <f>IF(Tabla1[[#This Row],[PAYMENT MODE]]="CASH","VERDADERO","FALSO")</f>
        <v>VERDADERO</v>
      </c>
      <c r="Y103" s="15" t="str">
        <f>TEXT(Tabla1[[#This Row],[formatted_date]],"mmm-aaaa")</f>
        <v>may-2021</v>
      </c>
    </row>
    <row r="104" spans="1:25">
      <c r="A104">
        <v>44322</v>
      </c>
      <c r="B104" t="s">
        <v>45</v>
      </c>
      <c r="C104" t="str">
        <f>Tabla1[[#This Row],[DATE]]&amp;Tabla1[[#This Row],[PRODUCT ID]]</f>
        <v>44322P0008</v>
      </c>
      <c r="D104">
        <v>15</v>
      </c>
      <c r="E104" t="s">
        <v>70</v>
      </c>
      <c r="F104" t="s">
        <v>71</v>
      </c>
      <c r="G104" s="5">
        <v>0</v>
      </c>
      <c r="H104" t="s">
        <v>96</v>
      </c>
      <c r="I104" t="s">
        <v>119</v>
      </c>
      <c r="J104" t="s">
        <v>123</v>
      </c>
      <c r="K104" s="12">
        <v>83</v>
      </c>
      <c r="L104" s="12">
        <v>94.62</v>
      </c>
      <c r="M104" s="12">
        <v>1245</v>
      </c>
      <c r="N104" s="8">
        <v>1419.3</v>
      </c>
      <c r="O104">
        <v>6</v>
      </c>
      <c r="P104" t="s">
        <v>130</v>
      </c>
      <c r="Q104">
        <v>2021</v>
      </c>
      <c r="R104" s="3">
        <v>44322</v>
      </c>
      <c r="S104" s="8">
        <f>Tabla1[[#This Row],[DISCOUNT %]]%*Tabla1[[#This Row],[Total Selling Value]]</f>
        <v>0</v>
      </c>
      <c r="T104" s="12">
        <f>Tabla1[[#This Row],[SELLING PRICE]]-Tabla1[[#This Row],[BUYING PRIZE]]</f>
        <v>11.620000000000005</v>
      </c>
      <c r="U104" s="12">
        <f>Tabla1[[#This Row],[profit_per_product]]*Tabla1[[#This Row],[QUANTITY]]</f>
        <v>174.30000000000007</v>
      </c>
      <c r="V104" s="16">
        <f>Tabla1[[#This Row],[total_profit]]/Tabla1[[#This Row],[Total Selling Value]]</f>
        <v>0.1228070175438597</v>
      </c>
      <c r="W104" s="4" t="str">
        <f>IF(Tabla1[[#This Row],[Total Buying Value]]&gt;=((2/3)*MAX(Tabla1[Total Buying Value])),"Grande",IF(Tabla1[[#This Row],[Total Buying Value]]&lt;=((1/3)*MAX(Tabla1[Total Buying Value])),"Pequeña","Mediana"))</f>
        <v>Mediana</v>
      </c>
      <c r="X104" s="4" t="str">
        <f>IF(Tabla1[[#This Row],[PAYMENT MODE]]="CASH","VERDADERO","FALSO")</f>
        <v>FALSO</v>
      </c>
      <c r="Y104" s="15" t="str">
        <f>TEXT(Tabla1[[#This Row],[formatted_date]],"mmm-aaaa")</f>
        <v>may-2021</v>
      </c>
    </row>
    <row r="105" spans="1:25">
      <c r="A105">
        <v>44322</v>
      </c>
      <c r="B105" t="s">
        <v>57</v>
      </c>
      <c r="C105" t="str">
        <f>Tabla1[[#This Row],[DATE]]&amp;Tabla1[[#This Row],[PRODUCT ID]]</f>
        <v>44322P0009</v>
      </c>
      <c r="D105">
        <v>6</v>
      </c>
      <c r="E105" t="s">
        <v>71</v>
      </c>
      <c r="F105" t="s">
        <v>71</v>
      </c>
      <c r="G105" s="5">
        <v>27</v>
      </c>
      <c r="H105" t="s">
        <v>109</v>
      </c>
      <c r="I105" t="s">
        <v>119</v>
      </c>
      <c r="J105" t="s">
        <v>125</v>
      </c>
      <c r="K105" s="12">
        <v>6</v>
      </c>
      <c r="L105" s="12">
        <v>7.8599999999999994</v>
      </c>
      <c r="M105" s="12">
        <v>36</v>
      </c>
      <c r="N105" s="8">
        <v>47.16</v>
      </c>
      <c r="O105">
        <v>6</v>
      </c>
      <c r="P105" t="s">
        <v>130</v>
      </c>
      <c r="Q105">
        <v>2021</v>
      </c>
      <c r="R105" s="3">
        <v>44322</v>
      </c>
      <c r="S105" s="8">
        <f>Tabla1[[#This Row],[DISCOUNT %]]%*Tabla1[[#This Row],[Total Selling Value]]</f>
        <v>12.7332</v>
      </c>
      <c r="T105" s="12">
        <f>Tabla1[[#This Row],[SELLING PRICE]]-Tabla1[[#This Row],[BUYING PRIZE]]</f>
        <v>1.8599999999999994</v>
      </c>
      <c r="U105" s="12">
        <f>Tabla1[[#This Row],[profit_per_product]]*Tabla1[[#This Row],[QUANTITY]]</f>
        <v>11.159999999999997</v>
      </c>
      <c r="V105" s="16">
        <f>Tabla1[[#This Row],[total_profit]]/Tabla1[[#This Row],[Total Selling Value]]</f>
        <v>0.23664122137404575</v>
      </c>
      <c r="W105" s="4" t="str">
        <f>IF(Tabla1[[#This Row],[Total Buying Value]]&gt;=((2/3)*MAX(Tabla1[Total Buying Value])),"Grande",IF(Tabla1[[#This Row],[Total Buying Value]]&lt;=((1/3)*MAX(Tabla1[Total Buying Value])),"Pequeña","Mediana"))</f>
        <v>Pequeña</v>
      </c>
      <c r="X105" s="4" t="str">
        <f>IF(Tabla1[[#This Row],[PAYMENT MODE]]="CASH","VERDADERO","FALSO")</f>
        <v>FALSO</v>
      </c>
      <c r="Y105" s="15" t="str">
        <f>TEXT(Tabla1[[#This Row],[formatted_date]],"mmm-aaaa")</f>
        <v>may-2021</v>
      </c>
    </row>
    <row r="106" spans="1:25">
      <c r="A106">
        <v>44323</v>
      </c>
      <c r="B106" t="s">
        <v>50</v>
      </c>
      <c r="C106" t="str">
        <f>Tabla1[[#This Row],[DATE]]&amp;Tabla1[[#This Row],[PRODUCT ID]]</f>
        <v>44323P0018</v>
      </c>
      <c r="D106">
        <v>1</v>
      </c>
      <c r="E106" t="s">
        <v>70</v>
      </c>
      <c r="F106" t="s">
        <v>138</v>
      </c>
      <c r="G106" s="5">
        <v>4</v>
      </c>
      <c r="H106" t="s">
        <v>102</v>
      </c>
      <c r="I106" t="s">
        <v>120</v>
      </c>
      <c r="J106" t="s">
        <v>125</v>
      </c>
      <c r="K106" s="12">
        <v>37</v>
      </c>
      <c r="L106" s="12">
        <v>49.21</v>
      </c>
      <c r="M106" s="12">
        <v>37</v>
      </c>
      <c r="N106" s="8">
        <v>49.21</v>
      </c>
      <c r="O106">
        <v>7</v>
      </c>
      <c r="P106" t="s">
        <v>130</v>
      </c>
      <c r="Q106">
        <v>2021</v>
      </c>
      <c r="R106" s="3">
        <v>44323</v>
      </c>
      <c r="S106" s="8">
        <f>Tabla1[[#This Row],[DISCOUNT %]]%*Tabla1[[#This Row],[Total Selling Value]]</f>
        <v>1.9684000000000001</v>
      </c>
      <c r="T106" s="12">
        <f>Tabla1[[#This Row],[SELLING PRICE]]-Tabla1[[#This Row],[BUYING PRIZE]]</f>
        <v>12.21</v>
      </c>
      <c r="U106" s="12">
        <f>Tabla1[[#This Row],[profit_per_product]]*Tabla1[[#This Row],[QUANTITY]]</f>
        <v>12.21</v>
      </c>
      <c r="V106" s="16">
        <f>Tabla1[[#This Row],[total_profit]]/Tabla1[[#This Row],[Total Selling Value]]</f>
        <v>0.24812030075187971</v>
      </c>
      <c r="W106" s="4" t="str">
        <f>IF(Tabla1[[#This Row],[Total Buying Value]]&gt;=((2/3)*MAX(Tabla1[Total Buying Value])),"Grande",IF(Tabla1[[#This Row],[Total Buying Value]]&lt;=((1/3)*MAX(Tabla1[Total Buying Value])),"Pequeña","Mediana"))</f>
        <v>Pequeña</v>
      </c>
      <c r="X106" s="4" t="str">
        <f>IF(Tabla1[[#This Row],[PAYMENT MODE]]="CASH","VERDADERO","FALSO")</f>
        <v>VERDADERO</v>
      </c>
      <c r="Y106" s="15" t="str">
        <f>TEXT(Tabla1[[#This Row],[formatted_date]],"mmm-aaaa")</f>
        <v>may-2021</v>
      </c>
    </row>
    <row r="107" spans="1:25">
      <c r="A107">
        <v>44325</v>
      </c>
      <c r="B107" t="s">
        <v>41</v>
      </c>
      <c r="C107" t="str">
        <f>Tabla1[[#This Row],[DATE]]&amp;Tabla1[[#This Row],[PRODUCT ID]]</f>
        <v>44325P0016</v>
      </c>
      <c r="D107">
        <v>6</v>
      </c>
      <c r="E107" t="s">
        <v>71</v>
      </c>
      <c r="F107" t="s">
        <v>71</v>
      </c>
      <c r="G107" s="5">
        <v>44</v>
      </c>
      <c r="H107" t="s">
        <v>91</v>
      </c>
      <c r="I107" t="s">
        <v>120</v>
      </c>
      <c r="J107" t="s">
        <v>125</v>
      </c>
      <c r="K107" s="12">
        <v>13</v>
      </c>
      <c r="L107" s="12">
        <v>16.64</v>
      </c>
      <c r="M107" s="12">
        <v>78</v>
      </c>
      <c r="N107" s="8">
        <v>99.84</v>
      </c>
      <c r="O107">
        <v>9</v>
      </c>
      <c r="P107" t="s">
        <v>130</v>
      </c>
      <c r="Q107">
        <v>2021</v>
      </c>
      <c r="R107" s="3">
        <v>44325</v>
      </c>
      <c r="S107" s="8">
        <f>Tabla1[[#This Row],[DISCOUNT %]]%*Tabla1[[#This Row],[Total Selling Value]]</f>
        <v>43.929600000000001</v>
      </c>
      <c r="T107" s="12">
        <f>Tabla1[[#This Row],[SELLING PRICE]]-Tabla1[[#This Row],[BUYING PRIZE]]</f>
        <v>3.6400000000000006</v>
      </c>
      <c r="U107" s="12">
        <f>Tabla1[[#This Row],[profit_per_product]]*Tabla1[[#This Row],[QUANTITY]]</f>
        <v>21.840000000000003</v>
      </c>
      <c r="V107" s="16">
        <f>Tabla1[[#This Row],[total_profit]]/Tabla1[[#This Row],[Total Selling Value]]</f>
        <v>0.21875000000000003</v>
      </c>
      <c r="W107" s="4" t="str">
        <f>IF(Tabla1[[#This Row],[Total Buying Value]]&gt;=((2/3)*MAX(Tabla1[Total Buying Value])),"Grande",IF(Tabla1[[#This Row],[Total Buying Value]]&lt;=((1/3)*MAX(Tabla1[Total Buying Value])),"Pequeña","Mediana"))</f>
        <v>Pequeña</v>
      </c>
      <c r="X107" s="4" t="str">
        <f>IF(Tabla1[[#This Row],[PAYMENT MODE]]="CASH","VERDADERO","FALSO")</f>
        <v>FALSO</v>
      </c>
      <c r="Y107" s="15" t="str">
        <f>TEXT(Tabla1[[#This Row],[formatted_date]],"mmm-aaaa")</f>
        <v>may-2021</v>
      </c>
    </row>
    <row r="108" spans="1:25">
      <c r="A108">
        <v>44325</v>
      </c>
      <c r="B108" t="s">
        <v>53</v>
      </c>
      <c r="C108" t="str">
        <f>Tabla1[[#This Row],[DATE]]&amp;Tabla1[[#This Row],[PRODUCT ID]]</f>
        <v>44325P0028</v>
      </c>
      <c r="D108">
        <v>8</v>
      </c>
      <c r="E108" t="s">
        <v>70</v>
      </c>
      <c r="F108" t="s">
        <v>138</v>
      </c>
      <c r="G108" s="5">
        <v>24</v>
      </c>
      <c r="H108" t="s">
        <v>105</v>
      </c>
      <c r="I108" t="s">
        <v>121</v>
      </c>
      <c r="J108" t="s">
        <v>125</v>
      </c>
      <c r="K108" s="12">
        <v>37</v>
      </c>
      <c r="L108" s="12">
        <v>41.81</v>
      </c>
      <c r="M108" s="12">
        <v>296</v>
      </c>
      <c r="N108" s="8">
        <v>334.48</v>
      </c>
      <c r="O108">
        <v>9</v>
      </c>
      <c r="P108" t="s">
        <v>130</v>
      </c>
      <c r="Q108">
        <v>2021</v>
      </c>
      <c r="R108" s="3">
        <v>44325</v>
      </c>
      <c r="S108" s="8">
        <f>Tabla1[[#This Row],[DISCOUNT %]]%*Tabla1[[#This Row],[Total Selling Value]]</f>
        <v>80.275199999999998</v>
      </c>
      <c r="T108" s="12">
        <f>Tabla1[[#This Row],[SELLING PRICE]]-Tabla1[[#This Row],[BUYING PRIZE]]</f>
        <v>4.8100000000000023</v>
      </c>
      <c r="U108" s="12">
        <f>Tabla1[[#This Row],[profit_per_product]]*Tabla1[[#This Row],[QUANTITY]]</f>
        <v>38.480000000000018</v>
      </c>
      <c r="V108" s="16">
        <f>Tabla1[[#This Row],[total_profit]]/Tabla1[[#This Row],[Total Selling Value]]</f>
        <v>0.11504424778761067</v>
      </c>
      <c r="W108" s="4" t="str">
        <f>IF(Tabla1[[#This Row],[Total Buying Value]]&gt;=((2/3)*MAX(Tabla1[Total Buying Value])),"Grande",IF(Tabla1[[#This Row],[Total Buying Value]]&lt;=((1/3)*MAX(Tabla1[Total Buying Value])),"Pequeña","Mediana"))</f>
        <v>Pequeña</v>
      </c>
      <c r="X108" s="4" t="str">
        <f>IF(Tabla1[[#This Row],[PAYMENT MODE]]="CASH","VERDADERO","FALSO")</f>
        <v>VERDADERO</v>
      </c>
      <c r="Y108" s="15" t="str">
        <f>TEXT(Tabla1[[#This Row],[formatted_date]],"mmm-aaaa")</f>
        <v>may-2021</v>
      </c>
    </row>
    <row r="109" spans="1:25">
      <c r="A109">
        <v>44328</v>
      </c>
      <c r="B109" t="s">
        <v>41</v>
      </c>
      <c r="C109" t="str">
        <f>Tabla1[[#This Row],[DATE]]&amp;Tabla1[[#This Row],[PRODUCT ID]]</f>
        <v>44328P0016</v>
      </c>
      <c r="D109">
        <v>3</v>
      </c>
      <c r="E109" t="s">
        <v>70</v>
      </c>
      <c r="F109" t="s">
        <v>71</v>
      </c>
      <c r="G109" s="5">
        <v>52</v>
      </c>
      <c r="H109" t="s">
        <v>91</v>
      </c>
      <c r="I109" t="s">
        <v>120</v>
      </c>
      <c r="J109" t="s">
        <v>125</v>
      </c>
      <c r="K109" s="12">
        <v>13</v>
      </c>
      <c r="L109" s="12">
        <v>16.64</v>
      </c>
      <c r="M109" s="12">
        <v>39</v>
      </c>
      <c r="N109" s="8">
        <v>49.92</v>
      </c>
      <c r="O109">
        <v>12</v>
      </c>
      <c r="P109" t="s">
        <v>130</v>
      </c>
      <c r="Q109">
        <v>2021</v>
      </c>
      <c r="R109" s="3">
        <v>44328</v>
      </c>
      <c r="S109" s="8">
        <f>Tabla1[[#This Row],[DISCOUNT %]]%*Tabla1[[#This Row],[Total Selling Value]]</f>
        <v>25.958400000000001</v>
      </c>
      <c r="T109" s="12">
        <f>Tabla1[[#This Row],[SELLING PRICE]]-Tabla1[[#This Row],[BUYING PRIZE]]</f>
        <v>3.6400000000000006</v>
      </c>
      <c r="U109" s="12">
        <f>Tabla1[[#This Row],[profit_per_product]]*Tabla1[[#This Row],[QUANTITY]]</f>
        <v>10.920000000000002</v>
      </c>
      <c r="V109" s="16">
        <f>Tabla1[[#This Row],[total_profit]]/Tabla1[[#This Row],[Total Selling Value]]</f>
        <v>0.21875000000000003</v>
      </c>
      <c r="W109" s="4" t="str">
        <f>IF(Tabla1[[#This Row],[Total Buying Value]]&gt;=((2/3)*MAX(Tabla1[Total Buying Value])),"Grande",IF(Tabla1[[#This Row],[Total Buying Value]]&lt;=((1/3)*MAX(Tabla1[Total Buying Value])),"Pequeña","Mediana"))</f>
        <v>Pequeña</v>
      </c>
      <c r="X109" s="4" t="str">
        <f>IF(Tabla1[[#This Row],[PAYMENT MODE]]="CASH","VERDADERO","FALSO")</f>
        <v>FALSO</v>
      </c>
      <c r="Y109" s="15" t="str">
        <f>TEXT(Tabla1[[#This Row],[formatted_date]],"mmm-aaaa")</f>
        <v>may-2021</v>
      </c>
    </row>
    <row r="110" spans="1:25">
      <c r="A110">
        <v>44328</v>
      </c>
      <c r="B110" t="s">
        <v>24</v>
      </c>
      <c r="C110" t="str">
        <f>Tabla1[[#This Row],[DATE]]&amp;Tabla1[[#This Row],[PRODUCT ID]]</f>
        <v>44328P0035</v>
      </c>
      <c r="D110">
        <v>15</v>
      </c>
      <c r="E110" t="s">
        <v>70</v>
      </c>
      <c r="F110" t="s">
        <v>71</v>
      </c>
      <c r="G110" s="5">
        <v>7</v>
      </c>
      <c r="H110" t="s">
        <v>77</v>
      </c>
      <c r="I110" t="s">
        <v>121</v>
      </c>
      <c r="J110" t="s">
        <v>125</v>
      </c>
      <c r="K110" s="12">
        <v>5</v>
      </c>
      <c r="L110" s="12">
        <v>6.7</v>
      </c>
      <c r="M110" s="12">
        <v>75</v>
      </c>
      <c r="N110" s="8">
        <v>100.5</v>
      </c>
      <c r="O110">
        <v>12</v>
      </c>
      <c r="P110" t="s">
        <v>130</v>
      </c>
      <c r="Q110">
        <v>2021</v>
      </c>
      <c r="R110" s="3">
        <v>44328</v>
      </c>
      <c r="S110" s="8">
        <f>Tabla1[[#This Row],[DISCOUNT %]]%*Tabla1[[#This Row],[Total Selling Value]]</f>
        <v>7.035000000000001</v>
      </c>
      <c r="T110" s="12">
        <f>Tabla1[[#This Row],[SELLING PRICE]]-Tabla1[[#This Row],[BUYING PRIZE]]</f>
        <v>1.7000000000000002</v>
      </c>
      <c r="U110" s="12">
        <f>Tabla1[[#This Row],[profit_per_product]]*Tabla1[[#This Row],[QUANTITY]]</f>
        <v>25.500000000000004</v>
      </c>
      <c r="V110" s="16">
        <f>Tabla1[[#This Row],[total_profit]]/Tabla1[[#This Row],[Total Selling Value]]</f>
        <v>0.2537313432835821</v>
      </c>
      <c r="W110" s="4" t="str">
        <f>IF(Tabla1[[#This Row],[Total Buying Value]]&gt;=((2/3)*MAX(Tabla1[Total Buying Value])),"Grande",IF(Tabla1[[#This Row],[Total Buying Value]]&lt;=((1/3)*MAX(Tabla1[Total Buying Value])),"Pequeña","Mediana"))</f>
        <v>Pequeña</v>
      </c>
      <c r="X110" s="4" t="str">
        <f>IF(Tabla1[[#This Row],[PAYMENT MODE]]="CASH","VERDADERO","FALSO")</f>
        <v>FALSO</v>
      </c>
      <c r="Y110" s="15" t="str">
        <f>TEXT(Tabla1[[#This Row],[formatted_date]],"mmm-aaaa")</f>
        <v>may-2021</v>
      </c>
    </row>
    <row r="111" spans="1:25">
      <c r="A111">
        <v>44329</v>
      </c>
      <c r="B111" t="s">
        <v>39</v>
      </c>
      <c r="C111" t="str">
        <f>Tabla1[[#This Row],[DATE]]&amp;Tabla1[[#This Row],[PRODUCT ID]]</f>
        <v>44329P0029</v>
      </c>
      <c r="D111">
        <v>4</v>
      </c>
      <c r="E111" t="s">
        <v>70</v>
      </c>
      <c r="F111" t="s">
        <v>71</v>
      </c>
      <c r="G111" s="5">
        <v>28</v>
      </c>
      <c r="H111" t="s">
        <v>89</v>
      </c>
      <c r="I111" t="s">
        <v>121</v>
      </c>
      <c r="J111" t="s">
        <v>124</v>
      </c>
      <c r="K111" s="12">
        <v>47</v>
      </c>
      <c r="L111" s="12">
        <v>53.11</v>
      </c>
      <c r="M111" s="12">
        <v>188</v>
      </c>
      <c r="N111" s="8">
        <v>212.44</v>
      </c>
      <c r="O111">
        <v>13</v>
      </c>
      <c r="P111" t="s">
        <v>130</v>
      </c>
      <c r="Q111">
        <v>2021</v>
      </c>
      <c r="R111" s="3">
        <v>44329</v>
      </c>
      <c r="S111" s="8">
        <f>Tabla1[[#This Row],[DISCOUNT %]]%*Tabla1[[#This Row],[Total Selling Value]]</f>
        <v>59.483200000000004</v>
      </c>
      <c r="T111" s="12">
        <f>Tabla1[[#This Row],[SELLING PRICE]]-Tabla1[[#This Row],[BUYING PRIZE]]</f>
        <v>6.1099999999999994</v>
      </c>
      <c r="U111" s="12">
        <f>Tabla1[[#This Row],[profit_per_product]]*Tabla1[[#This Row],[QUANTITY]]</f>
        <v>24.439999999999998</v>
      </c>
      <c r="V111" s="16">
        <f>Tabla1[[#This Row],[total_profit]]/Tabla1[[#This Row],[Total Selling Value]]</f>
        <v>0.1150442477876106</v>
      </c>
      <c r="W111" s="4" t="str">
        <f>IF(Tabla1[[#This Row],[Total Buying Value]]&gt;=((2/3)*MAX(Tabla1[Total Buying Value])),"Grande",IF(Tabla1[[#This Row],[Total Buying Value]]&lt;=((1/3)*MAX(Tabla1[Total Buying Value])),"Pequeña","Mediana"))</f>
        <v>Pequeña</v>
      </c>
      <c r="X111" s="4" t="str">
        <f>IF(Tabla1[[#This Row],[PAYMENT MODE]]="CASH","VERDADERO","FALSO")</f>
        <v>FALSO</v>
      </c>
      <c r="Y111" s="15" t="str">
        <f>TEXT(Tabla1[[#This Row],[formatted_date]],"mmm-aaaa")</f>
        <v>may-2021</v>
      </c>
    </row>
    <row r="112" spans="1:25">
      <c r="A112">
        <v>44336</v>
      </c>
      <c r="B112" t="s">
        <v>30</v>
      </c>
      <c r="C112" t="str">
        <f>Tabla1[[#This Row],[DATE]]&amp;Tabla1[[#This Row],[PRODUCT ID]]</f>
        <v>44336P0042</v>
      </c>
      <c r="D112">
        <v>2</v>
      </c>
      <c r="E112" t="s">
        <v>71</v>
      </c>
      <c r="F112" t="s">
        <v>138</v>
      </c>
      <c r="G112" s="5">
        <v>1</v>
      </c>
      <c r="H112" t="s">
        <v>80</v>
      </c>
      <c r="I112" t="s">
        <v>118</v>
      </c>
      <c r="J112" t="s">
        <v>122</v>
      </c>
      <c r="K112" s="12">
        <v>120</v>
      </c>
      <c r="L112" s="12">
        <v>162</v>
      </c>
      <c r="M112" s="12">
        <v>240</v>
      </c>
      <c r="N112" s="8">
        <v>324</v>
      </c>
      <c r="O112">
        <v>20</v>
      </c>
      <c r="P112" t="s">
        <v>130</v>
      </c>
      <c r="Q112">
        <v>2021</v>
      </c>
      <c r="R112" s="3">
        <v>44336</v>
      </c>
      <c r="S112" s="8">
        <f>Tabla1[[#This Row],[DISCOUNT %]]%*Tabla1[[#This Row],[Total Selling Value]]</f>
        <v>3.24</v>
      </c>
      <c r="T112" s="12">
        <f>Tabla1[[#This Row],[SELLING PRICE]]-Tabla1[[#This Row],[BUYING PRIZE]]</f>
        <v>42</v>
      </c>
      <c r="U112" s="12">
        <f>Tabla1[[#This Row],[profit_per_product]]*Tabla1[[#This Row],[QUANTITY]]</f>
        <v>84</v>
      </c>
      <c r="V112" s="16">
        <f>Tabla1[[#This Row],[total_profit]]/Tabla1[[#This Row],[Total Selling Value]]</f>
        <v>0.25925925925925924</v>
      </c>
      <c r="W112" s="4" t="str">
        <f>IF(Tabla1[[#This Row],[Total Buying Value]]&gt;=((2/3)*MAX(Tabla1[Total Buying Value])),"Grande",IF(Tabla1[[#This Row],[Total Buying Value]]&lt;=((1/3)*MAX(Tabla1[Total Buying Value])),"Pequeña","Mediana"))</f>
        <v>Pequeña</v>
      </c>
      <c r="X112" s="4" t="str">
        <f>IF(Tabla1[[#This Row],[PAYMENT MODE]]="CASH","VERDADERO","FALSO")</f>
        <v>VERDADERO</v>
      </c>
      <c r="Y112" s="15" t="str">
        <f>TEXT(Tabla1[[#This Row],[formatted_date]],"mmm-aaaa")</f>
        <v>may-2021</v>
      </c>
    </row>
    <row r="113" spans="1:25">
      <c r="A113">
        <v>44339</v>
      </c>
      <c r="B113" t="s">
        <v>37</v>
      </c>
      <c r="C113" t="str">
        <f>Tabla1[[#This Row],[DATE]]&amp;Tabla1[[#This Row],[PRODUCT ID]]</f>
        <v>44339P0040</v>
      </c>
      <c r="D113">
        <v>11</v>
      </c>
      <c r="E113" t="s">
        <v>70</v>
      </c>
      <c r="F113" t="s">
        <v>71</v>
      </c>
      <c r="G113" s="5">
        <v>9</v>
      </c>
      <c r="H113" t="s">
        <v>87</v>
      </c>
      <c r="I113" t="s">
        <v>118</v>
      </c>
      <c r="J113" t="s">
        <v>123</v>
      </c>
      <c r="K113" s="12">
        <v>90</v>
      </c>
      <c r="L113" s="12">
        <v>115.2</v>
      </c>
      <c r="M113" s="12">
        <v>990</v>
      </c>
      <c r="N113" s="8">
        <v>1267.2</v>
      </c>
      <c r="O113">
        <v>23</v>
      </c>
      <c r="P113" t="s">
        <v>130</v>
      </c>
      <c r="Q113">
        <v>2021</v>
      </c>
      <c r="R113" s="3">
        <v>44339</v>
      </c>
      <c r="S113" s="8">
        <f>Tabla1[[#This Row],[DISCOUNT %]]%*Tabla1[[#This Row],[Total Selling Value]]</f>
        <v>114.048</v>
      </c>
      <c r="T113" s="12">
        <f>Tabla1[[#This Row],[SELLING PRICE]]-Tabla1[[#This Row],[BUYING PRIZE]]</f>
        <v>25.200000000000003</v>
      </c>
      <c r="U113" s="12">
        <f>Tabla1[[#This Row],[profit_per_product]]*Tabla1[[#This Row],[QUANTITY]]</f>
        <v>277.20000000000005</v>
      </c>
      <c r="V113" s="16">
        <f>Tabla1[[#This Row],[total_profit]]/Tabla1[[#This Row],[Total Selling Value]]</f>
        <v>0.21875000000000003</v>
      </c>
      <c r="W113" s="4" t="str">
        <f>IF(Tabla1[[#This Row],[Total Buying Value]]&gt;=((2/3)*MAX(Tabla1[Total Buying Value])),"Grande",IF(Tabla1[[#This Row],[Total Buying Value]]&lt;=((1/3)*MAX(Tabla1[Total Buying Value])),"Pequeña","Mediana"))</f>
        <v>Mediana</v>
      </c>
      <c r="X113" s="4" t="str">
        <f>IF(Tabla1[[#This Row],[PAYMENT MODE]]="CASH","VERDADERO","FALSO")</f>
        <v>FALSO</v>
      </c>
      <c r="Y113" s="15" t="str">
        <f>TEXT(Tabla1[[#This Row],[formatted_date]],"mmm-aaaa")</f>
        <v>may-2021</v>
      </c>
    </row>
    <row r="114" spans="1:25">
      <c r="A114">
        <v>44346</v>
      </c>
      <c r="B114" t="s">
        <v>32</v>
      </c>
      <c r="C114" t="str">
        <f>Tabla1[[#This Row],[DATE]]&amp;Tabla1[[#This Row],[PRODUCT ID]]</f>
        <v>44346P0023</v>
      </c>
      <c r="D114">
        <v>13</v>
      </c>
      <c r="E114" t="s">
        <v>71</v>
      </c>
      <c r="F114" t="s">
        <v>71</v>
      </c>
      <c r="G114" s="5">
        <v>5</v>
      </c>
      <c r="H114" t="s">
        <v>82</v>
      </c>
      <c r="I114" t="s">
        <v>117</v>
      </c>
      <c r="J114" t="s">
        <v>122</v>
      </c>
      <c r="K114" s="12">
        <v>141</v>
      </c>
      <c r="L114" s="12">
        <v>149.46</v>
      </c>
      <c r="M114" s="12">
        <v>1833</v>
      </c>
      <c r="N114" s="8">
        <v>1942.98</v>
      </c>
      <c r="O114">
        <v>30</v>
      </c>
      <c r="P114" t="s">
        <v>130</v>
      </c>
      <c r="Q114">
        <v>2021</v>
      </c>
      <c r="R114" s="3">
        <v>44346</v>
      </c>
      <c r="S114" s="8">
        <f>Tabla1[[#This Row],[DISCOUNT %]]%*Tabla1[[#This Row],[Total Selling Value]]</f>
        <v>97.149000000000001</v>
      </c>
      <c r="T114" s="12">
        <f>Tabla1[[#This Row],[SELLING PRICE]]-Tabla1[[#This Row],[BUYING PRIZE]]</f>
        <v>8.460000000000008</v>
      </c>
      <c r="U114" s="12">
        <f>Tabla1[[#This Row],[profit_per_product]]*Tabla1[[#This Row],[QUANTITY]]</f>
        <v>109.9800000000001</v>
      </c>
      <c r="V114" s="16">
        <f>Tabla1[[#This Row],[total_profit]]/Tabla1[[#This Row],[Total Selling Value]]</f>
        <v>5.660377358490571E-2</v>
      </c>
      <c r="W114" s="4" t="str">
        <f>IF(Tabla1[[#This Row],[Total Buying Value]]&gt;=((2/3)*MAX(Tabla1[Total Buying Value])),"Grande",IF(Tabla1[[#This Row],[Total Buying Value]]&lt;=((1/3)*MAX(Tabla1[Total Buying Value])),"Pequeña","Mediana"))</f>
        <v>Grande</v>
      </c>
      <c r="X114" s="4" t="str">
        <f>IF(Tabla1[[#This Row],[PAYMENT MODE]]="CASH","VERDADERO","FALSO")</f>
        <v>FALSO</v>
      </c>
      <c r="Y114" s="15" t="str">
        <f>TEXT(Tabla1[[#This Row],[formatted_date]],"mmm-aaaa")</f>
        <v>may-2021</v>
      </c>
    </row>
    <row r="115" spans="1:25">
      <c r="A115">
        <v>44346</v>
      </c>
      <c r="B115" t="s">
        <v>22</v>
      </c>
      <c r="C115" t="str">
        <f>Tabla1[[#This Row],[DATE]]&amp;Tabla1[[#This Row],[PRODUCT ID]]</f>
        <v>44346P0013</v>
      </c>
      <c r="D115">
        <v>6</v>
      </c>
      <c r="E115" t="s">
        <v>71</v>
      </c>
      <c r="F115" t="s">
        <v>138</v>
      </c>
      <c r="G115" s="5">
        <v>39</v>
      </c>
      <c r="H115" t="s">
        <v>75</v>
      </c>
      <c r="I115" t="s">
        <v>120</v>
      </c>
      <c r="J115" t="s">
        <v>123</v>
      </c>
      <c r="K115" s="12">
        <v>112</v>
      </c>
      <c r="L115" s="12">
        <v>122.08</v>
      </c>
      <c r="M115" s="12">
        <v>672</v>
      </c>
      <c r="N115" s="8">
        <v>732.48</v>
      </c>
      <c r="O115">
        <v>30</v>
      </c>
      <c r="P115" t="s">
        <v>130</v>
      </c>
      <c r="Q115">
        <v>2021</v>
      </c>
      <c r="R115" s="3">
        <v>44346</v>
      </c>
      <c r="S115" s="8">
        <f>Tabla1[[#This Row],[DISCOUNT %]]%*Tabla1[[#This Row],[Total Selling Value]]</f>
        <v>285.66720000000004</v>
      </c>
      <c r="T115" s="12">
        <f>Tabla1[[#This Row],[SELLING PRICE]]-Tabla1[[#This Row],[BUYING PRIZE]]</f>
        <v>10.079999999999998</v>
      </c>
      <c r="U115" s="12">
        <f>Tabla1[[#This Row],[profit_per_product]]*Tabla1[[#This Row],[QUANTITY]]</f>
        <v>60.47999999999999</v>
      </c>
      <c r="V115" s="16">
        <f>Tabla1[[#This Row],[total_profit]]/Tabla1[[#This Row],[Total Selling Value]]</f>
        <v>8.2568807339449532E-2</v>
      </c>
      <c r="W115" s="4" t="str">
        <f>IF(Tabla1[[#This Row],[Total Buying Value]]&gt;=((2/3)*MAX(Tabla1[Total Buying Value])),"Grande",IF(Tabla1[[#This Row],[Total Buying Value]]&lt;=((1/3)*MAX(Tabla1[Total Buying Value])),"Pequeña","Mediana"))</f>
        <v>Pequeña</v>
      </c>
      <c r="X115" s="4" t="str">
        <f>IF(Tabla1[[#This Row],[PAYMENT MODE]]="CASH","VERDADERO","FALSO")</f>
        <v>VERDADERO</v>
      </c>
      <c r="Y115" s="15" t="str">
        <f>TEXT(Tabla1[[#This Row],[formatted_date]],"mmm-aaaa")</f>
        <v>may-2021</v>
      </c>
    </row>
    <row r="116" spans="1:25">
      <c r="A116">
        <v>44350</v>
      </c>
      <c r="B116" t="s">
        <v>52</v>
      </c>
      <c r="C116" t="str">
        <f>Tabla1[[#This Row],[DATE]]&amp;Tabla1[[#This Row],[PRODUCT ID]]</f>
        <v>44350P0021</v>
      </c>
      <c r="D116">
        <v>10</v>
      </c>
      <c r="E116" t="s">
        <v>70</v>
      </c>
      <c r="F116" t="s">
        <v>138</v>
      </c>
      <c r="G116" s="5">
        <v>14</v>
      </c>
      <c r="H116" t="s">
        <v>104</v>
      </c>
      <c r="I116" t="s">
        <v>117</v>
      </c>
      <c r="J116" t="s">
        <v>122</v>
      </c>
      <c r="K116" s="12">
        <v>126</v>
      </c>
      <c r="L116" s="12">
        <v>162.54</v>
      </c>
      <c r="M116" s="12">
        <v>1260</v>
      </c>
      <c r="N116" s="8">
        <v>1625.4</v>
      </c>
      <c r="O116">
        <v>3</v>
      </c>
      <c r="P116" t="s">
        <v>131</v>
      </c>
      <c r="Q116">
        <v>2021</v>
      </c>
      <c r="R116" s="3">
        <v>44350</v>
      </c>
      <c r="S116" s="8">
        <f>Tabla1[[#This Row],[DISCOUNT %]]%*Tabla1[[#This Row],[Total Selling Value]]</f>
        <v>227.55600000000004</v>
      </c>
      <c r="T116" s="12">
        <f>Tabla1[[#This Row],[SELLING PRICE]]-Tabla1[[#This Row],[BUYING PRIZE]]</f>
        <v>36.539999999999992</v>
      </c>
      <c r="U116" s="12">
        <f>Tabla1[[#This Row],[profit_per_product]]*Tabla1[[#This Row],[QUANTITY]]</f>
        <v>365.39999999999992</v>
      </c>
      <c r="V116" s="16">
        <f>Tabla1[[#This Row],[total_profit]]/Tabla1[[#This Row],[Total Selling Value]]</f>
        <v>0.22480620155038752</v>
      </c>
      <c r="W116" s="4" t="str">
        <f>IF(Tabla1[[#This Row],[Total Buying Value]]&gt;=((2/3)*MAX(Tabla1[Total Buying Value])),"Grande",IF(Tabla1[[#This Row],[Total Buying Value]]&lt;=((1/3)*MAX(Tabla1[Total Buying Value])),"Pequeña","Mediana"))</f>
        <v>Mediana</v>
      </c>
      <c r="X116" s="4" t="str">
        <f>IF(Tabla1[[#This Row],[PAYMENT MODE]]="CASH","VERDADERO","FALSO")</f>
        <v>VERDADERO</v>
      </c>
      <c r="Y116" s="15" t="str">
        <f>TEXT(Tabla1[[#This Row],[formatted_date]],"mmm-aaaa")</f>
        <v>jun-2021</v>
      </c>
    </row>
    <row r="117" spans="1:25">
      <c r="A117">
        <v>44351</v>
      </c>
      <c r="B117" t="s">
        <v>34</v>
      </c>
      <c r="C117" t="str">
        <f>Tabla1[[#This Row],[DATE]]&amp;Tabla1[[#This Row],[PRODUCT ID]]</f>
        <v>44351P0020</v>
      </c>
      <c r="D117">
        <v>8</v>
      </c>
      <c r="E117" t="s">
        <v>68</v>
      </c>
      <c r="F117" t="s">
        <v>71</v>
      </c>
      <c r="G117" s="5">
        <v>11</v>
      </c>
      <c r="H117" t="s">
        <v>84</v>
      </c>
      <c r="I117" t="s">
        <v>117</v>
      </c>
      <c r="J117" t="s">
        <v>124</v>
      </c>
      <c r="K117" s="12">
        <v>61</v>
      </c>
      <c r="L117" s="12">
        <v>76.25</v>
      </c>
      <c r="M117" s="12">
        <v>488</v>
      </c>
      <c r="N117" s="8">
        <v>610</v>
      </c>
      <c r="O117">
        <v>4</v>
      </c>
      <c r="P117" t="s">
        <v>131</v>
      </c>
      <c r="Q117">
        <v>2021</v>
      </c>
      <c r="R117" s="3">
        <v>44351</v>
      </c>
      <c r="S117" s="8">
        <f>Tabla1[[#This Row],[DISCOUNT %]]%*Tabla1[[#This Row],[Total Selling Value]]</f>
        <v>67.099999999999994</v>
      </c>
      <c r="T117" s="12">
        <f>Tabla1[[#This Row],[SELLING PRICE]]-Tabla1[[#This Row],[BUYING PRIZE]]</f>
        <v>15.25</v>
      </c>
      <c r="U117" s="12">
        <f>Tabla1[[#This Row],[profit_per_product]]*Tabla1[[#This Row],[QUANTITY]]</f>
        <v>122</v>
      </c>
      <c r="V117" s="16">
        <f>Tabla1[[#This Row],[total_profit]]/Tabla1[[#This Row],[Total Selling Value]]</f>
        <v>0.2</v>
      </c>
      <c r="W117" s="4" t="str">
        <f>IF(Tabla1[[#This Row],[Total Buying Value]]&gt;=((2/3)*MAX(Tabla1[Total Buying Value])),"Grande",IF(Tabla1[[#This Row],[Total Buying Value]]&lt;=((1/3)*MAX(Tabla1[Total Buying Value])),"Pequeña","Mediana"))</f>
        <v>Pequeña</v>
      </c>
      <c r="X117" s="4" t="str">
        <f>IF(Tabla1[[#This Row],[PAYMENT MODE]]="CASH","VERDADERO","FALSO")</f>
        <v>FALSO</v>
      </c>
      <c r="Y117" s="15" t="str">
        <f>TEXT(Tabla1[[#This Row],[formatted_date]],"mmm-aaaa")</f>
        <v>jun-2021</v>
      </c>
    </row>
    <row r="118" spans="1:25">
      <c r="A118">
        <v>44351</v>
      </c>
      <c r="B118" t="s">
        <v>34</v>
      </c>
      <c r="C118" t="str">
        <f>Tabla1[[#This Row],[DATE]]&amp;Tabla1[[#This Row],[PRODUCT ID]]</f>
        <v>44351P0020</v>
      </c>
      <c r="D118">
        <v>12</v>
      </c>
      <c r="E118" t="s">
        <v>71</v>
      </c>
      <c r="F118" t="s">
        <v>138</v>
      </c>
      <c r="G118" s="5">
        <v>29</v>
      </c>
      <c r="H118" t="s">
        <v>84</v>
      </c>
      <c r="I118" t="s">
        <v>117</v>
      </c>
      <c r="J118" t="s">
        <v>124</v>
      </c>
      <c r="K118" s="12">
        <v>61</v>
      </c>
      <c r="L118" s="12">
        <v>76.25</v>
      </c>
      <c r="M118" s="12">
        <v>732</v>
      </c>
      <c r="N118" s="8">
        <v>915</v>
      </c>
      <c r="O118">
        <v>4</v>
      </c>
      <c r="P118" t="s">
        <v>131</v>
      </c>
      <c r="Q118">
        <v>2021</v>
      </c>
      <c r="R118" s="3">
        <v>44351</v>
      </c>
      <c r="S118" s="8">
        <f>Tabla1[[#This Row],[DISCOUNT %]]%*Tabla1[[#This Row],[Total Selling Value]]</f>
        <v>265.34999999999997</v>
      </c>
      <c r="T118" s="12">
        <f>Tabla1[[#This Row],[SELLING PRICE]]-Tabla1[[#This Row],[BUYING PRIZE]]</f>
        <v>15.25</v>
      </c>
      <c r="U118" s="12">
        <f>Tabla1[[#This Row],[profit_per_product]]*Tabla1[[#This Row],[QUANTITY]]</f>
        <v>183</v>
      </c>
      <c r="V118" s="16">
        <f>Tabla1[[#This Row],[total_profit]]/Tabla1[[#This Row],[Total Selling Value]]</f>
        <v>0.2</v>
      </c>
      <c r="W118" s="4" t="str">
        <f>IF(Tabla1[[#This Row],[Total Buying Value]]&gt;=((2/3)*MAX(Tabla1[Total Buying Value])),"Grande",IF(Tabla1[[#This Row],[Total Buying Value]]&lt;=((1/3)*MAX(Tabla1[Total Buying Value])),"Pequeña","Mediana"))</f>
        <v>Pequeña</v>
      </c>
      <c r="X118" s="4" t="str">
        <f>IF(Tabla1[[#This Row],[PAYMENT MODE]]="CASH","VERDADERO","FALSO")</f>
        <v>VERDADERO</v>
      </c>
      <c r="Y118" s="15" t="str">
        <f>TEXT(Tabla1[[#This Row],[formatted_date]],"mmm-aaaa")</f>
        <v>jun-2021</v>
      </c>
    </row>
    <row r="119" spans="1:25">
      <c r="A119">
        <v>44352</v>
      </c>
      <c r="B119" t="s">
        <v>42</v>
      </c>
      <c r="C119" t="str">
        <f>Tabla1[[#This Row],[DATE]]&amp;Tabla1[[#This Row],[PRODUCT ID]]</f>
        <v>44352P0022</v>
      </c>
      <c r="D119">
        <v>15</v>
      </c>
      <c r="E119" t="s">
        <v>68</v>
      </c>
      <c r="F119" t="s">
        <v>71</v>
      </c>
      <c r="G119" s="5">
        <v>27</v>
      </c>
      <c r="H119" t="s">
        <v>92</v>
      </c>
      <c r="I119" t="s">
        <v>117</v>
      </c>
      <c r="J119" t="s">
        <v>122</v>
      </c>
      <c r="K119" s="12">
        <v>121</v>
      </c>
      <c r="L119" s="12">
        <v>141.57</v>
      </c>
      <c r="M119" s="12">
        <v>1815</v>
      </c>
      <c r="N119" s="8">
        <v>2123.5500000000002</v>
      </c>
      <c r="O119">
        <v>5</v>
      </c>
      <c r="P119" t="s">
        <v>131</v>
      </c>
      <c r="Q119">
        <v>2021</v>
      </c>
      <c r="R119" s="3">
        <v>44352</v>
      </c>
      <c r="S119" s="8">
        <f>Tabla1[[#This Row],[DISCOUNT %]]%*Tabla1[[#This Row],[Total Selling Value]]</f>
        <v>573.35850000000005</v>
      </c>
      <c r="T119" s="12">
        <f>Tabla1[[#This Row],[SELLING PRICE]]-Tabla1[[#This Row],[BUYING PRIZE]]</f>
        <v>20.569999999999993</v>
      </c>
      <c r="U119" s="12">
        <f>Tabla1[[#This Row],[profit_per_product]]*Tabla1[[#This Row],[QUANTITY]]</f>
        <v>308.5499999999999</v>
      </c>
      <c r="V119" s="16">
        <f>Tabla1[[#This Row],[total_profit]]/Tabla1[[#This Row],[Total Selling Value]]</f>
        <v>0.14529914529914523</v>
      </c>
      <c r="W119" s="4" t="str">
        <f>IF(Tabla1[[#This Row],[Total Buying Value]]&gt;=((2/3)*MAX(Tabla1[Total Buying Value])),"Grande",IF(Tabla1[[#This Row],[Total Buying Value]]&lt;=((1/3)*MAX(Tabla1[Total Buying Value])),"Pequeña","Mediana"))</f>
        <v>Grande</v>
      </c>
      <c r="X119" s="4" t="str">
        <f>IF(Tabla1[[#This Row],[PAYMENT MODE]]="CASH","VERDADERO","FALSO")</f>
        <v>FALSO</v>
      </c>
      <c r="Y119" s="15" t="str">
        <f>TEXT(Tabla1[[#This Row],[formatted_date]],"mmm-aaaa")</f>
        <v>jun-2021</v>
      </c>
    </row>
    <row r="120" spans="1:25">
      <c r="A120">
        <v>44352</v>
      </c>
      <c r="B120" t="s">
        <v>24</v>
      </c>
      <c r="C120" t="str">
        <f>Tabla1[[#This Row],[DATE]]&amp;Tabla1[[#This Row],[PRODUCT ID]]</f>
        <v>44352P0035</v>
      </c>
      <c r="D120">
        <v>10</v>
      </c>
      <c r="E120" t="s">
        <v>70</v>
      </c>
      <c r="F120" t="s">
        <v>71</v>
      </c>
      <c r="G120" s="5">
        <v>38</v>
      </c>
      <c r="H120" t="s">
        <v>77</v>
      </c>
      <c r="I120" t="s">
        <v>121</v>
      </c>
      <c r="J120" t="s">
        <v>125</v>
      </c>
      <c r="K120" s="12">
        <v>5</v>
      </c>
      <c r="L120" s="12">
        <v>6.7</v>
      </c>
      <c r="M120" s="12">
        <v>50</v>
      </c>
      <c r="N120" s="8">
        <v>67</v>
      </c>
      <c r="O120">
        <v>5</v>
      </c>
      <c r="P120" t="s">
        <v>131</v>
      </c>
      <c r="Q120">
        <v>2021</v>
      </c>
      <c r="R120" s="3">
        <v>44352</v>
      </c>
      <c r="S120" s="8">
        <f>Tabla1[[#This Row],[DISCOUNT %]]%*Tabla1[[#This Row],[Total Selling Value]]</f>
        <v>25.46</v>
      </c>
      <c r="T120" s="12">
        <f>Tabla1[[#This Row],[SELLING PRICE]]-Tabla1[[#This Row],[BUYING PRIZE]]</f>
        <v>1.7000000000000002</v>
      </c>
      <c r="U120" s="12">
        <f>Tabla1[[#This Row],[profit_per_product]]*Tabla1[[#This Row],[QUANTITY]]</f>
        <v>17</v>
      </c>
      <c r="V120" s="16">
        <f>Tabla1[[#This Row],[total_profit]]/Tabla1[[#This Row],[Total Selling Value]]</f>
        <v>0.2537313432835821</v>
      </c>
      <c r="W120" s="4" t="str">
        <f>IF(Tabla1[[#This Row],[Total Buying Value]]&gt;=((2/3)*MAX(Tabla1[Total Buying Value])),"Grande",IF(Tabla1[[#This Row],[Total Buying Value]]&lt;=((1/3)*MAX(Tabla1[Total Buying Value])),"Pequeña","Mediana"))</f>
        <v>Pequeña</v>
      </c>
      <c r="X120" s="4" t="str">
        <f>IF(Tabla1[[#This Row],[PAYMENT MODE]]="CASH","VERDADERO","FALSO")</f>
        <v>FALSO</v>
      </c>
      <c r="Y120" s="15" t="str">
        <f>TEXT(Tabla1[[#This Row],[formatted_date]],"mmm-aaaa")</f>
        <v>jun-2021</v>
      </c>
    </row>
    <row r="121" spans="1:25">
      <c r="A121">
        <v>44353</v>
      </c>
      <c r="B121" t="s">
        <v>58</v>
      </c>
      <c r="C121" t="str">
        <f>Tabla1[[#This Row],[DATE]]&amp;Tabla1[[#This Row],[PRODUCT ID]]</f>
        <v>44353P0033</v>
      </c>
      <c r="D121">
        <v>6</v>
      </c>
      <c r="E121" t="s">
        <v>70</v>
      </c>
      <c r="F121" t="s">
        <v>71</v>
      </c>
      <c r="G121" s="5">
        <v>15</v>
      </c>
      <c r="H121" t="s">
        <v>110</v>
      </c>
      <c r="I121" t="s">
        <v>121</v>
      </c>
      <c r="J121" t="s">
        <v>123</v>
      </c>
      <c r="K121" s="12">
        <v>95</v>
      </c>
      <c r="L121" s="12">
        <v>119.7</v>
      </c>
      <c r="M121" s="12">
        <v>570</v>
      </c>
      <c r="N121" s="8">
        <v>718.2</v>
      </c>
      <c r="O121">
        <v>6</v>
      </c>
      <c r="P121" t="s">
        <v>131</v>
      </c>
      <c r="Q121">
        <v>2021</v>
      </c>
      <c r="R121" s="3">
        <v>44353</v>
      </c>
      <c r="S121" s="8">
        <f>Tabla1[[#This Row],[DISCOUNT %]]%*Tabla1[[#This Row],[Total Selling Value]]</f>
        <v>107.73</v>
      </c>
      <c r="T121" s="12">
        <f>Tabla1[[#This Row],[SELLING PRICE]]-Tabla1[[#This Row],[BUYING PRIZE]]</f>
        <v>24.700000000000003</v>
      </c>
      <c r="U121" s="12">
        <f>Tabla1[[#This Row],[profit_per_product]]*Tabla1[[#This Row],[QUANTITY]]</f>
        <v>148.20000000000002</v>
      </c>
      <c r="V121" s="16">
        <f>Tabla1[[#This Row],[total_profit]]/Tabla1[[#This Row],[Total Selling Value]]</f>
        <v>0.20634920634920637</v>
      </c>
      <c r="W121" s="4" t="str">
        <f>IF(Tabla1[[#This Row],[Total Buying Value]]&gt;=((2/3)*MAX(Tabla1[Total Buying Value])),"Grande",IF(Tabla1[[#This Row],[Total Buying Value]]&lt;=((1/3)*MAX(Tabla1[Total Buying Value])),"Pequeña","Mediana"))</f>
        <v>Pequeña</v>
      </c>
      <c r="X121" s="4" t="str">
        <f>IF(Tabla1[[#This Row],[PAYMENT MODE]]="CASH","VERDADERO","FALSO")</f>
        <v>FALSO</v>
      </c>
      <c r="Y121" s="15" t="str">
        <f>TEXT(Tabla1[[#This Row],[formatted_date]],"mmm-aaaa")</f>
        <v>jun-2021</v>
      </c>
    </row>
    <row r="122" spans="1:25">
      <c r="A122">
        <v>44355</v>
      </c>
      <c r="B122" t="s">
        <v>53</v>
      </c>
      <c r="C122" t="str">
        <f>Tabla1[[#This Row],[DATE]]&amp;Tabla1[[#This Row],[PRODUCT ID]]</f>
        <v>44355P0028</v>
      </c>
      <c r="D122">
        <v>11</v>
      </c>
      <c r="E122" t="s">
        <v>70</v>
      </c>
      <c r="F122" t="s">
        <v>71</v>
      </c>
      <c r="G122" s="5">
        <v>42</v>
      </c>
      <c r="H122" t="s">
        <v>105</v>
      </c>
      <c r="I122" t="s">
        <v>121</v>
      </c>
      <c r="J122" t="s">
        <v>125</v>
      </c>
      <c r="K122" s="12">
        <v>37</v>
      </c>
      <c r="L122" s="12">
        <v>41.81</v>
      </c>
      <c r="M122" s="12">
        <v>407</v>
      </c>
      <c r="N122" s="8">
        <v>459.91</v>
      </c>
      <c r="O122">
        <v>8</v>
      </c>
      <c r="P122" t="s">
        <v>131</v>
      </c>
      <c r="Q122">
        <v>2021</v>
      </c>
      <c r="R122" s="3">
        <v>44355</v>
      </c>
      <c r="S122" s="8">
        <f>Tabla1[[#This Row],[DISCOUNT %]]%*Tabla1[[#This Row],[Total Selling Value]]</f>
        <v>193.16220000000001</v>
      </c>
      <c r="T122" s="12">
        <f>Tabla1[[#This Row],[SELLING PRICE]]-Tabla1[[#This Row],[BUYING PRIZE]]</f>
        <v>4.8100000000000023</v>
      </c>
      <c r="U122" s="12">
        <f>Tabla1[[#This Row],[profit_per_product]]*Tabla1[[#This Row],[QUANTITY]]</f>
        <v>52.910000000000025</v>
      </c>
      <c r="V122" s="16">
        <f>Tabla1[[#This Row],[total_profit]]/Tabla1[[#This Row],[Total Selling Value]]</f>
        <v>0.11504424778761067</v>
      </c>
      <c r="W122" s="4" t="str">
        <f>IF(Tabla1[[#This Row],[Total Buying Value]]&gt;=((2/3)*MAX(Tabla1[Total Buying Value])),"Grande",IF(Tabla1[[#This Row],[Total Buying Value]]&lt;=((1/3)*MAX(Tabla1[Total Buying Value])),"Pequeña","Mediana"))</f>
        <v>Pequeña</v>
      </c>
      <c r="X122" s="4" t="str">
        <f>IF(Tabla1[[#This Row],[PAYMENT MODE]]="CASH","VERDADERO","FALSO")</f>
        <v>FALSO</v>
      </c>
      <c r="Y122" s="15" t="str">
        <f>TEXT(Tabla1[[#This Row],[formatted_date]],"mmm-aaaa")</f>
        <v>jun-2021</v>
      </c>
    </row>
    <row r="123" spans="1:25">
      <c r="A123">
        <v>44355</v>
      </c>
      <c r="B123" t="s">
        <v>23</v>
      </c>
      <c r="C123" t="str">
        <f>Tabla1[[#This Row],[DATE]]&amp;Tabla1[[#This Row],[PRODUCT ID]]</f>
        <v>44355P0004</v>
      </c>
      <c r="D123">
        <v>11</v>
      </c>
      <c r="E123" t="s">
        <v>68</v>
      </c>
      <c r="F123" t="s">
        <v>138</v>
      </c>
      <c r="G123" s="5">
        <v>39</v>
      </c>
      <c r="H123" t="s">
        <v>76</v>
      </c>
      <c r="I123" t="s">
        <v>119</v>
      </c>
      <c r="J123" t="s">
        <v>124</v>
      </c>
      <c r="K123" s="12">
        <v>44</v>
      </c>
      <c r="L123" s="12">
        <v>48.84</v>
      </c>
      <c r="M123" s="12">
        <v>484</v>
      </c>
      <c r="N123" s="8">
        <v>537.24</v>
      </c>
      <c r="O123">
        <v>8</v>
      </c>
      <c r="P123" t="s">
        <v>131</v>
      </c>
      <c r="Q123">
        <v>2021</v>
      </c>
      <c r="R123" s="3">
        <v>44355</v>
      </c>
      <c r="S123" s="8">
        <f>Tabla1[[#This Row],[DISCOUNT %]]%*Tabla1[[#This Row],[Total Selling Value]]</f>
        <v>209.52360000000002</v>
      </c>
      <c r="T123" s="12">
        <f>Tabla1[[#This Row],[SELLING PRICE]]-Tabla1[[#This Row],[BUYING PRIZE]]</f>
        <v>4.8400000000000034</v>
      </c>
      <c r="U123" s="12">
        <f>Tabla1[[#This Row],[profit_per_product]]*Tabla1[[#This Row],[QUANTITY]]</f>
        <v>53.240000000000038</v>
      </c>
      <c r="V123" s="16">
        <f>Tabla1[[#This Row],[total_profit]]/Tabla1[[#This Row],[Total Selling Value]]</f>
        <v>9.9099099099099169E-2</v>
      </c>
      <c r="W123" s="4" t="str">
        <f>IF(Tabla1[[#This Row],[Total Buying Value]]&gt;=((2/3)*MAX(Tabla1[Total Buying Value])),"Grande",IF(Tabla1[[#This Row],[Total Buying Value]]&lt;=((1/3)*MAX(Tabla1[Total Buying Value])),"Pequeña","Mediana"))</f>
        <v>Pequeña</v>
      </c>
      <c r="X123" s="4" t="str">
        <f>IF(Tabla1[[#This Row],[PAYMENT MODE]]="CASH","VERDADERO","FALSO")</f>
        <v>VERDADERO</v>
      </c>
      <c r="Y123" s="15" t="str">
        <f>TEXT(Tabla1[[#This Row],[formatted_date]],"mmm-aaaa")</f>
        <v>jun-2021</v>
      </c>
    </row>
    <row r="124" spans="1:25">
      <c r="A124">
        <v>44356</v>
      </c>
      <c r="B124" t="s">
        <v>36</v>
      </c>
      <c r="C124" t="str">
        <f>Tabla1[[#This Row],[DATE]]&amp;Tabla1[[#This Row],[PRODUCT ID]]</f>
        <v>44356P0001</v>
      </c>
      <c r="D124">
        <v>7</v>
      </c>
      <c r="E124" t="s">
        <v>70</v>
      </c>
      <c r="F124" t="s">
        <v>71</v>
      </c>
      <c r="G124" s="5">
        <v>2</v>
      </c>
      <c r="H124" t="s">
        <v>86</v>
      </c>
      <c r="I124" t="s">
        <v>119</v>
      </c>
      <c r="J124" t="s">
        <v>123</v>
      </c>
      <c r="K124" s="12">
        <v>98</v>
      </c>
      <c r="L124" s="12">
        <v>103.88</v>
      </c>
      <c r="M124" s="12">
        <v>686</v>
      </c>
      <c r="N124" s="8">
        <v>727.16</v>
      </c>
      <c r="O124">
        <v>9</v>
      </c>
      <c r="P124" t="s">
        <v>131</v>
      </c>
      <c r="Q124">
        <v>2021</v>
      </c>
      <c r="R124" s="3">
        <v>44356</v>
      </c>
      <c r="S124" s="8">
        <f>Tabla1[[#This Row],[DISCOUNT %]]%*Tabla1[[#This Row],[Total Selling Value]]</f>
        <v>14.543199999999999</v>
      </c>
      <c r="T124" s="12">
        <f>Tabla1[[#This Row],[SELLING PRICE]]-Tabla1[[#This Row],[BUYING PRIZE]]</f>
        <v>5.8799999999999955</v>
      </c>
      <c r="U124" s="12">
        <f>Tabla1[[#This Row],[profit_per_product]]*Tabla1[[#This Row],[QUANTITY]]</f>
        <v>41.159999999999968</v>
      </c>
      <c r="V124" s="16">
        <f>Tabla1[[#This Row],[total_profit]]/Tabla1[[#This Row],[Total Selling Value]]</f>
        <v>5.660377358490562E-2</v>
      </c>
      <c r="W124" s="4" t="str">
        <f>IF(Tabla1[[#This Row],[Total Buying Value]]&gt;=((2/3)*MAX(Tabla1[Total Buying Value])),"Grande",IF(Tabla1[[#This Row],[Total Buying Value]]&lt;=((1/3)*MAX(Tabla1[Total Buying Value])),"Pequeña","Mediana"))</f>
        <v>Pequeña</v>
      </c>
      <c r="X124" s="4" t="str">
        <f>IF(Tabla1[[#This Row],[PAYMENT MODE]]="CASH","VERDADERO","FALSO")</f>
        <v>FALSO</v>
      </c>
      <c r="Y124" s="15" t="str">
        <f>TEXT(Tabla1[[#This Row],[formatted_date]],"mmm-aaaa")</f>
        <v>jun-2021</v>
      </c>
    </row>
    <row r="125" spans="1:25">
      <c r="A125">
        <v>44358</v>
      </c>
      <c r="B125" t="s">
        <v>38</v>
      </c>
      <c r="C125" t="str">
        <f>Tabla1[[#This Row],[DATE]]&amp;Tabla1[[#This Row],[PRODUCT ID]]</f>
        <v>44358P0032</v>
      </c>
      <c r="D125">
        <v>12</v>
      </c>
      <c r="E125" t="s">
        <v>68</v>
      </c>
      <c r="F125" t="s">
        <v>138</v>
      </c>
      <c r="G125" s="5">
        <v>41</v>
      </c>
      <c r="H125" t="s">
        <v>88</v>
      </c>
      <c r="I125" t="s">
        <v>121</v>
      </c>
      <c r="J125" t="s">
        <v>123</v>
      </c>
      <c r="K125" s="12">
        <v>89</v>
      </c>
      <c r="L125" s="12">
        <v>117.48</v>
      </c>
      <c r="M125" s="12">
        <v>1068</v>
      </c>
      <c r="N125" s="8">
        <v>1409.76</v>
      </c>
      <c r="O125">
        <v>11</v>
      </c>
      <c r="P125" t="s">
        <v>131</v>
      </c>
      <c r="Q125">
        <v>2021</v>
      </c>
      <c r="R125" s="3">
        <v>44358</v>
      </c>
      <c r="S125" s="8">
        <f>Tabla1[[#This Row],[DISCOUNT %]]%*Tabla1[[#This Row],[Total Selling Value]]</f>
        <v>578.00159999999994</v>
      </c>
      <c r="T125" s="12">
        <f>Tabla1[[#This Row],[SELLING PRICE]]-Tabla1[[#This Row],[BUYING PRIZE]]</f>
        <v>28.480000000000004</v>
      </c>
      <c r="U125" s="12">
        <f>Tabla1[[#This Row],[profit_per_product]]*Tabla1[[#This Row],[QUANTITY]]</f>
        <v>341.76000000000005</v>
      </c>
      <c r="V125" s="16">
        <f>Tabla1[[#This Row],[total_profit]]/Tabla1[[#This Row],[Total Selling Value]]</f>
        <v>0.24242424242424246</v>
      </c>
      <c r="W125" s="4" t="str">
        <f>IF(Tabla1[[#This Row],[Total Buying Value]]&gt;=((2/3)*MAX(Tabla1[Total Buying Value])),"Grande",IF(Tabla1[[#This Row],[Total Buying Value]]&lt;=((1/3)*MAX(Tabla1[Total Buying Value])),"Pequeña","Mediana"))</f>
        <v>Mediana</v>
      </c>
      <c r="X125" s="4" t="str">
        <f>IF(Tabla1[[#This Row],[PAYMENT MODE]]="CASH","VERDADERO","FALSO")</f>
        <v>VERDADERO</v>
      </c>
      <c r="Y125" s="15" t="str">
        <f>TEXT(Tabla1[[#This Row],[formatted_date]],"mmm-aaaa")</f>
        <v>jun-2021</v>
      </c>
    </row>
    <row r="126" spans="1:25">
      <c r="A126">
        <v>44359</v>
      </c>
      <c r="B126" t="s">
        <v>61</v>
      </c>
      <c r="C126" t="str">
        <f>Tabla1[[#This Row],[DATE]]&amp;Tabla1[[#This Row],[PRODUCT ID]]</f>
        <v>44359P0041</v>
      </c>
      <c r="D126">
        <v>6</v>
      </c>
      <c r="E126" t="s">
        <v>70</v>
      </c>
      <c r="F126" t="s">
        <v>71</v>
      </c>
      <c r="G126" s="5">
        <v>51</v>
      </c>
      <c r="H126" t="s">
        <v>114</v>
      </c>
      <c r="I126" t="s">
        <v>118</v>
      </c>
      <c r="J126" t="s">
        <v>122</v>
      </c>
      <c r="K126" s="12">
        <v>138</v>
      </c>
      <c r="L126" s="12">
        <v>173.88</v>
      </c>
      <c r="M126" s="12">
        <v>828</v>
      </c>
      <c r="N126" s="8">
        <v>1043.28</v>
      </c>
      <c r="O126">
        <v>12</v>
      </c>
      <c r="P126" t="s">
        <v>131</v>
      </c>
      <c r="Q126">
        <v>2021</v>
      </c>
      <c r="R126" s="3">
        <v>44359</v>
      </c>
      <c r="S126" s="8">
        <f>Tabla1[[#This Row],[DISCOUNT %]]%*Tabla1[[#This Row],[Total Selling Value]]</f>
        <v>532.07280000000003</v>
      </c>
      <c r="T126" s="12">
        <f>Tabla1[[#This Row],[SELLING PRICE]]-Tabla1[[#This Row],[BUYING PRIZE]]</f>
        <v>35.879999999999995</v>
      </c>
      <c r="U126" s="12">
        <f>Tabla1[[#This Row],[profit_per_product]]*Tabla1[[#This Row],[QUANTITY]]</f>
        <v>215.27999999999997</v>
      </c>
      <c r="V126" s="16">
        <f>Tabla1[[#This Row],[total_profit]]/Tabla1[[#This Row],[Total Selling Value]]</f>
        <v>0.20634920634920634</v>
      </c>
      <c r="W126" s="4" t="str">
        <f>IF(Tabla1[[#This Row],[Total Buying Value]]&gt;=((2/3)*MAX(Tabla1[Total Buying Value])),"Grande",IF(Tabla1[[#This Row],[Total Buying Value]]&lt;=((1/3)*MAX(Tabla1[Total Buying Value])),"Pequeña","Mediana"))</f>
        <v>Mediana</v>
      </c>
      <c r="X126" s="4" t="str">
        <f>IF(Tabla1[[#This Row],[PAYMENT MODE]]="CASH","VERDADERO","FALSO")</f>
        <v>FALSO</v>
      </c>
      <c r="Y126" s="15" t="str">
        <f>TEXT(Tabla1[[#This Row],[formatted_date]],"mmm-aaaa")</f>
        <v>jun-2021</v>
      </c>
    </row>
    <row r="127" spans="1:25">
      <c r="A127">
        <v>44361</v>
      </c>
      <c r="B127" t="s">
        <v>27</v>
      </c>
      <c r="C127" t="str">
        <f>Tabla1[[#This Row],[DATE]]&amp;Tabla1[[#This Row],[PRODUCT ID]]</f>
        <v>44361P0025</v>
      </c>
      <c r="D127">
        <v>10</v>
      </c>
      <c r="E127" t="s">
        <v>71</v>
      </c>
      <c r="F127" t="s">
        <v>138</v>
      </c>
      <c r="G127" s="5">
        <v>43</v>
      </c>
      <c r="H127" t="s">
        <v>100</v>
      </c>
      <c r="I127" t="s">
        <v>117</v>
      </c>
      <c r="J127" t="s">
        <v>125</v>
      </c>
      <c r="K127" s="12">
        <v>7</v>
      </c>
      <c r="L127" s="12">
        <v>8.33</v>
      </c>
      <c r="M127" s="12">
        <v>70</v>
      </c>
      <c r="N127" s="8">
        <v>83.3</v>
      </c>
      <c r="O127">
        <v>14</v>
      </c>
      <c r="P127" t="s">
        <v>131</v>
      </c>
      <c r="Q127">
        <v>2021</v>
      </c>
      <c r="R127" s="3">
        <v>44361</v>
      </c>
      <c r="S127" s="8">
        <f>Tabla1[[#This Row],[DISCOUNT %]]%*Tabla1[[#This Row],[Total Selling Value]]</f>
        <v>35.818999999999996</v>
      </c>
      <c r="T127" s="12">
        <f>Tabla1[[#This Row],[SELLING PRICE]]-Tabla1[[#This Row],[BUYING PRIZE]]</f>
        <v>1.33</v>
      </c>
      <c r="U127" s="12">
        <f>Tabla1[[#This Row],[profit_per_product]]*Tabla1[[#This Row],[QUANTITY]]</f>
        <v>13.3</v>
      </c>
      <c r="V127" s="16">
        <f>Tabla1[[#This Row],[total_profit]]/Tabla1[[#This Row],[Total Selling Value]]</f>
        <v>0.1596638655462185</v>
      </c>
      <c r="W127" s="4" t="str">
        <f>IF(Tabla1[[#This Row],[Total Buying Value]]&gt;=((2/3)*MAX(Tabla1[Total Buying Value])),"Grande",IF(Tabla1[[#This Row],[Total Buying Value]]&lt;=((1/3)*MAX(Tabla1[Total Buying Value])),"Pequeña","Mediana"))</f>
        <v>Pequeña</v>
      </c>
      <c r="X127" s="4" t="str">
        <f>IF(Tabla1[[#This Row],[PAYMENT MODE]]="CASH","VERDADERO","FALSO")</f>
        <v>VERDADERO</v>
      </c>
      <c r="Y127" s="15" t="str">
        <f>TEXT(Tabla1[[#This Row],[formatted_date]],"mmm-aaaa")</f>
        <v>jun-2021</v>
      </c>
    </row>
    <row r="128" spans="1:25">
      <c r="A128">
        <v>44363</v>
      </c>
      <c r="B128" t="s">
        <v>60</v>
      </c>
      <c r="C128" t="str">
        <f>Tabla1[[#This Row],[DATE]]&amp;Tabla1[[#This Row],[PRODUCT ID]]</f>
        <v>44363P0019</v>
      </c>
      <c r="D128">
        <v>5</v>
      </c>
      <c r="E128" t="s">
        <v>68</v>
      </c>
      <c r="F128" t="s">
        <v>138</v>
      </c>
      <c r="G128" s="5">
        <v>41</v>
      </c>
      <c r="H128" t="s">
        <v>112</v>
      </c>
      <c r="I128" t="s">
        <v>120</v>
      </c>
      <c r="J128" t="s">
        <v>122</v>
      </c>
      <c r="K128" s="12">
        <v>150</v>
      </c>
      <c r="L128" s="12">
        <v>210</v>
      </c>
      <c r="M128" s="12">
        <v>750</v>
      </c>
      <c r="N128" s="8">
        <v>1050</v>
      </c>
      <c r="O128">
        <v>16</v>
      </c>
      <c r="P128" t="s">
        <v>131</v>
      </c>
      <c r="Q128">
        <v>2021</v>
      </c>
      <c r="R128" s="3">
        <v>44363</v>
      </c>
      <c r="S128" s="8">
        <f>Tabla1[[#This Row],[DISCOUNT %]]%*Tabla1[[#This Row],[Total Selling Value]]</f>
        <v>430.5</v>
      </c>
      <c r="T128" s="12">
        <f>Tabla1[[#This Row],[SELLING PRICE]]-Tabla1[[#This Row],[BUYING PRIZE]]</f>
        <v>60</v>
      </c>
      <c r="U128" s="12">
        <f>Tabla1[[#This Row],[profit_per_product]]*Tabla1[[#This Row],[QUANTITY]]</f>
        <v>300</v>
      </c>
      <c r="V128" s="16">
        <f>Tabla1[[#This Row],[total_profit]]/Tabla1[[#This Row],[Total Selling Value]]</f>
        <v>0.2857142857142857</v>
      </c>
      <c r="W128" s="4" t="str">
        <f>IF(Tabla1[[#This Row],[Total Buying Value]]&gt;=((2/3)*MAX(Tabla1[Total Buying Value])),"Grande",IF(Tabla1[[#This Row],[Total Buying Value]]&lt;=((1/3)*MAX(Tabla1[Total Buying Value])),"Pequeña","Mediana"))</f>
        <v>Pequeña</v>
      </c>
      <c r="X128" s="4" t="str">
        <f>IF(Tabla1[[#This Row],[PAYMENT MODE]]="CASH","VERDADERO","FALSO")</f>
        <v>VERDADERO</v>
      </c>
      <c r="Y128" s="15" t="str">
        <f>TEXT(Tabla1[[#This Row],[formatted_date]],"mmm-aaaa")</f>
        <v>jun-2021</v>
      </c>
    </row>
    <row r="129" spans="1:25">
      <c r="A129">
        <v>44363</v>
      </c>
      <c r="B129" t="s">
        <v>47</v>
      </c>
      <c r="C129" t="str">
        <f>Tabla1[[#This Row],[DATE]]&amp;Tabla1[[#This Row],[PRODUCT ID]]</f>
        <v>44363P0015</v>
      </c>
      <c r="D129">
        <v>12</v>
      </c>
      <c r="E129" t="s">
        <v>71</v>
      </c>
      <c r="F129" t="s">
        <v>138</v>
      </c>
      <c r="G129" s="5">
        <v>33</v>
      </c>
      <c r="H129" t="s">
        <v>98</v>
      </c>
      <c r="I129" t="s">
        <v>120</v>
      </c>
      <c r="J129" t="s">
        <v>125</v>
      </c>
      <c r="K129" s="12">
        <v>12</v>
      </c>
      <c r="L129" s="12">
        <v>15.72</v>
      </c>
      <c r="M129" s="12">
        <v>144</v>
      </c>
      <c r="N129" s="8">
        <v>188.64</v>
      </c>
      <c r="O129">
        <v>16</v>
      </c>
      <c r="P129" t="s">
        <v>131</v>
      </c>
      <c r="Q129">
        <v>2021</v>
      </c>
      <c r="R129" s="3">
        <v>44363</v>
      </c>
      <c r="S129" s="8">
        <f>Tabla1[[#This Row],[DISCOUNT %]]%*Tabla1[[#This Row],[Total Selling Value]]</f>
        <v>62.251199999999997</v>
      </c>
      <c r="T129" s="12">
        <f>Tabla1[[#This Row],[SELLING PRICE]]-Tabla1[[#This Row],[BUYING PRIZE]]</f>
        <v>3.7200000000000006</v>
      </c>
      <c r="U129" s="12">
        <f>Tabla1[[#This Row],[profit_per_product]]*Tabla1[[#This Row],[QUANTITY]]</f>
        <v>44.640000000000008</v>
      </c>
      <c r="V129" s="16">
        <f>Tabla1[[#This Row],[total_profit]]/Tabla1[[#This Row],[Total Selling Value]]</f>
        <v>0.23664122137404586</v>
      </c>
      <c r="W129" s="4" t="str">
        <f>IF(Tabla1[[#This Row],[Total Buying Value]]&gt;=((2/3)*MAX(Tabla1[Total Buying Value])),"Grande",IF(Tabla1[[#This Row],[Total Buying Value]]&lt;=((1/3)*MAX(Tabla1[Total Buying Value])),"Pequeña","Mediana"))</f>
        <v>Pequeña</v>
      </c>
      <c r="X129" s="4" t="str">
        <f>IF(Tabla1[[#This Row],[PAYMENT MODE]]="CASH","VERDADERO","FALSO")</f>
        <v>VERDADERO</v>
      </c>
      <c r="Y129" s="15" t="str">
        <f>TEXT(Tabla1[[#This Row],[formatted_date]],"mmm-aaaa")</f>
        <v>jun-2021</v>
      </c>
    </row>
    <row r="130" spans="1:25">
      <c r="A130">
        <v>44363</v>
      </c>
      <c r="B130" t="s">
        <v>54</v>
      </c>
      <c r="C130" t="str">
        <f>Tabla1[[#This Row],[DATE]]&amp;Tabla1[[#This Row],[PRODUCT ID]]</f>
        <v>44363P0039</v>
      </c>
      <c r="D130">
        <v>11</v>
      </c>
      <c r="E130" t="s">
        <v>70</v>
      </c>
      <c r="F130" t="s">
        <v>138</v>
      </c>
      <c r="G130" s="5">
        <v>46</v>
      </c>
      <c r="H130" t="s">
        <v>106</v>
      </c>
      <c r="I130" t="s">
        <v>118</v>
      </c>
      <c r="J130" t="s">
        <v>125</v>
      </c>
      <c r="K130" s="12">
        <v>37</v>
      </c>
      <c r="L130" s="12">
        <v>42.55</v>
      </c>
      <c r="M130" s="12">
        <v>407</v>
      </c>
      <c r="N130" s="8">
        <v>468.05</v>
      </c>
      <c r="O130">
        <v>16</v>
      </c>
      <c r="P130" t="s">
        <v>131</v>
      </c>
      <c r="Q130">
        <v>2021</v>
      </c>
      <c r="R130" s="3">
        <v>44363</v>
      </c>
      <c r="S130" s="8">
        <f>Tabla1[[#This Row],[DISCOUNT %]]%*Tabla1[[#This Row],[Total Selling Value]]</f>
        <v>215.30300000000003</v>
      </c>
      <c r="T130" s="12">
        <f>Tabla1[[#This Row],[SELLING PRICE]]-Tabla1[[#This Row],[BUYING PRIZE]]</f>
        <v>5.5499999999999972</v>
      </c>
      <c r="U130" s="12">
        <f>Tabla1[[#This Row],[profit_per_product]]*Tabla1[[#This Row],[QUANTITY]]</f>
        <v>61.049999999999969</v>
      </c>
      <c r="V130" s="16">
        <f>Tabla1[[#This Row],[total_profit]]/Tabla1[[#This Row],[Total Selling Value]]</f>
        <v>0.13043478260869559</v>
      </c>
      <c r="W130" s="4" t="str">
        <f>IF(Tabla1[[#This Row],[Total Buying Value]]&gt;=((2/3)*MAX(Tabla1[Total Buying Value])),"Grande",IF(Tabla1[[#This Row],[Total Buying Value]]&lt;=((1/3)*MAX(Tabla1[Total Buying Value])),"Pequeña","Mediana"))</f>
        <v>Pequeña</v>
      </c>
      <c r="X130" s="4" t="str">
        <f>IF(Tabla1[[#This Row],[PAYMENT MODE]]="CASH","VERDADERO","FALSO")</f>
        <v>VERDADERO</v>
      </c>
      <c r="Y130" s="15" t="str">
        <f>TEXT(Tabla1[[#This Row],[formatted_date]],"mmm-aaaa")</f>
        <v>jun-2021</v>
      </c>
    </row>
    <row r="131" spans="1:25">
      <c r="A131">
        <v>44365</v>
      </c>
      <c r="B131" t="s">
        <v>27</v>
      </c>
      <c r="C131" t="str">
        <f>Tabla1[[#This Row],[DATE]]&amp;Tabla1[[#This Row],[PRODUCT ID]]</f>
        <v>44365P0025</v>
      </c>
      <c r="D131">
        <v>13</v>
      </c>
      <c r="E131" t="s">
        <v>70</v>
      </c>
      <c r="F131" t="s">
        <v>138</v>
      </c>
      <c r="G131" s="5">
        <v>26</v>
      </c>
      <c r="H131" t="s">
        <v>100</v>
      </c>
      <c r="I131" t="s">
        <v>117</v>
      </c>
      <c r="J131" t="s">
        <v>125</v>
      </c>
      <c r="K131" s="12">
        <v>7</v>
      </c>
      <c r="L131" s="12">
        <v>8.33</v>
      </c>
      <c r="M131" s="12">
        <v>91</v>
      </c>
      <c r="N131" s="8">
        <v>108.29</v>
      </c>
      <c r="O131">
        <v>18</v>
      </c>
      <c r="P131" t="s">
        <v>131</v>
      </c>
      <c r="Q131">
        <v>2021</v>
      </c>
      <c r="R131" s="3">
        <v>44365</v>
      </c>
      <c r="S131" s="8">
        <f>Tabla1[[#This Row],[DISCOUNT %]]%*Tabla1[[#This Row],[Total Selling Value]]</f>
        <v>28.155400000000004</v>
      </c>
      <c r="T131" s="12">
        <f>Tabla1[[#This Row],[SELLING PRICE]]-Tabla1[[#This Row],[BUYING PRIZE]]</f>
        <v>1.33</v>
      </c>
      <c r="U131" s="12">
        <f>Tabla1[[#This Row],[profit_per_product]]*Tabla1[[#This Row],[QUANTITY]]</f>
        <v>17.29</v>
      </c>
      <c r="V131" s="16">
        <f>Tabla1[[#This Row],[total_profit]]/Tabla1[[#This Row],[Total Selling Value]]</f>
        <v>0.15966386554621848</v>
      </c>
      <c r="W131" s="4" t="str">
        <f>IF(Tabla1[[#This Row],[Total Buying Value]]&gt;=((2/3)*MAX(Tabla1[Total Buying Value])),"Grande",IF(Tabla1[[#This Row],[Total Buying Value]]&lt;=((1/3)*MAX(Tabla1[Total Buying Value])),"Pequeña","Mediana"))</f>
        <v>Pequeña</v>
      </c>
      <c r="X131" s="4" t="str">
        <f>IF(Tabla1[[#This Row],[PAYMENT MODE]]="CASH","VERDADERO","FALSO")</f>
        <v>VERDADERO</v>
      </c>
      <c r="Y131" s="15" t="str">
        <f>TEXT(Tabla1[[#This Row],[formatted_date]],"mmm-aaaa")</f>
        <v>jun-2021</v>
      </c>
    </row>
    <row r="132" spans="1:25">
      <c r="A132">
        <v>44366</v>
      </c>
      <c r="B132" t="s">
        <v>61</v>
      </c>
      <c r="C132" t="str">
        <f>Tabla1[[#This Row],[DATE]]&amp;Tabla1[[#This Row],[PRODUCT ID]]</f>
        <v>44366P0041</v>
      </c>
      <c r="D132">
        <v>5</v>
      </c>
      <c r="E132" t="s">
        <v>70</v>
      </c>
      <c r="F132" t="s">
        <v>71</v>
      </c>
      <c r="G132" s="5">
        <v>11</v>
      </c>
      <c r="H132" t="s">
        <v>114</v>
      </c>
      <c r="I132" t="s">
        <v>118</v>
      </c>
      <c r="J132" t="s">
        <v>122</v>
      </c>
      <c r="K132" s="12">
        <v>138</v>
      </c>
      <c r="L132" s="12">
        <v>173.88</v>
      </c>
      <c r="M132" s="12">
        <v>690</v>
      </c>
      <c r="N132" s="8">
        <v>869.4</v>
      </c>
      <c r="O132">
        <v>19</v>
      </c>
      <c r="P132" t="s">
        <v>131</v>
      </c>
      <c r="Q132">
        <v>2021</v>
      </c>
      <c r="R132" s="3">
        <v>44366</v>
      </c>
      <c r="S132" s="8">
        <f>Tabla1[[#This Row],[DISCOUNT %]]%*Tabla1[[#This Row],[Total Selling Value]]</f>
        <v>95.634</v>
      </c>
      <c r="T132" s="12">
        <f>Tabla1[[#This Row],[SELLING PRICE]]-Tabla1[[#This Row],[BUYING PRIZE]]</f>
        <v>35.879999999999995</v>
      </c>
      <c r="U132" s="12">
        <f>Tabla1[[#This Row],[profit_per_product]]*Tabla1[[#This Row],[QUANTITY]]</f>
        <v>179.39999999999998</v>
      </c>
      <c r="V132" s="16">
        <f>Tabla1[[#This Row],[total_profit]]/Tabla1[[#This Row],[Total Selling Value]]</f>
        <v>0.20634920634920634</v>
      </c>
      <c r="W132" s="4" t="str">
        <f>IF(Tabla1[[#This Row],[Total Buying Value]]&gt;=((2/3)*MAX(Tabla1[Total Buying Value])),"Grande",IF(Tabla1[[#This Row],[Total Buying Value]]&lt;=((1/3)*MAX(Tabla1[Total Buying Value])),"Pequeña","Mediana"))</f>
        <v>Pequeña</v>
      </c>
      <c r="X132" s="4" t="str">
        <f>IF(Tabla1[[#This Row],[PAYMENT MODE]]="CASH","VERDADERO","FALSO")</f>
        <v>FALSO</v>
      </c>
      <c r="Y132" s="15" t="str">
        <f>TEXT(Tabla1[[#This Row],[formatted_date]],"mmm-aaaa")</f>
        <v>jun-2021</v>
      </c>
    </row>
    <row r="133" spans="1:25">
      <c r="A133">
        <v>44367</v>
      </c>
      <c r="B133" t="s">
        <v>41</v>
      </c>
      <c r="C133" t="str">
        <f>Tabla1[[#This Row],[DATE]]&amp;Tabla1[[#This Row],[PRODUCT ID]]</f>
        <v>44367P0016</v>
      </c>
      <c r="D133">
        <v>1</v>
      </c>
      <c r="E133" t="s">
        <v>68</v>
      </c>
      <c r="F133" t="s">
        <v>138</v>
      </c>
      <c r="G133" s="5">
        <v>22</v>
      </c>
      <c r="H133" t="s">
        <v>91</v>
      </c>
      <c r="I133" t="s">
        <v>120</v>
      </c>
      <c r="J133" t="s">
        <v>125</v>
      </c>
      <c r="K133" s="12">
        <v>13</v>
      </c>
      <c r="L133" s="12">
        <v>16.64</v>
      </c>
      <c r="M133" s="12">
        <v>13</v>
      </c>
      <c r="N133" s="8">
        <v>16.64</v>
      </c>
      <c r="O133">
        <v>20</v>
      </c>
      <c r="P133" t="s">
        <v>131</v>
      </c>
      <c r="Q133">
        <v>2021</v>
      </c>
      <c r="R133" s="3">
        <v>44367</v>
      </c>
      <c r="S133" s="8">
        <f>Tabla1[[#This Row],[DISCOUNT %]]%*Tabla1[[#This Row],[Total Selling Value]]</f>
        <v>3.6608000000000001</v>
      </c>
      <c r="T133" s="12">
        <f>Tabla1[[#This Row],[SELLING PRICE]]-Tabla1[[#This Row],[BUYING PRIZE]]</f>
        <v>3.6400000000000006</v>
      </c>
      <c r="U133" s="12">
        <f>Tabla1[[#This Row],[profit_per_product]]*Tabla1[[#This Row],[QUANTITY]]</f>
        <v>3.6400000000000006</v>
      </c>
      <c r="V133" s="16">
        <f>Tabla1[[#This Row],[total_profit]]/Tabla1[[#This Row],[Total Selling Value]]</f>
        <v>0.21875000000000003</v>
      </c>
      <c r="W133" s="4" t="str">
        <f>IF(Tabla1[[#This Row],[Total Buying Value]]&gt;=((2/3)*MAX(Tabla1[Total Buying Value])),"Grande",IF(Tabla1[[#This Row],[Total Buying Value]]&lt;=((1/3)*MAX(Tabla1[Total Buying Value])),"Pequeña","Mediana"))</f>
        <v>Pequeña</v>
      </c>
      <c r="X133" s="4" t="str">
        <f>IF(Tabla1[[#This Row],[PAYMENT MODE]]="CASH","VERDADERO","FALSO")</f>
        <v>VERDADERO</v>
      </c>
      <c r="Y133" s="15" t="str">
        <f>TEXT(Tabla1[[#This Row],[formatted_date]],"mmm-aaaa")</f>
        <v>jun-2021</v>
      </c>
    </row>
    <row r="134" spans="1:25">
      <c r="A134">
        <v>44370</v>
      </c>
      <c r="B134" t="s">
        <v>41</v>
      </c>
      <c r="C134" t="str">
        <f>Tabla1[[#This Row],[DATE]]&amp;Tabla1[[#This Row],[PRODUCT ID]]</f>
        <v>44370P0016</v>
      </c>
      <c r="D134">
        <v>4</v>
      </c>
      <c r="E134" t="s">
        <v>70</v>
      </c>
      <c r="F134" t="s">
        <v>71</v>
      </c>
      <c r="G134" s="5">
        <v>26</v>
      </c>
      <c r="H134" t="s">
        <v>91</v>
      </c>
      <c r="I134" t="s">
        <v>120</v>
      </c>
      <c r="J134" t="s">
        <v>125</v>
      </c>
      <c r="K134" s="12">
        <v>13</v>
      </c>
      <c r="L134" s="12">
        <v>16.64</v>
      </c>
      <c r="M134" s="12">
        <v>52</v>
      </c>
      <c r="N134" s="8">
        <v>66.56</v>
      </c>
      <c r="O134">
        <v>23</v>
      </c>
      <c r="P134" t="s">
        <v>131</v>
      </c>
      <c r="Q134">
        <v>2021</v>
      </c>
      <c r="R134" s="3">
        <v>44370</v>
      </c>
      <c r="S134" s="8">
        <f>Tabla1[[#This Row],[DISCOUNT %]]%*Tabla1[[#This Row],[Total Selling Value]]</f>
        <v>17.305600000000002</v>
      </c>
      <c r="T134" s="12">
        <f>Tabla1[[#This Row],[SELLING PRICE]]-Tabla1[[#This Row],[BUYING PRIZE]]</f>
        <v>3.6400000000000006</v>
      </c>
      <c r="U134" s="12">
        <f>Tabla1[[#This Row],[profit_per_product]]*Tabla1[[#This Row],[QUANTITY]]</f>
        <v>14.560000000000002</v>
      </c>
      <c r="V134" s="16">
        <f>Tabla1[[#This Row],[total_profit]]/Tabla1[[#This Row],[Total Selling Value]]</f>
        <v>0.21875000000000003</v>
      </c>
      <c r="W134" s="4" t="str">
        <f>IF(Tabla1[[#This Row],[Total Buying Value]]&gt;=((2/3)*MAX(Tabla1[Total Buying Value])),"Grande",IF(Tabla1[[#This Row],[Total Buying Value]]&lt;=((1/3)*MAX(Tabla1[Total Buying Value])),"Pequeña","Mediana"))</f>
        <v>Pequeña</v>
      </c>
      <c r="X134" s="4" t="str">
        <f>IF(Tabla1[[#This Row],[PAYMENT MODE]]="CASH","VERDADERO","FALSO")</f>
        <v>FALSO</v>
      </c>
      <c r="Y134" s="15" t="str">
        <f>TEXT(Tabla1[[#This Row],[formatted_date]],"mmm-aaaa")</f>
        <v>jun-2021</v>
      </c>
    </row>
    <row r="135" spans="1:25">
      <c r="A135">
        <v>44371</v>
      </c>
      <c r="B135" t="s">
        <v>51</v>
      </c>
      <c r="C135" t="str">
        <f>Tabla1[[#This Row],[DATE]]&amp;Tabla1[[#This Row],[PRODUCT ID]]</f>
        <v>44371P0011</v>
      </c>
      <c r="D135">
        <v>13</v>
      </c>
      <c r="E135" t="s">
        <v>70</v>
      </c>
      <c r="F135" t="s">
        <v>71</v>
      </c>
      <c r="G135" s="5">
        <v>1</v>
      </c>
      <c r="H135" t="s">
        <v>103</v>
      </c>
      <c r="I135" t="s">
        <v>120</v>
      </c>
      <c r="J135" t="s">
        <v>124</v>
      </c>
      <c r="K135" s="12">
        <v>44</v>
      </c>
      <c r="L135" s="12">
        <v>48.4</v>
      </c>
      <c r="M135" s="12">
        <v>572</v>
      </c>
      <c r="N135" s="8">
        <v>629.19999999999993</v>
      </c>
      <c r="O135">
        <v>24</v>
      </c>
      <c r="P135" t="s">
        <v>131</v>
      </c>
      <c r="Q135">
        <v>2021</v>
      </c>
      <c r="R135" s="3">
        <v>44371</v>
      </c>
      <c r="S135" s="8">
        <f>Tabla1[[#This Row],[DISCOUNT %]]%*Tabla1[[#This Row],[Total Selling Value]]</f>
        <v>6.2919999999999998</v>
      </c>
      <c r="T135" s="12">
        <f>Tabla1[[#This Row],[SELLING PRICE]]-Tabla1[[#This Row],[BUYING PRIZE]]</f>
        <v>4.3999999999999986</v>
      </c>
      <c r="U135" s="12">
        <f>Tabla1[[#This Row],[profit_per_product]]*Tabla1[[#This Row],[QUANTITY]]</f>
        <v>57.199999999999982</v>
      </c>
      <c r="V135" s="16">
        <f>Tabla1[[#This Row],[total_profit]]/Tabla1[[#This Row],[Total Selling Value]]</f>
        <v>9.0909090909090884E-2</v>
      </c>
      <c r="W135" s="4" t="str">
        <f>IF(Tabla1[[#This Row],[Total Buying Value]]&gt;=((2/3)*MAX(Tabla1[Total Buying Value])),"Grande",IF(Tabla1[[#This Row],[Total Buying Value]]&lt;=((1/3)*MAX(Tabla1[Total Buying Value])),"Pequeña","Mediana"))</f>
        <v>Pequeña</v>
      </c>
      <c r="X135" s="4" t="str">
        <f>IF(Tabla1[[#This Row],[PAYMENT MODE]]="CASH","VERDADERO","FALSO")</f>
        <v>FALSO</v>
      </c>
      <c r="Y135" s="15" t="str">
        <f>TEXT(Tabla1[[#This Row],[formatted_date]],"mmm-aaaa")</f>
        <v>jun-2021</v>
      </c>
    </row>
    <row r="136" spans="1:25">
      <c r="A136">
        <v>44373</v>
      </c>
      <c r="B136" t="s">
        <v>57</v>
      </c>
      <c r="C136" t="str">
        <f>Tabla1[[#This Row],[DATE]]&amp;Tabla1[[#This Row],[PRODUCT ID]]</f>
        <v>44373P0009</v>
      </c>
      <c r="D136">
        <v>7</v>
      </c>
      <c r="E136" t="s">
        <v>71</v>
      </c>
      <c r="F136" t="s">
        <v>71</v>
      </c>
      <c r="G136" s="5">
        <v>1</v>
      </c>
      <c r="H136" t="s">
        <v>109</v>
      </c>
      <c r="I136" t="s">
        <v>119</v>
      </c>
      <c r="J136" t="s">
        <v>125</v>
      </c>
      <c r="K136" s="12">
        <v>6</v>
      </c>
      <c r="L136" s="12">
        <v>7.8599999999999994</v>
      </c>
      <c r="M136" s="12">
        <v>42</v>
      </c>
      <c r="N136" s="8">
        <v>55.02</v>
      </c>
      <c r="O136">
        <v>26</v>
      </c>
      <c r="P136" t="s">
        <v>131</v>
      </c>
      <c r="Q136">
        <v>2021</v>
      </c>
      <c r="R136" s="3">
        <v>44373</v>
      </c>
      <c r="S136" s="8">
        <f>Tabla1[[#This Row],[DISCOUNT %]]%*Tabla1[[#This Row],[Total Selling Value]]</f>
        <v>0.55020000000000002</v>
      </c>
      <c r="T136" s="12">
        <f>Tabla1[[#This Row],[SELLING PRICE]]-Tabla1[[#This Row],[BUYING PRIZE]]</f>
        <v>1.8599999999999994</v>
      </c>
      <c r="U136" s="12">
        <f>Tabla1[[#This Row],[profit_per_product]]*Tabla1[[#This Row],[QUANTITY]]</f>
        <v>13.019999999999996</v>
      </c>
      <c r="V136" s="16">
        <f>Tabla1[[#This Row],[total_profit]]/Tabla1[[#This Row],[Total Selling Value]]</f>
        <v>0.23664122137404572</v>
      </c>
      <c r="W136" s="4" t="str">
        <f>IF(Tabla1[[#This Row],[Total Buying Value]]&gt;=((2/3)*MAX(Tabla1[Total Buying Value])),"Grande",IF(Tabla1[[#This Row],[Total Buying Value]]&lt;=((1/3)*MAX(Tabla1[Total Buying Value])),"Pequeña","Mediana"))</f>
        <v>Pequeña</v>
      </c>
      <c r="X136" s="4" t="str">
        <f>IF(Tabla1[[#This Row],[PAYMENT MODE]]="CASH","VERDADERO","FALSO")</f>
        <v>FALSO</v>
      </c>
      <c r="Y136" s="15" t="str">
        <f>TEXT(Tabla1[[#This Row],[formatted_date]],"mmm-aaaa")</f>
        <v>jun-2021</v>
      </c>
    </row>
    <row r="137" spans="1:25">
      <c r="A137">
        <v>44374</v>
      </c>
      <c r="B137" t="s">
        <v>44</v>
      </c>
      <c r="C137" t="str">
        <f>Tabla1[[#This Row],[DATE]]&amp;Tabla1[[#This Row],[PRODUCT ID]]</f>
        <v>44374P0005</v>
      </c>
      <c r="D137">
        <v>11</v>
      </c>
      <c r="E137" t="s">
        <v>70</v>
      </c>
      <c r="F137" t="s">
        <v>138</v>
      </c>
      <c r="G137" s="5">
        <v>21</v>
      </c>
      <c r="H137" t="s">
        <v>95</v>
      </c>
      <c r="I137" t="s">
        <v>119</v>
      </c>
      <c r="J137" t="s">
        <v>122</v>
      </c>
      <c r="K137" s="12">
        <v>133</v>
      </c>
      <c r="L137" s="12">
        <v>155.61000000000001</v>
      </c>
      <c r="M137" s="12">
        <v>1463</v>
      </c>
      <c r="N137" s="8">
        <v>1711.71</v>
      </c>
      <c r="O137">
        <v>27</v>
      </c>
      <c r="P137" t="s">
        <v>131</v>
      </c>
      <c r="Q137">
        <v>2021</v>
      </c>
      <c r="R137" s="3">
        <v>44374</v>
      </c>
      <c r="S137" s="8">
        <f>Tabla1[[#This Row],[DISCOUNT %]]%*Tabla1[[#This Row],[Total Selling Value]]</f>
        <v>359.45909999999998</v>
      </c>
      <c r="T137" s="12">
        <f>Tabla1[[#This Row],[SELLING PRICE]]-Tabla1[[#This Row],[BUYING PRIZE]]</f>
        <v>22.610000000000014</v>
      </c>
      <c r="U137" s="12">
        <f>Tabla1[[#This Row],[profit_per_product]]*Tabla1[[#This Row],[QUANTITY]]</f>
        <v>248.71000000000015</v>
      </c>
      <c r="V137" s="16">
        <f>Tabla1[[#This Row],[total_profit]]/Tabla1[[#This Row],[Total Selling Value]]</f>
        <v>0.14529914529914539</v>
      </c>
      <c r="W137" s="4" t="str">
        <f>IF(Tabla1[[#This Row],[Total Buying Value]]&gt;=((2/3)*MAX(Tabla1[Total Buying Value])),"Grande",IF(Tabla1[[#This Row],[Total Buying Value]]&lt;=((1/3)*MAX(Tabla1[Total Buying Value])),"Pequeña","Mediana"))</f>
        <v>Mediana</v>
      </c>
      <c r="X137" s="4" t="str">
        <f>IF(Tabla1[[#This Row],[PAYMENT MODE]]="CASH","VERDADERO","FALSO")</f>
        <v>VERDADERO</v>
      </c>
      <c r="Y137" s="15" t="str">
        <f>TEXT(Tabla1[[#This Row],[formatted_date]],"mmm-aaaa")</f>
        <v>jun-2021</v>
      </c>
    </row>
    <row r="138" spans="1:25">
      <c r="A138">
        <v>44375</v>
      </c>
      <c r="B138" t="s">
        <v>52</v>
      </c>
      <c r="C138" t="str">
        <f>Tabla1[[#This Row],[DATE]]&amp;Tabla1[[#This Row],[PRODUCT ID]]</f>
        <v>44375P0021</v>
      </c>
      <c r="D138">
        <v>2</v>
      </c>
      <c r="E138" t="s">
        <v>71</v>
      </c>
      <c r="F138" t="s">
        <v>138</v>
      </c>
      <c r="G138" s="5">
        <v>43</v>
      </c>
      <c r="H138" t="s">
        <v>104</v>
      </c>
      <c r="I138" t="s">
        <v>117</v>
      </c>
      <c r="J138" t="s">
        <v>122</v>
      </c>
      <c r="K138" s="12">
        <v>126</v>
      </c>
      <c r="L138" s="12">
        <v>162.54</v>
      </c>
      <c r="M138" s="12">
        <v>252</v>
      </c>
      <c r="N138" s="8">
        <v>325.08</v>
      </c>
      <c r="O138">
        <v>28</v>
      </c>
      <c r="P138" t="s">
        <v>131</v>
      </c>
      <c r="Q138">
        <v>2021</v>
      </c>
      <c r="R138" s="3">
        <v>44375</v>
      </c>
      <c r="S138" s="8">
        <f>Tabla1[[#This Row],[DISCOUNT %]]%*Tabla1[[#This Row],[Total Selling Value]]</f>
        <v>139.78440000000001</v>
      </c>
      <c r="T138" s="12">
        <f>Tabla1[[#This Row],[SELLING PRICE]]-Tabla1[[#This Row],[BUYING PRIZE]]</f>
        <v>36.539999999999992</v>
      </c>
      <c r="U138" s="12">
        <f>Tabla1[[#This Row],[profit_per_product]]*Tabla1[[#This Row],[QUANTITY]]</f>
        <v>73.079999999999984</v>
      </c>
      <c r="V138" s="16">
        <f>Tabla1[[#This Row],[total_profit]]/Tabla1[[#This Row],[Total Selling Value]]</f>
        <v>0.22480620155038755</v>
      </c>
      <c r="W138" s="4" t="str">
        <f>IF(Tabla1[[#This Row],[Total Buying Value]]&gt;=((2/3)*MAX(Tabla1[Total Buying Value])),"Grande",IF(Tabla1[[#This Row],[Total Buying Value]]&lt;=((1/3)*MAX(Tabla1[Total Buying Value])),"Pequeña","Mediana"))</f>
        <v>Pequeña</v>
      </c>
      <c r="X138" s="4" t="str">
        <f>IF(Tabla1[[#This Row],[PAYMENT MODE]]="CASH","VERDADERO","FALSO")</f>
        <v>VERDADERO</v>
      </c>
      <c r="Y138" s="15" t="str">
        <f>TEXT(Tabla1[[#This Row],[formatted_date]],"mmm-aaaa")</f>
        <v>jun-2021</v>
      </c>
    </row>
    <row r="139" spans="1:25">
      <c r="A139">
        <v>44375</v>
      </c>
      <c r="B139" t="s">
        <v>24</v>
      </c>
      <c r="C139" t="str">
        <f>Tabla1[[#This Row],[DATE]]&amp;Tabla1[[#This Row],[PRODUCT ID]]</f>
        <v>44375P0035</v>
      </c>
      <c r="D139">
        <v>7</v>
      </c>
      <c r="E139" t="s">
        <v>71</v>
      </c>
      <c r="F139" t="s">
        <v>71</v>
      </c>
      <c r="G139" s="5">
        <v>40</v>
      </c>
      <c r="H139" t="s">
        <v>77</v>
      </c>
      <c r="I139" t="s">
        <v>121</v>
      </c>
      <c r="J139" t="s">
        <v>125</v>
      </c>
      <c r="K139" s="12">
        <v>5</v>
      </c>
      <c r="L139" s="12">
        <v>6.7</v>
      </c>
      <c r="M139" s="12">
        <v>35</v>
      </c>
      <c r="N139" s="8">
        <v>46.9</v>
      </c>
      <c r="O139">
        <v>28</v>
      </c>
      <c r="P139" t="s">
        <v>131</v>
      </c>
      <c r="Q139">
        <v>2021</v>
      </c>
      <c r="R139" s="3">
        <v>44375</v>
      </c>
      <c r="S139" s="8">
        <f>Tabla1[[#This Row],[DISCOUNT %]]%*Tabla1[[#This Row],[Total Selling Value]]</f>
        <v>18.760000000000002</v>
      </c>
      <c r="T139" s="12">
        <f>Tabla1[[#This Row],[SELLING PRICE]]-Tabla1[[#This Row],[BUYING PRIZE]]</f>
        <v>1.7000000000000002</v>
      </c>
      <c r="U139" s="12">
        <f>Tabla1[[#This Row],[profit_per_product]]*Tabla1[[#This Row],[QUANTITY]]</f>
        <v>11.900000000000002</v>
      </c>
      <c r="V139" s="16">
        <f>Tabla1[[#This Row],[total_profit]]/Tabla1[[#This Row],[Total Selling Value]]</f>
        <v>0.25373134328358216</v>
      </c>
      <c r="W139" s="4" t="str">
        <f>IF(Tabla1[[#This Row],[Total Buying Value]]&gt;=((2/3)*MAX(Tabla1[Total Buying Value])),"Grande",IF(Tabla1[[#This Row],[Total Buying Value]]&lt;=((1/3)*MAX(Tabla1[Total Buying Value])),"Pequeña","Mediana"))</f>
        <v>Pequeña</v>
      </c>
      <c r="X139" s="4" t="str">
        <f>IF(Tabla1[[#This Row],[PAYMENT MODE]]="CASH","VERDADERO","FALSO")</f>
        <v>FALSO</v>
      </c>
      <c r="Y139" s="15" t="str">
        <f>TEXT(Tabla1[[#This Row],[formatted_date]],"mmm-aaaa")</f>
        <v>jun-2021</v>
      </c>
    </row>
    <row r="140" spans="1:25">
      <c r="A140">
        <v>44376</v>
      </c>
      <c r="B140" t="s">
        <v>29</v>
      </c>
      <c r="C140" t="str">
        <f>Tabla1[[#This Row],[DATE]]&amp;Tabla1[[#This Row],[PRODUCT ID]]</f>
        <v>44376P0014</v>
      </c>
      <c r="D140">
        <v>4</v>
      </c>
      <c r="E140" t="s">
        <v>70</v>
      </c>
      <c r="F140" t="s">
        <v>71</v>
      </c>
      <c r="G140" s="5">
        <v>16</v>
      </c>
      <c r="H140" t="s">
        <v>113</v>
      </c>
      <c r="I140" t="s">
        <v>120</v>
      </c>
      <c r="J140" t="s">
        <v>123</v>
      </c>
      <c r="K140" s="12">
        <v>112</v>
      </c>
      <c r="L140" s="12">
        <v>146.72</v>
      </c>
      <c r="M140" s="12">
        <v>448</v>
      </c>
      <c r="N140" s="8">
        <v>586.88</v>
      </c>
      <c r="O140">
        <v>29</v>
      </c>
      <c r="P140" t="s">
        <v>131</v>
      </c>
      <c r="Q140">
        <v>2021</v>
      </c>
      <c r="R140" s="3">
        <v>44376</v>
      </c>
      <c r="S140" s="8">
        <f>Tabla1[[#This Row],[DISCOUNT %]]%*Tabla1[[#This Row],[Total Selling Value]]</f>
        <v>93.900800000000004</v>
      </c>
      <c r="T140" s="12">
        <f>Tabla1[[#This Row],[SELLING PRICE]]-Tabla1[[#This Row],[BUYING PRIZE]]</f>
        <v>34.72</v>
      </c>
      <c r="U140" s="12">
        <f>Tabla1[[#This Row],[profit_per_product]]*Tabla1[[#This Row],[QUANTITY]]</f>
        <v>138.88</v>
      </c>
      <c r="V140" s="16">
        <f>Tabla1[[#This Row],[total_profit]]/Tabla1[[#This Row],[Total Selling Value]]</f>
        <v>0.23664122137404581</v>
      </c>
      <c r="W140" s="4" t="str">
        <f>IF(Tabla1[[#This Row],[Total Buying Value]]&gt;=((2/3)*MAX(Tabla1[Total Buying Value])),"Grande",IF(Tabla1[[#This Row],[Total Buying Value]]&lt;=((1/3)*MAX(Tabla1[Total Buying Value])),"Pequeña","Mediana"))</f>
        <v>Pequeña</v>
      </c>
      <c r="X140" s="4" t="str">
        <f>IF(Tabla1[[#This Row],[PAYMENT MODE]]="CASH","VERDADERO","FALSO")</f>
        <v>FALSO</v>
      </c>
      <c r="Y140" s="15" t="str">
        <f>TEXT(Tabla1[[#This Row],[formatted_date]],"mmm-aaaa")</f>
        <v>jun-2021</v>
      </c>
    </row>
    <row r="141" spans="1:25">
      <c r="A141">
        <v>44378</v>
      </c>
      <c r="B141" t="s">
        <v>44</v>
      </c>
      <c r="C141" t="str">
        <f>Tabla1[[#This Row],[DATE]]&amp;Tabla1[[#This Row],[PRODUCT ID]]</f>
        <v>44378P0005</v>
      </c>
      <c r="D141">
        <v>11</v>
      </c>
      <c r="E141" t="s">
        <v>70</v>
      </c>
      <c r="F141" t="s">
        <v>138</v>
      </c>
      <c r="G141" s="5">
        <v>27</v>
      </c>
      <c r="H141" t="s">
        <v>95</v>
      </c>
      <c r="I141" t="s">
        <v>119</v>
      </c>
      <c r="J141" t="s">
        <v>122</v>
      </c>
      <c r="K141" s="12">
        <v>133</v>
      </c>
      <c r="L141" s="12">
        <v>155.61000000000001</v>
      </c>
      <c r="M141" s="12">
        <v>1463</v>
      </c>
      <c r="N141" s="8">
        <v>1711.71</v>
      </c>
      <c r="O141">
        <v>1</v>
      </c>
      <c r="P141" t="s">
        <v>132</v>
      </c>
      <c r="Q141">
        <v>2021</v>
      </c>
      <c r="R141" s="3">
        <v>44378</v>
      </c>
      <c r="S141" s="8">
        <f>Tabla1[[#This Row],[DISCOUNT %]]%*Tabla1[[#This Row],[Total Selling Value]]</f>
        <v>462.16170000000005</v>
      </c>
      <c r="T141" s="12">
        <f>Tabla1[[#This Row],[SELLING PRICE]]-Tabla1[[#This Row],[BUYING PRIZE]]</f>
        <v>22.610000000000014</v>
      </c>
      <c r="U141" s="12">
        <f>Tabla1[[#This Row],[profit_per_product]]*Tabla1[[#This Row],[QUANTITY]]</f>
        <v>248.71000000000015</v>
      </c>
      <c r="V141" s="16">
        <f>Tabla1[[#This Row],[total_profit]]/Tabla1[[#This Row],[Total Selling Value]]</f>
        <v>0.14529914529914539</v>
      </c>
      <c r="W141" s="4" t="str">
        <f>IF(Tabla1[[#This Row],[Total Buying Value]]&gt;=((2/3)*MAX(Tabla1[Total Buying Value])),"Grande",IF(Tabla1[[#This Row],[Total Buying Value]]&lt;=((1/3)*MAX(Tabla1[Total Buying Value])),"Pequeña","Mediana"))</f>
        <v>Mediana</v>
      </c>
      <c r="X141" s="4" t="str">
        <f>IF(Tabla1[[#This Row],[PAYMENT MODE]]="CASH","VERDADERO","FALSO")</f>
        <v>VERDADERO</v>
      </c>
      <c r="Y141" s="15" t="str">
        <f>TEXT(Tabla1[[#This Row],[formatted_date]],"mmm-aaaa")</f>
        <v>jul-2021</v>
      </c>
    </row>
    <row r="142" spans="1:25">
      <c r="A142">
        <v>44379</v>
      </c>
      <c r="B142" t="s">
        <v>40</v>
      </c>
      <c r="C142" t="str">
        <f>Tabla1[[#This Row],[DATE]]&amp;Tabla1[[#This Row],[PRODUCT ID]]</f>
        <v>44379P0010</v>
      </c>
      <c r="D142">
        <v>11</v>
      </c>
      <c r="E142" t="s">
        <v>70</v>
      </c>
      <c r="F142" t="s">
        <v>138</v>
      </c>
      <c r="G142" s="5">
        <v>2</v>
      </c>
      <c r="H142" t="s">
        <v>90</v>
      </c>
      <c r="I142" t="s">
        <v>120</v>
      </c>
      <c r="J142" t="s">
        <v>122</v>
      </c>
      <c r="K142" s="12">
        <v>148</v>
      </c>
      <c r="L142" s="12">
        <v>164.28</v>
      </c>
      <c r="M142" s="12">
        <v>1628</v>
      </c>
      <c r="N142" s="8">
        <v>1807.08</v>
      </c>
      <c r="O142">
        <v>2</v>
      </c>
      <c r="P142" t="s">
        <v>132</v>
      </c>
      <c r="Q142">
        <v>2021</v>
      </c>
      <c r="R142" s="3">
        <v>44379</v>
      </c>
      <c r="S142" s="8">
        <f>Tabla1[[#This Row],[DISCOUNT %]]%*Tabla1[[#This Row],[Total Selling Value]]</f>
        <v>36.141599999999997</v>
      </c>
      <c r="T142" s="12">
        <f>Tabla1[[#This Row],[SELLING PRICE]]-Tabla1[[#This Row],[BUYING PRIZE]]</f>
        <v>16.28</v>
      </c>
      <c r="U142" s="12">
        <f>Tabla1[[#This Row],[profit_per_product]]*Tabla1[[#This Row],[QUANTITY]]</f>
        <v>179.08</v>
      </c>
      <c r="V142" s="16">
        <f>Tabla1[[#This Row],[total_profit]]/Tabla1[[#This Row],[Total Selling Value]]</f>
        <v>9.9099099099099114E-2</v>
      </c>
      <c r="W142" s="4" t="str">
        <f>IF(Tabla1[[#This Row],[Total Buying Value]]&gt;=((2/3)*MAX(Tabla1[Total Buying Value])),"Grande",IF(Tabla1[[#This Row],[Total Buying Value]]&lt;=((1/3)*MAX(Tabla1[Total Buying Value])),"Pequeña","Mediana"))</f>
        <v>Grande</v>
      </c>
      <c r="X142" s="4" t="str">
        <f>IF(Tabla1[[#This Row],[PAYMENT MODE]]="CASH","VERDADERO","FALSO")</f>
        <v>VERDADERO</v>
      </c>
      <c r="Y142" s="15" t="str">
        <f>TEXT(Tabla1[[#This Row],[formatted_date]],"mmm-aaaa")</f>
        <v>jul-2021</v>
      </c>
    </row>
    <row r="143" spans="1:25">
      <c r="A143">
        <v>44380</v>
      </c>
      <c r="B143" t="s">
        <v>58</v>
      </c>
      <c r="C143" t="str">
        <f>Tabla1[[#This Row],[DATE]]&amp;Tabla1[[#This Row],[PRODUCT ID]]</f>
        <v>44380P0033</v>
      </c>
      <c r="D143">
        <v>9</v>
      </c>
      <c r="E143" t="s">
        <v>71</v>
      </c>
      <c r="F143" t="s">
        <v>138</v>
      </c>
      <c r="G143" s="5">
        <v>50</v>
      </c>
      <c r="H143" t="s">
        <v>110</v>
      </c>
      <c r="I143" t="s">
        <v>121</v>
      </c>
      <c r="J143" t="s">
        <v>123</v>
      </c>
      <c r="K143" s="12">
        <v>95</v>
      </c>
      <c r="L143" s="12">
        <v>119.7</v>
      </c>
      <c r="M143" s="12">
        <v>855</v>
      </c>
      <c r="N143" s="8">
        <v>1077.3</v>
      </c>
      <c r="O143">
        <v>3</v>
      </c>
      <c r="P143" t="s">
        <v>132</v>
      </c>
      <c r="Q143">
        <v>2021</v>
      </c>
      <c r="R143" s="3">
        <v>44380</v>
      </c>
      <c r="S143" s="8">
        <f>Tabla1[[#This Row],[DISCOUNT %]]%*Tabla1[[#This Row],[Total Selling Value]]</f>
        <v>538.65</v>
      </c>
      <c r="T143" s="12">
        <f>Tabla1[[#This Row],[SELLING PRICE]]-Tabla1[[#This Row],[BUYING PRIZE]]</f>
        <v>24.700000000000003</v>
      </c>
      <c r="U143" s="12">
        <f>Tabla1[[#This Row],[profit_per_product]]*Tabla1[[#This Row],[QUANTITY]]</f>
        <v>222.3</v>
      </c>
      <c r="V143" s="16">
        <f>Tabla1[[#This Row],[total_profit]]/Tabla1[[#This Row],[Total Selling Value]]</f>
        <v>0.20634920634920637</v>
      </c>
      <c r="W143" s="4" t="str">
        <f>IF(Tabla1[[#This Row],[Total Buying Value]]&gt;=((2/3)*MAX(Tabla1[Total Buying Value])),"Grande",IF(Tabla1[[#This Row],[Total Buying Value]]&lt;=((1/3)*MAX(Tabla1[Total Buying Value])),"Pequeña","Mediana"))</f>
        <v>Mediana</v>
      </c>
      <c r="X143" s="4" t="str">
        <f>IF(Tabla1[[#This Row],[PAYMENT MODE]]="CASH","VERDADERO","FALSO")</f>
        <v>VERDADERO</v>
      </c>
      <c r="Y143" s="15" t="str">
        <f>TEXT(Tabla1[[#This Row],[formatted_date]],"mmm-aaaa")</f>
        <v>jul-2021</v>
      </c>
    </row>
    <row r="144" spans="1:25">
      <c r="A144">
        <v>44380</v>
      </c>
      <c r="B144" t="s">
        <v>26</v>
      </c>
      <c r="C144" t="str">
        <f>Tabla1[[#This Row],[DATE]]&amp;Tabla1[[#This Row],[PRODUCT ID]]</f>
        <v>44380P0003</v>
      </c>
      <c r="D144">
        <v>8</v>
      </c>
      <c r="E144" t="s">
        <v>71</v>
      </c>
      <c r="F144" t="s">
        <v>138</v>
      </c>
      <c r="G144" s="5">
        <v>51</v>
      </c>
      <c r="H144" t="s">
        <v>79</v>
      </c>
      <c r="I144" t="s">
        <v>119</v>
      </c>
      <c r="J144" t="s">
        <v>123</v>
      </c>
      <c r="K144" s="12">
        <v>71</v>
      </c>
      <c r="L144" s="12">
        <v>80.94</v>
      </c>
      <c r="M144" s="12">
        <v>568</v>
      </c>
      <c r="N144" s="8">
        <v>647.52</v>
      </c>
      <c r="O144">
        <v>3</v>
      </c>
      <c r="P144" t="s">
        <v>132</v>
      </c>
      <c r="Q144">
        <v>2021</v>
      </c>
      <c r="R144" s="3">
        <v>44380</v>
      </c>
      <c r="S144" s="8">
        <f>Tabla1[[#This Row],[DISCOUNT %]]%*Tabla1[[#This Row],[Total Selling Value]]</f>
        <v>330.23520000000002</v>
      </c>
      <c r="T144" s="12">
        <f>Tabla1[[#This Row],[SELLING PRICE]]-Tabla1[[#This Row],[BUYING PRIZE]]</f>
        <v>9.9399999999999977</v>
      </c>
      <c r="U144" s="12">
        <f>Tabla1[[#This Row],[profit_per_product]]*Tabla1[[#This Row],[QUANTITY]]</f>
        <v>79.519999999999982</v>
      </c>
      <c r="V144" s="16">
        <f>Tabla1[[#This Row],[total_profit]]/Tabla1[[#This Row],[Total Selling Value]]</f>
        <v>0.12280701754385963</v>
      </c>
      <c r="W144" s="4" t="str">
        <f>IF(Tabla1[[#This Row],[Total Buying Value]]&gt;=((2/3)*MAX(Tabla1[Total Buying Value])),"Grande",IF(Tabla1[[#This Row],[Total Buying Value]]&lt;=((1/3)*MAX(Tabla1[Total Buying Value])),"Pequeña","Mediana"))</f>
        <v>Pequeña</v>
      </c>
      <c r="X144" s="4" t="str">
        <f>IF(Tabla1[[#This Row],[PAYMENT MODE]]="CASH","VERDADERO","FALSO")</f>
        <v>VERDADERO</v>
      </c>
      <c r="Y144" s="15" t="str">
        <f>TEXT(Tabla1[[#This Row],[formatted_date]],"mmm-aaaa")</f>
        <v>jul-2021</v>
      </c>
    </row>
    <row r="145" spans="1:25">
      <c r="A145">
        <v>44382</v>
      </c>
      <c r="B145" t="s">
        <v>49</v>
      </c>
      <c r="C145" t="str">
        <f>Tabla1[[#This Row],[DATE]]&amp;Tabla1[[#This Row],[PRODUCT ID]]</f>
        <v>44382P0002</v>
      </c>
      <c r="D145">
        <v>8</v>
      </c>
      <c r="E145" t="s">
        <v>70</v>
      </c>
      <c r="F145" t="s">
        <v>71</v>
      </c>
      <c r="G145" s="5">
        <v>11</v>
      </c>
      <c r="H145" t="s">
        <v>101</v>
      </c>
      <c r="I145" t="s">
        <v>119</v>
      </c>
      <c r="J145" t="s">
        <v>123</v>
      </c>
      <c r="K145" s="12">
        <v>105</v>
      </c>
      <c r="L145" s="12">
        <v>142.80000000000001</v>
      </c>
      <c r="M145" s="12">
        <v>840</v>
      </c>
      <c r="N145" s="8">
        <v>1142.4000000000001</v>
      </c>
      <c r="O145">
        <v>5</v>
      </c>
      <c r="P145" t="s">
        <v>132</v>
      </c>
      <c r="Q145">
        <v>2021</v>
      </c>
      <c r="R145" s="3">
        <v>44382</v>
      </c>
      <c r="S145" s="8">
        <f>Tabla1[[#This Row],[DISCOUNT %]]%*Tabla1[[#This Row],[Total Selling Value]]</f>
        <v>125.66400000000002</v>
      </c>
      <c r="T145" s="12">
        <f>Tabla1[[#This Row],[SELLING PRICE]]-Tabla1[[#This Row],[BUYING PRIZE]]</f>
        <v>37.800000000000011</v>
      </c>
      <c r="U145" s="12">
        <f>Tabla1[[#This Row],[profit_per_product]]*Tabla1[[#This Row],[QUANTITY]]</f>
        <v>302.40000000000009</v>
      </c>
      <c r="V145" s="16">
        <f>Tabla1[[#This Row],[total_profit]]/Tabla1[[#This Row],[Total Selling Value]]</f>
        <v>0.26470588235294124</v>
      </c>
      <c r="W145" s="4" t="str">
        <f>IF(Tabla1[[#This Row],[Total Buying Value]]&gt;=((2/3)*MAX(Tabla1[Total Buying Value])),"Grande",IF(Tabla1[[#This Row],[Total Buying Value]]&lt;=((1/3)*MAX(Tabla1[Total Buying Value])),"Pequeña","Mediana"))</f>
        <v>Mediana</v>
      </c>
      <c r="X145" s="4" t="str">
        <f>IF(Tabla1[[#This Row],[PAYMENT MODE]]="CASH","VERDADERO","FALSO")</f>
        <v>FALSO</v>
      </c>
      <c r="Y145" s="15" t="str">
        <f>TEXT(Tabla1[[#This Row],[formatted_date]],"mmm-aaaa")</f>
        <v>jul-2021</v>
      </c>
    </row>
    <row r="146" spans="1:25">
      <c r="A146">
        <v>44383</v>
      </c>
      <c r="B146" t="s">
        <v>61</v>
      </c>
      <c r="C146" t="str">
        <f>Tabla1[[#This Row],[DATE]]&amp;Tabla1[[#This Row],[PRODUCT ID]]</f>
        <v>44383P0041</v>
      </c>
      <c r="D146">
        <v>15</v>
      </c>
      <c r="E146" t="s">
        <v>70</v>
      </c>
      <c r="F146" t="s">
        <v>138</v>
      </c>
      <c r="G146" s="5">
        <v>35</v>
      </c>
      <c r="H146" t="s">
        <v>114</v>
      </c>
      <c r="I146" t="s">
        <v>118</v>
      </c>
      <c r="J146" t="s">
        <v>122</v>
      </c>
      <c r="K146" s="12">
        <v>138</v>
      </c>
      <c r="L146" s="12">
        <v>173.88</v>
      </c>
      <c r="M146" s="12">
        <v>2070</v>
      </c>
      <c r="N146" s="8">
        <v>2608.1999999999998</v>
      </c>
      <c r="O146">
        <v>6</v>
      </c>
      <c r="P146" t="s">
        <v>132</v>
      </c>
      <c r="Q146">
        <v>2021</v>
      </c>
      <c r="R146" s="3">
        <v>44383</v>
      </c>
      <c r="S146" s="8">
        <f>Tabla1[[#This Row],[DISCOUNT %]]%*Tabla1[[#This Row],[Total Selling Value]]</f>
        <v>912.86999999999989</v>
      </c>
      <c r="T146" s="12">
        <f>Tabla1[[#This Row],[SELLING PRICE]]-Tabla1[[#This Row],[BUYING PRIZE]]</f>
        <v>35.879999999999995</v>
      </c>
      <c r="U146" s="12">
        <f>Tabla1[[#This Row],[profit_per_product]]*Tabla1[[#This Row],[QUANTITY]]</f>
        <v>538.19999999999993</v>
      </c>
      <c r="V146" s="16">
        <f>Tabla1[[#This Row],[total_profit]]/Tabla1[[#This Row],[Total Selling Value]]</f>
        <v>0.20634920634920634</v>
      </c>
      <c r="W146" s="4" t="str">
        <f>IF(Tabla1[[#This Row],[Total Buying Value]]&gt;=((2/3)*MAX(Tabla1[Total Buying Value])),"Grande",IF(Tabla1[[#This Row],[Total Buying Value]]&lt;=((1/3)*MAX(Tabla1[Total Buying Value])),"Pequeña","Mediana"))</f>
        <v>Grande</v>
      </c>
      <c r="X146" s="4" t="str">
        <f>IF(Tabla1[[#This Row],[PAYMENT MODE]]="CASH","VERDADERO","FALSO")</f>
        <v>VERDADERO</v>
      </c>
      <c r="Y146" s="15" t="str">
        <f>TEXT(Tabla1[[#This Row],[formatted_date]],"mmm-aaaa")</f>
        <v>jul-2021</v>
      </c>
    </row>
    <row r="147" spans="1:25">
      <c r="A147">
        <v>44385</v>
      </c>
      <c r="B147" t="s">
        <v>23</v>
      </c>
      <c r="C147" t="str">
        <f>Tabla1[[#This Row],[DATE]]&amp;Tabla1[[#This Row],[PRODUCT ID]]</f>
        <v>44385P0004</v>
      </c>
      <c r="D147">
        <v>10</v>
      </c>
      <c r="E147" t="s">
        <v>70</v>
      </c>
      <c r="F147" t="s">
        <v>71</v>
      </c>
      <c r="G147" s="5">
        <v>44</v>
      </c>
      <c r="H147" t="s">
        <v>76</v>
      </c>
      <c r="I147" t="s">
        <v>119</v>
      </c>
      <c r="J147" t="s">
        <v>124</v>
      </c>
      <c r="K147" s="12">
        <v>44</v>
      </c>
      <c r="L147" s="12">
        <v>48.84</v>
      </c>
      <c r="M147" s="12">
        <v>440</v>
      </c>
      <c r="N147" s="8">
        <v>488.4</v>
      </c>
      <c r="O147">
        <v>8</v>
      </c>
      <c r="P147" t="s">
        <v>132</v>
      </c>
      <c r="Q147">
        <v>2021</v>
      </c>
      <c r="R147" s="3">
        <v>44385</v>
      </c>
      <c r="S147" s="8">
        <f>Tabla1[[#This Row],[DISCOUNT %]]%*Tabla1[[#This Row],[Total Selling Value]]</f>
        <v>214.89599999999999</v>
      </c>
      <c r="T147" s="12">
        <f>Tabla1[[#This Row],[SELLING PRICE]]-Tabla1[[#This Row],[BUYING PRIZE]]</f>
        <v>4.8400000000000034</v>
      </c>
      <c r="U147" s="12">
        <f>Tabla1[[#This Row],[profit_per_product]]*Tabla1[[#This Row],[QUANTITY]]</f>
        <v>48.400000000000034</v>
      </c>
      <c r="V147" s="16">
        <f>Tabla1[[#This Row],[total_profit]]/Tabla1[[#This Row],[Total Selling Value]]</f>
        <v>9.9099099099099169E-2</v>
      </c>
      <c r="W147" s="4" t="str">
        <f>IF(Tabla1[[#This Row],[Total Buying Value]]&gt;=((2/3)*MAX(Tabla1[Total Buying Value])),"Grande",IF(Tabla1[[#This Row],[Total Buying Value]]&lt;=((1/3)*MAX(Tabla1[Total Buying Value])),"Pequeña","Mediana"))</f>
        <v>Pequeña</v>
      </c>
      <c r="X147" s="4" t="str">
        <f>IF(Tabla1[[#This Row],[PAYMENT MODE]]="CASH","VERDADERO","FALSO")</f>
        <v>FALSO</v>
      </c>
      <c r="Y147" s="15" t="str">
        <f>TEXT(Tabla1[[#This Row],[formatted_date]],"mmm-aaaa")</f>
        <v>jul-2021</v>
      </c>
    </row>
    <row r="148" spans="1:25">
      <c r="A148">
        <v>44387</v>
      </c>
      <c r="B148" t="s">
        <v>33</v>
      </c>
      <c r="C148" t="str">
        <f>Tabla1[[#This Row],[DATE]]&amp;Tabla1[[#This Row],[PRODUCT ID]]</f>
        <v>44387P0034</v>
      </c>
      <c r="D148">
        <v>6</v>
      </c>
      <c r="E148" t="s">
        <v>68</v>
      </c>
      <c r="F148" t="s">
        <v>138</v>
      </c>
      <c r="G148" s="5">
        <v>37</v>
      </c>
      <c r="H148" t="s">
        <v>83</v>
      </c>
      <c r="I148" t="s">
        <v>121</v>
      </c>
      <c r="J148" t="s">
        <v>124</v>
      </c>
      <c r="K148" s="12">
        <v>55</v>
      </c>
      <c r="L148" s="12">
        <v>58.3</v>
      </c>
      <c r="M148" s="12">
        <v>330</v>
      </c>
      <c r="N148" s="8">
        <v>349.8</v>
      </c>
      <c r="O148">
        <v>10</v>
      </c>
      <c r="P148" t="s">
        <v>132</v>
      </c>
      <c r="Q148">
        <v>2021</v>
      </c>
      <c r="R148" s="3">
        <v>44387</v>
      </c>
      <c r="S148" s="8">
        <f>Tabla1[[#This Row],[DISCOUNT %]]%*Tabla1[[#This Row],[Total Selling Value]]</f>
        <v>129.42600000000002</v>
      </c>
      <c r="T148" s="12">
        <f>Tabla1[[#This Row],[SELLING PRICE]]-Tabla1[[#This Row],[BUYING PRIZE]]</f>
        <v>3.2999999999999972</v>
      </c>
      <c r="U148" s="12">
        <f>Tabla1[[#This Row],[profit_per_product]]*Tabla1[[#This Row],[QUANTITY]]</f>
        <v>19.799999999999983</v>
      </c>
      <c r="V148" s="16">
        <f>Tabla1[[#This Row],[total_profit]]/Tabla1[[#This Row],[Total Selling Value]]</f>
        <v>5.6603773584905613E-2</v>
      </c>
      <c r="W148" s="4" t="str">
        <f>IF(Tabla1[[#This Row],[Total Buying Value]]&gt;=((2/3)*MAX(Tabla1[Total Buying Value])),"Grande",IF(Tabla1[[#This Row],[Total Buying Value]]&lt;=((1/3)*MAX(Tabla1[Total Buying Value])),"Pequeña","Mediana"))</f>
        <v>Pequeña</v>
      </c>
      <c r="X148" s="4" t="str">
        <f>IF(Tabla1[[#This Row],[PAYMENT MODE]]="CASH","VERDADERO","FALSO")</f>
        <v>VERDADERO</v>
      </c>
      <c r="Y148" s="15" t="str">
        <f>TEXT(Tabla1[[#This Row],[formatted_date]],"mmm-aaaa")</f>
        <v>jul-2021</v>
      </c>
    </row>
    <row r="149" spans="1:25">
      <c r="A149">
        <v>44388</v>
      </c>
      <c r="B149" t="s">
        <v>57</v>
      </c>
      <c r="C149" t="str">
        <f>Tabla1[[#This Row],[DATE]]&amp;Tabla1[[#This Row],[PRODUCT ID]]</f>
        <v>44388P0009</v>
      </c>
      <c r="D149">
        <v>4</v>
      </c>
      <c r="E149" t="s">
        <v>68</v>
      </c>
      <c r="F149" t="s">
        <v>71</v>
      </c>
      <c r="G149" s="5">
        <v>28</v>
      </c>
      <c r="H149" t="s">
        <v>109</v>
      </c>
      <c r="I149" t="s">
        <v>119</v>
      </c>
      <c r="J149" t="s">
        <v>125</v>
      </c>
      <c r="K149" s="12">
        <v>6</v>
      </c>
      <c r="L149" s="12">
        <v>7.8599999999999994</v>
      </c>
      <c r="M149" s="12">
        <v>24</v>
      </c>
      <c r="N149" s="8">
        <v>31.44</v>
      </c>
      <c r="O149">
        <v>11</v>
      </c>
      <c r="P149" t="s">
        <v>132</v>
      </c>
      <c r="Q149">
        <v>2021</v>
      </c>
      <c r="R149" s="3">
        <v>44388</v>
      </c>
      <c r="S149" s="8">
        <f>Tabla1[[#This Row],[DISCOUNT %]]%*Tabla1[[#This Row],[Total Selling Value]]</f>
        <v>8.8032000000000004</v>
      </c>
      <c r="T149" s="12">
        <f>Tabla1[[#This Row],[SELLING PRICE]]-Tabla1[[#This Row],[BUYING PRIZE]]</f>
        <v>1.8599999999999994</v>
      </c>
      <c r="U149" s="12">
        <f>Tabla1[[#This Row],[profit_per_product]]*Tabla1[[#This Row],[QUANTITY]]</f>
        <v>7.4399999999999977</v>
      </c>
      <c r="V149" s="16">
        <f>Tabla1[[#This Row],[total_profit]]/Tabla1[[#This Row],[Total Selling Value]]</f>
        <v>0.23664122137404572</v>
      </c>
      <c r="W149" s="4" t="str">
        <f>IF(Tabla1[[#This Row],[Total Buying Value]]&gt;=((2/3)*MAX(Tabla1[Total Buying Value])),"Grande",IF(Tabla1[[#This Row],[Total Buying Value]]&lt;=((1/3)*MAX(Tabla1[Total Buying Value])),"Pequeña","Mediana"))</f>
        <v>Pequeña</v>
      </c>
      <c r="X149" s="4" t="str">
        <f>IF(Tabla1[[#This Row],[PAYMENT MODE]]="CASH","VERDADERO","FALSO")</f>
        <v>FALSO</v>
      </c>
      <c r="Y149" s="15" t="str">
        <f>TEXT(Tabla1[[#This Row],[formatted_date]],"mmm-aaaa")</f>
        <v>jul-2021</v>
      </c>
    </row>
    <row r="150" spans="1:25">
      <c r="A150">
        <v>44390</v>
      </c>
      <c r="B150" t="s">
        <v>60</v>
      </c>
      <c r="C150" t="str">
        <f>Tabla1[[#This Row],[DATE]]&amp;Tabla1[[#This Row],[PRODUCT ID]]</f>
        <v>44390P0019</v>
      </c>
      <c r="D150">
        <v>1</v>
      </c>
      <c r="E150" t="s">
        <v>70</v>
      </c>
      <c r="F150" t="s">
        <v>138</v>
      </c>
      <c r="G150" s="5">
        <v>45</v>
      </c>
      <c r="H150" t="s">
        <v>112</v>
      </c>
      <c r="I150" t="s">
        <v>120</v>
      </c>
      <c r="J150" t="s">
        <v>122</v>
      </c>
      <c r="K150" s="12">
        <v>150</v>
      </c>
      <c r="L150" s="12">
        <v>210</v>
      </c>
      <c r="M150" s="12">
        <v>150</v>
      </c>
      <c r="N150" s="8">
        <v>210</v>
      </c>
      <c r="O150">
        <v>13</v>
      </c>
      <c r="P150" t="s">
        <v>132</v>
      </c>
      <c r="Q150">
        <v>2021</v>
      </c>
      <c r="R150" s="3">
        <v>44390</v>
      </c>
      <c r="S150" s="8">
        <f>Tabla1[[#This Row],[DISCOUNT %]]%*Tabla1[[#This Row],[Total Selling Value]]</f>
        <v>94.5</v>
      </c>
      <c r="T150" s="12">
        <f>Tabla1[[#This Row],[SELLING PRICE]]-Tabla1[[#This Row],[BUYING PRIZE]]</f>
        <v>60</v>
      </c>
      <c r="U150" s="12">
        <f>Tabla1[[#This Row],[profit_per_product]]*Tabla1[[#This Row],[QUANTITY]]</f>
        <v>60</v>
      </c>
      <c r="V150" s="16">
        <f>Tabla1[[#This Row],[total_profit]]/Tabla1[[#This Row],[Total Selling Value]]</f>
        <v>0.2857142857142857</v>
      </c>
      <c r="W150" s="4" t="str">
        <f>IF(Tabla1[[#This Row],[Total Buying Value]]&gt;=((2/3)*MAX(Tabla1[Total Buying Value])),"Grande",IF(Tabla1[[#This Row],[Total Buying Value]]&lt;=((1/3)*MAX(Tabla1[Total Buying Value])),"Pequeña","Mediana"))</f>
        <v>Pequeña</v>
      </c>
      <c r="X150" s="4" t="str">
        <f>IF(Tabla1[[#This Row],[PAYMENT MODE]]="CASH","VERDADERO","FALSO")</f>
        <v>VERDADERO</v>
      </c>
      <c r="Y150" s="15" t="str">
        <f>TEXT(Tabla1[[#This Row],[formatted_date]],"mmm-aaaa")</f>
        <v>jul-2021</v>
      </c>
    </row>
    <row r="151" spans="1:25">
      <c r="A151">
        <v>44393</v>
      </c>
      <c r="B151" t="s">
        <v>32</v>
      </c>
      <c r="C151" t="str">
        <f>Tabla1[[#This Row],[DATE]]&amp;Tabla1[[#This Row],[PRODUCT ID]]</f>
        <v>44393P0023</v>
      </c>
      <c r="D151">
        <v>8</v>
      </c>
      <c r="E151" t="s">
        <v>68</v>
      </c>
      <c r="F151" t="s">
        <v>138</v>
      </c>
      <c r="G151" s="5">
        <v>42</v>
      </c>
      <c r="H151" t="s">
        <v>82</v>
      </c>
      <c r="I151" t="s">
        <v>117</v>
      </c>
      <c r="J151" t="s">
        <v>122</v>
      </c>
      <c r="K151" s="12">
        <v>141</v>
      </c>
      <c r="L151" s="12">
        <v>149.46</v>
      </c>
      <c r="M151" s="12">
        <v>1128</v>
      </c>
      <c r="N151" s="8">
        <v>1195.68</v>
      </c>
      <c r="O151">
        <v>16</v>
      </c>
      <c r="P151" t="s">
        <v>132</v>
      </c>
      <c r="Q151">
        <v>2021</v>
      </c>
      <c r="R151" s="3">
        <v>44393</v>
      </c>
      <c r="S151" s="8">
        <f>Tabla1[[#This Row],[DISCOUNT %]]%*Tabla1[[#This Row],[Total Selling Value]]</f>
        <v>502.18560000000002</v>
      </c>
      <c r="T151" s="12">
        <f>Tabla1[[#This Row],[SELLING PRICE]]-Tabla1[[#This Row],[BUYING PRIZE]]</f>
        <v>8.460000000000008</v>
      </c>
      <c r="U151" s="12">
        <f>Tabla1[[#This Row],[profit_per_product]]*Tabla1[[#This Row],[QUANTITY]]</f>
        <v>67.680000000000064</v>
      </c>
      <c r="V151" s="16">
        <f>Tabla1[[#This Row],[total_profit]]/Tabla1[[#This Row],[Total Selling Value]]</f>
        <v>5.660377358490571E-2</v>
      </c>
      <c r="W151" s="4" t="str">
        <f>IF(Tabla1[[#This Row],[Total Buying Value]]&gt;=((2/3)*MAX(Tabla1[Total Buying Value])),"Grande",IF(Tabla1[[#This Row],[Total Buying Value]]&lt;=((1/3)*MAX(Tabla1[Total Buying Value])),"Pequeña","Mediana"))</f>
        <v>Mediana</v>
      </c>
      <c r="X151" s="4" t="str">
        <f>IF(Tabla1[[#This Row],[PAYMENT MODE]]="CASH","VERDADERO","FALSO")</f>
        <v>VERDADERO</v>
      </c>
      <c r="Y151" s="15" t="str">
        <f>TEXT(Tabla1[[#This Row],[formatted_date]],"mmm-aaaa")</f>
        <v>jul-2021</v>
      </c>
    </row>
    <row r="152" spans="1:25">
      <c r="A152">
        <v>44395</v>
      </c>
      <c r="B152" t="s">
        <v>46</v>
      </c>
      <c r="C152" t="str">
        <f>Tabla1[[#This Row],[DATE]]&amp;Tabla1[[#This Row],[PRODUCT ID]]</f>
        <v>44395P0027</v>
      </c>
      <c r="D152">
        <v>14</v>
      </c>
      <c r="E152" t="s">
        <v>71</v>
      </c>
      <c r="F152" t="s">
        <v>71</v>
      </c>
      <c r="G152" s="5">
        <v>31</v>
      </c>
      <c r="H152" t="s">
        <v>97</v>
      </c>
      <c r="I152" t="s">
        <v>121</v>
      </c>
      <c r="J152" t="s">
        <v>124</v>
      </c>
      <c r="K152" s="12">
        <v>48</v>
      </c>
      <c r="L152" s="12">
        <v>57.12</v>
      </c>
      <c r="M152" s="12">
        <v>672</v>
      </c>
      <c r="N152" s="8">
        <v>799.68000000000006</v>
      </c>
      <c r="O152">
        <v>18</v>
      </c>
      <c r="P152" t="s">
        <v>132</v>
      </c>
      <c r="Q152">
        <v>2021</v>
      </c>
      <c r="R152" s="3">
        <v>44395</v>
      </c>
      <c r="S152" s="8">
        <f>Tabla1[[#This Row],[DISCOUNT %]]%*Tabla1[[#This Row],[Total Selling Value]]</f>
        <v>247.9008</v>
      </c>
      <c r="T152" s="12">
        <f>Tabla1[[#This Row],[SELLING PRICE]]-Tabla1[[#This Row],[BUYING PRIZE]]</f>
        <v>9.1199999999999974</v>
      </c>
      <c r="U152" s="12">
        <f>Tabla1[[#This Row],[profit_per_product]]*Tabla1[[#This Row],[QUANTITY]]</f>
        <v>127.67999999999996</v>
      </c>
      <c r="V152" s="16">
        <f>Tabla1[[#This Row],[total_profit]]/Tabla1[[#This Row],[Total Selling Value]]</f>
        <v>0.15966386554621842</v>
      </c>
      <c r="W152" s="4" t="str">
        <f>IF(Tabla1[[#This Row],[Total Buying Value]]&gt;=((2/3)*MAX(Tabla1[Total Buying Value])),"Grande",IF(Tabla1[[#This Row],[Total Buying Value]]&lt;=((1/3)*MAX(Tabla1[Total Buying Value])),"Pequeña","Mediana"))</f>
        <v>Pequeña</v>
      </c>
      <c r="X152" s="4" t="str">
        <f>IF(Tabla1[[#This Row],[PAYMENT MODE]]="CASH","VERDADERO","FALSO")</f>
        <v>FALSO</v>
      </c>
      <c r="Y152" s="15" t="str">
        <f>TEXT(Tabla1[[#This Row],[formatted_date]],"mmm-aaaa")</f>
        <v>jul-2021</v>
      </c>
    </row>
    <row r="153" spans="1:25">
      <c r="A153">
        <v>44397</v>
      </c>
      <c r="B153" t="s">
        <v>21</v>
      </c>
      <c r="C153" t="str">
        <f>Tabla1[[#This Row],[DATE]]&amp;Tabla1[[#This Row],[PRODUCT ID]]</f>
        <v>44397P0038</v>
      </c>
      <c r="D153">
        <v>11</v>
      </c>
      <c r="E153" t="s">
        <v>71</v>
      </c>
      <c r="F153" t="s">
        <v>71</v>
      </c>
      <c r="G153" s="5">
        <v>3</v>
      </c>
      <c r="H153" t="s">
        <v>74</v>
      </c>
      <c r="I153" t="s">
        <v>118</v>
      </c>
      <c r="J153" t="s">
        <v>123</v>
      </c>
      <c r="K153" s="12">
        <v>72</v>
      </c>
      <c r="L153" s="12">
        <v>79.92</v>
      </c>
      <c r="M153" s="12">
        <v>792</v>
      </c>
      <c r="N153" s="8">
        <v>879.12</v>
      </c>
      <c r="O153">
        <v>20</v>
      </c>
      <c r="P153" t="s">
        <v>132</v>
      </c>
      <c r="Q153">
        <v>2021</v>
      </c>
      <c r="R153" s="3">
        <v>44397</v>
      </c>
      <c r="S153" s="8">
        <f>Tabla1[[#This Row],[DISCOUNT %]]%*Tabla1[[#This Row],[Total Selling Value]]</f>
        <v>26.3736</v>
      </c>
      <c r="T153" s="12">
        <f>Tabla1[[#This Row],[SELLING PRICE]]-Tabla1[[#This Row],[BUYING PRIZE]]</f>
        <v>7.9200000000000017</v>
      </c>
      <c r="U153" s="12">
        <f>Tabla1[[#This Row],[profit_per_product]]*Tabla1[[#This Row],[QUANTITY]]</f>
        <v>87.120000000000019</v>
      </c>
      <c r="V153" s="16">
        <f>Tabla1[[#This Row],[total_profit]]/Tabla1[[#This Row],[Total Selling Value]]</f>
        <v>9.9099099099099114E-2</v>
      </c>
      <c r="W153" s="4" t="str">
        <f>IF(Tabla1[[#This Row],[Total Buying Value]]&gt;=((2/3)*MAX(Tabla1[Total Buying Value])),"Grande",IF(Tabla1[[#This Row],[Total Buying Value]]&lt;=((1/3)*MAX(Tabla1[Total Buying Value])),"Pequeña","Mediana"))</f>
        <v>Mediana</v>
      </c>
      <c r="X153" s="4" t="str">
        <f>IF(Tabla1[[#This Row],[PAYMENT MODE]]="CASH","VERDADERO","FALSO")</f>
        <v>FALSO</v>
      </c>
      <c r="Y153" s="15" t="str">
        <f>TEXT(Tabla1[[#This Row],[formatted_date]],"mmm-aaaa")</f>
        <v>jul-2021</v>
      </c>
    </row>
    <row r="154" spans="1:25">
      <c r="A154">
        <v>44397</v>
      </c>
      <c r="B154" t="s">
        <v>43</v>
      </c>
      <c r="C154" t="str">
        <f>Tabla1[[#This Row],[DATE]]&amp;Tabla1[[#This Row],[PRODUCT ID]]</f>
        <v>44397P0043</v>
      </c>
      <c r="D154">
        <v>5</v>
      </c>
      <c r="E154" t="s">
        <v>70</v>
      </c>
      <c r="F154" t="s">
        <v>71</v>
      </c>
      <c r="G154" s="5">
        <v>8</v>
      </c>
      <c r="H154" t="s">
        <v>94</v>
      </c>
      <c r="I154" t="s">
        <v>118</v>
      </c>
      <c r="J154" t="s">
        <v>123</v>
      </c>
      <c r="K154" s="12">
        <v>67</v>
      </c>
      <c r="L154" s="12">
        <v>83.08</v>
      </c>
      <c r="M154" s="12">
        <v>335</v>
      </c>
      <c r="N154" s="8">
        <v>415.4</v>
      </c>
      <c r="O154">
        <v>20</v>
      </c>
      <c r="P154" t="s">
        <v>132</v>
      </c>
      <c r="Q154">
        <v>2021</v>
      </c>
      <c r="R154" s="3">
        <v>44397</v>
      </c>
      <c r="S154" s="8">
        <f>Tabla1[[#This Row],[DISCOUNT %]]%*Tabla1[[#This Row],[Total Selling Value]]</f>
        <v>33.231999999999999</v>
      </c>
      <c r="T154" s="12">
        <f>Tabla1[[#This Row],[SELLING PRICE]]-Tabla1[[#This Row],[BUYING PRIZE]]</f>
        <v>16.079999999999998</v>
      </c>
      <c r="U154" s="12">
        <f>Tabla1[[#This Row],[profit_per_product]]*Tabla1[[#This Row],[QUANTITY]]</f>
        <v>80.399999999999991</v>
      </c>
      <c r="V154" s="16">
        <f>Tabla1[[#This Row],[total_profit]]/Tabla1[[#This Row],[Total Selling Value]]</f>
        <v>0.19354838709677419</v>
      </c>
      <c r="W154" s="4" t="str">
        <f>IF(Tabla1[[#This Row],[Total Buying Value]]&gt;=((2/3)*MAX(Tabla1[Total Buying Value])),"Grande",IF(Tabla1[[#This Row],[Total Buying Value]]&lt;=((1/3)*MAX(Tabla1[Total Buying Value])),"Pequeña","Mediana"))</f>
        <v>Pequeña</v>
      </c>
      <c r="X154" s="4" t="str">
        <f>IF(Tabla1[[#This Row],[PAYMENT MODE]]="CASH","VERDADERO","FALSO")</f>
        <v>FALSO</v>
      </c>
      <c r="Y154" s="15" t="str">
        <f>TEXT(Tabla1[[#This Row],[formatted_date]],"mmm-aaaa")</f>
        <v>jul-2021</v>
      </c>
    </row>
    <row r="155" spans="1:25">
      <c r="A155">
        <v>44398</v>
      </c>
      <c r="B155" t="s">
        <v>39</v>
      </c>
      <c r="C155" t="str">
        <f>Tabla1[[#This Row],[DATE]]&amp;Tabla1[[#This Row],[PRODUCT ID]]</f>
        <v>44398P0029</v>
      </c>
      <c r="D155">
        <v>15</v>
      </c>
      <c r="E155" t="s">
        <v>70</v>
      </c>
      <c r="F155" t="s">
        <v>71</v>
      </c>
      <c r="G155" s="5">
        <v>41</v>
      </c>
      <c r="H155" t="s">
        <v>89</v>
      </c>
      <c r="I155" t="s">
        <v>121</v>
      </c>
      <c r="J155" t="s">
        <v>124</v>
      </c>
      <c r="K155" s="12">
        <v>47</v>
      </c>
      <c r="L155" s="12">
        <v>53.11</v>
      </c>
      <c r="M155" s="12">
        <v>705</v>
      </c>
      <c r="N155" s="8">
        <v>796.65</v>
      </c>
      <c r="O155">
        <v>21</v>
      </c>
      <c r="P155" t="s">
        <v>132</v>
      </c>
      <c r="Q155">
        <v>2021</v>
      </c>
      <c r="R155" s="3">
        <v>44398</v>
      </c>
      <c r="S155" s="8">
        <f>Tabla1[[#This Row],[DISCOUNT %]]%*Tabla1[[#This Row],[Total Selling Value]]</f>
        <v>326.62649999999996</v>
      </c>
      <c r="T155" s="12">
        <f>Tabla1[[#This Row],[SELLING PRICE]]-Tabla1[[#This Row],[BUYING PRIZE]]</f>
        <v>6.1099999999999994</v>
      </c>
      <c r="U155" s="12">
        <f>Tabla1[[#This Row],[profit_per_product]]*Tabla1[[#This Row],[QUANTITY]]</f>
        <v>91.649999999999991</v>
      </c>
      <c r="V155" s="16">
        <f>Tabla1[[#This Row],[total_profit]]/Tabla1[[#This Row],[Total Selling Value]]</f>
        <v>0.11504424778761062</v>
      </c>
      <c r="W155" s="4" t="str">
        <f>IF(Tabla1[[#This Row],[Total Buying Value]]&gt;=((2/3)*MAX(Tabla1[Total Buying Value])),"Grande",IF(Tabla1[[#This Row],[Total Buying Value]]&lt;=((1/3)*MAX(Tabla1[Total Buying Value])),"Pequeña","Mediana"))</f>
        <v>Pequeña</v>
      </c>
      <c r="X155" s="4" t="str">
        <f>IF(Tabla1[[#This Row],[PAYMENT MODE]]="CASH","VERDADERO","FALSO")</f>
        <v>FALSO</v>
      </c>
      <c r="Y155" s="15" t="str">
        <f>TEXT(Tabla1[[#This Row],[formatted_date]],"mmm-aaaa")</f>
        <v>jul-2021</v>
      </c>
    </row>
    <row r="156" spans="1:25">
      <c r="A156">
        <v>44399</v>
      </c>
      <c r="B156" t="s">
        <v>62</v>
      </c>
      <c r="C156" t="str">
        <f>Tabla1[[#This Row],[DATE]]&amp;Tabla1[[#This Row],[PRODUCT ID]]</f>
        <v>44399P0026</v>
      </c>
      <c r="D156">
        <v>3</v>
      </c>
      <c r="E156" t="s">
        <v>68</v>
      </c>
      <c r="F156" t="s">
        <v>138</v>
      </c>
      <c r="G156" s="5">
        <v>14</v>
      </c>
      <c r="H156" t="s">
        <v>115</v>
      </c>
      <c r="I156" t="s">
        <v>121</v>
      </c>
      <c r="J156" t="s">
        <v>125</v>
      </c>
      <c r="K156" s="12">
        <v>18</v>
      </c>
      <c r="L156" s="12">
        <v>24.66</v>
      </c>
      <c r="M156" s="12">
        <v>54</v>
      </c>
      <c r="N156" s="8">
        <v>73.98</v>
      </c>
      <c r="O156">
        <v>22</v>
      </c>
      <c r="P156" t="s">
        <v>132</v>
      </c>
      <c r="Q156">
        <v>2021</v>
      </c>
      <c r="R156" s="3">
        <v>44399</v>
      </c>
      <c r="S156" s="8">
        <f>Tabla1[[#This Row],[DISCOUNT %]]%*Tabla1[[#This Row],[Total Selling Value]]</f>
        <v>10.357200000000002</v>
      </c>
      <c r="T156" s="12">
        <f>Tabla1[[#This Row],[SELLING PRICE]]-Tabla1[[#This Row],[BUYING PRIZE]]</f>
        <v>6.66</v>
      </c>
      <c r="U156" s="12">
        <f>Tabla1[[#This Row],[profit_per_product]]*Tabla1[[#This Row],[QUANTITY]]</f>
        <v>19.98</v>
      </c>
      <c r="V156" s="16">
        <f>Tabla1[[#This Row],[total_profit]]/Tabla1[[#This Row],[Total Selling Value]]</f>
        <v>0.27007299270072993</v>
      </c>
      <c r="W156" s="4" t="str">
        <f>IF(Tabla1[[#This Row],[Total Buying Value]]&gt;=((2/3)*MAX(Tabla1[Total Buying Value])),"Grande",IF(Tabla1[[#This Row],[Total Buying Value]]&lt;=((1/3)*MAX(Tabla1[Total Buying Value])),"Pequeña","Mediana"))</f>
        <v>Pequeña</v>
      </c>
      <c r="X156" s="4" t="str">
        <f>IF(Tabla1[[#This Row],[PAYMENT MODE]]="CASH","VERDADERO","FALSO")</f>
        <v>VERDADERO</v>
      </c>
      <c r="Y156" s="15" t="str">
        <f>TEXT(Tabla1[[#This Row],[formatted_date]],"mmm-aaaa")</f>
        <v>jul-2021</v>
      </c>
    </row>
    <row r="157" spans="1:25">
      <c r="A157">
        <v>44399</v>
      </c>
      <c r="B157" t="s">
        <v>20</v>
      </c>
      <c r="C157" t="str">
        <f>Tabla1[[#This Row],[DATE]]&amp;Tabla1[[#This Row],[PRODUCT ID]]</f>
        <v>44399P0024</v>
      </c>
      <c r="D157">
        <v>14</v>
      </c>
      <c r="E157" t="s">
        <v>71</v>
      </c>
      <c r="F157" t="s">
        <v>138</v>
      </c>
      <c r="G157" s="5">
        <v>27</v>
      </c>
      <c r="H157" t="s">
        <v>73</v>
      </c>
      <c r="I157" t="s">
        <v>117</v>
      </c>
      <c r="J157" t="s">
        <v>122</v>
      </c>
      <c r="K157" s="12">
        <v>144</v>
      </c>
      <c r="L157" s="12">
        <v>156.96</v>
      </c>
      <c r="M157" s="12">
        <v>2016</v>
      </c>
      <c r="N157" s="8">
        <v>2197.44</v>
      </c>
      <c r="O157">
        <v>22</v>
      </c>
      <c r="P157" t="s">
        <v>132</v>
      </c>
      <c r="Q157">
        <v>2021</v>
      </c>
      <c r="R157" s="3">
        <v>44399</v>
      </c>
      <c r="S157" s="8">
        <f>Tabla1[[#This Row],[DISCOUNT %]]%*Tabla1[[#This Row],[Total Selling Value]]</f>
        <v>593.30880000000002</v>
      </c>
      <c r="T157" s="12">
        <f>Tabla1[[#This Row],[SELLING PRICE]]-Tabla1[[#This Row],[BUYING PRIZE]]</f>
        <v>12.960000000000008</v>
      </c>
      <c r="U157" s="12">
        <f>Tabla1[[#This Row],[profit_per_product]]*Tabla1[[#This Row],[QUANTITY]]</f>
        <v>181.44000000000011</v>
      </c>
      <c r="V157" s="16">
        <f>Tabla1[[#This Row],[total_profit]]/Tabla1[[#This Row],[Total Selling Value]]</f>
        <v>8.2568807339449588E-2</v>
      </c>
      <c r="W157" s="4" t="str">
        <f>IF(Tabla1[[#This Row],[Total Buying Value]]&gt;=((2/3)*MAX(Tabla1[Total Buying Value])),"Grande",IF(Tabla1[[#This Row],[Total Buying Value]]&lt;=((1/3)*MAX(Tabla1[Total Buying Value])),"Pequeña","Mediana"))</f>
        <v>Grande</v>
      </c>
      <c r="X157" s="4" t="str">
        <f>IF(Tabla1[[#This Row],[PAYMENT MODE]]="CASH","VERDADERO","FALSO")</f>
        <v>VERDADERO</v>
      </c>
      <c r="Y157" s="15" t="str">
        <f>TEXT(Tabla1[[#This Row],[formatted_date]],"mmm-aaaa")</f>
        <v>jul-2021</v>
      </c>
    </row>
    <row r="158" spans="1:25">
      <c r="A158">
        <v>44400</v>
      </c>
      <c r="B158" t="s">
        <v>63</v>
      </c>
      <c r="C158" t="str">
        <f>Tabla1[[#This Row],[DATE]]&amp;Tabla1[[#This Row],[PRODUCT ID]]</f>
        <v>44400P0036</v>
      </c>
      <c r="D158">
        <v>7</v>
      </c>
      <c r="E158" t="s">
        <v>68</v>
      </c>
      <c r="F158" t="s">
        <v>71</v>
      </c>
      <c r="G158" s="5">
        <v>45</v>
      </c>
      <c r="H158" t="s">
        <v>116</v>
      </c>
      <c r="I158" t="s">
        <v>121</v>
      </c>
      <c r="J158" t="s">
        <v>123</v>
      </c>
      <c r="K158" s="12">
        <v>90</v>
      </c>
      <c r="L158" s="12">
        <v>96.3</v>
      </c>
      <c r="M158" s="12">
        <v>630</v>
      </c>
      <c r="N158" s="8">
        <v>674.1</v>
      </c>
      <c r="O158">
        <v>23</v>
      </c>
      <c r="P158" t="s">
        <v>132</v>
      </c>
      <c r="Q158">
        <v>2021</v>
      </c>
      <c r="R158" s="3">
        <v>44400</v>
      </c>
      <c r="S158" s="8">
        <f>Tabla1[[#This Row],[DISCOUNT %]]%*Tabla1[[#This Row],[Total Selling Value]]</f>
        <v>303.34500000000003</v>
      </c>
      <c r="T158" s="12">
        <f>Tabla1[[#This Row],[SELLING PRICE]]-Tabla1[[#This Row],[BUYING PRIZE]]</f>
        <v>6.2999999999999972</v>
      </c>
      <c r="U158" s="12">
        <f>Tabla1[[#This Row],[profit_per_product]]*Tabla1[[#This Row],[QUANTITY]]</f>
        <v>44.09999999999998</v>
      </c>
      <c r="V158" s="16">
        <f>Tabla1[[#This Row],[total_profit]]/Tabla1[[#This Row],[Total Selling Value]]</f>
        <v>6.5420560747663517E-2</v>
      </c>
      <c r="W158" s="4" t="str">
        <f>IF(Tabla1[[#This Row],[Total Buying Value]]&gt;=((2/3)*MAX(Tabla1[Total Buying Value])),"Grande",IF(Tabla1[[#This Row],[Total Buying Value]]&lt;=((1/3)*MAX(Tabla1[Total Buying Value])),"Pequeña","Mediana"))</f>
        <v>Pequeña</v>
      </c>
      <c r="X158" s="4" t="str">
        <f>IF(Tabla1[[#This Row],[PAYMENT MODE]]="CASH","VERDADERO","FALSO")</f>
        <v>FALSO</v>
      </c>
      <c r="Y158" s="15" t="str">
        <f>TEXT(Tabla1[[#This Row],[formatted_date]],"mmm-aaaa")</f>
        <v>jul-2021</v>
      </c>
    </row>
    <row r="159" spans="1:25">
      <c r="A159">
        <v>44400</v>
      </c>
      <c r="B159" t="s">
        <v>28</v>
      </c>
      <c r="C159" t="str">
        <f>Tabla1[[#This Row],[DATE]]&amp;Tabla1[[#This Row],[PRODUCT ID]]</f>
        <v>44400P0037</v>
      </c>
      <c r="D159">
        <v>8</v>
      </c>
      <c r="E159" t="s">
        <v>70</v>
      </c>
      <c r="F159" t="s">
        <v>71</v>
      </c>
      <c r="G159" s="5">
        <v>15</v>
      </c>
      <c r="H159" t="s">
        <v>93</v>
      </c>
      <c r="I159" t="s">
        <v>118</v>
      </c>
      <c r="J159" t="s">
        <v>123</v>
      </c>
      <c r="K159" s="12">
        <v>67</v>
      </c>
      <c r="L159" s="12">
        <v>85.76</v>
      </c>
      <c r="M159" s="12">
        <v>536</v>
      </c>
      <c r="N159" s="8">
        <v>686.08</v>
      </c>
      <c r="O159">
        <v>23</v>
      </c>
      <c r="P159" t="s">
        <v>132</v>
      </c>
      <c r="Q159">
        <v>2021</v>
      </c>
      <c r="R159" s="3">
        <v>44400</v>
      </c>
      <c r="S159" s="8">
        <f>Tabla1[[#This Row],[DISCOUNT %]]%*Tabla1[[#This Row],[Total Selling Value]]</f>
        <v>102.91200000000001</v>
      </c>
      <c r="T159" s="12">
        <f>Tabla1[[#This Row],[SELLING PRICE]]-Tabla1[[#This Row],[BUYING PRIZE]]</f>
        <v>18.760000000000005</v>
      </c>
      <c r="U159" s="12">
        <f>Tabla1[[#This Row],[profit_per_product]]*Tabla1[[#This Row],[QUANTITY]]</f>
        <v>150.08000000000004</v>
      </c>
      <c r="V159" s="16">
        <f>Tabla1[[#This Row],[total_profit]]/Tabla1[[#This Row],[Total Selling Value]]</f>
        <v>0.21875000000000006</v>
      </c>
      <c r="W159" s="4" t="str">
        <f>IF(Tabla1[[#This Row],[Total Buying Value]]&gt;=((2/3)*MAX(Tabla1[Total Buying Value])),"Grande",IF(Tabla1[[#This Row],[Total Buying Value]]&lt;=((1/3)*MAX(Tabla1[Total Buying Value])),"Pequeña","Mediana"))</f>
        <v>Pequeña</v>
      </c>
      <c r="X159" s="4" t="str">
        <f>IF(Tabla1[[#This Row],[PAYMENT MODE]]="CASH","VERDADERO","FALSO")</f>
        <v>FALSO</v>
      </c>
      <c r="Y159" s="15" t="str">
        <f>TEXT(Tabla1[[#This Row],[formatted_date]],"mmm-aaaa")</f>
        <v>jul-2021</v>
      </c>
    </row>
    <row r="160" spans="1:25">
      <c r="A160">
        <v>44401</v>
      </c>
      <c r="B160" t="s">
        <v>57</v>
      </c>
      <c r="C160" t="str">
        <f>Tabla1[[#This Row],[DATE]]&amp;Tabla1[[#This Row],[PRODUCT ID]]</f>
        <v>44401P0009</v>
      </c>
      <c r="D160">
        <v>4</v>
      </c>
      <c r="E160" t="s">
        <v>71</v>
      </c>
      <c r="F160" t="s">
        <v>138</v>
      </c>
      <c r="G160" s="5">
        <v>26</v>
      </c>
      <c r="H160" t="s">
        <v>109</v>
      </c>
      <c r="I160" t="s">
        <v>119</v>
      </c>
      <c r="J160" t="s">
        <v>125</v>
      </c>
      <c r="K160" s="12">
        <v>6</v>
      </c>
      <c r="L160" s="12">
        <v>7.8599999999999994</v>
      </c>
      <c r="M160" s="12">
        <v>24</v>
      </c>
      <c r="N160" s="8">
        <v>31.44</v>
      </c>
      <c r="O160">
        <v>24</v>
      </c>
      <c r="P160" t="s">
        <v>132</v>
      </c>
      <c r="Q160">
        <v>2021</v>
      </c>
      <c r="R160" s="3">
        <v>44401</v>
      </c>
      <c r="S160" s="8">
        <f>Tabla1[[#This Row],[DISCOUNT %]]%*Tabla1[[#This Row],[Total Selling Value]]</f>
        <v>8.1744000000000003</v>
      </c>
      <c r="T160" s="12">
        <f>Tabla1[[#This Row],[SELLING PRICE]]-Tabla1[[#This Row],[BUYING PRIZE]]</f>
        <v>1.8599999999999994</v>
      </c>
      <c r="U160" s="12">
        <f>Tabla1[[#This Row],[profit_per_product]]*Tabla1[[#This Row],[QUANTITY]]</f>
        <v>7.4399999999999977</v>
      </c>
      <c r="V160" s="16">
        <f>Tabla1[[#This Row],[total_profit]]/Tabla1[[#This Row],[Total Selling Value]]</f>
        <v>0.23664122137404572</v>
      </c>
      <c r="W160" s="4" t="str">
        <f>IF(Tabla1[[#This Row],[Total Buying Value]]&gt;=((2/3)*MAX(Tabla1[Total Buying Value])),"Grande",IF(Tabla1[[#This Row],[Total Buying Value]]&lt;=((1/3)*MAX(Tabla1[Total Buying Value])),"Pequeña","Mediana"))</f>
        <v>Pequeña</v>
      </c>
      <c r="X160" s="4" t="str">
        <f>IF(Tabla1[[#This Row],[PAYMENT MODE]]="CASH","VERDADERO","FALSO")</f>
        <v>VERDADERO</v>
      </c>
      <c r="Y160" s="15" t="str">
        <f>TEXT(Tabla1[[#This Row],[formatted_date]],"mmm-aaaa")</f>
        <v>jul-2021</v>
      </c>
    </row>
    <row r="161" spans="1:25">
      <c r="A161">
        <v>44406</v>
      </c>
      <c r="B161" t="s">
        <v>31</v>
      </c>
      <c r="C161" t="str">
        <f>Tabla1[[#This Row],[DATE]]&amp;Tabla1[[#This Row],[PRODUCT ID]]</f>
        <v>44406P0044</v>
      </c>
      <c r="D161">
        <v>15</v>
      </c>
      <c r="E161" t="s">
        <v>71</v>
      </c>
      <c r="F161" t="s">
        <v>138</v>
      </c>
      <c r="G161" s="5">
        <v>34</v>
      </c>
      <c r="H161" t="s">
        <v>81</v>
      </c>
      <c r="I161" t="s">
        <v>118</v>
      </c>
      <c r="J161" t="s">
        <v>123</v>
      </c>
      <c r="K161" s="12">
        <v>76</v>
      </c>
      <c r="L161" s="12">
        <v>82.08</v>
      </c>
      <c r="M161" s="12">
        <v>1140</v>
      </c>
      <c r="N161" s="8">
        <v>1231.2</v>
      </c>
      <c r="O161">
        <v>29</v>
      </c>
      <c r="P161" t="s">
        <v>132</v>
      </c>
      <c r="Q161">
        <v>2021</v>
      </c>
      <c r="R161" s="3">
        <v>44406</v>
      </c>
      <c r="S161" s="8">
        <f>Tabla1[[#This Row],[DISCOUNT %]]%*Tabla1[[#This Row],[Total Selling Value]]</f>
        <v>418.60800000000006</v>
      </c>
      <c r="T161" s="12">
        <f>Tabla1[[#This Row],[SELLING PRICE]]-Tabla1[[#This Row],[BUYING PRIZE]]</f>
        <v>6.0799999999999983</v>
      </c>
      <c r="U161" s="12">
        <f>Tabla1[[#This Row],[profit_per_product]]*Tabla1[[#This Row],[QUANTITY]]</f>
        <v>91.199999999999974</v>
      </c>
      <c r="V161" s="16">
        <f>Tabla1[[#This Row],[total_profit]]/Tabla1[[#This Row],[Total Selling Value]]</f>
        <v>7.4074074074074056E-2</v>
      </c>
      <c r="W161" s="4" t="str">
        <f>IF(Tabla1[[#This Row],[Total Buying Value]]&gt;=((2/3)*MAX(Tabla1[Total Buying Value])),"Grande",IF(Tabla1[[#This Row],[Total Buying Value]]&lt;=((1/3)*MAX(Tabla1[Total Buying Value])),"Pequeña","Mediana"))</f>
        <v>Mediana</v>
      </c>
      <c r="X161" s="4" t="str">
        <f>IF(Tabla1[[#This Row],[PAYMENT MODE]]="CASH","VERDADERO","FALSO")</f>
        <v>VERDADERO</v>
      </c>
      <c r="Y161" s="15" t="str">
        <f>TEXT(Tabla1[[#This Row],[formatted_date]],"mmm-aaaa")</f>
        <v>jul-2021</v>
      </c>
    </row>
    <row r="162" spans="1:25">
      <c r="A162">
        <v>44409</v>
      </c>
      <c r="B162" t="s">
        <v>36</v>
      </c>
      <c r="C162" t="str">
        <f>Tabla1[[#This Row],[DATE]]&amp;Tabla1[[#This Row],[PRODUCT ID]]</f>
        <v>44409P0001</v>
      </c>
      <c r="D162">
        <v>11</v>
      </c>
      <c r="E162" t="s">
        <v>70</v>
      </c>
      <c r="F162" t="s">
        <v>138</v>
      </c>
      <c r="G162" s="5">
        <v>35</v>
      </c>
      <c r="H162" t="s">
        <v>86</v>
      </c>
      <c r="I162" t="s">
        <v>119</v>
      </c>
      <c r="J162" t="s">
        <v>123</v>
      </c>
      <c r="K162" s="12">
        <v>98</v>
      </c>
      <c r="L162" s="12">
        <v>103.88</v>
      </c>
      <c r="M162" s="12">
        <v>1078</v>
      </c>
      <c r="N162" s="8">
        <v>1142.68</v>
      </c>
      <c r="O162">
        <v>1</v>
      </c>
      <c r="P162" t="s">
        <v>133</v>
      </c>
      <c r="Q162">
        <v>2021</v>
      </c>
      <c r="R162" s="3">
        <v>44409</v>
      </c>
      <c r="S162" s="8">
        <f>Tabla1[[#This Row],[DISCOUNT %]]%*Tabla1[[#This Row],[Total Selling Value]]</f>
        <v>399.93799999999999</v>
      </c>
      <c r="T162" s="12">
        <f>Tabla1[[#This Row],[SELLING PRICE]]-Tabla1[[#This Row],[BUYING PRIZE]]</f>
        <v>5.8799999999999955</v>
      </c>
      <c r="U162" s="12">
        <f>Tabla1[[#This Row],[profit_per_product]]*Tabla1[[#This Row],[QUANTITY]]</f>
        <v>64.67999999999995</v>
      </c>
      <c r="V162" s="16">
        <f>Tabla1[[#This Row],[total_profit]]/Tabla1[[#This Row],[Total Selling Value]]</f>
        <v>5.6603773584905613E-2</v>
      </c>
      <c r="W162" s="4" t="str">
        <f>IF(Tabla1[[#This Row],[Total Buying Value]]&gt;=((2/3)*MAX(Tabla1[Total Buying Value])),"Grande",IF(Tabla1[[#This Row],[Total Buying Value]]&lt;=((1/3)*MAX(Tabla1[Total Buying Value])),"Pequeña","Mediana"))</f>
        <v>Mediana</v>
      </c>
      <c r="X162" s="4" t="str">
        <f>IF(Tabla1[[#This Row],[PAYMENT MODE]]="CASH","VERDADERO","FALSO")</f>
        <v>VERDADERO</v>
      </c>
      <c r="Y162" s="15" t="str">
        <f>TEXT(Tabla1[[#This Row],[formatted_date]],"mmm-aaaa")</f>
        <v>ago-2021</v>
      </c>
    </row>
    <row r="163" spans="1:25">
      <c r="A163">
        <v>44410</v>
      </c>
      <c r="B163" t="s">
        <v>32</v>
      </c>
      <c r="C163" t="str">
        <f>Tabla1[[#This Row],[DATE]]&amp;Tabla1[[#This Row],[PRODUCT ID]]</f>
        <v>44410P0023</v>
      </c>
      <c r="D163">
        <v>3</v>
      </c>
      <c r="E163" t="s">
        <v>70</v>
      </c>
      <c r="F163" t="s">
        <v>71</v>
      </c>
      <c r="G163" s="5">
        <v>14</v>
      </c>
      <c r="H163" t="s">
        <v>82</v>
      </c>
      <c r="I163" t="s">
        <v>117</v>
      </c>
      <c r="J163" t="s">
        <v>122</v>
      </c>
      <c r="K163" s="12">
        <v>141</v>
      </c>
      <c r="L163" s="12">
        <v>149.46</v>
      </c>
      <c r="M163" s="12">
        <v>423</v>
      </c>
      <c r="N163" s="8">
        <v>448.38</v>
      </c>
      <c r="O163">
        <v>2</v>
      </c>
      <c r="P163" t="s">
        <v>133</v>
      </c>
      <c r="Q163">
        <v>2021</v>
      </c>
      <c r="R163" s="3">
        <v>44410</v>
      </c>
      <c r="S163" s="8">
        <f>Tabla1[[#This Row],[DISCOUNT %]]%*Tabla1[[#This Row],[Total Selling Value]]</f>
        <v>62.773200000000003</v>
      </c>
      <c r="T163" s="12">
        <f>Tabla1[[#This Row],[SELLING PRICE]]-Tabla1[[#This Row],[BUYING PRIZE]]</f>
        <v>8.460000000000008</v>
      </c>
      <c r="U163" s="12">
        <f>Tabla1[[#This Row],[profit_per_product]]*Tabla1[[#This Row],[QUANTITY]]</f>
        <v>25.380000000000024</v>
      </c>
      <c r="V163" s="16">
        <f>Tabla1[[#This Row],[total_profit]]/Tabla1[[#This Row],[Total Selling Value]]</f>
        <v>5.6603773584905717E-2</v>
      </c>
      <c r="W163" s="4" t="str">
        <f>IF(Tabla1[[#This Row],[Total Buying Value]]&gt;=((2/3)*MAX(Tabla1[Total Buying Value])),"Grande",IF(Tabla1[[#This Row],[Total Buying Value]]&lt;=((1/3)*MAX(Tabla1[Total Buying Value])),"Pequeña","Mediana"))</f>
        <v>Pequeña</v>
      </c>
      <c r="X163" s="4" t="str">
        <f>IF(Tabla1[[#This Row],[PAYMENT MODE]]="CASH","VERDADERO","FALSO")</f>
        <v>FALSO</v>
      </c>
      <c r="Y163" s="15" t="str">
        <f>TEXT(Tabla1[[#This Row],[formatted_date]],"mmm-aaaa")</f>
        <v>ago-2021</v>
      </c>
    </row>
    <row r="164" spans="1:25">
      <c r="A164">
        <v>44411</v>
      </c>
      <c r="B164" t="s">
        <v>42</v>
      </c>
      <c r="C164" t="str">
        <f>Tabla1[[#This Row],[DATE]]&amp;Tabla1[[#This Row],[PRODUCT ID]]</f>
        <v>44411P0022</v>
      </c>
      <c r="D164">
        <v>13</v>
      </c>
      <c r="E164" t="s">
        <v>71</v>
      </c>
      <c r="F164" t="s">
        <v>71</v>
      </c>
      <c r="G164" s="5">
        <v>20</v>
      </c>
      <c r="H164" t="s">
        <v>92</v>
      </c>
      <c r="I164" t="s">
        <v>117</v>
      </c>
      <c r="J164" t="s">
        <v>122</v>
      </c>
      <c r="K164" s="12">
        <v>121</v>
      </c>
      <c r="L164" s="12">
        <v>141.57</v>
      </c>
      <c r="M164" s="12">
        <v>1573</v>
      </c>
      <c r="N164" s="8">
        <v>1840.41</v>
      </c>
      <c r="O164">
        <v>3</v>
      </c>
      <c r="P164" t="s">
        <v>133</v>
      </c>
      <c r="Q164">
        <v>2021</v>
      </c>
      <c r="R164" s="3">
        <v>44411</v>
      </c>
      <c r="S164" s="8">
        <f>Tabla1[[#This Row],[DISCOUNT %]]%*Tabla1[[#This Row],[Total Selling Value]]</f>
        <v>368.08200000000005</v>
      </c>
      <c r="T164" s="12">
        <f>Tabla1[[#This Row],[SELLING PRICE]]-Tabla1[[#This Row],[BUYING PRIZE]]</f>
        <v>20.569999999999993</v>
      </c>
      <c r="U164" s="12">
        <f>Tabla1[[#This Row],[profit_per_product]]*Tabla1[[#This Row],[QUANTITY]]</f>
        <v>267.40999999999991</v>
      </c>
      <c r="V164" s="16">
        <f>Tabla1[[#This Row],[total_profit]]/Tabla1[[#This Row],[Total Selling Value]]</f>
        <v>0.14529914529914525</v>
      </c>
      <c r="W164" s="4" t="str">
        <f>IF(Tabla1[[#This Row],[Total Buying Value]]&gt;=((2/3)*MAX(Tabla1[Total Buying Value])),"Grande",IF(Tabla1[[#This Row],[Total Buying Value]]&lt;=((1/3)*MAX(Tabla1[Total Buying Value])),"Pequeña","Mediana"))</f>
        <v>Grande</v>
      </c>
      <c r="X164" s="4" t="str">
        <f>IF(Tabla1[[#This Row],[PAYMENT MODE]]="CASH","VERDADERO","FALSO")</f>
        <v>FALSO</v>
      </c>
      <c r="Y164" s="15" t="str">
        <f>TEXT(Tabla1[[#This Row],[formatted_date]],"mmm-aaaa")</f>
        <v>ago-2021</v>
      </c>
    </row>
    <row r="165" spans="1:25">
      <c r="A165">
        <v>44411</v>
      </c>
      <c r="B165" t="s">
        <v>33</v>
      </c>
      <c r="C165" t="str">
        <f>Tabla1[[#This Row],[DATE]]&amp;Tabla1[[#This Row],[PRODUCT ID]]</f>
        <v>44411P0034</v>
      </c>
      <c r="D165">
        <v>12</v>
      </c>
      <c r="E165" t="s">
        <v>71</v>
      </c>
      <c r="F165" t="s">
        <v>71</v>
      </c>
      <c r="G165" s="5">
        <v>33</v>
      </c>
      <c r="H165" t="s">
        <v>83</v>
      </c>
      <c r="I165" t="s">
        <v>121</v>
      </c>
      <c r="J165" t="s">
        <v>124</v>
      </c>
      <c r="K165" s="12">
        <v>55</v>
      </c>
      <c r="L165" s="12">
        <v>58.3</v>
      </c>
      <c r="M165" s="12">
        <v>660</v>
      </c>
      <c r="N165" s="8">
        <v>699.59999999999991</v>
      </c>
      <c r="O165">
        <v>3</v>
      </c>
      <c r="P165" t="s">
        <v>133</v>
      </c>
      <c r="Q165">
        <v>2021</v>
      </c>
      <c r="R165" s="3">
        <v>44411</v>
      </c>
      <c r="S165" s="8">
        <f>Tabla1[[#This Row],[DISCOUNT %]]%*Tabla1[[#This Row],[Total Selling Value]]</f>
        <v>230.86799999999999</v>
      </c>
      <c r="T165" s="12">
        <f>Tabla1[[#This Row],[SELLING PRICE]]-Tabla1[[#This Row],[BUYING PRIZE]]</f>
        <v>3.2999999999999972</v>
      </c>
      <c r="U165" s="12">
        <f>Tabla1[[#This Row],[profit_per_product]]*Tabla1[[#This Row],[QUANTITY]]</f>
        <v>39.599999999999966</v>
      </c>
      <c r="V165" s="16">
        <f>Tabla1[[#This Row],[total_profit]]/Tabla1[[#This Row],[Total Selling Value]]</f>
        <v>5.660377358490562E-2</v>
      </c>
      <c r="W165" s="4" t="str">
        <f>IF(Tabla1[[#This Row],[Total Buying Value]]&gt;=((2/3)*MAX(Tabla1[Total Buying Value])),"Grande",IF(Tabla1[[#This Row],[Total Buying Value]]&lt;=((1/3)*MAX(Tabla1[Total Buying Value])),"Pequeña","Mediana"))</f>
        <v>Pequeña</v>
      </c>
      <c r="X165" s="4" t="str">
        <f>IF(Tabla1[[#This Row],[PAYMENT MODE]]="CASH","VERDADERO","FALSO")</f>
        <v>FALSO</v>
      </c>
      <c r="Y165" s="15" t="str">
        <f>TEXT(Tabla1[[#This Row],[formatted_date]],"mmm-aaaa")</f>
        <v>ago-2021</v>
      </c>
    </row>
    <row r="166" spans="1:25">
      <c r="A166">
        <v>44413</v>
      </c>
      <c r="B166" t="s">
        <v>53</v>
      </c>
      <c r="C166" t="str">
        <f>Tabla1[[#This Row],[DATE]]&amp;Tabla1[[#This Row],[PRODUCT ID]]</f>
        <v>44413P0028</v>
      </c>
      <c r="D166">
        <v>14</v>
      </c>
      <c r="E166" t="s">
        <v>70</v>
      </c>
      <c r="F166" t="s">
        <v>138</v>
      </c>
      <c r="G166" s="5">
        <v>37</v>
      </c>
      <c r="H166" t="s">
        <v>105</v>
      </c>
      <c r="I166" t="s">
        <v>121</v>
      </c>
      <c r="J166" t="s">
        <v>125</v>
      </c>
      <c r="K166" s="12">
        <v>37</v>
      </c>
      <c r="L166" s="12">
        <v>41.81</v>
      </c>
      <c r="M166" s="12">
        <v>518</v>
      </c>
      <c r="N166" s="8">
        <v>585.34</v>
      </c>
      <c r="O166">
        <v>5</v>
      </c>
      <c r="P166" t="s">
        <v>133</v>
      </c>
      <c r="Q166">
        <v>2021</v>
      </c>
      <c r="R166" s="3">
        <v>44413</v>
      </c>
      <c r="S166" s="8">
        <f>Tabla1[[#This Row],[DISCOUNT %]]%*Tabla1[[#This Row],[Total Selling Value]]</f>
        <v>216.57580000000002</v>
      </c>
      <c r="T166" s="12">
        <f>Tabla1[[#This Row],[SELLING PRICE]]-Tabla1[[#This Row],[BUYING PRIZE]]</f>
        <v>4.8100000000000023</v>
      </c>
      <c r="U166" s="12">
        <f>Tabla1[[#This Row],[profit_per_product]]*Tabla1[[#This Row],[QUANTITY]]</f>
        <v>67.340000000000032</v>
      </c>
      <c r="V166" s="16">
        <f>Tabla1[[#This Row],[total_profit]]/Tabla1[[#This Row],[Total Selling Value]]</f>
        <v>0.11504424778761067</v>
      </c>
      <c r="W166" s="4" t="str">
        <f>IF(Tabla1[[#This Row],[Total Buying Value]]&gt;=((2/3)*MAX(Tabla1[Total Buying Value])),"Grande",IF(Tabla1[[#This Row],[Total Buying Value]]&lt;=((1/3)*MAX(Tabla1[Total Buying Value])),"Pequeña","Mediana"))</f>
        <v>Pequeña</v>
      </c>
      <c r="X166" s="4" t="str">
        <f>IF(Tabla1[[#This Row],[PAYMENT MODE]]="CASH","VERDADERO","FALSO")</f>
        <v>VERDADERO</v>
      </c>
      <c r="Y166" s="15" t="str">
        <f>TEXT(Tabla1[[#This Row],[formatted_date]],"mmm-aaaa")</f>
        <v>ago-2021</v>
      </c>
    </row>
    <row r="167" spans="1:25">
      <c r="A167">
        <v>44414</v>
      </c>
      <c r="B167" t="s">
        <v>28</v>
      </c>
      <c r="C167" t="str">
        <f>Tabla1[[#This Row],[DATE]]&amp;Tabla1[[#This Row],[PRODUCT ID]]</f>
        <v>44414P0037</v>
      </c>
      <c r="D167">
        <v>1</v>
      </c>
      <c r="E167" t="s">
        <v>68</v>
      </c>
      <c r="F167" t="s">
        <v>138</v>
      </c>
      <c r="G167" s="5">
        <v>20</v>
      </c>
      <c r="H167" t="s">
        <v>93</v>
      </c>
      <c r="I167" t="s">
        <v>118</v>
      </c>
      <c r="J167" t="s">
        <v>123</v>
      </c>
      <c r="K167" s="12">
        <v>67</v>
      </c>
      <c r="L167" s="12">
        <v>85.76</v>
      </c>
      <c r="M167" s="12">
        <v>67</v>
      </c>
      <c r="N167" s="8">
        <v>85.76</v>
      </c>
      <c r="O167">
        <v>6</v>
      </c>
      <c r="P167" t="s">
        <v>133</v>
      </c>
      <c r="Q167">
        <v>2021</v>
      </c>
      <c r="R167" s="3">
        <v>44414</v>
      </c>
      <c r="S167" s="8">
        <f>Tabla1[[#This Row],[DISCOUNT %]]%*Tabla1[[#This Row],[Total Selling Value]]</f>
        <v>17.152000000000001</v>
      </c>
      <c r="T167" s="12">
        <f>Tabla1[[#This Row],[SELLING PRICE]]-Tabla1[[#This Row],[BUYING PRIZE]]</f>
        <v>18.760000000000005</v>
      </c>
      <c r="U167" s="12">
        <f>Tabla1[[#This Row],[profit_per_product]]*Tabla1[[#This Row],[QUANTITY]]</f>
        <v>18.760000000000005</v>
      </c>
      <c r="V167" s="16">
        <f>Tabla1[[#This Row],[total_profit]]/Tabla1[[#This Row],[Total Selling Value]]</f>
        <v>0.21875000000000006</v>
      </c>
      <c r="W167" s="4" t="str">
        <f>IF(Tabla1[[#This Row],[Total Buying Value]]&gt;=((2/3)*MAX(Tabla1[Total Buying Value])),"Grande",IF(Tabla1[[#This Row],[Total Buying Value]]&lt;=((1/3)*MAX(Tabla1[Total Buying Value])),"Pequeña","Mediana"))</f>
        <v>Pequeña</v>
      </c>
      <c r="X167" s="4" t="str">
        <f>IF(Tabla1[[#This Row],[PAYMENT MODE]]="CASH","VERDADERO","FALSO")</f>
        <v>VERDADERO</v>
      </c>
      <c r="Y167" s="15" t="str">
        <f>TEXT(Tabla1[[#This Row],[formatted_date]],"mmm-aaaa")</f>
        <v>ago-2021</v>
      </c>
    </row>
    <row r="168" spans="1:25">
      <c r="A168">
        <v>44418</v>
      </c>
      <c r="B168" t="s">
        <v>44</v>
      </c>
      <c r="C168" t="str">
        <f>Tabla1[[#This Row],[DATE]]&amp;Tabla1[[#This Row],[PRODUCT ID]]</f>
        <v>44418P0005</v>
      </c>
      <c r="D168">
        <v>4</v>
      </c>
      <c r="E168" t="s">
        <v>68</v>
      </c>
      <c r="F168" t="s">
        <v>138</v>
      </c>
      <c r="G168" s="5">
        <v>19</v>
      </c>
      <c r="H168" t="s">
        <v>95</v>
      </c>
      <c r="I168" t="s">
        <v>119</v>
      </c>
      <c r="J168" t="s">
        <v>122</v>
      </c>
      <c r="K168" s="12">
        <v>133</v>
      </c>
      <c r="L168" s="12">
        <v>155.61000000000001</v>
      </c>
      <c r="M168" s="12">
        <v>532</v>
      </c>
      <c r="N168" s="8">
        <v>622.44000000000005</v>
      </c>
      <c r="O168">
        <v>10</v>
      </c>
      <c r="P168" t="s">
        <v>133</v>
      </c>
      <c r="Q168">
        <v>2021</v>
      </c>
      <c r="R168" s="3">
        <v>44418</v>
      </c>
      <c r="S168" s="8">
        <f>Tabla1[[#This Row],[DISCOUNT %]]%*Tabla1[[#This Row],[Total Selling Value]]</f>
        <v>118.26360000000001</v>
      </c>
      <c r="T168" s="12">
        <f>Tabla1[[#This Row],[SELLING PRICE]]-Tabla1[[#This Row],[BUYING PRIZE]]</f>
        <v>22.610000000000014</v>
      </c>
      <c r="U168" s="12">
        <f>Tabla1[[#This Row],[profit_per_product]]*Tabla1[[#This Row],[QUANTITY]]</f>
        <v>90.440000000000055</v>
      </c>
      <c r="V168" s="16">
        <f>Tabla1[[#This Row],[total_profit]]/Tabla1[[#This Row],[Total Selling Value]]</f>
        <v>0.14529914529914537</v>
      </c>
      <c r="W168" s="4" t="str">
        <f>IF(Tabla1[[#This Row],[Total Buying Value]]&gt;=((2/3)*MAX(Tabla1[Total Buying Value])),"Grande",IF(Tabla1[[#This Row],[Total Buying Value]]&lt;=((1/3)*MAX(Tabla1[Total Buying Value])),"Pequeña","Mediana"))</f>
        <v>Pequeña</v>
      </c>
      <c r="X168" s="4" t="str">
        <f>IF(Tabla1[[#This Row],[PAYMENT MODE]]="CASH","VERDADERO","FALSO")</f>
        <v>VERDADERO</v>
      </c>
      <c r="Y168" s="15" t="str">
        <f>TEXT(Tabla1[[#This Row],[formatted_date]],"mmm-aaaa")</f>
        <v>ago-2021</v>
      </c>
    </row>
    <row r="169" spans="1:25">
      <c r="A169">
        <v>44418</v>
      </c>
      <c r="B169" t="s">
        <v>31</v>
      </c>
      <c r="C169" t="str">
        <f>Tabla1[[#This Row],[DATE]]&amp;Tabla1[[#This Row],[PRODUCT ID]]</f>
        <v>44418P0044</v>
      </c>
      <c r="D169">
        <v>10</v>
      </c>
      <c r="E169" t="s">
        <v>71</v>
      </c>
      <c r="F169" t="s">
        <v>138</v>
      </c>
      <c r="G169" s="5">
        <v>27</v>
      </c>
      <c r="H169" t="s">
        <v>81</v>
      </c>
      <c r="I169" t="s">
        <v>118</v>
      </c>
      <c r="J169" t="s">
        <v>123</v>
      </c>
      <c r="K169" s="12">
        <v>76</v>
      </c>
      <c r="L169" s="12">
        <v>82.08</v>
      </c>
      <c r="M169" s="12">
        <v>760</v>
      </c>
      <c r="N169" s="8">
        <v>820.8</v>
      </c>
      <c r="O169">
        <v>10</v>
      </c>
      <c r="P169" t="s">
        <v>133</v>
      </c>
      <c r="Q169">
        <v>2021</v>
      </c>
      <c r="R169" s="3">
        <v>44418</v>
      </c>
      <c r="S169" s="8">
        <f>Tabla1[[#This Row],[DISCOUNT %]]%*Tabla1[[#This Row],[Total Selling Value]]</f>
        <v>221.61600000000001</v>
      </c>
      <c r="T169" s="12">
        <f>Tabla1[[#This Row],[SELLING PRICE]]-Tabla1[[#This Row],[BUYING PRIZE]]</f>
        <v>6.0799999999999983</v>
      </c>
      <c r="U169" s="12">
        <f>Tabla1[[#This Row],[profit_per_product]]*Tabla1[[#This Row],[QUANTITY]]</f>
        <v>60.799999999999983</v>
      </c>
      <c r="V169" s="16">
        <f>Tabla1[[#This Row],[total_profit]]/Tabla1[[#This Row],[Total Selling Value]]</f>
        <v>7.4074074074074056E-2</v>
      </c>
      <c r="W169" s="4" t="str">
        <f>IF(Tabla1[[#This Row],[Total Buying Value]]&gt;=((2/3)*MAX(Tabla1[Total Buying Value])),"Grande",IF(Tabla1[[#This Row],[Total Buying Value]]&lt;=((1/3)*MAX(Tabla1[Total Buying Value])),"Pequeña","Mediana"))</f>
        <v>Mediana</v>
      </c>
      <c r="X169" s="4" t="str">
        <f>IF(Tabla1[[#This Row],[PAYMENT MODE]]="CASH","VERDADERO","FALSO")</f>
        <v>VERDADERO</v>
      </c>
      <c r="Y169" s="15" t="str">
        <f>TEXT(Tabla1[[#This Row],[formatted_date]],"mmm-aaaa")</f>
        <v>ago-2021</v>
      </c>
    </row>
    <row r="170" spans="1:25">
      <c r="A170">
        <v>44418</v>
      </c>
      <c r="B170" t="s">
        <v>35</v>
      </c>
      <c r="C170" t="str">
        <f>Tabla1[[#This Row],[DATE]]&amp;Tabla1[[#This Row],[PRODUCT ID]]</f>
        <v>44418P0006</v>
      </c>
      <c r="D170">
        <v>6</v>
      </c>
      <c r="E170" t="s">
        <v>70</v>
      </c>
      <c r="F170" t="s">
        <v>138</v>
      </c>
      <c r="G170" s="5">
        <v>19</v>
      </c>
      <c r="H170" t="s">
        <v>85</v>
      </c>
      <c r="I170" t="s">
        <v>119</v>
      </c>
      <c r="J170" t="s">
        <v>123</v>
      </c>
      <c r="K170" s="12">
        <v>75</v>
      </c>
      <c r="L170" s="12">
        <v>85.5</v>
      </c>
      <c r="M170" s="12">
        <v>450</v>
      </c>
      <c r="N170" s="8">
        <v>513</v>
      </c>
      <c r="O170">
        <v>10</v>
      </c>
      <c r="P170" t="s">
        <v>133</v>
      </c>
      <c r="Q170">
        <v>2021</v>
      </c>
      <c r="R170" s="3">
        <v>44418</v>
      </c>
      <c r="S170" s="8">
        <f>Tabla1[[#This Row],[DISCOUNT %]]%*Tabla1[[#This Row],[Total Selling Value]]</f>
        <v>97.47</v>
      </c>
      <c r="T170" s="12">
        <f>Tabla1[[#This Row],[SELLING PRICE]]-Tabla1[[#This Row],[BUYING PRIZE]]</f>
        <v>10.5</v>
      </c>
      <c r="U170" s="12">
        <f>Tabla1[[#This Row],[profit_per_product]]*Tabla1[[#This Row],[QUANTITY]]</f>
        <v>63</v>
      </c>
      <c r="V170" s="16">
        <f>Tabla1[[#This Row],[total_profit]]/Tabla1[[#This Row],[Total Selling Value]]</f>
        <v>0.12280701754385964</v>
      </c>
      <c r="W170" s="4" t="str">
        <f>IF(Tabla1[[#This Row],[Total Buying Value]]&gt;=((2/3)*MAX(Tabla1[Total Buying Value])),"Grande",IF(Tabla1[[#This Row],[Total Buying Value]]&lt;=((1/3)*MAX(Tabla1[Total Buying Value])),"Pequeña","Mediana"))</f>
        <v>Pequeña</v>
      </c>
      <c r="X170" s="4" t="str">
        <f>IF(Tabla1[[#This Row],[PAYMENT MODE]]="CASH","VERDADERO","FALSO")</f>
        <v>VERDADERO</v>
      </c>
      <c r="Y170" s="15" t="str">
        <f>TEXT(Tabla1[[#This Row],[formatted_date]],"mmm-aaaa")</f>
        <v>ago-2021</v>
      </c>
    </row>
    <row r="171" spans="1:25">
      <c r="A171">
        <v>44419</v>
      </c>
      <c r="B171" t="s">
        <v>32</v>
      </c>
      <c r="C171" t="str">
        <f>Tabla1[[#This Row],[DATE]]&amp;Tabla1[[#This Row],[PRODUCT ID]]</f>
        <v>44419P0023</v>
      </c>
      <c r="D171">
        <v>4</v>
      </c>
      <c r="E171" t="s">
        <v>70</v>
      </c>
      <c r="F171" t="s">
        <v>71</v>
      </c>
      <c r="G171" s="5">
        <v>16</v>
      </c>
      <c r="H171" t="s">
        <v>82</v>
      </c>
      <c r="I171" t="s">
        <v>117</v>
      </c>
      <c r="J171" t="s">
        <v>122</v>
      </c>
      <c r="K171" s="12">
        <v>141</v>
      </c>
      <c r="L171" s="12">
        <v>149.46</v>
      </c>
      <c r="M171" s="12">
        <v>564</v>
      </c>
      <c r="N171" s="8">
        <v>597.84</v>
      </c>
      <c r="O171">
        <v>11</v>
      </c>
      <c r="P171" t="s">
        <v>133</v>
      </c>
      <c r="Q171">
        <v>2021</v>
      </c>
      <c r="R171" s="3">
        <v>44419</v>
      </c>
      <c r="S171" s="8">
        <f>Tabla1[[#This Row],[DISCOUNT %]]%*Tabla1[[#This Row],[Total Selling Value]]</f>
        <v>95.65440000000001</v>
      </c>
      <c r="T171" s="12">
        <f>Tabla1[[#This Row],[SELLING PRICE]]-Tabla1[[#This Row],[BUYING PRIZE]]</f>
        <v>8.460000000000008</v>
      </c>
      <c r="U171" s="12">
        <f>Tabla1[[#This Row],[profit_per_product]]*Tabla1[[#This Row],[QUANTITY]]</f>
        <v>33.840000000000032</v>
      </c>
      <c r="V171" s="16">
        <f>Tabla1[[#This Row],[total_profit]]/Tabla1[[#This Row],[Total Selling Value]]</f>
        <v>5.660377358490571E-2</v>
      </c>
      <c r="W171" s="4" t="str">
        <f>IF(Tabla1[[#This Row],[Total Buying Value]]&gt;=((2/3)*MAX(Tabla1[Total Buying Value])),"Grande",IF(Tabla1[[#This Row],[Total Buying Value]]&lt;=((1/3)*MAX(Tabla1[Total Buying Value])),"Pequeña","Mediana"))</f>
        <v>Pequeña</v>
      </c>
      <c r="X171" s="4" t="str">
        <f>IF(Tabla1[[#This Row],[PAYMENT MODE]]="CASH","VERDADERO","FALSO")</f>
        <v>FALSO</v>
      </c>
      <c r="Y171" s="15" t="str">
        <f>TEXT(Tabla1[[#This Row],[formatted_date]],"mmm-aaaa")</f>
        <v>ago-2021</v>
      </c>
    </row>
    <row r="172" spans="1:25">
      <c r="A172">
        <v>44421</v>
      </c>
      <c r="B172" t="s">
        <v>51</v>
      </c>
      <c r="C172" t="str">
        <f>Tabla1[[#This Row],[DATE]]&amp;Tabla1[[#This Row],[PRODUCT ID]]</f>
        <v>44421P0011</v>
      </c>
      <c r="D172">
        <v>13</v>
      </c>
      <c r="E172" t="s">
        <v>70</v>
      </c>
      <c r="F172" t="s">
        <v>71</v>
      </c>
      <c r="G172" s="5">
        <v>8</v>
      </c>
      <c r="H172" t="s">
        <v>103</v>
      </c>
      <c r="I172" t="s">
        <v>120</v>
      </c>
      <c r="J172" t="s">
        <v>124</v>
      </c>
      <c r="K172" s="12">
        <v>44</v>
      </c>
      <c r="L172" s="12">
        <v>48.4</v>
      </c>
      <c r="M172" s="12">
        <v>572</v>
      </c>
      <c r="N172" s="8">
        <v>629.19999999999993</v>
      </c>
      <c r="O172">
        <v>13</v>
      </c>
      <c r="P172" t="s">
        <v>133</v>
      </c>
      <c r="Q172">
        <v>2021</v>
      </c>
      <c r="R172" s="3">
        <v>44421</v>
      </c>
      <c r="S172" s="8">
        <f>Tabla1[[#This Row],[DISCOUNT %]]%*Tabla1[[#This Row],[Total Selling Value]]</f>
        <v>50.335999999999999</v>
      </c>
      <c r="T172" s="12">
        <f>Tabla1[[#This Row],[SELLING PRICE]]-Tabla1[[#This Row],[BUYING PRIZE]]</f>
        <v>4.3999999999999986</v>
      </c>
      <c r="U172" s="12">
        <f>Tabla1[[#This Row],[profit_per_product]]*Tabla1[[#This Row],[QUANTITY]]</f>
        <v>57.199999999999982</v>
      </c>
      <c r="V172" s="16">
        <f>Tabla1[[#This Row],[total_profit]]/Tabla1[[#This Row],[Total Selling Value]]</f>
        <v>9.0909090909090884E-2</v>
      </c>
      <c r="W172" s="4" t="str">
        <f>IF(Tabla1[[#This Row],[Total Buying Value]]&gt;=((2/3)*MAX(Tabla1[Total Buying Value])),"Grande",IF(Tabla1[[#This Row],[Total Buying Value]]&lt;=((1/3)*MAX(Tabla1[Total Buying Value])),"Pequeña","Mediana"))</f>
        <v>Pequeña</v>
      </c>
      <c r="X172" s="4" t="str">
        <f>IF(Tabla1[[#This Row],[PAYMENT MODE]]="CASH","VERDADERO","FALSO")</f>
        <v>FALSO</v>
      </c>
      <c r="Y172" s="15" t="str">
        <f>TEXT(Tabla1[[#This Row],[formatted_date]],"mmm-aaaa")</f>
        <v>ago-2021</v>
      </c>
    </row>
    <row r="173" spans="1:25">
      <c r="A173">
        <v>44421</v>
      </c>
      <c r="B173" t="s">
        <v>46</v>
      </c>
      <c r="C173" t="str">
        <f>Tabla1[[#This Row],[DATE]]&amp;Tabla1[[#This Row],[PRODUCT ID]]</f>
        <v>44421P0027</v>
      </c>
      <c r="D173">
        <v>9</v>
      </c>
      <c r="E173" t="s">
        <v>70</v>
      </c>
      <c r="F173" t="s">
        <v>71</v>
      </c>
      <c r="G173" s="5">
        <v>21</v>
      </c>
      <c r="H173" t="s">
        <v>97</v>
      </c>
      <c r="I173" t="s">
        <v>121</v>
      </c>
      <c r="J173" t="s">
        <v>124</v>
      </c>
      <c r="K173" s="12">
        <v>48</v>
      </c>
      <c r="L173" s="12">
        <v>57.12</v>
      </c>
      <c r="M173" s="12">
        <v>432</v>
      </c>
      <c r="N173" s="8">
        <v>514.08000000000004</v>
      </c>
      <c r="O173">
        <v>13</v>
      </c>
      <c r="P173" t="s">
        <v>133</v>
      </c>
      <c r="Q173">
        <v>2021</v>
      </c>
      <c r="R173" s="3">
        <v>44421</v>
      </c>
      <c r="S173" s="8">
        <f>Tabla1[[#This Row],[DISCOUNT %]]%*Tabla1[[#This Row],[Total Selling Value]]</f>
        <v>107.9568</v>
      </c>
      <c r="T173" s="12">
        <f>Tabla1[[#This Row],[SELLING PRICE]]-Tabla1[[#This Row],[BUYING PRIZE]]</f>
        <v>9.1199999999999974</v>
      </c>
      <c r="U173" s="12">
        <f>Tabla1[[#This Row],[profit_per_product]]*Tabla1[[#This Row],[QUANTITY]]</f>
        <v>82.079999999999984</v>
      </c>
      <c r="V173" s="16">
        <f>Tabla1[[#This Row],[total_profit]]/Tabla1[[#This Row],[Total Selling Value]]</f>
        <v>0.15966386554621845</v>
      </c>
      <c r="W173" s="4" t="str">
        <f>IF(Tabla1[[#This Row],[Total Buying Value]]&gt;=((2/3)*MAX(Tabla1[Total Buying Value])),"Grande",IF(Tabla1[[#This Row],[Total Buying Value]]&lt;=((1/3)*MAX(Tabla1[Total Buying Value])),"Pequeña","Mediana"))</f>
        <v>Pequeña</v>
      </c>
      <c r="X173" s="4" t="str">
        <f>IF(Tabla1[[#This Row],[PAYMENT MODE]]="CASH","VERDADERO","FALSO")</f>
        <v>FALSO</v>
      </c>
      <c r="Y173" s="15" t="str">
        <f>TEXT(Tabla1[[#This Row],[formatted_date]],"mmm-aaaa")</f>
        <v>ago-2021</v>
      </c>
    </row>
    <row r="174" spans="1:25">
      <c r="A174">
        <v>44424</v>
      </c>
      <c r="B174" t="s">
        <v>26</v>
      </c>
      <c r="C174" t="str">
        <f>Tabla1[[#This Row],[DATE]]&amp;Tabla1[[#This Row],[PRODUCT ID]]</f>
        <v>44424P0003</v>
      </c>
      <c r="D174">
        <v>3</v>
      </c>
      <c r="E174" t="s">
        <v>71</v>
      </c>
      <c r="F174" t="s">
        <v>71</v>
      </c>
      <c r="G174" s="5">
        <v>36</v>
      </c>
      <c r="H174" t="s">
        <v>79</v>
      </c>
      <c r="I174" t="s">
        <v>119</v>
      </c>
      <c r="J174" t="s">
        <v>123</v>
      </c>
      <c r="K174" s="12">
        <v>71</v>
      </c>
      <c r="L174" s="12">
        <v>80.94</v>
      </c>
      <c r="M174" s="12">
        <v>213</v>
      </c>
      <c r="N174" s="8">
        <v>242.82</v>
      </c>
      <c r="O174">
        <v>16</v>
      </c>
      <c r="P174" t="s">
        <v>133</v>
      </c>
      <c r="Q174">
        <v>2021</v>
      </c>
      <c r="R174" s="3">
        <v>44424</v>
      </c>
      <c r="S174" s="8">
        <f>Tabla1[[#This Row],[DISCOUNT %]]%*Tabla1[[#This Row],[Total Selling Value]]</f>
        <v>87.415199999999999</v>
      </c>
      <c r="T174" s="12">
        <f>Tabla1[[#This Row],[SELLING PRICE]]-Tabla1[[#This Row],[BUYING PRIZE]]</f>
        <v>9.9399999999999977</v>
      </c>
      <c r="U174" s="12">
        <f>Tabla1[[#This Row],[profit_per_product]]*Tabla1[[#This Row],[QUANTITY]]</f>
        <v>29.819999999999993</v>
      </c>
      <c r="V174" s="16">
        <f>Tabla1[[#This Row],[total_profit]]/Tabla1[[#This Row],[Total Selling Value]]</f>
        <v>0.12280701754385963</v>
      </c>
      <c r="W174" s="4" t="str">
        <f>IF(Tabla1[[#This Row],[Total Buying Value]]&gt;=((2/3)*MAX(Tabla1[Total Buying Value])),"Grande",IF(Tabla1[[#This Row],[Total Buying Value]]&lt;=((1/3)*MAX(Tabla1[Total Buying Value])),"Pequeña","Mediana"))</f>
        <v>Pequeña</v>
      </c>
      <c r="X174" s="4" t="str">
        <f>IF(Tabla1[[#This Row],[PAYMENT MODE]]="CASH","VERDADERO","FALSO")</f>
        <v>FALSO</v>
      </c>
      <c r="Y174" s="15" t="str">
        <f>TEXT(Tabla1[[#This Row],[formatted_date]],"mmm-aaaa")</f>
        <v>ago-2021</v>
      </c>
    </row>
    <row r="175" spans="1:25">
      <c r="A175">
        <v>44426</v>
      </c>
      <c r="B175" t="s">
        <v>27</v>
      </c>
      <c r="C175" t="str">
        <f>Tabla1[[#This Row],[DATE]]&amp;Tabla1[[#This Row],[PRODUCT ID]]</f>
        <v>44426P0025</v>
      </c>
      <c r="D175">
        <v>6</v>
      </c>
      <c r="E175" t="s">
        <v>70</v>
      </c>
      <c r="F175" t="s">
        <v>71</v>
      </c>
      <c r="G175" s="5">
        <v>23</v>
      </c>
      <c r="H175" t="s">
        <v>100</v>
      </c>
      <c r="I175" t="s">
        <v>117</v>
      </c>
      <c r="J175" t="s">
        <v>125</v>
      </c>
      <c r="K175" s="12">
        <v>7</v>
      </c>
      <c r="L175" s="12">
        <v>8.33</v>
      </c>
      <c r="M175" s="12">
        <v>42</v>
      </c>
      <c r="N175" s="8">
        <v>49.98</v>
      </c>
      <c r="O175">
        <v>18</v>
      </c>
      <c r="P175" t="s">
        <v>133</v>
      </c>
      <c r="Q175">
        <v>2021</v>
      </c>
      <c r="R175" s="3">
        <v>44426</v>
      </c>
      <c r="S175" s="8">
        <f>Tabla1[[#This Row],[DISCOUNT %]]%*Tabla1[[#This Row],[Total Selling Value]]</f>
        <v>11.4954</v>
      </c>
      <c r="T175" s="12">
        <f>Tabla1[[#This Row],[SELLING PRICE]]-Tabla1[[#This Row],[BUYING PRIZE]]</f>
        <v>1.33</v>
      </c>
      <c r="U175" s="12">
        <f>Tabla1[[#This Row],[profit_per_product]]*Tabla1[[#This Row],[QUANTITY]]</f>
        <v>7.98</v>
      </c>
      <c r="V175" s="16">
        <f>Tabla1[[#This Row],[total_profit]]/Tabla1[[#This Row],[Total Selling Value]]</f>
        <v>0.1596638655462185</v>
      </c>
      <c r="W175" s="4" t="str">
        <f>IF(Tabla1[[#This Row],[Total Buying Value]]&gt;=((2/3)*MAX(Tabla1[Total Buying Value])),"Grande",IF(Tabla1[[#This Row],[Total Buying Value]]&lt;=((1/3)*MAX(Tabla1[Total Buying Value])),"Pequeña","Mediana"))</f>
        <v>Pequeña</v>
      </c>
      <c r="X175" s="4" t="str">
        <f>IF(Tabla1[[#This Row],[PAYMENT MODE]]="CASH","VERDADERO","FALSO")</f>
        <v>FALSO</v>
      </c>
      <c r="Y175" s="15" t="str">
        <f>TEXT(Tabla1[[#This Row],[formatted_date]],"mmm-aaaa")</f>
        <v>ago-2021</v>
      </c>
    </row>
    <row r="176" spans="1:25">
      <c r="A176">
        <v>44428</v>
      </c>
      <c r="B176" t="s">
        <v>34</v>
      </c>
      <c r="C176" t="str">
        <f>Tabla1[[#This Row],[DATE]]&amp;Tabla1[[#This Row],[PRODUCT ID]]</f>
        <v>44428P0020</v>
      </c>
      <c r="D176">
        <v>15</v>
      </c>
      <c r="E176" t="s">
        <v>70</v>
      </c>
      <c r="F176" t="s">
        <v>138</v>
      </c>
      <c r="G176" s="5">
        <v>23</v>
      </c>
      <c r="H176" t="s">
        <v>84</v>
      </c>
      <c r="I176" t="s">
        <v>117</v>
      </c>
      <c r="J176" t="s">
        <v>124</v>
      </c>
      <c r="K176" s="12">
        <v>61</v>
      </c>
      <c r="L176" s="12">
        <v>76.25</v>
      </c>
      <c r="M176" s="12">
        <v>915</v>
      </c>
      <c r="N176" s="8">
        <v>1143.75</v>
      </c>
      <c r="O176">
        <v>20</v>
      </c>
      <c r="P176" t="s">
        <v>133</v>
      </c>
      <c r="Q176">
        <v>2021</v>
      </c>
      <c r="R176" s="3">
        <v>44428</v>
      </c>
      <c r="S176" s="8">
        <f>Tabla1[[#This Row],[DISCOUNT %]]%*Tabla1[[#This Row],[Total Selling Value]]</f>
        <v>263.0625</v>
      </c>
      <c r="T176" s="12">
        <f>Tabla1[[#This Row],[SELLING PRICE]]-Tabla1[[#This Row],[BUYING PRIZE]]</f>
        <v>15.25</v>
      </c>
      <c r="U176" s="12">
        <f>Tabla1[[#This Row],[profit_per_product]]*Tabla1[[#This Row],[QUANTITY]]</f>
        <v>228.75</v>
      </c>
      <c r="V176" s="16">
        <f>Tabla1[[#This Row],[total_profit]]/Tabla1[[#This Row],[Total Selling Value]]</f>
        <v>0.2</v>
      </c>
      <c r="W176" s="4" t="str">
        <f>IF(Tabla1[[#This Row],[Total Buying Value]]&gt;=((2/3)*MAX(Tabla1[Total Buying Value])),"Grande",IF(Tabla1[[#This Row],[Total Buying Value]]&lt;=((1/3)*MAX(Tabla1[Total Buying Value])),"Pequeña","Mediana"))</f>
        <v>Mediana</v>
      </c>
      <c r="X176" s="4" t="str">
        <f>IF(Tabla1[[#This Row],[PAYMENT MODE]]="CASH","VERDADERO","FALSO")</f>
        <v>VERDADERO</v>
      </c>
      <c r="Y176" s="15" t="str">
        <f>TEXT(Tabla1[[#This Row],[formatted_date]],"mmm-aaaa")</f>
        <v>ago-2021</v>
      </c>
    </row>
    <row r="177" spans="1:25">
      <c r="A177">
        <v>44428</v>
      </c>
      <c r="B177" t="s">
        <v>25</v>
      </c>
      <c r="C177" t="str">
        <f>Tabla1[[#This Row],[DATE]]&amp;Tabla1[[#This Row],[PRODUCT ID]]</f>
        <v>44428P0031</v>
      </c>
      <c r="D177">
        <v>9</v>
      </c>
      <c r="E177" t="s">
        <v>70</v>
      </c>
      <c r="F177" t="s">
        <v>71</v>
      </c>
      <c r="G177" s="5">
        <v>40</v>
      </c>
      <c r="H177" t="s">
        <v>78</v>
      </c>
      <c r="I177" t="s">
        <v>121</v>
      </c>
      <c r="J177" t="s">
        <v>123</v>
      </c>
      <c r="K177" s="12">
        <v>93</v>
      </c>
      <c r="L177" s="12">
        <v>104.16</v>
      </c>
      <c r="M177" s="12">
        <v>837</v>
      </c>
      <c r="N177" s="8">
        <v>937.43999999999994</v>
      </c>
      <c r="O177">
        <v>20</v>
      </c>
      <c r="P177" t="s">
        <v>133</v>
      </c>
      <c r="Q177">
        <v>2021</v>
      </c>
      <c r="R177" s="3">
        <v>44428</v>
      </c>
      <c r="S177" s="8">
        <f>Tabla1[[#This Row],[DISCOUNT %]]%*Tabla1[[#This Row],[Total Selling Value]]</f>
        <v>374.976</v>
      </c>
      <c r="T177" s="12">
        <f>Tabla1[[#This Row],[SELLING PRICE]]-Tabla1[[#This Row],[BUYING PRIZE]]</f>
        <v>11.159999999999997</v>
      </c>
      <c r="U177" s="12">
        <f>Tabla1[[#This Row],[profit_per_product]]*Tabla1[[#This Row],[QUANTITY]]</f>
        <v>100.43999999999997</v>
      </c>
      <c r="V177" s="16">
        <f>Tabla1[[#This Row],[total_profit]]/Tabla1[[#This Row],[Total Selling Value]]</f>
        <v>0.10714285714285712</v>
      </c>
      <c r="W177" s="4" t="str">
        <f>IF(Tabla1[[#This Row],[Total Buying Value]]&gt;=((2/3)*MAX(Tabla1[Total Buying Value])),"Grande",IF(Tabla1[[#This Row],[Total Buying Value]]&lt;=((1/3)*MAX(Tabla1[Total Buying Value])),"Pequeña","Mediana"))</f>
        <v>Mediana</v>
      </c>
      <c r="X177" s="4" t="str">
        <f>IF(Tabla1[[#This Row],[PAYMENT MODE]]="CASH","VERDADERO","FALSO")</f>
        <v>FALSO</v>
      </c>
      <c r="Y177" s="15" t="str">
        <f>TEXT(Tabla1[[#This Row],[formatted_date]],"mmm-aaaa")</f>
        <v>ago-2021</v>
      </c>
    </row>
    <row r="178" spans="1:25">
      <c r="A178">
        <v>44428</v>
      </c>
      <c r="B178" t="s">
        <v>53</v>
      </c>
      <c r="C178" t="str">
        <f>Tabla1[[#This Row],[DATE]]&amp;Tabla1[[#This Row],[PRODUCT ID]]</f>
        <v>44428P0028</v>
      </c>
      <c r="D178">
        <v>13</v>
      </c>
      <c r="E178" t="s">
        <v>70</v>
      </c>
      <c r="F178" t="s">
        <v>71</v>
      </c>
      <c r="G178" s="5">
        <v>44</v>
      </c>
      <c r="H178" t="s">
        <v>105</v>
      </c>
      <c r="I178" t="s">
        <v>121</v>
      </c>
      <c r="J178" t="s">
        <v>125</v>
      </c>
      <c r="K178" s="12">
        <v>37</v>
      </c>
      <c r="L178" s="12">
        <v>41.81</v>
      </c>
      <c r="M178" s="12">
        <v>481</v>
      </c>
      <c r="N178" s="8">
        <v>543.53</v>
      </c>
      <c r="O178">
        <v>20</v>
      </c>
      <c r="P178" t="s">
        <v>133</v>
      </c>
      <c r="Q178">
        <v>2021</v>
      </c>
      <c r="R178" s="3">
        <v>44428</v>
      </c>
      <c r="S178" s="8">
        <f>Tabla1[[#This Row],[DISCOUNT %]]%*Tabla1[[#This Row],[Total Selling Value]]</f>
        <v>239.1532</v>
      </c>
      <c r="T178" s="12">
        <f>Tabla1[[#This Row],[SELLING PRICE]]-Tabla1[[#This Row],[BUYING PRIZE]]</f>
        <v>4.8100000000000023</v>
      </c>
      <c r="U178" s="12">
        <f>Tabla1[[#This Row],[profit_per_product]]*Tabla1[[#This Row],[QUANTITY]]</f>
        <v>62.53000000000003</v>
      </c>
      <c r="V178" s="16">
        <f>Tabla1[[#This Row],[total_profit]]/Tabla1[[#This Row],[Total Selling Value]]</f>
        <v>0.11504424778761067</v>
      </c>
      <c r="W178" s="4" t="str">
        <f>IF(Tabla1[[#This Row],[Total Buying Value]]&gt;=((2/3)*MAX(Tabla1[Total Buying Value])),"Grande",IF(Tabla1[[#This Row],[Total Buying Value]]&lt;=((1/3)*MAX(Tabla1[Total Buying Value])),"Pequeña","Mediana"))</f>
        <v>Pequeña</v>
      </c>
      <c r="X178" s="4" t="str">
        <f>IF(Tabla1[[#This Row],[PAYMENT MODE]]="CASH","VERDADERO","FALSO")</f>
        <v>FALSO</v>
      </c>
      <c r="Y178" s="15" t="str">
        <f>TEXT(Tabla1[[#This Row],[formatted_date]],"mmm-aaaa")</f>
        <v>ago-2021</v>
      </c>
    </row>
    <row r="179" spans="1:25">
      <c r="A179">
        <v>44434</v>
      </c>
      <c r="B179" t="s">
        <v>54</v>
      </c>
      <c r="C179" t="str">
        <f>Tabla1[[#This Row],[DATE]]&amp;Tabla1[[#This Row],[PRODUCT ID]]</f>
        <v>44434P0039</v>
      </c>
      <c r="D179">
        <v>4</v>
      </c>
      <c r="E179" t="s">
        <v>70</v>
      </c>
      <c r="F179" t="s">
        <v>71</v>
      </c>
      <c r="G179" s="5">
        <v>29</v>
      </c>
      <c r="H179" t="s">
        <v>106</v>
      </c>
      <c r="I179" t="s">
        <v>118</v>
      </c>
      <c r="J179" t="s">
        <v>125</v>
      </c>
      <c r="K179" s="12">
        <v>37</v>
      </c>
      <c r="L179" s="12">
        <v>42.55</v>
      </c>
      <c r="M179" s="12">
        <v>148</v>
      </c>
      <c r="N179" s="8">
        <v>170.2</v>
      </c>
      <c r="O179">
        <v>26</v>
      </c>
      <c r="P179" t="s">
        <v>133</v>
      </c>
      <c r="Q179">
        <v>2021</v>
      </c>
      <c r="R179" s="3">
        <v>44434</v>
      </c>
      <c r="S179" s="8">
        <f>Tabla1[[#This Row],[DISCOUNT %]]%*Tabla1[[#This Row],[Total Selling Value]]</f>
        <v>49.35799999999999</v>
      </c>
      <c r="T179" s="12">
        <f>Tabla1[[#This Row],[SELLING PRICE]]-Tabla1[[#This Row],[BUYING PRIZE]]</f>
        <v>5.5499999999999972</v>
      </c>
      <c r="U179" s="12">
        <f>Tabla1[[#This Row],[profit_per_product]]*Tabla1[[#This Row],[QUANTITY]]</f>
        <v>22.199999999999989</v>
      </c>
      <c r="V179" s="16">
        <f>Tabla1[[#This Row],[total_profit]]/Tabla1[[#This Row],[Total Selling Value]]</f>
        <v>0.13043478260869559</v>
      </c>
      <c r="W179" s="4" t="str">
        <f>IF(Tabla1[[#This Row],[Total Buying Value]]&gt;=((2/3)*MAX(Tabla1[Total Buying Value])),"Grande",IF(Tabla1[[#This Row],[Total Buying Value]]&lt;=((1/3)*MAX(Tabla1[Total Buying Value])),"Pequeña","Mediana"))</f>
        <v>Pequeña</v>
      </c>
      <c r="X179" s="4" t="str">
        <f>IF(Tabla1[[#This Row],[PAYMENT MODE]]="CASH","VERDADERO","FALSO")</f>
        <v>FALSO</v>
      </c>
      <c r="Y179" s="15" t="str">
        <f>TEXT(Tabla1[[#This Row],[formatted_date]],"mmm-aaaa")</f>
        <v>ago-2021</v>
      </c>
    </row>
    <row r="180" spans="1:25">
      <c r="A180">
        <v>44437</v>
      </c>
      <c r="B180" t="s">
        <v>33</v>
      </c>
      <c r="C180" t="str">
        <f>Tabla1[[#This Row],[DATE]]&amp;Tabla1[[#This Row],[PRODUCT ID]]</f>
        <v>44437P0034</v>
      </c>
      <c r="D180">
        <v>12</v>
      </c>
      <c r="E180" t="s">
        <v>68</v>
      </c>
      <c r="F180" t="s">
        <v>71</v>
      </c>
      <c r="G180" s="5">
        <v>4</v>
      </c>
      <c r="H180" t="s">
        <v>83</v>
      </c>
      <c r="I180" t="s">
        <v>121</v>
      </c>
      <c r="J180" t="s">
        <v>124</v>
      </c>
      <c r="K180" s="12">
        <v>55</v>
      </c>
      <c r="L180" s="12">
        <v>58.3</v>
      </c>
      <c r="M180" s="12">
        <v>660</v>
      </c>
      <c r="N180" s="8">
        <v>699.59999999999991</v>
      </c>
      <c r="O180">
        <v>29</v>
      </c>
      <c r="P180" t="s">
        <v>133</v>
      </c>
      <c r="Q180">
        <v>2021</v>
      </c>
      <c r="R180" s="3">
        <v>44437</v>
      </c>
      <c r="S180" s="8">
        <f>Tabla1[[#This Row],[DISCOUNT %]]%*Tabla1[[#This Row],[Total Selling Value]]</f>
        <v>27.983999999999998</v>
      </c>
      <c r="T180" s="12">
        <f>Tabla1[[#This Row],[SELLING PRICE]]-Tabla1[[#This Row],[BUYING PRIZE]]</f>
        <v>3.2999999999999972</v>
      </c>
      <c r="U180" s="12">
        <f>Tabla1[[#This Row],[profit_per_product]]*Tabla1[[#This Row],[QUANTITY]]</f>
        <v>39.599999999999966</v>
      </c>
      <c r="V180" s="16">
        <f>Tabla1[[#This Row],[total_profit]]/Tabla1[[#This Row],[Total Selling Value]]</f>
        <v>5.660377358490562E-2</v>
      </c>
      <c r="W180" s="4" t="str">
        <f>IF(Tabla1[[#This Row],[Total Buying Value]]&gt;=((2/3)*MAX(Tabla1[Total Buying Value])),"Grande",IF(Tabla1[[#This Row],[Total Buying Value]]&lt;=((1/3)*MAX(Tabla1[Total Buying Value])),"Pequeña","Mediana"))</f>
        <v>Pequeña</v>
      </c>
      <c r="X180" s="4" t="str">
        <f>IF(Tabla1[[#This Row],[PAYMENT MODE]]="CASH","VERDADERO","FALSO")</f>
        <v>FALSO</v>
      </c>
      <c r="Y180" s="15" t="str">
        <f>TEXT(Tabla1[[#This Row],[formatted_date]],"mmm-aaaa")</f>
        <v>ago-2021</v>
      </c>
    </row>
    <row r="181" spans="1:25">
      <c r="A181">
        <v>44438</v>
      </c>
      <c r="B181" t="s">
        <v>22</v>
      </c>
      <c r="C181" t="str">
        <f>Tabla1[[#This Row],[DATE]]&amp;Tabla1[[#This Row],[PRODUCT ID]]</f>
        <v>44438P0013</v>
      </c>
      <c r="D181">
        <v>13</v>
      </c>
      <c r="E181" t="s">
        <v>70</v>
      </c>
      <c r="F181" t="s">
        <v>71</v>
      </c>
      <c r="G181" s="5">
        <v>23</v>
      </c>
      <c r="H181" t="s">
        <v>75</v>
      </c>
      <c r="I181" t="s">
        <v>120</v>
      </c>
      <c r="J181" t="s">
        <v>123</v>
      </c>
      <c r="K181" s="12">
        <v>112</v>
      </c>
      <c r="L181" s="12">
        <v>122.08</v>
      </c>
      <c r="M181" s="12">
        <v>1456</v>
      </c>
      <c r="N181" s="8">
        <v>1587.04</v>
      </c>
      <c r="O181">
        <v>30</v>
      </c>
      <c r="P181" t="s">
        <v>133</v>
      </c>
      <c r="Q181">
        <v>2021</v>
      </c>
      <c r="R181" s="3">
        <v>44438</v>
      </c>
      <c r="S181" s="8">
        <f>Tabla1[[#This Row],[DISCOUNT %]]%*Tabla1[[#This Row],[Total Selling Value]]</f>
        <v>365.01920000000001</v>
      </c>
      <c r="T181" s="12">
        <f>Tabla1[[#This Row],[SELLING PRICE]]-Tabla1[[#This Row],[BUYING PRIZE]]</f>
        <v>10.079999999999998</v>
      </c>
      <c r="U181" s="12">
        <f>Tabla1[[#This Row],[profit_per_product]]*Tabla1[[#This Row],[QUANTITY]]</f>
        <v>131.03999999999996</v>
      </c>
      <c r="V181" s="16">
        <f>Tabla1[[#This Row],[total_profit]]/Tabla1[[#This Row],[Total Selling Value]]</f>
        <v>8.2568807339449518E-2</v>
      </c>
      <c r="W181" s="4" t="str">
        <f>IF(Tabla1[[#This Row],[Total Buying Value]]&gt;=((2/3)*MAX(Tabla1[Total Buying Value])),"Grande",IF(Tabla1[[#This Row],[Total Buying Value]]&lt;=((1/3)*MAX(Tabla1[Total Buying Value])),"Pequeña","Mediana"))</f>
        <v>Mediana</v>
      </c>
      <c r="X181" s="4" t="str">
        <f>IF(Tabla1[[#This Row],[PAYMENT MODE]]="CASH","VERDADERO","FALSO")</f>
        <v>FALSO</v>
      </c>
      <c r="Y181" s="15" t="str">
        <f>TEXT(Tabla1[[#This Row],[formatted_date]],"mmm-aaaa")</f>
        <v>ago-2021</v>
      </c>
    </row>
    <row r="182" spans="1:25">
      <c r="A182">
        <v>44439</v>
      </c>
      <c r="B182" t="s">
        <v>36</v>
      </c>
      <c r="C182" t="str">
        <f>Tabla1[[#This Row],[DATE]]&amp;Tabla1[[#This Row],[PRODUCT ID]]</f>
        <v>44439P0001</v>
      </c>
      <c r="D182">
        <v>2</v>
      </c>
      <c r="E182" t="s">
        <v>70</v>
      </c>
      <c r="F182" t="s">
        <v>71</v>
      </c>
      <c r="G182" s="5">
        <v>36</v>
      </c>
      <c r="H182" t="s">
        <v>86</v>
      </c>
      <c r="I182" t="s">
        <v>119</v>
      </c>
      <c r="J182" t="s">
        <v>123</v>
      </c>
      <c r="K182" s="12">
        <v>98</v>
      </c>
      <c r="L182" s="12">
        <v>103.88</v>
      </c>
      <c r="M182" s="12">
        <v>196</v>
      </c>
      <c r="N182" s="8">
        <v>207.76</v>
      </c>
      <c r="O182">
        <v>31</v>
      </c>
      <c r="P182" t="s">
        <v>133</v>
      </c>
      <c r="Q182">
        <v>2021</v>
      </c>
      <c r="R182" s="3">
        <v>44439</v>
      </c>
      <c r="S182" s="8">
        <f>Tabla1[[#This Row],[DISCOUNT %]]%*Tabla1[[#This Row],[Total Selling Value]]</f>
        <v>74.793599999999998</v>
      </c>
      <c r="T182" s="12">
        <f>Tabla1[[#This Row],[SELLING PRICE]]-Tabla1[[#This Row],[BUYING PRIZE]]</f>
        <v>5.8799999999999955</v>
      </c>
      <c r="U182" s="12">
        <f>Tabla1[[#This Row],[profit_per_product]]*Tabla1[[#This Row],[QUANTITY]]</f>
        <v>11.759999999999991</v>
      </c>
      <c r="V182" s="16">
        <f>Tabla1[[#This Row],[total_profit]]/Tabla1[[#This Row],[Total Selling Value]]</f>
        <v>5.660377358490562E-2</v>
      </c>
      <c r="W182" s="4" t="str">
        <f>IF(Tabla1[[#This Row],[Total Buying Value]]&gt;=((2/3)*MAX(Tabla1[Total Buying Value])),"Grande",IF(Tabla1[[#This Row],[Total Buying Value]]&lt;=((1/3)*MAX(Tabla1[Total Buying Value])),"Pequeña","Mediana"))</f>
        <v>Pequeña</v>
      </c>
      <c r="X182" s="4" t="str">
        <f>IF(Tabla1[[#This Row],[PAYMENT MODE]]="CASH","VERDADERO","FALSO")</f>
        <v>FALSO</v>
      </c>
      <c r="Y182" s="15" t="str">
        <f>TEXT(Tabla1[[#This Row],[formatted_date]],"mmm-aaaa")</f>
        <v>ago-2021</v>
      </c>
    </row>
    <row r="183" spans="1:25">
      <c r="A183">
        <v>44439</v>
      </c>
      <c r="B183" t="s">
        <v>24</v>
      </c>
      <c r="C183" t="str">
        <f>Tabla1[[#This Row],[DATE]]&amp;Tabla1[[#This Row],[PRODUCT ID]]</f>
        <v>44439P0035</v>
      </c>
      <c r="D183">
        <v>11</v>
      </c>
      <c r="E183" t="s">
        <v>70</v>
      </c>
      <c r="F183" t="s">
        <v>71</v>
      </c>
      <c r="G183" s="5">
        <v>3</v>
      </c>
      <c r="H183" t="s">
        <v>77</v>
      </c>
      <c r="I183" t="s">
        <v>121</v>
      </c>
      <c r="J183" t="s">
        <v>125</v>
      </c>
      <c r="K183" s="12">
        <v>5</v>
      </c>
      <c r="L183" s="12">
        <v>6.7</v>
      </c>
      <c r="M183" s="12">
        <v>55</v>
      </c>
      <c r="N183" s="8">
        <v>73.7</v>
      </c>
      <c r="O183">
        <v>31</v>
      </c>
      <c r="P183" t="s">
        <v>133</v>
      </c>
      <c r="Q183">
        <v>2021</v>
      </c>
      <c r="R183" s="3">
        <v>44439</v>
      </c>
      <c r="S183" s="8">
        <f>Tabla1[[#This Row],[DISCOUNT %]]%*Tabla1[[#This Row],[Total Selling Value]]</f>
        <v>2.2109999999999999</v>
      </c>
      <c r="T183" s="12">
        <f>Tabla1[[#This Row],[SELLING PRICE]]-Tabla1[[#This Row],[BUYING PRIZE]]</f>
        <v>1.7000000000000002</v>
      </c>
      <c r="U183" s="12">
        <f>Tabla1[[#This Row],[profit_per_product]]*Tabla1[[#This Row],[QUANTITY]]</f>
        <v>18.700000000000003</v>
      </c>
      <c r="V183" s="16">
        <f>Tabla1[[#This Row],[total_profit]]/Tabla1[[#This Row],[Total Selling Value]]</f>
        <v>0.2537313432835821</v>
      </c>
      <c r="W183" s="4" t="str">
        <f>IF(Tabla1[[#This Row],[Total Buying Value]]&gt;=((2/3)*MAX(Tabla1[Total Buying Value])),"Grande",IF(Tabla1[[#This Row],[Total Buying Value]]&lt;=((1/3)*MAX(Tabla1[Total Buying Value])),"Pequeña","Mediana"))</f>
        <v>Pequeña</v>
      </c>
      <c r="X183" s="4" t="str">
        <f>IF(Tabla1[[#This Row],[PAYMENT MODE]]="CASH","VERDADERO","FALSO")</f>
        <v>FALSO</v>
      </c>
      <c r="Y183" s="15" t="str">
        <f>TEXT(Tabla1[[#This Row],[formatted_date]],"mmm-aaaa")</f>
        <v>ago-2021</v>
      </c>
    </row>
    <row r="184" spans="1:25">
      <c r="A184">
        <v>44440</v>
      </c>
      <c r="B184" t="s">
        <v>20</v>
      </c>
      <c r="C184" t="str">
        <f>Tabla1[[#This Row],[DATE]]&amp;Tabla1[[#This Row],[PRODUCT ID]]</f>
        <v>44440P0024</v>
      </c>
      <c r="D184">
        <v>1</v>
      </c>
      <c r="E184" t="s">
        <v>68</v>
      </c>
      <c r="F184" t="s">
        <v>138</v>
      </c>
      <c r="G184" s="5">
        <v>30</v>
      </c>
      <c r="H184" t="s">
        <v>73</v>
      </c>
      <c r="I184" t="s">
        <v>117</v>
      </c>
      <c r="J184" t="s">
        <v>122</v>
      </c>
      <c r="K184" s="12">
        <v>144</v>
      </c>
      <c r="L184" s="12">
        <v>156.96</v>
      </c>
      <c r="M184" s="12">
        <v>144</v>
      </c>
      <c r="N184" s="8">
        <v>156.96</v>
      </c>
      <c r="O184">
        <v>1</v>
      </c>
      <c r="P184" t="s">
        <v>134</v>
      </c>
      <c r="Q184">
        <v>2021</v>
      </c>
      <c r="R184" s="3">
        <v>44440</v>
      </c>
      <c r="S184" s="8">
        <f>Tabla1[[#This Row],[DISCOUNT %]]%*Tabla1[[#This Row],[Total Selling Value]]</f>
        <v>47.088000000000001</v>
      </c>
      <c r="T184" s="12">
        <f>Tabla1[[#This Row],[SELLING PRICE]]-Tabla1[[#This Row],[BUYING PRIZE]]</f>
        <v>12.960000000000008</v>
      </c>
      <c r="U184" s="12">
        <f>Tabla1[[#This Row],[profit_per_product]]*Tabla1[[#This Row],[QUANTITY]]</f>
        <v>12.960000000000008</v>
      </c>
      <c r="V184" s="16">
        <f>Tabla1[[#This Row],[total_profit]]/Tabla1[[#This Row],[Total Selling Value]]</f>
        <v>8.2568807339449588E-2</v>
      </c>
      <c r="W184" s="4" t="str">
        <f>IF(Tabla1[[#This Row],[Total Buying Value]]&gt;=((2/3)*MAX(Tabla1[Total Buying Value])),"Grande",IF(Tabla1[[#This Row],[Total Buying Value]]&lt;=((1/3)*MAX(Tabla1[Total Buying Value])),"Pequeña","Mediana"))</f>
        <v>Pequeña</v>
      </c>
      <c r="X184" s="4" t="str">
        <f>IF(Tabla1[[#This Row],[PAYMENT MODE]]="CASH","VERDADERO","FALSO")</f>
        <v>VERDADERO</v>
      </c>
      <c r="Y184" s="15" t="str">
        <f>TEXT(Tabla1[[#This Row],[formatted_date]],"mmm-aaaa")</f>
        <v>sep-2021</v>
      </c>
    </row>
    <row r="185" spans="1:25">
      <c r="A185">
        <v>44440</v>
      </c>
      <c r="B185" t="s">
        <v>26</v>
      </c>
      <c r="C185" t="str">
        <f>Tabla1[[#This Row],[DATE]]&amp;Tabla1[[#This Row],[PRODUCT ID]]</f>
        <v>44440P0003</v>
      </c>
      <c r="D185">
        <v>14</v>
      </c>
      <c r="E185" t="s">
        <v>71</v>
      </c>
      <c r="F185" t="s">
        <v>71</v>
      </c>
      <c r="G185" s="5">
        <v>15</v>
      </c>
      <c r="H185" t="s">
        <v>79</v>
      </c>
      <c r="I185" t="s">
        <v>119</v>
      </c>
      <c r="J185" t="s">
        <v>123</v>
      </c>
      <c r="K185" s="12">
        <v>71</v>
      </c>
      <c r="L185" s="12">
        <v>80.94</v>
      </c>
      <c r="M185" s="12">
        <v>994</v>
      </c>
      <c r="N185" s="8">
        <v>1133.1600000000001</v>
      </c>
      <c r="O185">
        <v>1</v>
      </c>
      <c r="P185" t="s">
        <v>134</v>
      </c>
      <c r="Q185">
        <v>2021</v>
      </c>
      <c r="R185" s="3">
        <v>44440</v>
      </c>
      <c r="S185" s="8">
        <f>Tabla1[[#This Row],[DISCOUNT %]]%*Tabla1[[#This Row],[Total Selling Value]]</f>
        <v>169.97400000000002</v>
      </c>
      <c r="T185" s="12">
        <f>Tabla1[[#This Row],[SELLING PRICE]]-Tabla1[[#This Row],[BUYING PRIZE]]</f>
        <v>9.9399999999999977</v>
      </c>
      <c r="U185" s="12">
        <f>Tabla1[[#This Row],[profit_per_product]]*Tabla1[[#This Row],[QUANTITY]]</f>
        <v>139.15999999999997</v>
      </c>
      <c r="V185" s="16">
        <f>Tabla1[[#This Row],[total_profit]]/Tabla1[[#This Row],[Total Selling Value]]</f>
        <v>0.12280701754385961</v>
      </c>
      <c r="W185" s="4" t="str">
        <f>IF(Tabla1[[#This Row],[Total Buying Value]]&gt;=((2/3)*MAX(Tabla1[Total Buying Value])),"Grande",IF(Tabla1[[#This Row],[Total Buying Value]]&lt;=((1/3)*MAX(Tabla1[Total Buying Value])),"Pequeña","Mediana"))</f>
        <v>Mediana</v>
      </c>
      <c r="X185" s="4" t="str">
        <f>IF(Tabla1[[#This Row],[PAYMENT MODE]]="CASH","VERDADERO","FALSO")</f>
        <v>FALSO</v>
      </c>
      <c r="Y185" s="15" t="str">
        <f>TEXT(Tabla1[[#This Row],[formatted_date]],"mmm-aaaa")</f>
        <v>sep-2021</v>
      </c>
    </row>
    <row r="186" spans="1:25">
      <c r="A186">
        <v>44442</v>
      </c>
      <c r="B186" t="s">
        <v>61</v>
      </c>
      <c r="C186" t="str">
        <f>Tabla1[[#This Row],[DATE]]&amp;Tabla1[[#This Row],[PRODUCT ID]]</f>
        <v>44442P0041</v>
      </c>
      <c r="D186">
        <v>8</v>
      </c>
      <c r="E186" t="s">
        <v>70</v>
      </c>
      <c r="F186" t="s">
        <v>71</v>
      </c>
      <c r="G186" s="5">
        <v>28</v>
      </c>
      <c r="H186" t="s">
        <v>114</v>
      </c>
      <c r="I186" t="s">
        <v>118</v>
      </c>
      <c r="J186" t="s">
        <v>122</v>
      </c>
      <c r="K186" s="12">
        <v>138</v>
      </c>
      <c r="L186" s="12">
        <v>173.88</v>
      </c>
      <c r="M186" s="12">
        <v>1104</v>
      </c>
      <c r="N186" s="8">
        <v>1391.04</v>
      </c>
      <c r="O186">
        <v>3</v>
      </c>
      <c r="P186" t="s">
        <v>134</v>
      </c>
      <c r="Q186">
        <v>2021</v>
      </c>
      <c r="R186" s="3">
        <v>44442</v>
      </c>
      <c r="S186" s="8">
        <f>Tabla1[[#This Row],[DISCOUNT %]]%*Tabla1[[#This Row],[Total Selling Value]]</f>
        <v>389.49120000000005</v>
      </c>
      <c r="T186" s="12">
        <f>Tabla1[[#This Row],[SELLING PRICE]]-Tabla1[[#This Row],[BUYING PRIZE]]</f>
        <v>35.879999999999995</v>
      </c>
      <c r="U186" s="12">
        <f>Tabla1[[#This Row],[profit_per_product]]*Tabla1[[#This Row],[QUANTITY]]</f>
        <v>287.03999999999996</v>
      </c>
      <c r="V186" s="16">
        <f>Tabla1[[#This Row],[total_profit]]/Tabla1[[#This Row],[Total Selling Value]]</f>
        <v>0.20634920634920634</v>
      </c>
      <c r="W186" s="4" t="str">
        <f>IF(Tabla1[[#This Row],[Total Buying Value]]&gt;=((2/3)*MAX(Tabla1[Total Buying Value])),"Grande",IF(Tabla1[[#This Row],[Total Buying Value]]&lt;=((1/3)*MAX(Tabla1[Total Buying Value])),"Pequeña","Mediana"))</f>
        <v>Mediana</v>
      </c>
      <c r="X186" s="4" t="str">
        <f>IF(Tabla1[[#This Row],[PAYMENT MODE]]="CASH","VERDADERO","FALSO")</f>
        <v>FALSO</v>
      </c>
      <c r="Y186" s="15" t="str">
        <f>TEXT(Tabla1[[#This Row],[formatted_date]],"mmm-aaaa")</f>
        <v>sep-2021</v>
      </c>
    </row>
    <row r="187" spans="1:25">
      <c r="A187">
        <v>44443</v>
      </c>
      <c r="B187" t="s">
        <v>53</v>
      </c>
      <c r="C187" t="str">
        <f>Tabla1[[#This Row],[DATE]]&amp;Tabla1[[#This Row],[PRODUCT ID]]</f>
        <v>44443P0028</v>
      </c>
      <c r="D187">
        <v>7</v>
      </c>
      <c r="E187" t="s">
        <v>70</v>
      </c>
      <c r="F187" t="s">
        <v>71</v>
      </c>
      <c r="G187" s="5">
        <v>5</v>
      </c>
      <c r="H187" t="s">
        <v>105</v>
      </c>
      <c r="I187" t="s">
        <v>121</v>
      </c>
      <c r="J187" t="s">
        <v>125</v>
      </c>
      <c r="K187" s="12">
        <v>37</v>
      </c>
      <c r="L187" s="12">
        <v>41.81</v>
      </c>
      <c r="M187" s="12">
        <v>259</v>
      </c>
      <c r="N187" s="8">
        <v>292.67</v>
      </c>
      <c r="O187">
        <v>4</v>
      </c>
      <c r="P187" t="s">
        <v>134</v>
      </c>
      <c r="Q187">
        <v>2021</v>
      </c>
      <c r="R187" s="3">
        <v>44443</v>
      </c>
      <c r="S187" s="8">
        <f>Tabla1[[#This Row],[DISCOUNT %]]%*Tabla1[[#This Row],[Total Selling Value]]</f>
        <v>14.633500000000002</v>
      </c>
      <c r="T187" s="12">
        <f>Tabla1[[#This Row],[SELLING PRICE]]-Tabla1[[#This Row],[BUYING PRIZE]]</f>
        <v>4.8100000000000023</v>
      </c>
      <c r="U187" s="12">
        <f>Tabla1[[#This Row],[profit_per_product]]*Tabla1[[#This Row],[QUANTITY]]</f>
        <v>33.670000000000016</v>
      </c>
      <c r="V187" s="16">
        <f>Tabla1[[#This Row],[total_profit]]/Tabla1[[#This Row],[Total Selling Value]]</f>
        <v>0.11504424778761067</v>
      </c>
      <c r="W187" s="4" t="str">
        <f>IF(Tabla1[[#This Row],[Total Buying Value]]&gt;=((2/3)*MAX(Tabla1[Total Buying Value])),"Grande",IF(Tabla1[[#This Row],[Total Buying Value]]&lt;=((1/3)*MAX(Tabla1[Total Buying Value])),"Pequeña","Mediana"))</f>
        <v>Pequeña</v>
      </c>
      <c r="X187" s="4" t="str">
        <f>IF(Tabla1[[#This Row],[PAYMENT MODE]]="CASH","VERDADERO","FALSO")</f>
        <v>FALSO</v>
      </c>
      <c r="Y187" s="15" t="str">
        <f>TEXT(Tabla1[[#This Row],[formatted_date]],"mmm-aaaa")</f>
        <v>sep-2021</v>
      </c>
    </row>
    <row r="188" spans="1:25">
      <c r="A188">
        <v>44443</v>
      </c>
      <c r="B188" t="s">
        <v>32</v>
      </c>
      <c r="C188" t="str">
        <f>Tabla1[[#This Row],[DATE]]&amp;Tabla1[[#This Row],[PRODUCT ID]]</f>
        <v>44443P0023</v>
      </c>
      <c r="D188">
        <v>15</v>
      </c>
      <c r="E188" t="s">
        <v>70</v>
      </c>
      <c r="F188" t="s">
        <v>71</v>
      </c>
      <c r="G188" s="5">
        <v>5</v>
      </c>
      <c r="H188" t="s">
        <v>82</v>
      </c>
      <c r="I188" t="s">
        <v>117</v>
      </c>
      <c r="J188" t="s">
        <v>122</v>
      </c>
      <c r="K188" s="12">
        <v>141</v>
      </c>
      <c r="L188" s="12">
        <v>149.46</v>
      </c>
      <c r="M188" s="12">
        <v>2115</v>
      </c>
      <c r="N188" s="8">
        <v>2241.9</v>
      </c>
      <c r="O188">
        <v>4</v>
      </c>
      <c r="P188" t="s">
        <v>134</v>
      </c>
      <c r="Q188">
        <v>2021</v>
      </c>
      <c r="R188" s="3">
        <v>44443</v>
      </c>
      <c r="S188" s="8">
        <f>Tabla1[[#This Row],[DISCOUNT %]]%*Tabla1[[#This Row],[Total Selling Value]]</f>
        <v>112.09500000000001</v>
      </c>
      <c r="T188" s="12">
        <f>Tabla1[[#This Row],[SELLING PRICE]]-Tabla1[[#This Row],[BUYING PRIZE]]</f>
        <v>8.460000000000008</v>
      </c>
      <c r="U188" s="12">
        <f>Tabla1[[#This Row],[profit_per_product]]*Tabla1[[#This Row],[QUANTITY]]</f>
        <v>126.90000000000012</v>
      </c>
      <c r="V188" s="16">
        <f>Tabla1[[#This Row],[total_profit]]/Tabla1[[#This Row],[Total Selling Value]]</f>
        <v>5.660377358490571E-2</v>
      </c>
      <c r="W188" s="4" t="str">
        <f>IF(Tabla1[[#This Row],[Total Buying Value]]&gt;=((2/3)*MAX(Tabla1[Total Buying Value])),"Grande",IF(Tabla1[[#This Row],[Total Buying Value]]&lt;=((1/3)*MAX(Tabla1[Total Buying Value])),"Pequeña","Mediana"))</f>
        <v>Grande</v>
      </c>
      <c r="X188" s="4" t="str">
        <f>IF(Tabla1[[#This Row],[PAYMENT MODE]]="CASH","VERDADERO","FALSO")</f>
        <v>FALSO</v>
      </c>
      <c r="Y188" s="15" t="str">
        <f>TEXT(Tabla1[[#This Row],[formatted_date]],"mmm-aaaa")</f>
        <v>sep-2021</v>
      </c>
    </row>
    <row r="189" spans="1:25">
      <c r="A189">
        <v>44444</v>
      </c>
      <c r="B189" t="s">
        <v>38</v>
      </c>
      <c r="C189" t="str">
        <f>Tabla1[[#This Row],[DATE]]&amp;Tabla1[[#This Row],[PRODUCT ID]]</f>
        <v>44444P0032</v>
      </c>
      <c r="D189">
        <v>1</v>
      </c>
      <c r="E189" t="s">
        <v>70</v>
      </c>
      <c r="F189" t="s">
        <v>138</v>
      </c>
      <c r="G189" s="5">
        <v>5</v>
      </c>
      <c r="H189" t="s">
        <v>88</v>
      </c>
      <c r="I189" t="s">
        <v>121</v>
      </c>
      <c r="J189" t="s">
        <v>123</v>
      </c>
      <c r="K189" s="12">
        <v>89</v>
      </c>
      <c r="L189" s="12">
        <v>117.48</v>
      </c>
      <c r="M189" s="12">
        <v>89</v>
      </c>
      <c r="N189" s="8">
        <v>117.48</v>
      </c>
      <c r="O189">
        <v>5</v>
      </c>
      <c r="P189" t="s">
        <v>134</v>
      </c>
      <c r="Q189">
        <v>2021</v>
      </c>
      <c r="R189" s="3">
        <v>44444</v>
      </c>
      <c r="S189" s="8">
        <f>Tabla1[[#This Row],[DISCOUNT %]]%*Tabla1[[#This Row],[Total Selling Value]]</f>
        <v>5.8740000000000006</v>
      </c>
      <c r="T189" s="12">
        <f>Tabla1[[#This Row],[SELLING PRICE]]-Tabla1[[#This Row],[BUYING PRIZE]]</f>
        <v>28.480000000000004</v>
      </c>
      <c r="U189" s="12">
        <f>Tabla1[[#This Row],[profit_per_product]]*Tabla1[[#This Row],[QUANTITY]]</f>
        <v>28.480000000000004</v>
      </c>
      <c r="V189" s="16">
        <f>Tabla1[[#This Row],[total_profit]]/Tabla1[[#This Row],[Total Selling Value]]</f>
        <v>0.24242424242424246</v>
      </c>
      <c r="W189" s="4" t="str">
        <f>IF(Tabla1[[#This Row],[Total Buying Value]]&gt;=((2/3)*MAX(Tabla1[Total Buying Value])),"Grande",IF(Tabla1[[#This Row],[Total Buying Value]]&lt;=((1/3)*MAX(Tabla1[Total Buying Value])),"Pequeña","Mediana"))</f>
        <v>Pequeña</v>
      </c>
      <c r="X189" s="4" t="str">
        <f>IF(Tabla1[[#This Row],[PAYMENT MODE]]="CASH","VERDADERO","FALSO")</f>
        <v>VERDADERO</v>
      </c>
      <c r="Y189" s="15" t="str">
        <f>TEXT(Tabla1[[#This Row],[formatted_date]],"mmm-aaaa")</f>
        <v>sep-2021</v>
      </c>
    </row>
    <row r="190" spans="1:25">
      <c r="A190">
        <v>44446</v>
      </c>
      <c r="B190" t="s">
        <v>60</v>
      </c>
      <c r="C190" t="str">
        <f>Tabla1[[#This Row],[DATE]]&amp;Tabla1[[#This Row],[PRODUCT ID]]</f>
        <v>44446P0019</v>
      </c>
      <c r="D190">
        <v>5</v>
      </c>
      <c r="E190" t="s">
        <v>70</v>
      </c>
      <c r="F190" t="s">
        <v>71</v>
      </c>
      <c r="G190" s="5">
        <v>2</v>
      </c>
      <c r="H190" t="s">
        <v>112</v>
      </c>
      <c r="I190" t="s">
        <v>120</v>
      </c>
      <c r="J190" t="s">
        <v>122</v>
      </c>
      <c r="K190" s="12">
        <v>150</v>
      </c>
      <c r="L190" s="12">
        <v>210</v>
      </c>
      <c r="M190" s="12">
        <v>750</v>
      </c>
      <c r="N190" s="8">
        <v>1050</v>
      </c>
      <c r="O190">
        <v>7</v>
      </c>
      <c r="P190" t="s">
        <v>134</v>
      </c>
      <c r="Q190">
        <v>2021</v>
      </c>
      <c r="R190" s="3">
        <v>44446</v>
      </c>
      <c r="S190" s="8">
        <f>Tabla1[[#This Row],[DISCOUNT %]]%*Tabla1[[#This Row],[Total Selling Value]]</f>
        <v>21</v>
      </c>
      <c r="T190" s="12">
        <f>Tabla1[[#This Row],[SELLING PRICE]]-Tabla1[[#This Row],[BUYING PRIZE]]</f>
        <v>60</v>
      </c>
      <c r="U190" s="12">
        <f>Tabla1[[#This Row],[profit_per_product]]*Tabla1[[#This Row],[QUANTITY]]</f>
        <v>300</v>
      </c>
      <c r="V190" s="16">
        <f>Tabla1[[#This Row],[total_profit]]/Tabla1[[#This Row],[Total Selling Value]]</f>
        <v>0.2857142857142857</v>
      </c>
      <c r="W190" s="4" t="str">
        <f>IF(Tabla1[[#This Row],[Total Buying Value]]&gt;=((2/3)*MAX(Tabla1[Total Buying Value])),"Grande",IF(Tabla1[[#This Row],[Total Buying Value]]&lt;=((1/3)*MAX(Tabla1[Total Buying Value])),"Pequeña","Mediana"))</f>
        <v>Pequeña</v>
      </c>
      <c r="X190" s="4" t="str">
        <f>IF(Tabla1[[#This Row],[PAYMENT MODE]]="CASH","VERDADERO","FALSO")</f>
        <v>FALSO</v>
      </c>
      <c r="Y190" s="15" t="str">
        <f>TEXT(Tabla1[[#This Row],[formatted_date]],"mmm-aaaa")</f>
        <v>sep-2021</v>
      </c>
    </row>
    <row r="191" spans="1:25">
      <c r="A191">
        <v>44448</v>
      </c>
      <c r="B191" t="s">
        <v>31</v>
      </c>
      <c r="C191" t="str">
        <f>Tabla1[[#This Row],[DATE]]&amp;Tabla1[[#This Row],[PRODUCT ID]]</f>
        <v>44448P0044</v>
      </c>
      <c r="D191">
        <v>4</v>
      </c>
      <c r="E191" t="s">
        <v>70</v>
      </c>
      <c r="F191" t="s">
        <v>71</v>
      </c>
      <c r="G191" s="5">
        <v>34</v>
      </c>
      <c r="H191" t="s">
        <v>81</v>
      </c>
      <c r="I191" t="s">
        <v>118</v>
      </c>
      <c r="J191" t="s">
        <v>123</v>
      </c>
      <c r="K191" s="12">
        <v>76</v>
      </c>
      <c r="L191" s="12">
        <v>82.08</v>
      </c>
      <c r="M191" s="12">
        <v>304</v>
      </c>
      <c r="N191" s="8">
        <v>328.32</v>
      </c>
      <c r="O191">
        <v>9</v>
      </c>
      <c r="P191" t="s">
        <v>134</v>
      </c>
      <c r="Q191">
        <v>2021</v>
      </c>
      <c r="R191" s="3">
        <v>44448</v>
      </c>
      <c r="S191" s="8">
        <f>Tabla1[[#This Row],[DISCOUNT %]]%*Tabla1[[#This Row],[Total Selling Value]]</f>
        <v>111.62880000000001</v>
      </c>
      <c r="T191" s="12">
        <f>Tabla1[[#This Row],[SELLING PRICE]]-Tabla1[[#This Row],[BUYING PRIZE]]</f>
        <v>6.0799999999999983</v>
      </c>
      <c r="U191" s="12">
        <f>Tabla1[[#This Row],[profit_per_product]]*Tabla1[[#This Row],[QUANTITY]]</f>
        <v>24.319999999999993</v>
      </c>
      <c r="V191" s="16">
        <f>Tabla1[[#This Row],[total_profit]]/Tabla1[[#This Row],[Total Selling Value]]</f>
        <v>7.4074074074074056E-2</v>
      </c>
      <c r="W191" s="4" t="str">
        <f>IF(Tabla1[[#This Row],[Total Buying Value]]&gt;=((2/3)*MAX(Tabla1[Total Buying Value])),"Grande",IF(Tabla1[[#This Row],[Total Buying Value]]&lt;=((1/3)*MAX(Tabla1[Total Buying Value])),"Pequeña","Mediana"))</f>
        <v>Pequeña</v>
      </c>
      <c r="X191" s="4" t="str">
        <f>IF(Tabla1[[#This Row],[PAYMENT MODE]]="CASH","VERDADERO","FALSO")</f>
        <v>FALSO</v>
      </c>
      <c r="Y191" s="15" t="str">
        <f>TEXT(Tabla1[[#This Row],[formatted_date]],"mmm-aaaa")</f>
        <v>sep-2021</v>
      </c>
    </row>
    <row r="192" spans="1:25">
      <c r="A192">
        <v>44449</v>
      </c>
      <c r="B192" t="s">
        <v>48</v>
      </c>
      <c r="C192" t="str">
        <f>Tabla1[[#This Row],[DATE]]&amp;Tabla1[[#This Row],[PRODUCT ID]]</f>
        <v>44449P0030</v>
      </c>
      <c r="D192">
        <v>6</v>
      </c>
      <c r="E192" t="s">
        <v>70</v>
      </c>
      <c r="F192" t="s">
        <v>71</v>
      </c>
      <c r="G192" s="5">
        <v>14</v>
      </c>
      <c r="H192" t="s">
        <v>99</v>
      </c>
      <c r="I192" t="s">
        <v>121</v>
      </c>
      <c r="J192" t="s">
        <v>122</v>
      </c>
      <c r="K192" s="12">
        <v>148</v>
      </c>
      <c r="L192" s="12">
        <v>201.28</v>
      </c>
      <c r="M192" s="12">
        <v>888</v>
      </c>
      <c r="N192" s="8">
        <v>1207.68</v>
      </c>
      <c r="O192">
        <v>10</v>
      </c>
      <c r="P192" t="s">
        <v>134</v>
      </c>
      <c r="Q192">
        <v>2021</v>
      </c>
      <c r="R192" s="3">
        <v>44449</v>
      </c>
      <c r="S192" s="8">
        <f>Tabla1[[#This Row],[DISCOUNT %]]%*Tabla1[[#This Row],[Total Selling Value]]</f>
        <v>169.07520000000002</v>
      </c>
      <c r="T192" s="12">
        <f>Tabla1[[#This Row],[SELLING PRICE]]-Tabla1[[#This Row],[BUYING PRIZE]]</f>
        <v>53.28</v>
      </c>
      <c r="U192" s="12">
        <f>Tabla1[[#This Row],[profit_per_product]]*Tabla1[[#This Row],[QUANTITY]]</f>
        <v>319.68</v>
      </c>
      <c r="V192" s="16">
        <f>Tabla1[[#This Row],[total_profit]]/Tabla1[[#This Row],[Total Selling Value]]</f>
        <v>0.26470588235294118</v>
      </c>
      <c r="W192" s="4" t="str">
        <f>IF(Tabla1[[#This Row],[Total Buying Value]]&gt;=((2/3)*MAX(Tabla1[Total Buying Value])),"Grande",IF(Tabla1[[#This Row],[Total Buying Value]]&lt;=((1/3)*MAX(Tabla1[Total Buying Value])),"Pequeña","Mediana"))</f>
        <v>Mediana</v>
      </c>
      <c r="X192" s="4" t="str">
        <f>IF(Tabla1[[#This Row],[PAYMENT MODE]]="CASH","VERDADERO","FALSO")</f>
        <v>FALSO</v>
      </c>
      <c r="Y192" s="15" t="str">
        <f>TEXT(Tabla1[[#This Row],[formatted_date]],"mmm-aaaa")</f>
        <v>sep-2021</v>
      </c>
    </row>
    <row r="193" spans="1:25">
      <c r="A193">
        <v>44449</v>
      </c>
      <c r="B193" t="s">
        <v>36</v>
      </c>
      <c r="C193" t="str">
        <f>Tabla1[[#This Row],[DATE]]&amp;Tabla1[[#This Row],[PRODUCT ID]]</f>
        <v>44449P0001</v>
      </c>
      <c r="D193">
        <v>9</v>
      </c>
      <c r="E193" t="s">
        <v>68</v>
      </c>
      <c r="F193" t="s">
        <v>71</v>
      </c>
      <c r="G193" s="5">
        <v>13</v>
      </c>
      <c r="H193" t="s">
        <v>86</v>
      </c>
      <c r="I193" t="s">
        <v>119</v>
      </c>
      <c r="J193" t="s">
        <v>123</v>
      </c>
      <c r="K193" s="12">
        <v>98</v>
      </c>
      <c r="L193" s="12">
        <v>103.88</v>
      </c>
      <c r="M193" s="12">
        <v>882</v>
      </c>
      <c r="N193" s="8">
        <v>934.92</v>
      </c>
      <c r="O193">
        <v>10</v>
      </c>
      <c r="P193" t="s">
        <v>134</v>
      </c>
      <c r="Q193">
        <v>2021</v>
      </c>
      <c r="R193" s="3">
        <v>44449</v>
      </c>
      <c r="S193" s="8">
        <f>Tabla1[[#This Row],[DISCOUNT %]]%*Tabla1[[#This Row],[Total Selling Value]]</f>
        <v>121.53959999999999</v>
      </c>
      <c r="T193" s="12">
        <f>Tabla1[[#This Row],[SELLING PRICE]]-Tabla1[[#This Row],[BUYING PRIZE]]</f>
        <v>5.8799999999999955</v>
      </c>
      <c r="U193" s="12">
        <f>Tabla1[[#This Row],[profit_per_product]]*Tabla1[[#This Row],[QUANTITY]]</f>
        <v>52.919999999999959</v>
      </c>
      <c r="V193" s="16">
        <f>Tabla1[[#This Row],[total_profit]]/Tabla1[[#This Row],[Total Selling Value]]</f>
        <v>5.660377358490562E-2</v>
      </c>
      <c r="W193" s="4" t="str">
        <f>IF(Tabla1[[#This Row],[Total Buying Value]]&gt;=((2/3)*MAX(Tabla1[Total Buying Value])),"Grande",IF(Tabla1[[#This Row],[Total Buying Value]]&lt;=((1/3)*MAX(Tabla1[Total Buying Value])),"Pequeña","Mediana"))</f>
        <v>Mediana</v>
      </c>
      <c r="X193" s="4" t="str">
        <f>IF(Tabla1[[#This Row],[PAYMENT MODE]]="CASH","VERDADERO","FALSO")</f>
        <v>FALSO</v>
      </c>
      <c r="Y193" s="15" t="str">
        <f>TEXT(Tabla1[[#This Row],[formatted_date]],"mmm-aaaa")</f>
        <v>sep-2021</v>
      </c>
    </row>
    <row r="194" spans="1:25">
      <c r="A194">
        <v>44449</v>
      </c>
      <c r="B194" t="s">
        <v>62</v>
      </c>
      <c r="C194" t="str">
        <f>Tabla1[[#This Row],[DATE]]&amp;Tabla1[[#This Row],[PRODUCT ID]]</f>
        <v>44449P0026</v>
      </c>
      <c r="D194">
        <v>2</v>
      </c>
      <c r="E194" t="s">
        <v>70</v>
      </c>
      <c r="F194" t="s">
        <v>71</v>
      </c>
      <c r="G194" s="5">
        <v>32</v>
      </c>
      <c r="H194" t="s">
        <v>115</v>
      </c>
      <c r="I194" t="s">
        <v>121</v>
      </c>
      <c r="J194" t="s">
        <v>125</v>
      </c>
      <c r="K194" s="12">
        <v>18</v>
      </c>
      <c r="L194" s="12">
        <v>24.66</v>
      </c>
      <c r="M194" s="12">
        <v>36</v>
      </c>
      <c r="N194" s="8">
        <v>49.32</v>
      </c>
      <c r="O194">
        <v>10</v>
      </c>
      <c r="P194" t="s">
        <v>134</v>
      </c>
      <c r="Q194">
        <v>2021</v>
      </c>
      <c r="R194" s="3">
        <v>44449</v>
      </c>
      <c r="S194" s="8">
        <f>Tabla1[[#This Row],[DISCOUNT %]]%*Tabla1[[#This Row],[Total Selling Value]]</f>
        <v>15.782400000000001</v>
      </c>
      <c r="T194" s="12">
        <f>Tabla1[[#This Row],[SELLING PRICE]]-Tabla1[[#This Row],[BUYING PRIZE]]</f>
        <v>6.66</v>
      </c>
      <c r="U194" s="12">
        <f>Tabla1[[#This Row],[profit_per_product]]*Tabla1[[#This Row],[QUANTITY]]</f>
        <v>13.32</v>
      </c>
      <c r="V194" s="16">
        <f>Tabla1[[#This Row],[total_profit]]/Tabla1[[#This Row],[Total Selling Value]]</f>
        <v>0.27007299270072993</v>
      </c>
      <c r="W194" s="4" t="str">
        <f>IF(Tabla1[[#This Row],[Total Buying Value]]&gt;=((2/3)*MAX(Tabla1[Total Buying Value])),"Grande",IF(Tabla1[[#This Row],[Total Buying Value]]&lt;=((1/3)*MAX(Tabla1[Total Buying Value])),"Pequeña","Mediana"))</f>
        <v>Pequeña</v>
      </c>
      <c r="X194" s="4" t="str">
        <f>IF(Tabla1[[#This Row],[PAYMENT MODE]]="CASH","VERDADERO","FALSO")</f>
        <v>FALSO</v>
      </c>
      <c r="Y194" s="15" t="str">
        <f>TEXT(Tabla1[[#This Row],[formatted_date]],"mmm-aaaa")</f>
        <v>sep-2021</v>
      </c>
    </row>
    <row r="195" spans="1:25">
      <c r="A195">
        <v>44450</v>
      </c>
      <c r="B195" t="s">
        <v>36</v>
      </c>
      <c r="C195" t="str">
        <f>Tabla1[[#This Row],[DATE]]&amp;Tabla1[[#This Row],[PRODUCT ID]]</f>
        <v>44450P0001</v>
      </c>
      <c r="D195">
        <v>6</v>
      </c>
      <c r="E195" t="s">
        <v>68</v>
      </c>
      <c r="F195" t="s">
        <v>71</v>
      </c>
      <c r="G195" s="5">
        <v>38</v>
      </c>
      <c r="H195" t="s">
        <v>86</v>
      </c>
      <c r="I195" t="s">
        <v>119</v>
      </c>
      <c r="J195" t="s">
        <v>123</v>
      </c>
      <c r="K195" s="12">
        <v>98</v>
      </c>
      <c r="L195" s="12">
        <v>103.88</v>
      </c>
      <c r="M195" s="12">
        <v>588</v>
      </c>
      <c r="N195" s="8">
        <v>623.28</v>
      </c>
      <c r="O195">
        <v>11</v>
      </c>
      <c r="P195" t="s">
        <v>134</v>
      </c>
      <c r="Q195">
        <v>2021</v>
      </c>
      <c r="R195" s="3">
        <v>44450</v>
      </c>
      <c r="S195" s="8">
        <f>Tabla1[[#This Row],[DISCOUNT %]]%*Tabla1[[#This Row],[Total Selling Value]]</f>
        <v>236.84639999999999</v>
      </c>
      <c r="T195" s="12">
        <f>Tabla1[[#This Row],[SELLING PRICE]]-Tabla1[[#This Row],[BUYING PRIZE]]</f>
        <v>5.8799999999999955</v>
      </c>
      <c r="U195" s="12">
        <f>Tabla1[[#This Row],[profit_per_product]]*Tabla1[[#This Row],[QUANTITY]]</f>
        <v>35.279999999999973</v>
      </c>
      <c r="V195" s="16">
        <f>Tabla1[[#This Row],[total_profit]]/Tabla1[[#This Row],[Total Selling Value]]</f>
        <v>5.660377358490562E-2</v>
      </c>
      <c r="W195" s="4" t="str">
        <f>IF(Tabla1[[#This Row],[Total Buying Value]]&gt;=((2/3)*MAX(Tabla1[Total Buying Value])),"Grande",IF(Tabla1[[#This Row],[Total Buying Value]]&lt;=((1/3)*MAX(Tabla1[Total Buying Value])),"Pequeña","Mediana"))</f>
        <v>Pequeña</v>
      </c>
      <c r="X195" s="4" t="str">
        <f>IF(Tabla1[[#This Row],[PAYMENT MODE]]="CASH","VERDADERO","FALSO")</f>
        <v>FALSO</v>
      </c>
      <c r="Y195" s="15" t="str">
        <f>TEXT(Tabla1[[#This Row],[formatted_date]],"mmm-aaaa")</f>
        <v>sep-2021</v>
      </c>
    </row>
    <row r="196" spans="1:25">
      <c r="A196">
        <v>44452</v>
      </c>
      <c r="B196" t="s">
        <v>61</v>
      </c>
      <c r="C196" t="str">
        <f>Tabla1[[#This Row],[DATE]]&amp;Tabla1[[#This Row],[PRODUCT ID]]</f>
        <v>44452P0041</v>
      </c>
      <c r="D196">
        <v>7</v>
      </c>
      <c r="E196" t="s">
        <v>70</v>
      </c>
      <c r="F196" t="s">
        <v>138</v>
      </c>
      <c r="G196" s="5">
        <v>34</v>
      </c>
      <c r="H196" t="s">
        <v>114</v>
      </c>
      <c r="I196" t="s">
        <v>118</v>
      </c>
      <c r="J196" t="s">
        <v>122</v>
      </c>
      <c r="K196" s="12">
        <v>138</v>
      </c>
      <c r="L196" s="12">
        <v>173.88</v>
      </c>
      <c r="M196" s="12">
        <v>966</v>
      </c>
      <c r="N196" s="8">
        <v>1217.1600000000001</v>
      </c>
      <c r="O196">
        <v>13</v>
      </c>
      <c r="P196" t="s">
        <v>134</v>
      </c>
      <c r="Q196">
        <v>2021</v>
      </c>
      <c r="R196" s="3">
        <v>44452</v>
      </c>
      <c r="S196" s="8">
        <f>Tabla1[[#This Row],[DISCOUNT %]]%*Tabla1[[#This Row],[Total Selling Value]]</f>
        <v>413.83440000000007</v>
      </c>
      <c r="T196" s="12">
        <f>Tabla1[[#This Row],[SELLING PRICE]]-Tabla1[[#This Row],[BUYING PRIZE]]</f>
        <v>35.879999999999995</v>
      </c>
      <c r="U196" s="12">
        <f>Tabla1[[#This Row],[profit_per_product]]*Tabla1[[#This Row],[QUANTITY]]</f>
        <v>251.15999999999997</v>
      </c>
      <c r="V196" s="16">
        <f>Tabla1[[#This Row],[total_profit]]/Tabla1[[#This Row],[Total Selling Value]]</f>
        <v>0.20634920634920631</v>
      </c>
      <c r="W196" s="4" t="str">
        <f>IF(Tabla1[[#This Row],[Total Buying Value]]&gt;=((2/3)*MAX(Tabla1[Total Buying Value])),"Grande",IF(Tabla1[[#This Row],[Total Buying Value]]&lt;=((1/3)*MAX(Tabla1[Total Buying Value])),"Pequeña","Mediana"))</f>
        <v>Mediana</v>
      </c>
      <c r="X196" s="4" t="str">
        <f>IF(Tabla1[[#This Row],[PAYMENT MODE]]="CASH","VERDADERO","FALSO")</f>
        <v>VERDADERO</v>
      </c>
      <c r="Y196" s="15" t="str">
        <f>TEXT(Tabla1[[#This Row],[formatted_date]],"mmm-aaaa")</f>
        <v>sep-2021</v>
      </c>
    </row>
    <row r="197" spans="1:25">
      <c r="A197">
        <v>44454</v>
      </c>
      <c r="B197" t="s">
        <v>30</v>
      </c>
      <c r="C197" t="str">
        <f>Tabla1[[#This Row],[DATE]]&amp;Tabla1[[#This Row],[PRODUCT ID]]</f>
        <v>44454P0042</v>
      </c>
      <c r="D197">
        <v>6</v>
      </c>
      <c r="E197" t="s">
        <v>70</v>
      </c>
      <c r="F197" t="s">
        <v>71</v>
      </c>
      <c r="G197" s="5">
        <v>6</v>
      </c>
      <c r="H197" t="s">
        <v>80</v>
      </c>
      <c r="I197" t="s">
        <v>118</v>
      </c>
      <c r="J197" t="s">
        <v>122</v>
      </c>
      <c r="K197" s="12">
        <v>120</v>
      </c>
      <c r="L197" s="12">
        <v>162</v>
      </c>
      <c r="M197" s="12">
        <v>720</v>
      </c>
      <c r="N197" s="8">
        <v>972</v>
      </c>
      <c r="O197">
        <v>15</v>
      </c>
      <c r="P197" t="s">
        <v>134</v>
      </c>
      <c r="Q197">
        <v>2021</v>
      </c>
      <c r="R197" s="3">
        <v>44454</v>
      </c>
      <c r="S197" s="8">
        <f>Tabla1[[#This Row],[DISCOUNT %]]%*Tabla1[[#This Row],[Total Selling Value]]</f>
        <v>58.32</v>
      </c>
      <c r="T197" s="12">
        <f>Tabla1[[#This Row],[SELLING PRICE]]-Tabla1[[#This Row],[BUYING PRIZE]]</f>
        <v>42</v>
      </c>
      <c r="U197" s="12">
        <f>Tabla1[[#This Row],[profit_per_product]]*Tabla1[[#This Row],[QUANTITY]]</f>
        <v>252</v>
      </c>
      <c r="V197" s="16">
        <f>Tabla1[[#This Row],[total_profit]]/Tabla1[[#This Row],[Total Selling Value]]</f>
        <v>0.25925925925925924</v>
      </c>
      <c r="W197" s="4" t="str">
        <f>IF(Tabla1[[#This Row],[Total Buying Value]]&gt;=((2/3)*MAX(Tabla1[Total Buying Value])),"Grande",IF(Tabla1[[#This Row],[Total Buying Value]]&lt;=((1/3)*MAX(Tabla1[Total Buying Value])),"Pequeña","Mediana"))</f>
        <v>Pequeña</v>
      </c>
      <c r="X197" s="4" t="str">
        <f>IF(Tabla1[[#This Row],[PAYMENT MODE]]="CASH","VERDADERO","FALSO")</f>
        <v>FALSO</v>
      </c>
      <c r="Y197" s="15" t="str">
        <f>TEXT(Tabla1[[#This Row],[formatted_date]],"mmm-aaaa")</f>
        <v>sep-2021</v>
      </c>
    </row>
    <row r="198" spans="1:25">
      <c r="A198">
        <v>44454</v>
      </c>
      <c r="B198" t="s">
        <v>30</v>
      </c>
      <c r="C198" t="str">
        <f>Tabla1[[#This Row],[DATE]]&amp;Tabla1[[#This Row],[PRODUCT ID]]</f>
        <v>44454P0042</v>
      </c>
      <c r="D198">
        <v>14</v>
      </c>
      <c r="E198" t="s">
        <v>70</v>
      </c>
      <c r="F198" t="s">
        <v>71</v>
      </c>
      <c r="G198" s="5">
        <v>0</v>
      </c>
      <c r="H198" t="s">
        <v>80</v>
      </c>
      <c r="I198" t="s">
        <v>118</v>
      </c>
      <c r="J198" t="s">
        <v>122</v>
      </c>
      <c r="K198" s="12">
        <v>120</v>
      </c>
      <c r="L198" s="12">
        <v>162</v>
      </c>
      <c r="M198" s="12">
        <v>1680</v>
      </c>
      <c r="N198" s="8">
        <v>2268</v>
      </c>
      <c r="O198">
        <v>15</v>
      </c>
      <c r="P198" t="s">
        <v>134</v>
      </c>
      <c r="Q198">
        <v>2021</v>
      </c>
      <c r="R198" s="3">
        <v>44454</v>
      </c>
      <c r="S198" s="8">
        <f>Tabla1[[#This Row],[DISCOUNT %]]%*Tabla1[[#This Row],[Total Selling Value]]</f>
        <v>0</v>
      </c>
      <c r="T198" s="12">
        <f>Tabla1[[#This Row],[SELLING PRICE]]-Tabla1[[#This Row],[BUYING PRIZE]]</f>
        <v>42</v>
      </c>
      <c r="U198" s="12">
        <f>Tabla1[[#This Row],[profit_per_product]]*Tabla1[[#This Row],[QUANTITY]]</f>
        <v>588</v>
      </c>
      <c r="V198" s="16">
        <f>Tabla1[[#This Row],[total_profit]]/Tabla1[[#This Row],[Total Selling Value]]</f>
        <v>0.25925925925925924</v>
      </c>
      <c r="W198" s="4" t="str">
        <f>IF(Tabla1[[#This Row],[Total Buying Value]]&gt;=((2/3)*MAX(Tabla1[Total Buying Value])),"Grande",IF(Tabla1[[#This Row],[Total Buying Value]]&lt;=((1/3)*MAX(Tabla1[Total Buying Value])),"Pequeña","Mediana"))</f>
        <v>Grande</v>
      </c>
      <c r="X198" s="4" t="str">
        <f>IF(Tabla1[[#This Row],[PAYMENT MODE]]="CASH","VERDADERO","FALSO")</f>
        <v>FALSO</v>
      </c>
      <c r="Y198" s="15" t="str">
        <f>TEXT(Tabla1[[#This Row],[formatted_date]],"mmm-aaaa")</f>
        <v>sep-2021</v>
      </c>
    </row>
    <row r="199" spans="1:25">
      <c r="A199">
        <v>44460</v>
      </c>
      <c r="B199" t="s">
        <v>34</v>
      </c>
      <c r="C199" t="str">
        <f>Tabla1[[#This Row],[DATE]]&amp;Tabla1[[#This Row],[PRODUCT ID]]</f>
        <v>44460P0020</v>
      </c>
      <c r="D199">
        <v>7</v>
      </c>
      <c r="E199" t="s">
        <v>68</v>
      </c>
      <c r="F199" t="s">
        <v>138</v>
      </c>
      <c r="G199" s="5">
        <v>12</v>
      </c>
      <c r="H199" t="s">
        <v>84</v>
      </c>
      <c r="I199" t="s">
        <v>117</v>
      </c>
      <c r="J199" t="s">
        <v>124</v>
      </c>
      <c r="K199" s="12">
        <v>61</v>
      </c>
      <c r="L199" s="12">
        <v>76.25</v>
      </c>
      <c r="M199" s="12">
        <v>427</v>
      </c>
      <c r="N199" s="8">
        <v>533.75</v>
      </c>
      <c r="O199">
        <v>21</v>
      </c>
      <c r="P199" t="s">
        <v>134</v>
      </c>
      <c r="Q199">
        <v>2021</v>
      </c>
      <c r="R199" s="3">
        <v>44460</v>
      </c>
      <c r="S199" s="8">
        <f>Tabla1[[#This Row],[DISCOUNT %]]%*Tabla1[[#This Row],[Total Selling Value]]</f>
        <v>64.05</v>
      </c>
      <c r="T199" s="12">
        <f>Tabla1[[#This Row],[SELLING PRICE]]-Tabla1[[#This Row],[BUYING PRIZE]]</f>
        <v>15.25</v>
      </c>
      <c r="U199" s="12">
        <f>Tabla1[[#This Row],[profit_per_product]]*Tabla1[[#This Row],[QUANTITY]]</f>
        <v>106.75</v>
      </c>
      <c r="V199" s="16">
        <f>Tabla1[[#This Row],[total_profit]]/Tabla1[[#This Row],[Total Selling Value]]</f>
        <v>0.2</v>
      </c>
      <c r="W199" s="4" t="str">
        <f>IF(Tabla1[[#This Row],[Total Buying Value]]&gt;=((2/3)*MAX(Tabla1[Total Buying Value])),"Grande",IF(Tabla1[[#This Row],[Total Buying Value]]&lt;=((1/3)*MAX(Tabla1[Total Buying Value])),"Pequeña","Mediana"))</f>
        <v>Pequeña</v>
      </c>
      <c r="X199" s="4" t="str">
        <f>IF(Tabla1[[#This Row],[PAYMENT MODE]]="CASH","VERDADERO","FALSO")</f>
        <v>VERDADERO</v>
      </c>
      <c r="Y199" s="15" t="str">
        <f>TEXT(Tabla1[[#This Row],[formatted_date]],"mmm-aaaa")</f>
        <v>sep-2021</v>
      </c>
    </row>
    <row r="200" spans="1:25">
      <c r="A200">
        <v>44461</v>
      </c>
      <c r="B200" t="s">
        <v>37</v>
      </c>
      <c r="C200" t="str">
        <f>Tabla1[[#This Row],[DATE]]&amp;Tabla1[[#This Row],[PRODUCT ID]]</f>
        <v>44461P0040</v>
      </c>
      <c r="D200">
        <v>2</v>
      </c>
      <c r="E200" t="s">
        <v>71</v>
      </c>
      <c r="F200" t="s">
        <v>138</v>
      </c>
      <c r="G200" s="5">
        <v>1</v>
      </c>
      <c r="H200" t="s">
        <v>87</v>
      </c>
      <c r="I200" t="s">
        <v>118</v>
      </c>
      <c r="J200" t="s">
        <v>123</v>
      </c>
      <c r="K200" s="12">
        <v>90</v>
      </c>
      <c r="L200" s="12">
        <v>115.2</v>
      </c>
      <c r="M200" s="12">
        <v>180</v>
      </c>
      <c r="N200" s="8">
        <v>230.4</v>
      </c>
      <c r="O200">
        <v>22</v>
      </c>
      <c r="P200" t="s">
        <v>134</v>
      </c>
      <c r="Q200">
        <v>2021</v>
      </c>
      <c r="R200" s="3">
        <v>44461</v>
      </c>
      <c r="S200" s="8">
        <f>Tabla1[[#This Row],[DISCOUNT %]]%*Tabla1[[#This Row],[Total Selling Value]]</f>
        <v>2.3040000000000003</v>
      </c>
      <c r="T200" s="12">
        <f>Tabla1[[#This Row],[SELLING PRICE]]-Tabla1[[#This Row],[BUYING PRIZE]]</f>
        <v>25.200000000000003</v>
      </c>
      <c r="U200" s="12">
        <f>Tabla1[[#This Row],[profit_per_product]]*Tabla1[[#This Row],[QUANTITY]]</f>
        <v>50.400000000000006</v>
      </c>
      <c r="V200" s="16">
        <f>Tabla1[[#This Row],[total_profit]]/Tabla1[[#This Row],[Total Selling Value]]</f>
        <v>0.21875000000000003</v>
      </c>
      <c r="W200" s="4" t="str">
        <f>IF(Tabla1[[#This Row],[Total Buying Value]]&gt;=((2/3)*MAX(Tabla1[Total Buying Value])),"Grande",IF(Tabla1[[#This Row],[Total Buying Value]]&lt;=((1/3)*MAX(Tabla1[Total Buying Value])),"Pequeña","Mediana"))</f>
        <v>Pequeña</v>
      </c>
      <c r="X200" s="4" t="str">
        <f>IF(Tabla1[[#This Row],[PAYMENT MODE]]="CASH","VERDADERO","FALSO")</f>
        <v>VERDADERO</v>
      </c>
      <c r="Y200" s="15" t="str">
        <f>TEXT(Tabla1[[#This Row],[formatted_date]],"mmm-aaaa")</f>
        <v>sep-2021</v>
      </c>
    </row>
    <row r="201" spans="1:25">
      <c r="A201">
        <v>44461</v>
      </c>
      <c r="B201" t="s">
        <v>49</v>
      </c>
      <c r="C201" t="str">
        <f>Tabla1[[#This Row],[DATE]]&amp;Tabla1[[#This Row],[PRODUCT ID]]</f>
        <v>44461P0002</v>
      </c>
      <c r="D201">
        <v>4</v>
      </c>
      <c r="E201" t="s">
        <v>70</v>
      </c>
      <c r="F201" t="s">
        <v>138</v>
      </c>
      <c r="G201" s="5">
        <v>32</v>
      </c>
      <c r="H201" t="s">
        <v>101</v>
      </c>
      <c r="I201" t="s">
        <v>119</v>
      </c>
      <c r="J201" t="s">
        <v>123</v>
      </c>
      <c r="K201" s="12">
        <v>105</v>
      </c>
      <c r="L201" s="12">
        <v>142.80000000000001</v>
      </c>
      <c r="M201" s="12">
        <v>420</v>
      </c>
      <c r="N201" s="8">
        <v>571.20000000000005</v>
      </c>
      <c r="O201">
        <v>22</v>
      </c>
      <c r="P201" t="s">
        <v>134</v>
      </c>
      <c r="Q201">
        <v>2021</v>
      </c>
      <c r="R201" s="3">
        <v>44461</v>
      </c>
      <c r="S201" s="8">
        <f>Tabla1[[#This Row],[DISCOUNT %]]%*Tabla1[[#This Row],[Total Selling Value]]</f>
        <v>182.78400000000002</v>
      </c>
      <c r="T201" s="12">
        <f>Tabla1[[#This Row],[SELLING PRICE]]-Tabla1[[#This Row],[BUYING PRIZE]]</f>
        <v>37.800000000000011</v>
      </c>
      <c r="U201" s="12">
        <f>Tabla1[[#This Row],[profit_per_product]]*Tabla1[[#This Row],[QUANTITY]]</f>
        <v>151.20000000000005</v>
      </c>
      <c r="V201" s="16">
        <f>Tabla1[[#This Row],[total_profit]]/Tabla1[[#This Row],[Total Selling Value]]</f>
        <v>0.26470588235294124</v>
      </c>
      <c r="W201" s="4" t="str">
        <f>IF(Tabla1[[#This Row],[Total Buying Value]]&gt;=((2/3)*MAX(Tabla1[Total Buying Value])),"Grande",IF(Tabla1[[#This Row],[Total Buying Value]]&lt;=((1/3)*MAX(Tabla1[Total Buying Value])),"Pequeña","Mediana"))</f>
        <v>Pequeña</v>
      </c>
      <c r="X201" s="4" t="str">
        <f>IF(Tabla1[[#This Row],[PAYMENT MODE]]="CASH","VERDADERO","FALSO")</f>
        <v>VERDADERO</v>
      </c>
      <c r="Y201" s="15" t="str">
        <f>TEXT(Tabla1[[#This Row],[formatted_date]],"mmm-aaaa")</f>
        <v>sep-2021</v>
      </c>
    </row>
    <row r="202" spans="1:25">
      <c r="A202">
        <v>44462</v>
      </c>
      <c r="B202" t="s">
        <v>50</v>
      </c>
      <c r="C202" t="str">
        <f>Tabla1[[#This Row],[DATE]]&amp;Tabla1[[#This Row],[PRODUCT ID]]</f>
        <v>44462P0018</v>
      </c>
      <c r="D202">
        <v>12</v>
      </c>
      <c r="E202" t="s">
        <v>70</v>
      </c>
      <c r="F202" t="s">
        <v>138</v>
      </c>
      <c r="G202" s="5">
        <v>26</v>
      </c>
      <c r="H202" t="s">
        <v>102</v>
      </c>
      <c r="I202" t="s">
        <v>120</v>
      </c>
      <c r="J202" t="s">
        <v>125</v>
      </c>
      <c r="K202" s="12">
        <v>37</v>
      </c>
      <c r="L202" s="12">
        <v>49.21</v>
      </c>
      <c r="M202" s="12">
        <v>444</v>
      </c>
      <c r="N202" s="8">
        <v>590.52</v>
      </c>
      <c r="O202">
        <v>23</v>
      </c>
      <c r="P202" t="s">
        <v>134</v>
      </c>
      <c r="Q202">
        <v>2021</v>
      </c>
      <c r="R202" s="3">
        <v>44462</v>
      </c>
      <c r="S202" s="8">
        <f>Tabla1[[#This Row],[DISCOUNT %]]%*Tabla1[[#This Row],[Total Selling Value]]</f>
        <v>153.5352</v>
      </c>
      <c r="T202" s="12">
        <f>Tabla1[[#This Row],[SELLING PRICE]]-Tabla1[[#This Row],[BUYING PRIZE]]</f>
        <v>12.21</v>
      </c>
      <c r="U202" s="12">
        <f>Tabla1[[#This Row],[profit_per_product]]*Tabla1[[#This Row],[QUANTITY]]</f>
        <v>146.52000000000001</v>
      </c>
      <c r="V202" s="16">
        <f>Tabla1[[#This Row],[total_profit]]/Tabla1[[#This Row],[Total Selling Value]]</f>
        <v>0.24812030075187971</v>
      </c>
      <c r="W202" s="4" t="str">
        <f>IF(Tabla1[[#This Row],[Total Buying Value]]&gt;=((2/3)*MAX(Tabla1[Total Buying Value])),"Grande",IF(Tabla1[[#This Row],[Total Buying Value]]&lt;=((1/3)*MAX(Tabla1[Total Buying Value])),"Pequeña","Mediana"))</f>
        <v>Pequeña</v>
      </c>
      <c r="X202" s="4" t="str">
        <f>IF(Tabla1[[#This Row],[PAYMENT MODE]]="CASH","VERDADERO","FALSO")</f>
        <v>VERDADERO</v>
      </c>
      <c r="Y202" s="15" t="str">
        <f>TEXT(Tabla1[[#This Row],[formatted_date]],"mmm-aaaa")</f>
        <v>sep-2021</v>
      </c>
    </row>
    <row r="203" spans="1:25">
      <c r="A203">
        <v>44462</v>
      </c>
      <c r="B203" t="s">
        <v>52</v>
      </c>
      <c r="C203" t="str">
        <f>Tabla1[[#This Row],[DATE]]&amp;Tabla1[[#This Row],[PRODUCT ID]]</f>
        <v>44462P0021</v>
      </c>
      <c r="D203">
        <v>7</v>
      </c>
      <c r="E203" t="s">
        <v>71</v>
      </c>
      <c r="F203" t="s">
        <v>71</v>
      </c>
      <c r="G203" s="5">
        <v>34</v>
      </c>
      <c r="H203" t="s">
        <v>104</v>
      </c>
      <c r="I203" t="s">
        <v>117</v>
      </c>
      <c r="J203" t="s">
        <v>122</v>
      </c>
      <c r="K203" s="12">
        <v>126</v>
      </c>
      <c r="L203" s="12">
        <v>162.54</v>
      </c>
      <c r="M203" s="12">
        <v>882</v>
      </c>
      <c r="N203" s="8">
        <v>1137.78</v>
      </c>
      <c r="O203">
        <v>23</v>
      </c>
      <c r="P203" t="s">
        <v>134</v>
      </c>
      <c r="Q203">
        <v>2021</v>
      </c>
      <c r="R203" s="3">
        <v>44462</v>
      </c>
      <c r="S203" s="8">
        <f>Tabla1[[#This Row],[DISCOUNT %]]%*Tabla1[[#This Row],[Total Selling Value]]</f>
        <v>386.84520000000003</v>
      </c>
      <c r="T203" s="12">
        <f>Tabla1[[#This Row],[SELLING PRICE]]-Tabla1[[#This Row],[BUYING PRIZE]]</f>
        <v>36.539999999999992</v>
      </c>
      <c r="U203" s="12">
        <f>Tabla1[[#This Row],[profit_per_product]]*Tabla1[[#This Row],[QUANTITY]]</f>
        <v>255.77999999999994</v>
      </c>
      <c r="V203" s="16">
        <f>Tabla1[[#This Row],[total_profit]]/Tabla1[[#This Row],[Total Selling Value]]</f>
        <v>0.22480620155038755</v>
      </c>
      <c r="W203" s="4" t="str">
        <f>IF(Tabla1[[#This Row],[Total Buying Value]]&gt;=((2/3)*MAX(Tabla1[Total Buying Value])),"Grande",IF(Tabla1[[#This Row],[Total Buying Value]]&lt;=((1/3)*MAX(Tabla1[Total Buying Value])),"Pequeña","Mediana"))</f>
        <v>Mediana</v>
      </c>
      <c r="X203" s="4" t="str">
        <f>IF(Tabla1[[#This Row],[PAYMENT MODE]]="CASH","VERDADERO","FALSO")</f>
        <v>FALSO</v>
      </c>
      <c r="Y203" s="15" t="str">
        <f>TEXT(Tabla1[[#This Row],[formatted_date]],"mmm-aaaa")</f>
        <v>sep-2021</v>
      </c>
    </row>
    <row r="204" spans="1:25">
      <c r="A204">
        <v>44466</v>
      </c>
      <c r="B204" t="s">
        <v>33</v>
      </c>
      <c r="C204" t="str">
        <f>Tabla1[[#This Row],[DATE]]&amp;Tabla1[[#This Row],[PRODUCT ID]]</f>
        <v>44466P0034</v>
      </c>
      <c r="D204">
        <v>1</v>
      </c>
      <c r="E204" t="s">
        <v>70</v>
      </c>
      <c r="F204" t="s">
        <v>138</v>
      </c>
      <c r="G204" s="5">
        <v>48</v>
      </c>
      <c r="H204" t="s">
        <v>83</v>
      </c>
      <c r="I204" t="s">
        <v>121</v>
      </c>
      <c r="J204" t="s">
        <v>124</v>
      </c>
      <c r="K204" s="12">
        <v>55</v>
      </c>
      <c r="L204" s="12">
        <v>58.3</v>
      </c>
      <c r="M204" s="12">
        <v>55</v>
      </c>
      <c r="N204" s="8">
        <v>58.3</v>
      </c>
      <c r="O204">
        <v>27</v>
      </c>
      <c r="P204" t="s">
        <v>134</v>
      </c>
      <c r="Q204">
        <v>2021</v>
      </c>
      <c r="R204" s="3">
        <v>44466</v>
      </c>
      <c r="S204" s="8">
        <f>Tabla1[[#This Row],[DISCOUNT %]]%*Tabla1[[#This Row],[Total Selling Value]]</f>
        <v>27.983999999999998</v>
      </c>
      <c r="T204" s="12">
        <f>Tabla1[[#This Row],[SELLING PRICE]]-Tabla1[[#This Row],[BUYING PRIZE]]</f>
        <v>3.2999999999999972</v>
      </c>
      <c r="U204" s="12">
        <f>Tabla1[[#This Row],[profit_per_product]]*Tabla1[[#This Row],[QUANTITY]]</f>
        <v>3.2999999999999972</v>
      </c>
      <c r="V204" s="16">
        <f>Tabla1[[#This Row],[total_profit]]/Tabla1[[#This Row],[Total Selling Value]]</f>
        <v>5.6603773584905613E-2</v>
      </c>
      <c r="W204" s="4" t="str">
        <f>IF(Tabla1[[#This Row],[Total Buying Value]]&gt;=((2/3)*MAX(Tabla1[Total Buying Value])),"Grande",IF(Tabla1[[#This Row],[Total Buying Value]]&lt;=((1/3)*MAX(Tabla1[Total Buying Value])),"Pequeña","Mediana"))</f>
        <v>Pequeña</v>
      </c>
      <c r="X204" s="4" t="str">
        <f>IF(Tabla1[[#This Row],[PAYMENT MODE]]="CASH","VERDADERO","FALSO")</f>
        <v>VERDADERO</v>
      </c>
      <c r="Y204" s="15" t="str">
        <f>TEXT(Tabla1[[#This Row],[formatted_date]],"mmm-aaaa")</f>
        <v>sep-2021</v>
      </c>
    </row>
    <row r="205" spans="1:25">
      <c r="A205">
        <v>44469</v>
      </c>
      <c r="B205" t="s">
        <v>29</v>
      </c>
      <c r="C205" t="str">
        <f>Tabla1[[#This Row],[DATE]]&amp;Tabla1[[#This Row],[PRODUCT ID]]</f>
        <v>44469P0014</v>
      </c>
      <c r="D205">
        <v>9</v>
      </c>
      <c r="E205" t="s">
        <v>71</v>
      </c>
      <c r="F205" t="s">
        <v>71</v>
      </c>
      <c r="G205" s="5">
        <v>50</v>
      </c>
      <c r="H205" t="s">
        <v>113</v>
      </c>
      <c r="I205" t="s">
        <v>120</v>
      </c>
      <c r="J205" t="s">
        <v>123</v>
      </c>
      <c r="K205" s="12">
        <v>112</v>
      </c>
      <c r="L205" s="12">
        <v>146.72</v>
      </c>
      <c r="M205" s="12">
        <v>1008</v>
      </c>
      <c r="N205" s="8">
        <v>1320.48</v>
      </c>
      <c r="O205">
        <v>30</v>
      </c>
      <c r="P205" t="s">
        <v>134</v>
      </c>
      <c r="Q205">
        <v>2021</v>
      </c>
      <c r="R205" s="3">
        <v>44469</v>
      </c>
      <c r="S205" s="8">
        <f>Tabla1[[#This Row],[DISCOUNT %]]%*Tabla1[[#This Row],[Total Selling Value]]</f>
        <v>660.24</v>
      </c>
      <c r="T205" s="12">
        <f>Tabla1[[#This Row],[SELLING PRICE]]-Tabla1[[#This Row],[BUYING PRIZE]]</f>
        <v>34.72</v>
      </c>
      <c r="U205" s="12">
        <f>Tabla1[[#This Row],[profit_per_product]]*Tabla1[[#This Row],[QUANTITY]]</f>
        <v>312.48</v>
      </c>
      <c r="V205" s="16">
        <f>Tabla1[[#This Row],[total_profit]]/Tabla1[[#This Row],[Total Selling Value]]</f>
        <v>0.23664122137404581</v>
      </c>
      <c r="W205" s="4" t="str">
        <f>IF(Tabla1[[#This Row],[Total Buying Value]]&gt;=((2/3)*MAX(Tabla1[Total Buying Value])),"Grande",IF(Tabla1[[#This Row],[Total Buying Value]]&lt;=((1/3)*MAX(Tabla1[Total Buying Value])),"Pequeña","Mediana"))</f>
        <v>Mediana</v>
      </c>
      <c r="X205" s="4" t="str">
        <f>IF(Tabla1[[#This Row],[PAYMENT MODE]]="CASH","VERDADERO","FALSO")</f>
        <v>FALSO</v>
      </c>
      <c r="Y205" s="15" t="str">
        <f>TEXT(Tabla1[[#This Row],[formatted_date]],"mmm-aaaa")</f>
        <v>sep-2021</v>
      </c>
    </row>
    <row r="206" spans="1:25">
      <c r="A206">
        <v>44469</v>
      </c>
      <c r="B206" t="s">
        <v>35</v>
      </c>
      <c r="C206" t="str">
        <f>Tabla1[[#This Row],[DATE]]&amp;Tabla1[[#This Row],[PRODUCT ID]]</f>
        <v>44469P0006</v>
      </c>
      <c r="D206">
        <v>5</v>
      </c>
      <c r="E206" t="s">
        <v>71</v>
      </c>
      <c r="F206" t="s">
        <v>71</v>
      </c>
      <c r="G206" s="5">
        <v>47</v>
      </c>
      <c r="H206" t="s">
        <v>85</v>
      </c>
      <c r="I206" t="s">
        <v>119</v>
      </c>
      <c r="J206" t="s">
        <v>123</v>
      </c>
      <c r="K206" s="12">
        <v>75</v>
      </c>
      <c r="L206" s="12">
        <v>85.5</v>
      </c>
      <c r="M206" s="12">
        <v>375</v>
      </c>
      <c r="N206" s="8">
        <v>427.5</v>
      </c>
      <c r="O206">
        <v>30</v>
      </c>
      <c r="P206" t="s">
        <v>134</v>
      </c>
      <c r="Q206">
        <v>2021</v>
      </c>
      <c r="R206" s="3">
        <v>44469</v>
      </c>
      <c r="S206" s="8">
        <f>Tabla1[[#This Row],[DISCOUNT %]]%*Tabla1[[#This Row],[Total Selling Value]]</f>
        <v>200.92499999999998</v>
      </c>
      <c r="T206" s="12">
        <f>Tabla1[[#This Row],[SELLING PRICE]]-Tabla1[[#This Row],[BUYING PRIZE]]</f>
        <v>10.5</v>
      </c>
      <c r="U206" s="12">
        <f>Tabla1[[#This Row],[profit_per_product]]*Tabla1[[#This Row],[QUANTITY]]</f>
        <v>52.5</v>
      </c>
      <c r="V206" s="16">
        <f>Tabla1[[#This Row],[total_profit]]/Tabla1[[#This Row],[Total Selling Value]]</f>
        <v>0.12280701754385964</v>
      </c>
      <c r="W206" s="4" t="str">
        <f>IF(Tabla1[[#This Row],[Total Buying Value]]&gt;=((2/3)*MAX(Tabla1[Total Buying Value])),"Grande",IF(Tabla1[[#This Row],[Total Buying Value]]&lt;=((1/3)*MAX(Tabla1[Total Buying Value])),"Pequeña","Mediana"))</f>
        <v>Pequeña</v>
      </c>
      <c r="X206" s="4" t="str">
        <f>IF(Tabla1[[#This Row],[PAYMENT MODE]]="CASH","VERDADERO","FALSO")</f>
        <v>FALSO</v>
      </c>
      <c r="Y206" s="15" t="str">
        <f>TEXT(Tabla1[[#This Row],[formatted_date]],"mmm-aaaa")</f>
        <v>sep-2021</v>
      </c>
    </row>
    <row r="207" spans="1:25">
      <c r="A207">
        <v>44470</v>
      </c>
      <c r="B207" t="s">
        <v>48</v>
      </c>
      <c r="C207" t="str">
        <f>Tabla1[[#This Row],[DATE]]&amp;Tabla1[[#This Row],[PRODUCT ID]]</f>
        <v>44470P0030</v>
      </c>
      <c r="D207">
        <v>14</v>
      </c>
      <c r="E207" t="s">
        <v>71</v>
      </c>
      <c r="F207" t="s">
        <v>138</v>
      </c>
      <c r="G207" s="5">
        <v>14</v>
      </c>
      <c r="H207" t="s">
        <v>99</v>
      </c>
      <c r="I207" t="s">
        <v>121</v>
      </c>
      <c r="J207" t="s">
        <v>122</v>
      </c>
      <c r="K207" s="12">
        <v>148</v>
      </c>
      <c r="L207" s="12">
        <v>201.28</v>
      </c>
      <c r="M207" s="12">
        <v>2072</v>
      </c>
      <c r="N207" s="8">
        <v>2817.92</v>
      </c>
      <c r="O207">
        <v>1</v>
      </c>
      <c r="P207" t="s">
        <v>135</v>
      </c>
      <c r="Q207">
        <v>2021</v>
      </c>
      <c r="R207" s="3">
        <v>44470</v>
      </c>
      <c r="S207" s="8">
        <f>Tabla1[[#This Row],[DISCOUNT %]]%*Tabla1[[#This Row],[Total Selling Value]]</f>
        <v>394.50880000000006</v>
      </c>
      <c r="T207" s="12">
        <f>Tabla1[[#This Row],[SELLING PRICE]]-Tabla1[[#This Row],[BUYING PRIZE]]</f>
        <v>53.28</v>
      </c>
      <c r="U207" s="12">
        <f>Tabla1[[#This Row],[profit_per_product]]*Tabla1[[#This Row],[QUANTITY]]</f>
        <v>745.92000000000007</v>
      </c>
      <c r="V207" s="16">
        <f>Tabla1[[#This Row],[total_profit]]/Tabla1[[#This Row],[Total Selling Value]]</f>
        <v>0.26470588235294118</v>
      </c>
      <c r="W207" s="4" t="str">
        <f>IF(Tabla1[[#This Row],[Total Buying Value]]&gt;=((2/3)*MAX(Tabla1[Total Buying Value])),"Grande",IF(Tabla1[[#This Row],[Total Buying Value]]&lt;=((1/3)*MAX(Tabla1[Total Buying Value])),"Pequeña","Mediana"))</f>
        <v>Grande</v>
      </c>
      <c r="X207" s="4" t="str">
        <f>IF(Tabla1[[#This Row],[PAYMENT MODE]]="CASH","VERDADERO","FALSO")</f>
        <v>VERDADERO</v>
      </c>
      <c r="Y207" s="15" t="str">
        <f>TEXT(Tabla1[[#This Row],[formatted_date]],"mmm-aaaa")</f>
        <v>oct-2021</v>
      </c>
    </row>
    <row r="208" spans="1:25">
      <c r="A208">
        <v>44471</v>
      </c>
      <c r="B208" t="s">
        <v>29</v>
      </c>
      <c r="C208" t="str">
        <f>Tabla1[[#This Row],[DATE]]&amp;Tabla1[[#This Row],[PRODUCT ID]]</f>
        <v>44471P0014</v>
      </c>
      <c r="D208">
        <v>15</v>
      </c>
      <c r="E208" t="s">
        <v>70</v>
      </c>
      <c r="F208" t="s">
        <v>71</v>
      </c>
      <c r="G208" s="5">
        <v>28</v>
      </c>
      <c r="H208" t="s">
        <v>113</v>
      </c>
      <c r="I208" t="s">
        <v>120</v>
      </c>
      <c r="J208" t="s">
        <v>123</v>
      </c>
      <c r="K208" s="12">
        <v>112</v>
      </c>
      <c r="L208" s="12">
        <v>146.72</v>
      </c>
      <c r="M208" s="12">
        <v>1680</v>
      </c>
      <c r="N208" s="8">
        <v>2200.8000000000002</v>
      </c>
      <c r="O208">
        <v>2</v>
      </c>
      <c r="P208" t="s">
        <v>135</v>
      </c>
      <c r="Q208">
        <v>2021</v>
      </c>
      <c r="R208" s="3">
        <v>44471</v>
      </c>
      <c r="S208" s="8">
        <f>Tabla1[[#This Row],[DISCOUNT %]]%*Tabla1[[#This Row],[Total Selling Value]]</f>
        <v>616.22400000000016</v>
      </c>
      <c r="T208" s="12">
        <f>Tabla1[[#This Row],[SELLING PRICE]]-Tabla1[[#This Row],[BUYING PRIZE]]</f>
        <v>34.72</v>
      </c>
      <c r="U208" s="12">
        <f>Tabla1[[#This Row],[profit_per_product]]*Tabla1[[#This Row],[QUANTITY]]</f>
        <v>520.79999999999995</v>
      </c>
      <c r="V208" s="16">
        <f>Tabla1[[#This Row],[total_profit]]/Tabla1[[#This Row],[Total Selling Value]]</f>
        <v>0.23664122137404575</v>
      </c>
      <c r="W208" s="4" t="str">
        <f>IF(Tabla1[[#This Row],[Total Buying Value]]&gt;=((2/3)*MAX(Tabla1[Total Buying Value])),"Grande",IF(Tabla1[[#This Row],[Total Buying Value]]&lt;=((1/3)*MAX(Tabla1[Total Buying Value])),"Pequeña","Mediana"))</f>
        <v>Grande</v>
      </c>
      <c r="X208" s="4" t="str">
        <f>IF(Tabla1[[#This Row],[PAYMENT MODE]]="CASH","VERDADERO","FALSO")</f>
        <v>FALSO</v>
      </c>
      <c r="Y208" s="15" t="str">
        <f>TEXT(Tabla1[[#This Row],[formatted_date]],"mmm-aaaa")</f>
        <v>oct-2021</v>
      </c>
    </row>
    <row r="209" spans="1:25">
      <c r="A209">
        <v>44472</v>
      </c>
      <c r="B209" t="s">
        <v>60</v>
      </c>
      <c r="C209" t="str">
        <f>Tabla1[[#This Row],[DATE]]&amp;Tabla1[[#This Row],[PRODUCT ID]]</f>
        <v>44472P0019</v>
      </c>
      <c r="D209">
        <v>9</v>
      </c>
      <c r="E209" t="s">
        <v>70</v>
      </c>
      <c r="F209" t="s">
        <v>71</v>
      </c>
      <c r="G209" s="5">
        <v>21</v>
      </c>
      <c r="H209" t="s">
        <v>112</v>
      </c>
      <c r="I209" t="s">
        <v>120</v>
      </c>
      <c r="J209" t="s">
        <v>122</v>
      </c>
      <c r="K209" s="12">
        <v>150</v>
      </c>
      <c r="L209" s="12">
        <v>210</v>
      </c>
      <c r="M209" s="12">
        <v>1350</v>
      </c>
      <c r="N209" s="8">
        <v>1890</v>
      </c>
      <c r="O209">
        <v>3</v>
      </c>
      <c r="P209" t="s">
        <v>135</v>
      </c>
      <c r="Q209">
        <v>2021</v>
      </c>
      <c r="R209" s="3">
        <v>44472</v>
      </c>
      <c r="S209" s="8">
        <f>Tabla1[[#This Row],[DISCOUNT %]]%*Tabla1[[#This Row],[Total Selling Value]]</f>
        <v>396.9</v>
      </c>
      <c r="T209" s="12">
        <f>Tabla1[[#This Row],[SELLING PRICE]]-Tabla1[[#This Row],[BUYING PRIZE]]</f>
        <v>60</v>
      </c>
      <c r="U209" s="12">
        <f>Tabla1[[#This Row],[profit_per_product]]*Tabla1[[#This Row],[QUANTITY]]</f>
        <v>540</v>
      </c>
      <c r="V209" s="16">
        <f>Tabla1[[#This Row],[total_profit]]/Tabla1[[#This Row],[Total Selling Value]]</f>
        <v>0.2857142857142857</v>
      </c>
      <c r="W209" s="4" t="str">
        <f>IF(Tabla1[[#This Row],[Total Buying Value]]&gt;=((2/3)*MAX(Tabla1[Total Buying Value])),"Grande",IF(Tabla1[[#This Row],[Total Buying Value]]&lt;=((1/3)*MAX(Tabla1[Total Buying Value])),"Pequeña","Mediana"))</f>
        <v>Mediana</v>
      </c>
      <c r="X209" s="4" t="str">
        <f>IF(Tabla1[[#This Row],[PAYMENT MODE]]="CASH","VERDADERO","FALSO")</f>
        <v>FALSO</v>
      </c>
      <c r="Y209" s="15" t="str">
        <f>TEXT(Tabla1[[#This Row],[formatted_date]],"mmm-aaaa")</f>
        <v>oct-2021</v>
      </c>
    </row>
    <row r="210" spans="1:25">
      <c r="A210">
        <v>44475</v>
      </c>
      <c r="B210" t="s">
        <v>24</v>
      </c>
      <c r="C210" t="str">
        <f>Tabla1[[#This Row],[DATE]]&amp;Tabla1[[#This Row],[PRODUCT ID]]</f>
        <v>44475P0035</v>
      </c>
      <c r="D210">
        <v>1</v>
      </c>
      <c r="E210" t="s">
        <v>70</v>
      </c>
      <c r="F210" t="s">
        <v>71</v>
      </c>
      <c r="G210" s="5">
        <v>17</v>
      </c>
      <c r="H210" t="s">
        <v>77</v>
      </c>
      <c r="I210" t="s">
        <v>121</v>
      </c>
      <c r="J210" t="s">
        <v>125</v>
      </c>
      <c r="K210" s="12">
        <v>5</v>
      </c>
      <c r="L210" s="12">
        <v>6.7</v>
      </c>
      <c r="M210" s="12">
        <v>5</v>
      </c>
      <c r="N210" s="8">
        <v>6.7</v>
      </c>
      <c r="O210">
        <v>6</v>
      </c>
      <c r="P210" t="s">
        <v>135</v>
      </c>
      <c r="Q210">
        <v>2021</v>
      </c>
      <c r="R210" s="3">
        <v>44475</v>
      </c>
      <c r="S210" s="8">
        <f>Tabla1[[#This Row],[DISCOUNT %]]%*Tabla1[[#This Row],[Total Selling Value]]</f>
        <v>1.139</v>
      </c>
      <c r="T210" s="12">
        <f>Tabla1[[#This Row],[SELLING PRICE]]-Tabla1[[#This Row],[BUYING PRIZE]]</f>
        <v>1.7000000000000002</v>
      </c>
      <c r="U210" s="12">
        <f>Tabla1[[#This Row],[profit_per_product]]*Tabla1[[#This Row],[QUANTITY]]</f>
        <v>1.7000000000000002</v>
      </c>
      <c r="V210" s="16">
        <f>Tabla1[[#This Row],[total_profit]]/Tabla1[[#This Row],[Total Selling Value]]</f>
        <v>0.2537313432835821</v>
      </c>
      <c r="W210" s="4" t="str">
        <f>IF(Tabla1[[#This Row],[Total Buying Value]]&gt;=((2/3)*MAX(Tabla1[Total Buying Value])),"Grande",IF(Tabla1[[#This Row],[Total Buying Value]]&lt;=((1/3)*MAX(Tabla1[Total Buying Value])),"Pequeña","Mediana"))</f>
        <v>Pequeña</v>
      </c>
      <c r="X210" s="4" t="str">
        <f>IF(Tabla1[[#This Row],[PAYMENT MODE]]="CASH","VERDADERO","FALSO")</f>
        <v>FALSO</v>
      </c>
      <c r="Y210" s="15" t="str">
        <f>TEXT(Tabla1[[#This Row],[formatted_date]],"mmm-aaaa")</f>
        <v>oct-2021</v>
      </c>
    </row>
    <row r="211" spans="1:25">
      <c r="A211">
        <v>44475</v>
      </c>
      <c r="B211" t="s">
        <v>63</v>
      </c>
      <c r="C211" t="str">
        <f>Tabla1[[#This Row],[DATE]]&amp;Tabla1[[#This Row],[PRODUCT ID]]</f>
        <v>44475P0036</v>
      </c>
      <c r="D211">
        <v>12</v>
      </c>
      <c r="E211" t="s">
        <v>71</v>
      </c>
      <c r="F211" t="s">
        <v>71</v>
      </c>
      <c r="G211" s="5">
        <v>53</v>
      </c>
      <c r="H211" t="s">
        <v>116</v>
      </c>
      <c r="I211" t="s">
        <v>121</v>
      </c>
      <c r="J211" t="s">
        <v>123</v>
      </c>
      <c r="K211" s="12">
        <v>90</v>
      </c>
      <c r="L211" s="12">
        <v>96.3</v>
      </c>
      <c r="M211" s="12">
        <v>1080</v>
      </c>
      <c r="N211" s="8">
        <v>1155.5999999999999</v>
      </c>
      <c r="O211">
        <v>6</v>
      </c>
      <c r="P211" t="s">
        <v>135</v>
      </c>
      <c r="Q211">
        <v>2021</v>
      </c>
      <c r="R211" s="3">
        <v>44475</v>
      </c>
      <c r="S211" s="8">
        <f>Tabla1[[#This Row],[DISCOUNT %]]%*Tabla1[[#This Row],[Total Selling Value]]</f>
        <v>612.46799999999996</v>
      </c>
      <c r="T211" s="12">
        <f>Tabla1[[#This Row],[SELLING PRICE]]-Tabla1[[#This Row],[BUYING PRIZE]]</f>
        <v>6.2999999999999972</v>
      </c>
      <c r="U211" s="12">
        <f>Tabla1[[#This Row],[profit_per_product]]*Tabla1[[#This Row],[QUANTITY]]</f>
        <v>75.599999999999966</v>
      </c>
      <c r="V211" s="16">
        <f>Tabla1[[#This Row],[total_profit]]/Tabla1[[#This Row],[Total Selling Value]]</f>
        <v>6.5420560747663531E-2</v>
      </c>
      <c r="W211" s="4" t="str">
        <f>IF(Tabla1[[#This Row],[Total Buying Value]]&gt;=((2/3)*MAX(Tabla1[Total Buying Value])),"Grande",IF(Tabla1[[#This Row],[Total Buying Value]]&lt;=((1/3)*MAX(Tabla1[Total Buying Value])),"Pequeña","Mediana"))</f>
        <v>Mediana</v>
      </c>
      <c r="X211" s="4" t="str">
        <f>IF(Tabla1[[#This Row],[PAYMENT MODE]]="CASH","VERDADERO","FALSO")</f>
        <v>FALSO</v>
      </c>
      <c r="Y211" s="15" t="str">
        <f>TEXT(Tabla1[[#This Row],[formatted_date]],"mmm-aaaa")</f>
        <v>oct-2021</v>
      </c>
    </row>
    <row r="212" spans="1:25">
      <c r="A212">
        <v>44476</v>
      </c>
      <c r="B212" t="s">
        <v>62</v>
      </c>
      <c r="C212" t="str">
        <f>Tabla1[[#This Row],[DATE]]&amp;Tabla1[[#This Row],[PRODUCT ID]]</f>
        <v>44476P0026</v>
      </c>
      <c r="D212">
        <v>6</v>
      </c>
      <c r="E212" t="s">
        <v>70</v>
      </c>
      <c r="F212" t="s">
        <v>138</v>
      </c>
      <c r="G212" s="5">
        <v>16</v>
      </c>
      <c r="H212" t="s">
        <v>115</v>
      </c>
      <c r="I212" t="s">
        <v>121</v>
      </c>
      <c r="J212" t="s">
        <v>125</v>
      </c>
      <c r="K212" s="12">
        <v>18</v>
      </c>
      <c r="L212" s="12">
        <v>24.66</v>
      </c>
      <c r="M212" s="12">
        <v>108</v>
      </c>
      <c r="N212" s="8">
        <v>147.96</v>
      </c>
      <c r="O212">
        <v>7</v>
      </c>
      <c r="P212" t="s">
        <v>135</v>
      </c>
      <c r="Q212">
        <v>2021</v>
      </c>
      <c r="R212" s="3">
        <v>44476</v>
      </c>
      <c r="S212" s="8">
        <f>Tabla1[[#This Row],[DISCOUNT %]]%*Tabla1[[#This Row],[Total Selling Value]]</f>
        <v>23.6736</v>
      </c>
      <c r="T212" s="12">
        <f>Tabla1[[#This Row],[SELLING PRICE]]-Tabla1[[#This Row],[BUYING PRIZE]]</f>
        <v>6.66</v>
      </c>
      <c r="U212" s="12">
        <f>Tabla1[[#This Row],[profit_per_product]]*Tabla1[[#This Row],[QUANTITY]]</f>
        <v>39.96</v>
      </c>
      <c r="V212" s="16">
        <f>Tabla1[[#This Row],[total_profit]]/Tabla1[[#This Row],[Total Selling Value]]</f>
        <v>0.27007299270072993</v>
      </c>
      <c r="W212" s="4" t="str">
        <f>IF(Tabla1[[#This Row],[Total Buying Value]]&gt;=((2/3)*MAX(Tabla1[Total Buying Value])),"Grande",IF(Tabla1[[#This Row],[Total Buying Value]]&lt;=((1/3)*MAX(Tabla1[Total Buying Value])),"Pequeña","Mediana"))</f>
        <v>Pequeña</v>
      </c>
      <c r="X212" s="4" t="str">
        <f>IF(Tabla1[[#This Row],[PAYMENT MODE]]="CASH","VERDADERO","FALSO")</f>
        <v>VERDADERO</v>
      </c>
      <c r="Y212" s="15" t="str">
        <f>TEXT(Tabla1[[#This Row],[formatted_date]],"mmm-aaaa")</f>
        <v>oct-2021</v>
      </c>
    </row>
    <row r="213" spans="1:25">
      <c r="A213">
        <v>44478</v>
      </c>
      <c r="B213" t="s">
        <v>21</v>
      </c>
      <c r="C213" t="str">
        <f>Tabla1[[#This Row],[DATE]]&amp;Tabla1[[#This Row],[PRODUCT ID]]</f>
        <v>44478P0038</v>
      </c>
      <c r="D213">
        <v>5</v>
      </c>
      <c r="E213" t="s">
        <v>70</v>
      </c>
      <c r="F213" t="s">
        <v>138</v>
      </c>
      <c r="G213" s="5">
        <v>24</v>
      </c>
      <c r="H213" t="s">
        <v>74</v>
      </c>
      <c r="I213" t="s">
        <v>118</v>
      </c>
      <c r="J213" t="s">
        <v>123</v>
      </c>
      <c r="K213" s="12">
        <v>72</v>
      </c>
      <c r="L213" s="12">
        <v>79.92</v>
      </c>
      <c r="M213" s="12">
        <v>360</v>
      </c>
      <c r="N213" s="8">
        <v>399.6</v>
      </c>
      <c r="O213">
        <v>9</v>
      </c>
      <c r="P213" t="s">
        <v>135</v>
      </c>
      <c r="Q213">
        <v>2021</v>
      </c>
      <c r="R213" s="3">
        <v>44478</v>
      </c>
      <c r="S213" s="8">
        <f>Tabla1[[#This Row],[DISCOUNT %]]%*Tabla1[[#This Row],[Total Selling Value]]</f>
        <v>95.903999999999996</v>
      </c>
      <c r="T213" s="12">
        <f>Tabla1[[#This Row],[SELLING PRICE]]-Tabla1[[#This Row],[BUYING PRIZE]]</f>
        <v>7.9200000000000017</v>
      </c>
      <c r="U213" s="12">
        <f>Tabla1[[#This Row],[profit_per_product]]*Tabla1[[#This Row],[QUANTITY]]</f>
        <v>39.600000000000009</v>
      </c>
      <c r="V213" s="16">
        <f>Tabla1[[#This Row],[total_profit]]/Tabla1[[#This Row],[Total Selling Value]]</f>
        <v>9.9099099099099114E-2</v>
      </c>
      <c r="W213" s="4" t="str">
        <f>IF(Tabla1[[#This Row],[Total Buying Value]]&gt;=((2/3)*MAX(Tabla1[Total Buying Value])),"Grande",IF(Tabla1[[#This Row],[Total Buying Value]]&lt;=((1/3)*MAX(Tabla1[Total Buying Value])),"Pequeña","Mediana"))</f>
        <v>Pequeña</v>
      </c>
      <c r="X213" s="4" t="str">
        <f>IF(Tabla1[[#This Row],[PAYMENT MODE]]="CASH","VERDADERO","FALSO")</f>
        <v>VERDADERO</v>
      </c>
      <c r="Y213" s="15" t="str">
        <f>TEXT(Tabla1[[#This Row],[formatted_date]],"mmm-aaaa")</f>
        <v>oct-2021</v>
      </c>
    </row>
    <row r="214" spans="1:25">
      <c r="A214">
        <v>44478</v>
      </c>
      <c r="B214" t="s">
        <v>38</v>
      </c>
      <c r="C214" t="str">
        <f>Tabla1[[#This Row],[DATE]]&amp;Tabla1[[#This Row],[PRODUCT ID]]</f>
        <v>44478P0032</v>
      </c>
      <c r="D214">
        <v>11</v>
      </c>
      <c r="E214" t="s">
        <v>71</v>
      </c>
      <c r="F214" t="s">
        <v>138</v>
      </c>
      <c r="G214" s="5">
        <v>13</v>
      </c>
      <c r="H214" t="s">
        <v>88</v>
      </c>
      <c r="I214" t="s">
        <v>121</v>
      </c>
      <c r="J214" t="s">
        <v>123</v>
      </c>
      <c r="K214" s="12">
        <v>89</v>
      </c>
      <c r="L214" s="12">
        <v>117.48</v>
      </c>
      <c r="M214" s="12">
        <v>979</v>
      </c>
      <c r="N214" s="8">
        <v>1292.28</v>
      </c>
      <c r="O214">
        <v>9</v>
      </c>
      <c r="P214" t="s">
        <v>135</v>
      </c>
      <c r="Q214">
        <v>2021</v>
      </c>
      <c r="R214" s="3">
        <v>44478</v>
      </c>
      <c r="S214" s="8">
        <f>Tabla1[[#This Row],[DISCOUNT %]]%*Tabla1[[#This Row],[Total Selling Value]]</f>
        <v>167.99639999999999</v>
      </c>
      <c r="T214" s="12">
        <f>Tabla1[[#This Row],[SELLING PRICE]]-Tabla1[[#This Row],[BUYING PRIZE]]</f>
        <v>28.480000000000004</v>
      </c>
      <c r="U214" s="12">
        <f>Tabla1[[#This Row],[profit_per_product]]*Tabla1[[#This Row],[QUANTITY]]</f>
        <v>313.28000000000003</v>
      </c>
      <c r="V214" s="16">
        <f>Tabla1[[#This Row],[total_profit]]/Tabla1[[#This Row],[Total Selling Value]]</f>
        <v>0.24242424242424246</v>
      </c>
      <c r="W214" s="4" t="str">
        <f>IF(Tabla1[[#This Row],[Total Buying Value]]&gt;=((2/3)*MAX(Tabla1[Total Buying Value])),"Grande",IF(Tabla1[[#This Row],[Total Buying Value]]&lt;=((1/3)*MAX(Tabla1[Total Buying Value])),"Pequeña","Mediana"))</f>
        <v>Mediana</v>
      </c>
      <c r="X214" s="4" t="str">
        <f>IF(Tabla1[[#This Row],[PAYMENT MODE]]="CASH","VERDADERO","FALSO")</f>
        <v>VERDADERO</v>
      </c>
      <c r="Y214" s="15" t="str">
        <f>TEXT(Tabla1[[#This Row],[formatted_date]],"mmm-aaaa")</f>
        <v>oct-2021</v>
      </c>
    </row>
    <row r="215" spans="1:25">
      <c r="A215">
        <v>44479</v>
      </c>
      <c r="B215" t="s">
        <v>24</v>
      </c>
      <c r="C215" t="str">
        <f>Tabla1[[#This Row],[DATE]]&amp;Tabla1[[#This Row],[PRODUCT ID]]</f>
        <v>44479P0035</v>
      </c>
      <c r="D215">
        <v>14</v>
      </c>
      <c r="E215" t="s">
        <v>70</v>
      </c>
      <c r="F215" t="s">
        <v>138</v>
      </c>
      <c r="G215" s="5">
        <v>20</v>
      </c>
      <c r="H215" t="s">
        <v>77</v>
      </c>
      <c r="I215" t="s">
        <v>121</v>
      </c>
      <c r="J215" t="s">
        <v>125</v>
      </c>
      <c r="K215" s="12">
        <v>5</v>
      </c>
      <c r="L215" s="12">
        <v>6.7</v>
      </c>
      <c r="M215" s="12">
        <v>70</v>
      </c>
      <c r="N215" s="8">
        <v>93.8</v>
      </c>
      <c r="O215">
        <v>10</v>
      </c>
      <c r="P215" t="s">
        <v>135</v>
      </c>
      <c r="Q215">
        <v>2021</v>
      </c>
      <c r="R215" s="3">
        <v>44479</v>
      </c>
      <c r="S215" s="8">
        <f>Tabla1[[#This Row],[DISCOUNT %]]%*Tabla1[[#This Row],[Total Selling Value]]</f>
        <v>18.760000000000002</v>
      </c>
      <c r="T215" s="12">
        <f>Tabla1[[#This Row],[SELLING PRICE]]-Tabla1[[#This Row],[BUYING PRIZE]]</f>
        <v>1.7000000000000002</v>
      </c>
      <c r="U215" s="12">
        <f>Tabla1[[#This Row],[profit_per_product]]*Tabla1[[#This Row],[QUANTITY]]</f>
        <v>23.800000000000004</v>
      </c>
      <c r="V215" s="16">
        <f>Tabla1[[#This Row],[total_profit]]/Tabla1[[#This Row],[Total Selling Value]]</f>
        <v>0.25373134328358216</v>
      </c>
      <c r="W215" s="4" t="str">
        <f>IF(Tabla1[[#This Row],[Total Buying Value]]&gt;=((2/3)*MAX(Tabla1[Total Buying Value])),"Grande",IF(Tabla1[[#This Row],[Total Buying Value]]&lt;=((1/3)*MAX(Tabla1[Total Buying Value])),"Pequeña","Mediana"))</f>
        <v>Pequeña</v>
      </c>
      <c r="X215" s="4" t="str">
        <f>IF(Tabla1[[#This Row],[PAYMENT MODE]]="CASH","VERDADERO","FALSO")</f>
        <v>VERDADERO</v>
      </c>
      <c r="Y215" s="15" t="str">
        <f>TEXT(Tabla1[[#This Row],[formatted_date]],"mmm-aaaa")</f>
        <v>oct-2021</v>
      </c>
    </row>
    <row r="216" spans="1:25">
      <c r="A216">
        <v>44480</v>
      </c>
      <c r="B216" t="s">
        <v>51</v>
      </c>
      <c r="C216" t="str">
        <f>Tabla1[[#This Row],[DATE]]&amp;Tabla1[[#This Row],[PRODUCT ID]]</f>
        <v>44480P0011</v>
      </c>
      <c r="D216">
        <v>15</v>
      </c>
      <c r="E216" t="s">
        <v>70</v>
      </c>
      <c r="F216" t="s">
        <v>138</v>
      </c>
      <c r="G216" s="5">
        <v>24</v>
      </c>
      <c r="H216" t="s">
        <v>103</v>
      </c>
      <c r="I216" t="s">
        <v>120</v>
      </c>
      <c r="J216" t="s">
        <v>124</v>
      </c>
      <c r="K216" s="12">
        <v>44</v>
      </c>
      <c r="L216" s="12">
        <v>48.4</v>
      </c>
      <c r="M216" s="12">
        <v>660</v>
      </c>
      <c r="N216" s="8">
        <v>726</v>
      </c>
      <c r="O216">
        <v>11</v>
      </c>
      <c r="P216" t="s">
        <v>135</v>
      </c>
      <c r="Q216">
        <v>2021</v>
      </c>
      <c r="R216" s="3">
        <v>44480</v>
      </c>
      <c r="S216" s="8">
        <f>Tabla1[[#This Row],[DISCOUNT %]]%*Tabla1[[#This Row],[Total Selling Value]]</f>
        <v>174.23999999999998</v>
      </c>
      <c r="T216" s="12">
        <f>Tabla1[[#This Row],[SELLING PRICE]]-Tabla1[[#This Row],[BUYING PRIZE]]</f>
        <v>4.3999999999999986</v>
      </c>
      <c r="U216" s="12">
        <f>Tabla1[[#This Row],[profit_per_product]]*Tabla1[[#This Row],[QUANTITY]]</f>
        <v>65.999999999999972</v>
      </c>
      <c r="V216" s="16">
        <f>Tabla1[[#This Row],[total_profit]]/Tabla1[[#This Row],[Total Selling Value]]</f>
        <v>9.090909090909087E-2</v>
      </c>
      <c r="W216" s="4" t="str">
        <f>IF(Tabla1[[#This Row],[Total Buying Value]]&gt;=((2/3)*MAX(Tabla1[Total Buying Value])),"Grande",IF(Tabla1[[#This Row],[Total Buying Value]]&lt;=((1/3)*MAX(Tabla1[Total Buying Value])),"Pequeña","Mediana"))</f>
        <v>Pequeña</v>
      </c>
      <c r="X216" s="4" t="str">
        <f>IF(Tabla1[[#This Row],[PAYMENT MODE]]="CASH","VERDADERO","FALSO")</f>
        <v>VERDADERO</v>
      </c>
      <c r="Y216" s="15" t="str">
        <f>TEXT(Tabla1[[#This Row],[formatted_date]],"mmm-aaaa")</f>
        <v>oct-2021</v>
      </c>
    </row>
    <row r="217" spans="1:25">
      <c r="A217">
        <v>44481</v>
      </c>
      <c r="B217" t="s">
        <v>46</v>
      </c>
      <c r="C217" t="str">
        <f>Tabla1[[#This Row],[DATE]]&amp;Tabla1[[#This Row],[PRODUCT ID]]</f>
        <v>44481P0027</v>
      </c>
      <c r="D217">
        <v>8</v>
      </c>
      <c r="E217" t="s">
        <v>71</v>
      </c>
      <c r="F217" t="s">
        <v>71</v>
      </c>
      <c r="G217" s="5">
        <v>44</v>
      </c>
      <c r="H217" t="s">
        <v>97</v>
      </c>
      <c r="I217" t="s">
        <v>121</v>
      </c>
      <c r="J217" t="s">
        <v>124</v>
      </c>
      <c r="K217" s="12">
        <v>48</v>
      </c>
      <c r="L217" s="12">
        <v>57.12</v>
      </c>
      <c r="M217" s="12">
        <v>384</v>
      </c>
      <c r="N217" s="8">
        <v>456.96</v>
      </c>
      <c r="O217">
        <v>12</v>
      </c>
      <c r="P217" t="s">
        <v>135</v>
      </c>
      <c r="Q217">
        <v>2021</v>
      </c>
      <c r="R217" s="3">
        <v>44481</v>
      </c>
      <c r="S217" s="8">
        <f>Tabla1[[#This Row],[DISCOUNT %]]%*Tabla1[[#This Row],[Total Selling Value]]</f>
        <v>201.0624</v>
      </c>
      <c r="T217" s="12">
        <f>Tabla1[[#This Row],[SELLING PRICE]]-Tabla1[[#This Row],[BUYING PRIZE]]</f>
        <v>9.1199999999999974</v>
      </c>
      <c r="U217" s="12">
        <f>Tabla1[[#This Row],[profit_per_product]]*Tabla1[[#This Row],[QUANTITY]]</f>
        <v>72.95999999999998</v>
      </c>
      <c r="V217" s="16">
        <f>Tabla1[[#This Row],[total_profit]]/Tabla1[[#This Row],[Total Selling Value]]</f>
        <v>0.15966386554621845</v>
      </c>
      <c r="W217" s="4" t="str">
        <f>IF(Tabla1[[#This Row],[Total Buying Value]]&gt;=((2/3)*MAX(Tabla1[Total Buying Value])),"Grande",IF(Tabla1[[#This Row],[Total Buying Value]]&lt;=((1/3)*MAX(Tabla1[Total Buying Value])),"Pequeña","Mediana"))</f>
        <v>Pequeña</v>
      </c>
      <c r="X217" s="4" t="str">
        <f>IF(Tabla1[[#This Row],[PAYMENT MODE]]="CASH","VERDADERO","FALSO")</f>
        <v>FALSO</v>
      </c>
      <c r="Y217" s="15" t="str">
        <f>TEXT(Tabla1[[#This Row],[formatted_date]],"mmm-aaaa")</f>
        <v>oct-2021</v>
      </c>
    </row>
    <row r="218" spans="1:25">
      <c r="A218">
        <v>44486</v>
      </c>
      <c r="B218" t="s">
        <v>36</v>
      </c>
      <c r="C218" t="str">
        <f>Tabla1[[#This Row],[DATE]]&amp;Tabla1[[#This Row],[PRODUCT ID]]</f>
        <v>44486P0001</v>
      </c>
      <c r="D218">
        <v>13</v>
      </c>
      <c r="E218" t="s">
        <v>70</v>
      </c>
      <c r="F218" t="s">
        <v>71</v>
      </c>
      <c r="G218" s="5">
        <v>52</v>
      </c>
      <c r="H218" t="s">
        <v>86</v>
      </c>
      <c r="I218" t="s">
        <v>119</v>
      </c>
      <c r="J218" t="s">
        <v>123</v>
      </c>
      <c r="K218" s="12">
        <v>98</v>
      </c>
      <c r="L218" s="12">
        <v>103.88</v>
      </c>
      <c r="M218" s="12">
        <v>1274</v>
      </c>
      <c r="N218" s="8">
        <v>1350.44</v>
      </c>
      <c r="O218">
        <v>17</v>
      </c>
      <c r="P218" t="s">
        <v>135</v>
      </c>
      <c r="Q218">
        <v>2021</v>
      </c>
      <c r="R218" s="3">
        <v>44486</v>
      </c>
      <c r="S218" s="8">
        <f>Tabla1[[#This Row],[DISCOUNT %]]%*Tabla1[[#This Row],[Total Selling Value]]</f>
        <v>702.22880000000009</v>
      </c>
      <c r="T218" s="12">
        <f>Tabla1[[#This Row],[SELLING PRICE]]-Tabla1[[#This Row],[BUYING PRIZE]]</f>
        <v>5.8799999999999955</v>
      </c>
      <c r="U218" s="12">
        <f>Tabla1[[#This Row],[profit_per_product]]*Tabla1[[#This Row],[QUANTITY]]</f>
        <v>76.439999999999941</v>
      </c>
      <c r="V218" s="16">
        <f>Tabla1[[#This Row],[total_profit]]/Tabla1[[#This Row],[Total Selling Value]]</f>
        <v>5.6603773584905613E-2</v>
      </c>
      <c r="W218" s="4" t="str">
        <f>IF(Tabla1[[#This Row],[Total Buying Value]]&gt;=((2/3)*MAX(Tabla1[Total Buying Value])),"Grande",IF(Tabla1[[#This Row],[Total Buying Value]]&lt;=((1/3)*MAX(Tabla1[Total Buying Value])),"Pequeña","Mediana"))</f>
        <v>Mediana</v>
      </c>
      <c r="X218" s="4" t="str">
        <f>IF(Tabla1[[#This Row],[PAYMENT MODE]]="CASH","VERDADERO","FALSO")</f>
        <v>FALSO</v>
      </c>
      <c r="Y218" s="15" t="str">
        <f>TEXT(Tabla1[[#This Row],[formatted_date]],"mmm-aaaa")</f>
        <v>oct-2021</v>
      </c>
    </row>
    <row r="219" spans="1:25">
      <c r="A219">
        <v>44487</v>
      </c>
      <c r="B219" t="s">
        <v>27</v>
      </c>
      <c r="C219" t="str">
        <f>Tabla1[[#This Row],[DATE]]&amp;Tabla1[[#This Row],[PRODUCT ID]]</f>
        <v>44487P0025</v>
      </c>
      <c r="D219">
        <v>6</v>
      </c>
      <c r="E219" t="s">
        <v>71</v>
      </c>
      <c r="F219" t="s">
        <v>138</v>
      </c>
      <c r="G219" s="5">
        <v>16</v>
      </c>
      <c r="H219" t="s">
        <v>100</v>
      </c>
      <c r="I219" t="s">
        <v>117</v>
      </c>
      <c r="J219" t="s">
        <v>125</v>
      </c>
      <c r="K219" s="12">
        <v>7</v>
      </c>
      <c r="L219" s="12">
        <v>8.33</v>
      </c>
      <c r="M219" s="12">
        <v>42</v>
      </c>
      <c r="N219" s="8">
        <v>49.98</v>
      </c>
      <c r="O219">
        <v>18</v>
      </c>
      <c r="P219" t="s">
        <v>135</v>
      </c>
      <c r="Q219">
        <v>2021</v>
      </c>
      <c r="R219" s="3">
        <v>44487</v>
      </c>
      <c r="S219" s="8">
        <f>Tabla1[[#This Row],[DISCOUNT %]]%*Tabla1[[#This Row],[Total Selling Value]]</f>
        <v>7.9967999999999995</v>
      </c>
      <c r="T219" s="12">
        <f>Tabla1[[#This Row],[SELLING PRICE]]-Tabla1[[#This Row],[BUYING PRIZE]]</f>
        <v>1.33</v>
      </c>
      <c r="U219" s="12">
        <f>Tabla1[[#This Row],[profit_per_product]]*Tabla1[[#This Row],[QUANTITY]]</f>
        <v>7.98</v>
      </c>
      <c r="V219" s="16">
        <f>Tabla1[[#This Row],[total_profit]]/Tabla1[[#This Row],[Total Selling Value]]</f>
        <v>0.1596638655462185</v>
      </c>
      <c r="W219" s="4" t="str">
        <f>IF(Tabla1[[#This Row],[Total Buying Value]]&gt;=((2/3)*MAX(Tabla1[Total Buying Value])),"Grande",IF(Tabla1[[#This Row],[Total Buying Value]]&lt;=((1/3)*MAX(Tabla1[Total Buying Value])),"Pequeña","Mediana"))</f>
        <v>Pequeña</v>
      </c>
      <c r="X219" s="4" t="str">
        <f>IF(Tabla1[[#This Row],[PAYMENT MODE]]="CASH","VERDADERO","FALSO")</f>
        <v>VERDADERO</v>
      </c>
      <c r="Y219" s="15" t="str">
        <f>TEXT(Tabla1[[#This Row],[formatted_date]],"mmm-aaaa")</f>
        <v>oct-2021</v>
      </c>
    </row>
    <row r="220" spans="1:25">
      <c r="A220">
        <v>44487</v>
      </c>
      <c r="B220" t="s">
        <v>52</v>
      </c>
      <c r="C220" t="str">
        <f>Tabla1[[#This Row],[DATE]]&amp;Tabla1[[#This Row],[PRODUCT ID]]</f>
        <v>44487P0021</v>
      </c>
      <c r="D220">
        <v>13</v>
      </c>
      <c r="E220" t="s">
        <v>71</v>
      </c>
      <c r="F220" t="s">
        <v>138</v>
      </c>
      <c r="G220" s="5">
        <v>16</v>
      </c>
      <c r="H220" t="s">
        <v>104</v>
      </c>
      <c r="I220" t="s">
        <v>117</v>
      </c>
      <c r="J220" t="s">
        <v>122</v>
      </c>
      <c r="K220" s="12">
        <v>126</v>
      </c>
      <c r="L220" s="12">
        <v>162.54</v>
      </c>
      <c r="M220" s="12">
        <v>1638</v>
      </c>
      <c r="N220" s="8">
        <v>2113.02</v>
      </c>
      <c r="O220">
        <v>18</v>
      </c>
      <c r="P220" t="s">
        <v>135</v>
      </c>
      <c r="Q220">
        <v>2021</v>
      </c>
      <c r="R220" s="3">
        <v>44487</v>
      </c>
      <c r="S220" s="8">
        <f>Tabla1[[#This Row],[DISCOUNT %]]%*Tabla1[[#This Row],[Total Selling Value]]</f>
        <v>338.08319999999998</v>
      </c>
      <c r="T220" s="12">
        <f>Tabla1[[#This Row],[SELLING PRICE]]-Tabla1[[#This Row],[BUYING PRIZE]]</f>
        <v>36.539999999999992</v>
      </c>
      <c r="U220" s="12">
        <f>Tabla1[[#This Row],[profit_per_product]]*Tabla1[[#This Row],[QUANTITY]]</f>
        <v>475.01999999999987</v>
      </c>
      <c r="V220" s="16">
        <f>Tabla1[[#This Row],[total_profit]]/Tabla1[[#This Row],[Total Selling Value]]</f>
        <v>0.22480620155038752</v>
      </c>
      <c r="W220" s="4" t="str">
        <f>IF(Tabla1[[#This Row],[Total Buying Value]]&gt;=((2/3)*MAX(Tabla1[Total Buying Value])),"Grande",IF(Tabla1[[#This Row],[Total Buying Value]]&lt;=((1/3)*MAX(Tabla1[Total Buying Value])),"Pequeña","Mediana"))</f>
        <v>Grande</v>
      </c>
      <c r="X220" s="4" t="str">
        <f>IF(Tabla1[[#This Row],[PAYMENT MODE]]="CASH","VERDADERO","FALSO")</f>
        <v>VERDADERO</v>
      </c>
      <c r="Y220" s="15" t="str">
        <f>TEXT(Tabla1[[#This Row],[formatted_date]],"mmm-aaaa")</f>
        <v>oct-2021</v>
      </c>
    </row>
    <row r="221" spans="1:25">
      <c r="A221">
        <v>44491</v>
      </c>
      <c r="B221" t="s">
        <v>51</v>
      </c>
      <c r="C221" t="str">
        <f>Tabla1[[#This Row],[DATE]]&amp;Tabla1[[#This Row],[PRODUCT ID]]</f>
        <v>44491P0011</v>
      </c>
      <c r="D221">
        <v>7</v>
      </c>
      <c r="E221" t="s">
        <v>70</v>
      </c>
      <c r="F221" t="s">
        <v>138</v>
      </c>
      <c r="G221" s="5">
        <v>52</v>
      </c>
      <c r="H221" t="s">
        <v>103</v>
      </c>
      <c r="I221" t="s">
        <v>120</v>
      </c>
      <c r="J221" t="s">
        <v>124</v>
      </c>
      <c r="K221" s="12">
        <v>44</v>
      </c>
      <c r="L221" s="12">
        <v>48.4</v>
      </c>
      <c r="M221" s="12">
        <v>308</v>
      </c>
      <c r="N221" s="8">
        <v>338.8</v>
      </c>
      <c r="O221">
        <v>22</v>
      </c>
      <c r="P221" t="s">
        <v>135</v>
      </c>
      <c r="Q221">
        <v>2021</v>
      </c>
      <c r="R221" s="3">
        <v>44491</v>
      </c>
      <c r="S221" s="8">
        <f>Tabla1[[#This Row],[DISCOUNT %]]%*Tabla1[[#This Row],[Total Selling Value]]</f>
        <v>176.17600000000002</v>
      </c>
      <c r="T221" s="12">
        <f>Tabla1[[#This Row],[SELLING PRICE]]-Tabla1[[#This Row],[BUYING PRIZE]]</f>
        <v>4.3999999999999986</v>
      </c>
      <c r="U221" s="12">
        <f>Tabla1[[#This Row],[profit_per_product]]*Tabla1[[#This Row],[QUANTITY]]</f>
        <v>30.79999999999999</v>
      </c>
      <c r="V221" s="16">
        <f>Tabla1[[#This Row],[total_profit]]/Tabla1[[#This Row],[Total Selling Value]]</f>
        <v>9.090909090909087E-2</v>
      </c>
      <c r="W221" s="4" t="str">
        <f>IF(Tabla1[[#This Row],[Total Buying Value]]&gt;=((2/3)*MAX(Tabla1[Total Buying Value])),"Grande",IF(Tabla1[[#This Row],[Total Buying Value]]&lt;=((1/3)*MAX(Tabla1[Total Buying Value])),"Pequeña","Mediana"))</f>
        <v>Pequeña</v>
      </c>
      <c r="X221" s="4" t="str">
        <f>IF(Tabla1[[#This Row],[PAYMENT MODE]]="CASH","VERDADERO","FALSO")</f>
        <v>VERDADERO</v>
      </c>
      <c r="Y221" s="15" t="str">
        <f>TEXT(Tabla1[[#This Row],[formatted_date]],"mmm-aaaa")</f>
        <v>oct-2021</v>
      </c>
    </row>
    <row r="222" spans="1:25">
      <c r="A222">
        <v>44491</v>
      </c>
      <c r="B222" t="s">
        <v>20</v>
      </c>
      <c r="C222" t="str">
        <f>Tabla1[[#This Row],[DATE]]&amp;Tabla1[[#This Row],[PRODUCT ID]]</f>
        <v>44491P0024</v>
      </c>
      <c r="D222">
        <v>13</v>
      </c>
      <c r="E222" t="s">
        <v>71</v>
      </c>
      <c r="F222" t="s">
        <v>138</v>
      </c>
      <c r="G222" s="5">
        <v>20</v>
      </c>
      <c r="H222" t="s">
        <v>73</v>
      </c>
      <c r="I222" t="s">
        <v>117</v>
      </c>
      <c r="J222" t="s">
        <v>122</v>
      </c>
      <c r="K222" s="12">
        <v>144</v>
      </c>
      <c r="L222" s="12">
        <v>156.96</v>
      </c>
      <c r="M222" s="12">
        <v>1872</v>
      </c>
      <c r="N222" s="8">
        <v>2040.48</v>
      </c>
      <c r="O222">
        <v>22</v>
      </c>
      <c r="P222" t="s">
        <v>135</v>
      </c>
      <c r="Q222">
        <v>2021</v>
      </c>
      <c r="R222" s="3">
        <v>44491</v>
      </c>
      <c r="S222" s="8">
        <f>Tabla1[[#This Row],[DISCOUNT %]]%*Tabla1[[#This Row],[Total Selling Value]]</f>
        <v>408.096</v>
      </c>
      <c r="T222" s="12">
        <f>Tabla1[[#This Row],[SELLING PRICE]]-Tabla1[[#This Row],[BUYING PRIZE]]</f>
        <v>12.960000000000008</v>
      </c>
      <c r="U222" s="12">
        <f>Tabla1[[#This Row],[profit_per_product]]*Tabla1[[#This Row],[QUANTITY]]</f>
        <v>168.4800000000001</v>
      </c>
      <c r="V222" s="16">
        <f>Tabla1[[#This Row],[total_profit]]/Tabla1[[#This Row],[Total Selling Value]]</f>
        <v>8.2568807339449588E-2</v>
      </c>
      <c r="W222" s="4" t="str">
        <f>IF(Tabla1[[#This Row],[Total Buying Value]]&gt;=((2/3)*MAX(Tabla1[Total Buying Value])),"Grande",IF(Tabla1[[#This Row],[Total Buying Value]]&lt;=((1/3)*MAX(Tabla1[Total Buying Value])),"Pequeña","Mediana"))</f>
        <v>Grande</v>
      </c>
      <c r="X222" s="4" t="str">
        <f>IF(Tabla1[[#This Row],[PAYMENT MODE]]="CASH","VERDADERO","FALSO")</f>
        <v>VERDADERO</v>
      </c>
      <c r="Y222" s="15" t="str">
        <f>TEXT(Tabla1[[#This Row],[formatted_date]],"mmm-aaaa")</f>
        <v>oct-2021</v>
      </c>
    </row>
    <row r="223" spans="1:25">
      <c r="A223">
        <v>44491</v>
      </c>
      <c r="B223" t="s">
        <v>57</v>
      </c>
      <c r="C223" t="str">
        <f>Tabla1[[#This Row],[DATE]]&amp;Tabla1[[#This Row],[PRODUCT ID]]</f>
        <v>44491P0009</v>
      </c>
      <c r="D223">
        <v>1</v>
      </c>
      <c r="E223" t="s">
        <v>70</v>
      </c>
      <c r="F223" t="s">
        <v>138</v>
      </c>
      <c r="G223" s="5">
        <v>31</v>
      </c>
      <c r="H223" t="s">
        <v>109</v>
      </c>
      <c r="I223" t="s">
        <v>119</v>
      </c>
      <c r="J223" t="s">
        <v>125</v>
      </c>
      <c r="K223" s="12">
        <v>6</v>
      </c>
      <c r="L223" s="12">
        <v>7.8599999999999994</v>
      </c>
      <c r="M223" s="12">
        <v>6</v>
      </c>
      <c r="N223" s="8">
        <v>7.8599999999999994</v>
      </c>
      <c r="O223">
        <v>22</v>
      </c>
      <c r="P223" t="s">
        <v>135</v>
      </c>
      <c r="Q223">
        <v>2021</v>
      </c>
      <c r="R223" s="3">
        <v>44491</v>
      </c>
      <c r="S223" s="8">
        <f>Tabla1[[#This Row],[DISCOUNT %]]%*Tabla1[[#This Row],[Total Selling Value]]</f>
        <v>2.4365999999999999</v>
      </c>
      <c r="T223" s="12">
        <f>Tabla1[[#This Row],[SELLING PRICE]]-Tabla1[[#This Row],[BUYING PRIZE]]</f>
        <v>1.8599999999999994</v>
      </c>
      <c r="U223" s="12">
        <f>Tabla1[[#This Row],[profit_per_product]]*Tabla1[[#This Row],[QUANTITY]]</f>
        <v>1.8599999999999994</v>
      </c>
      <c r="V223" s="16">
        <f>Tabla1[[#This Row],[total_profit]]/Tabla1[[#This Row],[Total Selling Value]]</f>
        <v>0.23664122137404575</v>
      </c>
      <c r="W223" s="4" t="str">
        <f>IF(Tabla1[[#This Row],[Total Buying Value]]&gt;=((2/3)*MAX(Tabla1[Total Buying Value])),"Grande",IF(Tabla1[[#This Row],[Total Buying Value]]&lt;=((1/3)*MAX(Tabla1[Total Buying Value])),"Pequeña","Mediana"))</f>
        <v>Pequeña</v>
      </c>
      <c r="X223" s="4" t="str">
        <f>IF(Tabla1[[#This Row],[PAYMENT MODE]]="CASH","VERDADERO","FALSO")</f>
        <v>VERDADERO</v>
      </c>
      <c r="Y223" s="15" t="str">
        <f>TEXT(Tabla1[[#This Row],[formatted_date]],"mmm-aaaa")</f>
        <v>oct-2021</v>
      </c>
    </row>
    <row r="224" spans="1:25">
      <c r="A224">
        <v>44493</v>
      </c>
      <c r="B224" t="s">
        <v>51</v>
      </c>
      <c r="C224" t="str">
        <f>Tabla1[[#This Row],[DATE]]&amp;Tabla1[[#This Row],[PRODUCT ID]]</f>
        <v>44493P0011</v>
      </c>
      <c r="D224">
        <v>3</v>
      </c>
      <c r="E224" t="s">
        <v>68</v>
      </c>
      <c r="F224" t="s">
        <v>138</v>
      </c>
      <c r="G224" s="5">
        <v>46</v>
      </c>
      <c r="H224" t="s">
        <v>103</v>
      </c>
      <c r="I224" t="s">
        <v>120</v>
      </c>
      <c r="J224" t="s">
        <v>124</v>
      </c>
      <c r="K224" s="12">
        <v>44</v>
      </c>
      <c r="L224" s="12">
        <v>48.4</v>
      </c>
      <c r="M224" s="12">
        <v>132</v>
      </c>
      <c r="N224" s="8">
        <v>145.19999999999999</v>
      </c>
      <c r="O224">
        <v>24</v>
      </c>
      <c r="P224" t="s">
        <v>135</v>
      </c>
      <c r="Q224">
        <v>2021</v>
      </c>
      <c r="R224" s="3">
        <v>44493</v>
      </c>
      <c r="S224" s="8">
        <f>Tabla1[[#This Row],[DISCOUNT %]]%*Tabla1[[#This Row],[Total Selling Value]]</f>
        <v>66.792000000000002</v>
      </c>
      <c r="T224" s="12">
        <f>Tabla1[[#This Row],[SELLING PRICE]]-Tabla1[[#This Row],[BUYING PRIZE]]</f>
        <v>4.3999999999999986</v>
      </c>
      <c r="U224" s="12">
        <f>Tabla1[[#This Row],[profit_per_product]]*Tabla1[[#This Row],[QUANTITY]]</f>
        <v>13.199999999999996</v>
      </c>
      <c r="V224" s="16">
        <f>Tabla1[[#This Row],[total_profit]]/Tabla1[[#This Row],[Total Selling Value]]</f>
        <v>9.0909090909090884E-2</v>
      </c>
      <c r="W224" s="4" t="str">
        <f>IF(Tabla1[[#This Row],[Total Buying Value]]&gt;=((2/3)*MAX(Tabla1[Total Buying Value])),"Grande",IF(Tabla1[[#This Row],[Total Buying Value]]&lt;=((1/3)*MAX(Tabla1[Total Buying Value])),"Pequeña","Mediana"))</f>
        <v>Pequeña</v>
      </c>
      <c r="X224" s="4" t="str">
        <f>IF(Tabla1[[#This Row],[PAYMENT MODE]]="CASH","VERDADERO","FALSO")</f>
        <v>VERDADERO</v>
      </c>
      <c r="Y224" s="15" t="str">
        <f>TEXT(Tabla1[[#This Row],[formatted_date]],"mmm-aaaa")</f>
        <v>oct-2021</v>
      </c>
    </row>
    <row r="225" spans="1:25">
      <c r="A225">
        <v>44494</v>
      </c>
      <c r="B225" t="s">
        <v>31</v>
      </c>
      <c r="C225" t="str">
        <f>Tabla1[[#This Row],[DATE]]&amp;Tabla1[[#This Row],[PRODUCT ID]]</f>
        <v>44494P0044</v>
      </c>
      <c r="D225">
        <v>9</v>
      </c>
      <c r="E225" t="s">
        <v>71</v>
      </c>
      <c r="F225" t="s">
        <v>138</v>
      </c>
      <c r="G225" s="5">
        <v>32</v>
      </c>
      <c r="H225" t="s">
        <v>81</v>
      </c>
      <c r="I225" t="s">
        <v>118</v>
      </c>
      <c r="J225" t="s">
        <v>123</v>
      </c>
      <c r="K225" s="12">
        <v>76</v>
      </c>
      <c r="L225" s="12">
        <v>82.08</v>
      </c>
      <c r="M225" s="12">
        <v>684</v>
      </c>
      <c r="N225" s="8">
        <v>738.72</v>
      </c>
      <c r="O225">
        <v>25</v>
      </c>
      <c r="P225" t="s">
        <v>135</v>
      </c>
      <c r="Q225">
        <v>2021</v>
      </c>
      <c r="R225" s="3">
        <v>44494</v>
      </c>
      <c r="S225" s="8">
        <f>Tabla1[[#This Row],[DISCOUNT %]]%*Tabla1[[#This Row],[Total Selling Value]]</f>
        <v>236.3904</v>
      </c>
      <c r="T225" s="12">
        <f>Tabla1[[#This Row],[SELLING PRICE]]-Tabla1[[#This Row],[BUYING PRIZE]]</f>
        <v>6.0799999999999983</v>
      </c>
      <c r="U225" s="12">
        <f>Tabla1[[#This Row],[profit_per_product]]*Tabla1[[#This Row],[QUANTITY]]</f>
        <v>54.719999999999985</v>
      </c>
      <c r="V225" s="16">
        <f>Tabla1[[#This Row],[total_profit]]/Tabla1[[#This Row],[Total Selling Value]]</f>
        <v>7.4074074074074056E-2</v>
      </c>
      <c r="W225" s="4" t="str">
        <f>IF(Tabla1[[#This Row],[Total Buying Value]]&gt;=((2/3)*MAX(Tabla1[Total Buying Value])),"Grande",IF(Tabla1[[#This Row],[Total Buying Value]]&lt;=((1/3)*MAX(Tabla1[Total Buying Value])),"Pequeña","Mediana"))</f>
        <v>Pequeña</v>
      </c>
      <c r="X225" s="4" t="str">
        <f>IF(Tabla1[[#This Row],[PAYMENT MODE]]="CASH","VERDADERO","FALSO")</f>
        <v>VERDADERO</v>
      </c>
      <c r="Y225" s="15" t="str">
        <f>TEXT(Tabla1[[#This Row],[formatted_date]],"mmm-aaaa")</f>
        <v>oct-2021</v>
      </c>
    </row>
    <row r="226" spans="1:25">
      <c r="A226">
        <v>44495</v>
      </c>
      <c r="B226" t="s">
        <v>23</v>
      </c>
      <c r="C226" t="str">
        <f>Tabla1[[#This Row],[DATE]]&amp;Tabla1[[#This Row],[PRODUCT ID]]</f>
        <v>44495P0004</v>
      </c>
      <c r="D226">
        <v>6</v>
      </c>
      <c r="E226" t="s">
        <v>68</v>
      </c>
      <c r="F226" t="s">
        <v>138</v>
      </c>
      <c r="G226" s="5">
        <v>2</v>
      </c>
      <c r="H226" t="s">
        <v>76</v>
      </c>
      <c r="I226" t="s">
        <v>119</v>
      </c>
      <c r="J226" t="s">
        <v>124</v>
      </c>
      <c r="K226" s="12">
        <v>44</v>
      </c>
      <c r="L226" s="12">
        <v>48.84</v>
      </c>
      <c r="M226" s="12">
        <v>264</v>
      </c>
      <c r="N226" s="8">
        <v>293.04000000000002</v>
      </c>
      <c r="O226">
        <v>26</v>
      </c>
      <c r="P226" t="s">
        <v>135</v>
      </c>
      <c r="Q226">
        <v>2021</v>
      </c>
      <c r="R226" s="3">
        <v>44495</v>
      </c>
      <c r="S226" s="8">
        <f>Tabla1[[#This Row],[DISCOUNT %]]%*Tabla1[[#This Row],[Total Selling Value]]</f>
        <v>5.8608000000000002</v>
      </c>
      <c r="T226" s="12">
        <f>Tabla1[[#This Row],[SELLING PRICE]]-Tabla1[[#This Row],[BUYING PRIZE]]</f>
        <v>4.8400000000000034</v>
      </c>
      <c r="U226" s="12">
        <f>Tabla1[[#This Row],[profit_per_product]]*Tabla1[[#This Row],[QUANTITY]]</f>
        <v>29.04000000000002</v>
      </c>
      <c r="V226" s="16">
        <f>Tabla1[[#This Row],[total_profit]]/Tabla1[[#This Row],[Total Selling Value]]</f>
        <v>9.9099099099099155E-2</v>
      </c>
      <c r="W226" s="4" t="str">
        <f>IF(Tabla1[[#This Row],[Total Buying Value]]&gt;=((2/3)*MAX(Tabla1[Total Buying Value])),"Grande",IF(Tabla1[[#This Row],[Total Buying Value]]&lt;=((1/3)*MAX(Tabla1[Total Buying Value])),"Pequeña","Mediana"))</f>
        <v>Pequeña</v>
      </c>
      <c r="X226" s="4" t="str">
        <f>IF(Tabla1[[#This Row],[PAYMENT MODE]]="CASH","VERDADERO","FALSO")</f>
        <v>VERDADERO</v>
      </c>
      <c r="Y226" s="15" t="str">
        <f>TEXT(Tabla1[[#This Row],[formatted_date]],"mmm-aaaa")</f>
        <v>oct-2021</v>
      </c>
    </row>
    <row r="227" spans="1:25">
      <c r="A227">
        <v>44497</v>
      </c>
      <c r="B227" t="s">
        <v>45</v>
      </c>
      <c r="C227" t="str">
        <f>Tabla1[[#This Row],[DATE]]&amp;Tabla1[[#This Row],[PRODUCT ID]]</f>
        <v>44497P0008</v>
      </c>
      <c r="D227">
        <v>1</v>
      </c>
      <c r="E227" t="s">
        <v>70</v>
      </c>
      <c r="F227" t="s">
        <v>138</v>
      </c>
      <c r="G227" s="5">
        <v>4</v>
      </c>
      <c r="H227" t="s">
        <v>96</v>
      </c>
      <c r="I227" t="s">
        <v>119</v>
      </c>
      <c r="J227" t="s">
        <v>123</v>
      </c>
      <c r="K227" s="12">
        <v>83</v>
      </c>
      <c r="L227" s="12">
        <v>94.62</v>
      </c>
      <c r="M227" s="12">
        <v>83</v>
      </c>
      <c r="N227" s="8">
        <v>94.62</v>
      </c>
      <c r="O227">
        <v>28</v>
      </c>
      <c r="P227" t="s">
        <v>135</v>
      </c>
      <c r="Q227">
        <v>2021</v>
      </c>
      <c r="R227" s="3">
        <v>44497</v>
      </c>
      <c r="S227" s="8">
        <f>Tabla1[[#This Row],[DISCOUNT %]]%*Tabla1[[#This Row],[Total Selling Value]]</f>
        <v>3.7848000000000002</v>
      </c>
      <c r="T227" s="12">
        <f>Tabla1[[#This Row],[SELLING PRICE]]-Tabla1[[#This Row],[BUYING PRIZE]]</f>
        <v>11.620000000000005</v>
      </c>
      <c r="U227" s="12">
        <f>Tabla1[[#This Row],[profit_per_product]]*Tabla1[[#This Row],[QUANTITY]]</f>
        <v>11.620000000000005</v>
      </c>
      <c r="V227" s="16">
        <f>Tabla1[[#This Row],[total_profit]]/Tabla1[[#This Row],[Total Selling Value]]</f>
        <v>0.1228070175438597</v>
      </c>
      <c r="W227" s="4" t="str">
        <f>IF(Tabla1[[#This Row],[Total Buying Value]]&gt;=((2/3)*MAX(Tabla1[Total Buying Value])),"Grande",IF(Tabla1[[#This Row],[Total Buying Value]]&lt;=((1/3)*MAX(Tabla1[Total Buying Value])),"Pequeña","Mediana"))</f>
        <v>Pequeña</v>
      </c>
      <c r="X227" s="4" t="str">
        <f>IF(Tabla1[[#This Row],[PAYMENT MODE]]="CASH","VERDADERO","FALSO")</f>
        <v>VERDADERO</v>
      </c>
      <c r="Y227" s="15" t="str">
        <f>TEXT(Tabla1[[#This Row],[formatted_date]],"mmm-aaaa")</f>
        <v>oct-2021</v>
      </c>
    </row>
    <row r="228" spans="1:25">
      <c r="A228">
        <v>44498</v>
      </c>
      <c r="B228" t="s">
        <v>21</v>
      </c>
      <c r="C228" t="str">
        <f>Tabla1[[#This Row],[DATE]]&amp;Tabla1[[#This Row],[PRODUCT ID]]</f>
        <v>44498P0038</v>
      </c>
      <c r="D228">
        <v>14</v>
      </c>
      <c r="E228" t="s">
        <v>71</v>
      </c>
      <c r="F228" t="s">
        <v>71</v>
      </c>
      <c r="G228" s="5">
        <v>53</v>
      </c>
      <c r="H228" t="s">
        <v>74</v>
      </c>
      <c r="I228" t="s">
        <v>118</v>
      </c>
      <c r="J228" t="s">
        <v>123</v>
      </c>
      <c r="K228" s="12">
        <v>72</v>
      </c>
      <c r="L228" s="12">
        <v>79.92</v>
      </c>
      <c r="M228" s="12">
        <v>1008</v>
      </c>
      <c r="N228" s="8">
        <v>1118.8800000000001</v>
      </c>
      <c r="O228">
        <v>29</v>
      </c>
      <c r="P228" t="s">
        <v>135</v>
      </c>
      <c r="Q228">
        <v>2021</v>
      </c>
      <c r="R228" s="3">
        <v>44498</v>
      </c>
      <c r="S228" s="8">
        <f>Tabla1[[#This Row],[DISCOUNT %]]%*Tabla1[[#This Row],[Total Selling Value]]</f>
        <v>593.0064000000001</v>
      </c>
      <c r="T228" s="12">
        <f>Tabla1[[#This Row],[SELLING PRICE]]-Tabla1[[#This Row],[BUYING PRIZE]]</f>
        <v>7.9200000000000017</v>
      </c>
      <c r="U228" s="12">
        <f>Tabla1[[#This Row],[profit_per_product]]*Tabla1[[#This Row],[QUANTITY]]</f>
        <v>110.88000000000002</v>
      </c>
      <c r="V228" s="16">
        <f>Tabla1[[#This Row],[total_profit]]/Tabla1[[#This Row],[Total Selling Value]]</f>
        <v>9.9099099099099114E-2</v>
      </c>
      <c r="W228" s="4" t="str">
        <f>IF(Tabla1[[#This Row],[Total Buying Value]]&gt;=((2/3)*MAX(Tabla1[Total Buying Value])),"Grande",IF(Tabla1[[#This Row],[Total Buying Value]]&lt;=((1/3)*MAX(Tabla1[Total Buying Value])),"Pequeña","Mediana"))</f>
        <v>Mediana</v>
      </c>
      <c r="X228" s="4" t="str">
        <f>IF(Tabla1[[#This Row],[PAYMENT MODE]]="CASH","VERDADERO","FALSO")</f>
        <v>FALSO</v>
      </c>
      <c r="Y228" s="15" t="str">
        <f>TEXT(Tabla1[[#This Row],[formatted_date]],"mmm-aaaa")</f>
        <v>oct-2021</v>
      </c>
    </row>
    <row r="229" spans="1:25">
      <c r="A229">
        <v>44500</v>
      </c>
      <c r="B229" t="s">
        <v>52</v>
      </c>
      <c r="C229" t="str">
        <f>Tabla1[[#This Row],[DATE]]&amp;Tabla1[[#This Row],[PRODUCT ID]]</f>
        <v>44500P0021</v>
      </c>
      <c r="D229">
        <v>6</v>
      </c>
      <c r="E229" t="s">
        <v>71</v>
      </c>
      <c r="F229" t="s">
        <v>138</v>
      </c>
      <c r="G229" s="5">
        <v>49</v>
      </c>
      <c r="H229" t="s">
        <v>104</v>
      </c>
      <c r="I229" t="s">
        <v>117</v>
      </c>
      <c r="J229" t="s">
        <v>122</v>
      </c>
      <c r="K229" s="12">
        <v>126</v>
      </c>
      <c r="L229" s="12">
        <v>162.54</v>
      </c>
      <c r="M229" s="12">
        <v>756</v>
      </c>
      <c r="N229" s="8">
        <v>975.24</v>
      </c>
      <c r="O229">
        <v>31</v>
      </c>
      <c r="P229" t="s">
        <v>135</v>
      </c>
      <c r="Q229">
        <v>2021</v>
      </c>
      <c r="R229" s="3">
        <v>44500</v>
      </c>
      <c r="S229" s="8">
        <f>Tabla1[[#This Row],[DISCOUNT %]]%*Tabla1[[#This Row],[Total Selling Value]]</f>
        <v>477.86759999999998</v>
      </c>
      <c r="T229" s="12">
        <f>Tabla1[[#This Row],[SELLING PRICE]]-Tabla1[[#This Row],[BUYING PRIZE]]</f>
        <v>36.539999999999992</v>
      </c>
      <c r="U229" s="12">
        <f>Tabla1[[#This Row],[profit_per_product]]*Tabla1[[#This Row],[QUANTITY]]</f>
        <v>219.23999999999995</v>
      </c>
      <c r="V229" s="16">
        <f>Tabla1[[#This Row],[total_profit]]/Tabla1[[#This Row],[Total Selling Value]]</f>
        <v>0.22480620155038755</v>
      </c>
      <c r="W229" s="4" t="str">
        <f>IF(Tabla1[[#This Row],[Total Buying Value]]&gt;=((2/3)*MAX(Tabla1[Total Buying Value])),"Grande",IF(Tabla1[[#This Row],[Total Buying Value]]&lt;=((1/3)*MAX(Tabla1[Total Buying Value])),"Pequeña","Mediana"))</f>
        <v>Mediana</v>
      </c>
      <c r="X229" s="4" t="str">
        <f>IF(Tabla1[[#This Row],[PAYMENT MODE]]="CASH","VERDADERO","FALSO")</f>
        <v>VERDADERO</v>
      </c>
      <c r="Y229" s="15" t="str">
        <f>TEXT(Tabla1[[#This Row],[formatted_date]],"mmm-aaaa")</f>
        <v>oct-2021</v>
      </c>
    </row>
    <row r="230" spans="1:25">
      <c r="A230">
        <v>44503</v>
      </c>
      <c r="B230" t="s">
        <v>22</v>
      </c>
      <c r="C230" t="str">
        <f>Tabla1[[#This Row],[DATE]]&amp;Tabla1[[#This Row],[PRODUCT ID]]</f>
        <v>44503P0013</v>
      </c>
      <c r="D230">
        <v>12</v>
      </c>
      <c r="E230" t="s">
        <v>70</v>
      </c>
      <c r="F230" t="s">
        <v>138</v>
      </c>
      <c r="G230" s="5">
        <v>51</v>
      </c>
      <c r="H230" t="s">
        <v>75</v>
      </c>
      <c r="I230" t="s">
        <v>120</v>
      </c>
      <c r="J230" t="s">
        <v>123</v>
      </c>
      <c r="K230" s="12">
        <v>112</v>
      </c>
      <c r="L230" s="12">
        <v>122.08</v>
      </c>
      <c r="M230" s="12">
        <v>1344</v>
      </c>
      <c r="N230" s="8">
        <v>1464.96</v>
      </c>
      <c r="O230">
        <v>3</v>
      </c>
      <c r="P230" t="s">
        <v>136</v>
      </c>
      <c r="Q230">
        <v>2021</v>
      </c>
      <c r="R230" s="3">
        <v>44503</v>
      </c>
      <c r="S230" s="8">
        <f>Tabla1[[#This Row],[DISCOUNT %]]%*Tabla1[[#This Row],[Total Selling Value]]</f>
        <v>747.12959999999998</v>
      </c>
      <c r="T230" s="12">
        <f>Tabla1[[#This Row],[SELLING PRICE]]-Tabla1[[#This Row],[BUYING PRIZE]]</f>
        <v>10.079999999999998</v>
      </c>
      <c r="U230" s="12">
        <f>Tabla1[[#This Row],[profit_per_product]]*Tabla1[[#This Row],[QUANTITY]]</f>
        <v>120.95999999999998</v>
      </c>
      <c r="V230" s="16">
        <f>Tabla1[[#This Row],[total_profit]]/Tabla1[[#This Row],[Total Selling Value]]</f>
        <v>8.2568807339449532E-2</v>
      </c>
      <c r="W230" s="4" t="str">
        <f>IF(Tabla1[[#This Row],[Total Buying Value]]&gt;=((2/3)*MAX(Tabla1[Total Buying Value])),"Grande",IF(Tabla1[[#This Row],[Total Buying Value]]&lt;=((1/3)*MAX(Tabla1[Total Buying Value])),"Pequeña","Mediana"))</f>
        <v>Mediana</v>
      </c>
      <c r="X230" s="4" t="str">
        <f>IF(Tabla1[[#This Row],[PAYMENT MODE]]="CASH","VERDADERO","FALSO")</f>
        <v>VERDADERO</v>
      </c>
      <c r="Y230" s="15" t="str">
        <f>TEXT(Tabla1[[#This Row],[formatted_date]],"mmm-aaaa")</f>
        <v>nov-2021</v>
      </c>
    </row>
    <row r="231" spans="1:25">
      <c r="A231">
        <v>44506</v>
      </c>
      <c r="B231" t="s">
        <v>63</v>
      </c>
      <c r="C231" t="str">
        <f>Tabla1[[#This Row],[DATE]]&amp;Tabla1[[#This Row],[PRODUCT ID]]</f>
        <v>44506P0036</v>
      </c>
      <c r="D231">
        <v>10</v>
      </c>
      <c r="E231" t="s">
        <v>70</v>
      </c>
      <c r="F231" t="s">
        <v>71</v>
      </c>
      <c r="G231" s="5">
        <v>30</v>
      </c>
      <c r="H231" t="s">
        <v>116</v>
      </c>
      <c r="I231" t="s">
        <v>121</v>
      </c>
      <c r="J231" t="s">
        <v>123</v>
      </c>
      <c r="K231" s="12">
        <v>90</v>
      </c>
      <c r="L231" s="12">
        <v>96.3</v>
      </c>
      <c r="M231" s="12">
        <v>900</v>
      </c>
      <c r="N231" s="8">
        <v>963</v>
      </c>
      <c r="O231">
        <v>6</v>
      </c>
      <c r="P231" t="s">
        <v>136</v>
      </c>
      <c r="Q231">
        <v>2021</v>
      </c>
      <c r="R231" s="3">
        <v>44506</v>
      </c>
      <c r="S231" s="8">
        <f>Tabla1[[#This Row],[DISCOUNT %]]%*Tabla1[[#This Row],[Total Selling Value]]</f>
        <v>288.89999999999998</v>
      </c>
      <c r="T231" s="12">
        <f>Tabla1[[#This Row],[SELLING PRICE]]-Tabla1[[#This Row],[BUYING PRIZE]]</f>
        <v>6.2999999999999972</v>
      </c>
      <c r="U231" s="12">
        <f>Tabla1[[#This Row],[profit_per_product]]*Tabla1[[#This Row],[QUANTITY]]</f>
        <v>62.999999999999972</v>
      </c>
      <c r="V231" s="16">
        <f>Tabla1[[#This Row],[total_profit]]/Tabla1[[#This Row],[Total Selling Value]]</f>
        <v>6.5420560747663517E-2</v>
      </c>
      <c r="W231" s="4" t="str">
        <f>IF(Tabla1[[#This Row],[Total Buying Value]]&gt;=((2/3)*MAX(Tabla1[Total Buying Value])),"Grande",IF(Tabla1[[#This Row],[Total Buying Value]]&lt;=((1/3)*MAX(Tabla1[Total Buying Value])),"Pequeña","Mediana"))</f>
        <v>Mediana</v>
      </c>
      <c r="X231" s="4" t="str">
        <f>IF(Tabla1[[#This Row],[PAYMENT MODE]]="CASH","VERDADERO","FALSO")</f>
        <v>FALSO</v>
      </c>
      <c r="Y231" s="15" t="str">
        <f>TEXT(Tabla1[[#This Row],[formatted_date]],"mmm-aaaa")</f>
        <v>nov-2021</v>
      </c>
    </row>
    <row r="232" spans="1:25">
      <c r="A232">
        <v>44508</v>
      </c>
      <c r="B232" t="s">
        <v>56</v>
      </c>
      <c r="C232" t="str">
        <f>Tabla1[[#This Row],[DATE]]&amp;Tabla1[[#This Row],[PRODUCT ID]]</f>
        <v>44508P0007</v>
      </c>
      <c r="D232">
        <v>15</v>
      </c>
      <c r="E232" t="s">
        <v>70</v>
      </c>
      <c r="F232" t="s">
        <v>71</v>
      </c>
      <c r="G232" s="5">
        <v>8</v>
      </c>
      <c r="H232" t="s">
        <v>108</v>
      </c>
      <c r="I232" t="s">
        <v>119</v>
      </c>
      <c r="J232" t="s">
        <v>124</v>
      </c>
      <c r="K232" s="12">
        <v>43</v>
      </c>
      <c r="L232" s="12">
        <v>47.73</v>
      </c>
      <c r="M232" s="12">
        <v>645</v>
      </c>
      <c r="N232" s="8">
        <v>715.95</v>
      </c>
      <c r="O232">
        <v>8</v>
      </c>
      <c r="P232" t="s">
        <v>136</v>
      </c>
      <c r="Q232">
        <v>2021</v>
      </c>
      <c r="R232" s="3">
        <v>44508</v>
      </c>
      <c r="S232" s="8">
        <f>Tabla1[[#This Row],[DISCOUNT %]]%*Tabla1[[#This Row],[Total Selling Value]]</f>
        <v>57.276000000000003</v>
      </c>
      <c r="T232" s="12">
        <f>Tabla1[[#This Row],[SELLING PRICE]]-Tabla1[[#This Row],[BUYING PRIZE]]</f>
        <v>4.7299999999999969</v>
      </c>
      <c r="U232" s="12">
        <f>Tabla1[[#This Row],[profit_per_product]]*Tabla1[[#This Row],[QUANTITY]]</f>
        <v>70.94999999999996</v>
      </c>
      <c r="V232" s="16">
        <f>Tabla1[[#This Row],[total_profit]]/Tabla1[[#This Row],[Total Selling Value]]</f>
        <v>9.9099099099099031E-2</v>
      </c>
      <c r="W232" s="4" t="str">
        <f>IF(Tabla1[[#This Row],[Total Buying Value]]&gt;=((2/3)*MAX(Tabla1[Total Buying Value])),"Grande",IF(Tabla1[[#This Row],[Total Buying Value]]&lt;=((1/3)*MAX(Tabla1[Total Buying Value])),"Pequeña","Mediana"))</f>
        <v>Pequeña</v>
      </c>
      <c r="X232" s="4" t="str">
        <f>IF(Tabla1[[#This Row],[PAYMENT MODE]]="CASH","VERDADERO","FALSO")</f>
        <v>FALSO</v>
      </c>
      <c r="Y232" s="15" t="str">
        <f>TEXT(Tabla1[[#This Row],[formatted_date]],"mmm-aaaa")</f>
        <v>nov-2021</v>
      </c>
    </row>
    <row r="233" spans="1:25">
      <c r="A233">
        <v>44510</v>
      </c>
      <c r="B233" t="s">
        <v>30</v>
      </c>
      <c r="C233" t="str">
        <f>Tabla1[[#This Row],[DATE]]&amp;Tabla1[[#This Row],[PRODUCT ID]]</f>
        <v>44510P0042</v>
      </c>
      <c r="D233">
        <v>6</v>
      </c>
      <c r="E233" t="s">
        <v>71</v>
      </c>
      <c r="F233" t="s">
        <v>138</v>
      </c>
      <c r="G233" s="5">
        <v>28</v>
      </c>
      <c r="H233" t="s">
        <v>80</v>
      </c>
      <c r="I233" t="s">
        <v>118</v>
      </c>
      <c r="J233" t="s">
        <v>122</v>
      </c>
      <c r="K233" s="12">
        <v>120</v>
      </c>
      <c r="L233" s="12">
        <v>162</v>
      </c>
      <c r="M233" s="12">
        <v>720</v>
      </c>
      <c r="N233" s="8">
        <v>972</v>
      </c>
      <c r="O233">
        <v>10</v>
      </c>
      <c r="P233" t="s">
        <v>136</v>
      </c>
      <c r="Q233">
        <v>2021</v>
      </c>
      <c r="R233" s="3">
        <v>44510</v>
      </c>
      <c r="S233" s="8">
        <f>Tabla1[[#This Row],[DISCOUNT %]]%*Tabla1[[#This Row],[Total Selling Value]]</f>
        <v>272.16000000000003</v>
      </c>
      <c r="T233" s="12">
        <f>Tabla1[[#This Row],[SELLING PRICE]]-Tabla1[[#This Row],[BUYING PRIZE]]</f>
        <v>42</v>
      </c>
      <c r="U233" s="12">
        <f>Tabla1[[#This Row],[profit_per_product]]*Tabla1[[#This Row],[QUANTITY]]</f>
        <v>252</v>
      </c>
      <c r="V233" s="16">
        <f>Tabla1[[#This Row],[total_profit]]/Tabla1[[#This Row],[Total Selling Value]]</f>
        <v>0.25925925925925924</v>
      </c>
      <c r="W233" s="4" t="str">
        <f>IF(Tabla1[[#This Row],[Total Buying Value]]&gt;=((2/3)*MAX(Tabla1[Total Buying Value])),"Grande",IF(Tabla1[[#This Row],[Total Buying Value]]&lt;=((1/3)*MAX(Tabla1[Total Buying Value])),"Pequeña","Mediana"))</f>
        <v>Pequeña</v>
      </c>
      <c r="X233" s="4" t="str">
        <f>IF(Tabla1[[#This Row],[PAYMENT MODE]]="CASH","VERDADERO","FALSO")</f>
        <v>VERDADERO</v>
      </c>
      <c r="Y233" s="15" t="str">
        <f>TEXT(Tabla1[[#This Row],[formatted_date]],"mmm-aaaa")</f>
        <v>nov-2021</v>
      </c>
    </row>
    <row r="234" spans="1:25">
      <c r="A234">
        <v>44511</v>
      </c>
      <c r="B234" t="s">
        <v>37</v>
      </c>
      <c r="C234" t="str">
        <f>Tabla1[[#This Row],[DATE]]&amp;Tabla1[[#This Row],[PRODUCT ID]]</f>
        <v>44511P0040</v>
      </c>
      <c r="D234">
        <v>12</v>
      </c>
      <c r="E234" t="s">
        <v>68</v>
      </c>
      <c r="F234" t="s">
        <v>71</v>
      </c>
      <c r="G234" s="5">
        <v>39</v>
      </c>
      <c r="H234" t="s">
        <v>87</v>
      </c>
      <c r="I234" t="s">
        <v>118</v>
      </c>
      <c r="J234" t="s">
        <v>123</v>
      </c>
      <c r="K234" s="12">
        <v>90</v>
      </c>
      <c r="L234" s="12">
        <v>115.2</v>
      </c>
      <c r="M234" s="12">
        <v>1080</v>
      </c>
      <c r="N234" s="8">
        <v>1382.4</v>
      </c>
      <c r="O234">
        <v>11</v>
      </c>
      <c r="P234" t="s">
        <v>136</v>
      </c>
      <c r="Q234">
        <v>2021</v>
      </c>
      <c r="R234" s="3">
        <v>44511</v>
      </c>
      <c r="S234" s="8">
        <f>Tabla1[[#This Row],[DISCOUNT %]]%*Tabla1[[#This Row],[Total Selling Value]]</f>
        <v>539.13600000000008</v>
      </c>
      <c r="T234" s="12">
        <f>Tabla1[[#This Row],[SELLING PRICE]]-Tabla1[[#This Row],[BUYING PRIZE]]</f>
        <v>25.200000000000003</v>
      </c>
      <c r="U234" s="12">
        <f>Tabla1[[#This Row],[profit_per_product]]*Tabla1[[#This Row],[QUANTITY]]</f>
        <v>302.40000000000003</v>
      </c>
      <c r="V234" s="16">
        <f>Tabla1[[#This Row],[total_profit]]/Tabla1[[#This Row],[Total Selling Value]]</f>
        <v>0.21875</v>
      </c>
      <c r="W234" s="4" t="str">
        <f>IF(Tabla1[[#This Row],[Total Buying Value]]&gt;=((2/3)*MAX(Tabla1[Total Buying Value])),"Grande",IF(Tabla1[[#This Row],[Total Buying Value]]&lt;=((1/3)*MAX(Tabla1[Total Buying Value])),"Pequeña","Mediana"))</f>
        <v>Mediana</v>
      </c>
      <c r="X234" s="4" t="str">
        <f>IF(Tabla1[[#This Row],[PAYMENT MODE]]="CASH","VERDADERO","FALSO")</f>
        <v>FALSO</v>
      </c>
      <c r="Y234" s="15" t="str">
        <f>TEXT(Tabla1[[#This Row],[formatted_date]],"mmm-aaaa")</f>
        <v>nov-2021</v>
      </c>
    </row>
    <row r="235" spans="1:25">
      <c r="A235">
        <v>44512</v>
      </c>
      <c r="B235" t="s">
        <v>40</v>
      </c>
      <c r="C235" t="str">
        <f>Tabla1[[#This Row],[DATE]]&amp;Tabla1[[#This Row],[PRODUCT ID]]</f>
        <v>44512P0010</v>
      </c>
      <c r="D235">
        <v>3</v>
      </c>
      <c r="E235" t="s">
        <v>71</v>
      </c>
      <c r="F235" t="s">
        <v>138</v>
      </c>
      <c r="G235" s="5">
        <v>26</v>
      </c>
      <c r="H235" t="s">
        <v>90</v>
      </c>
      <c r="I235" t="s">
        <v>120</v>
      </c>
      <c r="J235" t="s">
        <v>122</v>
      </c>
      <c r="K235" s="12">
        <v>148</v>
      </c>
      <c r="L235" s="12">
        <v>164.28</v>
      </c>
      <c r="M235" s="12">
        <v>444</v>
      </c>
      <c r="N235" s="8">
        <v>492.84</v>
      </c>
      <c r="O235">
        <v>12</v>
      </c>
      <c r="P235" t="s">
        <v>136</v>
      </c>
      <c r="Q235">
        <v>2021</v>
      </c>
      <c r="R235" s="3">
        <v>44512</v>
      </c>
      <c r="S235" s="8">
        <f>Tabla1[[#This Row],[DISCOUNT %]]%*Tabla1[[#This Row],[Total Selling Value]]</f>
        <v>128.13839999999999</v>
      </c>
      <c r="T235" s="12">
        <f>Tabla1[[#This Row],[SELLING PRICE]]-Tabla1[[#This Row],[BUYING PRIZE]]</f>
        <v>16.28</v>
      </c>
      <c r="U235" s="12">
        <f>Tabla1[[#This Row],[profit_per_product]]*Tabla1[[#This Row],[QUANTITY]]</f>
        <v>48.84</v>
      </c>
      <c r="V235" s="16">
        <f>Tabla1[[#This Row],[total_profit]]/Tabla1[[#This Row],[Total Selling Value]]</f>
        <v>9.9099099099099114E-2</v>
      </c>
      <c r="W235" s="4" t="str">
        <f>IF(Tabla1[[#This Row],[Total Buying Value]]&gt;=((2/3)*MAX(Tabla1[Total Buying Value])),"Grande",IF(Tabla1[[#This Row],[Total Buying Value]]&lt;=((1/3)*MAX(Tabla1[Total Buying Value])),"Pequeña","Mediana"))</f>
        <v>Pequeña</v>
      </c>
      <c r="X235" s="4" t="str">
        <f>IF(Tabla1[[#This Row],[PAYMENT MODE]]="CASH","VERDADERO","FALSO")</f>
        <v>VERDADERO</v>
      </c>
      <c r="Y235" s="15" t="str">
        <f>TEXT(Tabla1[[#This Row],[formatted_date]],"mmm-aaaa")</f>
        <v>nov-2021</v>
      </c>
    </row>
    <row r="236" spans="1:25">
      <c r="A236">
        <v>44520</v>
      </c>
      <c r="B236" t="s">
        <v>33</v>
      </c>
      <c r="C236" t="str">
        <f>Tabla1[[#This Row],[DATE]]&amp;Tabla1[[#This Row],[PRODUCT ID]]</f>
        <v>44520P0034</v>
      </c>
      <c r="D236">
        <v>14</v>
      </c>
      <c r="E236" t="s">
        <v>71</v>
      </c>
      <c r="F236" t="s">
        <v>71</v>
      </c>
      <c r="G236" s="5">
        <v>18</v>
      </c>
      <c r="H236" t="s">
        <v>83</v>
      </c>
      <c r="I236" t="s">
        <v>121</v>
      </c>
      <c r="J236" t="s">
        <v>124</v>
      </c>
      <c r="K236" s="12">
        <v>55</v>
      </c>
      <c r="L236" s="12">
        <v>58.3</v>
      </c>
      <c r="M236" s="12">
        <v>770</v>
      </c>
      <c r="N236" s="8">
        <v>816.19999999999993</v>
      </c>
      <c r="O236">
        <v>20</v>
      </c>
      <c r="P236" t="s">
        <v>136</v>
      </c>
      <c r="Q236">
        <v>2021</v>
      </c>
      <c r="R236" s="3">
        <v>44520</v>
      </c>
      <c r="S236" s="8">
        <f>Tabla1[[#This Row],[DISCOUNT %]]%*Tabla1[[#This Row],[Total Selling Value]]</f>
        <v>146.91599999999997</v>
      </c>
      <c r="T236" s="12">
        <f>Tabla1[[#This Row],[SELLING PRICE]]-Tabla1[[#This Row],[BUYING PRIZE]]</f>
        <v>3.2999999999999972</v>
      </c>
      <c r="U236" s="12">
        <f>Tabla1[[#This Row],[profit_per_product]]*Tabla1[[#This Row],[QUANTITY]]</f>
        <v>46.19999999999996</v>
      </c>
      <c r="V236" s="16">
        <f>Tabla1[[#This Row],[total_profit]]/Tabla1[[#This Row],[Total Selling Value]]</f>
        <v>5.6603773584905613E-2</v>
      </c>
      <c r="W236" s="4" t="str">
        <f>IF(Tabla1[[#This Row],[Total Buying Value]]&gt;=((2/3)*MAX(Tabla1[Total Buying Value])),"Grande",IF(Tabla1[[#This Row],[Total Buying Value]]&lt;=((1/3)*MAX(Tabla1[Total Buying Value])),"Pequeña","Mediana"))</f>
        <v>Mediana</v>
      </c>
      <c r="X236" s="4" t="str">
        <f>IF(Tabla1[[#This Row],[PAYMENT MODE]]="CASH","VERDADERO","FALSO")</f>
        <v>FALSO</v>
      </c>
      <c r="Y236" s="15" t="str">
        <f>TEXT(Tabla1[[#This Row],[formatted_date]],"mmm-aaaa")</f>
        <v>nov-2021</v>
      </c>
    </row>
    <row r="237" spans="1:25">
      <c r="A237">
        <v>44520</v>
      </c>
      <c r="B237" t="s">
        <v>45</v>
      </c>
      <c r="C237" t="str">
        <f>Tabla1[[#This Row],[DATE]]&amp;Tabla1[[#This Row],[PRODUCT ID]]</f>
        <v>44520P0008</v>
      </c>
      <c r="D237">
        <v>11</v>
      </c>
      <c r="E237" t="s">
        <v>71</v>
      </c>
      <c r="F237" t="s">
        <v>138</v>
      </c>
      <c r="G237" s="5">
        <v>17</v>
      </c>
      <c r="H237" t="s">
        <v>96</v>
      </c>
      <c r="I237" t="s">
        <v>119</v>
      </c>
      <c r="J237" t="s">
        <v>123</v>
      </c>
      <c r="K237" s="12">
        <v>83</v>
      </c>
      <c r="L237" s="12">
        <v>94.62</v>
      </c>
      <c r="M237" s="12">
        <v>913</v>
      </c>
      <c r="N237" s="8">
        <v>1040.82</v>
      </c>
      <c r="O237">
        <v>20</v>
      </c>
      <c r="P237" t="s">
        <v>136</v>
      </c>
      <c r="Q237">
        <v>2021</v>
      </c>
      <c r="R237" s="3">
        <v>44520</v>
      </c>
      <c r="S237" s="8">
        <f>Tabla1[[#This Row],[DISCOUNT %]]%*Tabla1[[#This Row],[Total Selling Value]]</f>
        <v>176.93940000000001</v>
      </c>
      <c r="T237" s="12">
        <f>Tabla1[[#This Row],[SELLING PRICE]]-Tabla1[[#This Row],[BUYING PRIZE]]</f>
        <v>11.620000000000005</v>
      </c>
      <c r="U237" s="12">
        <f>Tabla1[[#This Row],[profit_per_product]]*Tabla1[[#This Row],[QUANTITY]]</f>
        <v>127.82000000000005</v>
      </c>
      <c r="V237" s="16">
        <f>Tabla1[[#This Row],[total_profit]]/Tabla1[[#This Row],[Total Selling Value]]</f>
        <v>0.1228070175438597</v>
      </c>
      <c r="W237" s="4" t="str">
        <f>IF(Tabla1[[#This Row],[Total Buying Value]]&gt;=((2/3)*MAX(Tabla1[Total Buying Value])),"Grande",IF(Tabla1[[#This Row],[Total Buying Value]]&lt;=((1/3)*MAX(Tabla1[Total Buying Value])),"Pequeña","Mediana"))</f>
        <v>Mediana</v>
      </c>
      <c r="X237" s="4" t="str">
        <f>IF(Tabla1[[#This Row],[PAYMENT MODE]]="CASH","VERDADERO","FALSO")</f>
        <v>VERDADERO</v>
      </c>
      <c r="Y237" s="15" t="str">
        <f>TEXT(Tabla1[[#This Row],[formatted_date]],"mmm-aaaa")</f>
        <v>nov-2021</v>
      </c>
    </row>
    <row r="238" spans="1:25">
      <c r="A238">
        <v>44521</v>
      </c>
      <c r="B238" t="s">
        <v>29</v>
      </c>
      <c r="C238" t="str">
        <f>Tabla1[[#This Row],[DATE]]&amp;Tabla1[[#This Row],[PRODUCT ID]]</f>
        <v>44521P0014</v>
      </c>
      <c r="D238">
        <v>1</v>
      </c>
      <c r="E238" t="s">
        <v>68</v>
      </c>
      <c r="F238" t="s">
        <v>71</v>
      </c>
      <c r="G238" s="5">
        <v>40</v>
      </c>
      <c r="H238" t="s">
        <v>113</v>
      </c>
      <c r="I238" t="s">
        <v>120</v>
      </c>
      <c r="J238" t="s">
        <v>123</v>
      </c>
      <c r="K238" s="12">
        <v>112</v>
      </c>
      <c r="L238" s="12">
        <v>146.72</v>
      </c>
      <c r="M238" s="12">
        <v>112</v>
      </c>
      <c r="N238" s="8">
        <v>146.72</v>
      </c>
      <c r="O238">
        <v>21</v>
      </c>
      <c r="P238" t="s">
        <v>136</v>
      </c>
      <c r="Q238">
        <v>2021</v>
      </c>
      <c r="R238" s="3">
        <v>44521</v>
      </c>
      <c r="S238" s="8">
        <f>Tabla1[[#This Row],[DISCOUNT %]]%*Tabla1[[#This Row],[Total Selling Value]]</f>
        <v>58.688000000000002</v>
      </c>
      <c r="T238" s="12">
        <f>Tabla1[[#This Row],[SELLING PRICE]]-Tabla1[[#This Row],[BUYING PRIZE]]</f>
        <v>34.72</v>
      </c>
      <c r="U238" s="12">
        <f>Tabla1[[#This Row],[profit_per_product]]*Tabla1[[#This Row],[QUANTITY]]</f>
        <v>34.72</v>
      </c>
      <c r="V238" s="16">
        <f>Tabla1[[#This Row],[total_profit]]/Tabla1[[#This Row],[Total Selling Value]]</f>
        <v>0.23664122137404581</v>
      </c>
      <c r="W238" s="4" t="str">
        <f>IF(Tabla1[[#This Row],[Total Buying Value]]&gt;=((2/3)*MAX(Tabla1[Total Buying Value])),"Grande",IF(Tabla1[[#This Row],[Total Buying Value]]&lt;=((1/3)*MAX(Tabla1[Total Buying Value])),"Pequeña","Mediana"))</f>
        <v>Pequeña</v>
      </c>
      <c r="X238" s="4" t="str">
        <f>IF(Tabla1[[#This Row],[PAYMENT MODE]]="CASH","VERDADERO","FALSO")</f>
        <v>FALSO</v>
      </c>
      <c r="Y238" s="15" t="str">
        <f>TEXT(Tabla1[[#This Row],[formatted_date]],"mmm-aaaa")</f>
        <v>nov-2021</v>
      </c>
    </row>
    <row r="239" spans="1:25">
      <c r="A239">
        <v>44521</v>
      </c>
      <c r="B239" t="s">
        <v>35</v>
      </c>
      <c r="C239" t="str">
        <f>Tabla1[[#This Row],[DATE]]&amp;Tabla1[[#This Row],[PRODUCT ID]]</f>
        <v>44521P0006</v>
      </c>
      <c r="D239">
        <v>1</v>
      </c>
      <c r="E239" t="s">
        <v>71</v>
      </c>
      <c r="F239" t="s">
        <v>138</v>
      </c>
      <c r="G239" s="5">
        <v>18</v>
      </c>
      <c r="H239" t="s">
        <v>85</v>
      </c>
      <c r="I239" t="s">
        <v>119</v>
      </c>
      <c r="J239" t="s">
        <v>123</v>
      </c>
      <c r="K239" s="12">
        <v>75</v>
      </c>
      <c r="L239" s="12">
        <v>85.5</v>
      </c>
      <c r="M239" s="12">
        <v>75</v>
      </c>
      <c r="N239" s="8">
        <v>85.5</v>
      </c>
      <c r="O239">
        <v>21</v>
      </c>
      <c r="P239" t="s">
        <v>136</v>
      </c>
      <c r="Q239">
        <v>2021</v>
      </c>
      <c r="R239" s="3">
        <v>44521</v>
      </c>
      <c r="S239" s="8">
        <f>Tabla1[[#This Row],[DISCOUNT %]]%*Tabla1[[#This Row],[Total Selling Value]]</f>
        <v>15.389999999999999</v>
      </c>
      <c r="T239" s="12">
        <f>Tabla1[[#This Row],[SELLING PRICE]]-Tabla1[[#This Row],[BUYING PRIZE]]</f>
        <v>10.5</v>
      </c>
      <c r="U239" s="12">
        <f>Tabla1[[#This Row],[profit_per_product]]*Tabla1[[#This Row],[QUANTITY]]</f>
        <v>10.5</v>
      </c>
      <c r="V239" s="16">
        <f>Tabla1[[#This Row],[total_profit]]/Tabla1[[#This Row],[Total Selling Value]]</f>
        <v>0.12280701754385964</v>
      </c>
      <c r="W239" s="4" t="str">
        <f>IF(Tabla1[[#This Row],[Total Buying Value]]&gt;=((2/3)*MAX(Tabla1[Total Buying Value])),"Grande",IF(Tabla1[[#This Row],[Total Buying Value]]&lt;=((1/3)*MAX(Tabla1[Total Buying Value])),"Pequeña","Mediana"))</f>
        <v>Pequeña</v>
      </c>
      <c r="X239" s="4" t="str">
        <f>IF(Tabla1[[#This Row],[PAYMENT MODE]]="CASH","VERDADERO","FALSO")</f>
        <v>VERDADERO</v>
      </c>
      <c r="Y239" s="15" t="str">
        <f>TEXT(Tabla1[[#This Row],[formatted_date]],"mmm-aaaa")</f>
        <v>nov-2021</v>
      </c>
    </row>
    <row r="240" spans="1:25">
      <c r="A240">
        <v>44527</v>
      </c>
      <c r="B240" t="s">
        <v>55</v>
      </c>
      <c r="C240" t="str">
        <f>Tabla1[[#This Row],[DATE]]&amp;Tabla1[[#This Row],[PRODUCT ID]]</f>
        <v>44527P0012</v>
      </c>
      <c r="D240">
        <v>8</v>
      </c>
      <c r="E240" t="s">
        <v>71</v>
      </c>
      <c r="F240" t="s">
        <v>71</v>
      </c>
      <c r="G240" s="5">
        <v>25</v>
      </c>
      <c r="H240" t="s">
        <v>107</v>
      </c>
      <c r="I240" t="s">
        <v>120</v>
      </c>
      <c r="J240" t="s">
        <v>123</v>
      </c>
      <c r="K240" s="12">
        <v>73</v>
      </c>
      <c r="L240" s="12">
        <v>94.17</v>
      </c>
      <c r="M240" s="12">
        <v>584</v>
      </c>
      <c r="N240" s="8">
        <v>753.36</v>
      </c>
      <c r="O240">
        <v>27</v>
      </c>
      <c r="P240" t="s">
        <v>136</v>
      </c>
      <c r="Q240">
        <v>2021</v>
      </c>
      <c r="R240" s="3">
        <v>44527</v>
      </c>
      <c r="S240" s="8">
        <f>Tabla1[[#This Row],[DISCOUNT %]]%*Tabla1[[#This Row],[Total Selling Value]]</f>
        <v>188.34</v>
      </c>
      <c r="T240" s="12">
        <f>Tabla1[[#This Row],[SELLING PRICE]]-Tabla1[[#This Row],[BUYING PRIZE]]</f>
        <v>21.17</v>
      </c>
      <c r="U240" s="12">
        <f>Tabla1[[#This Row],[profit_per_product]]*Tabla1[[#This Row],[QUANTITY]]</f>
        <v>169.36</v>
      </c>
      <c r="V240" s="16">
        <f>Tabla1[[#This Row],[total_profit]]/Tabla1[[#This Row],[Total Selling Value]]</f>
        <v>0.22480620155038761</v>
      </c>
      <c r="W240" s="4" t="str">
        <f>IF(Tabla1[[#This Row],[Total Buying Value]]&gt;=((2/3)*MAX(Tabla1[Total Buying Value])),"Grande",IF(Tabla1[[#This Row],[Total Buying Value]]&lt;=((1/3)*MAX(Tabla1[Total Buying Value])),"Pequeña","Mediana"))</f>
        <v>Pequeña</v>
      </c>
      <c r="X240" s="4" t="str">
        <f>IF(Tabla1[[#This Row],[PAYMENT MODE]]="CASH","VERDADERO","FALSO")</f>
        <v>FALSO</v>
      </c>
      <c r="Y240" s="15" t="str">
        <f>TEXT(Tabla1[[#This Row],[formatted_date]],"mmm-aaaa")</f>
        <v>nov-2021</v>
      </c>
    </row>
    <row r="241" spans="1:25">
      <c r="A241">
        <v>44528</v>
      </c>
      <c r="B241" t="s">
        <v>37</v>
      </c>
      <c r="C241" t="str">
        <f>Tabla1[[#This Row],[DATE]]&amp;Tabla1[[#This Row],[PRODUCT ID]]</f>
        <v>44528P0040</v>
      </c>
      <c r="D241">
        <v>2</v>
      </c>
      <c r="E241" t="s">
        <v>70</v>
      </c>
      <c r="F241" t="s">
        <v>138</v>
      </c>
      <c r="G241" s="5">
        <v>23</v>
      </c>
      <c r="H241" t="s">
        <v>87</v>
      </c>
      <c r="I241" t="s">
        <v>118</v>
      </c>
      <c r="J241" t="s">
        <v>123</v>
      </c>
      <c r="K241" s="12">
        <v>90</v>
      </c>
      <c r="L241" s="12">
        <v>115.2</v>
      </c>
      <c r="M241" s="12">
        <v>180</v>
      </c>
      <c r="N241" s="8">
        <v>230.4</v>
      </c>
      <c r="O241">
        <v>28</v>
      </c>
      <c r="P241" t="s">
        <v>136</v>
      </c>
      <c r="Q241">
        <v>2021</v>
      </c>
      <c r="R241" s="3">
        <v>44528</v>
      </c>
      <c r="S241" s="8">
        <f>Tabla1[[#This Row],[DISCOUNT %]]%*Tabla1[[#This Row],[Total Selling Value]]</f>
        <v>52.992000000000004</v>
      </c>
      <c r="T241" s="12">
        <f>Tabla1[[#This Row],[SELLING PRICE]]-Tabla1[[#This Row],[BUYING PRIZE]]</f>
        <v>25.200000000000003</v>
      </c>
      <c r="U241" s="12">
        <f>Tabla1[[#This Row],[profit_per_product]]*Tabla1[[#This Row],[QUANTITY]]</f>
        <v>50.400000000000006</v>
      </c>
      <c r="V241" s="16">
        <f>Tabla1[[#This Row],[total_profit]]/Tabla1[[#This Row],[Total Selling Value]]</f>
        <v>0.21875000000000003</v>
      </c>
      <c r="W241" s="4" t="str">
        <f>IF(Tabla1[[#This Row],[Total Buying Value]]&gt;=((2/3)*MAX(Tabla1[Total Buying Value])),"Grande",IF(Tabla1[[#This Row],[Total Buying Value]]&lt;=((1/3)*MAX(Tabla1[Total Buying Value])),"Pequeña","Mediana"))</f>
        <v>Pequeña</v>
      </c>
      <c r="X241" s="4" t="str">
        <f>IF(Tabla1[[#This Row],[PAYMENT MODE]]="CASH","VERDADERO","FALSO")</f>
        <v>VERDADERO</v>
      </c>
      <c r="Y241" s="15" t="str">
        <f>TEXT(Tabla1[[#This Row],[formatted_date]],"mmm-aaaa")</f>
        <v>nov-2021</v>
      </c>
    </row>
    <row r="242" spans="1:25">
      <c r="A242">
        <v>44530</v>
      </c>
      <c r="B242" t="s">
        <v>54</v>
      </c>
      <c r="C242" t="str">
        <f>Tabla1[[#This Row],[DATE]]&amp;Tabla1[[#This Row],[PRODUCT ID]]</f>
        <v>44530P0039</v>
      </c>
      <c r="D242">
        <v>15</v>
      </c>
      <c r="E242" t="s">
        <v>70</v>
      </c>
      <c r="F242" t="s">
        <v>71</v>
      </c>
      <c r="G242" s="5">
        <v>8</v>
      </c>
      <c r="H242" t="s">
        <v>106</v>
      </c>
      <c r="I242" t="s">
        <v>118</v>
      </c>
      <c r="J242" t="s">
        <v>125</v>
      </c>
      <c r="K242" s="12">
        <v>37</v>
      </c>
      <c r="L242" s="12">
        <v>42.55</v>
      </c>
      <c r="M242" s="12">
        <v>555</v>
      </c>
      <c r="N242" s="8">
        <v>638.25</v>
      </c>
      <c r="O242">
        <v>30</v>
      </c>
      <c r="P242" t="s">
        <v>136</v>
      </c>
      <c r="Q242">
        <v>2021</v>
      </c>
      <c r="R242" s="3">
        <v>44530</v>
      </c>
      <c r="S242" s="8">
        <f>Tabla1[[#This Row],[DISCOUNT %]]%*Tabla1[[#This Row],[Total Selling Value]]</f>
        <v>51.06</v>
      </c>
      <c r="T242" s="12">
        <f>Tabla1[[#This Row],[SELLING PRICE]]-Tabla1[[#This Row],[BUYING PRIZE]]</f>
        <v>5.5499999999999972</v>
      </c>
      <c r="U242" s="12">
        <f>Tabla1[[#This Row],[profit_per_product]]*Tabla1[[#This Row],[QUANTITY]]</f>
        <v>83.249999999999957</v>
      </c>
      <c r="V242" s="16">
        <f>Tabla1[[#This Row],[total_profit]]/Tabla1[[#This Row],[Total Selling Value]]</f>
        <v>0.13043478260869559</v>
      </c>
      <c r="W242" s="4" t="str">
        <f>IF(Tabla1[[#This Row],[Total Buying Value]]&gt;=((2/3)*MAX(Tabla1[Total Buying Value])),"Grande",IF(Tabla1[[#This Row],[Total Buying Value]]&lt;=((1/3)*MAX(Tabla1[Total Buying Value])),"Pequeña","Mediana"))</f>
        <v>Pequeña</v>
      </c>
      <c r="X242" s="4" t="str">
        <f>IF(Tabla1[[#This Row],[PAYMENT MODE]]="CASH","VERDADERO","FALSO")</f>
        <v>FALSO</v>
      </c>
      <c r="Y242" s="15" t="str">
        <f>TEXT(Tabla1[[#This Row],[formatted_date]],"mmm-aaaa")</f>
        <v>nov-2021</v>
      </c>
    </row>
    <row r="243" spans="1:25">
      <c r="A243">
        <v>44532</v>
      </c>
      <c r="B243" t="s">
        <v>41</v>
      </c>
      <c r="C243" t="str">
        <f>Tabla1[[#This Row],[DATE]]&amp;Tabla1[[#This Row],[PRODUCT ID]]</f>
        <v>44532P0016</v>
      </c>
      <c r="D243">
        <v>10</v>
      </c>
      <c r="E243" t="s">
        <v>70</v>
      </c>
      <c r="F243" t="s">
        <v>138</v>
      </c>
      <c r="G243" s="5">
        <v>43</v>
      </c>
      <c r="H243" t="s">
        <v>91</v>
      </c>
      <c r="I243" t="s">
        <v>120</v>
      </c>
      <c r="J243" t="s">
        <v>125</v>
      </c>
      <c r="K243" s="12">
        <v>13</v>
      </c>
      <c r="L243" s="12">
        <v>16.64</v>
      </c>
      <c r="M243" s="12">
        <v>130</v>
      </c>
      <c r="N243" s="8">
        <v>166.4</v>
      </c>
      <c r="O243">
        <v>2</v>
      </c>
      <c r="P243" t="s">
        <v>137</v>
      </c>
      <c r="Q243">
        <v>2021</v>
      </c>
      <c r="R243" s="3">
        <v>44532</v>
      </c>
      <c r="S243" s="8">
        <f>Tabla1[[#This Row],[DISCOUNT %]]%*Tabla1[[#This Row],[Total Selling Value]]</f>
        <v>71.552000000000007</v>
      </c>
      <c r="T243" s="12">
        <f>Tabla1[[#This Row],[SELLING PRICE]]-Tabla1[[#This Row],[BUYING PRIZE]]</f>
        <v>3.6400000000000006</v>
      </c>
      <c r="U243" s="12">
        <f>Tabla1[[#This Row],[profit_per_product]]*Tabla1[[#This Row],[QUANTITY]]</f>
        <v>36.400000000000006</v>
      </c>
      <c r="V243" s="16">
        <f>Tabla1[[#This Row],[total_profit]]/Tabla1[[#This Row],[Total Selling Value]]</f>
        <v>0.21875000000000003</v>
      </c>
      <c r="W243" s="4" t="str">
        <f>IF(Tabla1[[#This Row],[Total Buying Value]]&gt;=((2/3)*MAX(Tabla1[Total Buying Value])),"Grande",IF(Tabla1[[#This Row],[Total Buying Value]]&lt;=((1/3)*MAX(Tabla1[Total Buying Value])),"Pequeña","Mediana"))</f>
        <v>Pequeña</v>
      </c>
      <c r="X243" s="4" t="str">
        <f>IF(Tabla1[[#This Row],[PAYMENT MODE]]="CASH","VERDADERO","FALSO")</f>
        <v>VERDADERO</v>
      </c>
      <c r="Y243" s="15" t="str">
        <f>TEXT(Tabla1[[#This Row],[formatted_date]],"mmm-aaaa")</f>
        <v>dic-2021</v>
      </c>
    </row>
    <row r="244" spans="1:25">
      <c r="A244">
        <v>44533</v>
      </c>
      <c r="B244" t="s">
        <v>33</v>
      </c>
      <c r="C244" t="str">
        <f>Tabla1[[#This Row],[DATE]]&amp;Tabla1[[#This Row],[PRODUCT ID]]</f>
        <v>44533P0034</v>
      </c>
      <c r="D244">
        <v>2</v>
      </c>
      <c r="E244" t="s">
        <v>71</v>
      </c>
      <c r="F244" t="s">
        <v>138</v>
      </c>
      <c r="G244" s="5">
        <v>0</v>
      </c>
      <c r="H244" t="s">
        <v>83</v>
      </c>
      <c r="I244" t="s">
        <v>121</v>
      </c>
      <c r="J244" t="s">
        <v>124</v>
      </c>
      <c r="K244" s="12">
        <v>55</v>
      </c>
      <c r="L244" s="12">
        <v>58.3</v>
      </c>
      <c r="M244" s="12">
        <v>110</v>
      </c>
      <c r="N244" s="8">
        <v>116.6</v>
      </c>
      <c r="O244">
        <v>3</v>
      </c>
      <c r="P244" t="s">
        <v>137</v>
      </c>
      <c r="Q244">
        <v>2021</v>
      </c>
      <c r="R244" s="3">
        <v>44533</v>
      </c>
      <c r="S244" s="8">
        <f>Tabla1[[#This Row],[DISCOUNT %]]%*Tabla1[[#This Row],[Total Selling Value]]</f>
        <v>0</v>
      </c>
      <c r="T244" s="12">
        <f>Tabla1[[#This Row],[SELLING PRICE]]-Tabla1[[#This Row],[BUYING PRIZE]]</f>
        <v>3.2999999999999972</v>
      </c>
      <c r="U244" s="12">
        <f>Tabla1[[#This Row],[profit_per_product]]*Tabla1[[#This Row],[QUANTITY]]</f>
        <v>6.5999999999999943</v>
      </c>
      <c r="V244" s="16">
        <f>Tabla1[[#This Row],[total_profit]]/Tabla1[[#This Row],[Total Selling Value]]</f>
        <v>5.6603773584905613E-2</v>
      </c>
      <c r="W244" s="4" t="str">
        <f>IF(Tabla1[[#This Row],[Total Buying Value]]&gt;=((2/3)*MAX(Tabla1[Total Buying Value])),"Grande",IF(Tabla1[[#This Row],[Total Buying Value]]&lt;=((1/3)*MAX(Tabla1[Total Buying Value])),"Pequeña","Mediana"))</f>
        <v>Pequeña</v>
      </c>
      <c r="X244" s="4" t="str">
        <f>IF(Tabla1[[#This Row],[PAYMENT MODE]]="CASH","VERDADERO","FALSO")</f>
        <v>VERDADERO</v>
      </c>
      <c r="Y244" s="15" t="str">
        <f>TEXT(Tabla1[[#This Row],[formatted_date]],"mmm-aaaa")</f>
        <v>dic-2021</v>
      </c>
    </row>
    <row r="245" spans="1:25">
      <c r="A245">
        <v>44533</v>
      </c>
      <c r="B245" t="s">
        <v>60</v>
      </c>
      <c r="C245" t="str">
        <f>Tabla1[[#This Row],[DATE]]&amp;Tabla1[[#This Row],[PRODUCT ID]]</f>
        <v>44533P0019</v>
      </c>
      <c r="D245">
        <v>8</v>
      </c>
      <c r="E245" t="s">
        <v>71</v>
      </c>
      <c r="F245" t="s">
        <v>71</v>
      </c>
      <c r="G245" s="5">
        <v>25</v>
      </c>
      <c r="H245" t="s">
        <v>112</v>
      </c>
      <c r="I245" t="s">
        <v>120</v>
      </c>
      <c r="J245" t="s">
        <v>122</v>
      </c>
      <c r="K245" s="12">
        <v>150</v>
      </c>
      <c r="L245" s="12">
        <v>210</v>
      </c>
      <c r="M245" s="12">
        <v>1200</v>
      </c>
      <c r="N245" s="8">
        <v>1680</v>
      </c>
      <c r="O245">
        <v>3</v>
      </c>
      <c r="P245" t="s">
        <v>137</v>
      </c>
      <c r="Q245">
        <v>2021</v>
      </c>
      <c r="R245" s="3">
        <v>44533</v>
      </c>
      <c r="S245" s="8">
        <f>Tabla1[[#This Row],[DISCOUNT %]]%*Tabla1[[#This Row],[Total Selling Value]]</f>
        <v>420</v>
      </c>
      <c r="T245" s="12">
        <f>Tabla1[[#This Row],[SELLING PRICE]]-Tabla1[[#This Row],[BUYING PRIZE]]</f>
        <v>60</v>
      </c>
      <c r="U245" s="12">
        <f>Tabla1[[#This Row],[profit_per_product]]*Tabla1[[#This Row],[QUANTITY]]</f>
        <v>480</v>
      </c>
      <c r="V245" s="16">
        <f>Tabla1[[#This Row],[total_profit]]/Tabla1[[#This Row],[Total Selling Value]]</f>
        <v>0.2857142857142857</v>
      </c>
      <c r="W245" s="4" t="str">
        <f>IF(Tabla1[[#This Row],[Total Buying Value]]&gt;=((2/3)*MAX(Tabla1[Total Buying Value])),"Grande",IF(Tabla1[[#This Row],[Total Buying Value]]&lt;=((1/3)*MAX(Tabla1[Total Buying Value])),"Pequeña","Mediana"))</f>
        <v>Mediana</v>
      </c>
      <c r="X245" s="4" t="str">
        <f>IF(Tabla1[[#This Row],[PAYMENT MODE]]="CASH","VERDADERO","FALSO")</f>
        <v>FALSO</v>
      </c>
      <c r="Y245" s="15" t="str">
        <f>TEXT(Tabla1[[#This Row],[formatted_date]],"mmm-aaaa")</f>
        <v>dic-2021</v>
      </c>
    </row>
    <row r="246" spans="1:25">
      <c r="A246">
        <v>44535</v>
      </c>
      <c r="B246" t="s">
        <v>23</v>
      </c>
      <c r="C246" t="str">
        <f>Tabla1[[#This Row],[DATE]]&amp;Tabla1[[#This Row],[PRODUCT ID]]</f>
        <v>44535P0004</v>
      </c>
      <c r="D246">
        <v>15</v>
      </c>
      <c r="E246" t="s">
        <v>70</v>
      </c>
      <c r="F246" t="s">
        <v>138</v>
      </c>
      <c r="G246" s="5">
        <v>24</v>
      </c>
      <c r="H246" t="s">
        <v>76</v>
      </c>
      <c r="I246" t="s">
        <v>119</v>
      </c>
      <c r="J246" t="s">
        <v>124</v>
      </c>
      <c r="K246" s="12">
        <v>44</v>
      </c>
      <c r="L246" s="12">
        <v>48.84</v>
      </c>
      <c r="M246" s="12">
        <v>660</v>
      </c>
      <c r="N246" s="8">
        <v>732.6</v>
      </c>
      <c r="O246">
        <v>5</v>
      </c>
      <c r="P246" t="s">
        <v>137</v>
      </c>
      <c r="Q246">
        <v>2021</v>
      </c>
      <c r="R246" s="3">
        <v>44535</v>
      </c>
      <c r="S246" s="8">
        <f>Tabla1[[#This Row],[DISCOUNT %]]%*Tabla1[[#This Row],[Total Selling Value]]</f>
        <v>175.82400000000001</v>
      </c>
      <c r="T246" s="12">
        <f>Tabla1[[#This Row],[SELLING PRICE]]-Tabla1[[#This Row],[BUYING PRIZE]]</f>
        <v>4.8400000000000034</v>
      </c>
      <c r="U246" s="12">
        <f>Tabla1[[#This Row],[profit_per_product]]*Tabla1[[#This Row],[QUANTITY]]</f>
        <v>72.600000000000051</v>
      </c>
      <c r="V246" s="16">
        <f>Tabla1[[#This Row],[total_profit]]/Tabla1[[#This Row],[Total Selling Value]]</f>
        <v>9.9099099099099169E-2</v>
      </c>
      <c r="W246" s="4" t="str">
        <f>IF(Tabla1[[#This Row],[Total Buying Value]]&gt;=((2/3)*MAX(Tabla1[Total Buying Value])),"Grande",IF(Tabla1[[#This Row],[Total Buying Value]]&lt;=((1/3)*MAX(Tabla1[Total Buying Value])),"Pequeña","Mediana"))</f>
        <v>Pequeña</v>
      </c>
      <c r="X246" s="4" t="str">
        <f>IF(Tabla1[[#This Row],[PAYMENT MODE]]="CASH","VERDADERO","FALSO")</f>
        <v>VERDADERO</v>
      </c>
      <c r="Y246" s="15" t="str">
        <f>TEXT(Tabla1[[#This Row],[formatted_date]],"mmm-aaaa")</f>
        <v>dic-2021</v>
      </c>
    </row>
    <row r="247" spans="1:25">
      <c r="A247">
        <v>44535</v>
      </c>
      <c r="B247" t="s">
        <v>40</v>
      </c>
      <c r="C247" t="str">
        <f>Tabla1[[#This Row],[DATE]]&amp;Tabla1[[#This Row],[PRODUCT ID]]</f>
        <v>44535P0010</v>
      </c>
      <c r="D247">
        <v>1</v>
      </c>
      <c r="E247" t="s">
        <v>70</v>
      </c>
      <c r="F247" t="s">
        <v>71</v>
      </c>
      <c r="G247" s="5">
        <v>40</v>
      </c>
      <c r="H247" t="s">
        <v>90</v>
      </c>
      <c r="I247" t="s">
        <v>120</v>
      </c>
      <c r="J247" t="s">
        <v>122</v>
      </c>
      <c r="K247" s="12">
        <v>148</v>
      </c>
      <c r="L247" s="12">
        <v>164.28</v>
      </c>
      <c r="M247" s="12">
        <v>148</v>
      </c>
      <c r="N247" s="8">
        <v>164.28</v>
      </c>
      <c r="O247">
        <v>5</v>
      </c>
      <c r="P247" t="s">
        <v>137</v>
      </c>
      <c r="Q247">
        <v>2021</v>
      </c>
      <c r="R247" s="3">
        <v>44535</v>
      </c>
      <c r="S247" s="8">
        <f>Tabla1[[#This Row],[DISCOUNT %]]%*Tabla1[[#This Row],[Total Selling Value]]</f>
        <v>65.712000000000003</v>
      </c>
      <c r="T247" s="12">
        <f>Tabla1[[#This Row],[SELLING PRICE]]-Tabla1[[#This Row],[BUYING PRIZE]]</f>
        <v>16.28</v>
      </c>
      <c r="U247" s="12">
        <f>Tabla1[[#This Row],[profit_per_product]]*Tabla1[[#This Row],[QUANTITY]]</f>
        <v>16.28</v>
      </c>
      <c r="V247" s="16">
        <f>Tabla1[[#This Row],[total_profit]]/Tabla1[[#This Row],[Total Selling Value]]</f>
        <v>9.90990990990991E-2</v>
      </c>
      <c r="W247" s="4" t="str">
        <f>IF(Tabla1[[#This Row],[Total Buying Value]]&gt;=((2/3)*MAX(Tabla1[Total Buying Value])),"Grande",IF(Tabla1[[#This Row],[Total Buying Value]]&lt;=((1/3)*MAX(Tabla1[Total Buying Value])),"Pequeña","Mediana"))</f>
        <v>Pequeña</v>
      </c>
      <c r="X247" s="4" t="str">
        <f>IF(Tabla1[[#This Row],[PAYMENT MODE]]="CASH","VERDADERO","FALSO")</f>
        <v>FALSO</v>
      </c>
      <c r="Y247" s="15" t="str">
        <f>TEXT(Tabla1[[#This Row],[formatted_date]],"mmm-aaaa")</f>
        <v>dic-2021</v>
      </c>
    </row>
    <row r="248" spans="1:25">
      <c r="A248">
        <v>44537</v>
      </c>
      <c r="B248" t="s">
        <v>22</v>
      </c>
      <c r="C248" t="str">
        <f>Tabla1[[#This Row],[DATE]]&amp;Tabla1[[#This Row],[PRODUCT ID]]</f>
        <v>44537P0013</v>
      </c>
      <c r="D248">
        <v>8</v>
      </c>
      <c r="E248" t="s">
        <v>70</v>
      </c>
      <c r="F248" t="s">
        <v>71</v>
      </c>
      <c r="G248" s="5">
        <v>7</v>
      </c>
      <c r="H248" t="s">
        <v>75</v>
      </c>
      <c r="I248" t="s">
        <v>120</v>
      </c>
      <c r="J248" t="s">
        <v>123</v>
      </c>
      <c r="K248" s="12">
        <v>112</v>
      </c>
      <c r="L248" s="12">
        <v>122.08</v>
      </c>
      <c r="M248" s="12">
        <v>896</v>
      </c>
      <c r="N248" s="8">
        <v>976.64</v>
      </c>
      <c r="O248">
        <v>7</v>
      </c>
      <c r="P248" t="s">
        <v>137</v>
      </c>
      <c r="Q248">
        <v>2021</v>
      </c>
      <c r="R248" s="3">
        <v>44537</v>
      </c>
      <c r="S248" s="8">
        <f>Tabla1[[#This Row],[DISCOUNT %]]%*Tabla1[[#This Row],[Total Selling Value]]</f>
        <v>68.364800000000002</v>
      </c>
      <c r="T248" s="12">
        <f>Tabla1[[#This Row],[SELLING PRICE]]-Tabla1[[#This Row],[BUYING PRIZE]]</f>
        <v>10.079999999999998</v>
      </c>
      <c r="U248" s="12">
        <f>Tabla1[[#This Row],[profit_per_product]]*Tabla1[[#This Row],[QUANTITY]]</f>
        <v>80.639999999999986</v>
      </c>
      <c r="V248" s="16">
        <f>Tabla1[[#This Row],[total_profit]]/Tabla1[[#This Row],[Total Selling Value]]</f>
        <v>8.2568807339449532E-2</v>
      </c>
      <c r="W248" s="4" t="str">
        <f>IF(Tabla1[[#This Row],[Total Buying Value]]&gt;=((2/3)*MAX(Tabla1[Total Buying Value])),"Grande",IF(Tabla1[[#This Row],[Total Buying Value]]&lt;=((1/3)*MAX(Tabla1[Total Buying Value])),"Pequeña","Mediana"))</f>
        <v>Mediana</v>
      </c>
      <c r="X248" s="4" t="str">
        <f>IF(Tabla1[[#This Row],[PAYMENT MODE]]="CASH","VERDADERO","FALSO")</f>
        <v>FALSO</v>
      </c>
      <c r="Y248" s="15" t="str">
        <f>TEXT(Tabla1[[#This Row],[formatted_date]],"mmm-aaaa")</f>
        <v>dic-2021</v>
      </c>
    </row>
    <row r="249" spans="1:25">
      <c r="A249">
        <v>44538</v>
      </c>
      <c r="B249" t="s">
        <v>31</v>
      </c>
      <c r="C249" t="str">
        <f>Tabla1[[#This Row],[DATE]]&amp;Tabla1[[#This Row],[PRODUCT ID]]</f>
        <v>44538P0044</v>
      </c>
      <c r="D249">
        <v>14</v>
      </c>
      <c r="E249" t="s">
        <v>70</v>
      </c>
      <c r="F249" t="s">
        <v>71</v>
      </c>
      <c r="G249" s="5">
        <v>33</v>
      </c>
      <c r="H249" t="s">
        <v>81</v>
      </c>
      <c r="I249" t="s">
        <v>118</v>
      </c>
      <c r="J249" t="s">
        <v>123</v>
      </c>
      <c r="K249" s="12">
        <v>76</v>
      </c>
      <c r="L249" s="12">
        <v>82.08</v>
      </c>
      <c r="M249" s="12">
        <v>1064</v>
      </c>
      <c r="N249" s="8">
        <v>1149.1199999999999</v>
      </c>
      <c r="O249">
        <v>8</v>
      </c>
      <c r="P249" t="s">
        <v>137</v>
      </c>
      <c r="Q249">
        <v>2021</v>
      </c>
      <c r="R249" s="3">
        <v>44538</v>
      </c>
      <c r="S249" s="8">
        <f>Tabla1[[#This Row],[DISCOUNT %]]%*Tabla1[[#This Row],[Total Selling Value]]</f>
        <v>379.20959999999997</v>
      </c>
      <c r="T249" s="12">
        <f>Tabla1[[#This Row],[SELLING PRICE]]-Tabla1[[#This Row],[BUYING PRIZE]]</f>
        <v>6.0799999999999983</v>
      </c>
      <c r="U249" s="12">
        <f>Tabla1[[#This Row],[profit_per_product]]*Tabla1[[#This Row],[QUANTITY]]</f>
        <v>85.119999999999976</v>
      </c>
      <c r="V249" s="16">
        <f>Tabla1[[#This Row],[total_profit]]/Tabla1[[#This Row],[Total Selling Value]]</f>
        <v>7.4074074074074056E-2</v>
      </c>
      <c r="W249" s="4" t="str">
        <f>IF(Tabla1[[#This Row],[Total Buying Value]]&gt;=((2/3)*MAX(Tabla1[Total Buying Value])),"Grande",IF(Tabla1[[#This Row],[Total Buying Value]]&lt;=((1/3)*MAX(Tabla1[Total Buying Value])),"Pequeña","Mediana"))</f>
        <v>Mediana</v>
      </c>
      <c r="X249" s="4" t="str">
        <f>IF(Tabla1[[#This Row],[PAYMENT MODE]]="CASH","VERDADERO","FALSO")</f>
        <v>FALSO</v>
      </c>
      <c r="Y249" s="15" t="str">
        <f>TEXT(Tabla1[[#This Row],[formatted_date]],"mmm-aaaa")</f>
        <v>dic-2021</v>
      </c>
    </row>
    <row r="250" spans="1:25">
      <c r="A250">
        <v>44544</v>
      </c>
      <c r="B250" t="s">
        <v>30</v>
      </c>
      <c r="C250" t="str">
        <f>Tabla1[[#This Row],[DATE]]&amp;Tabla1[[#This Row],[PRODUCT ID]]</f>
        <v>44544P0042</v>
      </c>
      <c r="D250">
        <v>4</v>
      </c>
      <c r="E250" t="s">
        <v>70</v>
      </c>
      <c r="F250" t="s">
        <v>71</v>
      </c>
      <c r="G250" s="5">
        <v>44</v>
      </c>
      <c r="H250" t="s">
        <v>80</v>
      </c>
      <c r="I250" t="s">
        <v>118</v>
      </c>
      <c r="J250" t="s">
        <v>122</v>
      </c>
      <c r="K250" s="12">
        <v>120</v>
      </c>
      <c r="L250" s="12">
        <v>162</v>
      </c>
      <c r="M250" s="12">
        <v>480</v>
      </c>
      <c r="N250" s="8">
        <v>648</v>
      </c>
      <c r="O250">
        <v>14</v>
      </c>
      <c r="P250" t="s">
        <v>137</v>
      </c>
      <c r="Q250">
        <v>2021</v>
      </c>
      <c r="R250" s="3">
        <v>44544</v>
      </c>
      <c r="S250" s="8">
        <f>Tabla1[[#This Row],[DISCOUNT %]]%*Tabla1[[#This Row],[Total Selling Value]]</f>
        <v>285.12</v>
      </c>
      <c r="T250" s="12">
        <f>Tabla1[[#This Row],[SELLING PRICE]]-Tabla1[[#This Row],[BUYING PRIZE]]</f>
        <v>42</v>
      </c>
      <c r="U250" s="12">
        <f>Tabla1[[#This Row],[profit_per_product]]*Tabla1[[#This Row],[QUANTITY]]</f>
        <v>168</v>
      </c>
      <c r="V250" s="16">
        <f>Tabla1[[#This Row],[total_profit]]/Tabla1[[#This Row],[Total Selling Value]]</f>
        <v>0.25925925925925924</v>
      </c>
      <c r="W250" s="4" t="str">
        <f>IF(Tabla1[[#This Row],[Total Buying Value]]&gt;=((2/3)*MAX(Tabla1[Total Buying Value])),"Grande",IF(Tabla1[[#This Row],[Total Buying Value]]&lt;=((1/3)*MAX(Tabla1[Total Buying Value])),"Pequeña","Mediana"))</f>
        <v>Pequeña</v>
      </c>
      <c r="X250" s="4" t="str">
        <f>IF(Tabla1[[#This Row],[PAYMENT MODE]]="CASH","VERDADERO","FALSO")</f>
        <v>FALSO</v>
      </c>
      <c r="Y250" s="15" t="str">
        <f>TEXT(Tabla1[[#This Row],[formatted_date]],"mmm-aaaa")</f>
        <v>dic-2021</v>
      </c>
    </row>
    <row r="251" spans="1:25">
      <c r="A251">
        <v>44548</v>
      </c>
      <c r="B251" t="s">
        <v>26</v>
      </c>
      <c r="C251" t="str">
        <f>Tabla1[[#This Row],[DATE]]&amp;Tabla1[[#This Row],[PRODUCT ID]]</f>
        <v>44548P0003</v>
      </c>
      <c r="D251">
        <v>2</v>
      </c>
      <c r="E251" t="s">
        <v>70</v>
      </c>
      <c r="F251" t="s">
        <v>138</v>
      </c>
      <c r="G251" s="5">
        <v>26</v>
      </c>
      <c r="H251" t="s">
        <v>79</v>
      </c>
      <c r="I251" t="s">
        <v>119</v>
      </c>
      <c r="J251" t="s">
        <v>123</v>
      </c>
      <c r="K251" s="12">
        <v>71</v>
      </c>
      <c r="L251" s="12">
        <v>80.94</v>
      </c>
      <c r="M251" s="12">
        <v>142</v>
      </c>
      <c r="N251" s="8">
        <v>161.88</v>
      </c>
      <c r="O251">
        <v>18</v>
      </c>
      <c r="P251" t="s">
        <v>137</v>
      </c>
      <c r="Q251">
        <v>2021</v>
      </c>
      <c r="R251" s="3">
        <v>44548</v>
      </c>
      <c r="S251" s="8">
        <f>Tabla1[[#This Row],[DISCOUNT %]]%*Tabla1[[#This Row],[Total Selling Value]]</f>
        <v>42.088799999999999</v>
      </c>
      <c r="T251" s="12">
        <f>Tabla1[[#This Row],[SELLING PRICE]]-Tabla1[[#This Row],[BUYING PRIZE]]</f>
        <v>9.9399999999999977</v>
      </c>
      <c r="U251" s="12">
        <f>Tabla1[[#This Row],[profit_per_product]]*Tabla1[[#This Row],[QUANTITY]]</f>
        <v>19.879999999999995</v>
      </c>
      <c r="V251" s="16">
        <f>Tabla1[[#This Row],[total_profit]]/Tabla1[[#This Row],[Total Selling Value]]</f>
        <v>0.12280701754385963</v>
      </c>
      <c r="W251" s="4" t="str">
        <f>IF(Tabla1[[#This Row],[Total Buying Value]]&gt;=((2/3)*MAX(Tabla1[Total Buying Value])),"Grande",IF(Tabla1[[#This Row],[Total Buying Value]]&lt;=((1/3)*MAX(Tabla1[Total Buying Value])),"Pequeña","Mediana"))</f>
        <v>Pequeña</v>
      </c>
      <c r="X251" s="4" t="str">
        <f>IF(Tabla1[[#This Row],[PAYMENT MODE]]="CASH","VERDADERO","FALSO")</f>
        <v>VERDADERO</v>
      </c>
      <c r="Y251" s="15" t="str">
        <f>TEXT(Tabla1[[#This Row],[formatted_date]],"mmm-aaaa")</f>
        <v>dic-2021</v>
      </c>
    </row>
    <row r="252" spans="1:25">
      <c r="A252">
        <v>44548</v>
      </c>
      <c r="B252" t="s">
        <v>42</v>
      </c>
      <c r="C252" t="str">
        <f>Tabla1[[#This Row],[DATE]]&amp;Tabla1[[#This Row],[PRODUCT ID]]</f>
        <v>44548P0022</v>
      </c>
      <c r="D252">
        <v>8</v>
      </c>
      <c r="E252" t="s">
        <v>71</v>
      </c>
      <c r="F252" t="s">
        <v>138</v>
      </c>
      <c r="G252" s="5">
        <v>7</v>
      </c>
      <c r="H252" t="s">
        <v>92</v>
      </c>
      <c r="I252" t="s">
        <v>117</v>
      </c>
      <c r="J252" t="s">
        <v>122</v>
      </c>
      <c r="K252" s="12">
        <v>121</v>
      </c>
      <c r="L252" s="12">
        <v>141.57</v>
      </c>
      <c r="M252" s="12">
        <v>968</v>
      </c>
      <c r="N252" s="8">
        <v>1132.56</v>
      </c>
      <c r="O252">
        <v>18</v>
      </c>
      <c r="P252" t="s">
        <v>137</v>
      </c>
      <c r="Q252">
        <v>2021</v>
      </c>
      <c r="R252" s="3">
        <v>44548</v>
      </c>
      <c r="S252" s="8">
        <f>Tabla1[[#This Row],[DISCOUNT %]]%*Tabla1[[#This Row],[Total Selling Value]]</f>
        <v>79.279200000000003</v>
      </c>
      <c r="T252" s="12">
        <f>Tabla1[[#This Row],[SELLING PRICE]]-Tabla1[[#This Row],[BUYING PRIZE]]</f>
        <v>20.569999999999993</v>
      </c>
      <c r="U252" s="12">
        <f>Tabla1[[#This Row],[profit_per_product]]*Tabla1[[#This Row],[QUANTITY]]</f>
        <v>164.55999999999995</v>
      </c>
      <c r="V252" s="16">
        <f>Tabla1[[#This Row],[total_profit]]/Tabla1[[#This Row],[Total Selling Value]]</f>
        <v>0.14529914529914525</v>
      </c>
      <c r="W252" s="4" t="str">
        <f>IF(Tabla1[[#This Row],[Total Buying Value]]&gt;=((2/3)*MAX(Tabla1[Total Buying Value])),"Grande",IF(Tabla1[[#This Row],[Total Buying Value]]&lt;=((1/3)*MAX(Tabla1[Total Buying Value])),"Pequeña","Mediana"))</f>
        <v>Mediana</v>
      </c>
      <c r="X252" s="4" t="str">
        <f>IF(Tabla1[[#This Row],[PAYMENT MODE]]="CASH","VERDADERO","FALSO")</f>
        <v>VERDADERO</v>
      </c>
      <c r="Y252" s="15" t="str">
        <f>TEXT(Tabla1[[#This Row],[formatted_date]],"mmm-aaaa")</f>
        <v>dic-2021</v>
      </c>
    </row>
    <row r="253" spans="1:25">
      <c r="A253">
        <v>44549</v>
      </c>
      <c r="B253" t="s">
        <v>32</v>
      </c>
      <c r="C253" t="str">
        <f>Tabla1[[#This Row],[DATE]]&amp;Tabla1[[#This Row],[PRODUCT ID]]</f>
        <v>44549P0023</v>
      </c>
      <c r="D253">
        <v>12</v>
      </c>
      <c r="E253" t="s">
        <v>70</v>
      </c>
      <c r="F253" t="s">
        <v>71</v>
      </c>
      <c r="G253" s="5">
        <v>13</v>
      </c>
      <c r="H253" t="s">
        <v>82</v>
      </c>
      <c r="I253" t="s">
        <v>117</v>
      </c>
      <c r="J253" t="s">
        <v>122</v>
      </c>
      <c r="K253" s="12">
        <v>141</v>
      </c>
      <c r="L253" s="12">
        <v>149.46</v>
      </c>
      <c r="M253" s="12">
        <v>1692</v>
      </c>
      <c r="N253" s="8">
        <v>1793.52</v>
      </c>
      <c r="O253">
        <v>19</v>
      </c>
      <c r="P253" t="s">
        <v>137</v>
      </c>
      <c r="Q253">
        <v>2021</v>
      </c>
      <c r="R253" s="3">
        <v>44549</v>
      </c>
      <c r="S253" s="8">
        <f>Tabla1[[#This Row],[DISCOUNT %]]%*Tabla1[[#This Row],[Total Selling Value]]</f>
        <v>233.1576</v>
      </c>
      <c r="T253" s="12">
        <f>Tabla1[[#This Row],[SELLING PRICE]]-Tabla1[[#This Row],[BUYING PRIZE]]</f>
        <v>8.460000000000008</v>
      </c>
      <c r="U253" s="12">
        <f>Tabla1[[#This Row],[profit_per_product]]*Tabla1[[#This Row],[QUANTITY]]</f>
        <v>101.5200000000001</v>
      </c>
      <c r="V253" s="16">
        <f>Tabla1[[#This Row],[total_profit]]/Tabla1[[#This Row],[Total Selling Value]]</f>
        <v>5.6603773584905717E-2</v>
      </c>
      <c r="W253" s="4" t="str">
        <f>IF(Tabla1[[#This Row],[Total Buying Value]]&gt;=((2/3)*MAX(Tabla1[Total Buying Value])),"Grande",IF(Tabla1[[#This Row],[Total Buying Value]]&lt;=((1/3)*MAX(Tabla1[Total Buying Value])),"Pequeña","Mediana"))</f>
        <v>Grande</v>
      </c>
      <c r="X253" s="4" t="str">
        <f>IF(Tabla1[[#This Row],[PAYMENT MODE]]="CASH","VERDADERO","FALSO")</f>
        <v>FALSO</v>
      </c>
      <c r="Y253" s="15" t="str">
        <f>TEXT(Tabla1[[#This Row],[formatted_date]],"mmm-aaaa")</f>
        <v>dic-2021</v>
      </c>
    </row>
    <row r="254" spans="1:25">
      <c r="A254">
        <v>44549</v>
      </c>
      <c r="B254" t="s">
        <v>39</v>
      </c>
      <c r="C254" t="str">
        <f>Tabla1[[#This Row],[DATE]]&amp;Tabla1[[#This Row],[PRODUCT ID]]</f>
        <v>44549P0029</v>
      </c>
      <c r="D254">
        <v>3</v>
      </c>
      <c r="E254" t="s">
        <v>68</v>
      </c>
      <c r="F254" t="s">
        <v>71</v>
      </c>
      <c r="G254" s="5">
        <v>29</v>
      </c>
      <c r="H254" t="s">
        <v>89</v>
      </c>
      <c r="I254" t="s">
        <v>121</v>
      </c>
      <c r="J254" t="s">
        <v>124</v>
      </c>
      <c r="K254" s="12">
        <v>47</v>
      </c>
      <c r="L254" s="12">
        <v>53.11</v>
      </c>
      <c r="M254" s="12">
        <v>141</v>
      </c>
      <c r="N254" s="8">
        <v>159.33000000000001</v>
      </c>
      <c r="O254">
        <v>19</v>
      </c>
      <c r="P254" t="s">
        <v>137</v>
      </c>
      <c r="Q254">
        <v>2021</v>
      </c>
      <c r="R254" s="3">
        <v>44549</v>
      </c>
      <c r="S254" s="8">
        <f>Tabla1[[#This Row],[DISCOUNT %]]%*Tabla1[[#This Row],[Total Selling Value]]</f>
        <v>46.2057</v>
      </c>
      <c r="T254" s="12">
        <f>Tabla1[[#This Row],[SELLING PRICE]]-Tabla1[[#This Row],[BUYING PRIZE]]</f>
        <v>6.1099999999999994</v>
      </c>
      <c r="U254" s="12">
        <f>Tabla1[[#This Row],[profit_per_product]]*Tabla1[[#This Row],[QUANTITY]]</f>
        <v>18.329999999999998</v>
      </c>
      <c r="V254" s="16">
        <f>Tabla1[[#This Row],[total_profit]]/Tabla1[[#This Row],[Total Selling Value]]</f>
        <v>0.1150442477876106</v>
      </c>
      <c r="W254" s="4" t="str">
        <f>IF(Tabla1[[#This Row],[Total Buying Value]]&gt;=((2/3)*MAX(Tabla1[Total Buying Value])),"Grande",IF(Tabla1[[#This Row],[Total Buying Value]]&lt;=((1/3)*MAX(Tabla1[Total Buying Value])),"Pequeña","Mediana"))</f>
        <v>Pequeña</v>
      </c>
      <c r="X254" s="4" t="str">
        <f>IF(Tabla1[[#This Row],[PAYMENT MODE]]="CASH","VERDADERO","FALSO")</f>
        <v>FALSO</v>
      </c>
      <c r="Y254" s="15" t="str">
        <f>TEXT(Tabla1[[#This Row],[formatted_date]],"mmm-aaaa")</f>
        <v>dic-2021</v>
      </c>
    </row>
    <row r="255" spans="1:25">
      <c r="A255">
        <v>44549</v>
      </c>
      <c r="B255" t="s">
        <v>51</v>
      </c>
      <c r="C255" t="str">
        <f>Tabla1[[#This Row],[DATE]]&amp;Tabla1[[#This Row],[PRODUCT ID]]</f>
        <v>44549P0011</v>
      </c>
      <c r="D255">
        <v>10</v>
      </c>
      <c r="E255" t="s">
        <v>71</v>
      </c>
      <c r="F255" t="s">
        <v>71</v>
      </c>
      <c r="G255" s="5">
        <v>47</v>
      </c>
      <c r="H255" t="s">
        <v>103</v>
      </c>
      <c r="I255" t="s">
        <v>120</v>
      </c>
      <c r="J255" t="s">
        <v>124</v>
      </c>
      <c r="K255" s="12">
        <v>44</v>
      </c>
      <c r="L255" s="12">
        <v>48.4</v>
      </c>
      <c r="M255" s="12">
        <v>440</v>
      </c>
      <c r="N255" s="8">
        <v>484</v>
      </c>
      <c r="O255">
        <v>19</v>
      </c>
      <c r="P255" t="s">
        <v>137</v>
      </c>
      <c r="Q255">
        <v>2021</v>
      </c>
      <c r="R255" s="3">
        <v>44549</v>
      </c>
      <c r="S255" s="8">
        <f>Tabla1[[#This Row],[DISCOUNT %]]%*Tabla1[[#This Row],[Total Selling Value]]</f>
        <v>227.48</v>
      </c>
      <c r="T255" s="12">
        <f>Tabla1[[#This Row],[SELLING PRICE]]-Tabla1[[#This Row],[BUYING PRIZE]]</f>
        <v>4.3999999999999986</v>
      </c>
      <c r="U255" s="12">
        <f>Tabla1[[#This Row],[profit_per_product]]*Tabla1[[#This Row],[QUANTITY]]</f>
        <v>43.999999999999986</v>
      </c>
      <c r="V255" s="16">
        <f>Tabla1[[#This Row],[total_profit]]/Tabla1[[#This Row],[Total Selling Value]]</f>
        <v>9.0909090909090884E-2</v>
      </c>
      <c r="W255" s="4" t="str">
        <f>IF(Tabla1[[#This Row],[Total Buying Value]]&gt;=((2/3)*MAX(Tabla1[Total Buying Value])),"Grande",IF(Tabla1[[#This Row],[Total Buying Value]]&lt;=((1/3)*MAX(Tabla1[Total Buying Value])),"Pequeña","Mediana"))</f>
        <v>Pequeña</v>
      </c>
      <c r="X255" s="4" t="str">
        <f>IF(Tabla1[[#This Row],[PAYMENT MODE]]="CASH","VERDADERO","FALSO")</f>
        <v>FALSO</v>
      </c>
      <c r="Y255" s="15" t="str">
        <f>TEXT(Tabla1[[#This Row],[formatted_date]],"mmm-aaaa")</f>
        <v>dic-2021</v>
      </c>
    </row>
    <row r="256" spans="1:25">
      <c r="A256">
        <v>44550</v>
      </c>
      <c r="B256" t="s">
        <v>55</v>
      </c>
      <c r="C256" t="str">
        <f>Tabla1[[#This Row],[DATE]]&amp;Tabla1[[#This Row],[PRODUCT ID]]</f>
        <v>44550P0012</v>
      </c>
      <c r="D256">
        <v>14</v>
      </c>
      <c r="E256" t="s">
        <v>70</v>
      </c>
      <c r="F256" t="s">
        <v>71</v>
      </c>
      <c r="G256" s="5">
        <v>29</v>
      </c>
      <c r="H256" t="s">
        <v>107</v>
      </c>
      <c r="I256" t="s">
        <v>120</v>
      </c>
      <c r="J256" t="s">
        <v>123</v>
      </c>
      <c r="K256" s="12">
        <v>73</v>
      </c>
      <c r="L256" s="12">
        <v>94.17</v>
      </c>
      <c r="M256" s="12">
        <v>1022</v>
      </c>
      <c r="N256" s="8">
        <v>1318.38</v>
      </c>
      <c r="O256">
        <v>20</v>
      </c>
      <c r="P256" t="s">
        <v>137</v>
      </c>
      <c r="Q256">
        <v>2021</v>
      </c>
      <c r="R256" s="3">
        <v>44550</v>
      </c>
      <c r="S256" s="8">
        <f>Tabla1[[#This Row],[DISCOUNT %]]%*Tabla1[[#This Row],[Total Selling Value]]</f>
        <v>382.33019999999999</v>
      </c>
      <c r="T256" s="12">
        <f>Tabla1[[#This Row],[SELLING PRICE]]-Tabla1[[#This Row],[BUYING PRIZE]]</f>
        <v>21.17</v>
      </c>
      <c r="U256" s="12">
        <f>Tabla1[[#This Row],[profit_per_product]]*Tabla1[[#This Row],[QUANTITY]]</f>
        <v>296.38</v>
      </c>
      <c r="V256" s="16">
        <f>Tabla1[[#This Row],[total_profit]]/Tabla1[[#This Row],[Total Selling Value]]</f>
        <v>0.22480620155038758</v>
      </c>
      <c r="W256" s="4" t="str">
        <f>IF(Tabla1[[#This Row],[Total Buying Value]]&gt;=((2/3)*MAX(Tabla1[Total Buying Value])),"Grande",IF(Tabla1[[#This Row],[Total Buying Value]]&lt;=((1/3)*MAX(Tabla1[Total Buying Value])),"Pequeña","Mediana"))</f>
        <v>Mediana</v>
      </c>
      <c r="X256" s="4" t="str">
        <f>IF(Tabla1[[#This Row],[PAYMENT MODE]]="CASH","VERDADERO","FALSO")</f>
        <v>FALSO</v>
      </c>
      <c r="Y256" s="15" t="str">
        <f>TEXT(Tabla1[[#This Row],[formatted_date]],"mmm-aaaa")</f>
        <v>dic-2021</v>
      </c>
    </row>
    <row r="257" spans="1:25">
      <c r="A257">
        <v>44551</v>
      </c>
      <c r="B257" t="s">
        <v>62</v>
      </c>
      <c r="C257" t="str">
        <f>Tabla1[[#This Row],[DATE]]&amp;Tabla1[[#This Row],[PRODUCT ID]]</f>
        <v>44551P0026</v>
      </c>
      <c r="D257">
        <v>10</v>
      </c>
      <c r="E257" t="s">
        <v>71</v>
      </c>
      <c r="F257" t="s">
        <v>138</v>
      </c>
      <c r="G257" s="5">
        <v>29</v>
      </c>
      <c r="H257" t="s">
        <v>115</v>
      </c>
      <c r="I257" t="s">
        <v>121</v>
      </c>
      <c r="J257" t="s">
        <v>125</v>
      </c>
      <c r="K257" s="12">
        <v>18</v>
      </c>
      <c r="L257" s="12">
        <v>24.66</v>
      </c>
      <c r="M257" s="12">
        <v>180</v>
      </c>
      <c r="N257" s="8">
        <v>246.6</v>
      </c>
      <c r="O257">
        <v>21</v>
      </c>
      <c r="P257" t="s">
        <v>137</v>
      </c>
      <c r="Q257">
        <v>2021</v>
      </c>
      <c r="R257" s="3">
        <v>44551</v>
      </c>
      <c r="S257" s="8">
        <f>Tabla1[[#This Row],[DISCOUNT %]]%*Tabla1[[#This Row],[Total Selling Value]]</f>
        <v>71.513999999999996</v>
      </c>
      <c r="T257" s="12">
        <f>Tabla1[[#This Row],[SELLING PRICE]]-Tabla1[[#This Row],[BUYING PRIZE]]</f>
        <v>6.66</v>
      </c>
      <c r="U257" s="12">
        <f>Tabla1[[#This Row],[profit_per_product]]*Tabla1[[#This Row],[QUANTITY]]</f>
        <v>66.599999999999994</v>
      </c>
      <c r="V257" s="16">
        <f>Tabla1[[#This Row],[total_profit]]/Tabla1[[#This Row],[Total Selling Value]]</f>
        <v>0.27007299270072993</v>
      </c>
      <c r="W257" s="4" t="str">
        <f>IF(Tabla1[[#This Row],[Total Buying Value]]&gt;=((2/3)*MAX(Tabla1[Total Buying Value])),"Grande",IF(Tabla1[[#This Row],[Total Buying Value]]&lt;=((1/3)*MAX(Tabla1[Total Buying Value])),"Pequeña","Mediana"))</f>
        <v>Pequeña</v>
      </c>
      <c r="X257" s="4" t="str">
        <f>IF(Tabla1[[#This Row],[PAYMENT MODE]]="CASH","VERDADERO","FALSO")</f>
        <v>VERDADERO</v>
      </c>
      <c r="Y257" s="15" t="str">
        <f>TEXT(Tabla1[[#This Row],[formatted_date]],"mmm-aaaa")</f>
        <v>dic-2021</v>
      </c>
    </row>
    <row r="258" spans="1:25">
      <c r="A258">
        <v>44554</v>
      </c>
      <c r="B258" t="s">
        <v>30</v>
      </c>
      <c r="C258" t="str">
        <f>Tabla1[[#This Row],[DATE]]&amp;Tabla1[[#This Row],[PRODUCT ID]]</f>
        <v>44554P0042</v>
      </c>
      <c r="D258">
        <v>8</v>
      </c>
      <c r="E258" t="s">
        <v>68</v>
      </c>
      <c r="F258" t="s">
        <v>138</v>
      </c>
      <c r="G258" s="5">
        <v>54</v>
      </c>
      <c r="H258" t="s">
        <v>80</v>
      </c>
      <c r="I258" t="s">
        <v>118</v>
      </c>
      <c r="J258" t="s">
        <v>122</v>
      </c>
      <c r="K258" s="12">
        <v>120</v>
      </c>
      <c r="L258" s="12">
        <v>162</v>
      </c>
      <c r="M258" s="12">
        <v>960</v>
      </c>
      <c r="N258" s="8">
        <v>1296</v>
      </c>
      <c r="O258">
        <v>24</v>
      </c>
      <c r="P258" t="s">
        <v>137</v>
      </c>
      <c r="Q258">
        <v>2021</v>
      </c>
      <c r="R258" s="3">
        <v>44554</v>
      </c>
      <c r="S258" s="8">
        <f>Tabla1[[#This Row],[DISCOUNT %]]%*Tabla1[[#This Row],[Total Selling Value]]</f>
        <v>699.84</v>
      </c>
      <c r="T258" s="12">
        <f>Tabla1[[#This Row],[SELLING PRICE]]-Tabla1[[#This Row],[BUYING PRIZE]]</f>
        <v>42</v>
      </c>
      <c r="U258" s="12">
        <f>Tabla1[[#This Row],[profit_per_product]]*Tabla1[[#This Row],[QUANTITY]]</f>
        <v>336</v>
      </c>
      <c r="V258" s="16">
        <f>Tabla1[[#This Row],[total_profit]]/Tabla1[[#This Row],[Total Selling Value]]</f>
        <v>0.25925925925925924</v>
      </c>
      <c r="W258" s="4" t="str">
        <f>IF(Tabla1[[#This Row],[Total Buying Value]]&gt;=((2/3)*MAX(Tabla1[Total Buying Value])),"Grande",IF(Tabla1[[#This Row],[Total Buying Value]]&lt;=((1/3)*MAX(Tabla1[Total Buying Value])),"Pequeña","Mediana"))</f>
        <v>Mediana</v>
      </c>
      <c r="X258" s="4" t="str">
        <f>IF(Tabla1[[#This Row],[PAYMENT MODE]]="CASH","VERDADERO","FALSO")</f>
        <v>VERDADERO</v>
      </c>
      <c r="Y258" s="15" t="str">
        <f>TEXT(Tabla1[[#This Row],[formatted_date]],"mmm-aaaa")</f>
        <v>dic-2021</v>
      </c>
    </row>
    <row r="259" spans="1:25">
      <c r="A259">
        <v>44554</v>
      </c>
      <c r="B259" t="s">
        <v>63</v>
      </c>
      <c r="C259" t="str">
        <f>Tabla1[[#This Row],[DATE]]&amp;Tabla1[[#This Row],[PRODUCT ID]]</f>
        <v>44554P0036</v>
      </c>
      <c r="D259">
        <v>8</v>
      </c>
      <c r="E259" t="s">
        <v>68</v>
      </c>
      <c r="F259" t="s">
        <v>71</v>
      </c>
      <c r="G259" s="5">
        <v>39</v>
      </c>
      <c r="H259" t="s">
        <v>116</v>
      </c>
      <c r="I259" t="s">
        <v>121</v>
      </c>
      <c r="J259" t="s">
        <v>123</v>
      </c>
      <c r="K259" s="12">
        <v>90</v>
      </c>
      <c r="L259" s="12">
        <v>96.3</v>
      </c>
      <c r="M259" s="12">
        <v>720</v>
      </c>
      <c r="N259" s="8">
        <v>770.4</v>
      </c>
      <c r="O259">
        <v>24</v>
      </c>
      <c r="P259" t="s">
        <v>137</v>
      </c>
      <c r="Q259">
        <v>2021</v>
      </c>
      <c r="R259" s="3">
        <v>44554</v>
      </c>
      <c r="S259" s="8">
        <f>Tabla1[[#This Row],[DISCOUNT %]]%*Tabla1[[#This Row],[Total Selling Value]]</f>
        <v>300.45600000000002</v>
      </c>
      <c r="T259" s="12">
        <f>Tabla1[[#This Row],[SELLING PRICE]]-Tabla1[[#This Row],[BUYING PRIZE]]</f>
        <v>6.2999999999999972</v>
      </c>
      <c r="U259" s="12">
        <f>Tabla1[[#This Row],[profit_per_product]]*Tabla1[[#This Row],[QUANTITY]]</f>
        <v>50.399999999999977</v>
      </c>
      <c r="V259" s="16">
        <f>Tabla1[[#This Row],[total_profit]]/Tabla1[[#This Row],[Total Selling Value]]</f>
        <v>6.5420560747663517E-2</v>
      </c>
      <c r="W259" s="4" t="str">
        <f>IF(Tabla1[[#This Row],[Total Buying Value]]&gt;=((2/3)*MAX(Tabla1[Total Buying Value])),"Grande",IF(Tabla1[[#This Row],[Total Buying Value]]&lt;=((1/3)*MAX(Tabla1[Total Buying Value])),"Pequeña","Mediana"))</f>
        <v>Pequeña</v>
      </c>
      <c r="X259" s="4" t="str">
        <f>IF(Tabla1[[#This Row],[PAYMENT MODE]]="CASH","VERDADERO","FALSO")</f>
        <v>FALSO</v>
      </c>
      <c r="Y259" s="15" t="str">
        <f>TEXT(Tabla1[[#This Row],[formatted_date]],"mmm-aaaa")</f>
        <v>dic-2021</v>
      </c>
    </row>
    <row r="260" spans="1:25">
      <c r="A260">
        <v>44556</v>
      </c>
      <c r="B260" t="s">
        <v>61</v>
      </c>
      <c r="C260" t="str">
        <f>Tabla1[[#This Row],[DATE]]&amp;Tabla1[[#This Row],[PRODUCT ID]]</f>
        <v>44556P0041</v>
      </c>
      <c r="D260">
        <v>14</v>
      </c>
      <c r="E260" t="s">
        <v>71</v>
      </c>
      <c r="F260" t="s">
        <v>138</v>
      </c>
      <c r="G260" s="5">
        <v>22</v>
      </c>
      <c r="H260" t="s">
        <v>114</v>
      </c>
      <c r="I260" t="s">
        <v>118</v>
      </c>
      <c r="J260" t="s">
        <v>122</v>
      </c>
      <c r="K260" s="12">
        <v>138</v>
      </c>
      <c r="L260" s="12">
        <v>173.88</v>
      </c>
      <c r="M260" s="12">
        <v>1932</v>
      </c>
      <c r="N260" s="8">
        <v>2434.3200000000002</v>
      </c>
      <c r="O260">
        <v>26</v>
      </c>
      <c r="P260" t="s">
        <v>137</v>
      </c>
      <c r="Q260">
        <v>2021</v>
      </c>
      <c r="R260" s="3">
        <v>44556</v>
      </c>
      <c r="S260" s="8">
        <f>Tabla1[[#This Row],[DISCOUNT %]]%*Tabla1[[#This Row],[Total Selling Value]]</f>
        <v>535.55040000000008</v>
      </c>
      <c r="T260" s="12">
        <f>Tabla1[[#This Row],[SELLING PRICE]]-Tabla1[[#This Row],[BUYING PRIZE]]</f>
        <v>35.879999999999995</v>
      </c>
      <c r="U260" s="12">
        <f>Tabla1[[#This Row],[profit_per_product]]*Tabla1[[#This Row],[QUANTITY]]</f>
        <v>502.31999999999994</v>
      </c>
      <c r="V260" s="16">
        <f>Tabla1[[#This Row],[total_profit]]/Tabla1[[#This Row],[Total Selling Value]]</f>
        <v>0.20634920634920631</v>
      </c>
      <c r="W260" s="4" t="str">
        <f>IF(Tabla1[[#This Row],[Total Buying Value]]&gt;=((2/3)*MAX(Tabla1[Total Buying Value])),"Grande",IF(Tabla1[[#This Row],[Total Buying Value]]&lt;=((1/3)*MAX(Tabla1[Total Buying Value])),"Pequeña","Mediana"))</f>
        <v>Grande</v>
      </c>
      <c r="X260" s="4" t="str">
        <f>IF(Tabla1[[#This Row],[PAYMENT MODE]]="CASH","VERDADERO","FALSO")</f>
        <v>VERDADERO</v>
      </c>
      <c r="Y260" s="15" t="str">
        <f>TEXT(Tabla1[[#This Row],[formatted_date]],"mmm-aaaa")</f>
        <v>dic-2021</v>
      </c>
    </row>
    <row r="261" spans="1:25">
      <c r="A261">
        <v>44557</v>
      </c>
      <c r="B261" t="s">
        <v>39</v>
      </c>
      <c r="C261" t="str">
        <f>Tabla1[[#This Row],[DATE]]&amp;Tabla1[[#This Row],[PRODUCT ID]]</f>
        <v>44557P0029</v>
      </c>
      <c r="D261">
        <v>14</v>
      </c>
      <c r="E261" t="s">
        <v>70</v>
      </c>
      <c r="F261" t="s">
        <v>138</v>
      </c>
      <c r="G261" s="5">
        <v>18</v>
      </c>
      <c r="H261" t="s">
        <v>89</v>
      </c>
      <c r="I261" t="s">
        <v>121</v>
      </c>
      <c r="J261" t="s">
        <v>124</v>
      </c>
      <c r="K261" s="12">
        <v>47</v>
      </c>
      <c r="L261" s="12">
        <v>53.11</v>
      </c>
      <c r="M261" s="12">
        <v>658</v>
      </c>
      <c r="N261" s="8">
        <v>743.54</v>
      </c>
      <c r="O261">
        <v>27</v>
      </c>
      <c r="P261" t="s">
        <v>137</v>
      </c>
      <c r="Q261">
        <v>2021</v>
      </c>
      <c r="R261" s="3">
        <v>44557</v>
      </c>
      <c r="S261" s="8">
        <f>Tabla1[[#This Row],[DISCOUNT %]]%*Tabla1[[#This Row],[Total Selling Value]]</f>
        <v>133.8372</v>
      </c>
      <c r="T261" s="12">
        <f>Tabla1[[#This Row],[SELLING PRICE]]-Tabla1[[#This Row],[BUYING PRIZE]]</f>
        <v>6.1099999999999994</v>
      </c>
      <c r="U261" s="12">
        <f>Tabla1[[#This Row],[profit_per_product]]*Tabla1[[#This Row],[QUANTITY]]</f>
        <v>85.539999999999992</v>
      </c>
      <c r="V261" s="16">
        <f>Tabla1[[#This Row],[total_profit]]/Tabla1[[#This Row],[Total Selling Value]]</f>
        <v>0.11504424778761062</v>
      </c>
      <c r="W261" s="4" t="str">
        <f>IF(Tabla1[[#This Row],[Total Buying Value]]&gt;=((2/3)*MAX(Tabla1[Total Buying Value])),"Grande",IF(Tabla1[[#This Row],[Total Buying Value]]&lt;=((1/3)*MAX(Tabla1[Total Buying Value])),"Pequeña","Mediana"))</f>
        <v>Pequeña</v>
      </c>
      <c r="X261" s="4" t="str">
        <f>IF(Tabla1[[#This Row],[PAYMENT MODE]]="CASH","VERDADERO","FALSO")</f>
        <v>VERDADERO</v>
      </c>
      <c r="Y261" s="15" t="str">
        <f>TEXT(Tabla1[[#This Row],[formatted_date]],"mmm-aaaa")</f>
        <v>dic-2021</v>
      </c>
    </row>
    <row r="262" spans="1:25">
      <c r="A262">
        <v>44558</v>
      </c>
      <c r="B262" t="s">
        <v>39</v>
      </c>
      <c r="C262" t="str">
        <f>Tabla1[[#This Row],[DATE]]&amp;Tabla1[[#This Row],[PRODUCT ID]]</f>
        <v>44558P0029</v>
      </c>
      <c r="D262">
        <v>6</v>
      </c>
      <c r="E262" t="s">
        <v>70</v>
      </c>
      <c r="F262" t="s">
        <v>138</v>
      </c>
      <c r="G262" s="5">
        <v>32</v>
      </c>
      <c r="H262" t="s">
        <v>89</v>
      </c>
      <c r="I262" t="s">
        <v>121</v>
      </c>
      <c r="J262" t="s">
        <v>124</v>
      </c>
      <c r="K262" s="12">
        <v>47</v>
      </c>
      <c r="L262" s="12">
        <v>53.11</v>
      </c>
      <c r="M262" s="12">
        <v>282</v>
      </c>
      <c r="N262" s="8">
        <v>318.66000000000003</v>
      </c>
      <c r="O262">
        <v>28</v>
      </c>
      <c r="P262" t="s">
        <v>137</v>
      </c>
      <c r="Q262">
        <v>2021</v>
      </c>
      <c r="R262" s="3">
        <v>44558</v>
      </c>
      <c r="S262" s="8">
        <f>Tabla1[[#This Row],[DISCOUNT %]]%*Tabla1[[#This Row],[Total Selling Value]]</f>
        <v>101.97120000000001</v>
      </c>
      <c r="T262" s="12">
        <f>Tabla1[[#This Row],[SELLING PRICE]]-Tabla1[[#This Row],[BUYING PRIZE]]</f>
        <v>6.1099999999999994</v>
      </c>
      <c r="U262" s="12">
        <f>Tabla1[[#This Row],[profit_per_product]]*Tabla1[[#This Row],[QUANTITY]]</f>
        <v>36.659999999999997</v>
      </c>
      <c r="V262" s="16">
        <f>Tabla1[[#This Row],[total_profit]]/Tabla1[[#This Row],[Total Selling Value]]</f>
        <v>0.1150442477876106</v>
      </c>
      <c r="W262" s="4" t="str">
        <f>IF(Tabla1[[#This Row],[Total Buying Value]]&gt;=((2/3)*MAX(Tabla1[Total Buying Value])),"Grande",IF(Tabla1[[#This Row],[Total Buying Value]]&lt;=((1/3)*MAX(Tabla1[Total Buying Value])),"Pequeña","Mediana"))</f>
        <v>Pequeña</v>
      </c>
      <c r="X262" s="4" t="str">
        <f>IF(Tabla1[[#This Row],[PAYMENT MODE]]="CASH","VERDADERO","FALSO")</f>
        <v>VERDADERO</v>
      </c>
      <c r="Y262" s="15" t="str">
        <f>TEXT(Tabla1[[#This Row],[formatted_date]],"mmm-aaaa")</f>
        <v>dic-2021</v>
      </c>
    </row>
    <row r="263" spans="1:25">
      <c r="A263">
        <v>44560</v>
      </c>
      <c r="B263" t="s">
        <v>40</v>
      </c>
      <c r="C263" t="str">
        <f>Tabla1[[#This Row],[DATE]]&amp;Tabla1[[#This Row],[PRODUCT ID]]</f>
        <v>44560P0010</v>
      </c>
      <c r="D263">
        <v>13</v>
      </c>
      <c r="E263" t="s">
        <v>71</v>
      </c>
      <c r="F263" t="s">
        <v>71</v>
      </c>
      <c r="G263" s="5">
        <v>8</v>
      </c>
      <c r="H263" t="s">
        <v>90</v>
      </c>
      <c r="I263" t="s">
        <v>120</v>
      </c>
      <c r="J263" t="s">
        <v>122</v>
      </c>
      <c r="K263" s="12">
        <v>148</v>
      </c>
      <c r="L263" s="12">
        <v>164.28</v>
      </c>
      <c r="M263" s="12">
        <v>1924</v>
      </c>
      <c r="N263" s="8">
        <v>2135.64</v>
      </c>
      <c r="O263">
        <v>30</v>
      </c>
      <c r="P263" t="s">
        <v>137</v>
      </c>
      <c r="Q263">
        <v>2021</v>
      </c>
      <c r="R263" s="3">
        <v>44560</v>
      </c>
      <c r="S263" s="8">
        <f>Tabla1[[#This Row],[DISCOUNT %]]%*Tabla1[[#This Row],[Total Selling Value]]</f>
        <v>170.85120000000001</v>
      </c>
      <c r="T263" s="12">
        <f>Tabla1[[#This Row],[SELLING PRICE]]-Tabla1[[#This Row],[BUYING PRIZE]]</f>
        <v>16.28</v>
      </c>
      <c r="U263" s="12">
        <f>Tabla1[[#This Row],[profit_per_product]]*Tabla1[[#This Row],[QUANTITY]]</f>
        <v>211.64000000000001</v>
      </c>
      <c r="V263" s="16">
        <f>Tabla1[[#This Row],[total_profit]]/Tabla1[[#This Row],[Total Selling Value]]</f>
        <v>9.9099099099099114E-2</v>
      </c>
      <c r="W263" s="4" t="str">
        <f>IF(Tabla1[[#This Row],[Total Buying Value]]&gt;=((2/3)*MAX(Tabla1[Total Buying Value])),"Grande",IF(Tabla1[[#This Row],[Total Buying Value]]&lt;=((1/3)*MAX(Tabla1[Total Buying Value])),"Pequeña","Mediana"))</f>
        <v>Grande</v>
      </c>
      <c r="X263" s="4" t="str">
        <f>IF(Tabla1[[#This Row],[PAYMENT MODE]]="CASH","VERDADERO","FALSO")</f>
        <v>FALSO</v>
      </c>
      <c r="Y263" s="15" t="str">
        <f>TEXT(Tabla1[[#This Row],[formatted_date]],"mmm-aaaa")</f>
        <v>dic-2021</v>
      </c>
    </row>
    <row r="264" spans="1:25">
      <c r="A264">
        <v>44562</v>
      </c>
      <c r="B264" t="s">
        <v>42</v>
      </c>
      <c r="C264" t="str">
        <f>Tabla1[[#This Row],[DATE]]&amp;Tabla1[[#This Row],[PRODUCT ID]]</f>
        <v>44562P0022</v>
      </c>
      <c r="D264">
        <v>1</v>
      </c>
      <c r="E264" t="s">
        <v>68</v>
      </c>
      <c r="F264" t="s">
        <v>138</v>
      </c>
      <c r="G264" s="5">
        <v>20</v>
      </c>
      <c r="H264" t="s">
        <v>92</v>
      </c>
      <c r="I264" t="s">
        <v>117</v>
      </c>
      <c r="J264" t="s">
        <v>122</v>
      </c>
      <c r="K264" s="12">
        <v>121</v>
      </c>
      <c r="L264" s="12">
        <v>141.57</v>
      </c>
      <c r="M264" s="12">
        <v>121</v>
      </c>
      <c r="N264" s="8">
        <v>141.57</v>
      </c>
      <c r="O264">
        <v>1</v>
      </c>
      <c r="P264" t="s">
        <v>126</v>
      </c>
      <c r="Q264">
        <v>2022</v>
      </c>
      <c r="R264" s="3">
        <v>44562</v>
      </c>
      <c r="S264" s="8">
        <f>Tabla1[[#This Row],[DISCOUNT %]]%*Tabla1[[#This Row],[Total Selling Value]]</f>
        <v>28.314</v>
      </c>
      <c r="T264" s="12">
        <f>Tabla1[[#This Row],[SELLING PRICE]]-Tabla1[[#This Row],[BUYING PRIZE]]</f>
        <v>20.569999999999993</v>
      </c>
      <c r="U264" s="12">
        <f>Tabla1[[#This Row],[profit_per_product]]*Tabla1[[#This Row],[QUANTITY]]</f>
        <v>20.569999999999993</v>
      </c>
      <c r="V264" s="16">
        <f>Tabla1[[#This Row],[total_profit]]/Tabla1[[#This Row],[Total Selling Value]]</f>
        <v>0.14529914529914525</v>
      </c>
      <c r="W264" s="4" t="str">
        <f>IF(Tabla1[[#This Row],[Total Buying Value]]&gt;=((2/3)*MAX(Tabla1[Total Buying Value])),"Grande",IF(Tabla1[[#This Row],[Total Buying Value]]&lt;=((1/3)*MAX(Tabla1[Total Buying Value])),"Pequeña","Mediana"))</f>
        <v>Pequeña</v>
      </c>
      <c r="X264" s="4" t="str">
        <f>IF(Tabla1[[#This Row],[PAYMENT MODE]]="CASH","VERDADERO","FALSO")</f>
        <v>VERDADERO</v>
      </c>
      <c r="Y264" s="15" t="str">
        <f>TEXT(Tabla1[[#This Row],[formatted_date]],"mmm-aaaa")</f>
        <v>ene-2022</v>
      </c>
    </row>
    <row r="265" spans="1:25">
      <c r="A265">
        <v>44563</v>
      </c>
      <c r="B265" t="s">
        <v>40</v>
      </c>
      <c r="C265" t="str">
        <f>Tabla1[[#This Row],[DATE]]&amp;Tabla1[[#This Row],[PRODUCT ID]]</f>
        <v>44563P0010</v>
      </c>
      <c r="D265">
        <v>7</v>
      </c>
      <c r="E265" t="s">
        <v>70</v>
      </c>
      <c r="F265" t="s">
        <v>138</v>
      </c>
      <c r="G265" s="5">
        <v>21</v>
      </c>
      <c r="H265" t="s">
        <v>90</v>
      </c>
      <c r="I265" t="s">
        <v>120</v>
      </c>
      <c r="J265" t="s">
        <v>122</v>
      </c>
      <c r="K265" s="12">
        <v>148</v>
      </c>
      <c r="L265" s="12">
        <v>164.28</v>
      </c>
      <c r="M265" s="12">
        <v>1036</v>
      </c>
      <c r="N265" s="8">
        <v>1149.96</v>
      </c>
      <c r="O265">
        <v>2</v>
      </c>
      <c r="P265" t="s">
        <v>126</v>
      </c>
      <c r="Q265">
        <v>2022</v>
      </c>
      <c r="R265" s="3">
        <v>44563</v>
      </c>
      <c r="S265" s="8">
        <f>Tabla1[[#This Row],[DISCOUNT %]]%*Tabla1[[#This Row],[Total Selling Value]]</f>
        <v>241.49160000000001</v>
      </c>
      <c r="T265" s="12">
        <f>Tabla1[[#This Row],[SELLING PRICE]]-Tabla1[[#This Row],[BUYING PRIZE]]</f>
        <v>16.28</v>
      </c>
      <c r="U265" s="12">
        <f>Tabla1[[#This Row],[profit_per_product]]*Tabla1[[#This Row],[QUANTITY]]</f>
        <v>113.96000000000001</v>
      </c>
      <c r="V265" s="16">
        <f>Tabla1[[#This Row],[total_profit]]/Tabla1[[#This Row],[Total Selling Value]]</f>
        <v>9.90990990990991E-2</v>
      </c>
      <c r="W265" s="4" t="str">
        <f>IF(Tabla1[[#This Row],[Total Buying Value]]&gt;=((2/3)*MAX(Tabla1[Total Buying Value])),"Grande",IF(Tabla1[[#This Row],[Total Buying Value]]&lt;=((1/3)*MAX(Tabla1[Total Buying Value])),"Pequeña","Mediana"))</f>
        <v>Mediana</v>
      </c>
      <c r="X265" s="4" t="str">
        <f>IF(Tabla1[[#This Row],[PAYMENT MODE]]="CASH","VERDADERO","FALSO")</f>
        <v>VERDADERO</v>
      </c>
      <c r="Y265" s="15" t="str">
        <f>TEXT(Tabla1[[#This Row],[formatted_date]],"mmm-aaaa")</f>
        <v>ene-2022</v>
      </c>
    </row>
    <row r="266" spans="1:25">
      <c r="A266">
        <v>44563</v>
      </c>
      <c r="B266" t="s">
        <v>47</v>
      </c>
      <c r="C266" t="str">
        <f>Tabla1[[#This Row],[DATE]]&amp;Tabla1[[#This Row],[PRODUCT ID]]</f>
        <v>44563P0015</v>
      </c>
      <c r="D266">
        <v>2</v>
      </c>
      <c r="E266" t="s">
        <v>71</v>
      </c>
      <c r="F266" t="s">
        <v>138</v>
      </c>
      <c r="G266" s="5">
        <v>48</v>
      </c>
      <c r="H266" t="s">
        <v>98</v>
      </c>
      <c r="I266" t="s">
        <v>120</v>
      </c>
      <c r="J266" t="s">
        <v>125</v>
      </c>
      <c r="K266" s="12">
        <v>12</v>
      </c>
      <c r="L266" s="12">
        <v>15.72</v>
      </c>
      <c r="M266" s="12">
        <v>24</v>
      </c>
      <c r="N266" s="8">
        <v>31.44</v>
      </c>
      <c r="O266">
        <v>2</v>
      </c>
      <c r="P266" t="s">
        <v>126</v>
      </c>
      <c r="Q266">
        <v>2022</v>
      </c>
      <c r="R266" s="3">
        <v>44563</v>
      </c>
      <c r="S266" s="8">
        <f>Tabla1[[#This Row],[DISCOUNT %]]%*Tabla1[[#This Row],[Total Selling Value]]</f>
        <v>15.091200000000001</v>
      </c>
      <c r="T266" s="12">
        <f>Tabla1[[#This Row],[SELLING PRICE]]-Tabla1[[#This Row],[BUYING PRIZE]]</f>
        <v>3.7200000000000006</v>
      </c>
      <c r="U266" s="12">
        <f>Tabla1[[#This Row],[profit_per_product]]*Tabla1[[#This Row],[QUANTITY]]</f>
        <v>7.4400000000000013</v>
      </c>
      <c r="V266" s="16">
        <f>Tabla1[[#This Row],[total_profit]]/Tabla1[[#This Row],[Total Selling Value]]</f>
        <v>0.23664122137404583</v>
      </c>
      <c r="W266" s="4" t="str">
        <f>IF(Tabla1[[#This Row],[Total Buying Value]]&gt;=((2/3)*MAX(Tabla1[Total Buying Value])),"Grande",IF(Tabla1[[#This Row],[Total Buying Value]]&lt;=((1/3)*MAX(Tabla1[Total Buying Value])),"Pequeña","Mediana"))</f>
        <v>Pequeña</v>
      </c>
      <c r="X266" s="4" t="str">
        <f>IF(Tabla1[[#This Row],[PAYMENT MODE]]="CASH","VERDADERO","FALSO")</f>
        <v>VERDADERO</v>
      </c>
      <c r="Y266" s="15" t="str">
        <f>TEXT(Tabla1[[#This Row],[formatted_date]],"mmm-aaaa")</f>
        <v>ene-2022</v>
      </c>
    </row>
    <row r="267" spans="1:25">
      <c r="A267">
        <v>44563</v>
      </c>
      <c r="B267" t="s">
        <v>58</v>
      </c>
      <c r="C267" t="str">
        <f>Tabla1[[#This Row],[DATE]]&amp;Tabla1[[#This Row],[PRODUCT ID]]</f>
        <v>44563P0033</v>
      </c>
      <c r="D267">
        <v>1</v>
      </c>
      <c r="E267" t="s">
        <v>70</v>
      </c>
      <c r="F267" t="s">
        <v>138</v>
      </c>
      <c r="G267" s="5">
        <v>14</v>
      </c>
      <c r="H267" t="s">
        <v>110</v>
      </c>
      <c r="I267" t="s">
        <v>121</v>
      </c>
      <c r="J267" t="s">
        <v>123</v>
      </c>
      <c r="K267" s="12">
        <v>95</v>
      </c>
      <c r="L267" s="12">
        <v>119.7</v>
      </c>
      <c r="M267" s="12">
        <v>95</v>
      </c>
      <c r="N267" s="8">
        <v>119.7</v>
      </c>
      <c r="O267">
        <v>2</v>
      </c>
      <c r="P267" t="s">
        <v>126</v>
      </c>
      <c r="Q267">
        <v>2022</v>
      </c>
      <c r="R267" s="3">
        <v>44563</v>
      </c>
      <c r="S267" s="8">
        <f>Tabla1[[#This Row],[DISCOUNT %]]%*Tabla1[[#This Row],[Total Selling Value]]</f>
        <v>16.758000000000003</v>
      </c>
      <c r="T267" s="12">
        <f>Tabla1[[#This Row],[SELLING PRICE]]-Tabla1[[#This Row],[BUYING PRIZE]]</f>
        <v>24.700000000000003</v>
      </c>
      <c r="U267" s="12">
        <f>Tabla1[[#This Row],[profit_per_product]]*Tabla1[[#This Row],[QUANTITY]]</f>
        <v>24.700000000000003</v>
      </c>
      <c r="V267" s="16">
        <f>Tabla1[[#This Row],[total_profit]]/Tabla1[[#This Row],[Total Selling Value]]</f>
        <v>0.20634920634920637</v>
      </c>
      <c r="W267" s="4" t="str">
        <f>IF(Tabla1[[#This Row],[Total Buying Value]]&gt;=((2/3)*MAX(Tabla1[Total Buying Value])),"Grande",IF(Tabla1[[#This Row],[Total Buying Value]]&lt;=((1/3)*MAX(Tabla1[Total Buying Value])),"Pequeña","Mediana"))</f>
        <v>Pequeña</v>
      </c>
      <c r="X267" s="4" t="str">
        <f>IF(Tabla1[[#This Row],[PAYMENT MODE]]="CASH","VERDADERO","FALSO")</f>
        <v>VERDADERO</v>
      </c>
      <c r="Y267" s="15" t="str">
        <f>TEXT(Tabla1[[#This Row],[formatted_date]],"mmm-aaaa")</f>
        <v>ene-2022</v>
      </c>
    </row>
    <row r="268" spans="1:25">
      <c r="A268">
        <v>44564</v>
      </c>
      <c r="B268" t="s">
        <v>43</v>
      </c>
      <c r="C268" t="str">
        <f>Tabla1[[#This Row],[DATE]]&amp;Tabla1[[#This Row],[PRODUCT ID]]</f>
        <v>44564P0043</v>
      </c>
      <c r="D268">
        <v>9</v>
      </c>
      <c r="E268" t="s">
        <v>70</v>
      </c>
      <c r="F268" t="s">
        <v>138</v>
      </c>
      <c r="G268" s="5">
        <v>32</v>
      </c>
      <c r="H268" t="s">
        <v>94</v>
      </c>
      <c r="I268" t="s">
        <v>118</v>
      </c>
      <c r="J268" t="s">
        <v>123</v>
      </c>
      <c r="K268" s="12">
        <v>67</v>
      </c>
      <c r="L268" s="12">
        <v>83.08</v>
      </c>
      <c r="M268" s="12">
        <v>603</v>
      </c>
      <c r="N268" s="8">
        <v>747.72</v>
      </c>
      <c r="O268">
        <v>3</v>
      </c>
      <c r="P268" t="s">
        <v>126</v>
      </c>
      <c r="Q268">
        <v>2022</v>
      </c>
      <c r="R268" s="3">
        <v>44564</v>
      </c>
      <c r="S268" s="8">
        <f>Tabla1[[#This Row],[DISCOUNT %]]%*Tabla1[[#This Row],[Total Selling Value]]</f>
        <v>239.27040000000002</v>
      </c>
      <c r="T268" s="12">
        <f>Tabla1[[#This Row],[SELLING PRICE]]-Tabla1[[#This Row],[BUYING PRIZE]]</f>
        <v>16.079999999999998</v>
      </c>
      <c r="U268" s="12">
        <f>Tabla1[[#This Row],[profit_per_product]]*Tabla1[[#This Row],[QUANTITY]]</f>
        <v>144.71999999999997</v>
      </c>
      <c r="V268" s="16">
        <f>Tabla1[[#This Row],[total_profit]]/Tabla1[[#This Row],[Total Selling Value]]</f>
        <v>0.19354838709677416</v>
      </c>
      <c r="W268" s="4" t="str">
        <f>IF(Tabla1[[#This Row],[Total Buying Value]]&gt;=((2/3)*MAX(Tabla1[Total Buying Value])),"Grande",IF(Tabla1[[#This Row],[Total Buying Value]]&lt;=((1/3)*MAX(Tabla1[Total Buying Value])),"Pequeña","Mediana"))</f>
        <v>Pequeña</v>
      </c>
      <c r="X268" s="4" t="str">
        <f>IF(Tabla1[[#This Row],[PAYMENT MODE]]="CASH","VERDADERO","FALSO")</f>
        <v>VERDADERO</v>
      </c>
      <c r="Y268" s="15" t="str">
        <f>TEXT(Tabla1[[#This Row],[formatted_date]],"mmm-aaaa")</f>
        <v>ene-2022</v>
      </c>
    </row>
    <row r="269" spans="1:25">
      <c r="A269">
        <v>44565</v>
      </c>
      <c r="B269" t="s">
        <v>55</v>
      </c>
      <c r="C269" t="str">
        <f>Tabla1[[#This Row],[DATE]]&amp;Tabla1[[#This Row],[PRODUCT ID]]</f>
        <v>44565P0012</v>
      </c>
      <c r="D269">
        <v>8</v>
      </c>
      <c r="E269" t="s">
        <v>70</v>
      </c>
      <c r="F269" t="s">
        <v>71</v>
      </c>
      <c r="G269" s="5">
        <v>34</v>
      </c>
      <c r="H269" t="s">
        <v>107</v>
      </c>
      <c r="I269" t="s">
        <v>120</v>
      </c>
      <c r="J269" t="s">
        <v>123</v>
      </c>
      <c r="K269" s="12">
        <v>73</v>
      </c>
      <c r="L269" s="12">
        <v>94.17</v>
      </c>
      <c r="M269" s="12">
        <v>584</v>
      </c>
      <c r="N269" s="8">
        <v>753.36</v>
      </c>
      <c r="O269">
        <v>4</v>
      </c>
      <c r="P269" t="s">
        <v>126</v>
      </c>
      <c r="Q269">
        <v>2022</v>
      </c>
      <c r="R269" s="3">
        <v>44565</v>
      </c>
      <c r="S269" s="8">
        <f>Tabla1[[#This Row],[DISCOUNT %]]%*Tabla1[[#This Row],[Total Selling Value]]</f>
        <v>256.14240000000001</v>
      </c>
      <c r="T269" s="12">
        <f>Tabla1[[#This Row],[SELLING PRICE]]-Tabla1[[#This Row],[BUYING PRIZE]]</f>
        <v>21.17</v>
      </c>
      <c r="U269" s="12">
        <f>Tabla1[[#This Row],[profit_per_product]]*Tabla1[[#This Row],[QUANTITY]]</f>
        <v>169.36</v>
      </c>
      <c r="V269" s="16">
        <f>Tabla1[[#This Row],[total_profit]]/Tabla1[[#This Row],[Total Selling Value]]</f>
        <v>0.22480620155038761</v>
      </c>
      <c r="W269" s="4" t="str">
        <f>IF(Tabla1[[#This Row],[Total Buying Value]]&gt;=((2/3)*MAX(Tabla1[Total Buying Value])),"Grande",IF(Tabla1[[#This Row],[Total Buying Value]]&lt;=((1/3)*MAX(Tabla1[Total Buying Value])),"Pequeña","Mediana"))</f>
        <v>Pequeña</v>
      </c>
      <c r="X269" s="4" t="str">
        <f>IF(Tabla1[[#This Row],[PAYMENT MODE]]="CASH","VERDADERO","FALSO")</f>
        <v>FALSO</v>
      </c>
      <c r="Y269" s="15" t="str">
        <f>TEXT(Tabla1[[#This Row],[formatted_date]],"mmm-aaaa")</f>
        <v>ene-2022</v>
      </c>
    </row>
    <row r="270" spans="1:25">
      <c r="A270">
        <v>44565</v>
      </c>
      <c r="B270" t="s">
        <v>39</v>
      </c>
      <c r="C270" t="str">
        <f>Tabla1[[#This Row],[DATE]]&amp;Tabla1[[#This Row],[PRODUCT ID]]</f>
        <v>44565P0029</v>
      </c>
      <c r="D270">
        <v>1</v>
      </c>
      <c r="E270" t="s">
        <v>71</v>
      </c>
      <c r="F270" t="s">
        <v>71</v>
      </c>
      <c r="G270" s="5">
        <v>6</v>
      </c>
      <c r="H270" t="s">
        <v>89</v>
      </c>
      <c r="I270" t="s">
        <v>121</v>
      </c>
      <c r="J270" t="s">
        <v>124</v>
      </c>
      <c r="K270" s="12">
        <v>47</v>
      </c>
      <c r="L270" s="12">
        <v>53.11</v>
      </c>
      <c r="M270" s="12">
        <v>47</v>
      </c>
      <c r="N270" s="8">
        <v>53.11</v>
      </c>
      <c r="O270">
        <v>4</v>
      </c>
      <c r="P270" t="s">
        <v>126</v>
      </c>
      <c r="Q270">
        <v>2022</v>
      </c>
      <c r="R270" s="3">
        <v>44565</v>
      </c>
      <c r="S270" s="8">
        <f>Tabla1[[#This Row],[DISCOUNT %]]%*Tabla1[[#This Row],[Total Selling Value]]</f>
        <v>3.1865999999999999</v>
      </c>
      <c r="T270" s="12">
        <f>Tabla1[[#This Row],[SELLING PRICE]]-Tabla1[[#This Row],[BUYING PRIZE]]</f>
        <v>6.1099999999999994</v>
      </c>
      <c r="U270" s="12">
        <f>Tabla1[[#This Row],[profit_per_product]]*Tabla1[[#This Row],[QUANTITY]]</f>
        <v>6.1099999999999994</v>
      </c>
      <c r="V270" s="16">
        <f>Tabla1[[#This Row],[total_profit]]/Tabla1[[#This Row],[Total Selling Value]]</f>
        <v>0.1150442477876106</v>
      </c>
      <c r="W270" s="4" t="str">
        <f>IF(Tabla1[[#This Row],[Total Buying Value]]&gt;=((2/3)*MAX(Tabla1[Total Buying Value])),"Grande",IF(Tabla1[[#This Row],[Total Buying Value]]&lt;=((1/3)*MAX(Tabla1[Total Buying Value])),"Pequeña","Mediana"))</f>
        <v>Pequeña</v>
      </c>
      <c r="X270" s="4" t="str">
        <f>IF(Tabla1[[#This Row],[PAYMENT MODE]]="CASH","VERDADERO","FALSO")</f>
        <v>FALSO</v>
      </c>
      <c r="Y270" s="15" t="str">
        <f>TEXT(Tabla1[[#This Row],[formatted_date]],"mmm-aaaa")</f>
        <v>ene-2022</v>
      </c>
    </row>
    <row r="271" spans="1:25">
      <c r="A271">
        <v>44570</v>
      </c>
      <c r="B271" t="s">
        <v>38</v>
      </c>
      <c r="C271" t="str">
        <f>Tabla1[[#This Row],[DATE]]&amp;Tabla1[[#This Row],[PRODUCT ID]]</f>
        <v>44570P0032</v>
      </c>
      <c r="D271">
        <v>12</v>
      </c>
      <c r="E271" t="s">
        <v>70</v>
      </c>
      <c r="F271" t="s">
        <v>71</v>
      </c>
      <c r="G271" s="5">
        <v>28</v>
      </c>
      <c r="H271" t="s">
        <v>88</v>
      </c>
      <c r="I271" t="s">
        <v>121</v>
      </c>
      <c r="J271" t="s">
        <v>123</v>
      </c>
      <c r="K271" s="12">
        <v>89</v>
      </c>
      <c r="L271" s="12">
        <v>117.48</v>
      </c>
      <c r="M271" s="12">
        <v>1068</v>
      </c>
      <c r="N271" s="8">
        <v>1409.76</v>
      </c>
      <c r="O271">
        <v>9</v>
      </c>
      <c r="P271" t="s">
        <v>126</v>
      </c>
      <c r="Q271">
        <v>2022</v>
      </c>
      <c r="R271" s="3">
        <v>44570</v>
      </c>
      <c r="S271" s="8">
        <f>Tabla1[[#This Row],[DISCOUNT %]]%*Tabla1[[#This Row],[Total Selling Value]]</f>
        <v>394.73280000000005</v>
      </c>
      <c r="T271" s="12">
        <f>Tabla1[[#This Row],[SELLING PRICE]]-Tabla1[[#This Row],[BUYING PRIZE]]</f>
        <v>28.480000000000004</v>
      </c>
      <c r="U271" s="12">
        <f>Tabla1[[#This Row],[profit_per_product]]*Tabla1[[#This Row],[QUANTITY]]</f>
        <v>341.76000000000005</v>
      </c>
      <c r="V271" s="16">
        <f>Tabla1[[#This Row],[total_profit]]/Tabla1[[#This Row],[Total Selling Value]]</f>
        <v>0.24242424242424246</v>
      </c>
      <c r="W271" s="4" t="str">
        <f>IF(Tabla1[[#This Row],[Total Buying Value]]&gt;=((2/3)*MAX(Tabla1[Total Buying Value])),"Grande",IF(Tabla1[[#This Row],[Total Buying Value]]&lt;=((1/3)*MAX(Tabla1[Total Buying Value])),"Pequeña","Mediana"))</f>
        <v>Mediana</v>
      </c>
      <c r="X271" s="4" t="str">
        <f>IF(Tabla1[[#This Row],[PAYMENT MODE]]="CASH","VERDADERO","FALSO")</f>
        <v>FALSO</v>
      </c>
      <c r="Y271" s="15" t="str">
        <f>TEXT(Tabla1[[#This Row],[formatted_date]],"mmm-aaaa")</f>
        <v>ene-2022</v>
      </c>
    </row>
    <row r="272" spans="1:25">
      <c r="A272">
        <v>44571</v>
      </c>
      <c r="B272" t="s">
        <v>33</v>
      </c>
      <c r="C272" t="str">
        <f>Tabla1[[#This Row],[DATE]]&amp;Tabla1[[#This Row],[PRODUCT ID]]</f>
        <v>44571P0034</v>
      </c>
      <c r="D272">
        <v>14</v>
      </c>
      <c r="E272" t="s">
        <v>71</v>
      </c>
      <c r="F272" t="s">
        <v>71</v>
      </c>
      <c r="G272" s="5">
        <v>28</v>
      </c>
      <c r="H272" t="s">
        <v>83</v>
      </c>
      <c r="I272" t="s">
        <v>121</v>
      </c>
      <c r="J272" t="s">
        <v>124</v>
      </c>
      <c r="K272" s="12">
        <v>55</v>
      </c>
      <c r="L272" s="12">
        <v>58.3</v>
      </c>
      <c r="M272" s="12">
        <v>770</v>
      </c>
      <c r="N272" s="8">
        <v>816.19999999999993</v>
      </c>
      <c r="O272">
        <v>10</v>
      </c>
      <c r="P272" t="s">
        <v>126</v>
      </c>
      <c r="Q272">
        <v>2022</v>
      </c>
      <c r="R272" s="3">
        <v>44571</v>
      </c>
      <c r="S272" s="8">
        <f>Tabla1[[#This Row],[DISCOUNT %]]%*Tabla1[[#This Row],[Total Selling Value]]</f>
        <v>228.536</v>
      </c>
      <c r="T272" s="12">
        <f>Tabla1[[#This Row],[SELLING PRICE]]-Tabla1[[#This Row],[BUYING PRIZE]]</f>
        <v>3.2999999999999972</v>
      </c>
      <c r="U272" s="12">
        <f>Tabla1[[#This Row],[profit_per_product]]*Tabla1[[#This Row],[QUANTITY]]</f>
        <v>46.19999999999996</v>
      </c>
      <c r="V272" s="16">
        <f>Tabla1[[#This Row],[total_profit]]/Tabla1[[#This Row],[Total Selling Value]]</f>
        <v>5.6603773584905613E-2</v>
      </c>
      <c r="W272" s="4" t="str">
        <f>IF(Tabla1[[#This Row],[Total Buying Value]]&gt;=((2/3)*MAX(Tabla1[Total Buying Value])),"Grande",IF(Tabla1[[#This Row],[Total Buying Value]]&lt;=((1/3)*MAX(Tabla1[Total Buying Value])),"Pequeña","Mediana"))</f>
        <v>Mediana</v>
      </c>
      <c r="X272" s="4" t="str">
        <f>IF(Tabla1[[#This Row],[PAYMENT MODE]]="CASH","VERDADERO","FALSO")</f>
        <v>FALSO</v>
      </c>
      <c r="Y272" s="15" t="str">
        <f>TEXT(Tabla1[[#This Row],[formatted_date]],"mmm-aaaa")</f>
        <v>ene-2022</v>
      </c>
    </row>
    <row r="273" spans="1:25">
      <c r="A273">
        <v>44572</v>
      </c>
      <c r="B273" t="s">
        <v>38</v>
      </c>
      <c r="C273" t="str">
        <f>Tabla1[[#This Row],[DATE]]&amp;Tabla1[[#This Row],[PRODUCT ID]]</f>
        <v>44572P0032</v>
      </c>
      <c r="D273">
        <v>2</v>
      </c>
      <c r="E273" t="s">
        <v>70</v>
      </c>
      <c r="F273" t="s">
        <v>71</v>
      </c>
      <c r="G273" s="5">
        <v>31</v>
      </c>
      <c r="H273" t="s">
        <v>88</v>
      </c>
      <c r="I273" t="s">
        <v>121</v>
      </c>
      <c r="J273" t="s">
        <v>123</v>
      </c>
      <c r="K273" s="12">
        <v>89</v>
      </c>
      <c r="L273" s="12">
        <v>117.48</v>
      </c>
      <c r="M273" s="12">
        <v>178</v>
      </c>
      <c r="N273" s="8">
        <v>234.96</v>
      </c>
      <c r="O273">
        <v>11</v>
      </c>
      <c r="P273" t="s">
        <v>126</v>
      </c>
      <c r="Q273">
        <v>2022</v>
      </c>
      <c r="R273" s="3">
        <v>44572</v>
      </c>
      <c r="S273" s="8">
        <f>Tabla1[[#This Row],[DISCOUNT %]]%*Tabla1[[#This Row],[Total Selling Value]]</f>
        <v>72.837600000000009</v>
      </c>
      <c r="T273" s="12">
        <f>Tabla1[[#This Row],[SELLING PRICE]]-Tabla1[[#This Row],[BUYING PRIZE]]</f>
        <v>28.480000000000004</v>
      </c>
      <c r="U273" s="12">
        <f>Tabla1[[#This Row],[profit_per_product]]*Tabla1[[#This Row],[QUANTITY]]</f>
        <v>56.960000000000008</v>
      </c>
      <c r="V273" s="16">
        <f>Tabla1[[#This Row],[total_profit]]/Tabla1[[#This Row],[Total Selling Value]]</f>
        <v>0.24242424242424246</v>
      </c>
      <c r="W273" s="4" t="str">
        <f>IF(Tabla1[[#This Row],[Total Buying Value]]&gt;=((2/3)*MAX(Tabla1[Total Buying Value])),"Grande",IF(Tabla1[[#This Row],[Total Buying Value]]&lt;=((1/3)*MAX(Tabla1[Total Buying Value])),"Pequeña","Mediana"))</f>
        <v>Pequeña</v>
      </c>
      <c r="X273" s="4" t="str">
        <f>IF(Tabla1[[#This Row],[PAYMENT MODE]]="CASH","VERDADERO","FALSO")</f>
        <v>FALSO</v>
      </c>
      <c r="Y273" s="15" t="str">
        <f>TEXT(Tabla1[[#This Row],[formatted_date]],"mmm-aaaa")</f>
        <v>ene-2022</v>
      </c>
    </row>
    <row r="274" spans="1:25">
      <c r="A274">
        <v>44574</v>
      </c>
      <c r="B274" t="s">
        <v>60</v>
      </c>
      <c r="C274" t="str">
        <f>Tabla1[[#This Row],[DATE]]&amp;Tabla1[[#This Row],[PRODUCT ID]]</f>
        <v>44574P0019</v>
      </c>
      <c r="D274">
        <v>6</v>
      </c>
      <c r="E274" t="s">
        <v>71</v>
      </c>
      <c r="F274" t="s">
        <v>71</v>
      </c>
      <c r="G274" s="5">
        <v>20</v>
      </c>
      <c r="H274" t="s">
        <v>112</v>
      </c>
      <c r="I274" t="s">
        <v>120</v>
      </c>
      <c r="J274" t="s">
        <v>122</v>
      </c>
      <c r="K274" s="12">
        <v>150</v>
      </c>
      <c r="L274" s="12">
        <v>210</v>
      </c>
      <c r="M274" s="12">
        <v>900</v>
      </c>
      <c r="N274" s="8">
        <v>1260</v>
      </c>
      <c r="O274">
        <v>13</v>
      </c>
      <c r="P274" t="s">
        <v>126</v>
      </c>
      <c r="Q274">
        <v>2022</v>
      </c>
      <c r="R274" s="3">
        <v>44574</v>
      </c>
      <c r="S274" s="8">
        <f>Tabla1[[#This Row],[DISCOUNT %]]%*Tabla1[[#This Row],[Total Selling Value]]</f>
        <v>252</v>
      </c>
      <c r="T274" s="12">
        <f>Tabla1[[#This Row],[SELLING PRICE]]-Tabla1[[#This Row],[BUYING PRIZE]]</f>
        <v>60</v>
      </c>
      <c r="U274" s="12">
        <f>Tabla1[[#This Row],[profit_per_product]]*Tabla1[[#This Row],[QUANTITY]]</f>
        <v>360</v>
      </c>
      <c r="V274" s="16">
        <f>Tabla1[[#This Row],[total_profit]]/Tabla1[[#This Row],[Total Selling Value]]</f>
        <v>0.2857142857142857</v>
      </c>
      <c r="W274" s="4" t="str">
        <f>IF(Tabla1[[#This Row],[Total Buying Value]]&gt;=((2/3)*MAX(Tabla1[Total Buying Value])),"Grande",IF(Tabla1[[#This Row],[Total Buying Value]]&lt;=((1/3)*MAX(Tabla1[Total Buying Value])),"Pequeña","Mediana"))</f>
        <v>Mediana</v>
      </c>
      <c r="X274" s="4" t="str">
        <f>IF(Tabla1[[#This Row],[PAYMENT MODE]]="CASH","VERDADERO","FALSO")</f>
        <v>FALSO</v>
      </c>
      <c r="Y274" s="15" t="str">
        <f>TEXT(Tabla1[[#This Row],[formatted_date]],"mmm-aaaa")</f>
        <v>ene-2022</v>
      </c>
    </row>
    <row r="275" spans="1:25">
      <c r="A275">
        <v>44575</v>
      </c>
      <c r="B275" t="s">
        <v>51</v>
      </c>
      <c r="C275" t="str">
        <f>Tabla1[[#This Row],[DATE]]&amp;Tabla1[[#This Row],[PRODUCT ID]]</f>
        <v>44575P0011</v>
      </c>
      <c r="D275">
        <v>14</v>
      </c>
      <c r="E275" t="s">
        <v>70</v>
      </c>
      <c r="F275" t="s">
        <v>71</v>
      </c>
      <c r="G275" s="5">
        <v>43</v>
      </c>
      <c r="H275" t="s">
        <v>103</v>
      </c>
      <c r="I275" t="s">
        <v>120</v>
      </c>
      <c r="J275" t="s">
        <v>124</v>
      </c>
      <c r="K275" s="12">
        <v>44</v>
      </c>
      <c r="L275" s="12">
        <v>48.4</v>
      </c>
      <c r="M275" s="12">
        <v>616</v>
      </c>
      <c r="N275" s="8">
        <v>677.6</v>
      </c>
      <c r="O275">
        <v>14</v>
      </c>
      <c r="P275" t="s">
        <v>126</v>
      </c>
      <c r="Q275">
        <v>2022</v>
      </c>
      <c r="R275" s="3">
        <v>44575</v>
      </c>
      <c r="S275" s="8">
        <f>Tabla1[[#This Row],[DISCOUNT %]]%*Tabla1[[#This Row],[Total Selling Value]]</f>
        <v>291.36799999999999</v>
      </c>
      <c r="T275" s="12">
        <f>Tabla1[[#This Row],[SELLING PRICE]]-Tabla1[[#This Row],[BUYING PRIZE]]</f>
        <v>4.3999999999999986</v>
      </c>
      <c r="U275" s="12">
        <f>Tabla1[[#This Row],[profit_per_product]]*Tabla1[[#This Row],[QUANTITY]]</f>
        <v>61.59999999999998</v>
      </c>
      <c r="V275" s="16">
        <f>Tabla1[[#This Row],[total_profit]]/Tabla1[[#This Row],[Total Selling Value]]</f>
        <v>9.090909090909087E-2</v>
      </c>
      <c r="W275" s="4" t="str">
        <f>IF(Tabla1[[#This Row],[Total Buying Value]]&gt;=((2/3)*MAX(Tabla1[Total Buying Value])),"Grande",IF(Tabla1[[#This Row],[Total Buying Value]]&lt;=((1/3)*MAX(Tabla1[Total Buying Value])),"Pequeña","Mediana"))</f>
        <v>Pequeña</v>
      </c>
      <c r="X275" s="4" t="str">
        <f>IF(Tabla1[[#This Row],[PAYMENT MODE]]="CASH","VERDADERO","FALSO")</f>
        <v>FALSO</v>
      </c>
      <c r="Y275" s="15" t="str">
        <f>TEXT(Tabla1[[#This Row],[formatted_date]],"mmm-aaaa")</f>
        <v>ene-2022</v>
      </c>
    </row>
    <row r="276" spans="1:25">
      <c r="A276">
        <v>44576</v>
      </c>
      <c r="B276" t="s">
        <v>42</v>
      </c>
      <c r="C276" t="str">
        <f>Tabla1[[#This Row],[DATE]]&amp;Tabla1[[#This Row],[PRODUCT ID]]</f>
        <v>44576P0022</v>
      </c>
      <c r="D276">
        <v>10</v>
      </c>
      <c r="E276" t="s">
        <v>70</v>
      </c>
      <c r="F276" t="s">
        <v>138</v>
      </c>
      <c r="G276" s="5">
        <v>27</v>
      </c>
      <c r="H276" t="s">
        <v>92</v>
      </c>
      <c r="I276" t="s">
        <v>117</v>
      </c>
      <c r="J276" t="s">
        <v>122</v>
      </c>
      <c r="K276" s="12">
        <v>121</v>
      </c>
      <c r="L276" s="12">
        <v>141.57</v>
      </c>
      <c r="M276" s="12">
        <v>1210</v>
      </c>
      <c r="N276" s="8">
        <v>1415.7</v>
      </c>
      <c r="O276">
        <v>15</v>
      </c>
      <c r="P276" t="s">
        <v>126</v>
      </c>
      <c r="Q276">
        <v>2022</v>
      </c>
      <c r="R276" s="3">
        <v>44576</v>
      </c>
      <c r="S276" s="8">
        <f>Tabla1[[#This Row],[DISCOUNT %]]%*Tabla1[[#This Row],[Total Selling Value]]</f>
        <v>382.23900000000003</v>
      </c>
      <c r="T276" s="12">
        <f>Tabla1[[#This Row],[SELLING PRICE]]-Tabla1[[#This Row],[BUYING PRIZE]]</f>
        <v>20.569999999999993</v>
      </c>
      <c r="U276" s="12">
        <f>Tabla1[[#This Row],[profit_per_product]]*Tabla1[[#This Row],[QUANTITY]]</f>
        <v>205.69999999999993</v>
      </c>
      <c r="V276" s="16">
        <f>Tabla1[[#This Row],[total_profit]]/Tabla1[[#This Row],[Total Selling Value]]</f>
        <v>0.14529914529914525</v>
      </c>
      <c r="W276" s="4" t="str">
        <f>IF(Tabla1[[#This Row],[Total Buying Value]]&gt;=((2/3)*MAX(Tabla1[Total Buying Value])),"Grande",IF(Tabla1[[#This Row],[Total Buying Value]]&lt;=((1/3)*MAX(Tabla1[Total Buying Value])),"Pequeña","Mediana"))</f>
        <v>Mediana</v>
      </c>
      <c r="X276" s="4" t="str">
        <f>IF(Tabla1[[#This Row],[PAYMENT MODE]]="CASH","VERDADERO","FALSO")</f>
        <v>VERDADERO</v>
      </c>
      <c r="Y276" s="15" t="str">
        <f>TEXT(Tabla1[[#This Row],[formatted_date]],"mmm-aaaa")</f>
        <v>ene-2022</v>
      </c>
    </row>
    <row r="277" spans="1:25">
      <c r="A277">
        <v>44577</v>
      </c>
      <c r="B277" t="s">
        <v>29</v>
      </c>
      <c r="C277" t="str">
        <f>Tabla1[[#This Row],[DATE]]&amp;Tabla1[[#This Row],[PRODUCT ID]]</f>
        <v>44577P0014</v>
      </c>
      <c r="D277">
        <v>11</v>
      </c>
      <c r="E277" t="s">
        <v>71</v>
      </c>
      <c r="F277" t="s">
        <v>138</v>
      </c>
      <c r="G277" s="5">
        <v>13</v>
      </c>
      <c r="H277" t="s">
        <v>113</v>
      </c>
      <c r="I277" t="s">
        <v>120</v>
      </c>
      <c r="J277" t="s">
        <v>123</v>
      </c>
      <c r="K277" s="12">
        <v>112</v>
      </c>
      <c r="L277" s="12">
        <v>146.72</v>
      </c>
      <c r="M277" s="12">
        <v>1232</v>
      </c>
      <c r="N277" s="8">
        <v>1613.92</v>
      </c>
      <c r="O277">
        <v>16</v>
      </c>
      <c r="P277" t="s">
        <v>126</v>
      </c>
      <c r="Q277">
        <v>2022</v>
      </c>
      <c r="R277" s="3">
        <v>44577</v>
      </c>
      <c r="S277" s="8">
        <f>Tabla1[[#This Row],[DISCOUNT %]]%*Tabla1[[#This Row],[Total Selling Value]]</f>
        <v>209.80960000000002</v>
      </c>
      <c r="T277" s="12">
        <f>Tabla1[[#This Row],[SELLING PRICE]]-Tabla1[[#This Row],[BUYING PRIZE]]</f>
        <v>34.72</v>
      </c>
      <c r="U277" s="12">
        <f>Tabla1[[#This Row],[profit_per_product]]*Tabla1[[#This Row],[QUANTITY]]</f>
        <v>381.91999999999996</v>
      </c>
      <c r="V277" s="16">
        <f>Tabla1[[#This Row],[total_profit]]/Tabla1[[#This Row],[Total Selling Value]]</f>
        <v>0.23664122137404578</v>
      </c>
      <c r="W277" s="4" t="str">
        <f>IF(Tabla1[[#This Row],[Total Buying Value]]&gt;=((2/3)*MAX(Tabla1[Total Buying Value])),"Grande",IF(Tabla1[[#This Row],[Total Buying Value]]&lt;=((1/3)*MAX(Tabla1[Total Buying Value])),"Pequeña","Mediana"))</f>
        <v>Mediana</v>
      </c>
      <c r="X277" s="4" t="str">
        <f>IF(Tabla1[[#This Row],[PAYMENT MODE]]="CASH","VERDADERO","FALSO")</f>
        <v>VERDADERO</v>
      </c>
      <c r="Y277" s="15" t="str">
        <f>TEXT(Tabla1[[#This Row],[formatted_date]],"mmm-aaaa")</f>
        <v>ene-2022</v>
      </c>
    </row>
    <row r="278" spans="1:25">
      <c r="A278">
        <v>44578</v>
      </c>
      <c r="B278" t="s">
        <v>37</v>
      </c>
      <c r="C278" t="str">
        <f>Tabla1[[#This Row],[DATE]]&amp;Tabla1[[#This Row],[PRODUCT ID]]</f>
        <v>44578P0040</v>
      </c>
      <c r="D278">
        <v>4</v>
      </c>
      <c r="E278" t="s">
        <v>71</v>
      </c>
      <c r="F278" t="s">
        <v>71</v>
      </c>
      <c r="G278" s="5">
        <v>53</v>
      </c>
      <c r="H278" t="s">
        <v>87</v>
      </c>
      <c r="I278" t="s">
        <v>118</v>
      </c>
      <c r="J278" t="s">
        <v>123</v>
      </c>
      <c r="K278" s="12">
        <v>90</v>
      </c>
      <c r="L278" s="12">
        <v>115.2</v>
      </c>
      <c r="M278" s="12">
        <v>360</v>
      </c>
      <c r="N278" s="8">
        <v>460.8</v>
      </c>
      <c r="O278">
        <v>17</v>
      </c>
      <c r="P278" t="s">
        <v>126</v>
      </c>
      <c r="Q278">
        <v>2022</v>
      </c>
      <c r="R278" s="3">
        <v>44578</v>
      </c>
      <c r="S278" s="8">
        <f>Tabla1[[#This Row],[DISCOUNT %]]%*Tabla1[[#This Row],[Total Selling Value]]</f>
        <v>244.22400000000002</v>
      </c>
      <c r="T278" s="12">
        <f>Tabla1[[#This Row],[SELLING PRICE]]-Tabla1[[#This Row],[BUYING PRIZE]]</f>
        <v>25.200000000000003</v>
      </c>
      <c r="U278" s="12">
        <f>Tabla1[[#This Row],[profit_per_product]]*Tabla1[[#This Row],[QUANTITY]]</f>
        <v>100.80000000000001</v>
      </c>
      <c r="V278" s="16">
        <f>Tabla1[[#This Row],[total_profit]]/Tabla1[[#This Row],[Total Selling Value]]</f>
        <v>0.21875000000000003</v>
      </c>
      <c r="W278" s="4" t="str">
        <f>IF(Tabla1[[#This Row],[Total Buying Value]]&gt;=((2/3)*MAX(Tabla1[Total Buying Value])),"Grande",IF(Tabla1[[#This Row],[Total Buying Value]]&lt;=((1/3)*MAX(Tabla1[Total Buying Value])),"Pequeña","Mediana"))</f>
        <v>Pequeña</v>
      </c>
      <c r="X278" s="4" t="str">
        <f>IF(Tabla1[[#This Row],[PAYMENT MODE]]="CASH","VERDADERO","FALSO")</f>
        <v>FALSO</v>
      </c>
      <c r="Y278" s="15" t="str">
        <f>TEXT(Tabla1[[#This Row],[formatted_date]],"mmm-aaaa")</f>
        <v>ene-2022</v>
      </c>
    </row>
    <row r="279" spans="1:25">
      <c r="A279">
        <v>44579</v>
      </c>
      <c r="B279" t="s">
        <v>45</v>
      </c>
      <c r="C279" t="str">
        <f>Tabla1[[#This Row],[DATE]]&amp;Tabla1[[#This Row],[PRODUCT ID]]</f>
        <v>44579P0008</v>
      </c>
      <c r="D279">
        <v>9</v>
      </c>
      <c r="E279" t="s">
        <v>68</v>
      </c>
      <c r="F279" t="s">
        <v>138</v>
      </c>
      <c r="G279" s="5">
        <v>19</v>
      </c>
      <c r="H279" t="s">
        <v>96</v>
      </c>
      <c r="I279" t="s">
        <v>119</v>
      </c>
      <c r="J279" t="s">
        <v>123</v>
      </c>
      <c r="K279" s="12">
        <v>83</v>
      </c>
      <c r="L279" s="12">
        <v>94.62</v>
      </c>
      <c r="M279" s="12">
        <v>747</v>
      </c>
      <c r="N279" s="8">
        <v>851.58</v>
      </c>
      <c r="O279">
        <v>18</v>
      </c>
      <c r="P279" t="s">
        <v>126</v>
      </c>
      <c r="Q279">
        <v>2022</v>
      </c>
      <c r="R279" s="3">
        <v>44579</v>
      </c>
      <c r="S279" s="8">
        <f>Tabla1[[#This Row],[DISCOUNT %]]%*Tabla1[[#This Row],[Total Selling Value]]</f>
        <v>161.80020000000002</v>
      </c>
      <c r="T279" s="12">
        <f>Tabla1[[#This Row],[SELLING PRICE]]-Tabla1[[#This Row],[BUYING PRIZE]]</f>
        <v>11.620000000000005</v>
      </c>
      <c r="U279" s="12">
        <f>Tabla1[[#This Row],[profit_per_product]]*Tabla1[[#This Row],[QUANTITY]]</f>
        <v>104.58000000000004</v>
      </c>
      <c r="V279" s="16">
        <f>Tabla1[[#This Row],[total_profit]]/Tabla1[[#This Row],[Total Selling Value]]</f>
        <v>0.1228070175438597</v>
      </c>
      <c r="W279" s="4" t="str">
        <f>IF(Tabla1[[#This Row],[Total Buying Value]]&gt;=((2/3)*MAX(Tabla1[Total Buying Value])),"Grande",IF(Tabla1[[#This Row],[Total Buying Value]]&lt;=((1/3)*MAX(Tabla1[Total Buying Value])),"Pequeña","Mediana"))</f>
        <v>Pequeña</v>
      </c>
      <c r="X279" s="4" t="str">
        <f>IF(Tabla1[[#This Row],[PAYMENT MODE]]="CASH","VERDADERO","FALSO")</f>
        <v>VERDADERO</v>
      </c>
      <c r="Y279" s="15" t="str">
        <f>TEXT(Tabla1[[#This Row],[formatted_date]],"mmm-aaaa")</f>
        <v>ene-2022</v>
      </c>
    </row>
    <row r="280" spans="1:25">
      <c r="A280">
        <v>44581</v>
      </c>
      <c r="B280" t="s">
        <v>52</v>
      </c>
      <c r="C280" t="str">
        <f>Tabla1[[#This Row],[DATE]]&amp;Tabla1[[#This Row],[PRODUCT ID]]</f>
        <v>44581P0021</v>
      </c>
      <c r="D280">
        <v>2</v>
      </c>
      <c r="E280" t="s">
        <v>70</v>
      </c>
      <c r="F280" t="s">
        <v>138</v>
      </c>
      <c r="G280" s="5">
        <v>48</v>
      </c>
      <c r="H280" t="s">
        <v>104</v>
      </c>
      <c r="I280" t="s">
        <v>117</v>
      </c>
      <c r="J280" t="s">
        <v>122</v>
      </c>
      <c r="K280" s="12">
        <v>126</v>
      </c>
      <c r="L280" s="12">
        <v>162.54</v>
      </c>
      <c r="M280" s="12">
        <v>252</v>
      </c>
      <c r="N280" s="8">
        <v>325.08</v>
      </c>
      <c r="O280">
        <v>20</v>
      </c>
      <c r="P280" t="s">
        <v>126</v>
      </c>
      <c r="Q280">
        <v>2022</v>
      </c>
      <c r="R280" s="3">
        <v>44581</v>
      </c>
      <c r="S280" s="8">
        <f>Tabla1[[#This Row],[DISCOUNT %]]%*Tabla1[[#This Row],[Total Selling Value]]</f>
        <v>156.0384</v>
      </c>
      <c r="T280" s="12">
        <f>Tabla1[[#This Row],[SELLING PRICE]]-Tabla1[[#This Row],[BUYING PRIZE]]</f>
        <v>36.539999999999992</v>
      </c>
      <c r="U280" s="12">
        <f>Tabla1[[#This Row],[profit_per_product]]*Tabla1[[#This Row],[QUANTITY]]</f>
        <v>73.079999999999984</v>
      </c>
      <c r="V280" s="16">
        <f>Tabla1[[#This Row],[total_profit]]/Tabla1[[#This Row],[Total Selling Value]]</f>
        <v>0.22480620155038755</v>
      </c>
      <c r="W280" s="4" t="str">
        <f>IF(Tabla1[[#This Row],[Total Buying Value]]&gt;=((2/3)*MAX(Tabla1[Total Buying Value])),"Grande",IF(Tabla1[[#This Row],[Total Buying Value]]&lt;=((1/3)*MAX(Tabla1[Total Buying Value])),"Pequeña","Mediana"))</f>
        <v>Pequeña</v>
      </c>
      <c r="X280" s="4" t="str">
        <f>IF(Tabla1[[#This Row],[PAYMENT MODE]]="CASH","VERDADERO","FALSO")</f>
        <v>VERDADERO</v>
      </c>
      <c r="Y280" s="15" t="str">
        <f>TEXT(Tabla1[[#This Row],[formatted_date]],"mmm-aaaa")</f>
        <v>ene-2022</v>
      </c>
    </row>
    <row r="281" spans="1:25">
      <c r="A281">
        <v>44581</v>
      </c>
      <c r="B281" t="s">
        <v>29</v>
      </c>
      <c r="C281" t="str">
        <f>Tabla1[[#This Row],[DATE]]&amp;Tabla1[[#This Row],[PRODUCT ID]]</f>
        <v>44581P0014</v>
      </c>
      <c r="D281">
        <v>7</v>
      </c>
      <c r="E281" t="s">
        <v>71</v>
      </c>
      <c r="F281" t="s">
        <v>71</v>
      </c>
      <c r="G281" s="5">
        <v>45</v>
      </c>
      <c r="H281" t="s">
        <v>113</v>
      </c>
      <c r="I281" t="s">
        <v>120</v>
      </c>
      <c r="J281" t="s">
        <v>123</v>
      </c>
      <c r="K281" s="12">
        <v>112</v>
      </c>
      <c r="L281" s="12">
        <v>146.72</v>
      </c>
      <c r="M281" s="12">
        <v>784</v>
      </c>
      <c r="N281" s="8">
        <v>1027.04</v>
      </c>
      <c r="O281">
        <v>20</v>
      </c>
      <c r="P281" t="s">
        <v>126</v>
      </c>
      <c r="Q281">
        <v>2022</v>
      </c>
      <c r="R281" s="3">
        <v>44581</v>
      </c>
      <c r="S281" s="8">
        <f>Tabla1[[#This Row],[DISCOUNT %]]%*Tabla1[[#This Row],[Total Selling Value]]</f>
        <v>462.16800000000001</v>
      </c>
      <c r="T281" s="12">
        <f>Tabla1[[#This Row],[SELLING PRICE]]-Tabla1[[#This Row],[BUYING PRIZE]]</f>
        <v>34.72</v>
      </c>
      <c r="U281" s="12">
        <f>Tabla1[[#This Row],[profit_per_product]]*Tabla1[[#This Row],[QUANTITY]]</f>
        <v>243.04</v>
      </c>
      <c r="V281" s="16">
        <f>Tabla1[[#This Row],[total_profit]]/Tabla1[[#This Row],[Total Selling Value]]</f>
        <v>0.23664122137404581</v>
      </c>
      <c r="W281" s="4" t="str">
        <f>IF(Tabla1[[#This Row],[Total Buying Value]]&gt;=((2/3)*MAX(Tabla1[Total Buying Value])),"Grande",IF(Tabla1[[#This Row],[Total Buying Value]]&lt;=((1/3)*MAX(Tabla1[Total Buying Value])),"Pequeña","Mediana"))</f>
        <v>Mediana</v>
      </c>
      <c r="X281" s="4" t="str">
        <f>IF(Tabla1[[#This Row],[PAYMENT MODE]]="CASH","VERDADERO","FALSO")</f>
        <v>FALSO</v>
      </c>
      <c r="Y281" s="15" t="str">
        <f>TEXT(Tabla1[[#This Row],[formatted_date]],"mmm-aaaa")</f>
        <v>ene-2022</v>
      </c>
    </row>
    <row r="282" spans="1:25">
      <c r="A282">
        <v>44583</v>
      </c>
      <c r="B282" t="s">
        <v>36</v>
      </c>
      <c r="C282" t="str">
        <f>Tabla1[[#This Row],[DATE]]&amp;Tabla1[[#This Row],[PRODUCT ID]]</f>
        <v>44583P0001</v>
      </c>
      <c r="D282">
        <v>6</v>
      </c>
      <c r="E282" t="s">
        <v>71</v>
      </c>
      <c r="F282" t="s">
        <v>138</v>
      </c>
      <c r="G282" s="5">
        <v>8</v>
      </c>
      <c r="H282" t="s">
        <v>86</v>
      </c>
      <c r="I282" t="s">
        <v>119</v>
      </c>
      <c r="J282" t="s">
        <v>123</v>
      </c>
      <c r="K282" s="12">
        <v>98</v>
      </c>
      <c r="L282" s="12">
        <v>103.88</v>
      </c>
      <c r="M282" s="12">
        <v>588</v>
      </c>
      <c r="N282" s="8">
        <v>623.28</v>
      </c>
      <c r="O282">
        <v>22</v>
      </c>
      <c r="P282" t="s">
        <v>126</v>
      </c>
      <c r="Q282">
        <v>2022</v>
      </c>
      <c r="R282" s="3">
        <v>44583</v>
      </c>
      <c r="S282" s="8">
        <f>Tabla1[[#This Row],[DISCOUNT %]]%*Tabla1[[#This Row],[Total Selling Value]]</f>
        <v>49.862400000000001</v>
      </c>
      <c r="T282" s="12">
        <f>Tabla1[[#This Row],[SELLING PRICE]]-Tabla1[[#This Row],[BUYING PRIZE]]</f>
        <v>5.8799999999999955</v>
      </c>
      <c r="U282" s="12">
        <f>Tabla1[[#This Row],[profit_per_product]]*Tabla1[[#This Row],[QUANTITY]]</f>
        <v>35.279999999999973</v>
      </c>
      <c r="V282" s="16">
        <f>Tabla1[[#This Row],[total_profit]]/Tabla1[[#This Row],[Total Selling Value]]</f>
        <v>5.660377358490562E-2</v>
      </c>
      <c r="W282" s="4" t="str">
        <f>IF(Tabla1[[#This Row],[Total Buying Value]]&gt;=((2/3)*MAX(Tabla1[Total Buying Value])),"Grande",IF(Tabla1[[#This Row],[Total Buying Value]]&lt;=((1/3)*MAX(Tabla1[Total Buying Value])),"Pequeña","Mediana"))</f>
        <v>Pequeña</v>
      </c>
      <c r="X282" s="4" t="str">
        <f>IF(Tabla1[[#This Row],[PAYMENT MODE]]="CASH","VERDADERO","FALSO")</f>
        <v>VERDADERO</v>
      </c>
      <c r="Y282" s="15" t="str">
        <f>TEXT(Tabla1[[#This Row],[formatted_date]],"mmm-aaaa")</f>
        <v>ene-2022</v>
      </c>
    </row>
    <row r="283" spans="1:25">
      <c r="A283">
        <v>44584</v>
      </c>
      <c r="B283" t="s">
        <v>49</v>
      </c>
      <c r="C283" t="str">
        <f>Tabla1[[#This Row],[DATE]]&amp;Tabla1[[#This Row],[PRODUCT ID]]</f>
        <v>44584P0002</v>
      </c>
      <c r="D283">
        <v>5</v>
      </c>
      <c r="E283" t="s">
        <v>68</v>
      </c>
      <c r="F283" t="s">
        <v>138</v>
      </c>
      <c r="G283" s="5">
        <v>39</v>
      </c>
      <c r="H283" t="s">
        <v>101</v>
      </c>
      <c r="I283" t="s">
        <v>119</v>
      </c>
      <c r="J283" t="s">
        <v>123</v>
      </c>
      <c r="K283" s="12">
        <v>105</v>
      </c>
      <c r="L283" s="12">
        <v>142.80000000000001</v>
      </c>
      <c r="M283" s="12">
        <v>525</v>
      </c>
      <c r="N283" s="8">
        <v>714</v>
      </c>
      <c r="O283">
        <v>23</v>
      </c>
      <c r="P283" t="s">
        <v>126</v>
      </c>
      <c r="Q283">
        <v>2022</v>
      </c>
      <c r="R283" s="3">
        <v>44584</v>
      </c>
      <c r="S283" s="8">
        <f>Tabla1[[#This Row],[DISCOUNT %]]%*Tabla1[[#This Row],[Total Selling Value]]</f>
        <v>278.46000000000004</v>
      </c>
      <c r="T283" s="12">
        <f>Tabla1[[#This Row],[SELLING PRICE]]-Tabla1[[#This Row],[BUYING PRIZE]]</f>
        <v>37.800000000000011</v>
      </c>
      <c r="U283" s="12">
        <f>Tabla1[[#This Row],[profit_per_product]]*Tabla1[[#This Row],[QUANTITY]]</f>
        <v>189.00000000000006</v>
      </c>
      <c r="V283" s="16">
        <f>Tabla1[[#This Row],[total_profit]]/Tabla1[[#This Row],[Total Selling Value]]</f>
        <v>0.26470588235294124</v>
      </c>
      <c r="W283" s="4" t="str">
        <f>IF(Tabla1[[#This Row],[Total Buying Value]]&gt;=((2/3)*MAX(Tabla1[Total Buying Value])),"Grande",IF(Tabla1[[#This Row],[Total Buying Value]]&lt;=((1/3)*MAX(Tabla1[Total Buying Value])),"Pequeña","Mediana"))</f>
        <v>Pequeña</v>
      </c>
      <c r="X283" s="4" t="str">
        <f>IF(Tabla1[[#This Row],[PAYMENT MODE]]="CASH","VERDADERO","FALSO")</f>
        <v>VERDADERO</v>
      </c>
      <c r="Y283" s="15" t="str">
        <f>TEXT(Tabla1[[#This Row],[formatted_date]],"mmm-aaaa")</f>
        <v>ene-2022</v>
      </c>
    </row>
    <row r="284" spans="1:25">
      <c r="A284">
        <v>44584</v>
      </c>
      <c r="B284" t="s">
        <v>30</v>
      </c>
      <c r="C284" t="str">
        <f>Tabla1[[#This Row],[DATE]]&amp;Tabla1[[#This Row],[PRODUCT ID]]</f>
        <v>44584P0042</v>
      </c>
      <c r="D284">
        <v>8</v>
      </c>
      <c r="E284" t="s">
        <v>70</v>
      </c>
      <c r="F284" t="s">
        <v>71</v>
      </c>
      <c r="G284" s="5">
        <v>14</v>
      </c>
      <c r="H284" t="s">
        <v>80</v>
      </c>
      <c r="I284" t="s">
        <v>118</v>
      </c>
      <c r="J284" t="s">
        <v>122</v>
      </c>
      <c r="K284" s="12">
        <v>120</v>
      </c>
      <c r="L284" s="12">
        <v>162</v>
      </c>
      <c r="M284" s="12">
        <v>960</v>
      </c>
      <c r="N284" s="8">
        <v>1296</v>
      </c>
      <c r="O284">
        <v>23</v>
      </c>
      <c r="P284" t="s">
        <v>126</v>
      </c>
      <c r="Q284">
        <v>2022</v>
      </c>
      <c r="R284" s="3">
        <v>44584</v>
      </c>
      <c r="S284" s="8">
        <f>Tabla1[[#This Row],[DISCOUNT %]]%*Tabla1[[#This Row],[Total Selling Value]]</f>
        <v>181.44000000000003</v>
      </c>
      <c r="T284" s="12">
        <f>Tabla1[[#This Row],[SELLING PRICE]]-Tabla1[[#This Row],[BUYING PRIZE]]</f>
        <v>42</v>
      </c>
      <c r="U284" s="12">
        <f>Tabla1[[#This Row],[profit_per_product]]*Tabla1[[#This Row],[QUANTITY]]</f>
        <v>336</v>
      </c>
      <c r="V284" s="16">
        <f>Tabla1[[#This Row],[total_profit]]/Tabla1[[#This Row],[Total Selling Value]]</f>
        <v>0.25925925925925924</v>
      </c>
      <c r="W284" s="4" t="str">
        <f>IF(Tabla1[[#This Row],[Total Buying Value]]&gt;=((2/3)*MAX(Tabla1[Total Buying Value])),"Grande",IF(Tabla1[[#This Row],[Total Buying Value]]&lt;=((1/3)*MAX(Tabla1[Total Buying Value])),"Pequeña","Mediana"))</f>
        <v>Mediana</v>
      </c>
      <c r="X284" s="4" t="str">
        <f>IF(Tabla1[[#This Row],[PAYMENT MODE]]="CASH","VERDADERO","FALSO")</f>
        <v>FALSO</v>
      </c>
      <c r="Y284" s="15" t="str">
        <f>TEXT(Tabla1[[#This Row],[formatted_date]],"mmm-aaaa")</f>
        <v>ene-2022</v>
      </c>
    </row>
    <row r="285" spans="1:25">
      <c r="A285">
        <v>44585</v>
      </c>
      <c r="B285" t="s">
        <v>48</v>
      </c>
      <c r="C285" t="str">
        <f>Tabla1[[#This Row],[DATE]]&amp;Tabla1[[#This Row],[PRODUCT ID]]</f>
        <v>44585P0030</v>
      </c>
      <c r="D285">
        <v>15</v>
      </c>
      <c r="E285" t="s">
        <v>71</v>
      </c>
      <c r="F285" t="s">
        <v>71</v>
      </c>
      <c r="G285" s="5">
        <v>19</v>
      </c>
      <c r="H285" t="s">
        <v>99</v>
      </c>
      <c r="I285" t="s">
        <v>121</v>
      </c>
      <c r="J285" t="s">
        <v>122</v>
      </c>
      <c r="K285" s="12">
        <v>148</v>
      </c>
      <c r="L285" s="12">
        <v>201.28</v>
      </c>
      <c r="M285" s="12">
        <v>2220</v>
      </c>
      <c r="N285" s="8">
        <v>3019.2</v>
      </c>
      <c r="O285">
        <v>24</v>
      </c>
      <c r="P285" t="s">
        <v>126</v>
      </c>
      <c r="Q285">
        <v>2022</v>
      </c>
      <c r="R285" s="3">
        <v>44585</v>
      </c>
      <c r="S285" s="8">
        <f>Tabla1[[#This Row],[DISCOUNT %]]%*Tabla1[[#This Row],[Total Selling Value]]</f>
        <v>573.64800000000002</v>
      </c>
      <c r="T285" s="12">
        <f>Tabla1[[#This Row],[SELLING PRICE]]-Tabla1[[#This Row],[BUYING PRIZE]]</f>
        <v>53.28</v>
      </c>
      <c r="U285" s="12">
        <f>Tabla1[[#This Row],[profit_per_product]]*Tabla1[[#This Row],[QUANTITY]]</f>
        <v>799.2</v>
      </c>
      <c r="V285" s="16">
        <f>Tabla1[[#This Row],[total_profit]]/Tabla1[[#This Row],[Total Selling Value]]</f>
        <v>0.26470588235294124</v>
      </c>
      <c r="W285" s="4" t="str">
        <f>IF(Tabla1[[#This Row],[Total Buying Value]]&gt;=((2/3)*MAX(Tabla1[Total Buying Value])),"Grande",IF(Tabla1[[#This Row],[Total Buying Value]]&lt;=((1/3)*MAX(Tabla1[Total Buying Value])),"Pequeña","Mediana"))</f>
        <v>Grande</v>
      </c>
      <c r="X285" s="4" t="str">
        <f>IF(Tabla1[[#This Row],[PAYMENT MODE]]="CASH","VERDADERO","FALSO")</f>
        <v>FALSO</v>
      </c>
      <c r="Y285" s="15" t="str">
        <f>TEXT(Tabla1[[#This Row],[formatted_date]],"mmm-aaaa")</f>
        <v>ene-2022</v>
      </c>
    </row>
    <row r="286" spans="1:25">
      <c r="A286">
        <v>44586</v>
      </c>
      <c r="B286" t="s">
        <v>59</v>
      </c>
      <c r="C286" t="str">
        <f>Tabla1[[#This Row],[DATE]]&amp;Tabla1[[#This Row],[PRODUCT ID]]</f>
        <v>44586P0017</v>
      </c>
      <c r="D286">
        <v>14</v>
      </c>
      <c r="E286" t="s">
        <v>70</v>
      </c>
      <c r="F286" t="s">
        <v>138</v>
      </c>
      <c r="G286" s="5">
        <v>44</v>
      </c>
      <c r="H286" t="s">
        <v>111</v>
      </c>
      <c r="I286" t="s">
        <v>120</v>
      </c>
      <c r="J286" t="s">
        <v>122</v>
      </c>
      <c r="K286" s="12">
        <v>134</v>
      </c>
      <c r="L286" s="12">
        <v>156.78</v>
      </c>
      <c r="M286" s="12">
        <v>1876</v>
      </c>
      <c r="N286" s="8">
        <v>2194.92</v>
      </c>
      <c r="O286">
        <v>25</v>
      </c>
      <c r="P286" t="s">
        <v>126</v>
      </c>
      <c r="Q286">
        <v>2022</v>
      </c>
      <c r="R286" s="3">
        <v>44586</v>
      </c>
      <c r="S286" s="8">
        <f>Tabla1[[#This Row],[DISCOUNT %]]%*Tabla1[[#This Row],[Total Selling Value]]</f>
        <v>965.76480000000004</v>
      </c>
      <c r="T286" s="12">
        <f>Tabla1[[#This Row],[SELLING PRICE]]-Tabla1[[#This Row],[BUYING PRIZE]]</f>
        <v>22.78</v>
      </c>
      <c r="U286" s="12">
        <f>Tabla1[[#This Row],[profit_per_product]]*Tabla1[[#This Row],[QUANTITY]]</f>
        <v>318.92</v>
      </c>
      <c r="V286" s="16">
        <f>Tabla1[[#This Row],[total_profit]]/Tabla1[[#This Row],[Total Selling Value]]</f>
        <v>0.14529914529914531</v>
      </c>
      <c r="W286" s="4" t="str">
        <f>IF(Tabla1[[#This Row],[Total Buying Value]]&gt;=((2/3)*MAX(Tabla1[Total Buying Value])),"Grande",IF(Tabla1[[#This Row],[Total Buying Value]]&lt;=((1/3)*MAX(Tabla1[Total Buying Value])),"Pequeña","Mediana"))</f>
        <v>Grande</v>
      </c>
      <c r="X286" s="4" t="str">
        <f>IF(Tabla1[[#This Row],[PAYMENT MODE]]="CASH","VERDADERO","FALSO")</f>
        <v>VERDADERO</v>
      </c>
      <c r="Y286" s="15" t="str">
        <f>TEXT(Tabla1[[#This Row],[formatted_date]],"mmm-aaaa")</f>
        <v>ene-2022</v>
      </c>
    </row>
    <row r="287" spans="1:25">
      <c r="A287">
        <v>44589</v>
      </c>
      <c r="B287" t="s">
        <v>41</v>
      </c>
      <c r="C287" t="str">
        <f>Tabla1[[#This Row],[DATE]]&amp;Tabla1[[#This Row],[PRODUCT ID]]</f>
        <v>44589P0016</v>
      </c>
      <c r="D287">
        <v>11</v>
      </c>
      <c r="E287" t="s">
        <v>70</v>
      </c>
      <c r="F287" t="s">
        <v>71</v>
      </c>
      <c r="G287" s="5">
        <v>0</v>
      </c>
      <c r="H287" t="s">
        <v>91</v>
      </c>
      <c r="I287" t="s">
        <v>120</v>
      </c>
      <c r="J287" t="s">
        <v>125</v>
      </c>
      <c r="K287" s="12">
        <v>13</v>
      </c>
      <c r="L287" s="12">
        <v>16.64</v>
      </c>
      <c r="M287" s="12">
        <v>143</v>
      </c>
      <c r="N287" s="8">
        <v>183.04</v>
      </c>
      <c r="O287">
        <v>28</v>
      </c>
      <c r="P287" t="s">
        <v>126</v>
      </c>
      <c r="Q287">
        <v>2022</v>
      </c>
      <c r="R287" s="3">
        <v>44589</v>
      </c>
      <c r="S287" s="8">
        <f>Tabla1[[#This Row],[DISCOUNT %]]%*Tabla1[[#This Row],[Total Selling Value]]</f>
        <v>0</v>
      </c>
      <c r="T287" s="12">
        <f>Tabla1[[#This Row],[SELLING PRICE]]-Tabla1[[#This Row],[BUYING PRIZE]]</f>
        <v>3.6400000000000006</v>
      </c>
      <c r="U287" s="12">
        <f>Tabla1[[#This Row],[profit_per_product]]*Tabla1[[#This Row],[QUANTITY]]</f>
        <v>40.040000000000006</v>
      </c>
      <c r="V287" s="16">
        <f>Tabla1[[#This Row],[total_profit]]/Tabla1[[#This Row],[Total Selling Value]]</f>
        <v>0.21875000000000006</v>
      </c>
      <c r="W287" s="4" t="str">
        <f>IF(Tabla1[[#This Row],[Total Buying Value]]&gt;=((2/3)*MAX(Tabla1[Total Buying Value])),"Grande",IF(Tabla1[[#This Row],[Total Buying Value]]&lt;=((1/3)*MAX(Tabla1[Total Buying Value])),"Pequeña","Mediana"))</f>
        <v>Pequeña</v>
      </c>
      <c r="X287" s="4" t="str">
        <f>IF(Tabla1[[#This Row],[PAYMENT MODE]]="CASH","VERDADERO","FALSO")</f>
        <v>FALSO</v>
      </c>
      <c r="Y287" s="15" t="str">
        <f>TEXT(Tabla1[[#This Row],[formatted_date]],"mmm-aaaa")</f>
        <v>ene-2022</v>
      </c>
    </row>
    <row r="288" spans="1:25">
      <c r="A288">
        <v>44592</v>
      </c>
      <c r="B288" t="s">
        <v>32</v>
      </c>
      <c r="C288" t="str">
        <f>Tabla1[[#This Row],[DATE]]&amp;Tabla1[[#This Row],[PRODUCT ID]]</f>
        <v>44592P0023</v>
      </c>
      <c r="D288">
        <v>6</v>
      </c>
      <c r="E288" t="s">
        <v>71</v>
      </c>
      <c r="F288" t="s">
        <v>138</v>
      </c>
      <c r="G288" s="5">
        <v>27</v>
      </c>
      <c r="H288" t="s">
        <v>82</v>
      </c>
      <c r="I288" t="s">
        <v>117</v>
      </c>
      <c r="J288" t="s">
        <v>122</v>
      </c>
      <c r="K288" s="12">
        <v>141</v>
      </c>
      <c r="L288" s="12">
        <v>149.46</v>
      </c>
      <c r="M288" s="12">
        <v>846</v>
      </c>
      <c r="N288" s="8">
        <v>896.76</v>
      </c>
      <c r="O288">
        <v>31</v>
      </c>
      <c r="P288" t="s">
        <v>126</v>
      </c>
      <c r="Q288">
        <v>2022</v>
      </c>
      <c r="R288" s="3">
        <v>44592</v>
      </c>
      <c r="S288" s="8">
        <f>Tabla1[[#This Row],[DISCOUNT %]]%*Tabla1[[#This Row],[Total Selling Value]]</f>
        <v>242.12520000000001</v>
      </c>
      <c r="T288" s="12">
        <f>Tabla1[[#This Row],[SELLING PRICE]]-Tabla1[[#This Row],[BUYING PRIZE]]</f>
        <v>8.460000000000008</v>
      </c>
      <c r="U288" s="12">
        <f>Tabla1[[#This Row],[profit_per_product]]*Tabla1[[#This Row],[QUANTITY]]</f>
        <v>50.760000000000048</v>
      </c>
      <c r="V288" s="16">
        <f>Tabla1[[#This Row],[total_profit]]/Tabla1[[#This Row],[Total Selling Value]]</f>
        <v>5.6603773584905717E-2</v>
      </c>
      <c r="W288" s="4" t="str">
        <f>IF(Tabla1[[#This Row],[Total Buying Value]]&gt;=((2/3)*MAX(Tabla1[Total Buying Value])),"Grande",IF(Tabla1[[#This Row],[Total Buying Value]]&lt;=((1/3)*MAX(Tabla1[Total Buying Value])),"Pequeña","Mediana"))</f>
        <v>Mediana</v>
      </c>
      <c r="X288" s="4" t="str">
        <f>IF(Tabla1[[#This Row],[PAYMENT MODE]]="CASH","VERDADERO","FALSO")</f>
        <v>VERDADERO</v>
      </c>
      <c r="Y288" s="15" t="str">
        <f>TEXT(Tabla1[[#This Row],[formatted_date]],"mmm-aaaa")</f>
        <v>ene-2022</v>
      </c>
    </row>
    <row r="289" spans="1:25">
      <c r="A289">
        <v>44592</v>
      </c>
      <c r="B289" t="s">
        <v>61</v>
      </c>
      <c r="C289" t="str">
        <f>Tabla1[[#This Row],[DATE]]&amp;Tabla1[[#This Row],[PRODUCT ID]]</f>
        <v>44592P0041</v>
      </c>
      <c r="D289">
        <v>9</v>
      </c>
      <c r="E289" t="s">
        <v>70</v>
      </c>
      <c r="F289" t="s">
        <v>138</v>
      </c>
      <c r="G289" s="5">
        <v>20</v>
      </c>
      <c r="H289" t="s">
        <v>114</v>
      </c>
      <c r="I289" t="s">
        <v>118</v>
      </c>
      <c r="J289" t="s">
        <v>122</v>
      </c>
      <c r="K289" s="12">
        <v>138</v>
      </c>
      <c r="L289" s="12">
        <v>173.88</v>
      </c>
      <c r="M289" s="12">
        <v>1242</v>
      </c>
      <c r="N289" s="8">
        <v>1564.92</v>
      </c>
      <c r="O289">
        <v>31</v>
      </c>
      <c r="P289" t="s">
        <v>126</v>
      </c>
      <c r="Q289">
        <v>2022</v>
      </c>
      <c r="R289" s="3">
        <v>44592</v>
      </c>
      <c r="S289" s="8">
        <f>Tabla1[[#This Row],[DISCOUNT %]]%*Tabla1[[#This Row],[Total Selling Value]]</f>
        <v>312.98400000000004</v>
      </c>
      <c r="T289" s="12">
        <f>Tabla1[[#This Row],[SELLING PRICE]]-Tabla1[[#This Row],[BUYING PRIZE]]</f>
        <v>35.879999999999995</v>
      </c>
      <c r="U289" s="12">
        <f>Tabla1[[#This Row],[profit_per_product]]*Tabla1[[#This Row],[QUANTITY]]</f>
        <v>322.91999999999996</v>
      </c>
      <c r="V289" s="16">
        <f>Tabla1[[#This Row],[total_profit]]/Tabla1[[#This Row],[Total Selling Value]]</f>
        <v>0.20634920634920631</v>
      </c>
      <c r="W289" s="4" t="str">
        <f>IF(Tabla1[[#This Row],[Total Buying Value]]&gt;=((2/3)*MAX(Tabla1[Total Buying Value])),"Grande",IF(Tabla1[[#This Row],[Total Buying Value]]&lt;=((1/3)*MAX(Tabla1[Total Buying Value])),"Pequeña","Mediana"))</f>
        <v>Mediana</v>
      </c>
      <c r="X289" s="4" t="str">
        <f>IF(Tabla1[[#This Row],[PAYMENT MODE]]="CASH","VERDADERO","FALSO")</f>
        <v>VERDADERO</v>
      </c>
      <c r="Y289" s="15" t="str">
        <f>TEXT(Tabla1[[#This Row],[formatted_date]],"mmm-aaaa")</f>
        <v>ene-2022</v>
      </c>
    </row>
    <row r="290" spans="1:25">
      <c r="A290">
        <v>44593</v>
      </c>
      <c r="B290" t="s">
        <v>44</v>
      </c>
      <c r="C290" t="str">
        <f>Tabla1[[#This Row],[DATE]]&amp;Tabla1[[#This Row],[PRODUCT ID]]</f>
        <v>44593P0005</v>
      </c>
      <c r="D290">
        <v>9</v>
      </c>
      <c r="E290" t="s">
        <v>70</v>
      </c>
      <c r="F290" t="s">
        <v>138</v>
      </c>
      <c r="G290" s="5">
        <v>17</v>
      </c>
      <c r="H290" t="s">
        <v>95</v>
      </c>
      <c r="I290" t="s">
        <v>119</v>
      </c>
      <c r="J290" t="s">
        <v>122</v>
      </c>
      <c r="K290" s="12">
        <v>133</v>
      </c>
      <c r="L290" s="12">
        <v>155.61000000000001</v>
      </c>
      <c r="M290" s="12">
        <v>1197</v>
      </c>
      <c r="N290" s="8">
        <v>1400.49</v>
      </c>
      <c r="O290">
        <v>1</v>
      </c>
      <c r="P290" t="s">
        <v>127</v>
      </c>
      <c r="Q290">
        <v>2022</v>
      </c>
      <c r="R290" s="3">
        <v>44593</v>
      </c>
      <c r="S290" s="8">
        <f>Tabla1[[#This Row],[DISCOUNT %]]%*Tabla1[[#This Row],[Total Selling Value]]</f>
        <v>238.08330000000001</v>
      </c>
      <c r="T290" s="12">
        <f>Tabla1[[#This Row],[SELLING PRICE]]-Tabla1[[#This Row],[BUYING PRIZE]]</f>
        <v>22.610000000000014</v>
      </c>
      <c r="U290" s="12">
        <f>Tabla1[[#This Row],[profit_per_product]]*Tabla1[[#This Row],[QUANTITY]]</f>
        <v>203.49000000000012</v>
      </c>
      <c r="V290" s="16">
        <f>Tabla1[[#This Row],[total_profit]]/Tabla1[[#This Row],[Total Selling Value]]</f>
        <v>0.14529914529914539</v>
      </c>
      <c r="W290" s="4" t="str">
        <f>IF(Tabla1[[#This Row],[Total Buying Value]]&gt;=((2/3)*MAX(Tabla1[Total Buying Value])),"Grande",IF(Tabla1[[#This Row],[Total Buying Value]]&lt;=((1/3)*MAX(Tabla1[Total Buying Value])),"Pequeña","Mediana"))</f>
        <v>Mediana</v>
      </c>
      <c r="X290" s="4" t="str">
        <f>IF(Tabla1[[#This Row],[PAYMENT MODE]]="CASH","VERDADERO","FALSO")</f>
        <v>VERDADERO</v>
      </c>
      <c r="Y290" s="15" t="str">
        <f>TEXT(Tabla1[[#This Row],[formatted_date]],"mmm-aaaa")</f>
        <v>feb-2022</v>
      </c>
    </row>
    <row r="291" spans="1:25">
      <c r="A291">
        <v>44595</v>
      </c>
      <c r="B291" t="s">
        <v>29</v>
      </c>
      <c r="C291" t="str">
        <f>Tabla1[[#This Row],[DATE]]&amp;Tabla1[[#This Row],[PRODUCT ID]]</f>
        <v>44595P0014</v>
      </c>
      <c r="D291">
        <v>8</v>
      </c>
      <c r="E291" t="s">
        <v>70</v>
      </c>
      <c r="F291" t="s">
        <v>71</v>
      </c>
      <c r="G291" s="5">
        <v>28</v>
      </c>
      <c r="H291" t="s">
        <v>113</v>
      </c>
      <c r="I291" t="s">
        <v>120</v>
      </c>
      <c r="J291" t="s">
        <v>123</v>
      </c>
      <c r="K291" s="12">
        <v>112</v>
      </c>
      <c r="L291" s="12">
        <v>146.72</v>
      </c>
      <c r="M291" s="12">
        <v>896</v>
      </c>
      <c r="N291" s="8">
        <v>1173.76</v>
      </c>
      <c r="O291">
        <v>3</v>
      </c>
      <c r="P291" t="s">
        <v>127</v>
      </c>
      <c r="Q291">
        <v>2022</v>
      </c>
      <c r="R291" s="3">
        <v>44595</v>
      </c>
      <c r="S291" s="8">
        <f>Tabla1[[#This Row],[DISCOUNT %]]%*Tabla1[[#This Row],[Total Selling Value]]</f>
        <v>328.65280000000001</v>
      </c>
      <c r="T291" s="12">
        <f>Tabla1[[#This Row],[SELLING PRICE]]-Tabla1[[#This Row],[BUYING PRIZE]]</f>
        <v>34.72</v>
      </c>
      <c r="U291" s="12">
        <f>Tabla1[[#This Row],[profit_per_product]]*Tabla1[[#This Row],[QUANTITY]]</f>
        <v>277.76</v>
      </c>
      <c r="V291" s="16">
        <f>Tabla1[[#This Row],[total_profit]]/Tabla1[[#This Row],[Total Selling Value]]</f>
        <v>0.23664122137404581</v>
      </c>
      <c r="W291" s="4" t="str">
        <f>IF(Tabla1[[#This Row],[Total Buying Value]]&gt;=((2/3)*MAX(Tabla1[Total Buying Value])),"Grande",IF(Tabla1[[#This Row],[Total Buying Value]]&lt;=((1/3)*MAX(Tabla1[Total Buying Value])),"Pequeña","Mediana"))</f>
        <v>Mediana</v>
      </c>
      <c r="X291" s="4" t="str">
        <f>IF(Tabla1[[#This Row],[PAYMENT MODE]]="CASH","VERDADERO","FALSO")</f>
        <v>FALSO</v>
      </c>
      <c r="Y291" s="15" t="str">
        <f>TEXT(Tabla1[[#This Row],[formatted_date]],"mmm-aaaa")</f>
        <v>feb-2022</v>
      </c>
    </row>
    <row r="292" spans="1:25">
      <c r="A292">
        <v>44597</v>
      </c>
      <c r="B292" t="s">
        <v>50</v>
      </c>
      <c r="C292" t="str">
        <f>Tabla1[[#This Row],[DATE]]&amp;Tabla1[[#This Row],[PRODUCT ID]]</f>
        <v>44597P0018</v>
      </c>
      <c r="D292">
        <v>6</v>
      </c>
      <c r="E292" t="s">
        <v>70</v>
      </c>
      <c r="F292" t="s">
        <v>138</v>
      </c>
      <c r="G292" s="5">
        <v>27</v>
      </c>
      <c r="H292" t="s">
        <v>102</v>
      </c>
      <c r="I292" t="s">
        <v>120</v>
      </c>
      <c r="J292" t="s">
        <v>125</v>
      </c>
      <c r="K292" s="12">
        <v>37</v>
      </c>
      <c r="L292" s="12">
        <v>49.21</v>
      </c>
      <c r="M292" s="12">
        <v>222</v>
      </c>
      <c r="N292" s="8">
        <v>295.26</v>
      </c>
      <c r="O292">
        <v>5</v>
      </c>
      <c r="P292" t="s">
        <v>127</v>
      </c>
      <c r="Q292">
        <v>2022</v>
      </c>
      <c r="R292" s="3">
        <v>44597</v>
      </c>
      <c r="S292" s="8">
        <f>Tabla1[[#This Row],[DISCOUNT %]]%*Tabla1[[#This Row],[Total Selling Value]]</f>
        <v>79.720200000000006</v>
      </c>
      <c r="T292" s="12">
        <f>Tabla1[[#This Row],[SELLING PRICE]]-Tabla1[[#This Row],[BUYING PRIZE]]</f>
        <v>12.21</v>
      </c>
      <c r="U292" s="12">
        <f>Tabla1[[#This Row],[profit_per_product]]*Tabla1[[#This Row],[QUANTITY]]</f>
        <v>73.260000000000005</v>
      </c>
      <c r="V292" s="16">
        <f>Tabla1[[#This Row],[total_profit]]/Tabla1[[#This Row],[Total Selling Value]]</f>
        <v>0.24812030075187971</v>
      </c>
      <c r="W292" s="4" t="str">
        <f>IF(Tabla1[[#This Row],[Total Buying Value]]&gt;=((2/3)*MAX(Tabla1[Total Buying Value])),"Grande",IF(Tabla1[[#This Row],[Total Buying Value]]&lt;=((1/3)*MAX(Tabla1[Total Buying Value])),"Pequeña","Mediana"))</f>
        <v>Pequeña</v>
      </c>
      <c r="X292" s="4" t="str">
        <f>IF(Tabla1[[#This Row],[PAYMENT MODE]]="CASH","VERDADERO","FALSO")</f>
        <v>VERDADERO</v>
      </c>
      <c r="Y292" s="15" t="str">
        <f>TEXT(Tabla1[[#This Row],[formatted_date]],"mmm-aaaa")</f>
        <v>feb-2022</v>
      </c>
    </row>
    <row r="293" spans="1:25">
      <c r="A293">
        <v>44598</v>
      </c>
      <c r="B293" t="s">
        <v>49</v>
      </c>
      <c r="C293" t="str">
        <f>Tabla1[[#This Row],[DATE]]&amp;Tabla1[[#This Row],[PRODUCT ID]]</f>
        <v>44598P0002</v>
      </c>
      <c r="D293">
        <v>6</v>
      </c>
      <c r="E293" t="s">
        <v>70</v>
      </c>
      <c r="F293" t="s">
        <v>138</v>
      </c>
      <c r="G293" s="5">
        <v>27</v>
      </c>
      <c r="H293" t="s">
        <v>101</v>
      </c>
      <c r="I293" t="s">
        <v>119</v>
      </c>
      <c r="J293" t="s">
        <v>123</v>
      </c>
      <c r="K293" s="12">
        <v>105</v>
      </c>
      <c r="L293" s="12">
        <v>142.80000000000001</v>
      </c>
      <c r="M293" s="12">
        <v>630</v>
      </c>
      <c r="N293" s="8">
        <v>856.80000000000007</v>
      </c>
      <c r="O293">
        <v>6</v>
      </c>
      <c r="P293" t="s">
        <v>127</v>
      </c>
      <c r="Q293">
        <v>2022</v>
      </c>
      <c r="R293" s="3">
        <v>44598</v>
      </c>
      <c r="S293" s="8">
        <f>Tabla1[[#This Row],[DISCOUNT %]]%*Tabla1[[#This Row],[Total Selling Value]]</f>
        <v>231.33600000000004</v>
      </c>
      <c r="T293" s="12">
        <f>Tabla1[[#This Row],[SELLING PRICE]]-Tabla1[[#This Row],[BUYING PRIZE]]</f>
        <v>37.800000000000011</v>
      </c>
      <c r="U293" s="12">
        <f>Tabla1[[#This Row],[profit_per_product]]*Tabla1[[#This Row],[QUANTITY]]</f>
        <v>226.80000000000007</v>
      </c>
      <c r="V293" s="16">
        <f>Tabla1[[#This Row],[total_profit]]/Tabla1[[#This Row],[Total Selling Value]]</f>
        <v>0.26470588235294124</v>
      </c>
      <c r="W293" s="4" t="str">
        <f>IF(Tabla1[[#This Row],[Total Buying Value]]&gt;=((2/3)*MAX(Tabla1[Total Buying Value])),"Grande",IF(Tabla1[[#This Row],[Total Buying Value]]&lt;=((1/3)*MAX(Tabla1[Total Buying Value])),"Pequeña","Mediana"))</f>
        <v>Pequeña</v>
      </c>
      <c r="X293" s="4" t="str">
        <f>IF(Tabla1[[#This Row],[PAYMENT MODE]]="CASH","VERDADERO","FALSO")</f>
        <v>VERDADERO</v>
      </c>
      <c r="Y293" s="15" t="str">
        <f>TEXT(Tabla1[[#This Row],[formatted_date]],"mmm-aaaa")</f>
        <v>feb-2022</v>
      </c>
    </row>
    <row r="294" spans="1:25">
      <c r="A294">
        <v>44600</v>
      </c>
      <c r="B294" t="s">
        <v>44</v>
      </c>
      <c r="C294" t="str">
        <f>Tabla1[[#This Row],[DATE]]&amp;Tabla1[[#This Row],[PRODUCT ID]]</f>
        <v>44600P0005</v>
      </c>
      <c r="D294">
        <v>11</v>
      </c>
      <c r="E294" t="s">
        <v>71</v>
      </c>
      <c r="F294" t="s">
        <v>138</v>
      </c>
      <c r="G294" s="5">
        <v>31</v>
      </c>
      <c r="H294" t="s">
        <v>95</v>
      </c>
      <c r="I294" t="s">
        <v>119</v>
      </c>
      <c r="J294" t="s">
        <v>122</v>
      </c>
      <c r="K294" s="12">
        <v>133</v>
      </c>
      <c r="L294" s="12">
        <v>155.61000000000001</v>
      </c>
      <c r="M294" s="12">
        <v>1463</v>
      </c>
      <c r="N294" s="8">
        <v>1711.71</v>
      </c>
      <c r="O294">
        <v>8</v>
      </c>
      <c r="P294" t="s">
        <v>127</v>
      </c>
      <c r="Q294">
        <v>2022</v>
      </c>
      <c r="R294" s="3">
        <v>44600</v>
      </c>
      <c r="S294" s="8">
        <f>Tabla1[[#This Row],[DISCOUNT %]]%*Tabla1[[#This Row],[Total Selling Value]]</f>
        <v>530.63009999999997</v>
      </c>
      <c r="T294" s="12">
        <f>Tabla1[[#This Row],[SELLING PRICE]]-Tabla1[[#This Row],[BUYING PRIZE]]</f>
        <v>22.610000000000014</v>
      </c>
      <c r="U294" s="12">
        <f>Tabla1[[#This Row],[profit_per_product]]*Tabla1[[#This Row],[QUANTITY]]</f>
        <v>248.71000000000015</v>
      </c>
      <c r="V294" s="16">
        <f>Tabla1[[#This Row],[total_profit]]/Tabla1[[#This Row],[Total Selling Value]]</f>
        <v>0.14529914529914539</v>
      </c>
      <c r="W294" s="4" t="str">
        <f>IF(Tabla1[[#This Row],[Total Buying Value]]&gt;=((2/3)*MAX(Tabla1[Total Buying Value])),"Grande",IF(Tabla1[[#This Row],[Total Buying Value]]&lt;=((1/3)*MAX(Tabla1[Total Buying Value])),"Pequeña","Mediana"))</f>
        <v>Mediana</v>
      </c>
      <c r="X294" s="4" t="str">
        <f>IF(Tabla1[[#This Row],[PAYMENT MODE]]="CASH","VERDADERO","FALSO")</f>
        <v>VERDADERO</v>
      </c>
      <c r="Y294" s="15" t="str">
        <f>TEXT(Tabla1[[#This Row],[formatted_date]],"mmm-aaaa")</f>
        <v>feb-2022</v>
      </c>
    </row>
    <row r="295" spans="1:25">
      <c r="A295">
        <v>44600</v>
      </c>
      <c r="B295" t="s">
        <v>23</v>
      </c>
      <c r="C295" t="str">
        <f>Tabla1[[#This Row],[DATE]]&amp;Tabla1[[#This Row],[PRODUCT ID]]</f>
        <v>44600P0004</v>
      </c>
      <c r="D295">
        <v>3</v>
      </c>
      <c r="E295" t="s">
        <v>71</v>
      </c>
      <c r="F295" t="s">
        <v>138</v>
      </c>
      <c r="G295" s="5">
        <v>35</v>
      </c>
      <c r="H295" t="s">
        <v>76</v>
      </c>
      <c r="I295" t="s">
        <v>119</v>
      </c>
      <c r="J295" t="s">
        <v>124</v>
      </c>
      <c r="K295" s="12">
        <v>44</v>
      </c>
      <c r="L295" s="12">
        <v>48.84</v>
      </c>
      <c r="M295" s="12">
        <v>132</v>
      </c>
      <c r="N295" s="8">
        <v>146.52000000000001</v>
      </c>
      <c r="O295">
        <v>8</v>
      </c>
      <c r="P295" t="s">
        <v>127</v>
      </c>
      <c r="Q295">
        <v>2022</v>
      </c>
      <c r="R295" s="3">
        <v>44600</v>
      </c>
      <c r="S295" s="8">
        <f>Tabla1[[#This Row],[DISCOUNT %]]%*Tabla1[[#This Row],[Total Selling Value]]</f>
        <v>51.282000000000004</v>
      </c>
      <c r="T295" s="12">
        <f>Tabla1[[#This Row],[SELLING PRICE]]-Tabla1[[#This Row],[BUYING PRIZE]]</f>
        <v>4.8400000000000034</v>
      </c>
      <c r="U295" s="12">
        <f>Tabla1[[#This Row],[profit_per_product]]*Tabla1[[#This Row],[QUANTITY]]</f>
        <v>14.52000000000001</v>
      </c>
      <c r="V295" s="16">
        <f>Tabla1[[#This Row],[total_profit]]/Tabla1[[#This Row],[Total Selling Value]]</f>
        <v>9.9099099099099155E-2</v>
      </c>
      <c r="W295" s="4" t="str">
        <f>IF(Tabla1[[#This Row],[Total Buying Value]]&gt;=((2/3)*MAX(Tabla1[Total Buying Value])),"Grande",IF(Tabla1[[#This Row],[Total Buying Value]]&lt;=((1/3)*MAX(Tabla1[Total Buying Value])),"Pequeña","Mediana"))</f>
        <v>Pequeña</v>
      </c>
      <c r="X295" s="4" t="str">
        <f>IF(Tabla1[[#This Row],[PAYMENT MODE]]="CASH","VERDADERO","FALSO")</f>
        <v>VERDADERO</v>
      </c>
      <c r="Y295" s="15" t="str">
        <f>TEXT(Tabla1[[#This Row],[formatted_date]],"mmm-aaaa")</f>
        <v>feb-2022</v>
      </c>
    </row>
    <row r="296" spans="1:25">
      <c r="A296">
        <v>44601</v>
      </c>
      <c r="B296" t="s">
        <v>38</v>
      </c>
      <c r="C296" t="str">
        <f>Tabla1[[#This Row],[DATE]]&amp;Tabla1[[#This Row],[PRODUCT ID]]</f>
        <v>44601P0032</v>
      </c>
      <c r="D296">
        <v>14</v>
      </c>
      <c r="E296" t="s">
        <v>71</v>
      </c>
      <c r="F296" t="s">
        <v>71</v>
      </c>
      <c r="G296" s="5">
        <v>14</v>
      </c>
      <c r="H296" t="s">
        <v>88</v>
      </c>
      <c r="I296" t="s">
        <v>121</v>
      </c>
      <c r="J296" t="s">
        <v>123</v>
      </c>
      <c r="K296" s="12">
        <v>89</v>
      </c>
      <c r="L296" s="12">
        <v>117.48</v>
      </c>
      <c r="M296" s="12">
        <v>1246</v>
      </c>
      <c r="N296" s="8">
        <v>1644.72</v>
      </c>
      <c r="O296">
        <v>9</v>
      </c>
      <c r="P296" t="s">
        <v>127</v>
      </c>
      <c r="Q296">
        <v>2022</v>
      </c>
      <c r="R296" s="3">
        <v>44601</v>
      </c>
      <c r="S296" s="8">
        <f>Tabla1[[#This Row],[DISCOUNT %]]%*Tabla1[[#This Row],[Total Selling Value]]</f>
        <v>230.26080000000002</v>
      </c>
      <c r="T296" s="12">
        <f>Tabla1[[#This Row],[SELLING PRICE]]-Tabla1[[#This Row],[BUYING PRIZE]]</f>
        <v>28.480000000000004</v>
      </c>
      <c r="U296" s="12">
        <f>Tabla1[[#This Row],[profit_per_product]]*Tabla1[[#This Row],[QUANTITY]]</f>
        <v>398.72</v>
      </c>
      <c r="V296" s="16">
        <f>Tabla1[[#This Row],[total_profit]]/Tabla1[[#This Row],[Total Selling Value]]</f>
        <v>0.24242424242424243</v>
      </c>
      <c r="W296" s="4" t="str">
        <f>IF(Tabla1[[#This Row],[Total Buying Value]]&gt;=((2/3)*MAX(Tabla1[Total Buying Value])),"Grande",IF(Tabla1[[#This Row],[Total Buying Value]]&lt;=((1/3)*MAX(Tabla1[Total Buying Value])),"Pequeña","Mediana"))</f>
        <v>Mediana</v>
      </c>
      <c r="X296" s="4" t="str">
        <f>IF(Tabla1[[#This Row],[PAYMENT MODE]]="CASH","VERDADERO","FALSO")</f>
        <v>FALSO</v>
      </c>
      <c r="Y296" s="15" t="str">
        <f>TEXT(Tabla1[[#This Row],[formatted_date]],"mmm-aaaa")</f>
        <v>feb-2022</v>
      </c>
    </row>
    <row r="297" spans="1:25">
      <c r="A297">
        <v>44604</v>
      </c>
      <c r="B297" t="s">
        <v>40</v>
      </c>
      <c r="C297" t="str">
        <f>Tabla1[[#This Row],[DATE]]&amp;Tabla1[[#This Row],[PRODUCT ID]]</f>
        <v>44604P0010</v>
      </c>
      <c r="D297">
        <v>13</v>
      </c>
      <c r="E297" t="s">
        <v>70</v>
      </c>
      <c r="F297" t="s">
        <v>138</v>
      </c>
      <c r="G297" s="5">
        <v>7</v>
      </c>
      <c r="H297" t="s">
        <v>90</v>
      </c>
      <c r="I297" t="s">
        <v>120</v>
      </c>
      <c r="J297" t="s">
        <v>122</v>
      </c>
      <c r="K297" s="12">
        <v>148</v>
      </c>
      <c r="L297" s="12">
        <v>164.28</v>
      </c>
      <c r="M297" s="12">
        <v>1924</v>
      </c>
      <c r="N297" s="8">
        <v>2135.64</v>
      </c>
      <c r="O297">
        <v>12</v>
      </c>
      <c r="P297" t="s">
        <v>127</v>
      </c>
      <c r="Q297">
        <v>2022</v>
      </c>
      <c r="R297" s="3">
        <v>44604</v>
      </c>
      <c r="S297" s="8">
        <f>Tabla1[[#This Row],[DISCOUNT %]]%*Tabla1[[#This Row],[Total Selling Value]]</f>
        <v>149.4948</v>
      </c>
      <c r="T297" s="12">
        <f>Tabla1[[#This Row],[SELLING PRICE]]-Tabla1[[#This Row],[BUYING PRIZE]]</f>
        <v>16.28</v>
      </c>
      <c r="U297" s="12">
        <f>Tabla1[[#This Row],[profit_per_product]]*Tabla1[[#This Row],[QUANTITY]]</f>
        <v>211.64000000000001</v>
      </c>
      <c r="V297" s="16">
        <f>Tabla1[[#This Row],[total_profit]]/Tabla1[[#This Row],[Total Selling Value]]</f>
        <v>9.9099099099099114E-2</v>
      </c>
      <c r="W297" s="4" t="str">
        <f>IF(Tabla1[[#This Row],[Total Buying Value]]&gt;=((2/3)*MAX(Tabla1[Total Buying Value])),"Grande",IF(Tabla1[[#This Row],[Total Buying Value]]&lt;=((1/3)*MAX(Tabla1[Total Buying Value])),"Pequeña","Mediana"))</f>
        <v>Grande</v>
      </c>
      <c r="X297" s="4" t="str">
        <f>IF(Tabla1[[#This Row],[PAYMENT MODE]]="CASH","VERDADERO","FALSO")</f>
        <v>VERDADERO</v>
      </c>
      <c r="Y297" s="15" t="str">
        <f>TEXT(Tabla1[[#This Row],[formatted_date]],"mmm-aaaa")</f>
        <v>feb-2022</v>
      </c>
    </row>
    <row r="298" spans="1:25">
      <c r="A298">
        <v>44606</v>
      </c>
      <c r="B298" t="s">
        <v>62</v>
      </c>
      <c r="C298" t="str">
        <f>Tabla1[[#This Row],[DATE]]&amp;Tabla1[[#This Row],[PRODUCT ID]]</f>
        <v>44606P0026</v>
      </c>
      <c r="D298">
        <v>8</v>
      </c>
      <c r="E298" t="s">
        <v>71</v>
      </c>
      <c r="F298" t="s">
        <v>138</v>
      </c>
      <c r="G298" s="5">
        <v>29</v>
      </c>
      <c r="H298" t="s">
        <v>115</v>
      </c>
      <c r="I298" t="s">
        <v>121</v>
      </c>
      <c r="J298" t="s">
        <v>125</v>
      </c>
      <c r="K298" s="12">
        <v>18</v>
      </c>
      <c r="L298" s="12">
        <v>24.66</v>
      </c>
      <c r="M298" s="12">
        <v>144</v>
      </c>
      <c r="N298" s="8">
        <v>197.28</v>
      </c>
      <c r="O298">
        <v>14</v>
      </c>
      <c r="P298" t="s">
        <v>127</v>
      </c>
      <c r="Q298">
        <v>2022</v>
      </c>
      <c r="R298" s="3">
        <v>44606</v>
      </c>
      <c r="S298" s="8">
        <f>Tabla1[[#This Row],[DISCOUNT %]]%*Tabla1[[#This Row],[Total Selling Value]]</f>
        <v>57.211199999999998</v>
      </c>
      <c r="T298" s="12">
        <f>Tabla1[[#This Row],[SELLING PRICE]]-Tabla1[[#This Row],[BUYING PRIZE]]</f>
        <v>6.66</v>
      </c>
      <c r="U298" s="12">
        <f>Tabla1[[#This Row],[profit_per_product]]*Tabla1[[#This Row],[QUANTITY]]</f>
        <v>53.28</v>
      </c>
      <c r="V298" s="16">
        <f>Tabla1[[#This Row],[total_profit]]/Tabla1[[#This Row],[Total Selling Value]]</f>
        <v>0.27007299270072993</v>
      </c>
      <c r="W298" s="4" t="str">
        <f>IF(Tabla1[[#This Row],[Total Buying Value]]&gt;=((2/3)*MAX(Tabla1[Total Buying Value])),"Grande",IF(Tabla1[[#This Row],[Total Buying Value]]&lt;=((1/3)*MAX(Tabla1[Total Buying Value])),"Pequeña","Mediana"))</f>
        <v>Pequeña</v>
      </c>
      <c r="X298" s="4" t="str">
        <f>IF(Tabla1[[#This Row],[PAYMENT MODE]]="CASH","VERDADERO","FALSO")</f>
        <v>VERDADERO</v>
      </c>
      <c r="Y298" s="15" t="str">
        <f>TEXT(Tabla1[[#This Row],[formatted_date]],"mmm-aaaa")</f>
        <v>feb-2022</v>
      </c>
    </row>
    <row r="299" spans="1:25">
      <c r="A299">
        <v>44606</v>
      </c>
      <c r="B299" t="s">
        <v>53</v>
      </c>
      <c r="C299" t="str">
        <f>Tabla1[[#This Row],[DATE]]&amp;Tabla1[[#This Row],[PRODUCT ID]]</f>
        <v>44606P0028</v>
      </c>
      <c r="D299">
        <v>3</v>
      </c>
      <c r="E299" t="s">
        <v>70</v>
      </c>
      <c r="F299" t="s">
        <v>138</v>
      </c>
      <c r="G299" s="5">
        <v>10</v>
      </c>
      <c r="H299" t="s">
        <v>105</v>
      </c>
      <c r="I299" t="s">
        <v>121</v>
      </c>
      <c r="J299" t="s">
        <v>125</v>
      </c>
      <c r="K299" s="12">
        <v>37</v>
      </c>
      <c r="L299" s="12">
        <v>41.81</v>
      </c>
      <c r="M299" s="12">
        <v>111</v>
      </c>
      <c r="N299" s="8">
        <v>125.43</v>
      </c>
      <c r="O299">
        <v>14</v>
      </c>
      <c r="P299" t="s">
        <v>127</v>
      </c>
      <c r="Q299">
        <v>2022</v>
      </c>
      <c r="R299" s="3">
        <v>44606</v>
      </c>
      <c r="S299" s="8">
        <f>Tabla1[[#This Row],[DISCOUNT %]]%*Tabla1[[#This Row],[Total Selling Value]]</f>
        <v>12.543000000000001</v>
      </c>
      <c r="T299" s="12">
        <f>Tabla1[[#This Row],[SELLING PRICE]]-Tabla1[[#This Row],[BUYING PRIZE]]</f>
        <v>4.8100000000000023</v>
      </c>
      <c r="U299" s="12">
        <f>Tabla1[[#This Row],[profit_per_product]]*Tabla1[[#This Row],[QUANTITY]]</f>
        <v>14.430000000000007</v>
      </c>
      <c r="V299" s="16">
        <f>Tabla1[[#This Row],[total_profit]]/Tabla1[[#This Row],[Total Selling Value]]</f>
        <v>0.11504424778761067</v>
      </c>
      <c r="W299" s="4" t="str">
        <f>IF(Tabla1[[#This Row],[Total Buying Value]]&gt;=((2/3)*MAX(Tabla1[Total Buying Value])),"Grande",IF(Tabla1[[#This Row],[Total Buying Value]]&lt;=((1/3)*MAX(Tabla1[Total Buying Value])),"Pequeña","Mediana"))</f>
        <v>Pequeña</v>
      </c>
      <c r="X299" s="4" t="str">
        <f>IF(Tabla1[[#This Row],[PAYMENT MODE]]="CASH","VERDADERO","FALSO")</f>
        <v>VERDADERO</v>
      </c>
      <c r="Y299" s="15" t="str">
        <f>TEXT(Tabla1[[#This Row],[formatted_date]],"mmm-aaaa")</f>
        <v>feb-2022</v>
      </c>
    </row>
    <row r="300" spans="1:25">
      <c r="A300">
        <v>44608</v>
      </c>
      <c r="B300" t="s">
        <v>38</v>
      </c>
      <c r="C300" t="str">
        <f>Tabla1[[#This Row],[DATE]]&amp;Tabla1[[#This Row],[PRODUCT ID]]</f>
        <v>44608P0032</v>
      </c>
      <c r="D300">
        <v>1</v>
      </c>
      <c r="E300" t="s">
        <v>71</v>
      </c>
      <c r="F300" t="s">
        <v>138</v>
      </c>
      <c r="G300" s="5">
        <v>35</v>
      </c>
      <c r="H300" t="s">
        <v>88</v>
      </c>
      <c r="I300" t="s">
        <v>121</v>
      </c>
      <c r="J300" t="s">
        <v>123</v>
      </c>
      <c r="K300" s="12">
        <v>89</v>
      </c>
      <c r="L300" s="12">
        <v>117.48</v>
      </c>
      <c r="M300" s="12">
        <v>89</v>
      </c>
      <c r="N300" s="8">
        <v>117.48</v>
      </c>
      <c r="O300">
        <v>16</v>
      </c>
      <c r="P300" t="s">
        <v>127</v>
      </c>
      <c r="Q300">
        <v>2022</v>
      </c>
      <c r="R300" s="3">
        <v>44608</v>
      </c>
      <c r="S300" s="8">
        <f>Tabla1[[#This Row],[DISCOUNT %]]%*Tabla1[[#This Row],[Total Selling Value]]</f>
        <v>41.118000000000002</v>
      </c>
      <c r="T300" s="12">
        <f>Tabla1[[#This Row],[SELLING PRICE]]-Tabla1[[#This Row],[BUYING PRIZE]]</f>
        <v>28.480000000000004</v>
      </c>
      <c r="U300" s="12">
        <f>Tabla1[[#This Row],[profit_per_product]]*Tabla1[[#This Row],[QUANTITY]]</f>
        <v>28.480000000000004</v>
      </c>
      <c r="V300" s="16">
        <f>Tabla1[[#This Row],[total_profit]]/Tabla1[[#This Row],[Total Selling Value]]</f>
        <v>0.24242424242424246</v>
      </c>
      <c r="W300" s="4" t="str">
        <f>IF(Tabla1[[#This Row],[Total Buying Value]]&gt;=((2/3)*MAX(Tabla1[Total Buying Value])),"Grande",IF(Tabla1[[#This Row],[Total Buying Value]]&lt;=((1/3)*MAX(Tabla1[Total Buying Value])),"Pequeña","Mediana"))</f>
        <v>Pequeña</v>
      </c>
      <c r="X300" s="4" t="str">
        <f>IF(Tabla1[[#This Row],[PAYMENT MODE]]="CASH","VERDADERO","FALSO")</f>
        <v>VERDADERO</v>
      </c>
      <c r="Y300" s="15" t="str">
        <f>TEXT(Tabla1[[#This Row],[formatted_date]],"mmm-aaaa")</f>
        <v>feb-2022</v>
      </c>
    </row>
    <row r="301" spans="1:25">
      <c r="A301">
        <v>44611</v>
      </c>
      <c r="B301" t="s">
        <v>49</v>
      </c>
      <c r="C301" t="str">
        <f>Tabla1[[#This Row],[DATE]]&amp;Tabla1[[#This Row],[PRODUCT ID]]</f>
        <v>44611P0002</v>
      </c>
      <c r="D301">
        <v>13</v>
      </c>
      <c r="E301" t="s">
        <v>71</v>
      </c>
      <c r="F301" t="s">
        <v>138</v>
      </c>
      <c r="G301" s="5">
        <v>25</v>
      </c>
      <c r="H301" t="s">
        <v>101</v>
      </c>
      <c r="I301" t="s">
        <v>119</v>
      </c>
      <c r="J301" t="s">
        <v>123</v>
      </c>
      <c r="K301" s="12">
        <v>105</v>
      </c>
      <c r="L301" s="12">
        <v>142.80000000000001</v>
      </c>
      <c r="M301" s="12">
        <v>1365</v>
      </c>
      <c r="N301" s="8">
        <v>1856.4</v>
      </c>
      <c r="O301">
        <v>19</v>
      </c>
      <c r="P301" t="s">
        <v>127</v>
      </c>
      <c r="Q301">
        <v>2022</v>
      </c>
      <c r="R301" s="3">
        <v>44611</v>
      </c>
      <c r="S301" s="8">
        <f>Tabla1[[#This Row],[DISCOUNT %]]%*Tabla1[[#This Row],[Total Selling Value]]</f>
        <v>464.1</v>
      </c>
      <c r="T301" s="12">
        <f>Tabla1[[#This Row],[SELLING PRICE]]-Tabla1[[#This Row],[BUYING PRIZE]]</f>
        <v>37.800000000000011</v>
      </c>
      <c r="U301" s="12">
        <f>Tabla1[[#This Row],[profit_per_product]]*Tabla1[[#This Row],[QUANTITY]]</f>
        <v>491.40000000000015</v>
      </c>
      <c r="V301" s="16">
        <f>Tabla1[[#This Row],[total_profit]]/Tabla1[[#This Row],[Total Selling Value]]</f>
        <v>0.26470588235294124</v>
      </c>
      <c r="W301" s="4" t="str">
        <f>IF(Tabla1[[#This Row],[Total Buying Value]]&gt;=((2/3)*MAX(Tabla1[Total Buying Value])),"Grande",IF(Tabla1[[#This Row],[Total Buying Value]]&lt;=((1/3)*MAX(Tabla1[Total Buying Value])),"Pequeña","Mediana"))</f>
        <v>Mediana</v>
      </c>
      <c r="X301" s="4" t="str">
        <f>IF(Tabla1[[#This Row],[PAYMENT MODE]]="CASH","VERDADERO","FALSO")</f>
        <v>VERDADERO</v>
      </c>
      <c r="Y301" s="15" t="str">
        <f>TEXT(Tabla1[[#This Row],[formatted_date]],"mmm-aaaa")</f>
        <v>feb-2022</v>
      </c>
    </row>
    <row r="302" spans="1:25">
      <c r="A302">
        <v>44612</v>
      </c>
      <c r="B302" t="s">
        <v>55</v>
      </c>
      <c r="C302" t="str">
        <f>Tabla1[[#This Row],[DATE]]&amp;Tabla1[[#This Row],[PRODUCT ID]]</f>
        <v>44612P0012</v>
      </c>
      <c r="D302">
        <v>6</v>
      </c>
      <c r="E302" t="s">
        <v>70</v>
      </c>
      <c r="F302" t="s">
        <v>138</v>
      </c>
      <c r="G302" s="5">
        <v>18</v>
      </c>
      <c r="H302" t="s">
        <v>107</v>
      </c>
      <c r="I302" t="s">
        <v>120</v>
      </c>
      <c r="J302" t="s">
        <v>123</v>
      </c>
      <c r="K302" s="12">
        <v>73</v>
      </c>
      <c r="L302" s="12">
        <v>94.17</v>
      </c>
      <c r="M302" s="12">
        <v>438</v>
      </c>
      <c r="N302" s="8">
        <v>565.02</v>
      </c>
      <c r="O302">
        <v>20</v>
      </c>
      <c r="P302" t="s">
        <v>127</v>
      </c>
      <c r="Q302">
        <v>2022</v>
      </c>
      <c r="R302" s="3">
        <v>44612</v>
      </c>
      <c r="S302" s="8">
        <f>Tabla1[[#This Row],[DISCOUNT %]]%*Tabla1[[#This Row],[Total Selling Value]]</f>
        <v>101.70359999999999</v>
      </c>
      <c r="T302" s="12">
        <f>Tabla1[[#This Row],[SELLING PRICE]]-Tabla1[[#This Row],[BUYING PRIZE]]</f>
        <v>21.17</v>
      </c>
      <c r="U302" s="12">
        <f>Tabla1[[#This Row],[profit_per_product]]*Tabla1[[#This Row],[QUANTITY]]</f>
        <v>127.02000000000001</v>
      </c>
      <c r="V302" s="16">
        <f>Tabla1[[#This Row],[total_profit]]/Tabla1[[#This Row],[Total Selling Value]]</f>
        <v>0.22480620155038764</v>
      </c>
      <c r="W302" s="4" t="str">
        <f>IF(Tabla1[[#This Row],[Total Buying Value]]&gt;=((2/3)*MAX(Tabla1[Total Buying Value])),"Grande",IF(Tabla1[[#This Row],[Total Buying Value]]&lt;=((1/3)*MAX(Tabla1[Total Buying Value])),"Pequeña","Mediana"))</f>
        <v>Pequeña</v>
      </c>
      <c r="X302" s="4" t="str">
        <f>IF(Tabla1[[#This Row],[PAYMENT MODE]]="CASH","VERDADERO","FALSO")</f>
        <v>VERDADERO</v>
      </c>
      <c r="Y302" s="15" t="str">
        <f>TEXT(Tabla1[[#This Row],[formatted_date]],"mmm-aaaa")</f>
        <v>feb-2022</v>
      </c>
    </row>
    <row r="303" spans="1:25">
      <c r="A303">
        <v>44615</v>
      </c>
      <c r="B303" t="s">
        <v>22</v>
      </c>
      <c r="C303" t="str">
        <f>Tabla1[[#This Row],[DATE]]&amp;Tabla1[[#This Row],[PRODUCT ID]]</f>
        <v>44615P0013</v>
      </c>
      <c r="D303">
        <v>6</v>
      </c>
      <c r="E303" t="s">
        <v>71</v>
      </c>
      <c r="F303" t="s">
        <v>71</v>
      </c>
      <c r="G303" s="5">
        <v>36</v>
      </c>
      <c r="H303" t="s">
        <v>75</v>
      </c>
      <c r="I303" t="s">
        <v>120</v>
      </c>
      <c r="J303" t="s">
        <v>123</v>
      </c>
      <c r="K303" s="12">
        <v>112</v>
      </c>
      <c r="L303" s="12">
        <v>122.08</v>
      </c>
      <c r="M303" s="12">
        <v>672</v>
      </c>
      <c r="N303" s="8">
        <v>732.48</v>
      </c>
      <c r="O303">
        <v>23</v>
      </c>
      <c r="P303" t="s">
        <v>127</v>
      </c>
      <c r="Q303">
        <v>2022</v>
      </c>
      <c r="R303" s="3">
        <v>44615</v>
      </c>
      <c r="S303" s="8">
        <f>Tabla1[[#This Row],[DISCOUNT %]]%*Tabla1[[#This Row],[Total Selling Value]]</f>
        <v>263.69279999999998</v>
      </c>
      <c r="T303" s="12">
        <f>Tabla1[[#This Row],[SELLING PRICE]]-Tabla1[[#This Row],[BUYING PRIZE]]</f>
        <v>10.079999999999998</v>
      </c>
      <c r="U303" s="12">
        <f>Tabla1[[#This Row],[profit_per_product]]*Tabla1[[#This Row],[QUANTITY]]</f>
        <v>60.47999999999999</v>
      </c>
      <c r="V303" s="16">
        <f>Tabla1[[#This Row],[total_profit]]/Tabla1[[#This Row],[Total Selling Value]]</f>
        <v>8.2568807339449532E-2</v>
      </c>
      <c r="W303" s="4" t="str">
        <f>IF(Tabla1[[#This Row],[Total Buying Value]]&gt;=((2/3)*MAX(Tabla1[Total Buying Value])),"Grande",IF(Tabla1[[#This Row],[Total Buying Value]]&lt;=((1/3)*MAX(Tabla1[Total Buying Value])),"Pequeña","Mediana"))</f>
        <v>Pequeña</v>
      </c>
      <c r="X303" s="4" t="str">
        <f>IF(Tabla1[[#This Row],[PAYMENT MODE]]="CASH","VERDADERO","FALSO")</f>
        <v>FALSO</v>
      </c>
      <c r="Y303" s="15" t="str">
        <f>TEXT(Tabla1[[#This Row],[formatted_date]],"mmm-aaaa")</f>
        <v>feb-2022</v>
      </c>
    </row>
    <row r="304" spans="1:25">
      <c r="A304">
        <v>44615</v>
      </c>
      <c r="B304" t="s">
        <v>41</v>
      </c>
      <c r="C304" t="str">
        <f>Tabla1[[#This Row],[DATE]]&amp;Tabla1[[#This Row],[PRODUCT ID]]</f>
        <v>44615P0016</v>
      </c>
      <c r="D304">
        <v>15</v>
      </c>
      <c r="E304" t="s">
        <v>71</v>
      </c>
      <c r="F304" t="s">
        <v>138</v>
      </c>
      <c r="G304" s="5">
        <v>10</v>
      </c>
      <c r="H304" t="s">
        <v>91</v>
      </c>
      <c r="I304" t="s">
        <v>120</v>
      </c>
      <c r="J304" t="s">
        <v>125</v>
      </c>
      <c r="K304" s="12">
        <v>13</v>
      </c>
      <c r="L304" s="12">
        <v>16.64</v>
      </c>
      <c r="M304" s="12">
        <v>195</v>
      </c>
      <c r="N304" s="8">
        <v>249.6</v>
      </c>
      <c r="O304">
        <v>23</v>
      </c>
      <c r="P304" t="s">
        <v>127</v>
      </c>
      <c r="Q304">
        <v>2022</v>
      </c>
      <c r="R304" s="3">
        <v>44615</v>
      </c>
      <c r="S304" s="8">
        <f>Tabla1[[#This Row],[DISCOUNT %]]%*Tabla1[[#This Row],[Total Selling Value]]</f>
        <v>24.96</v>
      </c>
      <c r="T304" s="12">
        <f>Tabla1[[#This Row],[SELLING PRICE]]-Tabla1[[#This Row],[BUYING PRIZE]]</f>
        <v>3.6400000000000006</v>
      </c>
      <c r="U304" s="12">
        <f>Tabla1[[#This Row],[profit_per_product]]*Tabla1[[#This Row],[QUANTITY]]</f>
        <v>54.600000000000009</v>
      </c>
      <c r="V304" s="16">
        <f>Tabla1[[#This Row],[total_profit]]/Tabla1[[#This Row],[Total Selling Value]]</f>
        <v>0.21875000000000003</v>
      </c>
      <c r="W304" s="4" t="str">
        <f>IF(Tabla1[[#This Row],[Total Buying Value]]&gt;=((2/3)*MAX(Tabla1[Total Buying Value])),"Grande",IF(Tabla1[[#This Row],[Total Buying Value]]&lt;=((1/3)*MAX(Tabla1[Total Buying Value])),"Pequeña","Mediana"))</f>
        <v>Pequeña</v>
      </c>
      <c r="X304" s="4" t="str">
        <f>IF(Tabla1[[#This Row],[PAYMENT MODE]]="CASH","VERDADERO","FALSO")</f>
        <v>VERDADERO</v>
      </c>
      <c r="Y304" s="15" t="str">
        <f>TEXT(Tabla1[[#This Row],[formatted_date]],"mmm-aaaa")</f>
        <v>feb-2022</v>
      </c>
    </row>
    <row r="305" spans="1:25">
      <c r="A305">
        <v>44615</v>
      </c>
      <c r="B305" t="s">
        <v>63</v>
      </c>
      <c r="C305" t="str">
        <f>Tabla1[[#This Row],[DATE]]&amp;Tabla1[[#This Row],[PRODUCT ID]]</f>
        <v>44615P0036</v>
      </c>
      <c r="D305">
        <v>8</v>
      </c>
      <c r="E305" t="s">
        <v>70</v>
      </c>
      <c r="F305" t="s">
        <v>71</v>
      </c>
      <c r="G305" s="5">
        <v>11</v>
      </c>
      <c r="H305" t="s">
        <v>116</v>
      </c>
      <c r="I305" t="s">
        <v>121</v>
      </c>
      <c r="J305" t="s">
        <v>123</v>
      </c>
      <c r="K305" s="12">
        <v>90</v>
      </c>
      <c r="L305" s="12">
        <v>96.3</v>
      </c>
      <c r="M305" s="12">
        <v>720</v>
      </c>
      <c r="N305" s="8">
        <v>770.4</v>
      </c>
      <c r="O305">
        <v>23</v>
      </c>
      <c r="P305" t="s">
        <v>127</v>
      </c>
      <c r="Q305">
        <v>2022</v>
      </c>
      <c r="R305" s="3">
        <v>44615</v>
      </c>
      <c r="S305" s="8">
        <f>Tabla1[[#This Row],[DISCOUNT %]]%*Tabla1[[#This Row],[Total Selling Value]]</f>
        <v>84.744</v>
      </c>
      <c r="T305" s="12">
        <f>Tabla1[[#This Row],[SELLING PRICE]]-Tabla1[[#This Row],[BUYING PRIZE]]</f>
        <v>6.2999999999999972</v>
      </c>
      <c r="U305" s="12">
        <f>Tabla1[[#This Row],[profit_per_product]]*Tabla1[[#This Row],[QUANTITY]]</f>
        <v>50.399999999999977</v>
      </c>
      <c r="V305" s="16">
        <f>Tabla1[[#This Row],[total_profit]]/Tabla1[[#This Row],[Total Selling Value]]</f>
        <v>6.5420560747663517E-2</v>
      </c>
      <c r="W305" s="4" t="str">
        <f>IF(Tabla1[[#This Row],[Total Buying Value]]&gt;=((2/3)*MAX(Tabla1[Total Buying Value])),"Grande",IF(Tabla1[[#This Row],[Total Buying Value]]&lt;=((1/3)*MAX(Tabla1[Total Buying Value])),"Pequeña","Mediana"))</f>
        <v>Pequeña</v>
      </c>
      <c r="X305" s="4" t="str">
        <f>IF(Tabla1[[#This Row],[PAYMENT MODE]]="CASH","VERDADERO","FALSO")</f>
        <v>FALSO</v>
      </c>
      <c r="Y305" s="15" t="str">
        <f>TEXT(Tabla1[[#This Row],[formatted_date]],"mmm-aaaa")</f>
        <v>feb-2022</v>
      </c>
    </row>
    <row r="306" spans="1:25">
      <c r="A306">
        <v>44619</v>
      </c>
      <c r="B306" t="s">
        <v>55</v>
      </c>
      <c r="C306" t="str">
        <f>Tabla1[[#This Row],[DATE]]&amp;Tabla1[[#This Row],[PRODUCT ID]]</f>
        <v>44619P0012</v>
      </c>
      <c r="D306">
        <v>7</v>
      </c>
      <c r="E306" t="s">
        <v>70</v>
      </c>
      <c r="F306" t="s">
        <v>138</v>
      </c>
      <c r="G306" s="5">
        <v>38</v>
      </c>
      <c r="H306" t="s">
        <v>107</v>
      </c>
      <c r="I306" t="s">
        <v>120</v>
      </c>
      <c r="J306" t="s">
        <v>123</v>
      </c>
      <c r="K306" s="12">
        <v>73</v>
      </c>
      <c r="L306" s="12">
        <v>94.17</v>
      </c>
      <c r="M306" s="12">
        <v>511</v>
      </c>
      <c r="N306" s="8">
        <v>659.19</v>
      </c>
      <c r="O306">
        <v>27</v>
      </c>
      <c r="P306" t="s">
        <v>127</v>
      </c>
      <c r="Q306">
        <v>2022</v>
      </c>
      <c r="R306" s="3">
        <v>44619</v>
      </c>
      <c r="S306" s="8">
        <f>Tabla1[[#This Row],[DISCOUNT %]]%*Tabla1[[#This Row],[Total Selling Value]]</f>
        <v>250.49220000000003</v>
      </c>
      <c r="T306" s="12">
        <f>Tabla1[[#This Row],[SELLING PRICE]]-Tabla1[[#This Row],[BUYING PRIZE]]</f>
        <v>21.17</v>
      </c>
      <c r="U306" s="12">
        <f>Tabla1[[#This Row],[profit_per_product]]*Tabla1[[#This Row],[QUANTITY]]</f>
        <v>148.19</v>
      </c>
      <c r="V306" s="16">
        <f>Tabla1[[#This Row],[total_profit]]/Tabla1[[#This Row],[Total Selling Value]]</f>
        <v>0.22480620155038758</v>
      </c>
      <c r="W306" s="4" t="str">
        <f>IF(Tabla1[[#This Row],[Total Buying Value]]&gt;=((2/3)*MAX(Tabla1[Total Buying Value])),"Grande",IF(Tabla1[[#This Row],[Total Buying Value]]&lt;=((1/3)*MAX(Tabla1[Total Buying Value])),"Pequeña","Mediana"))</f>
        <v>Pequeña</v>
      </c>
      <c r="X306" s="4" t="str">
        <f>IF(Tabla1[[#This Row],[PAYMENT MODE]]="CASH","VERDADERO","FALSO")</f>
        <v>VERDADERO</v>
      </c>
      <c r="Y306" s="15" t="str">
        <f>TEXT(Tabla1[[#This Row],[formatted_date]],"mmm-aaaa")</f>
        <v>feb-2022</v>
      </c>
    </row>
    <row r="307" spans="1:25">
      <c r="A307">
        <v>44619</v>
      </c>
      <c r="B307" t="s">
        <v>44</v>
      </c>
      <c r="C307" t="str">
        <f>Tabla1[[#This Row],[DATE]]&amp;Tabla1[[#This Row],[PRODUCT ID]]</f>
        <v>44619P0005</v>
      </c>
      <c r="D307">
        <v>15</v>
      </c>
      <c r="E307" t="s">
        <v>70</v>
      </c>
      <c r="F307" t="s">
        <v>71</v>
      </c>
      <c r="G307" s="5">
        <v>23</v>
      </c>
      <c r="H307" t="s">
        <v>95</v>
      </c>
      <c r="I307" t="s">
        <v>119</v>
      </c>
      <c r="J307" t="s">
        <v>122</v>
      </c>
      <c r="K307" s="12">
        <v>133</v>
      </c>
      <c r="L307" s="12">
        <v>155.61000000000001</v>
      </c>
      <c r="M307" s="12">
        <v>1995</v>
      </c>
      <c r="N307" s="8">
        <v>2334.15</v>
      </c>
      <c r="O307">
        <v>27</v>
      </c>
      <c r="P307" t="s">
        <v>127</v>
      </c>
      <c r="Q307">
        <v>2022</v>
      </c>
      <c r="R307" s="3">
        <v>44619</v>
      </c>
      <c r="S307" s="8">
        <f>Tabla1[[#This Row],[DISCOUNT %]]%*Tabla1[[#This Row],[Total Selling Value]]</f>
        <v>536.85450000000003</v>
      </c>
      <c r="T307" s="12">
        <f>Tabla1[[#This Row],[SELLING PRICE]]-Tabla1[[#This Row],[BUYING PRIZE]]</f>
        <v>22.610000000000014</v>
      </c>
      <c r="U307" s="12">
        <f>Tabla1[[#This Row],[profit_per_product]]*Tabla1[[#This Row],[QUANTITY]]</f>
        <v>339.1500000000002</v>
      </c>
      <c r="V307" s="16">
        <f>Tabla1[[#This Row],[total_profit]]/Tabla1[[#This Row],[Total Selling Value]]</f>
        <v>0.14529914529914539</v>
      </c>
      <c r="W307" s="4" t="str">
        <f>IF(Tabla1[[#This Row],[Total Buying Value]]&gt;=((2/3)*MAX(Tabla1[Total Buying Value])),"Grande",IF(Tabla1[[#This Row],[Total Buying Value]]&lt;=((1/3)*MAX(Tabla1[Total Buying Value])),"Pequeña","Mediana"))</f>
        <v>Grande</v>
      </c>
      <c r="X307" s="4" t="str">
        <f>IF(Tabla1[[#This Row],[PAYMENT MODE]]="CASH","VERDADERO","FALSO")</f>
        <v>FALSO</v>
      </c>
      <c r="Y307" s="15" t="str">
        <f>TEXT(Tabla1[[#This Row],[formatted_date]],"mmm-aaaa")</f>
        <v>feb-2022</v>
      </c>
    </row>
    <row r="308" spans="1:25">
      <c r="A308">
        <v>44620</v>
      </c>
      <c r="B308" t="s">
        <v>28</v>
      </c>
      <c r="C308" t="str">
        <f>Tabla1[[#This Row],[DATE]]&amp;Tabla1[[#This Row],[PRODUCT ID]]</f>
        <v>44620P0037</v>
      </c>
      <c r="D308">
        <v>15</v>
      </c>
      <c r="E308" t="s">
        <v>70</v>
      </c>
      <c r="F308" t="s">
        <v>138</v>
      </c>
      <c r="G308" s="5">
        <v>54</v>
      </c>
      <c r="H308" t="s">
        <v>93</v>
      </c>
      <c r="I308" t="s">
        <v>118</v>
      </c>
      <c r="J308" t="s">
        <v>123</v>
      </c>
      <c r="K308" s="12">
        <v>67</v>
      </c>
      <c r="L308" s="12">
        <v>85.76</v>
      </c>
      <c r="M308" s="12">
        <v>1005</v>
      </c>
      <c r="N308" s="8">
        <v>1286.4000000000001</v>
      </c>
      <c r="O308">
        <v>28</v>
      </c>
      <c r="P308" t="s">
        <v>127</v>
      </c>
      <c r="Q308">
        <v>2022</v>
      </c>
      <c r="R308" s="3">
        <v>44620</v>
      </c>
      <c r="S308" s="8">
        <f>Tabla1[[#This Row],[DISCOUNT %]]%*Tabla1[[#This Row],[Total Selling Value]]</f>
        <v>694.65600000000006</v>
      </c>
      <c r="T308" s="12">
        <f>Tabla1[[#This Row],[SELLING PRICE]]-Tabla1[[#This Row],[BUYING PRIZE]]</f>
        <v>18.760000000000005</v>
      </c>
      <c r="U308" s="12">
        <f>Tabla1[[#This Row],[profit_per_product]]*Tabla1[[#This Row],[QUANTITY]]</f>
        <v>281.40000000000009</v>
      </c>
      <c r="V308" s="16">
        <f>Tabla1[[#This Row],[total_profit]]/Tabla1[[#This Row],[Total Selling Value]]</f>
        <v>0.21875000000000006</v>
      </c>
      <c r="W308" s="4" t="str">
        <f>IF(Tabla1[[#This Row],[Total Buying Value]]&gt;=((2/3)*MAX(Tabla1[Total Buying Value])),"Grande",IF(Tabla1[[#This Row],[Total Buying Value]]&lt;=((1/3)*MAX(Tabla1[Total Buying Value])),"Pequeña","Mediana"))</f>
        <v>Mediana</v>
      </c>
      <c r="X308" s="4" t="str">
        <f>IF(Tabla1[[#This Row],[PAYMENT MODE]]="CASH","VERDADERO","FALSO")</f>
        <v>VERDADERO</v>
      </c>
      <c r="Y308" s="15" t="str">
        <f>TEXT(Tabla1[[#This Row],[formatted_date]],"mmm-aaaa")</f>
        <v>feb-2022</v>
      </c>
    </row>
    <row r="309" spans="1:25">
      <c r="A309">
        <v>44624</v>
      </c>
      <c r="B309" t="s">
        <v>62</v>
      </c>
      <c r="C309" t="str">
        <f>Tabla1[[#This Row],[DATE]]&amp;Tabla1[[#This Row],[PRODUCT ID]]</f>
        <v>44624P0026</v>
      </c>
      <c r="D309">
        <v>13</v>
      </c>
      <c r="E309" t="s">
        <v>68</v>
      </c>
      <c r="F309" t="s">
        <v>71</v>
      </c>
      <c r="G309" s="5">
        <v>53</v>
      </c>
      <c r="H309" t="s">
        <v>115</v>
      </c>
      <c r="I309" t="s">
        <v>121</v>
      </c>
      <c r="J309" t="s">
        <v>125</v>
      </c>
      <c r="K309" s="12">
        <v>18</v>
      </c>
      <c r="L309" s="12">
        <v>24.66</v>
      </c>
      <c r="M309" s="12">
        <v>234</v>
      </c>
      <c r="N309" s="8">
        <v>320.58</v>
      </c>
      <c r="O309">
        <v>4</v>
      </c>
      <c r="P309" t="s">
        <v>128</v>
      </c>
      <c r="Q309">
        <v>2022</v>
      </c>
      <c r="R309" s="3">
        <v>44624</v>
      </c>
      <c r="S309" s="8">
        <f>Tabla1[[#This Row],[DISCOUNT %]]%*Tabla1[[#This Row],[Total Selling Value]]</f>
        <v>169.9074</v>
      </c>
      <c r="T309" s="12">
        <f>Tabla1[[#This Row],[SELLING PRICE]]-Tabla1[[#This Row],[BUYING PRIZE]]</f>
        <v>6.66</v>
      </c>
      <c r="U309" s="12">
        <f>Tabla1[[#This Row],[profit_per_product]]*Tabla1[[#This Row],[QUANTITY]]</f>
        <v>86.58</v>
      </c>
      <c r="V309" s="16">
        <f>Tabla1[[#This Row],[total_profit]]/Tabla1[[#This Row],[Total Selling Value]]</f>
        <v>0.27007299270072993</v>
      </c>
      <c r="W309" s="4" t="str">
        <f>IF(Tabla1[[#This Row],[Total Buying Value]]&gt;=((2/3)*MAX(Tabla1[Total Buying Value])),"Grande",IF(Tabla1[[#This Row],[Total Buying Value]]&lt;=((1/3)*MAX(Tabla1[Total Buying Value])),"Pequeña","Mediana"))</f>
        <v>Pequeña</v>
      </c>
      <c r="X309" s="4" t="str">
        <f>IF(Tabla1[[#This Row],[PAYMENT MODE]]="CASH","VERDADERO","FALSO")</f>
        <v>FALSO</v>
      </c>
      <c r="Y309" s="15" t="str">
        <f>TEXT(Tabla1[[#This Row],[formatted_date]],"mmm-aaaa")</f>
        <v>mar-2022</v>
      </c>
    </row>
    <row r="310" spans="1:25">
      <c r="A310">
        <v>44626</v>
      </c>
      <c r="B310" t="s">
        <v>23</v>
      </c>
      <c r="C310" t="str">
        <f>Tabla1[[#This Row],[DATE]]&amp;Tabla1[[#This Row],[PRODUCT ID]]</f>
        <v>44626P0004</v>
      </c>
      <c r="D310">
        <v>2</v>
      </c>
      <c r="E310" t="s">
        <v>70</v>
      </c>
      <c r="F310" t="s">
        <v>138</v>
      </c>
      <c r="G310" s="5">
        <v>38</v>
      </c>
      <c r="H310" t="s">
        <v>76</v>
      </c>
      <c r="I310" t="s">
        <v>119</v>
      </c>
      <c r="J310" t="s">
        <v>124</v>
      </c>
      <c r="K310" s="12">
        <v>44</v>
      </c>
      <c r="L310" s="12">
        <v>48.84</v>
      </c>
      <c r="M310" s="12">
        <v>88</v>
      </c>
      <c r="N310" s="8">
        <v>97.68</v>
      </c>
      <c r="O310">
        <v>6</v>
      </c>
      <c r="P310" t="s">
        <v>128</v>
      </c>
      <c r="Q310">
        <v>2022</v>
      </c>
      <c r="R310" s="3">
        <v>44626</v>
      </c>
      <c r="S310" s="8">
        <f>Tabla1[[#This Row],[DISCOUNT %]]%*Tabla1[[#This Row],[Total Selling Value]]</f>
        <v>37.118400000000001</v>
      </c>
      <c r="T310" s="12">
        <f>Tabla1[[#This Row],[SELLING PRICE]]-Tabla1[[#This Row],[BUYING PRIZE]]</f>
        <v>4.8400000000000034</v>
      </c>
      <c r="U310" s="12">
        <f>Tabla1[[#This Row],[profit_per_product]]*Tabla1[[#This Row],[QUANTITY]]</f>
        <v>9.6800000000000068</v>
      </c>
      <c r="V310" s="16">
        <f>Tabla1[[#This Row],[total_profit]]/Tabla1[[#This Row],[Total Selling Value]]</f>
        <v>9.9099099099099155E-2</v>
      </c>
      <c r="W310" s="4" t="str">
        <f>IF(Tabla1[[#This Row],[Total Buying Value]]&gt;=((2/3)*MAX(Tabla1[Total Buying Value])),"Grande",IF(Tabla1[[#This Row],[Total Buying Value]]&lt;=((1/3)*MAX(Tabla1[Total Buying Value])),"Pequeña","Mediana"))</f>
        <v>Pequeña</v>
      </c>
      <c r="X310" s="4" t="str">
        <f>IF(Tabla1[[#This Row],[PAYMENT MODE]]="CASH","VERDADERO","FALSO")</f>
        <v>VERDADERO</v>
      </c>
      <c r="Y310" s="15" t="str">
        <f>TEXT(Tabla1[[#This Row],[formatted_date]],"mmm-aaaa")</f>
        <v>mar-2022</v>
      </c>
    </row>
    <row r="311" spans="1:25">
      <c r="A311">
        <v>44627</v>
      </c>
      <c r="B311" t="s">
        <v>26</v>
      </c>
      <c r="C311" t="str">
        <f>Tabla1[[#This Row],[DATE]]&amp;Tabla1[[#This Row],[PRODUCT ID]]</f>
        <v>44627P0003</v>
      </c>
      <c r="D311">
        <v>1</v>
      </c>
      <c r="E311" t="s">
        <v>70</v>
      </c>
      <c r="F311" t="s">
        <v>138</v>
      </c>
      <c r="G311" s="5">
        <v>33</v>
      </c>
      <c r="H311" t="s">
        <v>79</v>
      </c>
      <c r="I311" t="s">
        <v>119</v>
      </c>
      <c r="J311" t="s">
        <v>123</v>
      </c>
      <c r="K311" s="12">
        <v>71</v>
      </c>
      <c r="L311" s="12">
        <v>80.94</v>
      </c>
      <c r="M311" s="12">
        <v>71</v>
      </c>
      <c r="N311" s="8">
        <v>80.94</v>
      </c>
      <c r="O311">
        <v>7</v>
      </c>
      <c r="P311" t="s">
        <v>128</v>
      </c>
      <c r="Q311">
        <v>2022</v>
      </c>
      <c r="R311" s="3">
        <v>44627</v>
      </c>
      <c r="S311" s="8">
        <f>Tabla1[[#This Row],[DISCOUNT %]]%*Tabla1[[#This Row],[Total Selling Value]]</f>
        <v>26.7102</v>
      </c>
      <c r="T311" s="12">
        <f>Tabla1[[#This Row],[SELLING PRICE]]-Tabla1[[#This Row],[BUYING PRIZE]]</f>
        <v>9.9399999999999977</v>
      </c>
      <c r="U311" s="12">
        <f>Tabla1[[#This Row],[profit_per_product]]*Tabla1[[#This Row],[QUANTITY]]</f>
        <v>9.9399999999999977</v>
      </c>
      <c r="V311" s="16">
        <f>Tabla1[[#This Row],[total_profit]]/Tabla1[[#This Row],[Total Selling Value]]</f>
        <v>0.12280701754385963</v>
      </c>
      <c r="W311" s="4" t="str">
        <f>IF(Tabla1[[#This Row],[Total Buying Value]]&gt;=((2/3)*MAX(Tabla1[Total Buying Value])),"Grande",IF(Tabla1[[#This Row],[Total Buying Value]]&lt;=((1/3)*MAX(Tabla1[Total Buying Value])),"Pequeña","Mediana"))</f>
        <v>Pequeña</v>
      </c>
      <c r="X311" s="4" t="str">
        <f>IF(Tabla1[[#This Row],[PAYMENT MODE]]="CASH","VERDADERO","FALSO")</f>
        <v>VERDADERO</v>
      </c>
      <c r="Y311" s="15" t="str">
        <f>TEXT(Tabla1[[#This Row],[formatted_date]],"mmm-aaaa")</f>
        <v>mar-2022</v>
      </c>
    </row>
    <row r="312" spans="1:25">
      <c r="A312">
        <v>44628</v>
      </c>
      <c r="B312" t="s">
        <v>31</v>
      </c>
      <c r="C312" t="str">
        <f>Tabla1[[#This Row],[DATE]]&amp;Tabla1[[#This Row],[PRODUCT ID]]</f>
        <v>44628P0044</v>
      </c>
      <c r="D312">
        <v>6</v>
      </c>
      <c r="E312" t="s">
        <v>70</v>
      </c>
      <c r="F312" t="s">
        <v>71</v>
      </c>
      <c r="G312" s="5">
        <v>32</v>
      </c>
      <c r="H312" t="s">
        <v>81</v>
      </c>
      <c r="I312" t="s">
        <v>118</v>
      </c>
      <c r="J312" t="s">
        <v>123</v>
      </c>
      <c r="K312" s="12">
        <v>76</v>
      </c>
      <c r="L312" s="12">
        <v>82.08</v>
      </c>
      <c r="M312" s="12">
        <v>456</v>
      </c>
      <c r="N312" s="8">
        <v>492.48</v>
      </c>
      <c r="O312">
        <v>8</v>
      </c>
      <c r="P312" t="s">
        <v>128</v>
      </c>
      <c r="Q312">
        <v>2022</v>
      </c>
      <c r="R312" s="3">
        <v>44628</v>
      </c>
      <c r="S312" s="8">
        <f>Tabla1[[#This Row],[DISCOUNT %]]%*Tabla1[[#This Row],[Total Selling Value]]</f>
        <v>157.59360000000001</v>
      </c>
      <c r="T312" s="12">
        <f>Tabla1[[#This Row],[SELLING PRICE]]-Tabla1[[#This Row],[BUYING PRIZE]]</f>
        <v>6.0799999999999983</v>
      </c>
      <c r="U312" s="12">
        <f>Tabla1[[#This Row],[profit_per_product]]*Tabla1[[#This Row],[QUANTITY]]</f>
        <v>36.47999999999999</v>
      </c>
      <c r="V312" s="16">
        <f>Tabla1[[#This Row],[total_profit]]/Tabla1[[#This Row],[Total Selling Value]]</f>
        <v>7.4074074074074056E-2</v>
      </c>
      <c r="W312" s="4" t="str">
        <f>IF(Tabla1[[#This Row],[Total Buying Value]]&gt;=((2/3)*MAX(Tabla1[Total Buying Value])),"Grande",IF(Tabla1[[#This Row],[Total Buying Value]]&lt;=((1/3)*MAX(Tabla1[Total Buying Value])),"Pequeña","Mediana"))</f>
        <v>Pequeña</v>
      </c>
      <c r="X312" s="4" t="str">
        <f>IF(Tabla1[[#This Row],[PAYMENT MODE]]="CASH","VERDADERO","FALSO")</f>
        <v>FALSO</v>
      </c>
      <c r="Y312" s="15" t="str">
        <f>TEXT(Tabla1[[#This Row],[formatted_date]],"mmm-aaaa")</f>
        <v>mar-2022</v>
      </c>
    </row>
    <row r="313" spans="1:25">
      <c r="A313">
        <v>44629</v>
      </c>
      <c r="B313" t="s">
        <v>48</v>
      </c>
      <c r="C313" t="str">
        <f>Tabla1[[#This Row],[DATE]]&amp;Tabla1[[#This Row],[PRODUCT ID]]</f>
        <v>44629P0030</v>
      </c>
      <c r="D313">
        <v>3</v>
      </c>
      <c r="E313" t="s">
        <v>70</v>
      </c>
      <c r="F313" t="s">
        <v>71</v>
      </c>
      <c r="G313" s="5">
        <v>36</v>
      </c>
      <c r="H313" t="s">
        <v>99</v>
      </c>
      <c r="I313" t="s">
        <v>121</v>
      </c>
      <c r="J313" t="s">
        <v>122</v>
      </c>
      <c r="K313" s="12">
        <v>148</v>
      </c>
      <c r="L313" s="12">
        <v>201.28</v>
      </c>
      <c r="M313" s="12">
        <v>444</v>
      </c>
      <c r="N313" s="8">
        <v>603.84</v>
      </c>
      <c r="O313">
        <v>9</v>
      </c>
      <c r="P313" t="s">
        <v>128</v>
      </c>
      <c r="Q313">
        <v>2022</v>
      </c>
      <c r="R313" s="3">
        <v>44629</v>
      </c>
      <c r="S313" s="8">
        <f>Tabla1[[#This Row],[DISCOUNT %]]%*Tabla1[[#This Row],[Total Selling Value]]</f>
        <v>217.38239999999999</v>
      </c>
      <c r="T313" s="12">
        <f>Tabla1[[#This Row],[SELLING PRICE]]-Tabla1[[#This Row],[BUYING PRIZE]]</f>
        <v>53.28</v>
      </c>
      <c r="U313" s="12">
        <f>Tabla1[[#This Row],[profit_per_product]]*Tabla1[[#This Row],[QUANTITY]]</f>
        <v>159.84</v>
      </c>
      <c r="V313" s="16">
        <f>Tabla1[[#This Row],[total_profit]]/Tabla1[[#This Row],[Total Selling Value]]</f>
        <v>0.26470588235294118</v>
      </c>
      <c r="W313" s="4" t="str">
        <f>IF(Tabla1[[#This Row],[Total Buying Value]]&gt;=((2/3)*MAX(Tabla1[Total Buying Value])),"Grande",IF(Tabla1[[#This Row],[Total Buying Value]]&lt;=((1/3)*MAX(Tabla1[Total Buying Value])),"Pequeña","Mediana"))</f>
        <v>Pequeña</v>
      </c>
      <c r="X313" s="4" t="str">
        <f>IF(Tabla1[[#This Row],[PAYMENT MODE]]="CASH","VERDADERO","FALSO")</f>
        <v>FALSO</v>
      </c>
      <c r="Y313" s="15" t="str">
        <f>TEXT(Tabla1[[#This Row],[formatted_date]],"mmm-aaaa")</f>
        <v>mar-2022</v>
      </c>
    </row>
    <row r="314" spans="1:25">
      <c r="A314">
        <v>44629</v>
      </c>
      <c r="B314" t="s">
        <v>23</v>
      </c>
      <c r="C314" t="str">
        <f>Tabla1[[#This Row],[DATE]]&amp;Tabla1[[#This Row],[PRODUCT ID]]</f>
        <v>44629P0004</v>
      </c>
      <c r="D314">
        <v>11</v>
      </c>
      <c r="E314" t="s">
        <v>71</v>
      </c>
      <c r="F314" t="s">
        <v>138</v>
      </c>
      <c r="G314" s="5">
        <v>37</v>
      </c>
      <c r="H314" t="s">
        <v>76</v>
      </c>
      <c r="I314" t="s">
        <v>119</v>
      </c>
      <c r="J314" t="s">
        <v>124</v>
      </c>
      <c r="K314" s="12">
        <v>44</v>
      </c>
      <c r="L314" s="12">
        <v>48.84</v>
      </c>
      <c r="M314" s="12">
        <v>484</v>
      </c>
      <c r="N314" s="8">
        <v>537.24</v>
      </c>
      <c r="O314">
        <v>9</v>
      </c>
      <c r="P314" t="s">
        <v>128</v>
      </c>
      <c r="Q314">
        <v>2022</v>
      </c>
      <c r="R314" s="3">
        <v>44629</v>
      </c>
      <c r="S314" s="8">
        <f>Tabla1[[#This Row],[DISCOUNT %]]%*Tabla1[[#This Row],[Total Selling Value]]</f>
        <v>198.77879999999999</v>
      </c>
      <c r="T314" s="12">
        <f>Tabla1[[#This Row],[SELLING PRICE]]-Tabla1[[#This Row],[BUYING PRIZE]]</f>
        <v>4.8400000000000034</v>
      </c>
      <c r="U314" s="12">
        <f>Tabla1[[#This Row],[profit_per_product]]*Tabla1[[#This Row],[QUANTITY]]</f>
        <v>53.240000000000038</v>
      </c>
      <c r="V314" s="16">
        <f>Tabla1[[#This Row],[total_profit]]/Tabla1[[#This Row],[Total Selling Value]]</f>
        <v>9.9099099099099169E-2</v>
      </c>
      <c r="W314" s="4" t="str">
        <f>IF(Tabla1[[#This Row],[Total Buying Value]]&gt;=((2/3)*MAX(Tabla1[Total Buying Value])),"Grande",IF(Tabla1[[#This Row],[Total Buying Value]]&lt;=((1/3)*MAX(Tabla1[Total Buying Value])),"Pequeña","Mediana"))</f>
        <v>Pequeña</v>
      </c>
      <c r="X314" s="4" t="str">
        <f>IF(Tabla1[[#This Row],[PAYMENT MODE]]="CASH","VERDADERO","FALSO")</f>
        <v>VERDADERO</v>
      </c>
      <c r="Y314" s="15" t="str">
        <f>TEXT(Tabla1[[#This Row],[formatted_date]],"mmm-aaaa")</f>
        <v>mar-2022</v>
      </c>
    </row>
    <row r="315" spans="1:25">
      <c r="A315">
        <v>44630</v>
      </c>
      <c r="B315" t="s">
        <v>58</v>
      </c>
      <c r="C315" t="str">
        <f>Tabla1[[#This Row],[DATE]]&amp;Tabla1[[#This Row],[PRODUCT ID]]</f>
        <v>44630P0033</v>
      </c>
      <c r="D315">
        <v>12</v>
      </c>
      <c r="E315" t="s">
        <v>68</v>
      </c>
      <c r="F315" t="s">
        <v>71</v>
      </c>
      <c r="G315" s="5">
        <v>54</v>
      </c>
      <c r="H315" t="s">
        <v>110</v>
      </c>
      <c r="I315" t="s">
        <v>121</v>
      </c>
      <c r="J315" t="s">
        <v>123</v>
      </c>
      <c r="K315" s="12">
        <v>95</v>
      </c>
      <c r="L315" s="12">
        <v>119.7</v>
      </c>
      <c r="M315" s="12">
        <v>1140</v>
      </c>
      <c r="N315" s="8">
        <v>1436.4</v>
      </c>
      <c r="O315">
        <v>10</v>
      </c>
      <c r="P315" t="s">
        <v>128</v>
      </c>
      <c r="Q315">
        <v>2022</v>
      </c>
      <c r="R315" s="3">
        <v>44630</v>
      </c>
      <c r="S315" s="8">
        <f>Tabla1[[#This Row],[DISCOUNT %]]%*Tabla1[[#This Row],[Total Selling Value]]</f>
        <v>775.65600000000006</v>
      </c>
      <c r="T315" s="12">
        <f>Tabla1[[#This Row],[SELLING PRICE]]-Tabla1[[#This Row],[BUYING PRIZE]]</f>
        <v>24.700000000000003</v>
      </c>
      <c r="U315" s="12">
        <f>Tabla1[[#This Row],[profit_per_product]]*Tabla1[[#This Row],[QUANTITY]]</f>
        <v>296.40000000000003</v>
      </c>
      <c r="V315" s="16">
        <f>Tabla1[[#This Row],[total_profit]]/Tabla1[[#This Row],[Total Selling Value]]</f>
        <v>0.20634920634920637</v>
      </c>
      <c r="W315" s="4" t="str">
        <f>IF(Tabla1[[#This Row],[Total Buying Value]]&gt;=((2/3)*MAX(Tabla1[Total Buying Value])),"Grande",IF(Tabla1[[#This Row],[Total Buying Value]]&lt;=((1/3)*MAX(Tabla1[Total Buying Value])),"Pequeña","Mediana"))</f>
        <v>Mediana</v>
      </c>
      <c r="X315" s="4" t="str">
        <f>IF(Tabla1[[#This Row],[PAYMENT MODE]]="CASH","VERDADERO","FALSO")</f>
        <v>FALSO</v>
      </c>
      <c r="Y315" s="15" t="str">
        <f>TEXT(Tabla1[[#This Row],[formatted_date]],"mmm-aaaa")</f>
        <v>mar-2022</v>
      </c>
    </row>
    <row r="316" spans="1:25">
      <c r="A316">
        <v>44634</v>
      </c>
      <c r="B316" t="s">
        <v>41</v>
      </c>
      <c r="C316" t="str">
        <f>Tabla1[[#This Row],[DATE]]&amp;Tabla1[[#This Row],[PRODUCT ID]]</f>
        <v>44634P0016</v>
      </c>
      <c r="D316">
        <v>2</v>
      </c>
      <c r="E316" t="s">
        <v>70</v>
      </c>
      <c r="F316" t="s">
        <v>138</v>
      </c>
      <c r="G316" s="5">
        <v>28</v>
      </c>
      <c r="H316" t="s">
        <v>91</v>
      </c>
      <c r="I316" t="s">
        <v>120</v>
      </c>
      <c r="J316" t="s">
        <v>125</v>
      </c>
      <c r="K316" s="12">
        <v>13</v>
      </c>
      <c r="L316" s="12">
        <v>16.64</v>
      </c>
      <c r="M316" s="12">
        <v>26</v>
      </c>
      <c r="N316" s="8">
        <v>33.28</v>
      </c>
      <c r="O316">
        <v>14</v>
      </c>
      <c r="P316" t="s">
        <v>128</v>
      </c>
      <c r="Q316">
        <v>2022</v>
      </c>
      <c r="R316" s="3">
        <v>44634</v>
      </c>
      <c r="S316" s="8">
        <f>Tabla1[[#This Row],[DISCOUNT %]]%*Tabla1[[#This Row],[Total Selling Value]]</f>
        <v>9.3184000000000005</v>
      </c>
      <c r="T316" s="12">
        <f>Tabla1[[#This Row],[SELLING PRICE]]-Tabla1[[#This Row],[BUYING PRIZE]]</f>
        <v>3.6400000000000006</v>
      </c>
      <c r="U316" s="12">
        <f>Tabla1[[#This Row],[profit_per_product]]*Tabla1[[#This Row],[QUANTITY]]</f>
        <v>7.2800000000000011</v>
      </c>
      <c r="V316" s="16">
        <f>Tabla1[[#This Row],[total_profit]]/Tabla1[[#This Row],[Total Selling Value]]</f>
        <v>0.21875000000000003</v>
      </c>
      <c r="W316" s="4" t="str">
        <f>IF(Tabla1[[#This Row],[Total Buying Value]]&gt;=((2/3)*MAX(Tabla1[Total Buying Value])),"Grande",IF(Tabla1[[#This Row],[Total Buying Value]]&lt;=((1/3)*MAX(Tabla1[Total Buying Value])),"Pequeña","Mediana"))</f>
        <v>Pequeña</v>
      </c>
      <c r="X316" s="4" t="str">
        <f>IF(Tabla1[[#This Row],[PAYMENT MODE]]="CASH","VERDADERO","FALSO")</f>
        <v>VERDADERO</v>
      </c>
      <c r="Y316" s="15" t="str">
        <f>TEXT(Tabla1[[#This Row],[formatted_date]],"mmm-aaaa")</f>
        <v>mar-2022</v>
      </c>
    </row>
    <row r="317" spans="1:25">
      <c r="A317">
        <v>44634</v>
      </c>
      <c r="B317" t="s">
        <v>62</v>
      </c>
      <c r="C317" t="str">
        <f>Tabla1[[#This Row],[DATE]]&amp;Tabla1[[#This Row],[PRODUCT ID]]</f>
        <v>44634P0026</v>
      </c>
      <c r="D317">
        <v>13</v>
      </c>
      <c r="E317" t="s">
        <v>70</v>
      </c>
      <c r="F317" t="s">
        <v>71</v>
      </c>
      <c r="G317" s="5">
        <v>8</v>
      </c>
      <c r="H317" t="s">
        <v>115</v>
      </c>
      <c r="I317" t="s">
        <v>121</v>
      </c>
      <c r="J317" t="s">
        <v>125</v>
      </c>
      <c r="K317" s="12">
        <v>18</v>
      </c>
      <c r="L317" s="12">
        <v>24.66</v>
      </c>
      <c r="M317" s="12">
        <v>234</v>
      </c>
      <c r="N317" s="8">
        <v>320.58</v>
      </c>
      <c r="O317">
        <v>14</v>
      </c>
      <c r="P317" t="s">
        <v>128</v>
      </c>
      <c r="Q317">
        <v>2022</v>
      </c>
      <c r="R317" s="3">
        <v>44634</v>
      </c>
      <c r="S317" s="8">
        <f>Tabla1[[#This Row],[DISCOUNT %]]%*Tabla1[[#This Row],[Total Selling Value]]</f>
        <v>25.6464</v>
      </c>
      <c r="T317" s="12">
        <f>Tabla1[[#This Row],[SELLING PRICE]]-Tabla1[[#This Row],[BUYING PRIZE]]</f>
        <v>6.66</v>
      </c>
      <c r="U317" s="12">
        <f>Tabla1[[#This Row],[profit_per_product]]*Tabla1[[#This Row],[QUANTITY]]</f>
        <v>86.58</v>
      </c>
      <c r="V317" s="16">
        <f>Tabla1[[#This Row],[total_profit]]/Tabla1[[#This Row],[Total Selling Value]]</f>
        <v>0.27007299270072993</v>
      </c>
      <c r="W317" s="4" t="str">
        <f>IF(Tabla1[[#This Row],[Total Buying Value]]&gt;=((2/3)*MAX(Tabla1[Total Buying Value])),"Grande",IF(Tabla1[[#This Row],[Total Buying Value]]&lt;=((1/3)*MAX(Tabla1[Total Buying Value])),"Pequeña","Mediana"))</f>
        <v>Pequeña</v>
      </c>
      <c r="X317" s="4" t="str">
        <f>IF(Tabla1[[#This Row],[PAYMENT MODE]]="CASH","VERDADERO","FALSO")</f>
        <v>FALSO</v>
      </c>
      <c r="Y317" s="15" t="str">
        <f>TEXT(Tabla1[[#This Row],[formatted_date]],"mmm-aaaa")</f>
        <v>mar-2022</v>
      </c>
    </row>
    <row r="318" spans="1:25">
      <c r="A318">
        <v>44638</v>
      </c>
      <c r="B318" t="s">
        <v>60</v>
      </c>
      <c r="C318" t="str">
        <f>Tabla1[[#This Row],[DATE]]&amp;Tabla1[[#This Row],[PRODUCT ID]]</f>
        <v>44638P0019</v>
      </c>
      <c r="D318">
        <v>2</v>
      </c>
      <c r="E318" t="s">
        <v>71</v>
      </c>
      <c r="F318" t="s">
        <v>138</v>
      </c>
      <c r="G318" s="5">
        <v>51</v>
      </c>
      <c r="H318" t="s">
        <v>112</v>
      </c>
      <c r="I318" t="s">
        <v>120</v>
      </c>
      <c r="J318" t="s">
        <v>122</v>
      </c>
      <c r="K318" s="12">
        <v>150</v>
      </c>
      <c r="L318" s="12">
        <v>210</v>
      </c>
      <c r="M318" s="12">
        <v>300</v>
      </c>
      <c r="N318" s="8">
        <v>420</v>
      </c>
      <c r="O318">
        <v>18</v>
      </c>
      <c r="P318" t="s">
        <v>128</v>
      </c>
      <c r="Q318">
        <v>2022</v>
      </c>
      <c r="R318" s="3">
        <v>44638</v>
      </c>
      <c r="S318" s="8">
        <f>Tabla1[[#This Row],[DISCOUNT %]]%*Tabla1[[#This Row],[Total Selling Value]]</f>
        <v>214.20000000000002</v>
      </c>
      <c r="T318" s="12">
        <f>Tabla1[[#This Row],[SELLING PRICE]]-Tabla1[[#This Row],[BUYING PRIZE]]</f>
        <v>60</v>
      </c>
      <c r="U318" s="12">
        <f>Tabla1[[#This Row],[profit_per_product]]*Tabla1[[#This Row],[QUANTITY]]</f>
        <v>120</v>
      </c>
      <c r="V318" s="16">
        <f>Tabla1[[#This Row],[total_profit]]/Tabla1[[#This Row],[Total Selling Value]]</f>
        <v>0.2857142857142857</v>
      </c>
      <c r="W318" s="4" t="str">
        <f>IF(Tabla1[[#This Row],[Total Buying Value]]&gt;=((2/3)*MAX(Tabla1[Total Buying Value])),"Grande",IF(Tabla1[[#This Row],[Total Buying Value]]&lt;=((1/3)*MAX(Tabla1[Total Buying Value])),"Pequeña","Mediana"))</f>
        <v>Pequeña</v>
      </c>
      <c r="X318" s="4" t="str">
        <f>IF(Tabla1[[#This Row],[PAYMENT MODE]]="CASH","VERDADERO","FALSO")</f>
        <v>VERDADERO</v>
      </c>
      <c r="Y318" s="15" t="str">
        <f>TEXT(Tabla1[[#This Row],[formatted_date]],"mmm-aaaa")</f>
        <v>mar-2022</v>
      </c>
    </row>
    <row r="319" spans="1:25">
      <c r="A319">
        <v>44638</v>
      </c>
      <c r="B319" t="s">
        <v>46</v>
      </c>
      <c r="C319" t="str">
        <f>Tabla1[[#This Row],[DATE]]&amp;Tabla1[[#This Row],[PRODUCT ID]]</f>
        <v>44638P0027</v>
      </c>
      <c r="D319">
        <v>10</v>
      </c>
      <c r="E319" t="s">
        <v>70</v>
      </c>
      <c r="F319" t="s">
        <v>138</v>
      </c>
      <c r="G319" s="5">
        <v>11</v>
      </c>
      <c r="H319" t="s">
        <v>97</v>
      </c>
      <c r="I319" t="s">
        <v>121</v>
      </c>
      <c r="J319" t="s">
        <v>124</v>
      </c>
      <c r="K319" s="12">
        <v>48</v>
      </c>
      <c r="L319" s="12">
        <v>57.12</v>
      </c>
      <c r="M319" s="12">
        <v>480</v>
      </c>
      <c r="N319" s="8">
        <v>571.20000000000005</v>
      </c>
      <c r="O319">
        <v>18</v>
      </c>
      <c r="P319" t="s">
        <v>128</v>
      </c>
      <c r="Q319">
        <v>2022</v>
      </c>
      <c r="R319" s="3">
        <v>44638</v>
      </c>
      <c r="S319" s="8">
        <f>Tabla1[[#This Row],[DISCOUNT %]]%*Tabla1[[#This Row],[Total Selling Value]]</f>
        <v>62.832000000000008</v>
      </c>
      <c r="T319" s="12">
        <f>Tabla1[[#This Row],[SELLING PRICE]]-Tabla1[[#This Row],[BUYING PRIZE]]</f>
        <v>9.1199999999999974</v>
      </c>
      <c r="U319" s="12">
        <f>Tabla1[[#This Row],[profit_per_product]]*Tabla1[[#This Row],[QUANTITY]]</f>
        <v>91.199999999999974</v>
      </c>
      <c r="V319" s="16">
        <f>Tabla1[[#This Row],[total_profit]]/Tabla1[[#This Row],[Total Selling Value]]</f>
        <v>0.15966386554621842</v>
      </c>
      <c r="W319" s="4" t="str">
        <f>IF(Tabla1[[#This Row],[Total Buying Value]]&gt;=((2/3)*MAX(Tabla1[Total Buying Value])),"Grande",IF(Tabla1[[#This Row],[Total Buying Value]]&lt;=((1/3)*MAX(Tabla1[Total Buying Value])),"Pequeña","Mediana"))</f>
        <v>Pequeña</v>
      </c>
      <c r="X319" s="4" t="str">
        <f>IF(Tabla1[[#This Row],[PAYMENT MODE]]="CASH","VERDADERO","FALSO")</f>
        <v>VERDADERO</v>
      </c>
      <c r="Y319" s="15" t="str">
        <f>TEXT(Tabla1[[#This Row],[formatted_date]],"mmm-aaaa")</f>
        <v>mar-2022</v>
      </c>
    </row>
    <row r="320" spans="1:25">
      <c r="A320">
        <v>44639</v>
      </c>
      <c r="B320" t="s">
        <v>61</v>
      </c>
      <c r="C320" t="str">
        <f>Tabla1[[#This Row],[DATE]]&amp;Tabla1[[#This Row],[PRODUCT ID]]</f>
        <v>44639P0041</v>
      </c>
      <c r="D320">
        <v>6</v>
      </c>
      <c r="E320" t="s">
        <v>68</v>
      </c>
      <c r="F320" t="s">
        <v>138</v>
      </c>
      <c r="G320" s="5">
        <v>36</v>
      </c>
      <c r="H320" t="s">
        <v>114</v>
      </c>
      <c r="I320" t="s">
        <v>118</v>
      </c>
      <c r="J320" t="s">
        <v>122</v>
      </c>
      <c r="K320" s="12">
        <v>138</v>
      </c>
      <c r="L320" s="12">
        <v>173.88</v>
      </c>
      <c r="M320" s="12">
        <v>828</v>
      </c>
      <c r="N320" s="8">
        <v>1043.28</v>
      </c>
      <c r="O320">
        <v>19</v>
      </c>
      <c r="P320" t="s">
        <v>128</v>
      </c>
      <c r="Q320">
        <v>2022</v>
      </c>
      <c r="R320" s="3">
        <v>44639</v>
      </c>
      <c r="S320" s="8">
        <f>Tabla1[[#This Row],[DISCOUNT %]]%*Tabla1[[#This Row],[Total Selling Value]]</f>
        <v>375.58079999999995</v>
      </c>
      <c r="T320" s="12">
        <f>Tabla1[[#This Row],[SELLING PRICE]]-Tabla1[[#This Row],[BUYING PRIZE]]</f>
        <v>35.879999999999995</v>
      </c>
      <c r="U320" s="12">
        <f>Tabla1[[#This Row],[profit_per_product]]*Tabla1[[#This Row],[QUANTITY]]</f>
        <v>215.27999999999997</v>
      </c>
      <c r="V320" s="16">
        <f>Tabla1[[#This Row],[total_profit]]/Tabla1[[#This Row],[Total Selling Value]]</f>
        <v>0.20634920634920634</v>
      </c>
      <c r="W320" s="4" t="str">
        <f>IF(Tabla1[[#This Row],[Total Buying Value]]&gt;=((2/3)*MAX(Tabla1[Total Buying Value])),"Grande",IF(Tabla1[[#This Row],[Total Buying Value]]&lt;=((1/3)*MAX(Tabla1[Total Buying Value])),"Pequeña","Mediana"))</f>
        <v>Mediana</v>
      </c>
      <c r="X320" s="4" t="str">
        <f>IF(Tabla1[[#This Row],[PAYMENT MODE]]="CASH","VERDADERO","FALSO")</f>
        <v>VERDADERO</v>
      </c>
      <c r="Y320" s="15" t="str">
        <f>TEXT(Tabla1[[#This Row],[formatted_date]],"mmm-aaaa")</f>
        <v>mar-2022</v>
      </c>
    </row>
    <row r="321" spans="1:25">
      <c r="A321">
        <v>44643</v>
      </c>
      <c r="B321" t="s">
        <v>38</v>
      </c>
      <c r="C321" t="str">
        <f>Tabla1[[#This Row],[DATE]]&amp;Tabla1[[#This Row],[PRODUCT ID]]</f>
        <v>44643P0032</v>
      </c>
      <c r="D321">
        <v>9</v>
      </c>
      <c r="E321" t="s">
        <v>70</v>
      </c>
      <c r="F321" t="s">
        <v>138</v>
      </c>
      <c r="G321" s="5">
        <v>12</v>
      </c>
      <c r="H321" t="s">
        <v>88</v>
      </c>
      <c r="I321" t="s">
        <v>121</v>
      </c>
      <c r="J321" t="s">
        <v>123</v>
      </c>
      <c r="K321" s="12">
        <v>89</v>
      </c>
      <c r="L321" s="12">
        <v>117.48</v>
      </c>
      <c r="M321" s="12">
        <v>801</v>
      </c>
      <c r="N321" s="8">
        <v>1057.32</v>
      </c>
      <c r="O321">
        <v>23</v>
      </c>
      <c r="P321" t="s">
        <v>128</v>
      </c>
      <c r="Q321">
        <v>2022</v>
      </c>
      <c r="R321" s="3">
        <v>44643</v>
      </c>
      <c r="S321" s="8">
        <f>Tabla1[[#This Row],[DISCOUNT %]]%*Tabla1[[#This Row],[Total Selling Value]]</f>
        <v>126.87839999999998</v>
      </c>
      <c r="T321" s="12">
        <f>Tabla1[[#This Row],[SELLING PRICE]]-Tabla1[[#This Row],[BUYING PRIZE]]</f>
        <v>28.480000000000004</v>
      </c>
      <c r="U321" s="12">
        <f>Tabla1[[#This Row],[profit_per_product]]*Tabla1[[#This Row],[QUANTITY]]</f>
        <v>256.32000000000005</v>
      </c>
      <c r="V321" s="16">
        <f>Tabla1[[#This Row],[total_profit]]/Tabla1[[#This Row],[Total Selling Value]]</f>
        <v>0.24242424242424249</v>
      </c>
      <c r="W321" s="4" t="str">
        <f>IF(Tabla1[[#This Row],[Total Buying Value]]&gt;=((2/3)*MAX(Tabla1[Total Buying Value])),"Grande",IF(Tabla1[[#This Row],[Total Buying Value]]&lt;=((1/3)*MAX(Tabla1[Total Buying Value])),"Pequeña","Mediana"))</f>
        <v>Mediana</v>
      </c>
      <c r="X321" s="4" t="str">
        <f>IF(Tabla1[[#This Row],[PAYMENT MODE]]="CASH","VERDADERO","FALSO")</f>
        <v>VERDADERO</v>
      </c>
      <c r="Y321" s="15" t="str">
        <f>TEXT(Tabla1[[#This Row],[formatted_date]],"mmm-aaaa")</f>
        <v>mar-2022</v>
      </c>
    </row>
    <row r="322" spans="1:25">
      <c r="A322">
        <v>44645</v>
      </c>
      <c r="B322" t="s">
        <v>36</v>
      </c>
      <c r="C322" t="str">
        <f>Tabla1[[#This Row],[DATE]]&amp;Tabla1[[#This Row],[PRODUCT ID]]</f>
        <v>44645P0001</v>
      </c>
      <c r="D322">
        <v>2</v>
      </c>
      <c r="E322" t="s">
        <v>68</v>
      </c>
      <c r="F322" t="s">
        <v>71</v>
      </c>
      <c r="G322" s="5">
        <v>22</v>
      </c>
      <c r="H322" t="s">
        <v>86</v>
      </c>
      <c r="I322" t="s">
        <v>119</v>
      </c>
      <c r="J322" t="s">
        <v>123</v>
      </c>
      <c r="K322" s="12">
        <v>98</v>
      </c>
      <c r="L322" s="12">
        <v>103.88</v>
      </c>
      <c r="M322" s="12">
        <v>196</v>
      </c>
      <c r="N322" s="8">
        <v>207.76</v>
      </c>
      <c r="O322">
        <v>25</v>
      </c>
      <c r="P322" t="s">
        <v>128</v>
      </c>
      <c r="Q322">
        <v>2022</v>
      </c>
      <c r="R322" s="3">
        <v>44645</v>
      </c>
      <c r="S322" s="8">
        <f>Tabla1[[#This Row],[DISCOUNT %]]%*Tabla1[[#This Row],[Total Selling Value]]</f>
        <v>45.7072</v>
      </c>
      <c r="T322" s="12">
        <f>Tabla1[[#This Row],[SELLING PRICE]]-Tabla1[[#This Row],[BUYING PRIZE]]</f>
        <v>5.8799999999999955</v>
      </c>
      <c r="U322" s="12">
        <f>Tabla1[[#This Row],[profit_per_product]]*Tabla1[[#This Row],[QUANTITY]]</f>
        <v>11.759999999999991</v>
      </c>
      <c r="V322" s="16">
        <f>Tabla1[[#This Row],[total_profit]]/Tabla1[[#This Row],[Total Selling Value]]</f>
        <v>5.660377358490562E-2</v>
      </c>
      <c r="W322" s="4" t="str">
        <f>IF(Tabla1[[#This Row],[Total Buying Value]]&gt;=((2/3)*MAX(Tabla1[Total Buying Value])),"Grande",IF(Tabla1[[#This Row],[Total Buying Value]]&lt;=((1/3)*MAX(Tabla1[Total Buying Value])),"Pequeña","Mediana"))</f>
        <v>Pequeña</v>
      </c>
      <c r="X322" s="4" t="str">
        <f>IF(Tabla1[[#This Row],[PAYMENT MODE]]="CASH","VERDADERO","FALSO")</f>
        <v>FALSO</v>
      </c>
      <c r="Y322" s="15" t="str">
        <f>TEXT(Tabla1[[#This Row],[formatted_date]],"mmm-aaaa")</f>
        <v>mar-2022</v>
      </c>
    </row>
    <row r="323" spans="1:25">
      <c r="A323">
        <v>44645</v>
      </c>
      <c r="B323" t="s">
        <v>48</v>
      </c>
      <c r="C323" t="str">
        <f>Tabla1[[#This Row],[DATE]]&amp;Tabla1[[#This Row],[PRODUCT ID]]</f>
        <v>44645P0030</v>
      </c>
      <c r="D323">
        <v>11</v>
      </c>
      <c r="E323" t="s">
        <v>70</v>
      </c>
      <c r="F323" t="s">
        <v>71</v>
      </c>
      <c r="G323" s="5">
        <v>24</v>
      </c>
      <c r="H323" t="s">
        <v>99</v>
      </c>
      <c r="I323" t="s">
        <v>121</v>
      </c>
      <c r="J323" t="s">
        <v>122</v>
      </c>
      <c r="K323" s="12">
        <v>148</v>
      </c>
      <c r="L323" s="12">
        <v>201.28</v>
      </c>
      <c r="M323" s="12">
        <v>1628</v>
      </c>
      <c r="N323" s="8">
        <v>2214.08</v>
      </c>
      <c r="O323">
        <v>25</v>
      </c>
      <c r="P323" t="s">
        <v>128</v>
      </c>
      <c r="Q323">
        <v>2022</v>
      </c>
      <c r="R323" s="3">
        <v>44645</v>
      </c>
      <c r="S323" s="8">
        <f>Tabla1[[#This Row],[DISCOUNT %]]%*Tabla1[[#This Row],[Total Selling Value]]</f>
        <v>531.37919999999997</v>
      </c>
      <c r="T323" s="12">
        <f>Tabla1[[#This Row],[SELLING PRICE]]-Tabla1[[#This Row],[BUYING PRIZE]]</f>
        <v>53.28</v>
      </c>
      <c r="U323" s="12">
        <f>Tabla1[[#This Row],[profit_per_product]]*Tabla1[[#This Row],[QUANTITY]]</f>
        <v>586.08000000000004</v>
      </c>
      <c r="V323" s="16">
        <f>Tabla1[[#This Row],[total_profit]]/Tabla1[[#This Row],[Total Selling Value]]</f>
        <v>0.26470588235294118</v>
      </c>
      <c r="W323" s="4" t="str">
        <f>IF(Tabla1[[#This Row],[Total Buying Value]]&gt;=((2/3)*MAX(Tabla1[Total Buying Value])),"Grande",IF(Tabla1[[#This Row],[Total Buying Value]]&lt;=((1/3)*MAX(Tabla1[Total Buying Value])),"Pequeña","Mediana"))</f>
        <v>Grande</v>
      </c>
      <c r="X323" s="4" t="str">
        <f>IF(Tabla1[[#This Row],[PAYMENT MODE]]="CASH","VERDADERO","FALSO")</f>
        <v>FALSO</v>
      </c>
      <c r="Y323" s="15" t="str">
        <f>TEXT(Tabla1[[#This Row],[formatted_date]],"mmm-aaaa")</f>
        <v>mar-2022</v>
      </c>
    </row>
    <row r="324" spans="1:25">
      <c r="A324">
        <v>44649</v>
      </c>
      <c r="B324" t="s">
        <v>38</v>
      </c>
      <c r="C324" t="str">
        <f>Tabla1[[#This Row],[DATE]]&amp;Tabla1[[#This Row],[PRODUCT ID]]</f>
        <v>44649P0032</v>
      </c>
      <c r="D324">
        <v>12</v>
      </c>
      <c r="E324" t="s">
        <v>71</v>
      </c>
      <c r="F324" t="s">
        <v>71</v>
      </c>
      <c r="G324" s="5">
        <v>1</v>
      </c>
      <c r="H324" t="s">
        <v>88</v>
      </c>
      <c r="I324" t="s">
        <v>121</v>
      </c>
      <c r="J324" t="s">
        <v>123</v>
      </c>
      <c r="K324" s="12">
        <v>89</v>
      </c>
      <c r="L324" s="12">
        <v>117.48</v>
      </c>
      <c r="M324" s="12">
        <v>1068</v>
      </c>
      <c r="N324" s="8">
        <v>1409.76</v>
      </c>
      <c r="O324">
        <v>29</v>
      </c>
      <c r="P324" t="s">
        <v>128</v>
      </c>
      <c r="Q324">
        <v>2022</v>
      </c>
      <c r="R324" s="3">
        <v>44649</v>
      </c>
      <c r="S324" s="8">
        <f>Tabla1[[#This Row],[DISCOUNT %]]%*Tabla1[[#This Row],[Total Selling Value]]</f>
        <v>14.0976</v>
      </c>
      <c r="T324" s="12">
        <f>Tabla1[[#This Row],[SELLING PRICE]]-Tabla1[[#This Row],[BUYING PRIZE]]</f>
        <v>28.480000000000004</v>
      </c>
      <c r="U324" s="12">
        <f>Tabla1[[#This Row],[profit_per_product]]*Tabla1[[#This Row],[QUANTITY]]</f>
        <v>341.76000000000005</v>
      </c>
      <c r="V324" s="16">
        <f>Tabla1[[#This Row],[total_profit]]/Tabla1[[#This Row],[Total Selling Value]]</f>
        <v>0.24242424242424246</v>
      </c>
      <c r="W324" s="4" t="str">
        <f>IF(Tabla1[[#This Row],[Total Buying Value]]&gt;=((2/3)*MAX(Tabla1[Total Buying Value])),"Grande",IF(Tabla1[[#This Row],[Total Buying Value]]&lt;=((1/3)*MAX(Tabla1[Total Buying Value])),"Pequeña","Mediana"))</f>
        <v>Mediana</v>
      </c>
      <c r="X324" s="4" t="str">
        <f>IF(Tabla1[[#This Row],[PAYMENT MODE]]="CASH","VERDADERO","FALSO")</f>
        <v>FALSO</v>
      </c>
      <c r="Y324" s="15" t="str">
        <f>TEXT(Tabla1[[#This Row],[formatted_date]],"mmm-aaaa")</f>
        <v>mar-2022</v>
      </c>
    </row>
    <row r="325" spans="1:25">
      <c r="A325">
        <v>44650</v>
      </c>
      <c r="B325" t="s">
        <v>36</v>
      </c>
      <c r="C325" t="str">
        <f>Tabla1[[#This Row],[DATE]]&amp;Tabla1[[#This Row],[PRODUCT ID]]</f>
        <v>44650P0001</v>
      </c>
      <c r="D325">
        <v>13</v>
      </c>
      <c r="E325" t="s">
        <v>71</v>
      </c>
      <c r="F325" t="s">
        <v>138</v>
      </c>
      <c r="G325" s="5">
        <v>30</v>
      </c>
      <c r="H325" t="s">
        <v>86</v>
      </c>
      <c r="I325" t="s">
        <v>119</v>
      </c>
      <c r="J325" t="s">
        <v>123</v>
      </c>
      <c r="K325" s="12">
        <v>98</v>
      </c>
      <c r="L325" s="12">
        <v>103.88</v>
      </c>
      <c r="M325" s="12">
        <v>1274</v>
      </c>
      <c r="N325" s="8">
        <v>1350.44</v>
      </c>
      <c r="O325">
        <v>30</v>
      </c>
      <c r="P325" t="s">
        <v>128</v>
      </c>
      <c r="Q325">
        <v>2022</v>
      </c>
      <c r="R325" s="3">
        <v>44650</v>
      </c>
      <c r="S325" s="8">
        <f>Tabla1[[#This Row],[DISCOUNT %]]%*Tabla1[[#This Row],[Total Selling Value]]</f>
        <v>405.13200000000001</v>
      </c>
      <c r="T325" s="12">
        <f>Tabla1[[#This Row],[SELLING PRICE]]-Tabla1[[#This Row],[BUYING PRIZE]]</f>
        <v>5.8799999999999955</v>
      </c>
      <c r="U325" s="12">
        <f>Tabla1[[#This Row],[profit_per_product]]*Tabla1[[#This Row],[QUANTITY]]</f>
        <v>76.439999999999941</v>
      </c>
      <c r="V325" s="16">
        <f>Tabla1[[#This Row],[total_profit]]/Tabla1[[#This Row],[Total Selling Value]]</f>
        <v>5.6603773584905613E-2</v>
      </c>
      <c r="W325" s="4" t="str">
        <f>IF(Tabla1[[#This Row],[Total Buying Value]]&gt;=((2/3)*MAX(Tabla1[Total Buying Value])),"Grande",IF(Tabla1[[#This Row],[Total Buying Value]]&lt;=((1/3)*MAX(Tabla1[Total Buying Value])),"Pequeña","Mediana"))</f>
        <v>Mediana</v>
      </c>
      <c r="X325" s="4" t="str">
        <f>IF(Tabla1[[#This Row],[PAYMENT MODE]]="CASH","VERDADERO","FALSO")</f>
        <v>VERDADERO</v>
      </c>
      <c r="Y325" s="15" t="str">
        <f>TEXT(Tabla1[[#This Row],[formatted_date]],"mmm-aaaa")</f>
        <v>mar-2022</v>
      </c>
    </row>
    <row r="326" spans="1:25">
      <c r="A326">
        <v>44652</v>
      </c>
      <c r="B326" t="s">
        <v>49</v>
      </c>
      <c r="C326" t="str">
        <f>Tabla1[[#This Row],[DATE]]&amp;Tabla1[[#This Row],[PRODUCT ID]]</f>
        <v>44652P0002</v>
      </c>
      <c r="D326">
        <v>2</v>
      </c>
      <c r="E326" t="s">
        <v>71</v>
      </c>
      <c r="F326" t="s">
        <v>138</v>
      </c>
      <c r="G326" s="5">
        <v>7</v>
      </c>
      <c r="H326" t="s">
        <v>101</v>
      </c>
      <c r="I326" t="s">
        <v>119</v>
      </c>
      <c r="J326" t="s">
        <v>123</v>
      </c>
      <c r="K326" s="12">
        <v>105</v>
      </c>
      <c r="L326" s="12">
        <v>142.80000000000001</v>
      </c>
      <c r="M326" s="12">
        <v>210</v>
      </c>
      <c r="N326" s="8">
        <v>285.60000000000002</v>
      </c>
      <c r="O326">
        <v>1</v>
      </c>
      <c r="P326" t="s">
        <v>129</v>
      </c>
      <c r="Q326">
        <v>2022</v>
      </c>
      <c r="R326" s="3">
        <v>44652</v>
      </c>
      <c r="S326" s="8">
        <f>Tabla1[[#This Row],[DISCOUNT %]]%*Tabla1[[#This Row],[Total Selling Value]]</f>
        <v>19.992000000000004</v>
      </c>
      <c r="T326" s="12">
        <f>Tabla1[[#This Row],[SELLING PRICE]]-Tabla1[[#This Row],[BUYING PRIZE]]</f>
        <v>37.800000000000011</v>
      </c>
      <c r="U326" s="12">
        <f>Tabla1[[#This Row],[profit_per_product]]*Tabla1[[#This Row],[QUANTITY]]</f>
        <v>75.600000000000023</v>
      </c>
      <c r="V326" s="16">
        <f>Tabla1[[#This Row],[total_profit]]/Tabla1[[#This Row],[Total Selling Value]]</f>
        <v>0.26470588235294124</v>
      </c>
      <c r="W326" s="4" t="str">
        <f>IF(Tabla1[[#This Row],[Total Buying Value]]&gt;=((2/3)*MAX(Tabla1[Total Buying Value])),"Grande",IF(Tabla1[[#This Row],[Total Buying Value]]&lt;=((1/3)*MAX(Tabla1[Total Buying Value])),"Pequeña","Mediana"))</f>
        <v>Pequeña</v>
      </c>
      <c r="X326" s="4" t="str">
        <f>IF(Tabla1[[#This Row],[PAYMENT MODE]]="CASH","VERDADERO","FALSO")</f>
        <v>VERDADERO</v>
      </c>
      <c r="Y326" s="15" t="str">
        <f>TEXT(Tabla1[[#This Row],[formatted_date]],"mmm-aaaa")</f>
        <v>abr-2022</v>
      </c>
    </row>
    <row r="327" spans="1:25">
      <c r="A327">
        <v>44653</v>
      </c>
      <c r="B327" t="s">
        <v>49</v>
      </c>
      <c r="C327" t="str">
        <f>Tabla1[[#This Row],[DATE]]&amp;Tabla1[[#This Row],[PRODUCT ID]]</f>
        <v>44653P0002</v>
      </c>
      <c r="D327">
        <v>3</v>
      </c>
      <c r="E327" t="s">
        <v>70</v>
      </c>
      <c r="F327" t="s">
        <v>138</v>
      </c>
      <c r="G327" s="5">
        <v>9</v>
      </c>
      <c r="H327" t="s">
        <v>101</v>
      </c>
      <c r="I327" t="s">
        <v>119</v>
      </c>
      <c r="J327" t="s">
        <v>123</v>
      </c>
      <c r="K327" s="12">
        <v>105</v>
      </c>
      <c r="L327" s="12">
        <v>142.80000000000001</v>
      </c>
      <c r="M327" s="12">
        <v>315</v>
      </c>
      <c r="N327" s="8">
        <v>428.4</v>
      </c>
      <c r="O327">
        <v>2</v>
      </c>
      <c r="P327" t="s">
        <v>129</v>
      </c>
      <c r="Q327">
        <v>2022</v>
      </c>
      <c r="R327" s="3">
        <v>44653</v>
      </c>
      <c r="S327" s="8">
        <f>Tabla1[[#This Row],[DISCOUNT %]]%*Tabla1[[#This Row],[Total Selling Value]]</f>
        <v>38.555999999999997</v>
      </c>
      <c r="T327" s="12">
        <f>Tabla1[[#This Row],[SELLING PRICE]]-Tabla1[[#This Row],[BUYING PRIZE]]</f>
        <v>37.800000000000011</v>
      </c>
      <c r="U327" s="12">
        <f>Tabla1[[#This Row],[profit_per_product]]*Tabla1[[#This Row],[QUANTITY]]</f>
        <v>113.40000000000003</v>
      </c>
      <c r="V327" s="16">
        <f>Tabla1[[#This Row],[total_profit]]/Tabla1[[#This Row],[Total Selling Value]]</f>
        <v>0.26470588235294129</v>
      </c>
      <c r="W327" s="4" t="str">
        <f>IF(Tabla1[[#This Row],[Total Buying Value]]&gt;=((2/3)*MAX(Tabla1[Total Buying Value])),"Grande",IF(Tabla1[[#This Row],[Total Buying Value]]&lt;=((1/3)*MAX(Tabla1[Total Buying Value])),"Pequeña","Mediana"))</f>
        <v>Pequeña</v>
      </c>
      <c r="X327" s="4" t="str">
        <f>IF(Tabla1[[#This Row],[PAYMENT MODE]]="CASH","VERDADERO","FALSO")</f>
        <v>VERDADERO</v>
      </c>
      <c r="Y327" s="15" t="str">
        <f>TEXT(Tabla1[[#This Row],[formatted_date]],"mmm-aaaa")</f>
        <v>abr-2022</v>
      </c>
    </row>
    <row r="328" spans="1:25">
      <c r="A328">
        <v>44657</v>
      </c>
      <c r="B328" t="s">
        <v>37</v>
      </c>
      <c r="C328" t="str">
        <f>Tabla1[[#This Row],[DATE]]&amp;Tabla1[[#This Row],[PRODUCT ID]]</f>
        <v>44657P0040</v>
      </c>
      <c r="D328">
        <v>2</v>
      </c>
      <c r="E328" t="s">
        <v>68</v>
      </c>
      <c r="F328" t="s">
        <v>138</v>
      </c>
      <c r="G328" s="5">
        <v>5</v>
      </c>
      <c r="H328" t="s">
        <v>87</v>
      </c>
      <c r="I328" t="s">
        <v>118</v>
      </c>
      <c r="J328" t="s">
        <v>123</v>
      </c>
      <c r="K328" s="12">
        <v>90</v>
      </c>
      <c r="L328" s="12">
        <v>115.2</v>
      </c>
      <c r="M328" s="12">
        <v>180</v>
      </c>
      <c r="N328" s="8">
        <v>230.4</v>
      </c>
      <c r="O328">
        <v>6</v>
      </c>
      <c r="P328" t="s">
        <v>129</v>
      </c>
      <c r="Q328">
        <v>2022</v>
      </c>
      <c r="R328" s="3">
        <v>44657</v>
      </c>
      <c r="S328" s="8">
        <f>Tabla1[[#This Row],[DISCOUNT %]]%*Tabla1[[#This Row],[Total Selling Value]]</f>
        <v>11.520000000000001</v>
      </c>
      <c r="T328" s="12">
        <f>Tabla1[[#This Row],[SELLING PRICE]]-Tabla1[[#This Row],[BUYING PRIZE]]</f>
        <v>25.200000000000003</v>
      </c>
      <c r="U328" s="12">
        <f>Tabla1[[#This Row],[profit_per_product]]*Tabla1[[#This Row],[QUANTITY]]</f>
        <v>50.400000000000006</v>
      </c>
      <c r="V328" s="16">
        <f>Tabla1[[#This Row],[total_profit]]/Tabla1[[#This Row],[Total Selling Value]]</f>
        <v>0.21875000000000003</v>
      </c>
      <c r="W328" s="4" t="str">
        <f>IF(Tabla1[[#This Row],[Total Buying Value]]&gt;=((2/3)*MAX(Tabla1[Total Buying Value])),"Grande",IF(Tabla1[[#This Row],[Total Buying Value]]&lt;=((1/3)*MAX(Tabla1[Total Buying Value])),"Pequeña","Mediana"))</f>
        <v>Pequeña</v>
      </c>
      <c r="X328" s="4" t="str">
        <f>IF(Tabla1[[#This Row],[PAYMENT MODE]]="CASH","VERDADERO","FALSO")</f>
        <v>VERDADERO</v>
      </c>
      <c r="Y328" s="15" t="str">
        <f>TEXT(Tabla1[[#This Row],[formatted_date]],"mmm-aaaa")</f>
        <v>abr-2022</v>
      </c>
    </row>
    <row r="329" spans="1:25">
      <c r="A329">
        <v>44658</v>
      </c>
      <c r="B329" t="s">
        <v>62</v>
      </c>
      <c r="C329" t="str">
        <f>Tabla1[[#This Row],[DATE]]&amp;Tabla1[[#This Row],[PRODUCT ID]]</f>
        <v>44658P0026</v>
      </c>
      <c r="D329">
        <v>7</v>
      </c>
      <c r="E329" t="s">
        <v>70</v>
      </c>
      <c r="F329" t="s">
        <v>71</v>
      </c>
      <c r="G329" s="5">
        <v>24</v>
      </c>
      <c r="H329" t="s">
        <v>115</v>
      </c>
      <c r="I329" t="s">
        <v>121</v>
      </c>
      <c r="J329" t="s">
        <v>125</v>
      </c>
      <c r="K329" s="12">
        <v>18</v>
      </c>
      <c r="L329" s="12">
        <v>24.66</v>
      </c>
      <c r="M329" s="12">
        <v>126</v>
      </c>
      <c r="N329" s="8">
        <v>172.62</v>
      </c>
      <c r="O329">
        <v>7</v>
      </c>
      <c r="P329" t="s">
        <v>129</v>
      </c>
      <c r="Q329">
        <v>2022</v>
      </c>
      <c r="R329" s="3">
        <v>44658</v>
      </c>
      <c r="S329" s="8">
        <f>Tabla1[[#This Row],[DISCOUNT %]]%*Tabla1[[#This Row],[Total Selling Value]]</f>
        <v>41.428800000000003</v>
      </c>
      <c r="T329" s="12">
        <f>Tabla1[[#This Row],[SELLING PRICE]]-Tabla1[[#This Row],[BUYING PRIZE]]</f>
        <v>6.66</v>
      </c>
      <c r="U329" s="12">
        <f>Tabla1[[#This Row],[profit_per_product]]*Tabla1[[#This Row],[QUANTITY]]</f>
        <v>46.620000000000005</v>
      </c>
      <c r="V329" s="16">
        <f>Tabla1[[#This Row],[total_profit]]/Tabla1[[#This Row],[Total Selling Value]]</f>
        <v>0.27007299270072993</v>
      </c>
      <c r="W329" s="4" t="str">
        <f>IF(Tabla1[[#This Row],[Total Buying Value]]&gt;=((2/3)*MAX(Tabla1[Total Buying Value])),"Grande",IF(Tabla1[[#This Row],[Total Buying Value]]&lt;=((1/3)*MAX(Tabla1[Total Buying Value])),"Pequeña","Mediana"))</f>
        <v>Pequeña</v>
      </c>
      <c r="X329" s="4" t="str">
        <f>IF(Tabla1[[#This Row],[PAYMENT MODE]]="CASH","VERDADERO","FALSO")</f>
        <v>FALSO</v>
      </c>
      <c r="Y329" s="15" t="str">
        <f>TEXT(Tabla1[[#This Row],[formatted_date]],"mmm-aaaa")</f>
        <v>abr-2022</v>
      </c>
    </row>
    <row r="330" spans="1:25">
      <c r="A330">
        <v>44660</v>
      </c>
      <c r="B330" t="s">
        <v>54</v>
      </c>
      <c r="C330" t="str">
        <f>Tabla1[[#This Row],[DATE]]&amp;Tabla1[[#This Row],[PRODUCT ID]]</f>
        <v>44660P0039</v>
      </c>
      <c r="D330">
        <v>12</v>
      </c>
      <c r="E330" t="s">
        <v>68</v>
      </c>
      <c r="F330" t="s">
        <v>138</v>
      </c>
      <c r="G330" s="5">
        <v>48</v>
      </c>
      <c r="H330" t="s">
        <v>106</v>
      </c>
      <c r="I330" t="s">
        <v>118</v>
      </c>
      <c r="J330" t="s">
        <v>125</v>
      </c>
      <c r="K330" s="12">
        <v>37</v>
      </c>
      <c r="L330" s="12">
        <v>42.55</v>
      </c>
      <c r="M330" s="12">
        <v>444</v>
      </c>
      <c r="N330" s="8">
        <v>510.6</v>
      </c>
      <c r="O330">
        <v>9</v>
      </c>
      <c r="P330" t="s">
        <v>129</v>
      </c>
      <c r="Q330">
        <v>2022</v>
      </c>
      <c r="R330" s="3">
        <v>44660</v>
      </c>
      <c r="S330" s="8">
        <f>Tabla1[[#This Row],[DISCOUNT %]]%*Tabla1[[#This Row],[Total Selling Value]]</f>
        <v>245.08799999999999</v>
      </c>
      <c r="T330" s="12">
        <f>Tabla1[[#This Row],[SELLING PRICE]]-Tabla1[[#This Row],[BUYING PRIZE]]</f>
        <v>5.5499999999999972</v>
      </c>
      <c r="U330" s="12">
        <f>Tabla1[[#This Row],[profit_per_product]]*Tabla1[[#This Row],[QUANTITY]]</f>
        <v>66.599999999999966</v>
      </c>
      <c r="V330" s="16">
        <f>Tabla1[[#This Row],[total_profit]]/Tabla1[[#This Row],[Total Selling Value]]</f>
        <v>0.13043478260869559</v>
      </c>
      <c r="W330" s="4" t="str">
        <f>IF(Tabla1[[#This Row],[Total Buying Value]]&gt;=((2/3)*MAX(Tabla1[Total Buying Value])),"Grande",IF(Tabla1[[#This Row],[Total Buying Value]]&lt;=((1/3)*MAX(Tabla1[Total Buying Value])),"Pequeña","Mediana"))</f>
        <v>Pequeña</v>
      </c>
      <c r="X330" s="4" t="str">
        <f>IF(Tabla1[[#This Row],[PAYMENT MODE]]="CASH","VERDADERO","FALSO")</f>
        <v>VERDADERO</v>
      </c>
      <c r="Y330" s="15" t="str">
        <f>TEXT(Tabla1[[#This Row],[formatted_date]],"mmm-aaaa")</f>
        <v>abr-2022</v>
      </c>
    </row>
    <row r="331" spans="1:25">
      <c r="A331">
        <v>44660</v>
      </c>
      <c r="B331" t="s">
        <v>49</v>
      </c>
      <c r="C331" t="str">
        <f>Tabla1[[#This Row],[DATE]]&amp;Tabla1[[#This Row],[PRODUCT ID]]</f>
        <v>44660P0002</v>
      </c>
      <c r="D331">
        <v>9</v>
      </c>
      <c r="E331" t="s">
        <v>71</v>
      </c>
      <c r="F331" t="s">
        <v>71</v>
      </c>
      <c r="G331" s="5">
        <v>24</v>
      </c>
      <c r="H331" t="s">
        <v>101</v>
      </c>
      <c r="I331" t="s">
        <v>119</v>
      </c>
      <c r="J331" t="s">
        <v>123</v>
      </c>
      <c r="K331" s="12">
        <v>105</v>
      </c>
      <c r="L331" s="12">
        <v>142.80000000000001</v>
      </c>
      <c r="M331" s="12">
        <v>945</v>
      </c>
      <c r="N331" s="8">
        <v>1285.2</v>
      </c>
      <c r="O331">
        <v>9</v>
      </c>
      <c r="P331" t="s">
        <v>129</v>
      </c>
      <c r="Q331">
        <v>2022</v>
      </c>
      <c r="R331" s="3">
        <v>44660</v>
      </c>
      <c r="S331" s="8">
        <f>Tabla1[[#This Row],[DISCOUNT %]]%*Tabla1[[#This Row],[Total Selling Value]]</f>
        <v>308.44799999999998</v>
      </c>
      <c r="T331" s="12">
        <f>Tabla1[[#This Row],[SELLING PRICE]]-Tabla1[[#This Row],[BUYING PRIZE]]</f>
        <v>37.800000000000011</v>
      </c>
      <c r="U331" s="12">
        <f>Tabla1[[#This Row],[profit_per_product]]*Tabla1[[#This Row],[QUANTITY]]</f>
        <v>340.2000000000001</v>
      </c>
      <c r="V331" s="16">
        <f>Tabla1[[#This Row],[total_profit]]/Tabla1[[#This Row],[Total Selling Value]]</f>
        <v>0.26470588235294124</v>
      </c>
      <c r="W331" s="4" t="str">
        <f>IF(Tabla1[[#This Row],[Total Buying Value]]&gt;=((2/3)*MAX(Tabla1[Total Buying Value])),"Grande",IF(Tabla1[[#This Row],[Total Buying Value]]&lt;=((1/3)*MAX(Tabla1[Total Buying Value])),"Pequeña","Mediana"))</f>
        <v>Mediana</v>
      </c>
      <c r="X331" s="4" t="str">
        <f>IF(Tabla1[[#This Row],[PAYMENT MODE]]="CASH","VERDADERO","FALSO")</f>
        <v>FALSO</v>
      </c>
      <c r="Y331" s="15" t="str">
        <f>TEXT(Tabla1[[#This Row],[formatted_date]],"mmm-aaaa")</f>
        <v>abr-2022</v>
      </c>
    </row>
    <row r="332" spans="1:25">
      <c r="A332">
        <v>44664</v>
      </c>
      <c r="B332" t="s">
        <v>41</v>
      </c>
      <c r="C332" t="str">
        <f>Tabla1[[#This Row],[DATE]]&amp;Tabla1[[#This Row],[PRODUCT ID]]</f>
        <v>44664P0016</v>
      </c>
      <c r="D332">
        <v>14</v>
      </c>
      <c r="E332" t="s">
        <v>68</v>
      </c>
      <c r="F332" t="s">
        <v>71</v>
      </c>
      <c r="G332" s="5">
        <v>42</v>
      </c>
      <c r="H332" t="s">
        <v>91</v>
      </c>
      <c r="I332" t="s">
        <v>120</v>
      </c>
      <c r="J332" t="s">
        <v>125</v>
      </c>
      <c r="K332" s="12">
        <v>13</v>
      </c>
      <c r="L332" s="12">
        <v>16.64</v>
      </c>
      <c r="M332" s="12">
        <v>182</v>
      </c>
      <c r="N332" s="8">
        <v>232.96</v>
      </c>
      <c r="O332">
        <v>13</v>
      </c>
      <c r="P332" t="s">
        <v>129</v>
      </c>
      <c r="Q332">
        <v>2022</v>
      </c>
      <c r="R332" s="3">
        <v>44664</v>
      </c>
      <c r="S332" s="8">
        <f>Tabla1[[#This Row],[DISCOUNT %]]%*Tabla1[[#This Row],[Total Selling Value]]</f>
        <v>97.843199999999996</v>
      </c>
      <c r="T332" s="12">
        <f>Tabla1[[#This Row],[SELLING PRICE]]-Tabla1[[#This Row],[BUYING PRIZE]]</f>
        <v>3.6400000000000006</v>
      </c>
      <c r="U332" s="12">
        <f>Tabla1[[#This Row],[profit_per_product]]*Tabla1[[#This Row],[QUANTITY]]</f>
        <v>50.960000000000008</v>
      </c>
      <c r="V332" s="16">
        <f>Tabla1[[#This Row],[total_profit]]/Tabla1[[#This Row],[Total Selling Value]]</f>
        <v>0.21875000000000003</v>
      </c>
      <c r="W332" s="4" t="str">
        <f>IF(Tabla1[[#This Row],[Total Buying Value]]&gt;=((2/3)*MAX(Tabla1[Total Buying Value])),"Grande",IF(Tabla1[[#This Row],[Total Buying Value]]&lt;=((1/3)*MAX(Tabla1[Total Buying Value])),"Pequeña","Mediana"))</f>
        <v>Pequeña</v>
      </c>
      <c r="X332" s="4" t="str">
        <f>IF(Tabla1[[#This Row],[PAYMENT MODE]]="CASH","VERDADERO","FALSO")</f>
        <v>FALSO</v>
      </c>
      <c r="Y332" s="15" t="str">
        <f>TEXT(Tabla1[[#This Row],[formatted_date]],"mmm-aaaa")</f>
        <v>abr-2022</v>
      </c>
    </row>
    <row r="333" spans="1:25">
      <c r="A333">
        <v>44669</v>
      </c>
      <c r="B333" t="s">
        <v>61</v>
      </c>
      <c r="C333" t="str">
        <f>Tabla1[[#This Row],[DATE]]&amp;Tabla1[[#This Row],[PRODUCT ID]]</f>
        <v>44669P0041</v>
      </c>
      <c r="D333">
        <v>9</v>
      </c>
      <c r="E333" t="s">
        <v>70</v>
      </c>
      <c r="F333" t="s">
        <v>138</v>
      </c>
      <c r="G333" s="5">
        <v>36</v>
      </c>
      <c r="H333" t="s">
        <v>114</v>
      </c>
      <c r="I333" t="s">
        <v>118</v>
      </c>
      <c r="J333" t="s">
        <v>122</v>
      </c>
      <c r="K333" s="12">
        <v>138</v>
      </c>
      <c r="L333" s="12">
        <v>173.88</v>
      </c>
      <c r="M333" s="12">
        <v>1242</v>
      </c>
      <c r="N333" s="8">
        <v>1564.92</v>
      </c>
      <c r="O333">
        <v>18</v>
      </c>
      <c r="P333" t="s">
        <v>129</v>
      </c>
      <c r="Q333">
        <v>2022</v>
      </c>
      <c r="R333" s="3">
        <v>44669</v>
      </c>
      <c r="S333" s="8">
        <f>Tabla1[[#This Row],[DISCOUNT %]]%*Tabla1[[#This Row],[Total Selling Value]]</f>
        <v>563.37120000000004</v>
      </c>
      <c r="T333" s="12">
        <f>Tabla1[[#This Row],[SELLING PRICE]]-Tabla1[[#This Row],[BUYING PRIZE]]</f>
        <v>35.879999999999995</v>
      </c>
      <c r="U333" s="12">
        <f>Tabla1[[#This Row],[profit_per_product]]*Tabla1[[#This Row],[QUANTITY]]</f>
        <v>322.91999999999996</v>
      </c>
      <c r="V333" s="16">
        <f>Tabla1[[#This Row],[total_profit]]/Tabla1[[#This Row],[Total Selling Value]]</f>
        <v>0.20634920634920631</v>
      </c>
      <c r="W333" s="4" t="str">
        <f>IF(Tabla1[[#This Row],[Total Buying Value]]&gt;=((2/3)*MAX(Tabla1[Total Buying Value])),"Grande",IF(Tabla1[[#This Row],[Total Buying Value]]&lt;=((1/3)*MAX(Tabla1[Total Buying Value])),"Pequeña","Mediana"))</f>
        <v>Mediana</v>
      </c>
      <c r="X333" s="4" t="str">
        <f>IF(Tabla1[[#This Row],[PAYMENT MODE]]="CASH","VERDADERO","FALSO")</f>
        <v>VERDADERO</v>
      </c>
      <c r="Y333" s="15" t="str">
        <f>TEXT(Tabla1[[#This Row],[formatted_date]],"mmm-aaaa")</f>
        <v>abr-2022</v>
      </c>
    </row>
    <row r="334" spans="1:25">
      <c r="A334">
        <v>44671</v>
      </c>
      <c r="B334" t="s">
        <v>50</v>
      </c>
      <c r="C334" t="str">
        <f>Tabla1[[#This Row],[DATE]]&amp;Tabla1[[#This Row],[PRODUCT ID]]</f>
        <v>44671P0018</v>
      </c>
      <c r="D334">
        <v>2</v>
      </c>
      <c r="E334" t="s">
        <v>68</v>
      </c>
      <c r="F334" t="s">
        <v>71</v>
      </c>
      <c r="G334" s="5">
        <v>36</v>
      </c>
      <c r="H334" t="s">
        <v>102</v>
      </c>
      <c r="I334" t="s">
        <v>120</v>
      </c>
      <c r="J334" t="s">
        <v>125</v>
      </c>
      <c r="K334" s="12">
        <v>37</v>
      </c>
      <c r="L334" s="12">
        <v>49.21</v>
      </c>
      <c r="M334" s="12">
        <v>74</v>
      </c>
      <c r="N334" s="8">
        <v>98.42</v>
      </c>
      <c r="O334">
        <v>20</v>
      </c>
      <c r="P334" t="s">
        <v>129</v>
      </c>
      <c r="Q334">
        <v>2022</v>
      </c>
      <c r="R334" s="3">
        <v>44671</v>
      </c>
      <c r="S334" s="8">
        <f>Tabla1[[#This Row],[DISCOUNT %]]%*Tabla1[[#This Row],[Total Selling Value]]</f>
        <v>35.431199999999997</v>
      </c>
      <c r="T334" s="12">
        <f>Tabla1[[#This Row],[SELLING PRICE]]-Tabla1[[#This Row],[BUYING PRIZE]]</f>
        <v>12.21</v>
      </c>
      <c r="U334" s="12">
        <f>Tabla1[[#This Row],[profit_per_product]]*Tabla1[[#This Row],[QUANTITY]]</f>
        <v>24.42</v>
      </c>
      <c r="V334" s="16">
        <f>Tabla1[[#This Row],[total_profit]]/Tabla1[[#This Row],[Total Selling Value]]</f>
        <v>0.24812030075187971</v>
      </c>
      <c r="W334" s="4" t="str">
        <f>IF(Tabla1[[#This Row],[Total Buying Value]]&gt;=((2/3)*MAX(Tabla1[Total Buying Value])),"Grande",IF(Tabla1[[#This Row],[Total Buying Value]]&lt;=((1/3)*MAX(Tabla1[Total Buying Value])),"Pequeña","Mediana"))</f>
        <v>Pequeña</v>
      </c>
      <c r="X334" s="4" t="str">
        <f>IF(Tabla1[[#This Row],[PAYMENT MODE]]="CASH","VERDADERO","FALSO")</f>
        <v>FALSO</v>
      </c>
      <c r="Y334" s="15" t="str">
        <f>TEXT(Tabla1[[#This Row],[formatted_date]],"mmm-aaaa")</f>
        <v>abr-2022</v>
      </c>
    </row>
    <row r="335" spans="1:25">
      <c r="A335">
        <v>44671</v>
      </c>
      <c r="B335" t="s">
        <v>55</v>
      </c>
      <c r="C335" t="str">
        <f>Tabla1[[#This Row],[DATE]]&amp;Tabla1[[#This Row],[PRODUCT ID]]</f>
        <v>44671P0012</v>
      </c>
      <c r="D335">
        <v>4</v>
      </c>
      <c r="E335" t="s">
        <v>70</v>
      </c>
      <c r="F335" t="s">
        <v>71</v>
      </c>
      <c r="G335" s="5">
        <v>38</v>
      </c>
      <c r="H335" t="s">
        <v>107</v>
      </c>
      <c r="I335" t="s">
        <v>120</v>
      </c>
      <c r="J335" t="s">
        <v>123</v>
      </c>
      <c r="K335" s="12">
        <v>73</v>
      </c>
      <c r="L335" s="12">
        <v>94.17</v>
      </c>
      <c r="M335" s="12">
        <v>292</v>
      </c>
      <c r="N335" s="8">
        <v>376.68</v>
      </c>
      <c r="O335">
        <v>20</v>
      </c>
      <c r="P335" t="s">
        <v>129</v>
      </c>
      <c r="Q335">
        <v>2022</v>
      </c>
      <c r="R335" s="3">
        <v>44671</v>
      </c>
      <c r="S335" s="8">
        <f>Tabla1[[#This Row],[DISCOUNT %]]%*Tabla1[[#This Row],[Total Selling Value]]</f>
        <v>143.13839999999999</v>
      </c>
      <c r="T335" s="12">
        <f>Tabla1[[#This Row],[SELLING PRICE]]-Tabla1[[#This Row],[BUYING PRIZE]]</f>
        <v>21.17</v>
      </c>
      <c r="U335" s="12">
        <f>Tabla1[[#This Row],[profit_per_product]]*Tabla1[[#This Row],[QUANTITY]]</f>
        <v>84.68</v>
      </c>
      <c r="V335" s="16">
        <f>Tabla1[[#This Row],[total_profit]]/Tabla1[[#This Row],[Total Selling Value]]</f>
        <v>0.22480620155038761</v>
      </c>
      <c r="W335" s="4" t="str">
        <f>IF(Tabla1[[#This Row],[Total Buying Value]]&gt;=((2/3)*MAX(Tabla1[Total Buying Value])),"Grande",IF(Tabla1[[#This Row],[Total Buying Value]]&lt;=((1/3)*MAX(Tabla1[Total Buying Value])),"Pequeña","Mediana"))</f>
        <v>Pequeña</v>
      </c>
      <c r="X335" s="4" t="str">
        <f>IF(Tabla1[[#This Row],[PAYMENT MODE]]="CASH","VERDADERO","FALSO")</f>
        <v>FALSO</v>
      </c>
      <c r="Y335" s="15" t="str">
        <f>TEXT(Tabla1[[#This Row],[formatted_date]],"mmm-aaaa")</f>
        <v>abr-2022</v>
      </c>
    </row>
    <row r="336" spans="1:25">
      <c r="A336">
        <v>44672</v>
      </c>
      <c r="B336" t="s">
        <v>48</v>
      </c>
      <c r="C336" t="str">
        <f>Tabla1[[#This Row],[DATE]]&amp;Tabla1[[#This Row],[PRODUCT ID]]</f>
        <v>44672P0030</v>
      </c>
      <c r="D336">
        <v>2</v>
      </c>
      <c r="E336" t="s">
        <v>70</v>
      </c>
      <c r="F336" t="s">
        <v>138</v>
      </c>
      <c r="G336" s="5">
        <v>2</v>
      </c>
      <c r="H336" t="s">
        <v>99</v>
      </c>
      <c r="I336" t="s">
        <v>121</v>
      </c>
      <c r="J336" t="s">
        <v>122</v>
      </c>
      <c r="K336" s="12">
        <v>148</v>
      </c>
      <c r="L336" s="12">
        <v>201.28</v>
      </c>
      <c r="M336" s="12">
        <v>296</v>
      </c>
      <c r="N336" s="8">
        <v>402.56</v>
      </c>
      <c r="O336">
        <v>21</v>
      </c>
      <c r="P336" t="s">
        <v>129</v>
      </c>
      <c r="Q336">
        <v>2022</v>
      </c>
      <c r="R336" s="3">
        <v>44672</v>
      </c>
      <c r="S336" s="8">
        <f>Tabla1[[#This Row],[DISCOUNT %]]%*Tabla1[[#This Row],[Total Selling Value]]</f>
        <v>8.0511999999999997</v>
      </c>
      <c r="T336" s="12">
        <f>Tabla1[[#This Row],[SELLING PRICE]]-Tabla1[[#This Row],[BUYING PRIZE]]</f>
        <v>53.28</v>
      </c>
      <c r="U336" s="12">
        <f>Tabla1[[#This Row],[profit_per_product]]*Tabla1[[#This Row],[QUANTITY]]</f>
        <v>106.56</v>
      </c>
      <c r="V336" s="16">
        <f>Tabla1[[#This Row],[total_profit]]/Tabla1[[#This Row],[Total Selling Value]]</f>
        <v>0.26470588235294118</v>
      </c>
      <c r="W336" s="4" t="str">
        <f>IF(Tabla1[[#This Row],[Total Buying Value]]&gt;=((2/3)*MAX(Tabla1[Total Buying Value])),"Grande",IF(Tabla1[[#This Row],[Total Buying Value]]&lt;=((1/3)*MAX(Tabla1[Total Buying Value])),"Pequeña","Mediana"))</f>
        <v>Pequeña</v>
      </c>
      <c r="X336" s="4" t="str">
        <f>IF(Tabla1[[#This Row],[PAYMENT MODE]]="CASH","VERDADERO","FALSO")</f>
        <v>VERDADERO</v>
      </c>
      <c r="Y336" s="15" t="str">
        <f>TEXT(Tabla1[[#This Row],[formatted_date]],"mmm-aaaa")</f>
        <v>abr-2022</v>
      </c>
    </row>
    <row r="337" spans="1:25">
      <c r="A337">
        <v>44672</v>
      </c>
      <c r="B337" t="s">
        <v>62</v>
      </c>
      <c r="C337" t="str">
        <f>Tabla1[[#This Row],[DATE]]&amp;Tabla1[[#This Row],[PRODUCT ID]]</f>
        <v>44672P0026</v>
      </c>
      <c r="D337">
        <v>14</v>
      </c>
      <c r="E337" t="s">
        <v>71</v>
      </c>
      <c r="F337" t="s">
        <v>71</v>
      </c>
      <c r="G337" s="5">
        <v>2</v>
      </c>
      <c r="H337" t="s">
        <v>115</v>
      </c>
      <c r="I337" t="s">
        <v>121</v>
      </c>
      <c r="J337" t="s">
        <v>125</v>
      </c>
      <c r="K337" s="12">
        <v>18</v>
      </c>
      <c r="L337" s="12">
        <v>24.66</v>
      </c>
      <c r="M337" s="12">
        <v>252</v>
      </c>
      <c r="N337" s="8">
        <v>345.24</v>
      </c>
      <c r="O337">
        <v>21</v>
      </c>
      <c r="P337" t="s">
        <v>129</v>
      </c>
      <c r="Q337">
        <v>2022</v>
      </c>
      <c r="R337" s="3">
        <v>44672</v>
      </c>
      <c r="S337" s="8">
        <f>Tabla1[[#This Row],[DISCOUNT %]]%*Tabla1[[#This Row],[Total Selling Value]]</f>
        <v>6.9048000000000007</v>
      </c>
      <c r="T337" s="12">
        <f>Tabla1[[#This Row],[SELLING PRICE]]-Tabla1[[#This Row],[BUYING PRIZE]]</f>
        <v>6.66</v>
      </c>
      <c r="U337" s="12">
        <f>Tabla1[[#This Row],[profit_per_product]]*Tabla1[[#This Row],[QUANTITY]]</f>
        <v>93.240000000000009</v>
      </c>
      <c r="V337" s="16">
        <f>Tabla1[[#This Row],[total_profit]]/Tabla1[[#This Row],[Total Selling Value]]</f>
        <v>0.27007299270072993</v>
      </c>
      <c r="W337" s="4" t="str">
        <f>IF(Tabla1[[#This Row],[Total Buying Value]]&gt;=((2/3)*MAX(Tabla1[Total Buying Value])),"Grande",IF(Tabla1[[#This Row],[Total Buying Value]]&lt;=((1/3)*MAX(Tabla1[Total Buying Value])),"Pequeña","Mediana"))</f>
        <v>Pequeña</v>
      </c>
      <c r="X337" s="4" t="str">
        <f>IF(Tabla1[[#This Row],[PAYMENT MODE]]="CASH","VERDADERO","FALSO")</f>
        <v>FALSO</v>
      </c>
      <c r="Y337" s="15" t="str">
        <f>TEXT(Tabla1[[#This Row],[formatted_date]],"mmm-aaaa")</f>
        <v>abr-2022</v>
      </c>
    </row>
    <row r="338" spans="1:25">
      <c r="A338">
        <v>44674</v>
      </c>
      <c r="B338" t="s">
        <v>31</v>
      </c>
      <c r="C338" t="str">
        <f>Tabla1[[#This Row],[DATE]]&amp;Tabla1[[#This Row],[PRODUCT ID]]</f>
        <v>44674P0044</v>
      </c>
      <c r="D338">
        <v>15</v>
      </c>
      <c r="E338" t="s">
        <v>71</v>
      </c>
      <c r="F338" t="s">
        <v>71</v>
      </c>
      <c r="G338" s="5">
        <v>39</v>
      </c>
      <c r="H338" t="s">
        <v>81</v>
      </c>
      <c r="I338" t="s">
        <v>118</v>
      </c>
      <c r="J338" t="s">
        <v>123</v>
      </c>
      <c r="K338" s="12">
        <v>76</v>
      </c>
      <c r="L338" s="12">
        <v>82.08</v>
      </c>
      <c r="M338" s="12">
        <v>1140</v>
      </c>
      <c r="N338" s="8">
        <v>1231.2</v>
      </c>
      <c r="O338">
        <v>23</v>
      </c>
      <c r="P338" t="s">
        <v>129</v>
      </c>
      <c r="Q338">
        <v>2022</v>
      </c>
      <c r="R338" s="3">
        <v>44674</v>
      </c>
      <c r="S338" s="8">
        <f>Tabla1[[#This Row],[DISCOUNT %]]%*Tabla1[[#This Row],[Total Selling Value]]</f>
        <v>480.16800000000001</v>
      </c>
      <c r="T338" s="12">
        <f>Tabla1[[#This Row],[SELLING PRICE]]-Tabla1[[#This Row],[BUYING PRIZE]]</f>
        <v>6.0799999999999983</v>
      </c>
      <c r="U338" s="12">
        <f>Tabla1[[#This Row],[profit_per_product]]*Tabla1[[#This Row],[QUANTITY]]</f>
        <v>91.199999999999974</v>
      </c>
      <c r="V338" s="16">
        <f>Tabla1[[#This Row],[total_profit]]/Tabla1[[#This Row],[Total Selling Value]]</f>
        <v>7.4074074074074056E-2</v>
      </c>
      <c r="W338" s="4" t="str">
        <f>IF(Tabla1[[#This Row],[Total Buying Value]]&gt;=((2/3)*MAX(Tabla1[Total Buying Value])),"Grande",IF(Tabla1[[#This Row],[Total Buying Value]]&lt;=((1/3)*MAX(Tabla1[Total Buying Value])),"Pequeña","Mediana"))</f>
        <v>Mediana</v>
      </c>
      <c r="X338" s="4" t="str">
        <f>IF(Tabla1[[#This Row],[PAYMENT MODE]]="CASH","VERDADERO","FALSO")</f>
        <v>FALSO</v>
      </c>
      <c r="Y338" s="15" t="str">
        <f>TEXT(Tabla1[[#This Row],[formatted_date]],"mmm-aaaa")</f>
        <v>abr-2022</v>
      </c>
    </row>
    <row r="339" spans="1:25">
      <c r="A339">
        <v>44675</v>
      </c>
      <c r="B339" t="s">
        <v>33</v>
      </c>
      <c r="C339" t="str">
        <f>Tabla1[[#This Row],[DATE]]&amp;Tabla1[[#This Row],[PRODUCT ID]]</f>
        <v>44675P0034</v>
      </c>
      <c r="D339">
        <v>4</v>
      </c>
      <c r="E339" t="s">
        <v>70</v>
      </c>
      <c r="F339" t="s">
        <v>71</v>
      </c>
      <c r="G339" s="5">
        <v>0</v>
      </c>
      <c r="H339" t="s">
        <v>83</v>
      </c>
      <c r="I339" t="s">
        <v>121</v>
      </c>
      <c r="J339" t="s">
        <v>124</v>
      </c>
      <c r="K339" s="12">
        <v>55</v>
      </c>
      <c r="L339" s="12">
        <v>58.3</v>
      </c>
      <c r="M339" s="12">
        <v>220</v>
      </c>
      <c r="N339" s="8">
        <v>233.2</v>
      </c>
      <c r="O339">
        <v>24</v>
      </c>
      <c r="P339" t="s">
        <v>129</v>
      </c>
      <c r="Q339">
        <v>2022</v>
      </c>
      <c r="R339" s="3">
        <v>44675</v>
      </c>
      <c r="S339" s="8">
        <f>Tabla1[[#This Row],[DISCOUNT %]]%*Tabla1[[#This Row],[Total Selling Value]]</f>
        <v>0</v>
      </c>
      <c r="T339" s="12">
        <f>Tabla1[[#This Row],[SELLING PRICE]]-Tabla1[[#This Row],[BUYING PRIZE]]</f>
        <v>3.2999999999999972</v>
      </c>
      <c r="U339" s="12">
        <f>Tabla1[[#This Row],[profit_per_product]]*Tabla1[[#This Row],[QUANTITY]]</f>
        <v>13.199999999999989</v>
      </c>
      <c r="V339" s="16">
        <f>Tabla1[[#This Row],[total_profit]]/Tabla1[[#This Row],[Total Selling Value]]</f>
        <v>5.6603773584905613E-2</v>
      </c>
      <c r="W339" s="4" t="str">
        <f>IF(Tabla1[[#This Row],[Total Buying Value]]&gt;=((2/3)*MAX(Tabla1[Total Buying Value])),"Grande",IF(Tabla1[[#This Row],[Total Buying Value]]&lt;=((1/3)*MAX(Tabla1[Total Buying Value])),"Pequeña","Mediana"))</f>
        <v>Pequeña</v>
      </c>
      <c r="X339" s="4" t="str">
        <f>IF(Tabla1[[#This Row],[PAYMENT MODE]]="CASH","VERDADERO","FALSO")</f>
        <v>FALSO</v>
      </c>
      <c r="Y339" s="15" t="str">
        <f>TEXT(Tabla1[[#This Row],[formatted_date]],"mmm-aaaa")</f>
        <v>abr-2022</v>
      </c>
    </row>
    <row r="340" spans="1:25">
      <c r="A340">
        <v>44676</v>
      </c>
      <c r="B340" t="s">
        <v>23</v>
      </c>
      <c r="C340" t="str">
        <f>Tabla1[[#This Row],[DATE]]&amp;Tabla1[[#This Row],[PRODUCT ID]]</f>
        <v>44676P0004</v>
      </c>
      <c r="D340">
        <v>9</v>
      </c>
      <c r="E340" t="s">
        <v>70</v>
      </c>
      <c r="F340" t="s">
        <v>138</v>
      </c>
      <c r="G340" s="5">
        <v>17</v>
      </c>
      <c r="H340" t="s">
        <v>76</v>
      </c>
      <c r="I340" t="s">
        <v>119</v>
      </c>
      <c r="J340" t="s">
        <v>124</v>
      </c>
      <c r="K340" s="12">
        <v>44</v>
      </c>
      <c r="L340" s="12">
        <v>48.84</v>
      </c>
      <c r="M340" s="12">
        <v>396</v>
      </c>
      <c r="N340" s="8">
        <v>439.56000000000012</v>
      </c>
      <c r="O340">
        <v>25</v>
      </c>
      <c r="P340" t="s">
        <v>129</v>
      </c>
      <c r="Q340">
        <v>2022</v>
      </c>
      <c r="R340" s="3">
        <v>44676</v>
      </c>
      <c r="S340" s="8">
        <f>Tabla1[[#This Row],[DISCOUNT %]]%*Tabla1[[#This Row],[Total Selling Value]]</f>
        <v>74.725200000000029</v>
      </c>
      <c r="T340" s="12">
        <f>Tabla1[[#This Row],[SELLING PRICE]]-Tabla1[[#This Row],[BUYING PRIZE]]</f>
        <v>4.8400000000000034</v>
      </c>
      <c r="U340" s="12">
        <f>Tabla1[[#This Row],[profit_per_product]]*Tabla1[[#This Row],[QUANTITY]]</f>
        <v>43.560000000000031</v>
      </c>
      <c r="V340" s="16">
        <f>Tabla1[[#This Row],[total_profit]]/Tabla1[[#This Row],[Total Selling Value]]</f>
        <v>9.9099099099099142E-2</v>
      </c>
      <c r="W340" s="4" t="str">
        <f>IF(Tabla1[[#This Row],[Total Buying Value]]&gt;=((2/3)*MAX(Tabla1[Total Buying Value])),"Grande",IF(Tabla1[[#This Row],[Total Buying Value]]&lt;=((1/3)*MAX(Tabla1[Total Buying Value])),"Pequeña","Mediana"))</f>
        <v>Pequeña</v>
      </c>
      <c r="X340" s="4" t="str">
        <f>IF(Tabla1[[#This Row],[PAYMENT MODE]]="CASH","VERDADERO","FALSO")</f>
        <v>VERDADERO</v>
      </c>
      <c r="Y340" s="15" t="str">
        <f>TEXT(Tabla1[[#This Row],[formatted_date]],"mmm-aaaa")</f>
        <v>abr-2022</v>
      </c>
    </row>
    <row r="341" spans="1:25">
      <c r="A341">
        <v>44676</v>
      </c>
      <c r="B341" t="s">
        <v>26</v>
      </c>
      <c r="C341" t="str">
        <f>Tabla1[[#This Row],[DATE]]&amp;Tabla1[[#This Row],[PRODUCT ID]]</f>
        <v>44676P0003</v>
      </c>
      <c r="D341">
        <v>8</v>
      </c>
      <c r="E341" t="s">
        <v>71</v>
      </c>
      <c r="F341" t="s">
        <v>71</v>
      </c>
      <c r="G341" s="5">
        <v>40</v>
      </c>
      <c r="H341" t="s">
        <v>79</v>
      </c>
      <c r="I341" t="s">
        <v>119</v>
      </c>
      <c r="J341" t="s">
        <v>123</v>
      </c>
      <c r="K341" s="12">
        <v>71</v>
      </c>
      <c r="L341" s="12">
        <v>80.94</v>
      </c>
      <c r="M341" s="12">
        <v>568</v>
      </c>
      <c r="N341" s="8">
        <v>647.52</v>
      </c>
      <c r="O341">
        <v>25</v>
      </c>
      <c r="P341" t="s">
        <v>129</v>
      </c>
      <c r="Q341">
        <v>2022</v>
      </c>
      <c r="R341" s="3">
        <v>44676</v>
      </c>
      <c r="S341" s="8">
        <f>Tabla1[[#This Row],[DISCOUNT %]]%*Tabla1[[#This Row],[Total Selling Value]]</f>
        <v>259.00799999999998</v>
      </c>
      <c r="T341" s="12">
        <f>Tabla1[[#This Row],[SELLING PRICE]]-Tabla1[[#This Row],[BUYING PRIZE]]</f>
        <v>9.9399999999999977</v>
      </c>
      <c r="U341" s="12">
        <f>Tabla1[[#This Row],[profit_per_product]]*Tabla1[[#This Row],[QUANTITY]]</f>
        <v>79.519999999999982</v>
      </c>
      <c r="V341" s="16">
        <f>Tabla1[[#This Row],[total_profit]]/Tabla1[[#This Row],[Total Selling Value]]</f>
        <v>0.12280701754385963</v>
      </c>
      <c r="W341" s="4" t="str">
        <f>IF(Tabla1[[#This Row],[Total Buying Value]]&gt;=((2/3)*MAX(Tabla1[Total Buying Value])),"Grande",IF(Tabla1[[#This Row],[Total Buying Value]]&lt;=((1/3)*MAX(Tabla1[Total Buying Value])),"Pequeña","Mediana"))</f>
        <v>Pequeña</v>
      </c>
      <c r="X341" s="4" t="str">
        <f>IF(Tabla1[[#This Row],[PAYMENT MODE]]="CASH","VERDADERO","FALSO")</f>
        <v>FALSO</v>
      </c>
      <c r="Y341" s="15" t="str">
        <f>TEXT(Tabla1[[#This Row],[formatted_date]],"mmm-aaaa")</f>
        <v>abr-2022</v>
      </c>
    </row>
    <row r="342" spans="1:25">
      <c r="A342">
        <v>44677</v>
      </c>
      <c r="B342" t="s">
        <v>46</v>
      </c>
      <c r="C342" t="str">
        <f>Tabla1[[#This Row],[DATE]]&amp;Tabla1[[#This Row],[PRODUCT ID]]</f>
        <v>44677P0027</v>
      </c>
      <c r="D342">
        <v>2</v>
      </c>
      <c r="E342" t="s">
        <v>70</v>
      </c>
      <c r="F342" t="s">
        <v>138</v>
      </c>
      <c r="G342" s="5">
        <v>26</v>
      </c>
      <c r="H342" t="s">
        <v>97</v>
      </c>
      <c r="I342" t="s">
        <v>121</v>
      </c>
      <c r="J342" t="s">
        <v>124</v>
      </c>
      <c r="K342" s="12">
        <v>48</v>
      </c>
      <c r="L342" s="12">
        <v>57.12</v>
      </c>
      <c r="M342" s="12">
        <v>96</v>
      </c>
      <c r="N342" s="8">
        <v>114.24</v>
      </c>
      <c r="O342">
        <v>26</v>
      </c>
      <c r="P342" t="s">
        <v>129</v>
      </c>
      <c r="Q342">
        <v>2022</v>
      </c>
      <c r="R342" s="3">
        <v>44677</v>
      </c>
      <c r="S342" s="8">
        <f>Tabla1[[#This Row],[DISCOUNT %]]%*Tabla1[[#This Row],[Total Selling Value]]</f>
        <v>29.702400000000001</v>
      </c>
      <c r="T342" s="12">
        <f>Tabla1[[#This Row],[SELLING PRICE]]-Tabla1[[#This Row],[BUYING PRIZE]]</f>
        <v>9.1199999999999974</v>
      </c>
      <c r="U342" s="12">
        <f>Tabla1[[#This Row],[profit_per_product]]*Tabla1[[#This Row],[QUANTITY]]</f>
        <v>18.239999999999995</v>
      </c>
      <c r="V342" s="16">
        <f>Tabla1[[#This Row],[total_profit]]/Tabla1[[#This Row],[Total Selling Value]]</f>
        <v>0.15966386554621845</v>
      </c>
      <c r="W342" s="4" t="str">
        <f>IF(Tabla1[[#This Row],[Total Buying Value]]&gt;=((2/3)*MAX(Tabla1[Total Buying Value])),"Grande",IF(Tabla1[[#This Row],[Total Buying Value]]&lt;=((1/3)*MAX(Tabla1[Total Buying Value])),"Pequeña","Mediana"))</f>
        <v>Pequeña</v>
      </c>
      <c r="X342" s="4" t="str">
        <f>IF(Tabla1[[#This Row],[PAYMENT MODE]]="CASH","VERDADERO","FALSO")</f>
        <v>VERDADERO</v>
      </c>
      <c r="Y342" s="15" t="str">
        <f>TEXT(Tabla1[[#This Row],[formatted_date]],"mmm-aaaa")</f>
        <v>abr-2022</v>
      </c>
    </row>
    <row r="343" spans="1:25">
      <c r="A343">
        <v>44679</v>
      </c>
      <c r="B343" t="s">
        <v>29</v>
      </c>
      <c r="C343" t="str">
        <f>Tabla1[[#This Row],[DATE]]&amp;Tabla1[[#This Row],[PRODUCT ID]]</f>
        <v>44679P0014</v>
      </c>
      <c r="D343">
        <v>14</v>
      </c>
      <c r="E343" t="s">
        <v>70</v>
      </c>
      <c r="F343" t="s">
        <v>138</v>
      </c>
      <c r="G343" s="5">
        <v>20</v>
      </c>
      <c r="H343" t="s">
        <v>113</v>
      </c>
      <c r="I343" t="s">
        <v>120</v>
      </c>
      <c r="J343" t="s">
        <v>123</v>
      </c>
      <c r="K343" s="12">
        <v>112</v>
      </c>
      <c r="L343" s="12">
        <v>146.72</v>
      </c>
      <c r="M343" s="12">
        <v>1568</v>
      </c>
      <c r="N343" s="8">
        <v>2054.08</v>
      </c>
      <c r="O343">
        <v>28</v>
      </c>
      <c r="P343" t="s">
        <v>129</v>
      </c>
      <c r="Q343">
        <v>2022</v>
      </c>
      <c r="R343" s="3">
        <v>44679</v>
      </c>
      <c r="S343" s="8">
        <f>Tabla1[[#This Row],[DISCOUNT %]]%*Tabla1[[#This Row],[Total Selling Value]]</f>
        <v>410.81600000000003</v>
      </c>
      <c r="T343" s="12">
        <f>Tabla1[[#This Row],[SELLING PRICE]]-Tabla1[[#This Row],[BUYING PRIZE]]</f>
        <v>34.72</v>
      </c>
      <c r="U343" s="12">
        <f>Tabla1[[#This Row],[profit_per_product]]*Tabla1[[#This Row],[QUANTITY]]</f>
        <v>486.08</v>
      </c>
      <c r="V343" s="16">
        <f>Tabla1[[#This Row],[total_profit]]/Tabla1[[#This Row],[Total Selling Value]]</f>
        <v>0.23664122137404581</v>
      </c>
      <c r="W343" s="4" t="str">
        <f>IF(Tabla1[[#This Row],[Total Buying Value]]&gt;=((2/3)*MAX(Tabla1[Total Buying Value])),"Grande",IF(Tabla1[[#This Row],[Total Buying Value]]&lt;=((1/3)*MAX(Tabla1[Total Buying Value])),"Pequeña","Mediana"))</f>
        <v>Grande</v>
      </c>
      <c r="X343" s="4" t="str">
        <f>IF(Tabla1[[#This Row],[PAYMENT MODE]]="CASH","VERDADERO","FALSO")</f>
        <v>VERDADERO</v>
      </c>
      <c r="Y343" s="15" t="str">
        <f>TEXT(Tabla1[[#This Row],[formatted_date]],"mmm-aaaa")</f>
        <v>abr-2022</v>
      </c>
    </row>
    <row r="344" spans="1:25">
      <c r="A344">
        <v>44681</v>
      </c>
      <c r="B344" t="s">
        <v>41</v>
      </c>
      <c r="C344" t="str">
        <f>Tabla1[[#This Row],[DATE]]&amp;Tabla1[[#This Row],[PRODUCT ID]]</f>
        <v>44681P0016</v>
      </c>
      <c r="D344">
        <v>13</v>
      </c>
      <c r="E344" t="s">
        <v>71</v>
      </c>
      <c r="F344" t="s">
        <v>71</v>
      </c>
      <c r="G344" s="5">
        <v>26</v>
      </c>
      <c r="H344" t="s">
        <v>91</v>
      </c>
      <c r="I344" t="s">
        <v>120</v>
      </c>
      <c r="J344" t="s">
        <v>125</v>
      </c>
      <c r="K344" s="12">
        <v>13</v>
      </c>
      <c r="L344" s="12">
        <v>16.64</v>
      </c>
      <c r="M344" s="12">
        <v>169</v>
      </c>
      <c r="N344" s="8">
        <v>216.32</v>
      </c>
      <c r="O344">
        <v>30</v>
      </c>
      <c r="P344" t="s">
        <v>129</v>
      </c>
      <c r="Q344">
        <v>2022</v>
      </c>
      <c r="R344" s="3">
        <v>44681</v>
      </c>
      <c r="S344" s="8">
        <f>Tabla1[[#This Row],[DISCOUNT %]]%*Tabla1[[#This Row],[Total Selling Value]]</f>
        <v>56.243200000000002</v>
      </c>
      <c r="T344" s="12">
        <f>Tabla1[[#This Row],[SELLING PRICE]]-Tabla1[[#This Row],[BUYING PRIZE]]</f>
        <v>3.6400000000000006</v>
      </c>
      <c r="U344" s="12">
        <f>Tabla1[[#This Row],[profit_per_product]]*Tabla1[[#This Row],[QUANTITY]]</f>
        <v>47.320000000000007</v>
      </c>
      <c r="V344" s="16">
        <f>Tabla1[[#This Row],[total_profit]]/Tabla1[[#This Row],[Total Selling Value]]</f>
        <v>0.21875000000000003</v>
      </c>
      <c r="W344" s="4" t="str">
        <f>IF(Tabla1[[#This Row],[Total Buying Value]]&gt;=((2/3)*MAX(Tabla1[Total Buying Value])),"Grande",IF(Tabla1[[#This Row],[Total Buying Value]]&lt;=((1/3)*MAX(Tabla1[Total Buying Value])),"Pequeña","Mediana"))</f>
        <v>Pequeña</v>
      </c>
      <c r="X344" s="4" t="str">
        <f>IF(Tabla1[[#This Row],[PAYMENT MODE]]="CASH","VERDADERO","FALSO")</f>
        <v>FALSO</v>
      </c>
      <c r="Y344" s="15" t="str">
        <f>TEXT(Tabla1[[#This Row],[formatted_date]],"mmm-aaaa")</f>
        <v>abr-2022</v>
      </c>
    </row>
    <row r="345" spans="1:25">
      <c r="A345">
        <v>44681</v>
      </c>
      <c r="B345" t="s">
        <v>46</v>
      </c>
      <c r="C345" t="str">
        <f>Tabla1[[#This Row],[DATE]]&amp;Tabla1[[#This Row],[PRODUCT ID]]</f>
        <v>44681P0027</v>
      </c>
      <c r="D345">
        <v>8</v>
      </c>
      <c r="E345" t="s">
        <v>70</v>
      </c>
      <c r="F345" t="s">
        <v>71</v>
      </c>
      <c r="G345" s="5">
        <v>23</v>
      </c>
      <c r="H345" t="s">
        <v>97</v>
      </c>
      <c r="I345" t="s">
        <v>121</v>
      </c>
      <c r="J345" t="s">
        <v>124</v>
      </c>
      <c r="K345" s="12">
        <v>48</v>
      </c>
      <c r="L345" s="12">
        <v>57.12</v>
      </c>
      <c r="M345" s="12">
        <v>384</v>
      </c>
      <c r="N345" s="8">
        <v>456.96</v>
      </c>
      <c r="O345">
        <v>30</v>
      </c>
      <c r="P345" t="s">
        <v>129</v>
      </c>
      <c r="Q345">
        <v>2022</v>
      </c>
      <c r="R345" s="3">
        <v>44681</v>
      </c>
      <c r="S345" s="8">
        <f>Tabla1[[#This Row],[DISCOUNT %]]%*Tabla1[[#This Row],[Total Selling Value]]</f>
        <v>105.10080000000001</v>
      </c>
      <c r="T345" s="12">
        <f>Tabla1[[#This Row],[SELLING PRICE]]-Tabla1[[#This Row],[BUYING PRIZE]]</f>
        <v>9.1199999999999974</v>
      </c>
      <c r="U345" s="12">
        <f>Tabla1[[#This Row],[profit_per_product]]*Tabla1[[#This Row],[QUANTITY]]</f>
        <v>72.95999999999998</v>
      </c>
      <c r="V345" s="16">
        <f>Tabla1[[#This Row],[total_profit]]/Tabla1[[#This Row],[Total Selling Value]]</f>
        <v>0.15966386554621845</v>
      </c>
      <c r="W345" s="4" t="str">
        <f>IF(Tabla1[[#This Row],[Total Buying Value]]&gt;=((2/3)*MAX(Tabla1[Total Buying Value])),"Grande",IF(Tabla1[[#This Row],[Total Buying Value]]&lt;=((1/3)*MAX(Tabla1[Total Buying Value])),"Pequeña","Mediana"))</f>
        <v>Pequeña</v>
      </c>
      <c r="X345" s="4" t="str">
        <f>IF(Tabla1[[#This Row],[PAYMENT MODE]]="CASH","VERDADERO","FALSO")</f>
        <v>FALSO</v>
      </c>
      <c r="Y345" s="15" t="str">
        <f>TEXT(Tabla1[[#This Row],[formatted_date]],"mmm-aaaa")</f>
        <v>abr-2022</v>
      </c>
    </row>
    <row r="346" spans="1:25">
      <c r="A346">
        <v>44682</v>
      </c>
      <c r="B346" t="s">
        <v>33</v>
      </c>
      <c r="C346" t="str">
        <f>Tabla1[[#This Row],[DATE]]&amp;Tabla1[[#This Row],[PRODUCT ID]]</f>
        <v>44682P0034</v>
      </c>
      <c r="D346">
        <v>9</v>
      </c>
      <c r="E346" t="s">
        <v>68</v>
      </c>
      <c r="F346" t="s">
        <v>71</v>
      </c>
      <c r="G346" s="5">
        <v>6</v>
      </c>
      <c r="H346" t="s">
        <v>83</v>
      </c>
      <c r="I346" t="s">
        <v>121</v>
      </c>
      <c r="J346" t="s">
        <v>124</v>
      </c>
      <c r="K346" s="12">
        <v>55</v>
      </c>
      <c r="L346" s="12">
        <v>58.3</v>
      </c>
      <c r="M346" s="12">
        <v>495</v>
      </c>
      <c r="N346" s="8">
        <v>524.69999999999993</v>
      </c>
      <c r="O346">
        <v>1</v>
      </c>
      <c r="P346" t="s">
        <v>130</v>
      </c>
      <c r="Q346">
        <v>2022</v>
      </c>
      <c r="R346" s="3">
        <v>44682</v>
      </c>
      <c r="S346" s="8">
        <f>Tabla1[[#This Row],[DISCOUNT %]]%*Tabla1[[#This Row],[Total Selling Value]]</f>
        <v>31.481999999999996</v>
      </c>
      <c r="T346" s="12">
        <f>Tabla1[[#This Row],[SELLING PRICE]]-Tabla1[[#This Row],[BUYING PRIZE]]</f>
        <v>3.2999999999999972</v>
      </c>
      <c r="U346" s="12">
        <f>Tabla1[[#This Row],[profit_per_product]]*Tabla1[[#This Row],[QUANTITY]]</f>
        <v>29.699999999999974</v>
      </c>
      <c r="V346" s="16">
        <f>Tabla1[[#This Row],[total_profit]]/Tabla1[[#This Row],[Total Selling Value]]</f>
        <v>5.660377358490562E-2</v>
      </c>
      <c r="W346" s="4" t="str">
        <f>IF(Tabla1[[#This Row],[Total Buying Value]]&gt;=((2/3)*MAX(Tabla1[Total Buying Value])),"Grande",IF(Tabla1[[#This Row],[Total Buying Value]]&lt;=((1/3)*MAX(Tabla1[Total Buying Value])),"Pequeña","Mediana"))</f>
        <v>Pequeña</v>
      </c>
      <c r="X346" s="4" t="str">
        <f>IF(Tabla1[[#This Row],[PAYMENT MODE]]="CASH","VERDADERO","FALSO")</f>
        <v>FALSO</v>
      </c>
      <c r="Y346" s="15" t="str">
        <f>TEXT(Tabla1[[#This Row],[formatted_date]],"mmm-aaaa")</f>
        <v>may-2022</v>
      </c>
    </row>
    <row r="347" spans="1:25">
      <c r="A347">
        <v>44682</v>
      </c>
      <c r="B347" t="s">
        <v>58</v>
      </c>
      <c r="C347" t="str">
        <f>Tabla1[[#This Row],[DATE]]&amp;Tabla1[[#This Row],[PRODUCT ID]]</f>
        <v>44682P0033</v>
      </c>
      <c r="D347">
        <v>6</v>
      </c>
      <c r="E347" t="s">
        <v>71</v>
      </c>
      <c r="F347" t="s">
        <v>71</v>
      </c>
      <c r="G347" s="5">
        <v>42</v>
      </c>
      <c r="H347" t="s">
        <v>110</v>
      </c>
      <c r="I347" t="s">
        <v>121</v>
      </c>
      <c r="J347" t="s">
        <v>123</v>
      </c>
      <c r="K347" s="12">
        <v>95</v>
      </c>
      <c r="L347" s="12">
        <v>119.7</v>
      </c>
      <c r="M347" s="12">
        <v>570</v>
      </c>
      <c r="N347" s="8">
        <v>718.2</v>
      </c>
      <c r="O347">
        <v>1</v>
      </c>
      <c r="P347" t="s">
        <v>130</v>
      </c>
      <c r="Q347">
        <v>2022</v>
      </c>
      <c r="R347" s="3">
        <v>44682</v>
      </c>
      <c r="S347" s="8">
        <f>Tabla1[[#This Row],[DISCOUNT %]]%*Tabla1[[#This Row],[Total Selling Value]]</f>
        <v>301.64400000000001</v>
      </c>
      <c r="T347" s="12">
        <f>Tabla1[[#This Row],[SELLING PRICE]]-Tabla1[[#This Row],[BUYING PRIZE]]</f>
        <v>24.700000000000003</v>
      </c>
      <c r="U347" s="12">
        <f>Tabla1[[#This Row],[profit_per_product]]*Tabla1[[#This Row],[QUANTITY]]</f>
        <v>148.20000000000002</v>
      </c>
      <c r="V347" s="16">
        <f>Tabla1[[#This Row],[total_profit]]/Tabla1[[#This Row],[Total Selling Value]]</f>
        <v>0.20634920634920637</v>
      </c>
      <c r="W347" s="4" t="str">
        <f>IF(Tabla1[[#This Row],[Total Buying Value]]&gt;=((2/3)*MAX(Tabla1[Total Buying Value])),"Grande",IF(Tabla1[[#This Row],[Total Buying Value]]&lt;=((1/3)*MAX(Tabla1[Total Buying Value])),"Pequeña","Mediana"))</f>
        <v>Pequeña</v>
      </c>
      <c r="X347" s="4" t="str">
        <f>IF(Tabla1[[#This Row],[PAYMENT MODE]]="CASH","VERDADERO","FALSO")</f>
        <v>FALSO</v>
      </c>
      <c r="Y347" s="15" t="str">
        <f>TEXT(Tabla1[[#This Row],[formatted_date]],"mmm-aaaa")</f>
        <v>may-2022</v>
      </c>
    </row>
    <row r="348" spans="1:25">
      <c r="A348">
        <v>44683</v>
      </c>
      <c r="B348" t="s">
        <v>22</v>
      </c>
      <c r="C348" t="str">
        <f>Tabla1[[#This Row],[DATE]]&amp;Tabla1[[#This Row],[PRODUCT ID]]</f>
        <v>44683P0013</v>
      </c>
      <c r="D348">
        <v>4</v>
      </c>
      <c r="E348" t="s">
        <v>71</v>
      </c>
      <c r="F348" t="s">
        <v>138</v>
      </c>
      <c r="G348" s="5">
        <v>33</v>
      </c>
      <c r="H348" t="s">
        <v>75</v>
      </c>
      <c r="I348" t="s">
        <v>120</v>
      </c>
      <c r="J348" t="s">
        <v>123</v>
      </c>
      <c r="K348" s="12">
        <v>112</v>
      </c>
      <c r="L348" s="12">
        <v>122.08</v>
      </c>
      <c r="M348" s="12">
        <v>448</v>
      </c>
      <c r="N348" s="8">
        <v>488.32</v>
      </c>
      <c r="O348">
        <v>2</v>
      </c>
      <c r="P348" t="s">
        <v>130</v>
      </c>
      <c r="Q348">
        <v>2022</v>
      </c>
      <c r="R348" s="3">
        <v>44683</v>
      </c>
      <c r="S348" s="8">
        <f>Tabla1[[#This Row],[DISCOUNT %]]%*Tabla1[[#This Row],[Total Selling Value]]</f>
        <v>161.1456</v>
      </c>
      <c r="T348" s="12">
        <f>Tabla1[[#This Row],[SELLING PRICE]]-Tabla1[[#This Row],[BUYING PRIZE]]</f>
        <v>10.079999999999998</v>
      </c>
      <c r="U348" s="12">
        <f>Tabla1[[#This Row],[profit_per_product]]*Tabla1[[#This Row],[QUANTITY]]</f>
        <v>40.319999999999993</v>
      </c>
      <c r="V348" s="16">
        <f>Tabla1[[#This Row],[total_profit]]/Tabla1[[#This Row],[Total Selling Value]]</f>
        <v>8.2568807339449532E-2</v>
      </c>
      <c r="W348" s="4" t="str">
        <f>IF(Tabla1[[#This Row],[Total Buying Value]]&gt;=((2/3)*MAX(Tabla1[Total Buying Value])),"Grande",IF(Tabla1[[#This Row],[Total Buying Value]]&lt;=((1/3)*MAX(Tabla1[Total Buying Value])),"Pequeña","Mediana"))</f>
        <v>Pequeña</v>
      </c>
      <c r="X348" s="4" t="str">
        <f>IF(Tabla1[[#This Row],[PAYMENT MODE]]="CASH","VERDADERO","FALSO")</f>
        <v>VERDADERO</v>
      </c>
      <c r="Y348" s="15" t="str">
        <f>TEXT(Tabla1[[#This Row],[formatted_date]],"mmm-aaaa")</f>
        <v>may-2022</v>
      </c>
    </row>
    <row r="349" spans="1:25">
      <c r="A349">
        <v>44685</v>
      </c>
      <c r="B349" t="s">
        <v>34</v>
      </c>
      <c r="C349" t="str">
        <f>Tabla1[[#This Row],[DATE]]&amp;Tabla1[[#This Row],[PRODUCT ID]]</f>
        <v>44685P0020</v>
      </c>
      <c r="D349">
        <v>10</v>
      </c>
      <c r="E349" t="s">
        <v>70</v>
      </c>
      <c r="F349" t="s">
        <v>71</v>
      </c>
      <c r="G349" s="5">
        <v>43</v>
      </c>
      <c r="H349" t="s">
        <v>84</v>
      </c>
      <c r="I349" t="s">
        <v>117</v>
      </c>
      <c r="J349" t="s">
        <v>124</v>
      </c>
      <c r="K349" s="12">
        <v>61</v>
      </c>
      <c r="L349" s="12">
        <v>76.25</v>
      </c>
      <c r="M349" s="12">
        <v>610</v>
      </c>
      <c r="N349" s="8">
        <v>762.5</v>
      </c>
      <c r="O349">
        <v>4</v>
      </c>
      <c r="P349" t="s">
        <v>130</v>
      </c>
      <c r="Q349">
        <v>2022</v>
      </c>
      <c r="R349" s="3">
        <v>44685</v>
      </c>
      <c r="S349" s="8">
        <f>Tabla1[[#This Row],[DISCOUNT %]]%*Tabla1[[#This Row],[Total Selling Value]]</f>
        <v>327.875</v>
      </c>
      <c r="T349" s="12">
        <f>Tabla1[[#This Row],[SELLING PRICE]]-Tabla1[[#This Row],[BUYING PRIZE]]</f>
        <v>15.25</v>
      </c>
      <c r="U349" s="12">
        <f>Tabla1[[#This Row],[profit_per_product]]*Tabla1[[#This Row],[QUANTITY]]</f>
        <v>152.5</v>
      </c>
      <c r="V349" s="16">
        <f>Tabla1[[#This Row],[total_profit]]/Tabla1[[#This Row],[Total Selling Value]]</f>
        <v>0.2</v>
      </c>
      <c r="W349" s="4" t="str">
        <f>IF(Tabla1[[#This Row],[Total Buying Value]]&gt;=((2/3)*MAX(Tabla1[Total Buying Value])),"Grande",IF(Tabla1[[#This Row],[Total Buying Value]]&lt;=((1/3)*MAX(Tabla1[Total Buying Value])),"Pequeña","Mediana"))</f>
        <v>Pequeña</v>
      </c>
      <c r="X349" s="4" t="str">
        <f>IF(Tabla1[[#This Row],[PAYMENT MODE]]="CASH","VERDADERO","FALSO")</f>
        <v>FALSO</v>
      </c>
      <c r="Y349" s="15" t="str">
        <f>TEXT(Tabla1[[#This Row],[formatted_date]],"mmm-aaaa")</f>
        <v>may-2022</v>
      </c>
    </row>
    <row r="350" spans="1:25">
      <c r="A350">
        <v>44687</v>
      </c>
      <c r="B350" t="s">
        <v>33</v>
      </c>
      <c r="C350" t="str">
        <f>Tabla1[[#This Row],[DATE]]&amp;Tabla1[[#This Row],[PRODUCT ID]]</f>
        <v>44687P0034</v>
      </c>
      <c r="D350">
        <v>7</v>
      </c>
      <c r="E350" t="s">
        <v>70</v>
      </c>
      <c r="F350" t="s">
        <v>71</v>
      </c>
      <c r="G350" s="5">
        <v>13</v>
      </c>
      <c r="H350" t="s">
        <v>83</v>
      </c>
      <c r="I350" t="s">
        <v>121</v>
      </c>
      <c r="J350" t="s">
        <v>124</v>
      </c>
      <c r="K350" s="12">
        <v>55</v>
      </c>
      <c r="L350" s="12">
        <v>58.3</v>
      </c>
      <c r="M350" s="12">
        <v>385</v>
      </c>
      <c r="N350" s="8">
        <v>408.1</v>
      </c>
      <c r="O350">
        <v>6</v>
      </c>
      <c r="P350" t="s">
        <v>130</v>
      </c>
      <c r="Q350">
        <v>2022</v>
      </c>
      <c r="R350" s="3">
        <v>44687</v>
      </c>
      <c r="S350" s="8">
        <f>Tabla1[[#This Row],[DISCOUNT %]]%*Tabla1[[#This Row],[Total Selling Value]]</f>
        <v>53.053000000000004</v>
      </c>
      <c r="T350" s="12">
        <f>Tabla1[[#This Row],[SELLING PRICE]]-Tabla1[[#This Row],[BUYING PRIZE]]</f>
        <v>3.2999999999999972</v>
      </c>
      <c r="U350" s="12">
        <f>Tabla1[[#This Row],[profit_per_product]]*Tabla1[[#This Row],[QUANTITY]]</f>
        <v>23.09999999999998</v>
      </c>
      <c r="V350" s="16">
        <f>Tabla1[[#This Row],[total_profit]]/Tabla1[[#This Row],[Total Selling Value]]</f>
        <v>5.6603773584905606E-2</v>
      </c>
      <c r="W350" s="4" t="str">
        <f>IF(Tabla1[[#This Row],[Total Buying Value]]&gt;=((2/3)*MAX(Tabla1[Total Buying Value])),"Grande",IF(Tabla1[[#This Row],[Total Buying Value]]&lt;=((1/3)*MAX(Tabla1[Total Buying Value])),"Pequeña","Mediana"))</f>
        <v>Pequeña</v>
      </c>
      <c r="X350" s="4" t="str">
        <f>IF(Tabla1[[#This Row],[PAYMENT MODE]]="CASH","VERDADERO","FALSO")</f>
        <v>FALSO</v>
      </c>
      <c r="Y350" s="15" t="str">
        <f>TEXT(Tabla1[[#This Row],[formatted_date]],"mmm-aaaa")</f>
        <v>may-2022</v>
      </c>
    </row>
    <row r="351" spans="1:25">
      <c r="A351">
        <v>44688</v>
      </c>
      <c r="B351" t="s">
        <v>47</v>
      </c>
      <c r="C351" t="str">
        <f>Tabla1[[#This Row],[DATE]]&amp;Tabla1[[#This Row],[PRODUCT ID]]</f>
        <v>44688P0015</v>
      </c>
      <c r="D351">
        <v>4</v>
      </c>
      <c r="E351" t="s">
        <v>71</v>
      </c>
      <c r="F351" t="s">
        <v>138</v>
      </c>
      <c r="G351" s="5">
        <v>11</v>
      </c>
      <c r="H351" t="s">
        <v>98</v>
      </c>
      <c r="I351" t="s">
        <v>120</v>
      </c>
      <c r="J351" t="s">
        <v>125</v>
      </c>
      <c r="K351" s="12">
        <v>12</v>
      </c>
      <c r="L351" s="12">
        <v>15.72</v>
      </c>
      <c r="M351" s="12">
        <v>48</v>
      </c>
      <c r="N351" s="8">
        <v>62.88</v>
      </c>
      <c r="O351">
        <v>7</v>
      </c>
      <c r="P351" t="s">
        <v>130</v>
      </c>
      <c r="Q351">
        <v>2022</v>
      </c>
      <c r="R351" s="3">
        <v>44688</v>
      </c>
      <c r="S351" s="8">
        <f>Tabla1[[#This Row],[DISCOUNT %]]%*Tabla1[[#This Row],[Total Selling Value]]</f>
        <v>6.9168000000000003</v>
      </c>
      <c r="T351" s="12">
        <f>Tabla1[[#This Row],[SELLING PRICE]]-Tabla1[[#This Row],[BUYING PRIZE]]</f>
        <v>3.7200000000000006</v>
      </c>
      <c r="U351" s="12">
        <f>Tabla1[[#This Row],[profit_per_product]]*Tabla1[[#This Row],[QUANTITY]]</f>
        <v>14.880000000000003</v>
      </c>
      <c r="V351" s="16">
        <f>Tabla1[[#This Row],[total_profit]]/Tabla1[[#This Row],[Total Selling Value]]</f>
        <v>0.23664122137404583</v>
      </c>
      <c r="W351" s="4" t="str">
        <f>IF(Tabla1[[#This Row],[Total Buying Value]]&gt;=((2/3)*MAX(Tabla1[Total Buying Value])),"Grande",IF(Tabla1[[#This Row],[Total Buying Value]]&lt;=((1/3)*MAX(Tabla1[Total Buying Value])),"Pequeña","Mediana"))</f>
        <v>Pequeña</v>
      </c>
      <c r="X351" s="4" t="str">
        <f>IF(Tabla1[[#This Row],[PAYMENT MODE]]="CASH","VERDADERO","FALSO")</f>
        <v>VERDADERO</v>
      </c>
      <c r="Y351" s="15" t="str">
        <f>TEXT(Tabla1[[#This Row],[formatted_date]],"mmm-aaaa")</f>
        <v>may-2022</v>
      </c>
    </row>
    <row r="352" spans="1:25">
      <c r="A352">
        <v>44688</v>
      </c>
      <c r="B352" t="s">
        <v>46</v>
      </c>
      <c r="C352" t="str">
        <f>Tabla1[[#This Row],[DATE]]&amp;Tabla1[[#This Row],[PRODUCT ID]]</f>
        <v>44688P0027</v>
      </c>
      <c r="D352">
        <v>1</v>
      </c>
      <c r="E352" t="s">
        <v>71</v>
      </c>
      <c r="F352" t="s">
        <v>71</v>
      </c>
      <c r="G352" s="5">
        <v>44</v>
      </c>
      <c r="H352" t="s">
        <v>97</v>
      </c>
      <c r="I352" t="s">
        <v>121</v>
      </c>
      <c r="J352" t="s">
        <v>124</v>
      </c>
      <c r="K352" s="12">
        <v>48</v>
      </c>
      <c r="L352" s="12">
        <v>57.12</v>
      </c>
      <c r="M352" s="12">
        <v>48</v>
      </c>
      <c r="N352" s="8">
        <v>57.12</v>
      </c>
      <c r="O352">
        <v>7</v>
      </c>
      <c r="P352" t="s">
        <v>130</v>
      </c>
      <c r="Q352">
        <v>2022</v>
      </c>
      <c r="R352" s="3">
        <v>44688</v>
      </c>
      <c r="S352" s="8">
        <f>Tabla1[[#This Row],[DISCOUNT %]]%*Tabla1[[#This Row],[Total Selling Value]]</f>
        <v>25.1328</v>
      </c>
      <c r="T352" s="12">
        <f>Tabla1[[#This Row],[SELLING PRICE]]-Tabla1[[#This Row],[BUYING PRIZE]]</f>
        <v>9.1199999999999974</v>
      </c>
      <c r="U352" s="12">
        <f>Tabla1[[#This Row],[profit_per_product]]*Tabla1[[#This Row],[QUANTITY]]</f>
        <v>9.1199999999999974</v>
      </c>
      <c r="V352" s="16">
        <f>Tabla1[[#This Row],[total_profit]]/Tabla1[[#This Row],[Total Selling Value]]</f>
        <v>0.15966386554621845</v>
      </c>
      <c r="W352" s="4" t="str">
        <f>IF(Tabla1[[#This Row],[Total Buying Value]]&gt;=((2/3)*MAX(Tabla1[Total Buying Value])),"Grande",IF(Tabla1[[#This Row],[Total Buying Value]]&lt;=((1/3)*MAX(Tabla1[Total Buying Value])),"Pequeña","Mediana"))</f>
        <v>Pequeña</v>
      </c>
      <c r="X352" s="4" t="str">
        <f>IF(Tabla1[[#This Row],[PAYMENT MODE]]="CASH","VERDADERO","FALSO")</f>
        <v>FALSO</v>
      </c>
      <c r="Y352" s="15" t="str">
        <f>TEXT(Tabla1[[#This Row],[formatted_date]],"mmm-aaaa")</f>
        <v>may-2022</v>
      </c>
    </row>
    <row r="353" spans="1:25">
      <c r="A353">
        <v>44689</v>
      </c>
      <c r="B353" t="s">
        <v>42</v>
      </c>
      <c r="C353" t="str">
        <f>Tabla1[[#This Row],[DATE]]&amp;Tabla1[[#This Row],[PRODUCT ID]]</f>
        <v>44689P0022</v>
      </c>
      <c r="D353">
        <v>7</v>
      </c>
      <c r="E353" t="s">
        <v>71</v>
      </c>
      <c r="F353" t="s">
        <v>71</v>
      </c>
      <c r="G353" s="5">
        <v>40</v>
      </c>
      <c r="H353" t="s">
        <v>92</v>
      </c>
      <c r="I353" t="s">
        <v>117</v>
      </c>
      <c r="J353" t="s">
        <v>122</v>
      </c>
      <c r="K353" s="12">
        <v>121</v>
      </c>
      <c r="L353" s="12">
        <v>141.57</v>
      </c>
      <c r="M353" s="12">
        <v>847</v>
      </c>
      <c r="N353" s="8">
        <v>990.99</v>
      </c>
      <c r="O353">
        <v>8</v>
      </c>
      <c r="P353" t="s">
        <v>130</v>
      </c>
      <c r="Q353">
        <v>2022</v>
      </c>
      <c r="R353" s="3">
        <v>44689</v>
      </c>
      <c r="S353" s="8">
        <f>Tabla1[[#This Row],[DISCOUNT %]]%*Tabla1[[#This Row],[Total Selling Value]]</f>
        <v>396.39600000000002</v>
      </c>
      <c r="T353" s="12">
        <f>Tabla1[[#This Row],[SELLING PRICE]]-Tabla1[[#This Row],[BUYING PRIZE]]</f>
        <v>20.569999999999993</v>
      </c>
      <c r="U353" s="12">
        <f>Tabla1[[#This Row],[profit_per_product]]*Tabla1[[#This Row],[QUANTITY]]</f>
        <v>143.98999999999995</v>
      </c>
      <c r="V353" s="16">
        <f>Tabla1[[#This Row],[total_profit]]/Tabla1[[#This Row],[Total Selling Value]]</f>
        <v>0.14529914529914525</v>
      </c>
      <c r="W353" s="4" t="str">
        <f>IF(Tabla1[[#This Row],[Total Buying Value]]&gt;=((2/3)*MAX(Tabla1[Total Buying Value])),"Grande",IF(Tabla1[[#This Row],[Total Buying Value]]&lt;=((1/3)*MAX(Tabla1[Total Buying Value])),"Pequeña","Mediana"))</f>
        <v>Mediana</v>
      </c>
      <c r="X353" s="4" t="str">
        <f>IF(Tabla1[[#This Row],[PAYMENT MODE]]="CASH","VERDADERO","FALSO")</f>
        <v>FALSO</v>
      </c>
      <c r="Y353" s="15" t="str">
        <f>TEXT(Tabla1[[#This Row],[formatted_date]],"mmm-aaaa")</f>
        <v>may-2022</v>
      </c>
    </row>
    <row r="354" spans="1:25">
      <c r="A354">
        <v>44690</v>
      </c>
      <c r="B354" t="s">
        <v>59</v>
      </c>
      <c r="C354" t="str">
        <f>Tabla1[[#This Row],[DATE]]&amp;Tabla1[[#This Row],[PRODUCT ID]]</f>
        <v>44690P0017</v>
      </c>
      <c r="D354">
        <v>12</v>
      </c>
      <c r="E354" t="s">
        <v>68</v>
      </c>
      <c r="F354" t="s">
        <v>138</v>
      </c>
      <c r="G354" s="5">
        <v>23</v>
      </c>
      <c r="H354" t="s">
        <v>111</v>
      </c>
      <c r="I354" t="s">
        <v>120</v>
      </c>
      <c r="J354" t="s">
        <v>122</v>
      </c>
      <c r="K354" s="12">
        <v>134</v>
      </c>
      <c r="L354" s="12">
        <v>156.78</v>
      </c>
      <c r="M354" s="12">
        <v>1608</v>
      </c>
      <c r="N354" s="8">
        <v>1881.36</v>
      </c>
      <c r="O354">
        <v>9</v>
      </c>
      <c r="P354" t="s">
        <v>130</v>
      </c>
      <c r="Q354">
        <v>2022</v>
      </c>
      <c r="R354" s="3">
        <v>44690</v>
      </c>
      <c r="S354" s="8">
        <f>Tabla1[[#This Row],[DISCOUNT %]]%*Tabla1[[#This Row],[Total Selling Value]]</f>
        <v>432.71280000000002</v>
      </c>
      <c r="T354" s="12">
        <f>Tabla1[[#This Row],[SELLING PRICE]]-Tabla1[[#This Row],[BUYING PRIZE]]</f>
        <v>22.78</v>
      </c>
      <c r="U354" s="12">
        <f>Tabla1[[#This Row],[profit_per_product]]*Tabla1[[#This Row],[QUANTITY]]</f>
        <v>273.36</v>
      </c>
      <c r="V354" s="16">
        <f>Tabla1[[#This Row],[total_profit]]/Tabla1[[#This Row],[Total Selling Value]]</f>
        <v>0.14529914529914531</v>
      </c>
      <c r="W354" s="4" t="str">
        <f>IF(Tabla1[[#This Row],[Total Buying Value]]&gt;=((2/3)*MAX(Tabla1[Total Buying Value])),"Grande",IF(Tabla1[[#This Row],[Total Buying Value]]&lt;=((1/3)*MAX(Tabla1[Total Buying Value])),"Pequeña","Mediana"))</f>
        <v>Grande</v>
      </c>
      <c r="X354" s="4" t="str">
        <f>IF(Tabla1[[#This Row],[PAYMENT MODE]]="CASH","VERDADERO","FALSO")</f>
        <v>VERDADERO</v>
      </c>
      <c r="Y354" s="15" t="str">
        <f>TEXT(Tabla1[[#This Row],[formatted_date]],"mmm-aaaa")</f>
        <v>may-2022</v>
      </c>
    </row>
    <row r="355" spans="1:25">
      <c r="A355">
        <v>44691</v>
      </c>
      <c r="B355" t="s">
        <v>57</v>
      </c>
      <c r="C355" t="str">
        <f>Tabla1[[#This Row],[DATE]]&amp;Tabla1[[#This Row],[PRODUCT ID]]</f>
        <v>44691P0009</v>
      </c>
      <c r="D355">
        <v>6</v>
      </c>
      <c r="E355" t="s">
        <v>70</v>
      </c>
      <c r="F355" t="s">
        <v>71</v>
      </c>
      <c r="G355" s="5">
        <v>1</v>
      </c>
      <c r="H355" t="s">
        <v>109</v>
      </c>
      <c r="I355" t="s">
        <v>119</v>
      </c>
      <c r="J355" t="s">
        <v>125</v>
      </c>
      <c r="K355" s="12">
        <v>6</v>
      </c>
      <c r="L355" s="12">
        <v>7.8599999999999994</v>
      </c>
      <c r="M355" s="12">
        <v>36</v>
      </c>
      <c r="N355" s="8">
        <v>47.16</v>
      </c>
      <c r="O355">
        <v>10</v>
      </c>
      <c r="P355" t="s">
        <v>130</v>
      </c>
      <c r="Q355">
        <v>2022</v>
      </c>
      <c r="R355" s="3">
        <v>44691</v>
      </c>
      <c r="S355" s="8">
        <f>Tabla1[[#This Row],[DISCOUNT %]]%*Tabla1[[#This Row],[Total Selling Value]]</f>
        <v>0.47159999999999996</v>
      </c>
      <c r="T355" s="12">
        <f>Tabla1[[#This Row],[SELLING PRICE]]-Tabla1[[#This Row],[BUYING PRIZE]]</f>
        <v>1.8599999999999994</v>
      </c>
      <c r="U355" s="12">
        <f>Tabla1[[#This Row],[profit_per_product]]*Tabla1[[#This Row],[QUANTITY]]</f>
        <v>11.159999999999997</v>
      </c>
      <c r="V355" s="16">
        <f>Tabla1[[#This Row],[total_profit]]/Tabla1[[#This Row],[Total Selling Value]]</f>
        <v>0.23664122137404575</v>
      </c>
      <c r="W355" s="4" t="str">
        <f>IF(Tabla1[[#This Row],[Total Buying Value]]&gt;=((2/3)*MAX(Tabla1[Total Buying Value])),"Grande",IF(Tabla1[[#This Row],[Total Buying Value]]&lt;=((1/3)*MAX(Tabla1[Total Buying Value])),"Pequeña","Mediana"))</f>
        <v>Pequeña</v>
      </c>
      <c r="X355" s="4" t="str">
        <f>IF(Tabla1[[#This Row],[PAYMENT MODE]]="CASH","VERDADERO","FALSO")</f>
        <v>FALSO</v>
      </c>
      <c r="Y355" s="15" t="str">
        <f>TEXT(Tabla1[[#This Row],[formatted_date]],"mmm-aaaa")</f>
        <v>may-2022</v>
      </c>
    </row>
    <row r="356" spans="1:25">
      <c r="A356">
        <v>44693</v>
      </c>
      <c r="B356" t="s">
        <v>51</v>
      </c>
      <c r="C356" t="str">
        <f>Tabla1[[#This Row],[DATE]]&amp;Tabla1[[#This Row],[PRODUCT ID]]</f>
        <v>44693P0011</v>
      </c>
      <c r="D356">
        <v>7</v>
      </c>
      <c r="E356" t="s">
        <v>71</v>
      </c>
      <c r="F356" t="s">
        <v>138</v>
      </c>
      <c r="G356" s="5">
        <v>45</v>
      </c>
      <c r="H356" t="s">
        <v>103</v>
      </c>
      <c r="I356" t="s">
        <v>120</v>
      </c>
      <c r="J356" t="s">
        <v>124</v>
      </c>
      <c r="K356" s="12">
        <v>44</v>
      </c>
      <c r="L356" s="12">
        <v>48.4</v>
      </c>
      <c r="M356" s="12">
        <v>308</v>
      </c>
      <c r="N356" s="8">
        <v>338.8</v>
      </c>
      <c r="O356">
        <v>12</v>
      </c>
      <c r="P356" t="s">
        <v>130</v>
      </c>
      <c r="Q356">
        <v>2022</v>
      </c>
      <c r="R356" s="3">
        <v>44693</v>
      </c>
      <c r="S356" s="8">
        <f>Tabla1[[#This Row],[DISCOUNT %]]%*Tabla1[[#This Row],[Total Selling Value]]</f>
        <v>152.46</v>
      </c>
      <c r="T356" s="12">
        <f>Tabla1[[#This Row],[SELLING PRICE]]-Tabla1[[#This Row],[BUYING PRIZE]]</f>
        <v>4.3999999999999986</v>
      </c>
      <c r="U356" s="12">
        <f>Tabla1[[#This Row],[profit_per_product]]*Tabla1[[#This Row],[QUANTITY]]</f>
        <v>30.79999999999999</v>
      </c>
      <c r="V356" s="16">
        <f>Tabla1[[#This Row],[total_profit]]/Tabla1[[#This Row],[Total Selling Value]]</f>
        <v>9.090909090909087E-2</v>
      </c>
      <c r="W356" s="4" t="str">
        <f>IF(Tabla1[[#This Row],[Total Buying Value]]&gt;=((2/3)*MAX(Tabla1[Total Buying Value])),"Grande",IF(Tabla1[[#This Row],[Total Buying Value]]&lt;=((1/3)*MAX(Tabla1[Total Buying Value])),"Pequeña","Mediana"))</f>
        <v>Pequeña</v>
      </c>
      <c r="X356" s="4" t="str">
        <f>IF(Tabla1[[#This Row],[PAYMENT MODE]]="CASH","VERDADERO","FALSO")</f>
        <v>VERDADERO</v>
      </c>
      <c r="Y356" s="15" t="str">
        <f>TEXT(Tabla1[[#This Row],[formatted_date]],"mmm-aaaa")</f>
        <v>may-2022</v>
      </c>
    </row>
    <row r="357" spans="1:25">
      <c r="A357">
        <v>44694</v>
      </c>
      <c r="B357" t="s">
        <v>55</v>
      </c>
      <c r="C357" t="str">
        <f>Tabla1[[#This Row],[DATE]]&amp;Tabla1[[#This Row],[PRODUCT ID]]</f>
        <v>44694P0012</v>
      </c>
      <c r="D357">
        <v>5</v>
      </c>
      <c r="E357" t="s">
        <v>70</v>
      </c>
      <c r="F357" t="s">
        <v>71</v>
      </c>
      <c r="G357" s="5">
        <v>31</v>
      </c>
      <c r="H357" t="s">
        <v>107</v>
      </c>
      <c r="I357" t="s">
        <v>120</v>
      </c>
      <c r="J357" t="s">
        <v>123</v>
      </c>
      <c r="K357" s="12">
        <v>73</v>
      </c>
      <c r="L357" s="12">
        <v>94.17</v>
      </c>
      <c r="M357" s="12">
        <v>365</v>
      </c>
      <c r="N357" s="8">
        <v>470.85</v>
      </c>
      <c r="O357">
        <v>13</v>
      </c>
      <c r="P357" t="s">
        <v>130</v>
      </c>
      <c r="Q357">
        <v>2022</v>
      </c>
      <c r="R357" s="3">
        <v>44694</v>
      </c>
      <c r="S357" s="8">
        <f>Tabla1[[#This Row],[DISCOUNT %]]%*Tabla1[[#This Row],[Total Selling Value]]</f>
        <v>145.96350000000001</v>
      </c>
      <c r="T357" s="12">
        <f>Tabla1[[#This Row],[SELLING PRICE]]-Tabla1[[#This Row],[BUYING PRIZE]]</f>
        <v>21.17</v>
      </c>
      <c r="U357" s="12">
        <f>Tabla1[[#This Row],[profit_per_product]]*Tabla1[[#This Row],[QUANTITY]]</f>
        <v>105.85000000000001</v>
      </c>
      <c r="V357" s="16">
        <f>Tabla1[[#This Row],[total_profit]]/Tabla1[[#This Row],[Total Selling Value]]</f>
        <v>0.22480620155038761</v>
      </c>
      <c r="W357" s="4" t="str">
        <f>IF(Tabla1[[#This Row],[Total Buying Value]]&gt;=((2/3)*MAX(Tabla1[Total Buying Value])),"Grande",IF(Tabla1[[#This Row],[Total Buying Value]]&lt;=((1/3)*MAX(Tabla1[Total Buying Value])),"Pequeña","Mediana"))</f>
        <v>Pequeña</v>
      </c>
      <c r="X357" s="4" t="str">
        <f>IF(Tabla1[[#This Row],[PAYMENT MODE]]="CASH","VERDADERO","FALSO")</f>
        <v>FALSO</v>
      </c>
      <c r="Y357" s="15" t="str">
        <f>TEXT(Tabla1[[#This Row],[formatted_date]],"mmm-aaaa")</f>
        <v>may-2022</v>
      </c>
    </row>
    <row r="358" spans="1:25">
      <c r="A358">
        <v>44695</v>
      </c>
      <c r="B358" t="s">
        <v>45</v>
      </c>
      <c r="C358" t="str">
        <f>Tabla1[[#This Row],[DATE]]&amp;Tabla1[[#This Row],[PRODUCT ID]]</f>
        <v>44695P0008</v>
      </c>
      <c r="D358">
        <v>14</v>
      </c>
      <c r="E358" t="s">
        <v>70</v>
      </c>
      <c r="F358" t="s">
        <v>138</v>
      </c>
      <c r="G358" s="5">
        <v>11</v>
      </c>
      <c r="H358" t="s">
        <v>96</v>
      </c>
      <c r="I358" t="s">
        <v>119</v>
      </c>
      <c r="J358" t="s">
        <v>123</v>
      </c>
      <c r="K358" s="12">
        <v>83</v>
      </c>
      <c r="L358" s="12">
        <v>94.62</v>
      </c>
      <c r="M358" s="12">
        <v>1162</v>
      </c>
      <c r="N358" s="8">
        <v>1324.68</v>
      </c>
      <c r="O358">
        <v>14</v>
      </c>
      <c r="P358" t="s">
        <v>130</v>
      </c>
      <c r="Q358">
        <v>2022</v>
      </c>
      <c r="R358" s="3">
        <v>44695</v>
      </c>
      <c r="S358" s="8">
        <f>Tabla1[[#This Row],[DISCOUNT %]]%*Tabla1[[#This Row],[Total Selling Value]]</f>
        <v>145.7148</v>
      </c>
      <c r="T358" s="12">
        <f>Tabla1[[#This Row],[SELLING PRICE]]-Tabla1[[#This Row],[BUYING PRIZE]]</f>
        <v>11.620000000000005</v>
      </c>
      <c r="U358" s="12">
        <f>Tabla1[[#This Row],[profit_per_product]]*Tabla1[[#This Row],[QUANTITY]]</f>
        <v>162.68000000000006</v>
      </c>
      <c r="V358" s="16">
        <f>Tabla1[[#This Row],[total_profit]]/Tabla1[[#This Row],[Total Selling Value]]</f>
        <v>0.1228070175438597</v>
      </c>
      <c r="W358" s="4" t="str">
        <f>IF(Tabla1[[#This Row],[Total Buying Value]]&gt;=((2/3)*MAX(Tabla1[Total Buying Value])),"Grande",IF(Tabla1[[#This Row],[Total Buying Value]]&lt;=((1/3)*MAX(Tabla1[Total Buying Value])),"Pequeña","Mediana"))</f>
        <v>Mediana</v>
      </c>
      <c r="X358" s="4" t="str">
        <f>IF(Tabla1[[#This Row],[PAYMENT MODE]]="CASH","VERDADERO","FALSO")</f>
        <v>VERDADERO</v>
      </c>
      <c r="Y358" s="15" t="str">
        <f>TEXT(Tabla1[[#This Row],[formatted_date]],"mmm-aaaa")</f>
        <v>may-2022</v>
      </c>
    </row>
    <row r="359" spans="1:25">
      <c r="A359">
        <v>44696</v>
      </c>
      <c r="B359" t="s">
        <v>34</v>
      </c>
      <c r="C359" t="str">
        <f>Tabla1[[#This Row],[DATE]]&amp;Tabla1[[#This Row],[PRODUCT ID]]</f>
        <v>44696P0020</v>
      </c>
      <c r="D359">
        <v>5</v>
      </c>
      <c r="E359" t="s">
        <v>71</v>
      </c>
      <c r="F359" t="s">
        <v>71</v>
      </c>
      <c r="G359" s="5">
        <v>44</v>
      </c>
      <c r="H359" t="s">
        <v>84</v>
      </c>
      <c r="I359" t="s">
        <v>117</v>
      </c>
      <c r="J359" t="s">
        <v>124</v>
      </c>
      <c r="K359" s="12">
        <v>61</v>
      </c>
      <c r="L359" s="12">
        <v>76.25</v>
      </c>
      <c r="M359" s="12">
        <v>305</v>
      </c>
      <c r="N359" s="8">
        <v>381.25</v>
      </c>
      <c r="O359">
        <v>15</v>
      </c>
      <c r="P359" t="s">
        <v>130</v>
      </c>
      <c r="Q359">
        <v>2022</v>
      </c>
      <c r="R359" s="3">
        <v>44696</v>
      </c>
      <c r="S359" s="8">
        <f>Tabla1[[#This Row],[DISCOUNT %]]%*Tabla1[[#This Row],[Total Selling Value]]</f>
        <v>167.75</v>
      </c>
      <c r="T359" s="12">
        <f>Tabla1[[#This Row],[SELLING PRICE]]-Tabla1[[#This Row],[BUYING PRIZE]]</f>
        <v>15.25</v>
      </c>
      <c r="U359" s="12">
        <f>Tabla1[[#This Row],[profit_per_product]]*Tabla1[[#This Row],[QUANTITY]]</f>
        <v>76.25</v>
      </c>
      <c r="V359" s="16">
        <f>Tabla1[[#This Row],[total_profit]]/Tabla1[[#This Row],[Total Selling Value]]</f>
        <v>0.2</v>
      </c>
      <c r="W359" s="4" t="str">
        <f>IF(Tabla1[[#This Row],[Total Buying Value]]&gt;=((2/3)*MAX(Tabla1[Total Buying Value])),"Grande",IF(Tabla1[[#This Row],[Total Buying Value]]&lt;=((1/3)*MAX(Tabla1[Total Buying Value])),"Pequeña","Mediana"))</f>
        <v>Pequeña</v>
      </c>
      <c r="X359" s="4" t="str">
        <f>IF(Tabla1[[#This Row],[PAYMENT MODE]]="CASH","VERDADERO","FALSO")</f>
        <v>FALSO</v>
      </c>
      <c r="Y359" s="15" t="str">
        <f>TEXT(Tabla1[[#This Row],[formatted_date]],"mmm-aaaa")</f>
        <v>may-2022</v>
      </c>
    </row>
    <row r="360" spans="1:25">
      <c r="A360">
        <v>44697</v>
      </c>
      <c r="B360" t="s">
        <v>40</v>
      </c>
      <c r="C360" t="str">
        <f>Tabla1[[#This Row],[DATE]]&amp;Tabla1[[#This Row],[PRODUCT ID]]</f>
        <v>44697P0010</v>
      </c>
      <c r="D360">
        <v>13</v>
      </c>
      <c r="E360" t="s">
        <v>70</v>
      </c>
      <c r="F360" t="s">
        <v>138</v>
      </c>
      <c r="G360" s="5">
        <v>5</v>
      </c>
      <c r="H360" t="s">
        <v>90</v>
      </c>
      <c r="I360" t="s">
        <v>120</v>
      </c>
      <c r="J360" t="s">
        <v>122</v>
      </c>
      <c r="K360" s="12">
        <v>148</v>
      </c>
      <c r="L360" s="12">
        <v>164.28</v>
      </c>
      <c r="M360" s="12">
        <v>1924</v>
      </c>
      <c r="N360" s="8">
        <v>2135.64</v>
      </c>
      <c r="O360">
        <v>16</v>
      </c>
      <c r="P360" t="s">
        <v>130</v>
      </c>
      <c r="Q360">
        <v>2022</v>
      </c>
      <c r="R360" s="3">
        <v>44697</v>
      </c>
      <c r="S360" s="8">
        <f>Tabla1[[#This Row],[DISCOUNT %]]%*Tabla1[[#This Row],[Total Selling Value]]</f>
        <v>106.782</v>
      </c>
      <c r="T360" s="12">
        <f>Tabla1[[#This Row],[SELLING PRICE]]-Tabla1[[#This Row],[BUYING PRIZE]]</f>
        <v>16.28</v>
      </c>
      <c r="U360" s="12">
        <f>Tabla1[[#This Row],[profit_per_product]]*Tabla1[[#This Row],[QUANTITY]]</f>
        <v>211.64000000000001</v>
      </c>
      <c r="V360" s="16">
        <f>Tabla1[[#This Row],[total_profit]]/Tabla1[[#This Row],[Total Selling Value]]</f>
        <v>9.9099099099099114E-2</v>
      </c>
      <c r="W360" s="4" t="str">
        <f>IF(Tabla1[[#This Row],[Total Buying Value]]&gt;=((2/3)*MAX(Tabla1[Total Buying Value])),"Grande",IF(Tabla1[[#This Row],[Total Buying Value]]&lt;=((1/3)*MAX(Tabla1[Total Buying Value])),"Pequeña","Mediana"))</f>
        <v>Grande</v>
      </c>
      <c r="X360" s="4" t="str">
        <f>IF(Tabla1[[#This Row],[PAYMENT MODE]]="CASH","VERDADERO","FALSO")</f>
        <v>VERDADERO</v>
      </c>
      <c r="Y360" s="15" t="str">
        <f>TEXT(Tabla1[[#This Row],[formatted_date]],"mmm-aaaa")</f>
        <v>may-2022</v>
      </c>
    </row>
    <row r="361" spans="1:25">
      <c r="A361">
        <v>44697</v>
      </c>
      <c r="B361" t="s">
        <v>25</v>
      </c>
      <c r="C361" t="str">
        <f>Tabla1[[#This Row],[DATE]]&amp;Tabla1[[#This Row],[PRODUCT ID]]</f>
        <v>44697P0031</v>
      </c>
      <c r="D361">
        <v>13</v>
      </c>
      <c r="E361" t="s">
        <v>71</v>
      </c>
      <c r="F361" t="s">
        <v>71</v>
      </c>
      <c r="G361" s="5">
        <v>31</v>
      </c>
      <c r="H361" t="s">
        <v>78</v>
      </c>
      <c r="I361" t="s">
        <v>121</v>
      </c>
      <c r="J361" t="s">
        <v>123</v>
      </c>
      <c r="K361" s="12">
        <v>93</v>
      </c>
      <c r="L361" s="12">
        <v>104.16</v>
      </c>
      <c r="M361" s="12">
        <v>1209</v>
      </c>
      <c r="N361" s="8">
        <v>1354.08</v>
      </c>
      <c r="O361">
        <v>16</v>
      </c>
      <c r="P361" t="s">
        <v>130</v>
      </c>
      <c r="Q361">
        <v>2022</v>
      </c>
      <c r="R361" s="3">
        <v>44697</v>
      </c>
      <c r="S361" s="8">
        <f>Tabla1[[#This Row],[DISCOUNT %]]%*Tabla1[[#This Row],[Total Selling Value]]</f>
        <v>419.76479999999998</v>
      </c>
      <c r="T361" s="12">
        <f>Tabla1[[#This Row],[SELLING PRICE]]-Tabla1[[#This Row],[BUYING PRIZE]]</f>
        <v>11.159999999999997</v>
      </c>
      <c r="U361" s="12">
        <f>Tabla1[[#This Row],[profit_per_product]]*Tabla1[[#This Row],[QUANTITY]]</f>
        <v>145.07999999999996</v>
      </c>
      <c r="V361" s="16">
        <f>Tabla1[[#This Row],[total_profit]]/Tabla1[[#This Row],[Total Selling Value]]</f>
        <v>0.10714285714285711</v>
      </c>
      <c r="W361" s="4" t="str">
        <f>IF(Tabla1[[#This Row],[Total Buying Value]]&gt;=((2/3)*MAX(Tabla1[Total Buying Value])),"Grande",IF(Tabla1[[#This Row],[Total Buying Value]]&lt;=((1/3)*MAX(Tabla1[Total Buying Value])),"Pequeña","Mediana"))</f>
        <v>Mediana</v>
      </c>
      <c r="X361" s="4" t="str">
        <f>IF(Tabla1[[#This Row],[PAYMENT MODE]]="CASH","VERDADERO","FALSO")</f>
        <v>FALSO</v>
      </c>
      <c r="Y361" s="15" t="str">
        <f>TEXT(Tabla1[[#This Row],[formatted_date]],"mmm-aaaa")</f>
        <v>may-2022</v>
      </c>
    </row>
    <row r="362" spans="1:25">
      <c r="A362">
        <v>44698</v>
      </c>
      <c r="B362" t="s">
        <v>46</v>
      </c>
      <c r="C362" t="str">
        <f>Tabla1[[#This Row],[DATE]]&amp;Tabla1[[#This Row],[PRODUCT ID]]</f>
        <v>44698P0027</v>
      </c>
      <c r="D362">
        <v>8</v>
      </c>
      <c r="E362" t="s">
        <v>70</v>
      </c>
      <c r="F362" t="s">
        <v>138</v>
      </c>
      <c r="G362" s="5">
        <v>8</v>
      </c>
      <c r="H362" t="s">
        <v>97</v>
      </c>
      <c r="I362" t="s">
        <v>121</v>
      </c>
      <c r="J362" t="s">
        <v>124</v>
      </c>
      <c r="K362" s="12">
        <v>48</v>
      </c>
      <c r="L362" s="12">
        <v>57.12</v>
      </c>
      <c r="M362" s="12">
        <v>384</v>
      </c>
      <c r="N362" s="8">
        <v>456.96</v>
      </c>
      <c r="O362">
        <v>17</v>
      </c>
      <c r="P362" t="s">
        <v>130</v>
      </c>
      <c r="Q362">
        <v>2022</v>
      </c>
      <c r="R362" s="3">
        <v>44698</v>
      </c>
      <c r="S362" s="8">
        <f>Tabla1[[#This Row],[DISCOUNT %]]%*Tabla1[[#This Row],[Total Selling Value]]</f>
        <v>36.556800000000003</v>
      </c>
      <c r="T362" s="12">
        <f>Tabla1[[#This Row],[SELLING PRICE]]-Tabla1[[#This Row],[BUYING PRIZE]]</f>
        <v>9.1199999999999974</v>
      </c>
      <c r="U362" s="12">
        <f>Tabla1[[#This Row],[profit_per_product]]*Tabla1[[#This Row],[QUANTITY]]</f>
        <v>72.95999999999998</v>
      </c>
      <c r="V362" s="16">
        <f>Tabla1[[#This Row],[total_profit]]/Tabla1[[#This Row],[Total Selling Value]]</f>
        <v>0.15966386554621845</v>
      </c>
      <c r="W362" s="4" t="str">
        <f>IF(Tabla1[[#This Row],[Total Buying Value]]&gt;=((2/3)*MAX(Tabla1[Total Buying Value])),"Grande",IF(Tabla1[[#This Row],[Total Buying Value]]&lt;=((1/3)*MAX(Tabla1[Total Buying Value])),"Pequeña","Mediana"))</f>
        <v>Pequeña</v>
      </c>
      <c r="X362" s="4" t="str">
        <f>IF(Tabla1[[#This Row],[PAYMENT MODE]]="CASH","VERDADERO","FALSO")</f>
        <v>VERDADERO</v>
      </c>
      <c r="Y362" s="15" t="str">
        <f>TEXT(Tabla1[[#This Row],[formatted_date]],"mmm-aaaa")</f>
        <v>may-2022</v>
      </c>
    </row>
    <row r="363" spans="1:25">
      <c r="A363">
        <v>44699</v>
      </c>
      <c r="B363" t="s">
        <v>46</v>
      </c>
      <c r="C363" t="str">
        <f>Tabla1[[#This Row],[DATE]]&amp;Tabla1[[#This Row],[PRODUCT ID]]</f>
        <v>44699P0027</v>
      </c>
      <c r="D363">
        <v>4</v>
      </c>
      <c r="E363" t="s">
        <v>68</v>
      </c>
      <c r="F363" t="s">
        <v>71</v>
      </c>
      <c r="G363" s="5">
        <v>18</v>
      </c>
      <c r="H363" t="s">
        <v>97</v>
      </c>
      <c r="I363" t="s">
        <v>121</v>
      </c>
      <c r="J363" t="s">
        <v>124</v>
      </c>
      <c r="K363" s="12">
        <v>48</v>
      </c>
      <c r="L363" s="12">
        <v>57.12</v>
      </c>
      <c r="M363" s="12">
        <v>192</v>
      </c>
      <c r="N363" s="8">
        <v>228.48</v>
      </c>
      <c r="O363">
        <v>18</v>
      </c>
      <c r="P363" t="s">
        <v>130</v>
      </c>
      <c r="Q363">
        <v>2022</v>
      </c>
      <c r="R363" s="3">
        <v>44699</v>
      </c>
      <c r="S363" s="8">
        <f>Tabla1[[#This Row],[DISCOUNT %]]%*Tabla1[[#This Row],[Total Selling Value]]</f>
        <v>41.126399999999997</v>
      </c>
      <c r="T363" s="12">
        <f>Tabla1[[#This Row],[SELLING PRICE]]-Tabla1[[#This Row],[BUYING PRIZE]]</f>
        <v>9.1199999999999974</v>
      </c>
      <c r="U363" s="12">
        <f>Tabla1[[#This Row],[profit_per_product]]*Tabla1[[#This Row],[QUANTITY]]</f>
        <v>36.47999999999999</v>
      </c>
      <c r="V363" s="16">
        <f>Tabla1[[#This Row],[total_profit]]/Tabla1[[#This Row],[Total Selling Value]]</f>
        <v>0.15966386554621845</v>
      </c>
      <c r="W363" s="4" t="str">
        <f>IF(Tabla1[[#This Row],[Total Buying Value]]&gt;=((2/3)*MAX(Tabla1[Total Buying Value])),"Grande",IF(Tabla1[[#This Row],[Total Buying Value]]&lt;=((1/3)*MAX(Tabla1[Total Buying Value])),"Pequeña","Mediana"))</f>
        <v>Pequeña</v>
      </c>
      <c r="X363" s="4" t="str">
        <f>IF(Tabla1[[#This Row],[PAYMENT MODE]]="CASH","VERDADERO","FALSO")</f>
        <v>FALSO</v>
      </c>
      <c r="Y363" s="15" t="str">
        <f>TEXT(Tabla1[[#This Row],[formatted_date]],"mmm-aaaa")</f>
        <v>may-2022</v>
      </c>
    </row>
    <row r="364" spans="1:25">
      <c r="A364">
        <v>44699</v>
      </c>
      <c r="B364" t="s">
        <v>21</v>
      </c>
      <c r="C364" t="str">
        <f>Tabla1[[#This Row],[DATE]]&amp;Tabla1[[#This Row],[PRODUCT ID]]</f>
        <v>44699P0038</v>
      </c>
      <c r="D364">
        <v>8</v>
      </c>
      <c r="E364" t="s">
        <v>68</v>
      </c>
      <c r="F364" t="s">
        <v>71</v>
      </c>
      <c r="G364" s="5">
        <v>8</v>
      </c>
      <c r="H364" t="s">
        <v>74</v>
      </c>
      <c r="I364" t="s">
        <v>118</v>
      </c>
      <c r="J364" t="s">
        <v>123</v>
      </c>
      <c r="K364" s="12">
        <v>72</v>
      </c>
      <c r="L364" s="12">
        <v>79.92</v>
      </c>
      <c r="M364" s="12">
        <v>576</v>
      </c>
      <c r="N364" s="8">
        <v>639.36</v>
      </c>
      <c r="O364">
        <v>18</v>
      </c>
      <c r="P364" t="s">
        <v>130</v>
      </c>
      <c r="Q364">
        <v>2022</v>
      </c>
      <c r="R364" s="3">
        <v>44699</v>
      </c>
      <c r="S364" s="8">
        <f>Tabla1[[#This Row],[DISCOUNT %]]%*Tabla1[[#This Row],[Total Selling Value]]</f>
        <v>51.148800000000001</v>
      </c>
      <c r="T364" s="12">
        <f>Tabla1[[#This Row],[SELLING PRICE]]-Tabla1[[#This Row],[BUYING PRIZE]]</f>
        <v>7.9200000000000017</v>
      </c>
      <c r="U364" s="12">
        <f>Tabla1[[#This Row],[profit_per_product]]*Tabla1[[#This Row],[QUANTITY]]</f>
        <v>63.360000000000014</v>
      </c>
      <c r="V364" s="16">
        <f>Tabla1[[#This Row],[total_profit]]/Tabla1[[#This Row],[Total Selling Value]]</f>
        <v>9.9099099099099114E-2</v>
      </c>
      <c r="W364" s="4" t="str">
        <f>IF(Tabla1[[#This Row],[Total Buying Value]]&gt;=((2/3)*MAX(Tabla1[Total Buying Value])),"Grande",IF(Tabla1[[#This Row],[Total Buying Value]]&lt;=((1/3)*MAX(Tabla1[Total Buying Value])),"Pequeña","Mediana"))</f>
        <v>Pequeña</v>
      </c>
      <c r="X364" s="4" t="str">
        <f>IF(Tabla1[[#This Row],[PAYMENT MODE]]="CASH","VERDADERO","FALSO")</f>
        <v>FALSO</v>
      </c>
      <c r="Y364" s="15" t="str">
        <f>TEXT(Tabla1[[#This Row],[formatted_date]],"mmm-aaaa")</f>
        <v>may-2022</v>
      </c>
    </row>
    <row r="365" spans="1:25">
      <c r="A365">
        <v>44701</v>
      </c>
      <c r="B365" t="s">
        <v>31</v>
      </c>
      <c r="C365" t="str">
        <f>Tabla1[[#This Row],[DATE]]&amp;Tabla1[[#This Row],[PRODUCT ID]]</f>
        <v>44701P0044</v>
      </c>
      <c r="D365">
        <v>15</v>
      </c>
      <c r="E365" t="s">
        <v>71</v>
      </c>
      <c r="F365" t="s">
        <v>138</v>
      </c>
      <c r="G365" s="5">
        <v>39</v>
      </c>
      <c r="H365" t="s">
        <v>81</v>
      </c>
      <c r="I365" t="s">
        <v>118</v>
      </c>
      <c r="J365" t="s">
        <v>123</v>
      </c>
      <c r="K365" s="12">
        <v>76</v>
      </c>
      <c r="L365" s="12">
        <v>82.08</v>
      </c>
      <c r="M365" s="12">
        <v>1140</v>
      </c>
      <c r="N365" s="8">
        <v>1231.2</v>
      </c>
      <c r="O365">
        <v>20</v>
      </c>
      <c r="P365" t="s">
        <v>130</v>
      </c>
      <c r="Q365">
        <v>2022</v>
      </c>
      <c r="R365" s="3">
        <v>44701</v>
      </c>
      <c r="S365" s="8">
        <f>Tabla1[[#This Row],[DISCOUNT %]]%*Tabla1[[#This Row],[Total Selling Value]]</f>
        <v>480.16800000000001</v>
      </c>
      <c r="T365" s="12">
        <f>Tabla1[[#This Row],[SELLING PRICE]]-Tabla1[[#This Row],[BUYING PRIZE]]</f>
        <v>6.0799999999999983</v>
      </c>
      <c r="U365" s="12">
        <f>Tabla1[[#This Row],[profit_per_product]]*Tabla1[[#This Row],[QUANTITY]]</f>
        <v>91.199999999999974</v>
      </c>
      <c r="V365" s="16">
        <f>Tabla1[[#This Row],[total_profit]]/Tabla1[[#This Row],[Total Selling Value]]</f>
        <v>7.4074074074074056E-2</v>
      </c>
      <c r="W365" s="4" t="str">
        <f>IF(Tabla1[[#This Row],[Total Buying Value]]&gt;=((2/3)*MAX(Tabla1[Total Buying Value])),"Grande",IF(Tabla1[[#This Row],[Total Buying Value]]&lt;=((1/3)*MAX(Tabla1[Total Buying Value])),"Pequeña","Mediana"))</f>
        <v>Mediana</v>
      </c>
      <c r="X365" s="4" t="str">
        <f>IF(Tabla1[[#This Row],[PAYMENT MODE]]="CASH","VERDADERO","FALSO")</f>
        <v>VERDADERO</v>
      </c>
      <c r="Y365" s="15" t="str">
        <f>TEXT(Tabla1[[#This Row],[formatted_date]],"mmm-aaaa")</f>
        <v>may-2022</v>
      </c>
    </row>
    <row r="366" spans="1:25">
      <c r="A366">
        <v>44703</v>
      </c>
      <c r="B366" t="s">
        <v>47</v>
      </c>
      <c r="C366" t="str">
        <f>Tabla1[[#This Row],[DATE]]&amp;Tabla1[[#This Row],[PRODUCT ID]]</f>
        <v>44703P0015</v>
      </c>
      <c r="D366">
        <v>12</v>
      </c>
      <c r="E366" t="s">
        <v>70</v>
      </c>
      <c r="F366" t="s">
        <v>71</v>
      </c>
      <c r="G366" s="5">
        <v>3</v>
      </c>
      <c r="H366" t="s">
        <v>98</v>
      </c>
      <c r="I366" t="s">
        <v>120</v>
      </c>
      <c r="J366" t="s">
        <v>125</v>
      </c>
      <c r="K366" s="12">
        <v>12</v>
      </c>
      <c r="L366" s="12">
        <v>15.72</v>
      </c>
      <c r="M366" s="12">
        <v>144</v>
      </c>
      <c r="N366" s="8">
        <v>188.64</v>
      </c>
      <c r="O366">
        <v>22</v>
      </c>
      <c r="P366" t="s">
        <v>130</v>
      </c>
      <c r="Q366">
        <v>2022</v>
      </c>
      <c r="R366" s="3">
        <v>44703</v>
      </c>
      <c r="S366" s="8">
        <f>Tabla1[[#This Row],[DISCOUNT %]]%*Tabla1[[#This Row],[Total Selling Value]]</f>
        <v>5.6591999999999993</v>
      </c>
      <c r="T366" s="12">
        <f>Tabla1[[#This Row],[SELLING PRICE]]-Tabla1[[#This Row],[BUYING PRIZE]]</f>
        <v>3.7200000000000006</v>
      </c>
      <c r="U366" s="12">
        <f>Tabla1[[#This Row],[profit_per_product]]*Tabla1[[#This Row],[QUANTITY]]</f>
        <v>44.640000000000008</v>
      </c>
      <c r="V366" s="16">
        <f>Tabla1[[#This Row],[total_profit]]/Tabla1[[#This Row],[Total Selling Value]]</f>
        <v>0.23664122137404586</v>
      </c>
      <c r="W366" s="4" t="str">
        <f>IF(Tabla1[[#This Row],[Total Buying Value]]&gt;=((2/3)*MAX(Tabla1[Total Buying Value])),"Grande",IF(Tabla1[[#This Row],[Total Buying Value]]&lt;=((1/3)*MAX(Tabla1[Total Buying Value])),"Pequeña","Mediana"))</f>
        <v>Pequeña</v>
      </c>
      <c r="X366" s="4" t="str">
        <f>IF(Tabla1[[#This Row],[PAYMENT MODE]]="CASH","VERDADERO","FALSO")</f>
        <v>FALSO</v>
      </c>
      <c r="Y366" s="15" t="str">
        <f>TEXT(Tabla1[[#This Row],[formatted_date]],"mmm-aaaa")</f>
        <v>may-2022</v>
      </c>
    </row>
    <row r="367" spans="1:25">
      <c r="A367">
        <v>44706</v>
      </c>
      <c r="B367" t="s">
        <v>49</v>
      </c>
      <c r="C367" t="str">
        <f>Tabla1[[#This Row],[DATE]]&amp;Tabla1[[#This Row],[PRODUCT ID]]</f>
        <v>44706P0002</v>
      </c>
      <c r="D367">
        <v>7</v>
      </c>
      <c r="E367" t="s">
        <v>71</v>
      </c>
      <c r="F367" t="s">
        <v>71</v>
      </c>
      <c r="G367" s="5">
        <v>29</v>
      </c>
      <c r="H367" t="s">
        <v>101</v>
      </c>
      <c r="I367" t="s">
        <v>119</v>
      </c>
      <c r="J367" t="s">
        <v>123</v>
      </c>
      <c r="K367" s="12">
        <v>105</v>
      </c>
      <c r="L367" s="12">
        <v>142.80000000000001</v>
      </c>
      <c r="M367" s="12">
        <v>735</v>
      </c>
      <c r="N367" s="8">
        <v>999.60000000000014</v>
      </c>
      <c r="O367">
        <v>25</v>
      </c>
      <c r="P367" t="s">
        <v>130</v>
      </c>
      <c r="Q367">
        <v>2022</v>
      </c>
      <c r="R367" s="3">
        <v>44706</v>
      </c>
      <c r="S367" s="8">
        <f>Tabla1[[#This Row],[DISCOUNT %]]%*Tabla1[[#This Row],[Total Selling Value]]</f>
        <v>289.88400000000001</v>
      </c>
      <c r="T367" s="12">
        <f>Tabla1[[#This Row],[SELLING PRICE]]-Tabla1[[#This Row],[BUYING PRIZE]]</f>
        <v>37.800000000000011</v>
      </c>
      <c r="U367" s="12">
        <f>Tabla1[[#This Row],[profit_per_product]]*Tabla1[[#This Row],[QUANTITY]]</f>
        <v>264.60000000000008</v>
      </c>
      <c r="V367" s="16">
        <f>Tabla1[[#This Row],[total_profit]]/Tabla1[[#This Row],[Total Selling Value]]</f>
        <v>0.26470588235294124</v>
      </c>
      <c r="W367" s="4" t="str">
        <f>IF(Tabla1[[#This Row],[Total Buying Value]]&gt;=((2/3)*MAX(Tabla1[Total Buying Value])),"Grande",IF(Tabla1[[#This Row],[Total Buying Value]]&lt;=((1/3)*MAX(Tabla1[Total Buying Value])),"Pequeña","Mediana"))</f>
        <v>Pequeña</v>
      </c>
      <c r="X367" s="4" t="str">
        <f>IF(Tabla1[[#This Row],[PAYMENT MODE]]="CASH","VERDADERO","FALSO")</f>
        <v>FALSO</v>
      </c>
      <c r="Y367" s="15" t="str">
        <f>TEXT(Tabla1[[#This Row],[formatted_date]],"mmm-aaaa")</f>
        <v>may-2022</v>
      </c>
    </row>
    <row r="368" spans="1:25">
      <c r="A368">
        <v>44707</v>
      </c>
      <c r="B368" t="s">
        <v>53</v>
      </c>
      <c r="C368" t="str">
        <f>Tabla1[[#This Row],[DATE]]&amp;Tabla1[[#This Row],[PRODUCT ID]]</f>
        <v>44707P0028</v>
      </c>
      <c r="D368">
        <v>2</v>
      </c>
      <c r="E368" t="s">
        <v>70</v>
      </c>
      <c r="F368" t="s">
        <v>71</v>
      </c>
      <c r="G368" s="5">
        <v>12</v>
      </c>
      <c r="H368" t="s">
        <v>105</v>
      </c>
      <c r="I368" t="s">
        <v>121</v>
      </c>
      <c r="J368" t="s">
        <v>125</v>
      </c>
      <c r="K368" s="12">
        <v>37</v>
      </c>
      <c r="L368" s="12">
        <v>41.81</v>
      </c>
      <c r="M368" s="12">
        <v>74</v>
      </c>
      <c r="N368" s="8">
        <v>83.62</v>
      </c>
      <c r="O368">
        <v>26</v>
      </c>
      <c r="P368" t="s">
        <v>130</v>
      </c>
      <c r="Q368">
        <v>2022</v>
      </c>
      <c r="R368" s="3">
        <v>44707</v>
      </c>
      <c r="S368" s="8">
        <f>Tabla1[[#This Row],[DISCOUNT %]]%*Tabla1[[#This Row],[Total Selling Value]]</f>
        <v>10.0344</v>
      </c>
      <c r="T368" s="12">
        <f>Tabla1[[#This Row],[SELLING PRICE]]-Tabla1[[#This Row],[BUYING PRIZE]]</f>
        <v>4.8100000000000023</v>
      </c>
      <c r="U368" s="12">
        <f>Tabla1[[#This Row],[profit_per_product]]*Tabla1[[#This Row],[QUANTITY]]</f>
        <v>9.6200000000000045</v>
      </c>
      <c r="V368" s="16">
        <f>Tabla1[[#This Row],[total_profit]]/Tabla1[[#This Row],[Total Selling Value]]</f>
        <v>0.11504424778761067</v>
      </c>
      <c r="W368" s="4" t="str">
        <f>IF(Tabla1[[#This Row],[Total Buying Value]]&gt;=((2/3)*MAX(Tabla1[Total Buying Value])),"Grande",IF(Tabla1[[#This Row],[Total Buying Value]]&lt;=((1/3)*MAX(Tabla1[Total Buying Value])),"Pequeña","Mediana"))</f>
        <v>Pequeña</v>
      </c>
      <c r="X368" s="4" t="str">
        <f>IF(Tabla1[[#This Row],[PAYMENT MODE]]="CASH","VERDADERO","FALSO")</f>
        <v>FALSO</v>
      </c>
      <c r="Y368" s="15" t="str">
        <f>TEXT(Tabla1[[#This Row],[formatted_date]],"mmm-aaaa")</f>
        <v>may-2022</v>
      </c>
    </row>
    <row r="369" spans="1:25">
      <c r="A369">
        <v>44707</v>
      </c>
      <c r="B369" t="s">
        <v>46</v>
      </c>
      <c r="C369" t="str">
        <f>Tabla1[[#This Row],[DATE]]&amp;Tabla1[[#This Row],[PRODUCT ID]]</f>
        <v>44707P0027</v>
      </c>
      <c r="D369">
        <v>2</v>
      </c>
      <c r="E369" t="s">
        <v>71</v>
      </c>
      <c r="F369" t="s">
        <v>71</v>
      </c>
      <c r="G369" s="5">
        <v>51</v>
      </c>
      <c r="H369" t="s">
        <v>97</v>
      </c>
      <c r="I369" t="s">
        <v>121</v>
      </c>
      <c r="J369" t="s">
        <v>124</v>
      </c>
      <c r="K369" s="12">
        <v>48</v>
      </c>
      <c r="L369" s="12">
        <v>57.12</v>
      </c>
      <c r="M369" s="12">
        <v>96</v>
      </c>
      <c r="N369" s="8">
        <v>114.24</v>
      </c>
      <c r="O369">
        <v>26</v>
      </c>
      <c r="P369" t="s">
        <v>130</v>
      </c>
      <c r="Q369">
        <v>2022</v>
      </c>
      <c r="R369" s="3">
        <v>44707</v>
      </c>
      <c r="S369" s="8">
        <f>Tabla1[[#This Row],[DISCOUNT %]]%*Tabla1[[#This Row],[Total Selling Value]]</f>
        <v>58.2624</v>
      </c>
      <c r="T369" s="12">
        <f>Tabla1[[#This Row],[SELLING PRICE]]-Tabla1[[#This Row],[BUYING PRIZE]]</f>
        <v>9.1199999999999974</v>
      </c>
      <c r="U369" s="12">
        <f>Tabla1[[#This Row],[profit_per_product]]*Tabla1[[#This Row],[QUANTITY]]</f>
        <v>18.239999999999995</v>
      </c>
      <c r="V369" s="16">
        <f>Tabla1[[#This Row],[total_profit]]/Tabla1[[#This Row],[Total Selling Value]]</f>
        <v>0.15966386554621845</v>
      </c>
      <c r="W369" s="4" t="str">
        <f>IF(Tabla1[[#This Row],[Total Buying Value]]&gt;=((2/3)*MAX(Tabla1[Total Buying Value])),"Grande",IF(Tabla1[[#This Row],[Total Buying Value]]&lt;=((1/3)*MAX(Tabla1[Total Buying Value])),"Pequeña","Mediana"))</f>
        <v>Pequeña</v>
      </c>
      <c r="X369" s="4" t="str">
        <f>IF(Tabla1[[#This Row],[PAYMENT MODE]]="CASH","VERDADERO","FALSO")</f>
        <v>FALSO</v>
      </c>
      <c r="Y369" s="15" t="str">
        <f>TEXT(Tabla1[[#This Row],[formatted_date]],"mmm-aaaa")</f>
        <v>may-2022</v>
      </c>
    </row>
    <row r="370" spans="1:25">
      <c r="A370">
        <v>44709</v>
      </c>
      <c r="B370" t="s">
        <v>61</v>
      </c>
      <c r="C370" t="str">
        <f>Tabla1[[#This Row],[DATE]]&amp;Tabla1[[#This Row],[PRODUCT ID]]</f>
        <v>44709P0041</v>
      </c>
      <c r="D370">
        <v>10</v>
      </c>
      <c r="E370" t="s">
        <v>68</v>
      </c>
      <c r="F370" t="s">
        <v>138</v>
      </c>
      <c r="G370" s="5">
        <v>50</v>
      </c>
      <c r="H370" t="s">
        <v>114</v>
      </c>
      <c r="I370" t="s">
        <v>118</v>
      </c>
      <c r="J370" t="s">
        <v>122</v>
      </c>
      <c r="K370" s="12">
        <v>138</v>
      </c>
      <c r="L370" s="12">
        <v>173.88</v>
      </c>
      <c r="M370" s="12">
        <v>1380</v>
      </c>
      <c r="N370" s="8">
        <v>1738.8</v>
      </c>
      <c r="O370">
        <v>28</v>
      </c>
      <c r="P370" t="s">
        <v>130</v>
      </c>
      <c r="Q370">
        <v>2022</v>
      </c>
      <c r="R370" s="3">
        <v>44709</v>
      </c>
      <c r="S370" s="8">
        <f>Tabla1[[#This Row],[DISCOUNT %]]%*Tabla1[[#This Row],[Total Selling Value]]</f>
        <v>869.4</v>
      </c>
      <c r="T370" s="12">
        <f>Tabla1[[#This Row],[SELLING PRICE]]-Tabla1[[#This Row],[BUYING PRIZE]]</f>
        <v>35.879999999999995</v>
      </c>
      <c r="U370" s="12">
        <f>Tabla1[[#This Row],[profit_per_product]]*Tabla1[[#This Row],[QUANTITY]]</f>
        <v>358.79999999999995</v>
      </c>
      <c r="V370" s="16">
        <f>Tabla1[[#This Row],[total_profit]]/Tabla1[[#This Row],[Total Selling Value]]</f>
        <v>0.20634920634920634</v>
      </c>
      <c r="W370" s="4" t="str">
        <f>IF(Tabla1[[#This Row],[Total Buying Value]]&gt;=((2/3)*MAX(Tabla1[Total Buying Value])),"Grande",IF(Tabla1[[#This Row],[Total Buying Value]]&lt;=((1/3)*MAX(Tabla1[Total Buying Value])),"Pequeña","Mediana"))</f>
        <v>Mediana</v>
      </c>
      <c r="X370" s="4" t="str">
        <f>IF(Tabla1[[#This Row],[PAYMENT MODE]]="CASH","VERDADERO","FALSO")</f>
        <v>VERDADERO</v>
      </c>
      <c r="Y370" s="15" t="str">
        <f>TEXT(Tabla1[[#This Row],[formatted_date]],"mmm-aaaa")</f>
        <v>may-2022</v>
      </c>
    </row>
    <row r="371" spans="1:25">
      <c r="A371">
        <v>44709</v>
      </c>
      <c r="B371" t="s">
        <v>45</v>
      </c>
      <c r="C371" t="str">
        <f>Tabla1[[#This Row],[DATE]]&amp;Tabla1[[#This Row],[PRODUCT ID]]</f>
        <v>44709P0008</v>
      </c>
      <c r="D371">
        <v>5</v>
      </c>
      <c r="E371" t="s">
        <v>68</v>
      </c>
      <c r="F371" t="s">
        <v>71</v>
      </c>
      <c r="G371" s="5">
        <v>43</v>
      </c>
      <c r="H371" t="s">
        <v>96</v>
      </c>
      <c r="I371" t="s">
        <v>119</v>
      </c>
      <c r="J371" t="s">
        <v>123</v>
      </c>
      <c r="K371" s="12">
        <v>83</v>
      </c>
      <c r="L371" s="12">
        <v>94.62</v>
      </c>
      <c r="M371" s="12">
        <v>415</v>
      </c>
      <c r="N371" s="8">
        <v>473.1</v>
      </c>
      <c r="O371">
        <v>28</v>
      </c>
      <c r="P371" t="s">
        <v>130</v>
      </c>
      <c r="Q371">
        <v>2022</v>
      </c>
      <c r="R371" s="3">
        <v>44709</v>
      </c>
      <c r="S371" s="8">
        <f>Tabla1[[#This Row],[DISCOUNT %]]%*Tabla1[[#This Row],[Total Selling Value]]</f>
        <v>203.43299999999999</v>
      </c>
      <c r="T371" s="12">
        <f>Tabla1[[#This Row],[SELLING PRICE]]-Tabla1[[#This Row],[BUYING PRIZE]]</f>
        <v>11.620000000000005</v>
      </c>
      <c r="U371" s="12">
        <f>Tabla1[[#This Row],[profit_per_product]]*Tabla1[[#This Row],[QUANTITY]]</f>
        <v>58.100000000000023</v>
      </c>
      <c r="V371" s="16">
        <f>Tabla1[[#This Row],[total_profit]]/Tabla1[[#This Row],[Total Selling Value]]</f>
        <v>0.1228070175438597</v>
      </c>
      <c r="W371" s="4" t="str">
        <f>IF(Tabla1[[#This Row],[Total Buying Value]]&gt;=((2/3)*MAX(Tabla1[Total Buying Value])),"Grande",IF(Tabla1[[#This Row],[Total Buying Value]]&lt;=((1/3)*MAX(Tabla1[Total Buying Value])),"Pequeña","Mediana"))</f>
        <v>Pequeña</v>
      </c>
      <c r="X371" s="4" t="str">
        <f>IF(Tabla1[[#This Row],[PAYMENT MODE]]="CASH","VERDADERO","FALSO")</f>
        <v>FALSO</v>
      </c>
      <c r="Y371" s="15" t="str">
        <f>TEXT(Tabla1[[#This Row],[formatted_date]],"mmm-aaaa")</f>
        <v>may-2022</v>
      </c>
    </row>
    <row r="372" spans="1:25">
      <c r="A372">
        <v>44709</v>
      </c>
      <c r="B372" t="s">
        <v>40</v>
      </c>
      <c r="C372" t="str">
        <f>Tabla1[[#This Row],[DATE]]&amp;Tabla1[[#This Row],[PRODUCT ID]]</f>
        <v>44709P0010</v>
      </c>
      <c r="D372">
        <v>9</v>
      </c>
      <c r="E372" t="s">
        <v>71</v>
      </c>
      <c r="F372" t="s">
        <v>138</v>
      </c>
      <c r="G372" s="5">
        <v>23</v>
      </c>
      <c r="H372" t="s">
        <v>90</v>
      </c>
      <c r="I372" t="s">
        <v>120</v>
      </c>
      <c r="J372" t="s">
        <v>122</v>
      </c>
      <c r="K372" s="12">
        <v>148</v>
      </c>
      <c r="L372" s="12">
        <v>164.28</v>
      </c>
      <c r="M372" s="12">
        <v>1332</v>
      </c>
      <c r="N372" s="8">
        <v>1478.52</v>
      </c>
      <c r="O372">
        <v>28</v>
      </c>
      <c r="P372" t="s">
        <v>130</v>
      </c>
      <c r="Q372">
        <v>2022</v>
      </c>
      <c r="R372" s="3">
        <v>44709</v>
      </c>
      <c r="S372" s="8">
        <f>Tabla1[[#This Row],[DISCOUNT %]]%*Tabla1[[#This Row],[Total Selling Value]]</f>
        <v>340.05959999999999</v>
      </c>
      <c r="T372" s="12">
        <f>Tabla1[[#This Row],[SELLING PRICE]]-Tabla1[[#This Row],[BUYING PRIZE]]</f>
        <v>16.28</v>
      </c>
      <c r="U372" s="12">
        <f>Tabla1[[#This Row],[profit_per_product]]*Tabla1[[#This Row],[QUANTITY]]</f>
        <v>146.52000000000001</v>
      </c>
      <c r="V372" s="16">
        <f>Tabla1[[#This Row],[total_profit]]/Tabla1[[#This Row],[Total Selling Value]]</f>
        <v>9.9099099099099114E-2</v>
      </c>
      <c r="W372" s="4" t="str">
        <f>IF(Tabla1[[#This Row],[Total Buying Value]]&gt;=((2/3)*MAX(Tabla1[Total Buying Value])),"Grande",IF(Tabla1[[#This Row],[Total Buying Value]]&lt;=((1/3)*MAX(Tabla1[Total Buying Value])),"Pequeña","Mediana"))</f>
        <v>Mediana</v>
      </c>
      <c r="X372" s="4" t="str">
        <f>IF(Tabla1[[#This Row],[PAYMENT MODE]]="CASH","VERDADERO","FALSO")</f>
        <v>VERDADERO</v>
      </c>
      <c r="Y372" s="15" t="str">
        <f>TEXT(Tabla1[[#This Row],[formatted_date]],"mmm-aaaa")</f>
        <v>may-2022</v>
      </c>
    </row>
    <row r="373" spans="1:25">
      <c r="A373">
        <v>44709</v>
      </c>
      <c r="B373" t="s">
        <v>23</v>
      </c>
      <c r="C373" t="str">
        <f>Tabla1[[#This Row],[DATE]]&amp;Tabla1[[#This Row],[PRODUCT ID]]</f>
        <v>44709P0004</v>
      </c>
      <c r="D373">
        <v>12</v>
      </c>
      <c r="E373" t="s">
        <v>71</v>
      </c>
      <c r="F373" t="s">
        <v>71</v>
      </c>
      <c r="G373" s="5">
        <v>22</v>
      </c>
      <c r="H373" t="s">
        <v>76</v>
      </c>
      <c r="I373" t="s">
        <v>119</v>
      </c>
      <c r="J373" t="s">
        <v>124</v>
      </c>
      <c r="K373" s="12">
        <v>44</v>
      </c>
      <c r="L373" s="12">
        <v>48.84</v>
      </c>
      <c r="M373" s="12">
        <v>528</v>
      </c>
      <c r="N373" s="8">
        <v>586.08000000000004</v>
      </c>
      <c r="O373">
        <v>28</v>
      </c>
      <c r="P373" t="s">
        <v>130</v>
      </c>
      <c r="Q373">
        <v>2022</v>
      </c>
      <c r="R373" s="3">
        <v>44709</v>
      </c>
      <c r="S373" s="8">
        <f>Tabla1[[#This Row],[DISCOUNT %]]%*Tabla1[[#This Row],[Total Selling Value]]</f>
        <v>128.9376</v>
      </c>
      <c r="T373" s="12">
        <f>Tabla1[[#This Row],[SELLING PRICE]]-Tabla1[[#This Row],[BUYING PRIZE]]</f>
        <v>4.8400000000000034</v>
      </c>
      <c r="U373" s="12">
        <f>Tabla1[[#This Row],[profit_per_product]]*Tabla1[[#This Row],[QUANTITY]]</f>
        <v>58.080000000000041</v>
      </c>
      <c r="V373" s="16">
        <f>Tabla1[[#This Row],[total_profit]]/Tabla1[[#This Row],[Total Selling Value]]</f>
        <v>9.9099099099099155E-2</v>
      </c>
      <c r="W373" s="4" t="str">
        <f>IF(Tabla1[[#This Row],[Total Buying Value]]&gt;=((2/3)*MAX(Tabla1[Total Buying Value])),"Grande",IF(Tabla1[[#This Row],[Total Buying Value]]&lt;=((1/3)*MAX(Tabla1[Total Buying Value])),"Pequeña","Mediana"))</f>
        <v>Pequeña</v>
      </c>
      <c r="X373" s="4" t="str">
        <f>IF(Tabla1[[#This Row],[PAYMENT MODE]]="CASH","VERDADERO","FALSO")</f>
        <v>FALSO</v>
      </c>
      <c r="Y373" s="15" t="str">
        <f>TEXT(Tabla1[[#This Row],[formatted_date]],"mmm-aaaa")</f>
        <v>may-2022</v>
      </c>
    </row>
    <row r="374" spans="1:25">
      <c r="A374">
        <v>44709</v>
      </c>
      <c r="B374" t="s">
        <v>34</v>
      </c>
      <c r="C374" t="str">
        <f>Tabla1[[#This Row],[DATE]]&amp;Tabla1[[#This Row],[PRODUCT ID]]</f>
        <v>44709P0020</v>
      </c>
      <c r="D374">
        <v>14</v>
      </c>
      <c r="E374" t="s">
        <v>70</v>
      </c>
      <c r="F374" t="s">
        <v>138</v>
      </c>
      <c r="G374" s="5">
        <v>17</v>
      </c>
      <c r="H374" t="s">
        <v>84</v>
      </c>
      <c r="I374" t="s">
        <v>117</v>
      </c>
      <c r="J374" t="s">
        <v>124</v>
      </c>
      <c r="K374" s="12">
        <v>61</v>
      </c>
      <c r="L374" s="12">
        <v>76.25</v>
      </c>
      <c r="M374" s="12">
        <v>854</v>
      </c>
      <c r="N374" s="8">
        <v>1067.5</v>
      </c>
      <c r="O374">
        <v>28</v>
      </c>
      <c r="P374" t="s">
        <v>130</v>
      </c>
      <c r="Q374">
        <v>2022</v>
      </c>
      <c r="R374" s="3">
        <v>44709</v>
      </c>
      <c r="S374" s="8">
        <f>Tabla1[[#This Row],[DISCOUNT %]]%*Tabla1[[#This Row],[Total Selling Value]]</f>
        <v>181.47500000000002</v>
      </c>
      <c r="T374" s="12">
        <f>Tabla1[[#This Row],[SELLING PRICE]]-Tabla1[[#This Row],[BUYING PRIZE]]</f>
        <v>15.25</v>
      </c>
      <c r="U374" s="12">
        <f>Tabla1[[#This Row],[profit_per_product]]*Tabla1[[#This Row],[QUANTITY]]</f>
        <v>213.5</v>
      </c>
      <c r="V374" s="16">
        <f>Tabla1[[#This Row],[total_profit]]/Tabla1[[#This Row],[Total Selling Value]]</f>
        <v>0.2</v>
      </c>
      <c r="W374" s="4" t="str">
        <f>IF(Tabla1[[#This Row],[Total Buying Value]]&gt;=((2/3)*MAX(Tabla1[Total Buying Value])),"Grande",IF(Tabla1[[#This Row],[Total Buying Value]]&lt;=((1/3)*MAX(Tabla1[Total Buying Value])),"Pequeña","Mediana"))</f>
        <v>Mediana</v>
      </c>
      <c r="X374" s="4" t="str">
        <f>IF(Tabla1[[#This Row],[PAYMENT MODE]]="CASH","VERDADERO","FALSO")</f>
        <v>VERDADERO</v>
      </c>
      <c r="Y374" s="15" t="str">
        <f>TEXT(Tabla1[[#This Row],[formatted_date]],"mmm-aaaa")</f>
        <v>may-2022</v>
      </c>
    </row>
    <row r="375" spans="1:25">
      <c r="A375">
        <v>44711</v>
      </c>
      <c r="B375" t="s">
        <v>31</v>
      </c>
      <c r="C375" t="str">
        <f>Tabla1[[#This Row],[DATE]]&amp;Tabla1[[#This Row],[PRODUCT ID]]</f>
        <v>44711P0044</v>
      </c>
      <c r="D375">
        <v>9</v>
      </c>
      <c r="E375" t="s">
        <v>70</v>
      </c>
      <c r="F375" t="s">
        <v>71</v>
      </c>
      <c r="G375" s="5">
        <v>21</v>
      </c>
      <c r="H375" t="s">
        <v>81</v>
      </c>
      <c r="I375" t="s">
        <v>118</v>
      </c>
      <c r="J375" t="s">
        <v>123</v>
      </c>
      <c r="K375" s="12">
        <v>76</v>
      </c>
      <c r="L375" s="12">
        <v>82.08</v>
      </c>
      <c r="M375" s="12">
        <v>684</v>
      </c>
      <c r="N375" s="8">
        <v>738.72</v>
      </c>
      <c r="O375">
        <v>30</v>
      </c>
      <c r="P375" t="s">
        <v>130</v>
      </c>
      <c r="Q375">
        <v>2022</v>
      </c>
      <c r="R375" s="3">
        <v>44711</v>
      </c>
      <c r="S375" s="8">
        <f>Tabla1[[#This Row],[DISCOUNT %]]%*Tabla1[[#This Row],[Total Selling Value]]</f>
        <v>155.13120000000001</v>
      </c>
      <c r="T375" s="12">
        <f>Tabla1[[#This Row],[SELLING PRICE]]-Tabla1[[#This Row],[BUYING PRIZE]]</f>
        <v>6.0799999999999983</v>
      </c>
      <c r="U375" s="12">
        <f>Tabla1[[#This Row],[profit_per_product]]*Tabla1[[#This Row],[QUANTITY]]</f>
        <v>54.719999999999985</v>
      </c>
      <c r="V375" s="16">
        <f>Tabla1[[#This Row],[total_profit]]/Tabla1[[#This Row],[Total Selling Value]]</f>
        <v>7.4074074074074056E-2</v>
      </c>
      <c r="W375" s="4" t="str">
        <f>IF(Tabla1[[#This Row],[Total Buying Value]]&gt;=((2/3)*MAX(Tabla1[Total Buying Value])),"Grande",IF(Tabla1[[#This Row],[Total Buying Value]]&lt;=((1/3)*MAX(Tabla1[Total Buying Value])),"Pequeña","Mediana"))</f>
        <v>Pequeña</v>
      </c>
      <c r="X375" s="4" t="str">
        <f>IF(Tabla1[[#This Row],[PAYMENT MODE]]="CASH","VERDADERO","FALSO")</f>
        <v>FALSO</v>
      </c>
      <c r="Y375" s="15" t="str">
        <f>TEXT(Tabla1[[#This Row],[formatted_date]],"mmm-aaaa")</f>
        <v>may-2022</v>
      </c>
    </row>
    <row r="376" spans="1:25">
      <c r="A376">
        <v>44711</v>
      </c>
      <c r="B376" t="s">
        <v>44</v>
      </c>
      <c r="C376" t="str">
        <f>Tabla1[[#This Row],[DATE]]&amp;Tabla1[[#This Row],[PRODUCT ID]]</f>
        <v>44711P0005</v>
      </c>
      <c r="D376">
        <v>4</v>
      </c>
      <c r="E376" t="s">
        <v>68</v>
      </c>
      <c r="F376" t="s">
        <v>138</v>
      </c>
      <c r="G376" s="5">
        <v>16</v>
      </c>
      <c r="H376" t="s">
        <v>95</v>
      </c>
      <c r="I376" t="s">
        <v>119</v>
      </c>
      <c r="J376" t="s">
        <v>122</v>
      </c>
      <c r="K376" s="12">
        <v>133</v>
      </c>
      <c r="L376" s="12">
        <v>155.61000000000001</v>
      </c>
      <c r="M376" s="12">
        <v>532</v>
      </c>
      <c r="N376" s="8">
        <v>622.44000000000005</v>
      </c>
      <c r="O376">
        <v>30</v>
      </c>
      <c r="P376" t="s">
        <v>130</v>
      </c>
      <c r="Q376">
        <v>2022</v>
      </c>
      <c r="R376" s="3">
        <v>44711</v>
      </c>
      <c r="S376" s="8">
        <f>Tabla1[[#This Row],[DISCOUNT %]]%*Tabla1[[#This Row],[Total Selling Value]]</f>
        <v>99.590400000000017</v>
      </c>
      <c r="T376" s="12">
        <f>Tabla1[[#This Row],[SELLING PRICE]]-Tabla1[[#This Row],[BUYING PRIZE]]</f>
        <v>22.610000000000014</v>
      </c>
      <c r="U376" s="12">
        <f>Tabla1[[#This Row],[profit_per_product]]*Tabla1[[#This Row],[QUANTITY]]</f>
        <v>90.440000000000055</v>
      </c>
      <c r="V376" s="16">
        <f>Tabla1[[#This Row],[total_profit]]/Tabla1[[#This Row],[Total Selling Value]]</f>
        <v>0.14529914529914537</v>
      </c>
      <c r="W376" s="4" t="str">
        <f>IF(Tabla1[[#This Row],[Total Buying Value]]&gt;=((2/3)*MAX(Tabla1[Total Buying Value])),"Grande",IF(Tabla1[[#This Row],[Total Buying Value]]&lt;=((1/3)*MAX(Tabla1[Total Buying Value])),"Pequeña","Mediana"))</f>
        <v>Pequeña</v>
      </c>
      <c r="X376" s="4" t="str">
        <f>IF(Tabla1[[#This Row],[PAYMENT MODE]]="CASH","VERDADERO","FALSO")</f>
        <v>VERDADERO</v>
      </c>
      <c r="Y376" s="15" t="str">
        <f>TEXT(Tabla1[[#This Row],[formatted_date]],"mmm-aaaa")</f>
        <v>may-2022</v>
      </c>
    </row>
    <row r="377" spans="1:25">
      <c r="A377">
        <v>44711</v>
      </c>
      <c r="B377" t="s">
        <v>58</v>
      </c>
      <c r="C377" t="str">
        <f>Tabla1[[#This Row],[DATE]]&amp;Tabla1[[#This Row],[PRODUCT ID]]</f>
        <v>44711P0033</v>
      </c>
      <c r="D377">
        <v>3</v>
      </c>
      <c r="E377" t="s">
        <v>71</v>
      </c>
      <c r="F377" t="s">
        <v>138</v>
      </c>
      <c r="G377" s="5">
        <v>31</v>
      </c>
      <c r="H377" t="s">
        <v>110</v>
      </c>
      <c r="I377" t="s">
        <v>121</v>
      </c>
      <c r="J377" t="s">
        <v>123</v>
      </c>
      <c r="K377" s="12">
        <v>95</v>
      </c>
      <c r="L377" s="12">
        <v>119.7</v>
      </c>
      <c r="M377" s="12">
        <v>285</v>
      </c>
      <c r="N377" s="8">
        <v>359.1</v>
      </c>
      <c r="O377">
        <v>30</v>
      </c>
      <c r="P377" t="s">
        <v>130</v>
      </c>
      <c r="Q377">
        <v>2022</v>
      </c>
      <c r="R377" s="3">
        <v>44711</v>
      </c>
      <c r="S377" s="8">
        <f>Tabla1[[#This Row],[DISCOUNT %]]%*Tabla1[[#This Row],[Total Selling Value]]</f>
        <v>111.32100000000001</v>
      </c>
      <c r="T377" s="12">
        <f>Tabla1[[#This Row],[SELLING PRICE]]-Tabla1[[#This Row],[BUYING PRIZE]]</f>
        <v>24.700000000000003</v>
      </c>
      <c r="U377" s="12">
        <f>Tabla1[[#This Row],[profit_per_product]]*Tabla1[[#This Row],[QUANTITY]]</f>
        <v>74.100000000000009</v>
      </c>
      <c r="V377" s="16">
        <f>Tabla1[[#This Row],[total_profit]]/Tabla1[[#This Row],[Total Selling Value]]</f>
        <v>0.20634920634920637</v>
      </c>
      <c r="W377" s="4" t="str">
        <f>IF(Tabla1[[#This Row],[Total Buying Value]]&gt;=((2/3)*MAX(Tabla1[Total Buying Value])),"Grande",IF(Tabla1[[#This Row],[Total Buying Value]]&lt;=((1/3)*MAX(Tabla1[Total Buying Value])),"Pequeña","Mediana"))</f>
        <v>Pequeña</v>
      </c>
      <c r="X377" s="4" t="str">
        <f>IF(Tabla1[[#This Row],[PAYMENT MODE]]="CASH","VERDADERO","FALSO")</f>
        <v>VERDADERO</v>
      </c>
      <c r="Y377" s="15" t="str">
        <f>TEXT(Tabla1[[#This Row],[formatted_date]],"mmm-aaaa")</f>
        <v>may-2022</v>
      </c>
    </row>
    <row r="378" spans="1:25">
      <c r="A378">
        <v>44715</v>
      </c>
      <c r="B378" t="s">
        <v>45</v>
      </c>
      <c r="C378" t="str">
        <f>Tabla1[[#This Row],[DATE]]&amp;Tabla1[[#This Row],[PRODUCT ID]]</f>
        <v>44715P0008</v>
      </c>
      <c r="D378">
        <v>14</v>
      </c>
      <c r="E378" t="s">
        <v>71</v>
      </c>
      <c r="F378" t="s">
        <v>71</v>
      </c>
      <c r="G378" s="5">
        <v>3</v>
      </c>
      <c r="H378" t="s">
        <v>96</v>
      </c>
      <c r="I378" t="s">
        <v>119</v>
      </c>
      <c r="J378" t="s">
        <v>123</v>
      </c>
      <c r="K378" s="12">
        <v>83</v>
      </c>
      <c r="L378" s="12">
        <v>94.62</v>
      </c>
      <c r="M378" s="12">
        <v>1162</v>
      </c>
      <c r="N378" s="8">
        <v>1324.68</v>
      </c>
      <c r="O378">
        <v>3</v>
      </c>
      <c r="P378" t="s">
        <v>131</v>
      </c>
      <c r="Q378">
        <v>2022</v>
      </c>
      <c r="R378" s="3">
        <v>44715</v>
      </c>
      <c r="S378" s="8">
        <f>Tabla1[[#This Row],[DISCOUNT %]]%*Tabla1[[#This Row],[Total Selling Value]]</f>
        <v>39.740400000000001</v>
      </c>
      <c r="T378" s="12">
        <f>Tabla1[[#This Row],[SELLING PRICE]]-Tabla1[[#This Row],[BUYING PRIZE]]</f>
        <v>11.620000000000005</v>
      </c>
      <c r="U378" s="12">
        <f>Tabla1[[#This Row],[profit_per_product]]*Tabla1[[#This Row],[QUANTITY]]</f>
        <v>162.68000000000006</v>
      </c>
      <c r="V378" s="16">
        <f>Tabla1[[#This Row],[total_profit]]/Tabla1[[#This Row],[Total Selling Value]]</f>
        <v>0.1228070175438597</v>
      </c>
      <c r="W378" s="4" t="str">
        <f>IF(Tabla1[[#This Row],[Total Buying Value]]&gt;=((2/3)*MAX(Tabla1[Total Buying Value])),"Grande",IF(Tabla1[[#This Row],[Total Buying Value]]&lt;=((1/3)*MAX(Tabla1[Total Buying Value])),"Pequeña","Mediana"))</f>
        <v>Mediana</v>
      </c>
      <c r="X378" s="4" t="str">
        <f>IF(Tabla1[[#This Row],[PAYMENT MODE]]="CASH","VERDADERO","FALSO")</f>
        <v>FALSO</v>
      </c>
      <c r="Y378" s="15" t="str">
        <f>TEXT(Tabla1[[#This Row],[formatted_date]],"mmm-aaaa")</f>
        <v>jun-2022</v>
      </c>
    </row>
    <row r="379" spans="1:25">
      <c r="A379">
        <v>44722</v>
      </c>
      <c r="B379" t="s">
        <v>53</v>
      </c>
      <c r="C379" t="str">
        <f>Tabla1[[#This Row],[DATE]]&amp;Tabla1[[#This Row],[PRODUCT ID]]</f>
        <v>44722P0028</v>
      </c>
      <c r="D379">
        <v>8</v>
      </c>
      <c r="E379" t="s">
        <v>68</v>
      </c>
      <c r="F379" t="s">
        <v>71</v>
      </c>
      <c r="G379" s="5">
        <v>32</v>
      </c>
      <c r="H379" t="s">
        <v>105</v>
      </c>
      <c r="I379" t="s">
        <v>121</v>
      </c>
      <c r="J379" t="s">
        <v>125</v>
      </c>
      <c r="K379" s="12">
        <v>37</v>
      </c>
      <c r="L379" s="12">
        <v>41.81</v>
      </c>
      <c r="M379" s="12">
        <v>296</v>
      </c>
      <c r="N379" s="8">
        <v>334.48</v>
      </c>
      <c r="O379">
        <v>10</v>
      </c>
      <c r="P379" t="s">
        <v>131</v>
      </c>
      <c r="Q379">
        <v>2022</v>
      </c>
      <c r="R379" s="3">
        <v>44722</v>
      </c>
      <c r="S379" s="8">
        <f>Tabla1[[#This Row],[DISCOUNT %]]%*Tabla1[[#This Row],[Total Selling Value]]</f>
        <v>107.03360000000001</v>
      </c>
      <c r="T379" s="12">
        <f>Tabla1[[#This Row],[SELLING PRICE]]-Tabla1[[#This Row],[BUYING PRIZE]]</f>
        <v>4.8100000000000023</v>
      </c>
      <c r="U379" s="12">
        <f>Tabla1[[#This Row],[profit_per_product]]*Tabla1[[#This Row],[QUANTITY]]</f>
        <v>38.480000000000018</v>
      </c>
      <c r="V379" s="16">
        <f>Tabla1[[#This Row],[total_profit]]/Tabla1[[#This Row],[Total Selling Value]]</f>
        <v>0.11504424778761067</v>
      </c>
      <c r="W379" s="4" t="str">
        <f>IF(Tabla1[[#This Row],[Total Buying Value]]&gt;=((2/3)*MAX(Tabla1[Total Buying Value])),"Grande",IF(Tabla1[[#This Row],[Total Buying Value]]&lt;=((1/3)*MAX(Tabla1[Total Buying Value])),"Pequeña","Mediana"))</f>
        <v>Pequeña</v>
      </c>
      <c r="X379" s="4" t="str">
        <f>IF(Tabla1[[#This Row],[PAYMENT MODE]]="CASH","VERDADERO","FALSO")</f>
        <v>FALSO</v>
      </c>
      <c r="Y379" s="15" t="str">
        <f>TEXT(Tabla1[[#This Row],[formatted_date]],"mmm-aaaa")</f>
        <v>jun-2022</v>
      </c>
    </row>
    <row r="380" spans="1:25">
      <c r="A380">
        <v>44723</v>
      </c>
      <c r="B380" t="s">
        <v>54</v>
      </c>
      <c r="C380" t="str">
        <f>Tabla1[[#This Row],[DATE]]&amp;Tabla1[[#This Row],[PRODUCT ID]]</f>
        <v>44723P0039</v>
      </c>
      <c r="D380">
        <v>13</v>
      </c>
      <c r="E380" t="s">
        <v>71</v>
      </c>
      <c r="F380" t="s">
        <v>138</v>
      </c>
      <c r="G380" s="5">
        <v>53</v>
      </c>
      <c r="H380" t="s">
        <v>106</v>
      </c>
      <c r="I380" t="s">
        <v>118</v>
      </c>
      <c r="J380" t="s">
        <v>125</v>
      </c>
      <c r="K380" s="12">
        <v>37</v>
      </c>
      <c r="L380" s="12">
        <v>42.55</v>
      </c>
      <c r="M380" s="12">
        <v>481</v>
      </c>
      <c r="N380" s="8">
        <v>553.15</v>
      </c>
      <c r="O380">
        <v>11</v>
      </c>
      <c r="P380" t="s">
        <v>131</v>
      </c>
      <c r="Q380">
        <v>2022</v>
      </c>
      <c r="R380" s="3">
        <v>44723</v>
      </c>
      <c r="S380" s="8">
        <f>Tabla1[[#This Row],[DISCOUNT %]]%*Tabla1[[#This Row],[Total Selling Value]]</f>
        <v>293.16950000000003</v>
      </c>
      <c r="T380" s="12">
        <f>Tabla1[[#This Row],[SELLING PRICE]]-Tabla1[[#This Row],[BUYING PRIZE]]</f>
        <v>5.5499999999999972</v>
      </c>
      <c r="U380" s="12">
        <f>Tabla1[[#This Row],[profit_per_product]]*Tabla1[[#This Row],[QUANTITY]]</f>
        <v>72.149999999999963</v>
      </c>
      <c r="V380" s="16">
        <f>Tabla1[[#This Row],[total_profit]]/Tabla1[[#This Row],[Total Selling Value]]</f>
        <v>0.13043478260869559</v>
      </c>
      <c r="W380" s="4" t="str">
        <f>IF(Tabla1[[#This Row],[Total Buying Value]]&gt;=((2/3)*MAX(Tabla1[Total Buying Value])),"Grande",IF(Tabla1[[#This Row],[Total Buying Value]]&lt;=((1/3)*MAX(Tabla1[Total Buying Value])),"Pequeña","Mediana"))</f>
        <v>Pequeña</v>
      </c>
      <c r="X380" s="4" t="str">
        <f>IF(Tabla1[[#This Row],[PAYMENT MODE]]="CASH","VERDADERO","FALSO")</f>
        <v>VERDADERO</v>
      </c>
      <c r="Y380" s="15" t="str">
        <f>TEXT(Tabla1[[#This Row],[formatted_date]],"mmm-aaaa")</f>
        <v>jun-2022</v>
      </c>
    </row>
    <row r="381" spans="1:25">
      <c r="A381">
        <v>44723</v>
      </c>
      <c r="B381" t="s">
        <v>52</v>
      </c>
      <c r="C381" t="str">
        <f>Tabla1[[#This Row],[DATE]]&amp;Tabla1[[#This Row],[PRODUCT ID]]</f>
        <v>44723P0021</v>
      </c>
      <c r="D381">
        <v>6</v>
      </c>
      <c r="E381" t="s">
        <v>70</v>
      </c>
      <c r="F381" t="s">
        <v>71</v>
      </c>
      <c r="G381" s="5">
        <v>26</v>
      </c>
      <c r="H381" t="s">
        <v>104</v>
      </c>
      <c r="I381" t="s">
        <v>117</v>
      </c>
      <c r="J381" t="s">
        <v>122</v>
      </c>
      <c r="K381" s="12">
        <v>126</v>
      </c>
      <c r="L381" s="12">
        <v>162.54</v>
      </c>
      <c r="M381" s="12">
        <v>756</v>
      </c>
      <c r="N381" s="8">
        <v>975.24</v>
      </c>
      <c r="O381">
        <v>11</v>
      </c>
      <c r="P381" t="s">
        <v>131</v>
      </c>
      <c r="Q381">
        <v>2022</v>
      </c>
      <c r="R381" s="3">
        <v>44723</v>
      </c>
      <c r="S381" s="8">
        <f>Tabla1[[#This Row],[DISCOUNT %]]%*Tabla1[[#This Row],[Total Selling Value]]</f>
        <v>253.56240000000003</v>
      </c>
      <c r="T381" s="12">
        <f>Tabla1[[#This Row],[SELLING PRICE]]-Tabla1[[#This Row],[BUYING PRIZE]]</f>
        <v>36.539999999999992</v>
      </c>
      <c r="U381" s="12">
        <f>Tabla1[[#This Row],[profit_per_product]]*Tabla1[[#This Row],[QUANTITY]]</f>
        <v>219.23999999999995</v>
      </c>
      <c r="V381" s="16">
        <f>Tabla1[[#This Row],[total_profit]]/Tabla1[[#This Row],[Total Selling Value]]</f>
        <v>0.22480620155038755</v>
      </c>
      <c r="W381" s="4" t="str">
        <f>IF(Tabla1[[#This Row],[Total Buying Value]]&gt;=((2/3)*MAX(Tabla1[Total Buying Value])),"Grande",IF(Tabla1[[#This Row],[Total Buying Value]]&lt;=((1/3)*MAX(Tabla1[Total Buying Value])),"Pequeña","Mediana"))</f>
        <v>Mediana</v>
      </c>
      <c r="X381" s="4" t="str">
        <f>IF(Tabla1[[#This Row],[PAYMENT MODE]]="CASH","VERDADERO","FALSO")</f>
        <v>FALSO</v>
      </c>
      <c r="Y381" s="15" t="str">
        <f>TEXT(Tabla1[[#This Row],[formatted_date]],"mmm-aaaa")</f>
        <v>jun-2022</v>
      </c>
    </row>
    <row r="382" spans="1:25">
      <c r="A382">
        <v>44725</v>
      </c>
      <c r="B382" t="s">
        <v>62</v>
      </c>
      <c r="C382" t="str">
        <f>Tabla1[[#This Row],[DATE]]&amp;Tabla1[[#This Row],[PRODUCT ID]]</f>
        <v>44725P0026</v>
      </c>
      <c r="D382">
        <v>6</v>
      </c>
      <c r="E382" t="s">
        <v>70</v>
      </c>
      <c r="F382" t="s">
        <v>138</v>
      </c>
      <c r="G382" s="5">
        <v>23</v>
      </c>
      <c r="H382" t="s">
        <v>115</v>
      </c>
      <c r="I382" t="s">
        <v>121</v>
      </c>
      <c r="J382" t="s">
        <v>125</v>
      </c>
      <c r="K382" s="12">
        <v>18</v>
      </c>
      <c r="L382" s="12">
        <v>24.66</v>
      </c>
      <c r="M382" s="12">
        <v>108</v>
      </c>
      <c r="N382" s="8">
        <v>147.96</v>
      </c>
      <c r="O382">
        <v>13</v>
      </c>
      <c r="P382" t="s">
        <v>131</v>
      </c>
      <c r="Q382">
        <v>2022</v>
      </c>
      <c r="R382" s="3">
        <v>44725</v>
      </c>
      <c r="S382" s="8">
        <f>Tabla1[[#This Row],[DISCOUNT %]]%*Tabla1[[#This Row],[Total Selling Value]]</f>
        <v>34.030800000000006</v>
      </c>
      <c r="T382" s="12">
        <f>Tabla1[[#This Row],[SELLING PRICE]]-Tabla1[[#This Row],[BUYING PRIZE]]</f>
        <v>6.66</v>
      </c>
      <c r="U382" s="12">
        <f>Tabla1[[#This Row],[profit_per_product]]*Tabla1[[#This Row],[QUANTITY]]</f>
        <v>39.96</v>
      </c>
      <c r="V382" s="16">
        <f>Tabla1[[#This Row],[total_profit]]/Tabla1[[#This Row],[Total Selling Value]]</f>
        <v>0.27007299270072993</v>
      </c>
      <c r="W382" s="4" t="str">
        <f>IF(Tabla1[[#This Row],[Total Buying Value]]&gt;=((2/3)*MAX(Tabla1[Total Buying Value])),"Grande",IF(Tabla1[[#This Row],[Total Buying Value]]&lt;=((1/3)*MAX(Tabla1[Total Buying Value])),"Pequeña","Mediana"))</f>
        <v>Pequeña</v>
      </c>
      <c r="X382" s="4" t="str">
        <f>IF(Tabla1[[#This Row],[PAYMENT MODE]]="CASH","VERDADERO","FALSO")</f>
        <v>VERDADERO</v>
      </c>
      <c r="Y382" s="15" t="str">
        <f>TEXT(Tabla1[[#This Row],[formatted_date]],"mmm-aaaa")</f>
        <v>jun-2022</v>
      </c>
    </row>
    <row r="383" spans="1:25">
      <c r="A383">
        <v>44727</v>
      </c>
      <c r="B383" t="s">
        <v>30</v>
      </c>
      <c r="C383" t="str">
        <f>Tabla1[[#This Row],[DATE]]&amp;Tabla1[[#This Row],[PRODUCT ID]]</f>
        <v>44727P0042</v>
      </c>
      <c r="D383">
        <v>15</v>
      </c>
      <c r="E383" t="s">
        <v>68</v>
      </c>
      <c r="F383" t="s">
        <v>71</v>
      </c>
      <c r="G383" s="5">
        <v>31</v>
      </c>
      <c r="H383" t="s">
        <v>80</v>
      </c>
      <c r="I383" t="s">
        <v>118</v>
      </c>
      <c r="J383" t="s">
        <v>122</v>
      </c>
      <c r="K383" s="12">
        <v>120</v>
      </c>
      <c r="L383" s="12">
        <v>162</v>
      </c>
      <c r="M383" s="12">
        <v>1800</v>
      </c>
      <c r="N383" s="8">
        <v>2430</v>
      </c>
      <c r="O383">
        <v>15</v>
      </c>
      <c r="P383" t="s">
        <v>131</v>
      </c>
      <c r="Q383">
        <v>2022</v>
      </c>
      <c r="R383" s="3">
        <v>44727</v>
      </c>
      <c r="S383" s="8">
        <f>Tabla1[[#This Row],[DISCOUNT %]]%*Tabla1[[#This Row],[Total Selling Value]]</f>
        <v>753.3</v>
      </c>
      <c r="T383" s="12">
        <f>Tabla1[[#This Row],[SELLING PRICE]]-Tabla1[[#This Row],[BUYING PRIZE]]</f>
        <v>42</v>
      </c>
      <c r="U383" s="12">
        <f>Tabla1[[#This Row],[profit_per_product]]*Tabla1[[#This Row],[QUANTITY]]</f>
        <v>630</v>
      </c>
      <c r="V383" s="16">
        <f>Tabla1[[#This Row],[total_profit]]/Tabla1[[#This Row],[Total Selling Value]]</f>
        <v>0.25925925925925924</v>
      </c>
      <c r="W383" s="4" t="str">
        <f>IF(Tabla1[[#This Row],[Total Buying Value]]&gt;=((2/3)*MAX(Tabla1[Total Buying Value])),"Grande",IF(Tabla1[[#This Row],[Total Buying Value]]&lt;=((1/3)*MAX(Tabla1[Total Buying Value])),"Pequeña","Mediana"))</f>
        <v>Grande</v>
      </c>
      <c r="X383" s="4" t="str">
        <f>IF(Tabla1[[#This Row],[PAYMENT MODE]]="CASH","VERDADERO","FALSO")</f>
        <v>FALSO</v>
      </c>
      <c r="Y383" s="15" t="str">
        <f>TEXT(Tabla1[[#This Row],[formatted_date]],"mmm-aaaa")</f>
        <v>jun-2022</v>
      </c>
    </row>
    <row r="384" spans="1:25">
      <c r="A384">
        <v>44728</v>
      </c>
      <c r="B384" t="s">
        <v>39</v>
      </c>
      <c r="C384" t="str">
        <f>Tabla1[[#This Row],[DATE]]&amp;Tabla1[[#This Row],[PRODUCT ID]]</f>
        <v>44728P0029</v>
      </c>
      <c r="D384">
        <v>15</v>
      </c>
      <c r="E384" t="s">
        <v>71</v>
      </c>
      <c r="F384" t="s">
        <v>138</v>
      </c>
      <c r="G384" s="5">
        <v>26</v>
      </c>
      <c r="H384" t="s">
        <v>89</v>
      </c>
      <c r="I384" t="s">
        <v>121</v>
      </c>
      <c r="J384" t="s">
        <v>124</v>
      </c>
      <c r="K384" s="12">
        <v>47</v>
      </c>
      <c r="L384" s="12">
        <v>53.11</v>
      </c>
      <c r="M384" s="12">
        <v>705</v>
      </c>
      <c r="N384" s="8">
        <v>796.65</v>
      </c>
      <c r="O384">
        <v>16</v>
      </c>
      <c r="P384" t="s">
        <v>131</v>
      </c>
      <c r="Q384">
        <v>2022</v>
      </c>
      <c r="R384" s="3">
        <v>44728</v>
      </c>
      <c r="S384" s="8">
        <f>Tabla1[[#This Row],[DISCOUNT %]]%*Tabla1[[#This Row],[Total Selling Value]]</f>
        <v>207.12899999999999</v>
      </c>
      <c r="T384" s="12">
        <f>Tabla1[[#This Row],[SELLING PRICE]]-Tabla1[[#This Row],[BUYING PRIZE]]</f>
        <v>6.1099999999999994</v>
      </c>
      <c r="U384" s="12">
        <f>Tabla1[[#This Row],[profit_per_product]]*Tabla1[[#This Row],[QUANTITY]]</f>
        <v>91.649999999999991</v>
      </c>
      <c r="V384" s="16">
        <f>Tabla1[[#This Row],[total_profit]]/Tabla1[[#This Row],[Total Selling Value]]</f>
        <v>0.11504424778761062</v>
      </c>
      <c r="W384" s="4" t="str">
        <f>IF(Tabla1[[#This Row],[Total Buying Value]]&gt;=((2/3)*MAX(Tabla1[Total Buying Value])),"Grande",IF(Tabla1[[#This Row],[Total Buying Value]]&lt;=((1/3)*MAX(Tabla1[Total Buying Value])),"Pequeña","Mediana"))</f>
        <v>Pequeña</v>
      </c>
      <c r="X384" s="4" t="str">
        <f>IF(Tabla1[[#This Row],[PAYMENT MODE]]="CASH","VERDADERO","FALSO")</f>
        <v>VERDADERO</v>
      </c>
      <c r="Y384" s="15" t="str">
        <f>TEXT(Tabla1[[#This Row],[formatted_date]],"mmm-aaaa")</f>
        <v>jun-2022</v>
      </c>
    </row>
    <row r="385" spans="1:25">
      <c r="A385">
        <v>44731</v>
      </c>
      <c r="B385" t="s">
        <v>49</v>
      </c>
      <c r="C385" t="str">
        <f>Tabla1[[#This Row],[DATE]]&amp;Tabla1[[#This Row],[PRODUCT ID]]</f>
        <v>44731P0002</v>
      </c>
      <c r="D385">
        <v>8</v>
      </c>
      <c r="E385" t="s">
        <v>70</v>
      </c>
      <c r="F385" t="s">
        <v>138</v>
      </c>
      <c r="G385" s="5">
        <v>29</v>
      </c>
      <c r="H385" t="s">
        <v>101</v>
      </c>
      <c r="I385" t="s">
        <v>119</v>
      </c>
      <c r="J385" t="s">
        <v>123</v>
      </c>
      <c r="K385" s="12">
        <v>105</v>
      </c>
      <c r="L385" s="12">
        <v>142.80000000000001</v>
      </c>
      <c r="M385" s="12">
        <v>840</v>
      </c>
      <c r="N385" s="8">
        <v>1142.4000000000001</v>
      </c>
      <c r="O385">
        <v>19</v>
      </c>
      <c r="P385" t="s">
        <v>131</v>
      </c>
      <c r="Q385">
        <v>2022</v>
      </c>
      <c r="R385" s="3">
        <v>44731</v>
      </c>
      <c r="S385" s="8">
        <f>Tabla1[[#This Row],[DISCOUNT %]]%*Tabla1[[#This Row],[Total Selling Value]]</f>
        <v>331.29599999999999</v>
      </c>
      <c r="T385" s="12">
        <f>Tabla1[[#This Row],[SELLING PRICE]]-Tabla1[[#This Row],[BUYING PRIZE]]</f>
        <v>37.800000000000011</v>
      </c>
      <c r="U385" s="12">
        <f>Tabla1[[#This Row],[profit_per_product]]*Tabla1[[#This Row],[QUANTITY]]</f>
        <v>302.40000000000009</v>
      </c>
      <c r="V385" s="16">
        <f>Tabla1[[#This Row],[total_profit]]/Tabla1[[#This Row],[Total Selling Value]]</f>
        <v>0.26470588235294124</v>
      </c>
      <c r="W385" s="4" t="str">
        <f>IF(Tabla1[[#This Row],[Total Buying Value]]&gt;=((2/3)*MAX(Tabla1[Total Buying Value])),"Grande",IF(Tabla1[[#This Row],[Total Buying Value]]&lt;=((1/3)*MAX(Tabla1[Total Buying Value])),"Pequeña","Mediana"))</f>
        <v>Mediana</v>
      </c>
      <c r="X385" s="4" t="str">
        <f>IF(Tabla1[[#This Row],[PAYMENT MODE]]="CASH","VERDADERO","FALSO")</f>
        <v>VERDADERO</v>
      </c>
      <c r="Y385" s="15" t="str">
        <f>TEXT(Tabla1[[#This Row],[formatted_date]],"mmm-aaaa")</f>
        <v>jun-2022</v>
      </c>
    </row>
    <row r="386" spans="1:25">
      <c r="A386">
        <v>44733</v>
      </c>
      <c r="B386" t="s">
        <v>59</v>
      </c>
      <c r="C386" t="str">
        <f>Tabla1[[#This Row],[DATE]]&amp;Tabla1[[#This Row],[PRODUCT ID]]</f>
        <v>44733P0017</v>
      </c>
      <c r="D386">
        <v>14</v>
      </c>
      <c r="E386" t="s">
        <v>70</v>
      </c>
      <c r="F386" t="s">
        <v>138</v>
      </c>
      <c r="G386" s="5">
        <v>25</v>
      </c>
      <c r="H386" t="s">
        <v>111</v>
      </c>
      <c r="I386" t="s">
        <v>120</v>
      </c>
      <c r="J386" t="s">
        <v>122</v>
      </c>
      <c r="K386" s="12">
        <v>134</v>
      </c>
      <c r="L386" s="12">
        <v>156.78</v>
      </c>
      <c r="M386" s="12">
        <v>1876</v>
      </c>
      <c r="N386" s="8">
        <v>2194.92</v>
      </c>
      <c r="O386">
        <v>21</v>
      </c>
      <c r="P386" t="s">
        <v>131</v>
      </c>
      <c r="Q386">
        <v>2022</v>
      </c>
      <c r="R386" s="3">
        <v>44733</v>
      </c>
      <c r="S386" s="8">
        <f>Tabla1[[#This Row],[DISCOUNT %]]%*Tabla1[[#This Row],[Total Selling Value]]</f>
        <v>548.73</v>
      </c>
      <c r="T386" s="12">
        <f>Tabla1[[#This Row],[SELLING PRICE]]-Tabla1[[#This Row],[BUYING PRIZE]]</f>
        <v>22.78</v>
      </c>
      <c r="U386" s="12">
        <f>Tabla1[[#This Row],[profit_per_product]]*Tabla1[[#This Row],[QUANTITY]]</f>
        <v>318.92</v>
      </c>
      <c r="V386" s="16">
        <f>Tabla1[[#This Row],[total_profit]]/Tabla1[[#This Row],[Total Selling Value]]</f>
        <v>0.14529914529914531</v>
      </c>
      <c r="W386" s="4" t="str">
        <f>IF(Tabla1[[#This Row],[Total Buying Value]]&gt;=((2/3)*MAX(Tabla1[Total Buying Value])),"Grande",IF(Tabla1[[#This Row],[Total Buying Value]]&lt;=((1/3)*MAX(Tabla1[Total Buying Value])),"Pequeña","Mediana"))</f>
        <v>Grande</v>
      </c>
      <c r="X386" s="4" t="str">
        <f>IF(Tabla1[[#This Row],[PAYMENT MODE]]="CASH","VERDADERO","FALSO")</f>
        <v>VERDADERO</v>
      </c>
      <c r="Y386" s="15" t="str">
        <f>TEXT(Tabla1[[#This Row],[formatted_date]],"mmm-aaaa")</f>
        <v>jun-2022</v>
      </c>
    </row>
    <row r="387" spans="1:25">
      <c r="A387">
        <v>44734</v>
      </c>
      <c r="B387" t="s">
        <v>37</v>
      </c>
      <c r="C387" t="str">
        <f>Tabla1[[#This Row],[DATE]]&amp;Tabla1[[#This Row],[PRODUCT ID]]</f>
        <v>44734P0040</v>
      </c>
      <c r="D387">
        <v>10</v>
      </c>
      <c r="E387" t="s">
        <v>71</v>
      </c>
      <c r="F387" t="s">
        <v>138</v>
      </c>
      <c r="G387" s="5">
        <v>16</v>
      </c>
      <c r="H387" t="s">
        <v>87</v>
      </c>
      <c r="I387" t="s">
        <v>118</v>
      </c>
      <c r="J387" t="s">
        <v>123</v>
      </c>
      <c r="K387" s="12">
        <v>90</v>
      </c>
      <c r="L387" s="12">
        <v>115.2</v>
      </c>
      <c r="M387" s="12">
        <v>900</v>
      </c>
      <c r="N387" s="8">
        <v>1152</v>
      </c>
      <c r="O387">
        <v>22</v>
      </c>
      <c r="P387" t="s">
        <v>131</v>
      </c>
      <c r="Q387">
        <v>2022</v>
      </c>
      <c r="R387" s="3">
        <v>44734</v>
      </c>
      <c r="S387" s="8">
        <f>Tabla1[[#This Row],[DISCOUNT %]]%*Tabla1[[#This Row],[Total Selling Value]]</f>
        <v>184.32</v>
      </c>
      <c r="T387" s="12">
        <f>Tabla1[[#This Row],[SELLING PRICE]]-Tabla1[[#This Row],[BUYING PRIZE]]</f>
        <v>25.200000000000003</v>
      </c>
      <c r="U387" s="12">
        <f>Tabla1[[#This Row],[profit_per_product]]*Tabla1[[#This Row],[QUANTITY]]</f>
        <v>252.00000000000003</v>
      </c>
      <c r="V387" s="16">
        <f>Tabla1[[#This Row],[total_profit]]/Tabla1[[#This Row],[Total Selling Value]]</f>
        <v>0.21875000000000003</v>
      </c>
      <c r="W387" s="4" t="str">
        <f>IF(Tabla1[[#This Row],[Total Buying Value]]&gt;=((2/3)*MAX(Tabla1[Total Buying Value])),"Grande",IF(Tabla1[[#This Row],[Total Buying Value]]&lt;=((1/3)*MAX(Tabla1[Total Buying Value])),"Pequeña","Mediana"))</f>
        <v>Mediana</v>
      </c>
      <c r="X387" s="4" t="str">
        <f>IF(Tabla1[[#This Row],[PAYMENT MODE]]="CASH","VERDADERO","FALSO")</f>
        <v>VERDADERO</v>
      </c>
      <c r="Y387" s="15" t="str">
        <f>TEXT(Tabla1[[#This Row],[formatted_date]],"mmm-aaaa")</f>
        <v>jun-2022</v>
      </c>
    </row>
    <row r="388" spans="1:25">
      <c r="A388">
        <v>44734</v>
      </c>
      <c r="B388" t="s">
        <v>36</v>
      </c>
      <c r="C388" t="str">
        <f>Tabla1[[#This Row],[DATE]]&amp;Tabla1[[#This Row],[PRODUCT ID]]</f>
        <v>44734P0001</v>
      </c>
      <c r="D388">
        <v>4</v>
      </c>
      <c r="E388" t="s">
        <v>70</v>
      </c>
      <c r="F388" t="s">
        <v>138</v>
      </c>
      <c r="G388" s="5">
        <v>45</v>
      </c>
      <c r="H388" t="s">
        <v>86</v>
      </c>
      <c r="I388" t="s">
        <v>119</v>
      </c>
      <c r="J388" t="s">
        <v>123</v>
      </c>
      <c r="K388" s="12">
        <v>98</v>
      </c>
      <c r="L388" s="12">
        <v>103.88</v>
      </c>
      <c r="M388" s="12">
        <v>392</v>
      </c>
      <c r="N388" s="8">
        <v>415.52</v>
      </c>
      <c r="O388">
        <v>22</v>
      </c>
      <c r="P388" t="s">
        <v>131</v>
      </c>
      <c r="Q388">
        <v>2022</v>
      </c>
      <c r="R388" s="3">
        <v>44734</v>
      </c>
      <c r="S388" s="8">
        <f>Tabla1[[#This Row],[DISCOUNT %]]%*Tabla1[[#This Row],[Total Selling Value]]</f>
        <v>186.98400000000001</v>
      </c>
      <c r="T388" s="12">
        <f>Tabla1[[#This Row],[SELLING PRICE]]-Tabla1[[#This Row],[BUYING PRIZE]]</f>
        <v>5.8799999999999955</v>
      </c>
      <c r="U388" s="12">
        <f>Tabla1[[#This Row],[profit_per_product]]*Tabla1[[#This Row],[QUANTITY]]</f>
        <v>23.519999999999982</v>
      </c>
      <c r="V388" s="16">
        <f>Tabla1[[#This Row],[total_profit]]/Tabla1[[#This Row],[Total Selling Value]]</f>
        <v>5.660377358490562E-2</v>
      </c>
      <c r="W388" s="4" t="str">
        <f>IF(Tabla1[[#This Row],[Total Buying Value]]&gt;=((2/3)*MAX(Tabla1[Total Buying Value])),"Grande",IF(Tabla1[[#This Row],[Total Buying Value]]&lt;=((1/3)*MAX(Tabla1[Total Buying Value])),"Pequeña","Mediana"))</f>
        <v>Pequeña</v>
      </c>
      <c r="X388" s="4" t="str">
        <f>IF(Tabla1[[#This Row],[PAYMENT MODE]]="CASH","VERDADERO","FALSO")</f>
        <v>VERDADERO</v>
      </c>
      <c r="Y388" s="15" t="str">
        <f>TEXT(Tabla1[[#This Row],[formatted_date]],"mmm-aaaa")</f>
        <v>jun-2022</v>
      </c>
    </row>
    <row r="389" spans="1:25">
      <c r="A389">
        <v>44735</v>
      </c>
      <c r="B389" t="s">
        <v>23</v>
      </c>
      <c r="C389" t="str">
        <f>Tabla1[[#This Row],[DATE]]&amp;Tabla1[[#This Row],[PRODUCT ID]]</f>
        <v>44735P0004</v>
      </c>
      <c r="D389">
        <v>8</v>
      </c>
      <c r="E389" t="s">
        <v>70</v>
      </c>
      <c r="F389" t="s">
        <v>71</v>
      </c>
      <c r="G389" s="5">
        <v>20</v>
      </c>
      <c r="H389" t="s">
        <v>76</v>
      </c>
      <c r="I389" t="s">
        <v>119</v>
      </c>
      <c r="J389" t="s">
        <v>124</v>
      </c>
      <c r="K389" s="12">
        <v>44</v>
      </c>
      <c r="L389" s="12">
        <v>48.84</v>
      </c>
      <c r="M389" s="12">
        <v>352</v>
      </c>
      <c r="N389" s="8">
        <v>390.72</v>
      </c>
      <c r="O389">
        <v>23</v>
      </c>
      <c r="P389" t="s">
        <v>131</v>
      </c>
      <c r="Q389">
        <v>2022</v>
      </c>
      <c r="R389" s="3">
        <v>44735</v>
      </c>
      <c r="S389" s="8">
        <f>Tabla1[[#This Row],[DISCOUNT %]]%*Tabla1[[#This Row],[Total Selling Value]]</f>
        <v>78.144000000000005</v>
      </c>
      <c r="T389" s="12">
        <f>Tabla1[[#This Row],[SELLING PRICE]]-Tabla1[[#This Row],[BUYING PRIZE]]</f>
        <v>4.8400000000000034</v>
      </c>
      <c r="U389" s="12">
        <f>Tabla1[[#This Row],[profit_per_product]]*Tabla1[[#This Row],[QUANTITY]]</f>
        <v>38.720000000000027</v>
      </c>
      <c r="V389" s="16">
        <f>Tabla1[[#This Row],[total_profit]]/Tabla1[[#This Row],[Total Selling Value]]</f>
        <v>9.9099099099099155E-2</v>
      </c>
      <c r="W389" s="4" t="str">
        <f>IF(Tabla1[[#This Row],[Total Buying Value]]&gt;=((2/3)*MAX(Tabla1[Total Buying Value])),"Grande",IF(Tabla1[[#This Row],[Total Buying Value]]&lt;=((1/3)*MAX(Tabla1[Total Buying Value])),"Pequeña","Mediana"))</f>
        <v>Pequeña</v>
      </c>
      <c r="X389" s="4" t="str">
        <f>IF(Tabla1[[#This Row],[PAYMENT MODE]]="CASH","VERDADERO","FALSO")</f>
        <v>FALSO</v>
      </c>
      <c r="Y389" s="15" t="str">
        <f>TEXT(Tabla1[[#This Row],[formatted_date]],"mmm-aaaa")</f>
        <v>jun-2022</v>
      </c>
    </row>
    <row r="390" spans="1:25">
      <c r="A390">
        <v>44736</v>
      </c>
      <c r="B390" t="s">
        <v>50</v>
      </c>
      <c r="C390" t="str">
        <f>Tabla1[[#This Row],[DATE]]&amp;Tabla1[[#This Row],[PRODUCT ID]]</f>
        <v>44736P0018</v>
      </c>
      <c r="D390">
        <v>7</v>
      </c>
      <c r="E390" t="s">
        <v>70</v>
      </c>
      <c r="F390" t="s">
        <v>138</v>
      </c>
      <c r="G390" s="5">
        <v>1</v>
      </c>
      <c r="H390" t="s">
        <v>102</v>
      </c>
      <c r="I390" t="s">
        <v>120</v>
      </c>
      <c r="J390" t="s">
        <v>125</v>
      </c>
      <c r="K390" s="12">
        <v>37</v>
      </c>
      <c r="L390" s="12">
        <v>49.21</v>
      </c>
      <c r="M390" s="12">
        <v>259</v>
      </c>
      <c r="N390" s="8">
        <v>344.47</v>
      </c>
      <c r="O390">
        <v>24</v>
      </c>
      <c r="P390" t="s">
        <v>131</v>
      </c>
      <c r="Q390">
        <v>2022</v>
      </c>
      <c r="R390" s="3">
        <v>44736</v>
      </c>
      <c r="S390" s="8">
        <f>Tabla1[[#This Row],[DISCOUNT %]]%*Tabla1[[#This Row],[Total Selling Value]]</f>
        <v>3.4447000000000005</v>
      </c>
      <c r="T390" s="12">
        <f>Tabla1[[#This Row],[SELLING PRICE]]-Tabla1[[#This Row],[BUYING PRIZE]]</f>
        <v>12.21</v>
      </c>
      <c r="U390" s="12">
        <f>Tabla1[[#This Row],[profit_per_product]]*Tabla1[[#This Row],[QUANTITY]]</f>
        <v>85.47</v>
      </c>
      <c r="V390" s="16">
        <f>Tabla1[[#This Row],[total_profit]]/Tabla1[[#This Row],[Total Selling Value]]</f>
        <v>0.24812030075187969</v>
      </c>
      <c r="W390" s="4" t="str">
        <f>IF(Tabla1[[#This Row],[Total Buying Value]]&gt;=((2/3)*MAX(Tabla1[Total Buying Value])),"Grande",IF(Tabla1[[#This Row],[Total Buying Value]]&lt;=((1/3)*MAX(Tabla1[Total Buying Value])),"Pequeña","Mediana"))</f>
        <v>Pequeña</v>
      </c>
      <c r="X390" s="4" t="str">
        <f>IF(Tabla1[[#This Row],[PAYMENT MODE]]="CASH","VERDADERO","FALSO")</f>
        <v>VERDADERO</v>
      </c>
      <c r="Y390" s="15" t="str">
        <f>TEXT(Tabla1[[#This Row],[formatted_date]],"mmm-aaaa")</f>
        <v>jun-2022</v>
      </c>
    </row>
    <row r="391" spans="1:25">
      <c r="A391">
        <v>44737</v>
      </c>
      <c r="B391" t="s">
        <v>55</v>
      </c>
      <c r="C391" t="str">
        <f>Tabla1[[#This Row],[DATE]]&amp;Tabla1[[#This Row],[PRODUCT ID]]</f>
        <v>44737P0012</v>
      </c>
      <c r="D391">
        <v>7</v>
      </c>
      <c r="E391" t="s">
        <v>71</v>
      </c>
      <c r="F391" t="s">
        <v>71</v>
      </c>
      <c r="G391" s="5">
        <v>31</v>
      </c>
      <c r="H391" t="s">
        <v>107</v>
      </c>
      <c r="I391" t="s">
        <v>120</v>
      </c>
      <c r="J391" t="s">
        <v>123</v>
      </c>
      <c r="K391" s="12">
        <v>73</v>
      </c>
      <c r="L391" s="12">
        <v>94.17</v>
      </c>
      <c r="M391" s="12">
        <v>511</v>
      </c>
      <c r="N391" s="8">
        <v>659.19</v>
      </c>
      <c r="O391">
        <v>25</v>
      </c>
      <c r="P391" t="s">
        <v>131</v>
      </c>
      <c r="Q391">
        <v>2022</v>
      </c>
      <c r="R391" s="3">
        <v>44737</v>
      </c>
      <c r="S391" s="8">
        <f>Tabla1[[#This Row],[DISCOUNT %]]%*Tabla1[[#This Row],[Total Selling Value]]</f>
        <v>204.34890000000001</v>
      </c>
      <c r="T391" s="12">
        <f>Tabla1[[#This Row],[SELLING PRICE]]-Tabla1[[#This Row],[BUYING PRIZE]]</f>
        <v>21.17</v>
      </c>
      <c r="U391" s="12">
        <f>Tabla1[[#This Row],[profit_per_product]]*Tabla1[[#This Row],[QUANTITY]]</f>
        <v>148.19</v>
      </c>
      <c r="V391" s="16">
        <f>Tabla1[[#This Row],[total_profit]]/Tabla1[[#This Row],[Total Selling Value]]</f>
        <v>0.22480620155038758</v>
      </c>
      <c r="W391" s="4" t="str">
        <f>IF(Tabla1[[#This Row],[Total Buying Value]]&gt;=((2/3)*MAX(Tabla1[Total Buying Value])),"Grande",IF(Tabla1[[#This Row],[Total Buying Value]]&lt;=((1/3)*MAX(Tabla1[Total Buying Value])),"Pequeña","Mediana"))</f>
        <v>Pequeña</v>
      </c>
      <c r="X391" s="4" t="str">
        <f>IF(Tabla1[[#This Row],[PAYMENT MODE]]="CASH","VERDADERO","FALSO")</f>
        <v>FALSO</v>
      </c>
      <c r="Y391" s="15" t="str">
        <f>TEXT(Tabla1[[#This Row],[formatted_date]],"mmm-aaaa")</f>
        <v>jun-2022</v>
      </c>
    </row>
    <row r="392" spans="1:25">
      <c r="A392">
        <v>44738</v>
      </c>
      <c r="B392" t="s">
        <v>33</v>
      </c>
      <c r="C392" t="str">
        <f>Tabla1[[#This Row],[DATE]]&amp;Tabla1[[#This Row],[PRODUCT ID]]</f>
        <v>44738P0034</v>
      </c>
      <c r="D392">
        <v>4</v>
      </c>
      <c r="E392" t="s">
        <v>70</v>
      </c>
      <c r="F392" t="s">
        <v>138</v>
      </c>
      <c r="G392" s="5">
        <v>50</v>
      </c>
      <c r="H392" t="s">
        <v>83</v>
      </c>
      <c r="I392" t="s">
        <v>121</v>
      </c>
      <c r="J392" t="s">
        <v>124</v>
      </c>
      <c r="K392" s="12">
        <v>55</v>
      </c>
      <c r="L392" s="12">
        <v>58.3</v>
      </c>
      <c r="M392" s="12">
        <v>220</v>
      </c>
      <c r="N392" s="8">
        <v>233.2</v>
      </c>
      <c r="O392">
        <v>26</v>
      </c>
      <c r="P392" t="s">
        <v>131</v>
      </c>
      <c r="Q392">
        <v>2022</v>
      </c>
      <c r="R392" s="3">
        <v>44738</v>
      </c>
      <c r="S392" s="8">
        <f>Tabla1[[#This Row],[DISCOUNT %]]%*Tabla1[[#This Row],[Total Selling Value]]</f>
        <v>116.6</v>
      </c>
      <c r="T392" s="12">
        <f>Tabla1[[#This Row],[SELLING PRICE]]-Tabla1[[#This Row],[BUYING PRIZE]]</f>
        <v>3.2999999999999972</v>
      </c>
      <c r="U392" s="12">
        <f>Tabla1[[#This Row],[profit_per_product]]*Tabla1[[#This Row],[QUANTITY]]</f>
        <v>13.199999999999989</v>
      </c>
      <c r="V392" s="16">
        <f>Tabla1[[#This Row],[total_profit]]/Tabla1[[#This Row],[Total Selling Value]]</f>
        <v>5.6603773584905613E-2</v>
      </c>
      <c r="W392" s="4" t="str">
        <f>IF(Tabla1[[#This Row],[Total Buying Value]]&gt;=((2/3)*MAX(Tabla1[Total Buying Value])),"Grande",IF(Tabla1[[#This Row],[Total Buying Value]]&lt;=((1/3)*MAX(Tabla1[Total Buying Value])),"Pequeña","Mediana"))</f>
        <v>Pequeña</v>
      </c>
      <c r="X392" s="4" t="str">
        <f>IF(Tabla1[[#This Row],[PAYMENT MODE]]="CASH","VERDADERO","FALSO")</f>
        <v>VERDADERO</v>
      </c>
      <c r="Y392" s="15" t="str">
        <f>TEXT(Tabla1[[#This Row],[formatted_date]],"mmm-aaaa")</f>
        <v>jun-2022</v>
      </c>
    </row>
    <row r="393" spans="1:25">
      <c r="A393">
        <v>44738</v>
      </c>
      <c r="B393" t="s">
        <v>43</v>
      </c>
      <c r="C393" t="str">
        <f>Tabla1[[#This Row],[DATE]]&amp;Tabla1[[#This Row],[PRODUCT ID]]</f>
        <v>44738P0043</v>
      </c>
      <c r="D393">
        <v>12</v>
      </c>
      <c r="E393" t="s">
        <v>70</v>
      </c>
      <c r="F393" t="s">
        <v>71</v>
      </c>
      <c r="G393" s="5">
        <v>20</v>
      </c>
      <c r="H393" t="s">
        <v>94</v>
      </c>
      <c r="I393" t="s">
        <v>118</v>
      </c>
      <c r="J393" t="s">
        <v>123</v>
      </c>
      <c r="K393" s="12">
        <v>67</v>
      </c>
      <c r="L393" s="12">
        <v>83.08</v>
      </c>
      <c r="M393" s="12">
        <v>804</v>
      </c>
      <c r="N393" s="8">
        <v>996.96</v>
      </c>
      <c r="O393">
        <v>26</v>
      </c>
      <c r="P393" t="s">
        <v>131</v>
      </c>
      <c r="Q393">
        <v>2022</v>
      </c>
      <c r="R393" s="3">
        <v>44738</v>
      </c>
      <c r="S393" s="8">
        <f>Tabla1[[#This Row],[DISCOUNT %]]%*Tabla1[[#This Row],[Total Selling Value]]</f>
        <v>199.39200000000002</v>
      </c>
      <c r="T393" s="12">
        <f>Tabla1[[#This Row],[SELLING PRICE]]-Tabla1[[#This Row],[BUYING PRIZE]]</f>
        <v>16.079999999999998</v>
      </c>
      <c r="U393" s="12">
        <f>Tabla1[[#This Row],[profit_per_product]]*Tabla1[[#This Row],[QUANTITY]]</f>
        <v>192.95999999999998</v>
      </c>
      <c r="V393" s="16">
        <f>Tabla1[[#This Row],[total_profit]]/Tabla1[[#This Row],[Total Selling Value]]</f>
        <v>0.19354838709677416</v>
      </c>
      <c r="W393" s="4" t="str">
        <f>IF(Tabla1[[#This Row],[Total Buying Value]]&gt;=((2/3)*MAX(Tabla1[Total Buying Value])),"Grande",IF(Tabla1[[#This Row],[Total Buying Value]]&lt;=((1/3)*MAX(Tabla1[Total Buying Value])),"Pequeña","Mediana"))</f>
        <v>Mediana</v>
      </c>
      <c r="X393" s="4" t="str">
        <f>IF(Tabla1[[#This Row],[PAYMENT MODE]]="CASH","VERDADERO","FALSO")</f>
        <v>FALSO</v>
      </c>
      <c r="Y393" s="15" t="str">
        <f>TEXT(Tabla1[[#This Row],[formatted_date]],"mmm-aaaa")</f>
        <v>jun-2022</v>
      </c>
    </row>
    <row r="394" spans="1:25">
      <c r="A394">
        <v>44745</v>
      </c>
      <c r="B394" t="s">
        <v>58</v>
      </c>
      <c r="C394" t="str">
        <f>Tabla1[[#This Row],[DATE]]&amp;Tabla1[[#This Row],[PRODUCT ID]]</f>
        <v>44745P0033</v>
      </c>
      <c r="D394">
        <v>15</v>
      </c>
      <c r="E394" t="s">
        <v>70</v>
      </c>
      <c r="F394" t="s">
        <v>138</v>
      </c>
      <c r="G394" s="5">
        <v>42</v>
      </c>
      <c r="H394" t="s">
        <v>110</v>
      </c>
      <c r="I394" t="s">
        <v>121</v>
      </c>
      <c r="J394" t="s">
        <v>123</v>
      </c>
      <c r="K394" s="12">
        <v>95</v>
      </c>
      <c r="L394" s="12">
        <v>119.7</v>
      </c>
      <c r="M394" s="12">
        <v>1425</v>
      </c>
      <c r="N394" s="8">
        <v>1795.5</v>
      </c>
      <c r="O394">
        <v>3</v>
      </c>
      <c r="P394" t="s">
        <v>132</v>
      </c>
      <c r="Q394">
        <v>2022</v>
      </c>
      <c r="R394" s="3">
        <v>44745</v>
      </c>
      <c r="S394" s="8">
        <f>Tabla1[[#This Row],[DISCOUNT %]]%*Tabla1[[#This Row],[Total Selling Value]]</f>
        <v>754.11</v>
      </c>
      <c r="T394" s="12">
        <f>Tabla1[[#This Row],[SELLING PRICE]]-Tabla1[[#This Row],[BUYING PRIZE]]</f>
        <v>24.700000000000003</v>
      </c>
      <c r="U394" s="12">
        <f>Tabla1[[#This Row],[profit_per_product]]*Tabla1[[#This Row],[QUANTITY]]</f>
        <v>370.50000000000006</v>
      </c>
      <c r="V394" s="16">
        <f>Tabla1[[#This Row],[total_profit]]/Tabla1[[#This Row],[Total Selling Value]]</f>
        <v>0.20634920634920639</v>
      </c>
      <c r="W394" s="4" t="str">
        <f>IF(Tabla1[[#This Row],[Total Buying Value]]&gt;=((2/3)*MAX(Tabla1[Total Buying Value])),"Grande",IF(Tabla1[[#This Row],[Total Buying Value]]&lt;=((1/3)*MAX(Tabla1[Total Buying Value])),"Pequeña","Mediana"))</f>
        <v>Mediana</v>
      </c>
      <c r="X394" s="4" t="str">
        <f>IF(Tabla1[[#This Row],[PAYMENT MODE]]="CASH","VERDADERO","FALSO")</f>
        <v>VERDADERO</v>
      </c>
      <c r="Y394" s="15" t="str">
        <f>TEXT(Tabla1[[#This Row],[formatted_date]],"mmm-aaaa")</f>
        <v>jul-2022</v>
      </c>
    </row>
    <row r="395" spans="1:25">
      <c r="A395">
        <v>44746</v>
      </c>
      <c r="B395" t="s">
        <v>56</v>
      </c>
      <c r="C395" t="str">
        <f>Tabla1[[#This Row],[DATE]]&amp;Tabla1[[#This Row],[PRODUCT ID]]</f>
        <v>44746P0007</v>
      </c>
      <c r="D395">
        <v>7</v>
      </c>
      <c r="E395" t="s">
        <v>70</v>
      </c>
      <c r="F395" t="s">
        <v>71</v>
      </c>
      <c r="G395" s="5">
        <v>35</v>
      </c>
      <c r="H395" t="s">
        <v>108</v>
      </c>
      <c r="I395" t="s">
        <v>119</v>
      </c>
      <c r="J395" t="s">
        <v>124</v>
      </c>
      <c r="K395" s="12">
        <v>43</v>
      </c>
      <c r="L395" s="12">
        <v>47.73</v>
      </c>
      <c r="M395" s="12">
        <v>301</v>
      </c>
      <c r="N395" s="8">
        <v>334.11</v>
      </c>
      <c r="O395">
        <v>4</v>
      </c>
      <c r="P395" t="s">
        <v>132</v>
      </c>
      <c r="Q395">
        <v>2022</v>
      </c>
      <c r="R395" s="3">
        <v>44746</v>
      </c>
      <c r="S395" s="8">
        <f>Tabla1[[#This Row],[DISCOUNT %]]%*Tabla1[[#This Row],[Total Selling Value]]</f>
        <v>116.93849999999999</v>
      </c>
      <c r="T395" s="12">
        <f>Tabla1[[#This Row],[SELLING PRICE]]-Tabla1[[#This Row],[BUYING PRIZE]]</f>
        <v>4.7299999999999969</v>
      </c>
      <c r="U395" s="12">
        <f>Tabla1[[#This Row],[profit_per_product]]*Tabla1[[#This Row],[QUANTITY]]</f>
        <v>33.109999999999978</v>
      </c>
      <c r="V395" s="16">
        <f>Tabla1[[#This Row],[total_profit]]/Tabla1[[#This Row],[Total Selling Value]]</f>
        <v>9.9099099099099031E-2</v>
      </c>
      <c r="W395" s="4" t="str">
        <f>IF(Tabla1[[#This Row],[Total Buying Value]]&gt;=((2/3)*MAX(Tabla1[Total Buying Value])),"Grande",IF(Tabla1[[#This Row],[Total Buying Value]]&lt;=((1/3)*MAX(Tabla1[Total Buying Value])),"Pequeña","Mediana"))</f>
        <v>Pequeña</v>
      </c>
      <c r="X395" s="4" t="str">
        <f>IF(Tabla1[[#This Row],[PAYMENT MODE]]="CASH","VERDADERO","FALSO")</f>
        <v>FALSO</v>
      </c>
      <c r="Y395" s="15" t="str">
        <f>TEXT(Tabla1[[#This Row],[formatted_date]],"mmm-aaaa")</f>
        <v>jul-2022</v>
      </c>
    </row>
    <row r="396" spans="1:25">
      <c r="A396">
        <v>44747</v>
      </c>
      <c r="B396" t="s">
        <v>27</v>
      </c>
      <c r="C396" t="str">
        <f>Tabla1[[#This Row],[DATE]]&amp;Tabla1[[#This Row],[PRODUCT ID]]</f>
        <v>44747P0025</v>
      </c>
      <c r="D396">
        <v>7</v>
      </c>
      <c r="E396" t="s">
        <v>71</v>
      </c>
      <c r="F396" t="s">
        <v>138</v>
      </c>
      <c r="G396" s="5">
        <v>0</v>
      </c>
      <c r="H396" t="s">
        <v>100</v>
      </c>
      <c r="I396" t="s">
        <v>117</v>
      </c>
      <c r="J396" t="s">
        <v>125</v>
      </c>
      <c r="K396" s="12">
        <v>7</v>
      </c>
      <c r="L396" s="12">
        <v>8.33</v>
      </c>
      <c r="M396" s="12">
        <v>49</v>
      </c>
      <c r="N396" s="8">
        <v>58.31</v>
      </c>
      <c r="O396">
        <v>5</v>
      </c>
      <c r="P396" t="s">
        <v>132</v>
      </c>
      <c r="Q396">
        <v>2022</v>
      </c>
      <c r="R396" s="3">
        <v>44747</v>
      </c>
      <c r="S396" s="8">
        <f>Tabla1[[#This Row],[DISCOUNT %]]%*Tabla1[[#This Row],[Total Selling Value]]</f>
        <v>0</v>
      </c>
      <c r="T396" s="12">
        <f>Tabla1[[#This Row],[SELLING PRICE]]-Tabla1[[#This Row],[BUYING PRIZE]]</f>
        <v>1.33</v>
      </c>
      <c r="U396" s="12">
        <f>Tabla1[[#This Row],[profit_per_product]]*Tabla1[[#This Row],[QUANTITY]]</f>
        <v>9.31</v>
      </c>
      <c r="V396" s="16">
        <f>Tabla1[[#This Row],[total_profit]]/Tabla1[[#This Row],[Total Selling Value]]</f>
        <v>0.1596638655462185</v>
      </c>
      <c r="W396" s="4" t="str">
        <f>IF(Tabla1[[#This Row],[Total Buying Value]]&gt;=((2/3)*MAX(Tabla1[Total Buying Value])),"Grande",IF(Tabla1[[#This Row],[Total Buying Value]]&lt;=((1/3)*MAX(Tabla1[Total Buying Value])),"Pequeña","Mediana"))</f>
        <v>Pequeña</v>
      </c>
      <c r="X396" s="4" t="str">
        <f>IF(Tabla1[[#This Row],[PAYMENT MODE]]="CASH","VERDADERO","FALSO")</f>
        <v>VERDADERO</v>
      </c>
      <c r="Y396" s="15" t="str">
        <f>TEXT(Tabla1[[#This Row],[formatted_date]],"mmm-aaaa")</f>
        <v>jul-2022</v>
      </c>
    </row>
    <row r="397" spans="1:25">
      <c r="A397">
        <v>44747</v>
      </c>
      <c r="B397" t="s">
        <v>47</v>
      </c>
      <c r="C397" t="str">
        <f>Tabla1[[#This Row],[DATE]]&amp;Tabla1[[#This Row],[PRODUCT ID]]</f>
        <v>44747P0015</v>
      </c>
      <c r="D397">
        <v>8</v>
      </c>
      <c r="E397" t="s">
        <v>70</v>
      </c>
      <c r="F397" t="s">
        <v>71</v>
      </c>
      <c r="G397" s="5">
        <v>34</v>
      </c>
      <c r="H397" t="s">
        <v>98</v>
      </c>
      <c r="I397" t="s">
        <v>120</v>
      </c>
      <c r="J397" t="s">
        <v>125</v>
      </c>
      <c r="K397" s="12">
        <v>12</v>
      </c>
      <c r="L397" s="12">
        <v>15.72</v>
      </c>
      <c r="M397" s="12">
        <v>96</v>
      </c>
      <c r="N397" s="8">
        <v>125.76</v>
      </c>
      <c r="O397">
        <v>5</v>
      </c>
      <c r="P397" t="s">
        <v>132</v>
      </c>
      <c r="Q397">
        <v>2022</v>
      </c>
      <c r="R397" s="3">
        <v>44747</v>
      </c>
      <c r="S397" s="8">
        <f>Tabla1[[#This Row],[DISCOUNT %]]%*Tabla1[[#This Row],[Total Selling Value]]</f>
        <v>42.758400000000002</v>
      </c>
      <c r="T397" s="12">
        <f>Tabla1[[#This Row],[SELLING PRICE]]-Tabla1[[#This Row],[BUYING PRIZE]]</f>
        <v>3.7200000000000006</v>
      </c>
      <c r="U397" s="12">
        <f>Tabla1[[#This Row],[profit_per_product]]*Tabla1[[#This Row],[QUANTITY]]</f>
        <v>29.760000000000005</v>
      </c>
      <c r="V397" s="16">
        <f>Tabla1[[#This Row],[total_profit]]/Tabla1[[#This Row],[Total Selling Value]]</f>
        <v>0.23664122137404583</v>
      </c>
      <c r="W397" s="4" t="str">
        <f>IF(Tabla1[[#This Row],[Total Buying Value]]&gt;=((2/3)*MAX(Tabla1[Total Buying Value])),"Grande",IF(Tabla1[[#This Row],[Total Buying Value]]&lt;=((1/3)*MAX(Tabla1[Total Buying Value])),"Pequeña","Mediana"))</f>
        <v>Pequeña</v>
      </c>
      <c r="X397" s="4" t="str">
        <f>IF(Tabla1[[#This Row],[PAYMENT MODE]]="CASH","VERDADERO","FALSO")</f>
        <v>FALSO</v>
      </c>
      <c r="Y397" s="15" t="str">
        <f>TEXT(Tabla1[[#This Row],[formatted_date]],"mmm-aaaa")</f>
        <v>jul-2022</v>
      </c>
    </row>
    <row r="398" spans="1:25">
      <c r="A398">
        <v>44748</v>
      </c>
      <c r="B398" t="s">
        <v>61</v>
      </c>
      <c r="C398" t="str">
        <f>Tabla1[[#This Row],[DATE]]&amp;Tabla1[[#This Row],[PRODUCT ID]]</f>
        <v>44748P0041</v>
      </c>
      <c r="D398">
        <v>2</v>
      </c>
      <c r="E398" t="s">
        <v>70</v>
      </c>
      <c r="F398" t="s">
        <v>138</v>
      </c>
      <c r="G398" s="5">
        <v>2</v>
      </c>
      <c r="H398" t="s">
        <v>114</v>
      </c>
      <c r="I398" t="s">
        <v>118</v>
      </c>
      <c r="J398" t="s">
        <v>122</v>
      </c>
      <c r="K398" s="12">
        <v>138</v>
      </c>
      <c r="L398" s="12">
        <v>173.88</v>
      </c>
      <c r="M398" s="12">
        <v>276</v>
      </c>
      <c r="N398" s="8">
        <v>347.76</v>
      </c>
      <c r="O398">
        <v>6</v>
      </c>
      <c r="P398" t="s">
        <v>132</v>
      </c>
      <c r="Q398">
        <v>2022</v>
      </c>
      <c r="R398" s="3">
        <v>44748</v>
      </c>
      <c r="S398" s="8">
        <f>Tabla1[[#This Row],[DISCOUNT %]]%*Tabla1[[#This Row],[Total Selling Value]]</f>
        <v>6.9551999999999996</v>
      </c>
      <c r="T398" s="12">
        <f>Tabla1[[#This Row],[SELLING PRICE]]-Tabla1[[#This Row],[BUYING PRIZE]]</f>
        <v>35.879999999999995</v>
      </c>
      <c r="U398" s="12">
        <f>Tabla1[[#This Row],[profit_per_product]]*Tabla1[[#This Row],[QUANTITY]]</f>
        <v>71.759999999999991</v>
      </c>
      <c r="V398" s="16">
        <f>Tabla1[[#This Row],[total_profit]]/Tabla1[[#This Row],[Total Selling Value]]</f>
        <v>0.20634920634920634</v>
      </c>
      <c r="W398" s="4" t="str">
        <f>IF(Tabla1[[#This Row],[Total Buying Value]]&gt;=((2/3)*MAX(Tabla1[Total Buying Value])),"Grande",IF(Tabla1[[#This Row],[Total Buying Value]]&lt;=((1/3)*MAX(Tabla1[Total Buying Value])),"Pequeña","Mediana"))</f>
        <v>Pequeña</v>
      </c>
      <c r="X398" s="4" t="str">
        <f>IF(Tabla1[[#This Row],[PAYMENT MODE]]="CASH","VERDADERO","FALSO")</f>
        <v>VERDADERO</v>
      </c>
      <c r="Y398" s="15" t="str">
        <f>TEXT(Tabla1[[#This Row],[formatted_date]],"mmm-aaaa")</f>
        <v>jul-2022</v>
      </c>
    </row>
    <row r="399" spans="1:25">
      <c r="A399">
        <v>44750</v>
      </c>
      <c r="B399" t="s">
        <v>50</v>
      </c>
      <c r="C399" t="str">
        <f>Tabla1[[#This Row],[DATE]]&amp;Tabla1[[#This Row],[PRODUCT ID]]</f>
        <v>44750P0018</v>
      </c>
      <c r="D399">
        <v>2</v>
      </c>
      <c r="E399" t="s">
        <v>70</v>
      </c>
      <c r="F399" t="s">
        <v>71</v>
      </c>
      <c r="G399" s="5">
        <v>16</v>
      </c>
      <c r="H399" t="s">
        <v>102</v>
      </c>
      <c r="I399" t="s">
        <v>120</v>
      </c>
      <c r="J399" t="s">
        <v>125</v>
      </c>
      <c r="K399" s="12">
        <v>37</v>
      </c>
      <c r="L399" s="12">
        <v>49.21</v>
      </c>
      <c r="M399" s="12">
        <v>74</v>
      </c>
      <c r="N399" s="8">
        <v>98.42</v>
      </c>
      <c r="O399">
        <v>8</v>
      </c>
      <c r="P399" t="s">
        <v>132</v>
      </c>
      <c r="Q399">
        <v>2022</v>
      </c>
      <c r="R399" s="3">
        <v>44750</v>
      </c>
      <c r="S399" s="8">
        <f>Tabla1[[#This Row],[DISCOUNT %]]%*Tabla1[[#This Row],[Total Selling Value]]</f>
        <v>15.747200000000001</v>
      </c>
      <c r="T399" s="12">
        <f>Tabla1[[#This Row],[SELLING PRICE]]-Tabla1[[#This Row],[BUYING PRIZE]]</f>
        <v>12.21</v>
      </c>
      <c r="U399" s="12">
        <f>Tabla1[[#This Row],[profit_per_product]]*Tabla1[[#This Row],[QUANTITY]]</f>
        <v>24.42</v>
      </c>
      <c r="V399" s="16">
        <f>Tabla1[[#This Row],[total_profit]]/Tabla1[[#This Row],[Total Selling Value]]</f>
        <v>0.24812030075187971</v>
      </c>
      <c r="W399" s="4" t="str">
        <f>IF(Tabla1[[#This Row],[Total Buying Value]]&gt;=((2/3)*MAX(Tabla1[Total Buying Value])),"Grande",IF(Tabla1[[#This Row],[Total Buying Value]]&lt;=((1/3)*MAX(Tabla1[Total Buying Value])),"Pequeña","Mediana"))</f>
        <v>Pequeña</v>
      </c>
      <c r="X399" s="4" t="str">
        <f>IF(Tabla1[[#This Row],[PAYMENT MODE]]="CASH","VERDADERO","FALSO")</f>
        <v>FALSO</v>
      </c>
      <c r="Y399" s="15" t="str">
        <f>TEXT(Tabla1[[#This Row],[formatted_date]],"mmm-aaaa")</f>
        <v>jul-2022</v>
      </c>
    </row>
    <row r="400" spans="1:25">
      <c r="A400">
        <v>44752</v>
      </c>
      <c r="B400" t="s">
        <v>38</v>
      </c>
      <c r="C400" t="str">
        <f>Tabla1[[#This Row],[DATE]]&amp;Tabla1[[#This Row],[PRODUCT ID]]</f>
        <v>44752P0032</v>
      </c>
      <c r="D400">
        <v>12</v>
      </c>
      <c r="E400" t="s">
        <v>71</v>
      </c>
      <c r="F400" t="s">
        <v>138</v>
      </c>
      <c r="G400" s="5">
        <v>23</v>
      </c>
      <c r="H400" t="s">
        <v>88</v>
      </c>
      <c r="I400" t="s">
        <v>121</v>
      </c>
      <c r="J400" t="s">
        <v>123</v>
      </c>
      <c r="K400" s="12">
        <v>89</v>
      </c>
      <c r="L400" s="12">
        <v>117.48</v>
      </c>
      <c r="M400" s="12">
        <v>1068</v>
      </c>
      <c r="N400" s="8">
        <v>1409.76</v>
      </c>
      <c r="O400">
        <v>10</v>
      </c>
      <c r="P400" t="s">
        <v>132</v>
      </c>
      <c r="Q400">
        <v>2022</v>
      </c>
      <c r="R400" s="3">
        <v>44752</v>
      </c>
      <c r="S400" s="8">
        <f>Tabla1[[#This Row],[DISCOUNT %]]%*Tabla1[[#This Row],[Total Selling Value]]</f>
        <v>324.2448</v>
      </c>
      <c r="T400" s="12">
        <f>Tabla1[[#This Row],[SELLING PRICE]]-Tabla1[[#This Row],[BUYING PRIZE]]</f>
        <v>28.480000000000004</v>
      </c>
      <c r="U400" s="12">
        <f>Tabla1[[#This Row],[profit_per_product]]*Tabla1[[#This Row],[QUANTITY]]</f>
        <v>341.76000000000005</v>
      </c>
      <c r="V400" s="16">
        <f>Tabla1[[#This Row],[total_profit]]/Tabla1[[#This Row],[Total Selling Value]]</f>
        <v>0.24242424242424246</v>
      </c>
      <c r="W400" s="4" t="str">
        <f>IF(Tabla1[[#This Row],[Total Buying Value]]&gt;=((2/3)*MAX(Tabla1[Total Buying Value])),"Grande",IF(Tabla1[[#This Row],[Total Buying Value]]&lt;=((1/3)*MAX(Tabla1[Total Buying Value])),"Pequeña","Mediana"))</f>
        <v>Mediana</v>
      </c>
      <c r="X400" s="4" t="str">
        <f>IF(Tabla1[[#This Row],[PAYMENT MODE]]="CASH","VERDADERO","FALSO")</f>
        <v>VERDADERO</v>
      </c>
      <c r="Y400" s="15" t="str">
        <f>TEXT(Tabla1[[#This Row],[formatted_date]],"mmm-aaaa")</f>
        <v>jul-2022</v>
      </c>
    </row>
    <row r="401" spans="1:25">
      <c r="A401">
        <v>44754</v>
      </c>
      <c r="B401" t="s">
        <v>53</v>
      </c>
      <c r="C401" t="str">
        <f>Tabla1[[#This Row],[DATE]]&amp;Tabla1[[#This Row],[PRODUCT ID]]</f>
        <v>44754P0028</v>
      </c>
      <c r="D401">
        <v>12</v>
      </c>
      <c r="E401" t="s">
        <v>70</v>
      </c>
      <c r="F401" t="s">
        <v>138</v>
      </c>
      <c r="G401" s="5">
        <v>5</v>
      </c>
      <c r="H401" t="s">
        <v>105</v>
      </c>
      <c r="I401" t="s">
        <v>121</v>
      </c>
      <c r="J401" t="s">
        <v>125</v>
      </c>
      <c r="K401" s="12">
        <v>37</v>
      </c>
      <c r="L401" s="12">
        <v>41.81</v>
      </c>
      <c r="M401" s="12">
        <v>444</v>
      </c>
      <c r="N401" s="8">
        <v>501.72</v>
      </c>
      <c r="O401">
        <v>12</v>
      </c>
      <c r="P401" t="s">
        <v>132</v>
      </c>
      <c r="Q401">
        <v>2022</v>
      </c>
      <c r="R401" s="3">
        <v>44754</v>
      </c>
      <c r="S401" s="8">
        <f>Tabla1[[#This Row],[DISCOUNT %]]%*Tabla1[[#This Row],[Total Selling Value]]</f>
        <v>25.086000000000002</v>
      </c>
      <c r="T401" s="12">
        <f>Tabla1[[#This Row],[SELLING PRICE]]-Tabla1[[#This Row],[BUYING PRIZE]]</f>
        <v>4.8100000000000023</v>
      </c>
      <c r="U401" s="12">
        <f>Tabla1[[#This Row],[profit_per_product]]*Tabla1[[#This Row],[QUANTITY]]</f>
        <v>57.720000000000027</v>
      </c>
      <c r="V401" s="16">
        <f>Tabla1[[#This Row],[total_profit]]/Tabla1[[#This Row],[Total Selling Value]]</f>
        <v>0.11504424778761067</v>
      </c>
      <c r="W401" s="4" t="str">
        <f>IF(Tabla1[[#This Row],[Total Buying Value]]&gt;=((2/3)*MAX(Tabla1[Total Buying Value])),"Grande",IF(Tabla1[[#This Row],[Total Buying Value]]&lt;=((1/3)*MAX(Tabla1[Total Buying Value])),"Pequeña","Mediana"))</f>
        <v>Pequeña</v>
      </c>
      <c r="X401" s="4" t="str">
        <f>IF(Tabla1[[#This Row],[PAYMENT MODE]]="CASH","VERDADERO","FALSO")</f>
        <v>VERDADERO</v>
      </c>
      <c r="Y401" s="15" t="str">
        <f>TEXT(Tabla1[[#This Row],[formatted_date]],"mmm-aaaa")</f>
        <v>jul-2022</v>
      </c>
    </row>
    <row r="402" spans="1:25">
      <c r="A402">
        <v>44755</v>
      </c>
      <c r="B402" t="s">
        <v>27</v>
      </c>
      <c r="C402" t="str">
        <f>Tabla1[[#This Row],[DATE]]&amp;Tabla1[[#This Row],[PRODUCT ID]]</f>
        <v>44755P0025</v>
      </c>
      <c r="D402">
        <v>7</v>
      </c>
      <c r="E402" t="s">
        <v>70</v>
      </c>
      <c r="F402" t="s">
        <v>71</v>
      </c>
      <c r="G402" s="5">
        <v>40</v>
      </c>
      <c r="H402" t="s">
        <v>100</v>
      </c>
      <c r="I402" t="s">
        <v>117</v>
      </c>
      <c r="J402" t="s">
        <v>125</v>
      </c>
      <c r="K402" s="12">
        <v>7</v>
      </c>
      <c r="L402" s="12">
        <v>8.33</v>
      </c>
      <c r="M402" s="12">
        <v>49</v>
      </c>
      <c r="N402" s="8">
        <v>58.31</v>
      </c>
      <c r="O402">
        <v>13</v>
      </c>
      <c r="P402" t="s">
        <v>132</v>
      </c>
      <c r="Q402">
        <v>2022</v>
      </c>
      <c r="R402" s="3">
        <v>44755</v>
      </c>
      <c r="S402" s="8">
        <f>Tabla1[[#This Row],[DISCOUNT %]]%*Tabla1[[#This Row],[Total Selling Value]]</f>
        <v>23.324000000000002</v>
      </c>
      <c r="T402" s="12">
        <f>Tabla1[[#This Row],[SELLING PRICE]]-Tabla1[[#This Row],[BUYING PRIZE]]</f>
        <v>1.33</v>
      </c>
      <c r="U402" s="12">
        <f>Tabla1[[#This Row],[profit_per_product]]*Tabla1[[#This Row],[QUANTITY]]</f>
        <v>9.31</v>
      </c>
      <c r="V402" s="16">
        <f>Tabla1[[#This Row],[total_profit]]/Tabla1[[#This Row],[Total Selling Value]]</f>
        <v>0.1596638655462185</v>
      </c>
      <c r="W402" s="4" t="str">
        <f>IF(Tabla1[[#This Row],[Total Buying Value]]&gt;=((2/3)*MAX(Tabla1[Total Buying Value])),"Grande",IF(Tabla1[[#This Row],[Total Buying Value]]&lt;=((1/3)*MAX(Tabla1[Total Buying Value])),"Pequeña","Mediana"))</f>
        <v>Pequeña</v>
      </c>
      <c r="X402" s="4" t="str">
        <f>IF(Tabla1[[#This Row],[PAYMENT MODE]]="CASH","VERDADERO","FALSO")</f>
        <v>FALSO</v>
      </c>
      <c r="Y402" s="15" t="str">
        <f>TEXT(Tabla1[[#This Row],[formatted_date]],"mmm-aaaa")</f>
        <v>jul-2022</v>
      </c>
    </row>
    <row r="403" spans="1:25">
      <c r="A403">
        <v>44756</v>
      </c>
      <c r="B403" t="s">
        <v>58</v>
      </c>
      <c r="C403" t="str">
        <f>Tabla1[[#This Row],[DATE]]&amp;Tabla1[[#This Row],[PRODUCT ID]]</f>
        <v>44756P0033</v>
      </c>
      <c r="D403">
        <v>9</v>
      </c>
      <c r="E403" t="s">
        <v>70</v>
      </c>
      <c r="F403" t="s">
        <v>71</v>
      </c>
      <c r="G403" s="5">
        <v>45</v>
      </c>
      <c r="H403" t="s">
        <v>110</v>
      </c>
      <c r="I403" t="s">
        <v>121</v>
      </c>
      <c r="J403" t="s">
        <v>123</v>
      </c>
      <c r="K403" s="12">
        <v>95</v>
      </c>
      <c r="L403" s="12">
        <v>119.7</v>
      </c>
      <c r="M403" s="12">
        <v>855</v>
      </c>
      <c r="N403" s="8">
        <v>1077.3</v>
      </c>
      <c r="O403">
        <v>14</v>
      </c>
      <c r="P403" t="s">
        <v>132</v>
      </c>
      <c r="Q403">
        <v>2022</v>
      </c>
      <c r="R403" s="3">
        <v>44756</v>
      </c>
      <c r="S403" s="8">
        <f>Tabla1[[#This Row],[DISCOUNT %]]%*Tabla1[[#This Row],[Total Selling Value]]</f>
        <v>484.78499999999997</v>
      </c>
      <c r="T403" s="12">
        <f>Tabla1[[#This Row],[SELLING PRICE]]-Tabla1[[#This Row],[BUYING PRIZE]]</f>
        <v>24.700000000000003</v>
      </c>
      <c r="U403" s="12">
        <f>Tabla1[[#This Row],[profit_per_product]]*Tabla1[[#This Row],[QUANTITY]]</f>
        <v>222.3</v>
      </c>
      <c r="V403" s="16">
        <f>Tabla1[[#This Row],[total_profit]]/Tabla1[[#This Row],[Total Selling Value]]</f>
        <v>0.20634920634920637</v>
      </c>
      <c r="W403" s="4" t="str">
        <f>IF(Tabla1[[#This Row],[Total Buying Value]]&gt;=((2/3)*MAX(Tabla1[Total Buying Value])),"Grande",IF(Tabla1[[#This Row],[Total Buying Value]]&lt;=((1/3)*MAX(Tabla1[Total Buying Value])),"Pequeña","Mediana"))</f>
        <v>Mediana</v>
      </c>
      <c r="X403" s="4" t="str">
        <f>IF(Tabla1[[#This Row],[PAYMENT MODE]]="CASH","VERDADERO","FALSO")</f>
        <v>FALSO</v>
      </c>
      <c r="Y403" s="15" t="str">
        <f>TEXT(Tabla1[[#This Row],[formatted_date]],"mmm-aaaa")</f>
        <v>jul-2022</v>
      </c>
    </row>
    <row r="404" spans="1:25">
      <c r="A404">
        <v>44757</v>
      </c>
      <c r="B404" t="s">
        <v>23</v>
      </c>
      <c r="C404" t="str">
        <f>Tabla1[[#This Row],[DATE]]&amp;Tabla1[[#This Row],[PRODUCT ID]]</f>
        <v>44757P0004</v>
      </c>
      <c r="D404">
        <v>2</v>
      </c>
      <c r="E404" t="s">
        <v>71</v>
      </c>
      <c r="F404" t="s">
        <v>71</v>
      </c>
      <c r="G404" s="5">
        <v>40</v>
      </c>
      <c r="H404" t="s">
        <v>76</v>
      </c>
      <c r="I404" t="s">
        <v>119</v>
      </c>
      <c r="J404" t="s">
        <v>124</v>
      </c>
      <c r="K404" s="12">
        <v>44</v>
      </c>
      <c r="L404" s="12">
        <v>48.84</v>
      </c>
      <c r="M404" s="12">
        <v>88</v>
      </c>
      <c r="N404" s="8">
        <v>97.68</v>
      </c>
      <c r="O404">
        <v>15</v>
      </c>
      <c r="P404" t="s">
        <v>132</v>
      </c>
      <c r="Q404">
        <v>2022</v>
      </c>
      <c r="R404" s="3">
        <v>44757</v>
      </c>
      <c r="S404" s="8">
        <f>Tabla1[[#This Row],[DISCOUNT %]]%*Tabla1[[#This Row],[Total Selling Value]]</f>
        <v>39.072000000000003</v>
      </c>
      <c r="T404" s="12">
        <f>Tabla1[[#This Row],[SELLING PRICE]]-Tabla1[[#This Row],[BUYING PRIZE]]</f>
        <v>4.8400000000000034</v>
      </c>
      <c r="U404" s="12">
        <f>Tabla1[[#This Row],[profit_per_product]]*Tabla1[[#This Row],[QUANTITY]]</f>
        <v>9.6800000000000068</v>
      </c>
      <c r="V404" s="16">
        <f>Tabla1[[#This Row],[total_profit]]/Tabla1[[#This Row],[Total Selling Value]]</f>
        <v>9.9099099099099155E-2</v>
      </c>
      <c r="W404" s="4" t="str">
        <f>IF(Tabla1[[#This Row],[Total Buying Value]]&gt;=((2/3)*MAX(Tabla1[Total Buying Value])),"Grande",IF(Tabla1[[#This Row],[Total Buying Value]]&lt;=((1/3)*MAX(Tabla1[Total Buying Value])),"Pequeña","Mediana"))</f>
        <v>Pequeña</v>
      </c>
      <c r="X404" s="4" t="str">
        <f>IF(Tabla1[[#This Row],[PAYMENT MODE]]="CASH","VERDADERO","FALSO")</f>
        <v>FALSO</v>
      </c>
      <c r="Y404" s="15" t="str">
        <f>TEXT(Tabla1[[#This Row],[formatted_date]],"mmm-aaaa")</f>
        <v>jul-2022</v>
      </c>
    </row>
    <row r="405" spans="1:25">
      <c r="A405">
        <v>44759</v>
      </c>
      <c r="B405" t="s">
        <v>61</v>
      </c>
      <c r="C405" t="str">
        <f>Tabla1[[#This Row],[DATE]]&amp;Tabla1[[#This Row],[PRODUCT ID]]</f>
        <v>44759P0041</v>
      </c>
      <c r="D405">
        <v>8</v>
      </c>
      <c r="E405" t="s">
        <v>71</v>
      </c>
      <c r="F405" t="s">
        <v>138</v>
      </c>
      <c r="G405" s="5">
        <v>21</v>
      </c>
      <c r="H405" t="s">
        <v>114</v>
      </c>
      <c r="I405" t="s">
        <v>118</v>
      </c>
      <c r="J405" t="s">
        <v>122</v>
      </c>
      <c r="K405" s="12">
        <v>138</v>
      </c>
      <c r="L405" s="12">
        <v>173.88</v>
      </c>
      <c r="M405" s="12">
        <v>1104</v>
      </c>
      <c r="N405" s="8">
        <v>1391.04</v>
      </c>
      <c r="O405">
        <v>17</v>
      </c>
      <c r="P405" t="s">
        <v>132</v>
      </c>
      <c r="Q405">
        <v>2022</v>
      </c>
      <c r="R405" s="3">
        <v>44759</v>
      </c>
      <c r="S405" s="8">
        <f>Tabla1[[#This Row],[DISCOUNT %]]%*Tabla1[[#This Row],[Total Selling Value]]</f>
        <v>292.11840000000001</v>
      </c>
      <c r="T405" s="12">
        <f>Tabla1[[#This Row],[SELLING PRICE]]-Tabla1[[#This Row],[BUYING PRIZE]]</f>
        <v>35.879999999999995</v>
      </c>
      <c r="U405" s="12">
        <f>Tabla1[[#This Row],[profit_per_product]]*Tabla1[[#This Row],[QUANTITY]]</f>
        <v>287.03999999999996</v>
      </c>
      <c r="V405" s="16">
        <f>Tabla1[[#This Row],[total_profit]]/Tabla1[[#This Row],[Total Selling Value]]</f>
        <v>0.20634920634920634</v>
      </c>
      <c r="W405" s="4" t="str">
        <f>IF(Tabla1[[#This Row],[Total Buying Value]]&gt;=((2/3)*MAX(Tabla1[Total Buying Value])),"Grande",IF(Tabla1[[#This Row],[Total Buying Value]]&lt;=((1/3)*MAX(Tabla1[Total Buying Value])),"Pequeña","Mediana"))</f>
        <v>Mediana</v>
      </c>
      <c r="X405" s="4" t="str">
        <f>IF(Tabla1[[#This Row],[PAYMENT MODE]]="CASH","VERDADERO","FALSO")</f>
        <v>VERDADERO</v>
      </c>
      <c r="Y405" s="15" t="str">
        <f>TEXT(Tabla1[[#This Row],[formatted_date]],"mmm-aaaa")</f>
        <v>jul-2022</v>
      </c>
    </row>
    <row r="406" spans="1:25">
      <c r="A406">
        <v>44760</v>
      </c>
      <c r="B406" t="s">
        <v>40</v>
      </c>
      <c r="C406" t="str">
        <f>Tabla1[[#This Row],[DATE]]&amp;Tabla1[[#This Row],[PRODUCT ID]]</f>
        <v>44760P0010</v>
      </c>
      <c r="D406">
        <v>12</v>
      </c>
      <c r="E406" t="s">
        <v>70</v>
      </c>
      <c r="F406" t="s">
        <v>71</v>
      </c>
      <c r="G406" s="5">
        <v>53</v>
      </c>
      <c r="H406" t="s">
        <v>90</v>
      </c>
      <c r="I406" t="s">
        <v>120</v>
      </c>
      <c r="J406" t="s">
        <v>122</v>
      </c>
      <c r="K406" s="12">
        <v>148</v>
      </c>
      <c r="L406" s="12">
        <v>164.28</v>
      </c>
      <c r="M406" s="12">
        <v>1776</v>
      </c>
      <c r="N406" s="8">
        <v>1971.36</v>
      </c>
      <c r="O406">
        <v>18</v>
      </c>
      <c r="P406" t="s">
        <v>132</v>
      </c>
      <c r="Q406">
        <v>2022</v>
      </c>
      <c r="R406" s="3">
        <v>44760</v>
      </c>
      <c r="S406" s="8">
        <f>Tabla1[[#This Row],[DISCOUNT %]]%*Tabla1[[#This Row],[Total Selling Value]]</f>
        <v>1044.8208</v>
      </c>
      <c r="T406" s="12">
        <f>Tabla1[[#This Row],[SELLING PRICE]]-Tabla1[[#This Row],[BUYING PRIZE]]</f>
        <v>16.28</v>
      </c>
      <c r="U406" s="12">
        <f>Tabla1[[#This Row],[profit_per_product]]*Tabla1[[#This Row],[QUANTITY]]</f>
        <v>195.36</v>
      </c>
      <c r="V406" s="16">
        <f>Tabla1[[#This Row],[total_profit]]/Tabla1[[#This Row],[Total Selling Value]]</f>
        <v>9.9099099099099114E-2</v>
      </c>
      <c r="W406" s="4" t="str">
        <f>IF(Tabla1[[#This Row],[Total Buying Value]]&gt;=((2/3)*MAX(Tabla1[Total Buying Value])),"Grande",IF(Tabla1[[#This Row],[Total Buying Value]]&lt;=((1/3)*MAX(Tabla1[Total Buying Value])),"Pequeña","Mediana"))</f>
        <v>Grande</v>
      </c>
      <c r="X406" s="4" t="str">
        <f>IF(Tabla1[[#This Row],[PAYMENT MODE]]="CASH","VERDADERO","FALSO")</f>
        <v>FALSO</v>
      </c>
      <c r="Y406" s="15" t="str">
        <f>TEXT(Tabla1[[#This Row],[formatted_date]],"mmm-aaaa")</f>
        <v>jul-2022</v>
      </c>
    </row>
    <row r="407" spans="1:25">
      <c r="A407">
        <v>44762</v>
      </c>
      <c r="B407" t="s">
        <v>30</v>
      </c>
      <c r="C407" t="str">
        <f>Tabla1[[#This Row],[DATE]]&amp;Tabla1[[#This Row],[PRODUCT ID]]</f>
        <v>44762P0042</v>
      </c>
      <c r="D407">
        <v>8</v>
      </c>
      <c r="E407" t="s">
        <v>68</v>
      </c>
      <c r="F407" t="s">
        <v>71</v>
      </c>
      <c r="G407" s="5">
        <v>17</v>
      </c>
      <c r="H407" t="s">
        <v>80</v>
      </c>
      <c r="I407" t="s">
        <v>118</v>
      </c>
      <c r="J407" t="s">
        <v>122</v>
      </c>
      <c r="K407" s="12">
        <v>120</v>
      </c>
      <c r="L407" s="12">
        <v>162</v>
      </c>
      <c r="M407" s="12">
        <v>960</v>
      </c>
      <c r="N407" s="8">
        <v>1296</v>
      </c>
      <c r="O407">
        <v>20</v>
      </c>
      <c r="P407" t="s">
        <v>132</v>
      </c>
      <c r="Q407">
        <v>2022</v>
      </c>
      <c r="R407" s="3">
        <v>44762</v>
      </c>
      <c r="S407" s="8">
        <f>Tabla1[[#This Row],[DISCOUNT %]]%*Tabla1[[#This Row],[Total Selling Value]]</f>
        <v>220.32000000000002</v>
      </c>
      <c r="T407" s="12">
        <f>Tabla1[[#This Row],[SELLING PRICE]]-Tabla1[[#This Row],[BUYING PRIZE]]</f>
        <v>42</v>
      </c>
      <c r="U407" s="12">
        <f>Tabla1[[#This Row],[profit_per_product]]*Tabla1[[#This Row],[QUANTITY]]</f>
        <v>336</v>
      </c>
      <c r="V407" s="16">
        <f>Tabla1[[#This Row],[total_profit]]/Tabla1[[#This Row],[Total Selling Value]]</f>
        <v>0.25925925925925924</v>
      </c>
      <c r="W407" s="4" t="str">
        <f>IF(Tabla1[[#This Row],[Total Buying Value]]&gt;=((2/3)*MAX(Tabla1[Total Buying Value])),"Grande",IF(Tabla1[[#This Row],[Total Buying Value]]&lt;=((1/3)*MAX(Tabla1[Total Buying Value])),"Pequeña","Mediana"))</f>
        <v>Mediana</v>
      </c>
      <c r="X407" s="4" t="str">
        <f>IF(Tabla1[[#This Row],[PAYMENT MODE]]="CASH","VERDADERO","FALSO")</f>
        <v>FALSO</v>
      </c>
      <c r="Y407" s="15" t="str">
        <f>TEXT(Tabla1[[#This Row],[formatted_date]],"mmm-aaaa")</f>
        <v>jul-2022</v>
      </c>
    </row>
    <row r="408" spans="1:25">
      <c r="A408">
        <v>44764</v>
      </c>
      <c r="B408" t="s">
        <v>33</v>
      </c>
      <c r="C408" t="str">
        <f>Tabla1[[#This Row],[DATE]]&amp;Tabla1[[#This Row],[PRODUCT ID]]</f>
        <v>44764P0034</v>
      </c>
      <c r="D408">
        <v>6</v>
      </c>
      <c r="E408" t="s">
        <v>70</v>
      </c>
      <c r="F408" t="s">
        <v>138</v>
      </c>
      <c r="G408" s="5">
        <v>20</v>
      </c>
      <c r="H408" t="s">
        <v>83</v>
      </c>
      <c r="I408" t="s">
        <v>121</v>
      </c>
      <c r="J408" t="s">
        <v>124</v>
      </c>
      <c r="K408" s="12">
        <v>55</v>
      </c>
      <c r="L408" s="12">
        <v>58.3</v>
      </c>
      <c r="M408" s="12">
        <v>330</v>
      </c>
      <c r="N408" s="8">
        <v>349.8</v>
      </c>
      <c r="O408">
        <v>22</v>
      </c>
      <c r="P408" t="s">
        <v>132</v>
      </c>
      <c r="Q408">
        <v>2022</v>
      </c>
      <c r="R408" s="3">
        <v>44764</v>
      </c>
      <c r="S408" s="8">
        <f>Tabla1[[#This Row],[DISCOUNT %]]%*Tabla1[[#This Row],[Total Selling Value]]</f>
        <v>69.960000000000008</v>
      </c>
      <c r="T408" s="12">
        <f>Tabla1[[#This Row],[SELLING PRICE]]-Tabla1[[#This Row],[BUYING PRIZE]]</f>
        <v>3.2999999999999972</v>
      </c>
      <c r="U408" s="12">
        <f>Tabla1[[#This Row],[profit_per_product]]*Tabla1[[#This Row],[QUANTITY]]</f>
        <v>19.799999999999983</v>
      </c>
      <c r="V408" s="16">
        <f>Tabla1[[#This Row],[total_profit]]/Tabla1[[#This Row],[Total Selling Value]]</f>
        <v>5.6603773584905613E-2</v>
      </c>
      <c r="W408" s="4" t="str">
        <f>IF(Tabla1[[#This Row],[Total Buying Value]]&gt;=((2/3)*MAX(Tabla1[Total Buying Value])),"Grande",IF(Tabla1[[#This Row],[Total Buying Value]]&lt;=((1/3)*MAX(Tabla1[Total Buying Value])),"Pequeña","Mediana"))</f>
        <v>Pequeña</v>
      </c>
      <c r="X408" s="4" t="str">
        <f>IF(Tabla1[[#This Row],[PAYMENT MODE]]="CASH","VERDADERO","FALSO")</f>
        <v>VERDADERO</v>
      </c>
      <c r="Y408" s="15" t="str">
        <f>TEXT(Tabla1[[#This Row],[formatted_date]],"mmm-aaaa")</f>
        <v>jul-2022</v>
      </c>
    </row>
    <row r="409" spans="1:25">
      <c r="A409">
        <v>44765</v>
      </c>
      <c r="B409" t="s">
        <v>50</v>
      </c>
      <c r="C409" t="str">
        <f>Tabla1[[#This Row],[DATE]]&amp;Tabla1[[#This Row],[PRODUCT ID]]</f>
        <v>44765P0018</v>
      </c>
      <c r="D409">
        <v>2</v>
      </c>
      <c r="E409" t="s">
        <v>71</v>
      </c>
      <c r="F409" t="s">
        <v>71</v>
      </c>
      <c r="G409" s="5">
        <v>28</v>
      </c>
      <c r="H409" t="s">
        <v>102</v>
      </c>
      <c r="I409" t="s">
        <v>120</v>
      </c>
      <c r="J409" t="s">
        <v>125</v>
      </c>
      <c r="K409" s="12">
        <v>37</v>
      </c>
      <c r="L409" s="12">
        <v>49.21</v>
      </c>
      <c r="M409" s="12">
        <v>74</v>
      </c>
      <c r="N409" s="8">
        <v>98.42</v>
      </c>
      <c r="O409">
        <v>23</v>
      </c>
      <c r="P409" t="s">
        <v>132</v>
      </c>
      <c r="Q409">
        <v>2022</v>
      </c>
      <c r="R409" s="3">
        <v>44765</v>
      </c>
      <c r="S409" s="8">
        <f>Tabla1[[#This Row],[DISCOUNT %]]%*Tabla1[[#This Row],[Total Selling Value]]</f>
        <v>27.557600000000004</v>
      </c>
      <c r="T409" s="12">
        <f>Tabla1[[#This Row],[SELLING PRICE]]-Tabla1[[#This Row],[BUYING PRIZE]]</f>
        <v>12.21</v>
      </c>
      <c r="U409" s="12">
        <f>Tabla1[[#This Row],[profit_per_product]]*Tabla1[[#This Row],[QUANTITY]]</f>
        <v>24.42</v>
      </c>
      <c r="V409" s="16">
        <f>Tabla1[[#This Row],[total_profit]]/Tabla1[[#This Row],[Total Selling Value]]</f>
        <v>0.24812030075187971</v>
      </c>
      <c r="W409" s="4" t="str">
        <f>IF(Tabla1[[#This Row],[Total Buying Value]]&gt;=((2/3)*MAX(Tabla1[Total Buying Value])),"Grande",IF(Tabla1[[#This Row],[Total Buying Value]]&lt;=((1/3)*MAX(Tabla1[Total Buying Value])),"Pequeña","Mediana"))</f>
        <v>Pequeña</v>
      </c>
      <c r="X409" s="4" t="str">
        <f>IF(Tabla1[[#This Row],[PAYMENT MODE]]="CASH","VERDADERO","FALSO")</f>
        <v>FALSO</v>
      </c>
      <c r="Y409" s="15" t="str">
        <f>TEXT(Tabla1[[#This Row],[formatted_date]],"mmm-aaaa")</f>
        <v>jul-2022</v>
      </c>
    </row>
    <row r="410" spans="1:25">
      <c r="A410">
        <v>44766</v>
      </c>
      <c r="B410" t="s">
        <v>35</v>
      </c>
      <c r="C410" t="str">
        <f>Tabla1[[#This Row],[DATE]]&amp;Tabla1[[#This Row],[PRODUCT ID]]</f>
        <v>44766P0006</v>
      </c>
      <c r="D410">
        <v>14</v>
      </c>
      <c r="E410" t="s">
        <v>70</v>
      </c>
      <c r="F410" t="s">
        <v>138</v>
      </c>
      <c r="G410" s="5">
        <v>5</v>
      </c>
      <c r="H410" t="s">
        <v>85</v>
      </c>
      <c r="I410" t="s">
        <v>119</v>
      </c>
      <c r="J410" t="s">
        <v>123</v>
      </c>
      <c r="K410" s="12">
        <v>75</v>
      </c>
      <c r="L410" s="12">
        <v>85.5</v>
      </c>
      <c r="M410" s="12">
        <v>1050</v>
      </c>
      <c r="N410" s="8">
        <v>1197</v>
      </c>
      <c r="O410">
        <v>24</v>
      </c>
      <c r="P410" t="s">
        <v>132</v>
      </c>
      <c r="Q410">
        <v>2022</v>
      </c>
      <c r="R410" s="3">
        <v>44766</v>
      </c>
      <c r="S410" s="8">
        <f>Tabla1[[#This Row],[DISCOUNT %]]%*Tabla1[[#This Row],[Total Selling Value]]</f>
        <v>59.85</v>
      </c>
      <c r="T410" s="12">
        <f>Tabla1[[#This Row],[SELLING PRICE]]-Tabla1[[#This Row],[BUYING PRIZE]]</f>
        <v>10.5</v>
      </c>
      <c r="U410" s="12">
        <f>Tabla1[[#This Row],[profit_per_product]]*Tabla1[[#This Row],[QUANTITY]]</f>
        <v>147</v>
      </c>
      <c r="V410" s="16">
        <f>Tabla1[[#This Row],[total_profit]]/Tabla1[[#This Row],[Total Selling Value]]</f>
        <v>0.12280701754385964</v>
      </c>
      <c r="W410" s="4" t="str">
        <f>IF(Tabla1[[#This Row],[Total Buying Value]]&gt;=((2/3)*MAX(Tabla1[Total Buying Value])),"Grande",IF(Tabla1[[#This Row],[Total Buying Value]]&lt;=((1/3)*MAX(Tabla1[Total Buying Value])),"Pequeña","Mediana"))</f>
        <v>Mediana</v>
      </c>
      <c r="X410" s="4" t="str">
        <f>IF(Tabla1[[#This Row],[PAYMENT MODE]]="CASH","VERDADERO","FALSO")</f>
        <v>VERDADERO</v>
      </c>
      <c r="Y410" s="15" t="str">
        <f>TEXT(Tabla1[[#This Row],[formatted_date]],"mmm-aaaa")</f>
        <v>jul-2022</v>
      </c>
    </row>
    <row r="411" spans="1:25">
      <c r="A411">
        <v>44766</v>
      </c>
      <c r="B411" t="s">
        <v>46</v>
      </c>
      <c r="C411" t="str">
        <f>Tabla1[[#This Row],[DATE]]&amp;Tabla1[[#This Row],[PRODUCT ID]]</f>
        <v>44766P0027</v>
      </c>
      <c r="D411">
        <v>1</v>
      </c>
      <c r="E411" t="s">
        <v>71</v>
      </c>
      <c r="F411" t="s">
        <v>71</v>
      </c>
      <c r="G411" s="5">
        <v>17</v>
      </c>
      <c r="H411" t="s">
        <v>97</v>
      </c>
      <c r="I411" t="s">
        <v>121</v>
      </c>
      <c r="J411" t="s">
        <v>124</v>
      </c>
      <c r="K411" s="12">
        <v>48</v>
      </c>
      <c r="L411" s="12">
        <v>57.12</v>
      </c>
      <c r="M411" s="12">
        <v>48</v>
      </c>
      <c r="N411" s="8">
        <v>57.12</v>
      </c>
      <c r="O411">
        <v>24</v>
      </c>
      <c r="P411" t="s">
        <v>132</v>
      </c>
      <c r="Q411">
        <v>2022</v>
      </c>
      <c r="R411" s="3">
        <v>44766</v>
      </c>
      <c r="S411" s="8">
        <f>Tabla1[[#This Row],[DISCOUNT %]]%*Tabla1[[#This Row],[Total Selling Value]]</f>
        <v>9.7103999999999999</v>
      </c>
      <c r="T411" s="12">
        <f>Tabla1[[#This Row],[SELLING PRICE]]-Tabla1[[#This Row],[BUYING PRIZE]]</f>
        <v>9.1199999999999974</v>
      </c>
      <c r="U411" s="12">
        <f>Tabla1[[#This Row],[profit_per_product]]*Tabla1[[#This Row],[QUANTITY]]</f>
        <v>9.1199999999999974</v>
      </c>
      <c r="V411" s="16">
        <f>Tabla1[[#This Row],[total_profit]]/Tabla1[[#This Row],[Total Selling Value]]</f>
        <v>0.15966386554621845</v>
      </c>
      <c r="W411" s="4" t="str">
        <f>IF(Tabla1[[#This Row],[Total Buying Value]]&gt;=((2/3)*MAX(Tabla1[Total Buying Value])),"Grande",IF(Tabla1[[#This Row],[Total Buying Value]]&lt;=((1/3)*MAX(Tabla1[Total Buying Value])),"Pequeña","Mediana"))</f>
        <v>Pequeña</v>
      </c>
      <c r="X411" s="4" t="str">
        <f>IF(Tabla1[[#This Row],[PAYMENT MODE]]="CASH","VERDADERO","FALSO")</f>
        <v>FALSO</v>
      </c>
      <c r="Y411" s="15" t="str">
        <f>TEXT(Tabla1[[#This Row],[formatted_date]],"mmm-aaaa")</f>
        <v>jul-2022</v>
      </c>
    </row>
    <row r="412" spans="1:25">
      <c r="A412">
        <v>44767</v>
      </c>
      <c r="B412" t="s">
        <v>31</v>
      </c>
      <c r="C412" t="str">
        <f>Tabla1[[#This Row],[DATE]]&amp;Tabla1[[#This Row],[PRODUCT ID]]</f>
        <v>44767P0044</v>
      </c>
      <c r="D412">
        <v>2</v>
      </c>
      <c r="E412" t="s">
        <v>70</v>
      </c>
      <c r="F412" t="s">
        <v>138</v>
      </c>
      <c r="G412" s="5">
        <v>26</v>
      </c>
      <c r="H412" t="s">
        <v>81</v>
      </c>
      <c r="I412" t="s">
        <v>118</v>
      </c>
      <c r="J412" t="s">
        <v>123</v>
      </c>
      <c r="K412" s="12">
        <v>76</v>
      </c>
      <c r="L412" s="12">
        <v>82.08</v>
      </c>
      <c r="M412" s="12">
        <v>152</v>
      </c>
      <c r="N412" s="8">
        <v>164.16</v>
      </c>
      <c r="O412">
        <v>25</v>
      </c>
      <c r="P412" t="s">
        <v>132</v>
      </c>
      <c r="Q412">
        <v>2022</v>
      </c>
      <c r="R412" s="3">
        <v>44767</v>
      </c>
      <c r="S412" s="8">
        <f>Tabla1[[#This Row],[DISCOUNT %]]%*Tabla1[[#This Row],[Total Selling Value]]</f>
        <v>42.681600000000003</v>
      </c>
      <c r="T412" s="12">
        <f>Tabla1[[#This Row],[SELLING PRICE]]-Tabla1[[#This Row],[BUYING PRIZE]]</f>
        <v>6.0799999999999983</v>
      </c>
      <c r="U412" s="12">
        <f>Tabla1[[#This Row],[profit_per_product]]*Tabla1[[#This Row],[QUANTITY]]</f>
        <v>12.159999999999997</v>
      </c>
      <c r="V412" s="16">
        <f>Tabla1[[#This Row],[total_profit]]/Tabla1[[#This Row],[Total Selling Value]]</f>
        <v>7.4074074074074056E-2</v>
      </c>
      <c r="W412" s="4" t="str">
        <f>IF(Tabla1[[#This Row],[Total Buying Value]]&gt;=((2/3)*MAX(Tabla1[Total Buying Value])),"Grande",IF(Tabla1[[#This Row],[Total Buying Value]]&lt;=((1/3)*MAX(Tabla1[Total Buying Value])),"Pequeña","Mediana"))</f>
        <v>Pequeña</v>
      </c>
      <c r="X412" s="4" t="str">
        <f>IF(Tabla1[[#This Row],[PAYMENT MODE]]="CASH","VERDADERO","FALSO")</f>
        <v>VERDADERO</v>
      </c>
      <c r="Y412" s="15" t="str">
        <f>TEXT(Tabla1[[#This Row],[formatted_date]],"mmm-aaaa")</f>
        <v>jul-2022</v>
      </c>
    </row>
    <row r="413" spans="1:25">
      <c r="A413">
        <v>44767</v>
      </c>
      <c r="B413" t="s">
        <v>59</v>
      </c>
      <c r="C413" t="str">
        <f>Tabla1[[#This Row],[DATE]]&amp;Tabla1[[#This Row],[PRODUCT ID]]</f>
        <v>44767P0017</v>
      </c>
      <c r="D413">
        <v>12</v>
      </c>
      <c r="E413" t="s">
        <v>70</v>
      </c>
      <c r="F413" t="s">
        <v>138</v>
      </c>
      <c r="G413" s="5">
        <v>42</v>
      </c>
      <c r="H413" t="s">
        <v>111</v>
      </c>
      <c r="I413" t="s">
        <v>120</v>
      </c>
      <c r="J413" t="s">
        <v>122</v>
      </c>
      <c r="K413" s="12">
        <v>134</v>
      </c>
      <c r="L413" s="12">
        <v>156.78</v>
      </c>
      <c r="M413" s="12">
        <v>1608</v>
      </c>
      <c r="N413" s="8">
        <v>1881.36</v>
      </c>
      <c r="O413">
        <v>25</v>
      </c>
      <c r="P413" t="s">
        <v>132</v>
      </c>
      <c r="Q413">
        <v>2022</v>
      </c>
      <c r="R413" s="3">
        <v>44767</v>
      </c>
      <c r="S413" s="8">
        <f>Tabla1[[#This Row],[DISCOUNT %]]%*Tabla1[[#This Row],[Total Selling Value]]</f>
        <v>790.17119999999989</v>
      </c>
      <c r="T413" s="12">
        <f>Tabla1[[#This Row],[SELLING PRICE]]-Tabla1[[#This Row],[BUYING PRIZE]]</f>
        <v>22.78</v>
      </c>
      <c r="U413" s="12">
        <f>Tabla1[[#This Row],[profit_per_product]]*Tabla1[[#This Row],[QUANTITY]]</f>
        <v>273.36</v>
      </c>
      <c r="V413" s="16">
        <f>Tabla1[[#This Row],[total_profit]]/Tabla1[[#This Row],[Total Selling Value]]</f>
        <v>0.14529914529914531</v>
      </c>
      <c r="W413" s="4" t="str">
        <f>IF(Tabla1[[#This Row],[Total Buying Value]]&gt;=((2/3)*MAX(Tabla1[Total Buying Value])),"Grande",IF(Tabla1[[#This Row],[Total Buying Value]]&lt;=((1/3)*MAX(Tabla1[Total Buying Value])),"Pequeña","Mediana"))</f>
        <v>Grande</v>
      </c>
      <c r="X413" s="4" t="str">
        <f>IF(Tabla1[[#This Row],[PAYMENT MODE]]="CASH","VERDADERO","FALSO")</f>
        <v>VERDADERO</v>
      </c>
      <c r="Y413" s="15" t="str">
        <f>TEXT(Tabla1[[#This Row],[formatted_date]],"mmm-aaaa")</f>
        <v>jul-2022</v>
      </c>
    </row>
    <row r="414" spans="1:25">
      <c r="A414">
        <v>44767</v>
      </c>
      <c r="B414" t="s">
        <v>26</v>
      </c>
      <c r="C414" t="str">
        <f>Tabla1[[#This Row],[DATE]]&amp;Tabla1[[#This Row],[PRODUCT ID]]</f>
        <v>44767P0003</v>
      </c>
      <c r="D414">
        <v>13</v>
      </c>
      <c r="E414" t="s">
        <v>71</v>
      </c>
      <c r="F414" t="s">
        <v>138</v>
      </c>
      <c r="G414" s="5">
        <v>21</v>
      </c>
      <c r="H414" t="s">
        <v>79</v>
      </c>
      <c r="I414" t="s">
        <v>119</v>
      </c>
      <c r="J414" t="s">
        <v>123</v>
      </c>
      <c r="K414" s="12">
        <v>71</v>
      </c>
      <c r="L414" s="12">
        <v>80.94</v>
      </c>
      <c r="M414" s="12">
        <v>923</v>
      </c>
      <c r="N414" s="8">
        <v>1052.22</v>
      </c>
      <c r="O414">
        <v>25</v>
      </c>
      <c r="P414" t="s">
        <v>132</v>
      </c>
      <c r="Q414">
        <v>2022</v>
      </c>
      <c r="R414" s="3">
        <v>44767</v>
      </c>
      <c r="S414" s="8">
        <f>Tabla1[[#This Row],[DISCOUNT %]]%*Tabla1[[#This Row],[Total Selling Value]]</f>
        <v>220.96619999999999</v>
      </c>
      <c r="T414" s="12">
        <f>Tabla1[[#This Row],[SELLING PRICE]]-Tabla1[[#This Row],[BUYING PRIZE]]</f>
        <v>9.9399999999999977</v>
      </c>
      <c r="U414" s="12">
        <f>Tabla1[[#This Row],[profit_per_product]]*Tabla1[[#This Row],[QUANTITY]]</f>
        <v>129.21999999999997</v>
      </c>
      <c r="V414" s="16">
        <f>Tabla1[[#This Row],[total_profit]]/Tabla1[[#This Row],[Total Selling Value]]</f>
        <v>0.12280701754385961</v>
      </c>
      <c r="W414" s="4" t="str">
        <f>IF(Tabla1[[#This Row],[Total Buying Value]]&gt;=((2/3)*MAX(Tabla1[Total Buying Value])),"Grande",IF(Tabla1[[#This Row],[Total Buying Value]]&lt;=((1/3)*MAX(Tabla1[Total Buying Value])),"Pequeña","Mediana"))</f>
        <v>Mediana</v>
      </c>
      <c r="X414" s="4" t="str">
        <f>IF(Tabla1[[#This Row],[PAYMENT MODE]]="CASH","VERDADERO","FALSO")</f>
        <v>VERDADERO</v>
      </c>
      <c r="Y414" s="15" t="str">
        <f>TEXT(Tabla1[[#This Row],[formatted_date]],"mmm-aaaa")</f>
        <v>jul-2022</v>
      </c>
    </row>
    <row r="415" spans="1:25">
      <c r="A415">
        <v>44768</v>
      </c>
      <c r="B415" t="s">
        <v>26</v>
      </c>
      <c r="C415" t="str">
        <f>Tabla1[[#This Row],[DATE]]&amp;Tabla1[[#This Row],[PRODUCT ID]]</f>
        <v>44768P0003</v>
      </c>
      <c r="D415">
        <v>10</v>
      </c>
      <c r="E415" t="s">
        <v>71</v>
      </c>
      <c r="F415" t="s">
        <v>71</v>
      </c>
      <c r="G415" s="5">
        <v>28</v>
      </c>
      <c r="H415" t="s">
        <v>79</v>
      </c>
      <c r="I415" t="s">
        <v>119</v>
      </c>
      <c r="J415" t="s">
        <v>123</v>
      </c>
      <c r="K415" s="12">
        <v>71</v>
      </c>
      <c r="L415" s="12">
        <v>80.94</v>
      </c>
      <c r="M415" s="12">
        <v>710</v>
      </c>
      <c r="N415" s="8">
        <v>809.4</v>
      </c>
      <c r="O415">
        <v>26</v>
      </c>
      <c r="P415" t="s">
        <v>132</v>
      </c>
      <c r="Q415">
        <v>2022</v>
      </c>
      <c r="R415" s="3">
        <v>44768</v>
      </c>
      <c r="S415" s="8">
        <f>Tabla1[[#This Row],[DISCOUNT %]]%*Tabla1[[#This Row],[Total Selling Value]]</f>
        <v>226.63200000000001</v>
      </c>
      <c r="T415" s="12">
        <f>Tabla1[[#This Row],[SELLING PRICE]]-Tabla1[[#This Row],[BUYING PRIZE]]</f>
        <v>9.9399999999999977</v>
      </c>
      <c r="U415" s="12">
        <f>Tabla1[[#This Row],[profit_per_product]]*Tabla1[[#This Row],[QUANTITY]]</f>
        <v>99.399999999999977</v>
      </c>
      <c r="V415" s="16">
        <f>Tabla1[[#This Row],[total_profit]]/Tabla1[[#This Row],[Total Selling Value]]</f>
        <v>0.12280701754385963</v>
      </c>
      <c r="W415" s="4" t="str">
        <f>IF(Tabla1[[#This Row],[Total Buying Value]]&gt;=((2/3)*MAX(Tabla1[Total Buying Value])),"Grande",IF(Tabla1[[#This Row],[Total Buying Value]]&lt;=((1/3)*MAX(Tabla1[Total Buying Value])),"Pequeña","Mediana"))</f>
        <v>Pequeña</v>
      </c>
      <c r="X415" s="4" t="str">
        <f>IF(Tabla1[[#This Row],[PAYMENT MODE]]="CASH","VERDADERO","FALSO")</f>
        <v>FALSO</v>
      </c>
      <c r="Y415" s="15" t="str">
        <f>TEXT(Tabla1[[#This Row],[formatted_date]],"mmm-aaaa")</f>
        <v>jul-2022</v>
      </c>
    </row>
    <row r="416" spans="1:25">
      <c r="A416">
        <v>44768</v>
      </c>
      <c r="B416" t="s">
        <v>62</v>
      </c>
      <c r="C416" t="str">
        <f>Tabla1[[#This Row],[DATE]]&amp;Tabla1[[#This Row],[PRODUCT ID]]</f>
        <v>44768P0026</v>
      </c>
      <c r="D416">
        <v>1</v>
      </c>
      <c r="E416" t="s">
        <v>71</v>
      </c>
      <c r="F416" t="s">
        <v>138</v>
      </c>
      <c r="G416" s="5">
        <v>20</v>
      </c>
      <c r="H416" t="s">
        <v>115</v>
      </c>
      <c r="I416" t="s">
        <v>121</v>
      </c>
      <c r="J416" t="s">
        <v>125</v>
      </c>
      <c r="K416" s="12">
        <v>18</v>
      </c>
      <c r="L416" s="12">
        <v>24.66</v>
      </c>
      <c r="M416" s="12">
        <v>18</v>
      </c>
      <c r="N416" s="8">
        <v>24.66</v>
      </c>
      <c r="O416">
        <v>26</v>
      </c>
      <c r="P416" t="s">
        <v>132</v>
      </c>
      <c r="Q416">
        <v>2022</v>
      </c>
      <c r="R416" s="3">
        <v>44768</v>
      </c>
      <c r="S416" s="8">
        <f>Tabla1[[#This Row],[DISCOUNT %]]%*Tabla1[[#This Row],[Total Selling Value]]</f>
        <v>4.9320000000000004</v>
      </c>
      <c r="T416" s="12">
        <f>Tabla1[[#This Row],[SELLING PRICE]]-Tabla1[[#This Row],[BUYING PRIZE]]</f>
        <v>6.66</v>
      </c>
      <c r="U416" s="12">
        <f>Tabla1[[#This Row],[profit_per_product]]*Tabla1[[#This Row],[QUANTITY]]</f>
        <v>6.66</v>
      </c>
      <c r="V416" s="16">
        <f>Tabla1[[#This Row],[total_profit]]/Tabla1[[#This Row],[Total Selling Value]]</f>
        <v>0.27007299270072993</v>
      </c>
      <c r="W416" s="4" t="str">
        <f>IF(Tabla1[[#This Row],[Total Buying Value]]&gt;=((2/3)*MAX(Tabla1[Total Buying Value])),"Grande",IF(Tabla1[[#This Row],[Total Buying Value]]&lt;=((1/3)*MAX(Tabla1[Total Buying Value])),"Pequeña","Mediana"))</f>
        <v>Pequeña</v>
      </c>
      <c r="X416" s="4" t="str">
        <f>IF(Tabla1[[#This Row],[PAYMENT MODE]]="CASH","VERDADERO","FALSO")</f>
        <v>VERDADERO</v>
      </c>
      <c r="Y416" s="15" t="str">
        <f>TEXT(Tabla1[[#This Row],[formatted_date]],"mmm-aaaa")</f>
        <v>jul-2022</v>
      </c>
    </row>
    <row r="417" spans="1:25">
      <c r="A417">
        <v>44776</v>
      </c>
      <c r="B417" t="s">
        <v>55</v>
      </c>
      <c r="C417" t="str">
        <f>Tabla1[[#This Row],[DATE]]&amp;Tabla1[[#This Row],[PRODUCT ID]]</f>
        <v>44776P0012</v>
      </c>
      <c r="D417">
        <v>5</v>
      </c>
      <c r="E417" t="s">
        <v>70</v>
      </c>
      <c r="F417" t="s">
        <v>138</v>
      </c>
      <c r="G417" s="5">
        <v>21</v>
      </c>
      <c r="H417" t="s">
        <v>107</v>
      </c>
      <c r="I417" t="s">
        <v>120</v>
      </c>
      <c r="J417" t="s">
        <v>123</v>
      </c>
      <c r="K417" s="12">
        <v>73</v>
      </c>
      <c r="L417" s="12">
        <v>94.17</v>
      </c>
      <c r="M417" s="12">
        <v>365</v>
      </c>
      <c r="N417" s="8">
        <v>470.85</v>
      </c>
      <c r="O417">
        <v>3</v>
      </c>
      <c r="P417" t="s">
        <v>133</v>
      </c>
      <c r="Q417">
        <v>2022</v>
      </c>
      <c r="R417" s="3">
        <v>44776</v>
      </c>
      <c r="S417" s="8">
        <f>Tabla1[[#This Row],[DISCOUNT %]]%*Tabla1[[#This Row],[Total Selling Value]]</f>
        <v>98.878500000000003</v>
      </c>
      <c r="T417" s="12">
        <f>Tabla1[[#This Row],[SELLING PRICE]]-Tabla1[[#This Row],[BUYING PRIZE]]</f>
        <v>21.17</v>
      </c>
      <c r="U417" s="12">
        <f>Tabla1[[#This Row],[profit_per_product]]*Tabla1[[#This Row],[QUANTITY]]</f>
        <v>105.85000000000001</v>
      </c>
      <c r="V417" s="16">
        <f>Tabla1[[#This Row],[total_profit]]/Tabla1[[#This Row],[Total Selling Value]]</f>
        <v>0.22480620155038761</v>
      </c>
      <c r="W417" s="4" t="str">
        <f>IF(Tabla1[[#This Row],[Total Buying Value]]&gt;=((2/3)*MAX(Tabla1[Total Buying Value])),"Grande",IF(Tabla1[[#This Row],[Total Buying Value]]&lt;=((1/3)*MAX(Tabla1[Total Buying Value])),"Pequeña","Mediana"))</f>
        <v>Pequeña</v>
      </c>
      <c r="X417" s="4" t="str">
        <f>IF(Tabla1[[#This Row],[PAYMENT MODE]]="CASH","VERDADERO","FALSO")</f>
        <v>VERDADERO</v>
      </c>
      <c r="Y417" s="15" t="str">
        <f>TEXT(Tabla1[[#This Row],[formatted_date]],"mmm-aaaa")</f>
        <v>ago-2022</v>
      </c>
    </row>
    <row r="418" spans="1:25">
      <c r="A418">
        <v>44779</v>
      </c>
      <c r="B418" t="s">
        <v>41</v>
      </c>
      <c r="C418" t="str">
        <f>Tabla1[[#This Row],[DATE]]&amp;Tabla1[[#This Row],[PRODUCT ID]]</f>
        <v>44779P0016</v>
      </c>
      <c r="D418">
        <v>9</v>
      </c>
      <c r="E418" t="s">
        <v>71</v>
      </c>
      <c r="F418" t="s">
        <v>71</v>
      </c>
      <c r="G418" s="5">
        <v>7</v>
      </c>
      <c r="H418" t="s">
        <v>91</v>
      </c>
      <c r="I418" t="s">
        <v>120</v>
      </c>
      <c r="J418" t="s">
        <v>125</v>
      </c>
      <c r="K418" s="12">
        <v>13</v>
      </c>
      <c r="L418" s="12">
        <v>16.64</v>
      </c>
      <c r="M418" s="12">
        <v>117</v>
      </c>
      <c r="N418" s="8">
        <v>149.76</v>
      </c>
      <c r="O418">
        <v>6</v>
      </c>
      <c r="P418" t="s">
        <v>133</v>
      </c>
      <c r="Q418">
        <v>2022</v>
      </c>
      <c r="R418" s="3">
        <v>44779</v>
      </c>
      <c r="S418" s="8">
        <f>Tabla1[[#This Row],[DISCOUNT %]]%*Tabla1[[#This Row],[Total Selling Value]]</f>
        <v>10.4832</v>
      </c>
      <c r="T418" s="12">
        <f>Tabla1[[#This Row],[SELLING PRICE]]-Tabla1[[#This Row],[BUYING PRIZE]]</f>
        <v>3.6400000000000006</v>
      </c>
      <c r="U418" s="12">
        <f>Tabla1[[#This Row],[profit_per_product]]*Tabla1[[#This Row],[QUANTITY]]</f>
        <v>32.760000000000005</v>
      </c>
      <c r="V418" s="16">
        <f>Tabla1[[#This Row],[total_profit]]/Tabla1[[#This Row],[Total Selling Value]]</f>
        <v>0.21875000000000006</v>
      </c>
      <c r="W418" s="4" t="str">
        <f>IF(Tabla1[[#This Row],[Total Buying Value]]&gt;=((2/3)*MAX(Tabla1[Total Buying Value])),"Grande",IF(Tabla1[[#This Row],[Total Buying Value]]&lt;=((1/3)*MAX(Tabla1[Total Buying Value])),"Pequeña","Mediana"))</f>
        <v>Pequeña</v>
      </c>
      <c r="X418" s="4" t="str">
        <f>IF(Tabla1[[#This Row],[PAYMENT MODE]]="CASH","VERDADERO","FALSO")</f>
        <v>FALSO</v>
      </c>
      <c r="Y418" s="15" t="str">
        <f>TEXT(Tabla1[[#This Row],[formatted_date]],"mmm-aaaa")</f>
        <v>ago-2022</v>
      </c>
    </row>
    <row r="419" spans="1:25">
      <c r="A419">
        <v>44781</v>
      </c>
      <c r="B419" t="s">
        <v>41</v>
      </c>
      <c r="C419" t="str">
        <f>Tabla1[[#This Row],[DATE]]&amp;Tabla1[[#This Row],[PRODUCT ID]]</f>
        <v>44781P0016</v>
      </c>
      <c r="D419">
        <v>2</v>
      </c>
      <c r="E419" t="s">
        <v>70</v>
      </c>
      <c r="F419" t="s">
        <v>71</v>
      </c>
      <c r="G419" s="5">
        <v>35</v>
      </c>
      <c r="H419" t="s">
        <v>91</v>
      </c>
      <c r="I419" t="s">
        <v>120</v>
      </c>
      <c r="J419" t="s">
        <v>125</v>
      </c>
      <c r="K419" s="12">
        <v>13</v>
      </c>
      <c r="L419" s="12">
        <v>16.64</v>
      </c>
      <c r="M419" s="12">
        <v>26</v>
      </c>
      <c r="N419" s="8">
        <v>33.28</v>
      </c>
      <c r="O419">
        <v>8</v>
      </c>
      <c r="P419" t="s">
        <v>133</v>
      </c>
      <c r="Q419">
        <v>2022</v>
      </c>
      <c r="R419" s="3">
        <v>44781</v>
      </c>
      <c r="S419" s="8">
        <f>Tabla1[[#This Row],[DISCOUNT %]]%*Tabla1[[#This Row],[Total Selling Value]]</f>
        <v>11.648</v>
      </c>
      <c r="T419" s="12">
        <f>Tabla1[[#This Row],[SELLING PRICE]]-Tabla1[[#This Row],[BUYING PRIZE]]</f>
        <v>3.6400000000000006</v>
      </c>
      <c r="U419" s="12">
        <f>Tabla1[[#This Row],[profit_per_product]]*Tabla1[[#This Row],[QUANTITY]]</f>
        <v>7.2800000000000011</v>
      </c>
      <c r="V419" s="16">
        <f>Tabla1[[#This Row],[total_profit]]/Tabla1[[#This Row],[Total Selling Value]]</f>
        <v>0.21875000000000003</v>
      </c>
      <c r="W419" s="4" t="str">
        <f>IF(Tabla1[[#This Row],[Total Buying Value]]&gt;=((2/3)*MAX(Tabla1[Total Buying Value])),"Grande",IF(Tabla1[[#This Row],[Total Buying Value]]&lt;=((1/3)*MAX(Tabla1[Total Buying Value])),"Pequeña","Mediana"))</f>
        <v>Pequeña</v>
      </c>
      <c r="X419" s="4" t="str">
        <f>IF(Tabla1[[#This Row],[PAYMENT MODE]]="CASH","VERDADERO","FALSO")</f>
        <v>FALSO</v>
      </c>
      <c r="Y419" s="15" t="str">
        <f>TEXT(Tabla1[[#This Row],[formatted_date]],"mmm-aaaa")</f>
        <v>ago-2022</v>
      </c>
    </row>
    <row r="420" spans="1:25">
      <c r="A420">
        <v>44781</v>
      </c>
      <c r="B420" t="s">
        <v>38</v>
      </c>
      <c r="C420" t="str">
        <f>Tabla1[[#This Row],[DATE]]&amp;Tabla1[[#This Row],[PRODUCT ID]]</f>
        <v>44781P0032</v>
      </c>
      <c r="D420">
        <v>12</v>
      </c>
      <c r="E420" t="s">
        <v>70</v>
      </c>
      <c r="F420" t="s">
        <v>138</v>
      </c>
      <c r="G420" s="5">
        <v>18</v>
      </c>
      <c r="H420" t="s">
        <v>88</v>
      </c>
      <c r="I420" t="s">
        <v>121</v>
      </c>
      <c r="J420" t="s">
        <v>123</v>
      </c>
      <c r="K420" s="12">
        <v>89</v>
      </c>
      <c r="L420" s="12">
        <v>117.48</v>
      </c>
      <c r="M420" s="12">
        <v>1068</v>
      </c>
      <c r="N420" s="8">
        <v>1409.76</v>
      </c>
      <c r="O420">
        <v>8</v>
      </c>
      <c r="P420" t="s">
        <v>133</v>
      </c>
      <c r="Q420">
        <v>2022</v>
      </c>
      <c r="R420" s="3">
        <v>44781</v>
      </c>
      <c r="S420" s="8">
        <f>Tabla1[[#This Row],[DISCOUNT %]]%*Tabla1[[#This Row],[Total Selling Value]]</f>
        <v>253.7568</v>
      </c>
      <c r="T420" s="12">
        <f>Tabla1[[#This Row],[SELLING PRICE]]-Tabla1[[#This Row],[BUYING PRIZE]]</f>
        <v>28.480000000000004</v>
      </c>
      <c r="U420" s="12">
        <f>Tabla1[[#This Row],[profit_per_product]]*Tabla1[[#This Row],[QUANTITY]]</f>
        <v>341.76000000000005</v>
      </c>
      <c r="V420" s="16">
        <f>Tabla1[[#This Row],[total_profit]]/Tabla1[[#This Row],[Total Selling Value]]</f>
        <v>0.24242424242424246</v>
      </c>
      <c r="W420" s="4" t="str">
        <f>IF(Tabla1[[#This Row],[Total Buying Value]]&gt;=((2/3)*MAX(Tabla1[Total Buying Value])),"Grande",IF(Tabla1[[#This Row],[Total Buying Value]]&lt;=((1/3)*MAX(Tabla1[Total Buying Value])),"Pequeña","Mediana"))</f>
        <v>Mediana</v>
      </c>
      <c r="X420" s="4" t="str">
        <f>IF(Tabla1[[#This Row],[PAYMENT MODE]]="CASH","VERDADERO","FALSO")</f>
        <v>VERDADERO</v>
      </c>
      <c r="Y420" s="15" t="str">
        <f>TEXT(Tabla1[[#This Row],[formatted_date]],"mmm-aaaa")</f>
        <v>ago-2022</v>
      </c>
    </row>
    <row r="421" spans="1:25">
      <c r="A421">
        <v>44781</v>
      </c>
      <c r="B421" t="s">
        <v>52</v>
      </c>
      <c r="C421" t="str">
        <f>Tabla1[[#This Row],[DATE]]&amp;Tabla1[[#This Row],[PRODUCT ID]]</f>
        <v>44781P0021</v>
      </c>
      <c r="D421">
        <v>11</v>
      </c>
      <c r="E421" t="s">
        <v>70</v>
      </c>
      <c r="F421" t="s">
        <v>138</v>
      </c>
      <c r="G421" s="5">
        <v>24</v>
      </c>
      <c r="H421" t="s">
        <v>104</v>
      </c>
      <c r="I421" t="s">
        <v>117</v>
      </c>
      <c r="J421" t="s">
        <v>122</v>
      </c>
      <c r="K421" s="12">
        <v>126</v>
      </c>
      <c r="L421" s="12">
        <v>162.54</v>
      </c>
      <c r="M421" s="12">
        <v>1386</v>
      </c>
      <c r="N421" s="8">
        <v>1787.94</v>
      </c>
      <c r="O421">
        <v>8</v>
      </c>
      <c r="P421" t="s">
        <v>133</v>
      </c>
      <c r="Q421">
        <v>2022</v>
      </c>
      <c r="R421" s="3">
        <v>44781</v>
      </c>
      <c r="S421" s="8">
        <f>Tabla1[[#This Row],[DISCOUNT %]]%*Tabla1[[#This Row],[Total Selling Value]]</f>
        <v>429.10559999999998</v>
      </c>
      <c r="T421" s="12">
        <f>Tabla1[[#This Row],[SELLING PRICE]]-Tabla1[[#This Row],[BUYING PRIZE]]</f>
        <v>36.539999999999992</v>
      </c>
      <c r="U421" s="12">
        <f>Tabla1[[#This Row],[profit_per_product]]*Tabla1[[#This Row],[QUANTITY]]</f>
        <v>401.93999999999994</v>
      </c>
      <c r="V421" s="16">
        <f>Tabla1[[#This Row],[total_profit]]/Tabla1[[#This Row],[Total Selling Value]]</f>
        <v>0.22480620155038755</v>
      </c>
      <c r="W421" s="4" t="str">
        <f>IF(Tabla1[[#This Row],[Total Buying Value]]&gt;=((2/3)*MAX(Tabla1[Total Buying Value])),"Grande",IF(Tabla1[[#This Row],[Total Buying Value]]&lt;=((1/3)*MAX(Tabla1[Total Buying Value])),"Pequeña","Mediana"))</f>
        <v>Mediana</v>
      </c>
      <c r="X421" s="4" t="str">
        <f>IF(Tabla1[[#This Row],[PAYMENT MODE]]="CASH","VERDADERO","FALSO")</f>
        <v>VERDADERO</v>
      </c>
      <c r="Y421" s="15" t="str">
        <f>TEXT(Tabla1[[#This Row],[formatted_date]],"mmm-aaaa")</f>
        <v>ago-2022</v>
      </c>
    </row>
    <row r="422" spans="1:25">
      <c r="A422">
        <v>44787</v>
      </c>
      <c r="B422" t="s">
        <v>48</v>
      </c>
      <c r="C422" t="str">
        <f>Tabla1[[#This Row],[DATE]]&amp;Tabla1[[#This Row],[PRODUCT ID]]</f>
        <v>44787P0030</v>
      </c>
      <c r="D422">
        <v>14</v>
      </c>
      <c r="E422" t="s">
        <v>70</v>
      </c>
      <c r="F422" t="s">
        <v>138</v>
      </c>
      <c r="G422" s="5">
        <v>44</v>
      </c>
      <c r="H422" t="s">
        <v>99</v>
      </c>
      <c r="I422" t="s">
        <v>121</v>
      </c>
      <c r="J422" t="s">
        <v>122</v>
      </c>
      <c r="K422" s="12">
        <v>148</v>
      </c>
      <c r="L422" s="12">
        <v>201.28</v>
      </c>
      <c r="M422" s="12">
        <v>2072</v>
      </c>
      <c r="N422" s="8">
        <v>2817.92</v>
      </c>
      <c r="O422">
        <v>14</v>
      </c>
      <c r="P422" t="s">
        <v>133</v>
      </c>
      <c r="Q422">
        <v>2022</v>
      </c>
      <c r="R422" s="3">
        <v>44787</v>
      </c>
      <c r="S422" s="8">
        <f>Tabla1[[#This Row],[DISCOUNT %]]%*Tabla1[[#This Row],[Total Selling Value]]</f>
        <v>1239.8848</v>
      </c>
      <c r="T422" s="12">
        <f>Tabla1[[#This Row],[SELLING PRICE]]-Tabla1[[#This Row],[BUYING PRIZE]]</f>
        <v>53.28</v>
      </c>
      <c r="U422" s="12">
        <f>Tabla1[[#This Row],[profit_per_product]]*Tabla1[[#This Row],[QUANTITY]]</f>
        <v>745.92000000000007</v>
      </c>
      <c r="V422" s="16">
        <f>Tabla1[[#This Row],[total_profit]]/Tabla1[[#This Row],[Total Selling Value]]</f>
        <v>0.26470588235294118</v>
      </c>
      <c r="W422" s="4" t="str">
        <f>IF(Tabla1[[#This Row],[Total Buying Value]]&gt;=((2/3)*MAX(Tabla1[Total Buying Value])),"Grande",IF(Tabla1[[#This Row],[Total Buying Value]]&lt;=((1/3)*MAX(Tabla1[Total Buying Value])),"Pequeña","Mediana"))</f>
        <v>Grande</v>
      </c>
      <c r="X422" s="4" t="str">
        <f>IF(Tabla1[[#This Row],[PAYMENT MODE]]="CASH","VERDADERO","FALSO")</f>
        <v>VERDADERO</v>
      </c>
      <c r="Y422" s="15" t="str">
        <f>TEXT(Tabla1[[#This Row],[formatted_date]],"mmm-aaaa")</f>
        <v>ago-2022</v>
      </c>
    </row>
    <row r="423" spans="1:25">
      <c r="A423">
        <v>44788</v>
      </c>
      <c r="B423" t="s">
        <v>51</v>
      </c>
      <c r="C423" t="str">
        <f>Tabla1[[#This Row],[DATE]]&amp;Tabla1[[#This Row],[PRODUCT ID]]</f>
        <v>44788P0011</v>
      </c>
      <c r="D423">
        <v>10</v>
      </c>
      <c r="E423" t="s">
        <v>68</v>
      </c>
      <c r="F423" t="s">
        <v>138</v>
      </c>
      <c r="G423" s="5">
        <v>11</v>
      </c>
      <c r="H423" t="s">
        <v>103</v>
      </c>
      <c r="I423" t="s">
        <v>120</v>
      </c>
      <c r="J423" t="s">
        <v>124</v>
      </c>
      <c r="K423" s="12">
        <v>44</v>
      </c>
      <c r="L423" s="12">
        <v>48.4</v>
      </c>
      <c r="M423" s="12">
        <v>440</v>
      </c>
      <c r="N423" s="8">
        <v>484</v>
      </c>
      <c r="O423">
        <v>15</v>
      </c>
      <c r="P423" t="s">
        <v>133</v>
      </c>
      <c r="Q423">
        <v>2022</v>
      </c>
      <c r="R423" s="3">
        <v>44788</v>
      </c>
      <c r="S423" s="8">
        <f>Tabla1[[#This Row],[DISCOUNT %]]%*Tabla1[[#This Row],[Total Selling Value]]</f>
        <v>53.24</v>
      </c>
      <c r="T423" s="12">
        <f>Tabla1[[#This Row],[SELLING PRICE]]-Tabla1[[#This Row],[BUYING PRIZE]]</f>
        <v>4.3999999999999986</v>
      </c>
      <c r="U423" s="12">
        <f>Tabla1[[#This Row],[profit_per_product]]*Tabla1[[#This Row],[QUANTITY]]</f>
        <v>43.999999999999986</v>
      </c>
      <c r="V423" s="16">
        <f>Tabla1[[#This Row],[total_profit]]/Tabla1[[#This Row],[Total Selling Value]]</f>
        <v>9.0909090909090884E-2</v>
      </c>
      <c r="W423" s="4" t="str">
        <f>IF(Tabla1[[#This Row],[Total Buying Value]]&gt;=((2/3)*MAX(Tabla1[Total Buying Value])),"Grande",IF(Tabla1[[#This Row],[Total Buying Value]]&lt;=((1/3)*MAX(Tabla1[Total Buying Value])),"Pequeña","Mediana"))</f>
        <v>Pequeña</v>
      </c>
      <c r="X423" s="4" t="str">
        <f>IF(Tabla1[[#This Row],[PAYMENT MODE]]="CASH","VERDADERO","FALSO")</f>
        <v>VERDADERO</v>
      </c>
      <c r="Y423" s="15" t="str">
        <f>TEXT(Tabla1[[#This Row],[formatted_date]],"mmm-aaaa")</f>
        <v>ago-2022</v>
      </c>
    </row>
    <row r="424" spans="1:25">
      <c r="A424">
        <v>44788</v>
      </c>
      <c r="B424" t="s">
        <v>47</v>
      </c>
      <c r="C424" t="str">
        <f>Tabla1[[#This Row],[DATE]]&amp;Tabla1[[#This Row],[PRODUCT ID]]</f>
        <v>44788P0015</v>
      </c>
      <c r="D424">
        <v>7</v>
      </c>
      <c r="E424" t="s">
        <v>70</v>
      </c>
      <c r="F424" t="s">
        <v>71</v>
      </c>
      <c r="G424" s="5">
        <v>45</v>
      </c>
      <c r="H424" t="s">
        <v>98</v>
      </c>
      <c r="I424" t="s">
        <v>120</v>
      </c>
      <c r="J424" t="s">
        <v>125</v>
      </c>
      <c r="K424" s="12">
        <v>12</v>
      </c>
      <c r="L424" s="12">
        <v>15.72</v>
      </c>
      <c r="M424" s="12">
        <v>84</v>
      </c>
      <c r="N424" s="8">
        <v>110.04</v>
      </c>
      <c r="O424">
        <v>15</v>
      </c>
      <c r="P424" t="s">
        <v>133</v>
      </c>
      <c r="Q424">
        <v>2022</v>
      </c>
      <c r="R424" s="3">
        <v>44788</v>
      </c>
      <c r="S424" s="8">
        <f>Tabla1[[#This Row],[DISCOUNT %]]%*Tabla1[[#This Row],[Total Selling Value]]</f>
        <v>49.518000000000001</v>
      </c>
      <c r="T424" s="12">
        <f>Tabla1[[#This Row],[SELLING PRICE]]-Tabla1[[#This Row],[BUYING PRIZE]]</f>
        <v>3.7200000000000006</v>
      </c>
      <c r="U424" s="12">
        <f>Tabla1[[#This Row],[profit_per_product]]*Tabla1[[#This Row],[QUANTITY]]</f>
        <v>26.040000000000006</v>
      </c>
      <c r="V424" s="16">
        <f>Tabla1[[#This Row],[total_profit]]/Tabla1[[#This Row],[Total Selling Value]]</f>
        <v>0.23664122137404583</v>
      </c>
      <c r="W424" s="4" t="str">
        <f>IF(Tabla1[[#This Row],[Total Buying Value]]&gt;=((2/3)*MAX(Tabla1[Total Buying Value])),"Grande",IF(Tabla1[[#This Row],[Total Buying Value]]&lt;=((1/3)*MAX(Tabla1[Total Buying Value])),"Pequeña","Mediana"))</f>
        <v>Pequeña</v>
      </c>
      <c r="X424" s="4" t="str">
        <f>IF(Tabla1[[#This Row],[PAYMENT MODE]]="CASH","VERDADERO","FALSO")</f>
        <v>FALSO</v>
      </c>
      <c r="Y424" s="15" t="str">
        <f>TEXT(Tabla1[[#This Row],[formatted_date]],"mmm-aaaa")</f>
        <v>ago-2022</v>
      </c>
    </row>
    <row r="425" spans="1:25">
      <c r="A425">
        <v>44791</v>
      </c>
      <c r="B425" t="s">
        <v>39</v>
      </c>
      <c r="C425" t="str">
        <f>Tabla1[[#This Row],[DATE]]&amp;Tabla1[[#This Row],[PRODUCT ID]]</f>
        <v>44791P0029</v>
      </c>
      <c r="D425">
        <v>8</v>
      </c>
      <c r="E425" t="s">
        <v>71</v>
      </c>
      <c r="F425" t="s">
        <v>71</v>
      </c>
      <c r="G425" s="5">
        <v>26</v>
      </c>
      <c r="H425" t="s">
        <v>89</v>
      </c>
      <c r="I425" t="s">
        <v>121</v>
      </c>
      <c r="J425" t="s">
        <v>124</v>
      </c>
      <c r="K425" s="12">
        <v>47</v>
      </c>
      <c r="L425" s="12">
        <v>53.11</v>
      </c>
      <c r="M425" s="12">
        <v>376</v>
      </c>
      <c r="N425" s="8">
        <v>424.88</v>
      </c>
      <c r="O425">
        <v>18</v>
      </c>
      <c r="P425" t="s">
        <v>133</v>
      </c>
      <c r="Q425">
        <v>2022</v>
      </c>
      <c r="R425" s="3">
        <v>44791</v>
      </c>
      <c r="S425" s="8">
        <f>Tabla1[[#This Row],[DISCOUNT %]]%*Tabla1[[#This Row],[Total Selling Value]]</f>
        <v>110.4688</v>
      </c>
      <c r="T425" s="12">
        <f>Tabla1[[#This Row],[SELLING PRICE]]-Tabla1[[#This Row],[BUYING PRIZE]]</f>
        <v>6.1099999999999994</v>
      </c>
      <c r="U425" s="12">
        <f>Tabla1[[#This Row],[profit_per_product]]*Tabla1[[#This Row],[QUANTITY]]</f>
        <v>48.879999999999995</v>
      </c>
      <c r="V425" s="16">
        <f>Tabla1[[#This Row],[total_profit]]/Tabla1[[#This Row],[Total Selling Value]]</f>
        <v>0.1150442477876106</v>
      </c>
      <c r="W425" s="4" t="str">
        <f>IF(Tabla1[[#This Row],[Total Buying Value]]&gt;=((2/3)*MAX(Tabla1[Total Buying Value])),"Grande",IF(Tabla1[[#This Row],[Total Buying Value]]&lt;=((1/3)*MAX(Tabla1[Total Buying Value])),"Pequeña","Mediana"))</f>
        <v>Pequeña</v>
      </c>
      <c r="X425" s="4" t="str">
        <f>IF(Tabla1[[#This Row],[PAYMENT MODE]]="CASH","VERDADERO","FALSO")</f>
        <v>FALSO</v>
      </c>
      <c r="Y425" s="15" t="str">
        <f>TEXT(Tabla1[[#This Row],[formatted_date]],"mmm-aaaa")</f>
        <v>ago-2022</v>
      </c>
    </row>
    <row r="426" spans="1:25">
      <c r="A426">
        <v>44791</v>
      </c>
      <c r="B426" t="s">
        <v>40</v>
      </c>
      <c r="C426" t="str">
        <f>Tabla1[[#This Row],[DATE]]&amp;Tabla1[[#This Row],[PRODUCT ID]]</f>
        <v>44791P0010</v>
      </c>
      <c r="D426">
        <v>2</v>
      </c>
      <c r="E426" t="s">
        <v>71</v>
      </c>
      <c r="F426" t="s">
        <v>138</v>
      </c>
      <c r="G426" s="5">
        <v>14</v>
      </c>
      <c r="H426" t="s">
        <v>90</v>
      </c>
      <c r="I426" t="s">
        <v>120</v>
      </c>
      <c r="J426" t="s">
        <v>122</v>
      </c>
      <c r="K426" s="12">
        <v>148</v>
      </c>
      <c r="L426" s="12">
        <v>164.28</v>
      </c>
      <c r="M426" s="12">
        <v>296</v>
      </c>
      <c r="N426" s="8">
        <v>328.56</v>
      </c>
      <c r="O426">
        <v>18</v>
      </c>
      <c r="P426" t="s">
        <v>133</v>
      </c>
      <c r="Q426">
        <v>2022</v>
      </c>
      <c r="R426" s="3">
        <v>44791</v>
      </c>
      <c r="S426" s="8">
        <f>Tabla1[[#This Row],[DISCOUNT %]]%*Tabla1[[#This Row],[Total Selling Value]]</f>
        <v>45.998400000000004</v>
      </c>
      <c r="T426" s="12">
        <f>Tabla1[[#This Row],[SELLING PRICE]]-Tabla1[[#This Row],[BUYING PRIZE]]</f>
        <v>16.28</v>
      </c>
      <c r="U426" s="12">
        <f>Tabla1[[#This Row],[profit_per_product]]*Tabla1[[#This Row],[QUANTITY]]</f>
        <v>32.56</v>
      </c>
      <c r="V426" s="16">
        <f>Tabla1[[#This Row],[total_profit]]/Tabla1[[#This Row],[Total Selling Value]]</f>
        <v>9.90990990990991E-2</v>
      </c>
      <c r="W426" s="4" t="str">
        <f>IF(Tabla1[[#This Row],[Total Buying Value]]&gt;=((2/3)*MAX(Tabla1[Total Buying Value])),"Grande",IF(Tabla1[[#This Row],[Total Buying Value]]&lt;=((1/3)*MAX(Tabla1[Total Buying Value])),"Pequeña","Mediana"))</f>
        <v>Pequeña</v>
      </c>
      <c r="X426" s="4" t="str">
        <f>IF(Tabla1[[#This Row],[PAYMENT MODE]]="CASH","VERDADERO","FALSO")</f>
        <v>VERDADERO</v>
      </c>
      <c r="Y426" s="15" t="str">
        <f>TEXT(Tabla1[[#This Row],[formatted_date]],"mmm-aaaa")</f>
        <v>ago-2022</v>
      </c>
    </row>
    <row r="427" spans="1:25">
      <c r="A427">
        <v>44792</v>
      </c>
      <c r="B427" t="s">
        <v>56</v>
      </c>
      <c r="C427" t="str">
        <f>Tabla1[[#This Row],[DATE]]&amp;Tabla1[[#This Row],[PRODUCT ID]]</f>
        <v>44792P0007</v>
      </c>
      <c r="D427">
        <v>3</v>
      </c>
      <c r="E427" t="s">
        <v>71</v>
      </c>
      <c r="F427" t="s">
        <v>71</v>
      </c>
      <c r="G427" s="5">
        <v>5</v>
      </c>
      <c r="H427" t="s">
        <v>108</v>
      </c>
      <c r="I427" t="s">
        <v>119</v>
      </c>
      <c r="J427" t="s">
        <v>124</v>
      </c>
      <c r="K427" s="12">
        <v>43</v>
      </c>
      <c r="L427" s="12">
        <v>47.73</v>
      </c>
      <c r="M427" s="12">
        <v>129</v>
      </c>
      <c r="N427" s="8">
        <v>143.19</v>
      </c>
      <c r="O427">
        <v>19</v>
      </c>
      <c r="P427" t="s">
        <v>133</v>
      </c>
      <c r="Q427">
        <v>2022</v>
      </c>
      <c r="R427" s="3">
        <v>44792</v>
      </c>
      <c r="S427" s="8">
        <f>Tabla1[[#This Row],[DISCOUNT %]]%*Tabla1[[#This Row],[Total Selling Value]]</f>
        <v>7.1595000000000004</v>
      </c>
      <c r="T427" s="12">
        <f>Tabla1[[#This Row],[SELLING PRICE]]-Tabla1[[#This Row],[BUYING PRIZE]]</f>
        <v>4.7299999999999969</v>
      </c>
      <c r="U427" s="12">
        <f>Tabla1[[#This Row],[profit_per_product]]*Tabla1[[#This Row],[QUANTITY]]</f>
        <v>14.189999999999991</v>
      </c>
      <c r="V427" s="16">
        <f>Tabla1[[#This Row],[total_profit]]/Tabla1[[#This Row],[Total Selling Value]]</f>
        <v>9.9099099099099031E-2</v>
      </c>
      <c r="W427" s="4" t="str">
        <f>IF(Tabla1[[#This Row],[Total Buying Value]]&gt;=((2/3)*MAX(Tabla1[Total Buying Value])),"Grande",IF(Tabla1[[#This Row],[Total Buying Value]]&lt;=((1/3)*MAX(Tabla1[Total Buying Value])),"Pequeña","Mediana"))</f>
        <v>Pequeña</v>
      </c>
      <c r="X427" s="4" t="str">
        <f>IF(Tabla1[[#This Row],[PAYMENT MODE]]="CASH","VERDADERO","FALSO")</f>
        <v>FALSO</v>
      </c>
      <c r="Y427" s="15" t="str">
        <f>TEXT(Tabla1[[#This Row],[formatted_date]],"mmm-aaaa")</f>
        <v>ago-2022</v>
      </c>
    </row>
    <row r="428" spans="1:25">
      <c r="A428">
        <v>44793</v>
      </c>
      <c r="B428" t="s">
        <v>32</v>
      </c>
      <c r="C428" t="str">
        <f>Tabla1[[#This Row],[DATE]]&amp;Tabla1[[#This Row],[PRODUCT ID]]</f>
        <v>44793P0023</v>
      </c>
      <c r="D428">
        <v>13</v>
      </c>
      <c r="E428" t="s">
        <v>70</v>
      </c>
      <c r="F428" t="s">
        <v>71</v>
      </c>
      <c r="G428" s="5">
        <v>38</v>
      </c>
      <c r="H428" t="s">
        <v>82</v>
      </c>
      <c r="I428" t="s">
        <v>117</v>
      </c>
      <c r="J428" t="s">
        <v>122</v>
      </c>
      <c r="K428" s="12">
        <v>141</v>
      </c>
      <c r="L428" s="12">
        <v>149.46</v>
      </c>
      <c r="M428" s="12">
        <v>1833</v>
      </c>
      <c r="N428" s="8">
        <v>1942.98</v>
      </c>
      <c r="O428">
        <v>20</v>
      </c>
      <c r="P428" t="s">
        <v>133</v>
      </c>
      <c r="Q428">
        <v>2022</v>
      </c>
      <c r="R428" s="3">
        <v>44793</v>
      </c>
      <c r="S428" s="8">
        <f>Tabla1[[#This Row],[DISCOUNT %]]%*Tabla1[[#This Row],[Total Selling Value]]</f>
        <v>738.33240000000001</v>
      </c>
      <c r="T428" s="12">
        <f>Tabla1[[#This Row],[SELLING PRICE]]-Tabla1[[#This Row],[BUYING PRIZE]]</f>
        <v>8.460000000000008</v>
      </c>
      <c r="U428" s="12">
        <f>Tabla1[[#This Row],[profit_per_product]]*Tabla1[[#This Row],[QUANTITY]]</f>
        <v>109.9800000000001</v>
      </c>
      <c r="V428" s="16">
        <f>Tabla1[[#This Row],[total_profit]]/Tabla1[[#This Row],[Total Selling Value]]</f>
        <v>5.660377358490571E-2</v>
      </c>
      <c r="W428" s="4" t="str">
        <f>IF(Tabla1[[#This Row],[Total Buying Value]]&gt;=((2/3)*MAX(Tabla1[Total Buying Value])),"Grande",IF(Tabla1[[#This Row],[Total Buying Value]]&lt;=((1/3)*MAX(Tabla1[Total Buying Value])),"Pequeña","Mediana"))</f>
        <v>Grande</v>
      </c>
      <c r="X428" s="4" t="str">
        <f>IF(Tabla1[[#This Row],[PAYMENT MODE]]="CASH","VERDADERO","FALSO")</f>
        <v>FALSO</v>
      </c>
      <c r="Y428" s="15" t="str">
        <f>TEXT(Tabla1[[#This Row],[formatted_date]],"mmm-aaaa")</f>
        <v>ago-2022</v>
      </c>
    </row>
    <row r="429" spans="1:25">
      <c r="A429">
        <v>44793</v>
      </c>
      <c r="B429" t="s">
        <v>58</v>
      </c>
      <c r="C429" t="str">
        <f>Tabla1[[#This Row],[DATE]]&amp;Tabla1[[#This Row],[PRODUCT ID]]</f>
        <v>44793P0033</v>
      </c>
      <c r="D429">
        <v>14</v>
      </c>
      <c r="E429" t="s">
        <v>70</v>
      </c>
      <c r="F429" t="s">
        <v>71</v>
      </c>
      <c r="G429" s="5">
        <v>14</v>
      </c>
      <c r="H429" t="s">
        <v>110</v>
      </c>
      <c r="I429" t="s">
        <v>121</v>
      </c>
      <c r="J429" t="s">
        <v>123</v>
      </c>
      <c r="K429" s="12">
        <v>95</v>
      </c>
      <c r="L429" s="12">
        <v>119.7</v>
      </c>
      <c r="M429" s="12">
        <v>1330</v>
      </c>
      <c r="N429" s="8">
        <v>1675.8</v>
      </c>
      <c r="O429">
        <v>20</v>
      </c>
      <c r="P429" t="s">
        <v>133</v>
      </c>
      <c r="Q429">
        <v>2022</v>
      </c>
      <c r="R429" s="3">
        <v>44793</v>
      </c>
      <c r="S429" s="8">
        <f>Tabla1[[#This Row],[DISCOUNT %]]%*Tabla1[[#This Row],[Total Selling Value]]</f>
        <v>234.61200000000002</v>
      </c>
      <c r="T429" s="12">
        <f>Tabla1[[#This Row],[SELLING PRICE]]-Tabla1[[#This Row],[BUYING PRIZE]]</f>
        <v>24.700000000000003</v>
      </c>
      <c r="U429" s="12">
        <f>Tabla1[[#This Row],[profit_per_product]]*Tabla1[[#This Row],[QUANTITY]]</f>
        <v>345.80000000000007</v>
      </c>
      <c r="V429" s="16">
        <f>Tabla1[[#This Row],[total_profit]]/Tabla1[[#This Row],[Total Selling Value]]</f>
        <v>0.20634920634920639</v>
      </c>
      <c r="W429" s="4" t="str">
        <f>IF(Tabla1[[#This Row],[Total Buying Value]]&gt;=((2/3)*MAX(Tabla1[Total Buying Value])),"Grande",IF(Tabla1[[#This Row],[Total Buying Value]]&lt;=((1/3)*MAX(Tabla1[Total Buying Value])),"Pequeña","Mediana"))</f>
        <v>Mediana</v>
      </c>
      <c r="X429" s="4" t="str">
        <f>IF(Tabla1[[#This Row],[PAYMENT MODE]]="CASH","VERDADERO","FALSO")</f>
        <v>FALSO</v>
      </c>
      <c r="Y429" s="15" t="str">
        <f>TEXT(Tabla1[[#This Row],[formatted_date]],"mmm-aaaa")</f>
        <v>ago-2022</v>
      </c>
    </row>
    <row r="430" spans="1:25">
      <c r="A430">
        <v>44794</v>
      </c>
      <c r="B430" t="s">
        <v>41</v>
      </c>
      <c r="C430" t="str">
        <f>Tabla1[[#This Row],[DATE]]&amp;Tabla1[[#This Row],[PRODUCT ID]]</f>
        <v>44794P0016</v>
      </c>
      <c r="D430">
        <v>4</v>
      </c>
      <c r="E430" t="s">
        <v>70</v>
      </c>
      <c r="F430" t="s">
        <v>71</v>
      </c>
      <c r="G430" s="5">
        <v>3</v>
      </c>
      <c r="H430" t="s">
        <v>91</v>
      </c>
      <c r="I430" t="s">
        <v>120</v>
      </c>
      <c r="J430" t="s">
        <v>125</v>
      </c>
      <c r="K430" s="12">
        <v>13</v>
      </c>
      <c r="L430" s="12">
        <v>16.64</v>
      </c>
      <c r="M430" s="12">
        <v>52</v>
      </c>
      <c r="N430" s="8">
        <v>66.56</v>
      </c>
      <c r="O430">
        <v>21</v>
      </c>
      <c r="P430" t="s">
        <v>133</v>
      </c>
      <c r="Q430">
        <v>2022</v>
      </c>
      <c r="R430" s="3">
        <v>44794</v>
      </c>
      <c r="S430" s="8">
        <f>Tabla1[[#This Row],[DISCOUNT %]]%*Tabla1[[#This Row],[Total Selling Value]]</f>
        <v>1.9967999999999999</v>
      </c>
      <c r="T430" s="12">
        <f>Tabla1[[#This Row],[SELLING PRICE]]-Tabla1[[#This Row],[BUYING PRIZE]]</f>
        <v>3.6400000000000006</v>
      </c>
      <c r="U430" s="12">
        <f>Tabla1[[#This Row],[profit_per_product]]*Tabla1[[#This Row],[QUANTITY]]</f>
        <v>14.560000000000002</v>
      </c>
      <c r="V430" s="16">
        <f>Tabla1[[#This Row],[total_profit]]/Tabla1[[#This Row],[Total Selling Value]]</f>
        <v>0.21875000000000003</v>
      </c>
      <c r="W430" s="4" t="str">
        <f>IF(Tabla1[[#This Row],[Total Buying Value]]&gt;=((2/3)*MAX(Tabla1[Total Buying Value])),"Grande",IF(Tabla1[[#This Row],[Total Buying Value]]&lt;=((1/3)*MAX(Tabla1[Total Buying Value])),"Pequeña","Mediana"))</f>
        <v>Pequeña</v>
      </c>
      <c r="X430" s="4" t="str">
        <f>IF(Tabla1[[#This Row],[PAYMENT MODE]]="CASH","VERDADERO","FALSO")</f>
        <v>FALSO</v>
      </c>
      <c r="Y430" s="15" t="str">
        <f>TEXT(Tabla1[[#This Row],[formatted_date]],"mmm-aaaa")</f>
        <v>ago-2022</v>
      </c>
    </row>
    <row r="431" spans="1:25">
      <c r="A431">
        <v>44796</v>
      </c>
      <c r="B431" t="s">
        <v>31</v>
      </c>
      <c r="C431" t="str">
        <f>Tabla1[[#This Row],[DATE]]&amp;Tabla1[[#This Row],[PRODUCT ID]]</f>
        <v>44796P0044</v>
      </c>
      <c r="D431">
        <v>11</v>
      </c>
      <c r="E431" t="s">
        <v>71</v>
      </c>
      <c r="F431" t="s">
        <v>71</v>
      </c>
      <c r="G431" s="5">
        <v>30</v>
      </c>
      <c r="H431" t="s">
        <v>81</v>
      </c>
      <c r="I431" t="s">
        <v>118</v>
      </c>
      <c r="J431" t="s">
        <v>123</v>
      </c>
      <c r="K431" s="12">
        <v>76</v>
      </c>
      <c r="L431" s="12">
        <v>82.08</v>
      </c>
      <c r="M431" s="12">
        <v>836</v>
      </c>
      <c r="N431" s="8">
        <v>902.88</v>
      </c>
      <c r="O431">
        <v>23</v>
      </c>
      <c r="P431" t="s">
        <v>133</v>
      </c>
      <c r="Q431">
        <v>2022</v>
      </c>
      <c r="R431" s="3">
        <v>44796</v>
      </c>
      <c r="S431" s="8">
        <f>Tabla1[[#This Row],[DISCOUNT %]]%*Tabla1[[#This Row],[Total Selling Value]]</f>
        <v>270.86399999999998</v>
      </c>
      <c r="T431" s="12">
        <f>Tabla1[[#This Row],[SELLING PRICE]]-Tabla1[[#This Row],[BUYING PRIZE]]</f>
        <v>6.0799999999999983</v>
      </c>
      <c r="U431" s="12">
        <f>Tabla1[[#This Row],[profit_per_product]]*Tabla1[[#This Row],[QUANTITY]]</f>
        <v>66.879999999999981</v>
      </c>
      <c r="V431" s="16">
        <f>Tabla1[[#This Row],[total_profit]]/Tabla1[[#This Row],[Total Selling Value]]</f>
        <v>7.4074074074074056E-2</v>
      </c>
      <c r="W431" s="4" t="str">
        <f>IF(Tabla1[[#This Row],[Total Buying Value]]&gt;=((2/3)*MAX(Tabla1[Total Buying Value])),"Grande",IF(Tabla1[[#This Row],[Total Buying Value]]&lt;=((1/3)*MAX(Tabla1[Total Buying Value])),"Pequeña","Mediana"))</f>
        <v>Mediana</v>
      </c>
      <c r="X431" s="4" t="str">
        <f>IF(Tabla1[[#This Row],[PAYMENT MODE]]="CASH","VERDADERO","FALSO")</f>
        <v>FALSO</v>
      </c>
      <c r="Y431" s="15" t="str">
        <f>TEXT(Tabla1[[#This Row],[formatted_date]],"mmm-aaaa")</f>
        <v>ago-2022</v>
      </c>
    </row>
    <row r="432" spans="1:25">
      <c r="A432">
        <v>44796</v>
      </c>
      <c r="B432" t="s">
        <v>39</v>
      </c>
      <c r="C432" t="str">
        <f>Tabla1[[#This Row],[DATE]]&amp;Tabla1[[#This Row],[PRODUCT ID]]</f>
        <v>44796P0029</v>
      </c>
      <c r="D432">
        <v>14</v>
      </c>
      <c r="E432" t="s">
        <v>70</v>
      </c>
      <c r="F432" t="s">
        <v>138</v>
      </c>
      <c r="G432" s="5">
        <v>31</v>
      </c>
      <c r="H432" t="s">
        <v>89</v>
      </c>
      <c r="I432" t="s">
        <v>121</v>
      </c>
      <c r="J432" t="s">
        <v>124</v>
      </c>
      <c r="K432" s="12">
        <v>47</v>
      </c>
      <c r="L432" s="12">
        <v>53.11</v>
      </c>
      <c r="M432" s="12">
        <v>658</v>
      </c>
      <c r="N432" s="8">
        <v>743.54</v>
      </c>
      <c r="O432">
        <v>23</v>
      </c>
      <c r="P432" t="s">
        <v>133</v>
      </c>
      <c r="Q432">
        <v>2022</v>
      </c>
      <c r="R432" s="3">
        <v>44796</v>
      </c>
      <c r="S432" s="8">
        <f>Tabla1[[#This Row],[DISCOUNT %]]%*Tabla1[[#This Row],[Total Selling Value]]</f>
        <v>230.4974</v>
      </c>
      <c r="T432" s="12">
        <f>Tabla1[[#This Row],[SELLING PRICE]]-Tabla1[[#This Row],[BUYING PRIZE]]</f>
        <v>6.1099999999999994</v>
      </c>
      <c r="U432" s="12">
        <f>Tabla1[[#This Row],[profit_per_product]]*Tabla1[[#This Row],[QUANTITY]]</f>
        <v>85.539999999999992</v>
      </c>
      <c r="V432" s="16">
        <f>Tabla1[[#This Row],[total_profit]]/Tabla1[[#This Row],[Total Selling Value]]</f>
        <v>0.11504424778761062</v>
      </c>
      <c r="W432" s="4" t="str">
        <f>IF(Tabla1[[#This Row],[Total Buying Value]]&gt;=((2/3)*MAX(Tabla1[Total Buying Value])),"Grande",IF(Tabla1[[#This Row],[Total Buying Value]]&lt;=((1/3)*MAX(Tabla1[Total Buying Value])),"Pequeña","Mediana"))</f>
        <v>Pequeña</v>
      </c>
      <c r="X432" s="4" t="str">
        <f>IF(Tabla1[[#This Row],[PAYMENT MODE]]="CASH","VERDADERO","FALSO")</f>
        <v>VERDADERO</v>
      </c>
      <c r="Y432" s="15" t="str">
        <f>TEXT(Tabla1[[#This Row],[formatted_date]],"mmm-aaaa")</f>
        <v>ago-2022</v>
      </c>
    </row>
    <row r="433" spans="1:25">
      <c r="A433">
        <v>44797</v>
      </c>
      <c r="B433" t="s">
        <v>44</v>
      </c>
      <c r="C433" t="str">
        <f>Tabla1[[#This Row],[DATE]]&amp;Tabla1[[#This Row],[PRODUCT ID]]</f>
        <v>44797P0005</v>
      </c>
      <c r="D433">
        <v>5</v>
      </c>
      <c r="E433" t="s">
        <v>70</v>
      </c>
      <c r="F433" t="s">
        <v>138</v>
      </c>
      <c r="G433" s="5">
        <v>50</v>
      </c>
      <c r="H433" t="s">
        <v>95</v>
      </c>
      <c r="I433" t="s">
        <v>119</v>
      </c>
      <c r="J433" t="s">
        <v>122</v>
      </c>
      <c r="K433" s="12">
        <v>133</v>
      </c>
      <c r="L433" s="12">
        <v>155.61000000000001</v>
      </c>
      <c r="M433" s="12">
        <v>665</v>
      </c>
      <c r="N433" s="8">
        <v>778.05000000000007</v>
      </c>
      <c r="O433">
        <v>24</v>
      </c>
      <c r="P433" t="s">
        <v>133</v>
      </c>
      <c r="Q433">
        <v>2022</v>
      </c>
      <c r="R433" s="3">
        <v>44797</v>
      </c>
      <c r="S433" s="8">
        <f>Tabla1[[#This Row],[DISCOUNT %]]%*Tabla1[[#This Row],[Total Selling Value]]</f>
        <v>389.02500000000003</v>
      </c>
      <c r="T433" s="12">
        <f>Tabla1[[#This Row],[SELLING PRICE]]-Tabla1[[#This Row],[BUYING PRIZE]]</f>
        <v>22.610000000000014</v>
      </c>
      <c r="U433" s="12">
        <f>Tabla1[[#This Row],[profit_per_product]]*Tabla1[[#This Row],[QUANTITY]]</f>
        <v>113.05000000000007</v>
      </c>
      <c r="V433" s="16">
        <f>Tabla1[[#This Row],[total_profit]]/Tabla1[[#This Row],[Total Selling Value]]</f>
        <v>0.14529914529914537</v>
      </c>
      <c r="W433" s="4" t="str">
        <f>IF(Tabla1[[#This Row],[Total Buying Value]]&gt;=((2/3)*MAX(Tabla1[Total Buying Value])),"Grande",IF(Tabla1[[#This Row],[Total Buying Value]]&lt;=((1/3)*MAX(Tabla1[Total Buying Value])),"Pequeña","Mediana"))</f>
        <v>Pequeña</v>
      </c>
      <c r="X433" s="4" t="str">
        <f>IF(Tabla1[[#This Row],[PAYMENT MODE]]="CASH","VERDADERO","FALSO")</f>
        <v>VERDADERO</v>
      </c>
      <c r="Y433" s="15" t="str">
        <f>TEXT(Tabla1[[#This Row],[formatted_date]],"mmm-aaaa")</f>
        <v>ago-2022</v>
      </c>
    </row>
    <row r="434" spans="1:25">
      <c r="A434">
        <v>44799</v>
      </c>
      <c r="B434" t="s">
        <v>60</v>
      </c>
      <c r="C434" t="str">
        <f>Tabla1[[#This Row],[DATE]]&amp;Tabla1[[#This Row],[PRODUCT ID]]</f>
        <v>44799P0019</v>
      </c>
      <c r="D434">
        <v>13</v>
      </c>
      <c r="E434" t="s">
        <v>68</v>
      </c>
      <c r="F434" t="s">
        <v>138</v>
      </c>
      <c r="G434" s="5">
        <v>18</v>
      </c>
      <c r="H434" t="s">
        <v>112</v>
      </c>
      <c r="I434" t="s">
        <v>120</v>
      </c>
      <c r="J434" t="s">
        <v>122</v>
      </c>
      <c r="K434" s="12">
        <v>150</v>
      </c>
      <c r="L434" s="12">
        <v>210</v>
      </c>
      <c r="M434" s="12">
        <v>1950</v>
      </c>
      <c r="N434" s="8">
        <v>2730</v>
      </c>
      <c r="O434">
        <v>26</v>
      </c>
      <c r="P434" t="s">
        <v>133</v>
      </c>
      <c r="Q434">
        <v>2022</v>
      </c>
      <c r="R434" s="3">
        <v>44799</v>
      </c>
      <c r="S434" s="8">
        <f>Tabla1[[#This Row],[DISCOUNT %]]%*Tabla1[[#This Row],[Total Selling Value]]</f>
        <v>491.4</v>
      </c>
      <c r="T434" s="12">
        <f>Tabla1[[#This Row],[SELLING PRICE]]-Tabla1[[#This Row],[BUYING PRIZE]]</f>
        <v>60</v>
      </c>
      <c r="U434" s="12">
        <f>Tabla1[[#This Row],[profit_per_product]]*Tabla1[[#This Row],[QUANTITY]]</f>
        <v>780</v>
      </c>
      <c r="V434" s="16">
        <f>Tabla1[[#This Row],[total_profit]]/Tabla1[[#This Row],[Total Selling Value]]</f>
        <v>0.2857142857142857</v>
      </c>
      <c r="W434" s="4" t="str">
        <f>IF(Tabla1[[#This Row],[Total Buying Value]]&gt;=((2/3)*MAX(Tabla1[Total Buying Value])),"Grande",IF(Tabla1[[#This Row],[Total Buying Value]]&lt;=((1/3)*MAX(Tabla1[Total Buying Value])),"Pequeña","Mediana"))</f>
        <v>Grande</v>
      </c>
      <c r="X434" s="4" t="str">
        <f>IF(Tabla1[[#This Row],[PAYMENT MODE]]="CASH","VERDADERO","FALSO")</f>
        <v>VERDADERO</v>
      </c>
      <c r="Y434" s="15" t="str">
        <f>TEXT(Tabla1[[#This Row],[formatted_date]],"mmm-aaaa")</f>
        <v>ago-2022</v>
      </c>
    </row>
    <row r="435" spans="1:25">
      <c r="A435">
        <v>44799</v>
      </c>
      <c r="B435" t="s">
        <v>28</v>
      </c>
      <c r="C435" t="str">
        <f>Tabla1[[#This Row],[DATE]]&amp;Tabla1[[#This Row],[PRODUCT ID]]</f>
        <v>44799P0037</v>
      </c>
      <c r="D435">
        <v>8</v>
      </c>
      <c r="E435" t="s">
        <v>71</v>
      </c>
      <c r="F435" t="s">
        <v>71</v>
      </c>
      <c r="G435" s="5">
        <v>27</v>
      </c>
      <c r="H435" t="s">
        <v>93</v>
      </c>
      <c r="I435" t="s">
        <v>118</v>
      </c>
      <c r="J435" t="s">
        <v>123</v>
      </c>
      <c r="K435" s="12">
        <v>67</v>
      </c>
      <c r="L435" s="12">
        <v>85.76</v>
      </c>
      <c r="M435" s="12">
        <v>536</v>
      </c>
      <c r="N435" s="8">
        <v>686.08</v>
      </c>
      <c r="O435">
        <v>26</v>
      </c>
      <c r="P435" t="s">
        <v>133</v>
      </c>
      <c r="Q435">
        <v>2022</v>
      </c>
      <c r="R435" s="3">
        <v>44799</v>
      </c>
      <c r="S435" s="8">
        <f>Tabla1[[#This Row],[DISCOUNT %]]%*Tabla1[[#This Row],[Total Selling Value]]</f>
        <v>185.24160000000003</v>
      </c>
      <c r="T435" s="12">
        <f>Tabla1[[#This Row],[SELLING PRICE]]-Tabla1[[#This Row],[BUYING PRIZE]]</f>
        <v>18.760000000000005</v>
      </c>
      <c r="U435" s="12">
        <f>Tabla1[[#This Row],[profit_per_product]]*Tabla1[[#This Row],[QUANTITY]]</f>
        <v>150.08000000000004</v>
      </c>
      <c r="V435" s="16">
        <f>Tabla1[[#This Row],[total_profit]]/Tabla1[[#This Row],[Total Selling Value]]</f>
        <v>0.21875000000000006</v>
      </c>
      <c r="W435" s="4" t="str">
        <f>IF(Tabla1[[#This Row],[Total Buying Value]]&gt;=((2/3)*MAX(Tabla1[Total Buying Value])),"Grande",IF(Tabla1[[#This Row],[Total Buying Value]]&lt;=((1/3)*MAX(Tabla1[Total Buying Value])),"Pequeña","Mediana"))</f>
        <v>Pequeña</v>
      </c>
      <c r="X435" s="4" t="str">
        <f>IF(Tabla1[[#This Row],[PAYMENT MODE]]="CASH","VERDADERO","FALSO")</f>
        <v>FALSO</v>
      </c>
      <c r="Y435" s="15" t="str">
        <f>TEXT(Tabla1[[#This Row],[formatted_date]],"mmm-aaaa")</f>
        <v>ago-2022</v>
      </c>
    </row>
    <row r="436" spans="1:25">
      <c r="A436">
        <v>44800</v>
      </c>
      <c r="B436" t="s">
        <v>54</v>
      </c>
      <c r="C436" t="str">
        <f>Tabla1[[#This Row],[DATE]]&amp;Tabla1[[#This Row],[PRODUCT ID]]</f>
        <v>44800P0039</v>
      </c>
      <c r="D436">
        <v>15</v>
      </c>
      <c r="E436" t="s">
        <v>68</v>
      </c>
      <c r="F436" t="s">
        <v>71</v>
      </c>
      <c r="G436" s="5">
        <v>32</v>
      </c>
      <c r="H436" t="s">
        <v>106</v>
      </c>
      <c r="I436" t="s">
        <v>118</v>
      </c>
      <c r="J436" t="s">
        <v>125</v>
      </c>
      <c r="K436" s="12">
        <v>37</v>
      </c>
      <c r="L436" s="12">
        <v>42.55</v>
      </c>
      <c r="M436" s="12">
        <v>555</v>
      </c>
      <c r="N436" s="8">
        <v>638.25</v>
      </c>
      <c r="O436">
        <v>27</v>
      </c>
      <c r="P436" t="s">
        <v>133</v>
      </c>
      <c r="Q436">
        <v>2022</v>
      </c>
      <c r="R436" s="3">
        <v>44800</v>
      </c>
      <c r="S436" s="8">
        <f>Tabla1[[#This Row],[DISCOUNT %]]%*Tabla1[[#This Row],[Total Selling Value]]</f>
        <v>204.24</v>
      </c>
      <c r="T436" s="12">
        <f>Tabla1[[#This Row],[SELLING PRICE]]-Tabla1[[#This Row],[BUYING PRIZE]]</f>
        <v>5.5499999999999972</v>
      </c>
      <c r="U436" s="12">
        <f>Tabla1[[#This Row],[profit_per_product]]*Tabla1[[#This Row],[QUANTITY]]</f>
        <v>83.249999999999957</v>
      </c>
      <c r="V436" s="16">
        <f>Tabla1[[#This Row],[total_profit]]/Tabla1[[#This Row],[Total Selling Value]]</f>
        <v>0.13043478260869559</v>
      </c>
      <c r="W436" s="4" t="str">
        <f>IF(Tabla1[[#This Row],[Total Buying Value]]&gt;=((2/3)*MAX(Tabla1[Total Buying Value])),"Grande",IF(Tabla1[[#This Row],[Total Buying Value]]&lt;=((1/3)*MAX(Tabla1[Total Buying Value])),"Pequeña","Mediana"))</f>
        <v>Pequeña</v>
      </c>
      <c r="X436" s="4" t="str">
        <f>IF(Tabla1[[#This Row],[PAYMENT MODE]]="CASH","VERDADERO","FALSO")</f>
        <v>FALSO</v>
      </c>
      <c r="Y436" s="15" t="str">
        <f>TEXT(Tabla1[[#This Row],[formatted_date]],"mmm-aaaa")</f>
        <v>ago-2022</v>
      </c>
    </row>
    <row r="437" spans="1:25">
      <c r="A437">
        <v>44801</v>
      </c>
      <c r="B437" t="s">
        <v>44</v>
      </c>
      <c r="C437" t="str">
        <f>Tabla1[[#This Row],[DATE]]&amp;Tabla1[[#This Row],[PRODUCT ID]]</f>
        <v>44801P0005</v>
      </c>
      <c r="D437">
        <v>9</v>
      </c>
      <c r="E437" t="s">
        <v>71</v>
      </c>
      <c r="F437" t="s">
        <v>71</v>
      </c>
      <c r="G437" s="5">
        <v>13</v>
      </c>
      <c r="H437" t="s">
        <v>95</v>
      </c>
      <c r="I437" t="s">
        <v>119</v>
      </c>
      <c r="J437" t="s">
        <v>122</v>
      </c>
      <c r="K437" s="12">
        <v>133</v>
      </c>
      <c r="L437" s="12">
        <v>155.61000000000001</v>
      </c>
      <c r="M437" s="12">
        <v>1197</v>
      </c>
      <c r="N437" s="8">
        <v>1400.49</v>
      </c>
      <c r="O437">
        <v>28</v>
      </c>
      <c r="P437" t="s">
        <v>133</v>
      </c>
      <c r="Q437">
        <v>2022</v>
      </c>
      <c r="R437" s="3">
        <v>44801</v>
      </c>
      <c r="S437" s="8">
        <f>Tabla1[[#This Row],[DISCOUNT %]]%*Tabla1[[#This Row],[Total Selling Value]]</f>
        <v>182.06370000000001</v>
      </c>
      <c r="T437" s="12">
        <f>Tabla1[[#This Row],[SELLING PRICE]]-Tabla1[[#This Row],[BUYING PRIZE]]</f>
        <v>22.610000000000014</v>
      </c>
      <c r="U437" s="12">
        <f>Tabla1[[#This Row],[profit_per_product]]*Tabla1[[#This Row],[QUANTITY]]</f>
        <v>203.49000000000012</v>
      </c>
      <c r="V437" s="16">
        <f>Tabla1[[#This Row],[total_profit]]/Tabla1[[#This Row],[Total Selling Value]]</f>
        <v>0.14529914529914539</v>
      </c>
      <c r="W437" s="4" t="str">
        <f>IF(Tabla1[[#This Row],[Total Buying Value]]&gt;=((2/3)*MAX(Tabla1[Total Buying Value])),"Grande",IF(Tabla1[[#This Row],[Total Buying Value]]&lt;=((1/3)*MAX(Tabla1[Total Buying Value])),"Pequeña","Mediana"))</f>
        <v>Mediana</v>
      </c>
      <c r="X437" s="4" t="str">
        <f>IF(Tabla1[[#This Row],[PAYMENT MODE]]="CASH","VERDADERO","FALSO")</f>
        <v>FALSO</v>
      </c>
      <c r="Y437" s="15" t="str">
        <f>TEXT(Tabla1[[#This Row],[formatted_date]],"mmm-aaaa")</f>
        <v>ago-2022</v>
      </c>
    </row>
    <row r="438" spans="1:25">
      <c r="A438">
        <v>44801</v>
      </c>
      <c r="B438" t="s">
        <v>54</v>
      </c>
      <c r="C438" t="str">
        <f>Tabla1[[#This Row],[DATE]]&amp;Tabla1[[#This Row],[PRODUCT ID]]</f>
        <v>44801P0039</v>
      </c>
      <c r="D438">
        <v>5</v>
      </c>
      <c r="E438" t="s">
        <v>70</v>
      </c>
      <c r="F438" t="s">
        <v>71</v>
      </c>
      <c r="G438" s="5">
        <v>47</v>
      </c>
      <c r="H438" t="s">
        <v>106</v>
      </c>
      <c r="I438" t="s">
        <v>118</v>
      </c>
      <c r="J438" t="s">
        <v>125</v>
      </c>
      <c r="K438" s="12">
        <v>37</v>
      </c>
      <c r="L438" s="12">
        <v>42.55</v>
      </c>
      <c r="M438" s="12">
        <v>185</v>
      </c>
      <c r="N438" s="8">
        <v>212.75</v>
      </c>
      <c r="O438">
        <v>28</v>
      </c>
      <c r="P438" t="s">
        <v>133</v>
      </c>
      <c r="Q438">
        <v>2022</v>
      </c>
      <c r="R438" s="3">
        <v>44801</v>
      </c>
      <c r="S438" s="8">
        <f>Tabla1[[#This Row],[DISCOUNT %]]%*Tabla1[[#This Row],[Total Selling Value]]</f>
        <v>99.992499999999993</v>
      </c>
      <c r="T438" s="12">
        <f>Tabla1[[#This Row],[SELLING PRICE]]-Tabla1[[#This Row],[BUYING PRIZE]]</f>
        <v>5.5499999999999972</v>
      </c>
      <c r="U438" s="12">
        <f>Tabla1[[#This Row],[profit_per_product]]*Tabla1[[#This Row],[QUANTITY]]</f>
        <v>27.749999999999986</v>
      </c>
      <c r="V438" s="16">
        <f>Tabla1[[#This Row],[total_profit]]/Tabla1[[#This Row],[Total Selling Value]]</f>
        <v>0.13043478260869559</v>
      </c>
      <c r="W438" s="4" t="str">
        <f>IF(Tabla1[[#This Row],[Total Buying Value]]&gt;=((2/3)*MAX(Tabla1[Total Buying Value])),"Grande",IF(Tabla1[[#This Row],[Total Buying Value]]&lt;=((1/3)*MAX(Tabla1[Total Buying Value])),"Pequeña","Mediana"))</f>
        <v>Pequeña</v>
      </c>
      <c r="X438" s="4" t="str">
        <f>IF(Tabla1[[#This Row],[PAYMENT MODE]]="CASH","VERDADERO","FALSO")</f>
        <v>FALSO</v>
      </c>
      <c r="Y438" s="15" t="str">
        <f>TEXT(Tabla1[[#This Row],[formatted_date]],"mmm-aaaa")</f>
        <v>ago-2022</v>
      </c>
    </row>
    <row r="439" spans="1:25">
      <c r="A439">
        <v>44803</v>
      </c>
      <c r="B439" t="s">
        <v>35</v>
      </c>
      <c r="C439" t="str">
        <f>Tabla1[[#This Row],[DATE]]&amp;Tabla1[[#This Row],[PRODUCT ID]]</f>
        <v>44803P0006</v>
      </c>
      <c r="D439">
        <v>6</v>
      </c>
      <c r="E439" t="s">
        <v>71</v>
      </c>
      <c r="F439" t="s">
        <v>138</v>
      </c>
      <c r="G439" s="5">
        <v>50</v>
      </c>
      <c r="H439" t="s">
        <v>85</v>
      </c>
      <c r="I439" t="s">
        <v>119</v>
      </c>
      <c r="J439" t="s">
        <v>123</v>
      </c>
      <c r="K439" s="12">
        <v>75</v>
      </c>
      <c r="L439" s="12">
        <v>85.5</v>
      </c>
      <c r="M439" s="12">
        <v>450</v>
      </c>
      <c r="N439" s="8">
        <v>513</v>
      </c>
      <c r="O439">
        <v>30</v>
      </c>
      <c r="P439" t="s">
        <v>133</v>
      </c>
      <c r="Q439">
        <v>2022</v>
      </c>
      <c r="R439" s="3">
        <v>44803</v>
      </c>
      <c r="S439" s="8">
        <f>Tabla1[[#This Row],[DISCOUNT %]]%*Tabla1[[#This Row],[Total Selling Value]]</f>
        <v>256.5</v>
      </c>
      <c r="T439" s="12">
        <f>Tabla1[[#This Row],[SELLING PRICE]]-Tabla1[[#This Row],[BUYING PRIZE]]</f>
        <v>10.5</v>
      </c>
      <c r="U439" s="12">
        <f>Tabla1[[#This Row],[profit_per_product]]*Tabla1[[#This Row],[QUANTITY]]</f>
        <v>63</v>
      </c>
      <c r="V439" s="16">
        <f>Tabla1[[#This Row],[total_profit]]/Tabla1[[#This Row],[Total Selling Value]]</f>
        <v>0.12280701754385964</v>
      </c>
      <c r="W439" s="4" t="str">
        <f>IF(Tabla1[[#This Row],[Total Buying Value]]&gt;=((2/3)*MAX(Tabla1[Total Buying Value])),"Grande",IF(Tabla1[[#This Row],[Total Buying Value]]&lt;=((1/3)*MAX(Tabla1[Total Buying Value])),"Pequeña","Mediana"))</f>
        <v>Pequeña</v>
      </c>
      <c r="X439" s="4" t="str">
        <f>IF(Tabla1[[#This Row],[PAYMENT MODE]]="CASH","VERDADERO","FALSO")</f>
        <v>VERDADERO</v>
      </c>
      <c r="Y439" s="15" t="str">
        <f>TEXT(Tabla1[[#This Row],[formatted_date]],"mmm-aaaa")</f>
        <v>ago-2022</v>
      </c>
    </row>
    <row r="440" spans="1:25">
      <c r="A440">
        <v>44803</v>
      </c>
      <c r="B440" t="s">
        <v>43</v>
      </c>
      <c r="C440" t="str">
        <f>Tabla1[[#This Row],[DATE]]&amp;Tabla1[[#This Row],[PRODUCT ID]]</f>
        <v>44803P0043</v>
      </c>
      <c r="D440">
        <v>6</v>
      </c>
      <c r="E440" t="s">
        <v>70</v>
      </c>
      <c r="F440" t="s">
        <v>138</v>
      </c>
      <c r="G440" s="5">
        <v>53</v>
      </c>
      <c r="H440" t="s">
        <v>94</v>
      </c>
      <c r="I440" t="s">
        <v>118</v>
      </c>
      <c r="J440" t="s">
        <v>123</v>
      </c>
      <c r="K440" s="12">
        <v>67</v>
      </c>
      <c r="L440" s="12">
        <v>83.08</v>
      </c>
      <c r="M440" s="12">
        <v>402</v>
      </c>
      <c r="N440" s="8">
        <v>498.48</v>
      </c>
      <c r="O440">
        <v>30</v>
      </c>
      <c r="P440" t="s">
        <v>133</v>
      </c>
      <c r="Q440">
        <v>2022</v>
      </c>
      <c r="R440" s="3">
        <v>44803</v>
      </c>
      <c r="S440" s="8">
        <f>Tabla1[[#This Row],[DISCOUNT %]]%*Tabla1[[#This Row],[Total Selling Value]]</f>
        <v>264.19440000000003</v>
      </c>
      <c r="T440" s="12">
        <f>Tabla1[[#This Row],[SELLING PRICE]]-Tabla1[[#This Row],[BUYING PRIZE]]</f>
        <v>16.079999999999998</v>
      </c>
      <c r="U440" s="12">
        <f>Tabla1[[#This Row],[profit_per_product]]*Tabla1[[#This Row],[QUANTITY]]</f>
        <v>96.47999999999999</v>
      </c>
      <c r="V440" s="16">
        <f>Tabla1[[#This Row],[total_profit]]/Tabla1[[#This Row],[Total Selling Value]]</f>
        <v>0.19354838709677416</v>
      </c>
      <c r="W440" s="4" t="str">
        <f>IF(Tabla1[[#This Row],[Total Buying Value]]&gt;=((2/3)*MAX(Tabla1[Total Buying Value])),"Grande",IF(Tabla1[[#This Row],[Total Buying Value]]&lt;=((1/3)*MAX(Tabla1[Total Buying Value])),"Pequeña","Mediana"))</f>
        <v>Pequeña</v>
      </c>
      <c r="X440" s="4" t="str">
        <f>IF(Tabla1[[#This Row],[PAYMENT MODE]]="CASH","VERDADERO","FALSO")</f>
        <v>VERDADERO</v>
      </c>
      <c r="Y440" s="15" t="str">
        <f>TEXT(Tabla1[[#This Row],[formatted_date]],"mmm-aaaa")</f>
        <v>ago-2022</v>
      </c>
    </row>
    <row r="441" spans="1:25">
      <c r="A441">
        <v>44803</v>
      </c>
      <c r="B441" t="s">
        <v>27</v>
      </c>
      <c r="C441" t="str">
        <f>Tabla1[[#This Row],[DATE]]&amp;Tabla1[[#This Row],[PRODUCT ID]]</f>
        <v>44803P0025</v>
      </c>
      <c r="D441">
        <v>5</v>
      </c>
      <c r="E441" t="s">
        <v>70</v>
      </c>
      <c r="F441" t="s">
        <v>138</v>
      </c>
      <c r="G441" s="5">
        <v>44</v>
      </c>
      <c r="H441" t="s">
        <v>100</v>
      </c>
      <c r="I441" t="s">
        <v>117</v>
      </c>
      <c r="J441" t="s">
        <v>125</v>
      </c>
      <c r="K441" s="12">
        <v>7</v>
      </c>
      <c r="L441" s="12">
        <v>8.33</v>
      </c>
      <c r="M441" s="12">
        <v>35</v>
      </c>
      <c r="N441" s="8">
        <v>41.65</v>
      </c>
      <c r="O441">
        <v>30</v>
      </c>
      <c r="P441" t="s">
        <v>133</v>
      </c>
      <c r="Q441">
        <v>2022</v>
      </c>
      <c r="R441" s="3">
        <v>44803</v>
      </c>
      <c r="S441" s="8">
        <f>Tabla1[[#This Row],[DISCOUNT %]]%*Tabla1[[#This Row],[Total Selling Value]]</f>
        <v>18.326000000000001</v>
      </c>
      <c r="T441" s="12">
        <f>Tabla1[[#This Row],[SELLING PRICE]]-Tabla1[[#This Row],[BUYING PRIZE]]</f>
        <v>1.33</v>
      </c>
      <c r="U441" s="12">
        <f>Tabla1[[#This Row],[profit_per_product]]*Tabla1[[#This Row],[QUANTITY]]</f>
        <v>6.65</v>
      </c>
      <c r="V441" s="16">
        <f>Tabla1[[#This Row],[total_profit]]/Tabla1[[#This Row],[Total Selling Value]]</f>
        <v>0.1596638655462185</v>
      </c>
      <c r="W441" s="4" t="str">
        <f>IF(Tabla1[[#This Row],[Total Buying Value]]&gt;=((2/3)*MAX(Tabla1[Total Buying Value])),"Grande",IF(Tabla1[[#This Row],[Total Buying Value]]&lt;=((1/3)*MAX(Tabla1[Total Buying Value])),"Pequeña","Mediana"))</f>
        <v>Pequeña</v>
      </c>
      <c r="X441" s="4" t="str">
        <f>IF(Tabla1[[#This Row],[PAYMENT MODE]]="CASH","VERDADERO","FALSO")</f>
        <v>VERDADERO</v>
      </c>
      <c r="Y441" s="15" t="str">
        <f>TEXT(Tabla1[[#This Row],[formatted_date]],"mmm-aaaa")</f>
        <v>ago-2022</v>
      </c>
    </row>
    <row r="442" spans="1:25">
      <c r="A442">
        <v>44804</v>
      </c>
      <c r="B442" t="s">
        <v>47</v>
      </c>
      <c r="C442" t="str">
        <f>Tabla1[[#This Row],[DATE]]&amp;Tabla1[[#This Row],[PRODUCT ID]]</f>
        <v>44804P0015</v>
      </c>
      <c r="D442">
        <v>13</v>
      </c>
      <c r="E442" t="s">
        <v>70</v>
      </c>
      <c r="F442" t="s">
        <v>138</v>
      </c>
      <c r="G442" s="5">
        <v>14</v>
      </c>
      <c r="H442" t="s">
        <v>98</v>
      </c>
      <c r="I442" t="s">
        <v>120</v>
      </c>
      <c r="J442" t="s">
        <v>125</v>
      </c>
      <c r="K442" s="12">
        <v>12</v>
      </c>
      <c r="L442" s="12">
        <v>15.72</v>
      </c>
      <c r="M442" s="12">
        <v>156</v>
      </c>
      <c r="N442" s="8">
        <v>204.36</v>
      </c>
      <c r="O442">
        <v>31</v>
      </c>
      <c r="P442" t="s">
        <v>133</v>
      </c>
      <c r="Q442">
        <v>2022</v>
      </c>
      <c r="R442" s="3">
        <v>44804</v>
      </c>
      <c r="S442" s="8">
        <f>Tabla1[[#This Row],[DISCOUNT %]]%*Tabla1[[#This Row],[Total Selling Value]]</f>
        <v>28.610400000000006</v>
      </c>
      <c r="T442" s="12">
        <f>Tabla1[[#This Row],[SELLING PRICE]]-Tabla1[[#This Row],[BUYING PRIZE]]</f>
        <v>3.7200000000000006</v>
      </c>
      <c r="U442" s="12">
        <f>Tabla1[[#This Row],[profit_per_product]]*Tabla1[[#This Row],[QUANTITY]]</f>
        <v>48.360000000000007</v>
      </c>
      <c r="V442" s="16">
        <f>Tabla1[[#This Row],[total_profit]]/Tabla1[[#This Row],[Total Selling Value]]</f>
        <v>0.23664122137404581</v>
      </c>
      <c r="W442" s="4" t="str">
        <f>IF(Tabla1[[#This Row],[Total Buying Value]]&gt;=((2/3)*MAX(Tabla1[Total Buying Value])),"Grande",IF(Tabla1[[#This Row],[Total Buying Value]]&lt;=((1/3)*MAX(Tabla1[Total Buying Value])),"Pequeña","Mediana"))</f>
        <v>Pequeña</v>
      </c>
      <c r="X442" s="4" t="str">
        <f>IF(Tabla1[[#This Row],[PAYMENT MODE]]="CASH","VERDADERO","FALSO")</f>
        <v>VERDADERO</v>
      </c>
      <c r="Y442" s="15" t="str">
        <f>TEXT(Tabla1[[#This Row],[formatted_date]],"mmm-aaaa")</f>
        <v>ago-2022</v>
      </c>
    </row>
    <row r="443" spans="1:25">
      <c r="A443">
        <v>44808</v>
      </c>
      <c r="B443" t="s">
        <v>49</v>
      </c>
      <c r="C443" t="str">
        <f>Tabla1[[#This Row],[DATE]]&amp;Tabla1[[#This Row],[PRODUCT ID]]</f>
        <v>44808P0002</v>
      </c>
      <c r="D443">
        <v>1</v>
      </c>
      <c r="E443" t="s">
        <v>70</v>
      </c>
      <c r="F443" t="s">
        <v>138</v>
      </c>
      <c r="G443" s="5">
        <v>31</v>
      </c>
      <c r="H443" t="s">
        <v>101</v>
      </c>
      <c r="I443" t="s">
        <v>119</v>
      </c>
      <c r="J443" t="s">
        <v>123</v>
      </c>
      <c r="K443" s="12">
        <v>105</v>
      </c>
      <c r="L443" s="12">
        <v>142.80000000000001</v>
      </c>
      <c r="M443" s="12">
        <v>105</v>
      </c>
      <c r="N443" s="8">
        <v>142.80000000000001</v>
      </c>
      <c r="O443">
        <v>4</v>
      </c>
      <c r="P443" t="s">
        <v>134</v>
      </c>
      <c r="Q443">
        <v>2022</v>
      </c>
      <c r="R443" s="3">
        <v>44808</v>
      </c>
      <c r="S443" s="8">
        <f>Tabla1[[#This Row],[DISCOUNT %]]%*Tabla1[[#This Row],[Total Selling Value]]</f>
        <v>44.268000000000001</v>
      </c>
      <c r="T443" s="12">
        <f>Tabla1[[#This Row],[SELLING PRICE]]-Tabla1[[#This Row],[BUYING PRIZE]]</f>
        <v>37.800000000000011</v>
      </c>
      <c r="U443" s="12">
        <f>Tabla1[[#This Row],[profit_per_product]]*Tabla1[[#This Row],[QUANTITY]]</f>
        <v>37.800000000000011</v>
      </c>
      <c r="V443" s="16">
        <f>Tabla1[[#This Row],[total_profit]]/Tabla1[[#This Row],[Total Selling Value]]</f>
        <v>0.26470588235294124</v>
      </c>
      <c r="W443" s="4" t="str">
        <f>IF(Tabla1[[#This Row],[Total Buying Value]]&gt;=((2/3)*MAX(Tabla1[Total Buying Value])),"Grande",IF(Tabla1[[#This Row],[Total Buying Value]]&lt;=((1/3)*MAX(Tabla1[Total Buying Value])),"Pequeña","Mediana"))</f>
        <v>Pequeña</v>
      </c>
      <c r="X443" s="4" t="str">
        <f>IF(Tabla1[[#This Row],[PAYMENT MODE]]="CASH","VERDADERO","FALSO")</f>
        <v>VERDADERO</v>
      </c>
      <c r="Y443" s="15" t="str">
        <f>TEXT(Tabla1[[#This Row],[formatted_date]],"mmm-aaaa")</f>
        <v>sep-2022</v>
      </c>
    </row>
    <row r="444" spans="1:25">
      <c r="A444">
        <v>44810</v>
      </c>
      <c r="B444" t="s">
        <v>44</v>
      </c>
      <c r="C444" t="str">
        <f>Tabla1[[#This Row],[DATE]]&amp;Tabla1[[#This Row],[PRODUCT ID]]</f>
        <v>44810P0005</v>
      </c>
      <c r="D444">
        <v>12</v>
      </c>
      <c r="E444" t="s">
        <v>68</v>
      </c>
      <c r="F444" t="s">
        <v>71</v>
      </c>
      <c r="G444" s="5">
        <v>27</v>
      </c>
      <c r="H444" t="s">
        <v>95</v>
      </c>
      <c r="I444" t="s">
        <v>119</v>
      </c>
      <c r="J444" t="s">
        <v>122</v>
      </c>
      <c r="K444" s="12">
        <v>133</v>
      </c>
      <c r="L444" s="12">
        <v>155.61000000000001</v>
      </c>
      <c r="M444" s="12">
        <v>1596</v>
      </c>
      <c r="N444" s="8">
        <v>1867.32</v>
      </c>
      <c r="O444">
        <v>6</v>
      </c>
      <c r="P444" t="s">
        <v>134</v>
      </c>
      <c r="Q444">
        <v>2022</v>
      </c>
      <c r="R444" s="3">
        <v>44810</v>
      </c>
      <c r="S444" s="8">
        <f>Tabla1[[#This Row],[DISCOUNT %]]%*Tabla1[[#This Row],[Total Selling Value]]</f>
        <v>504.1764</v>
      </c>
      <c r="T444" s="12">
        <f>Tabla1[[#This Row],[SELLING PRICE]]-Tabla1[[#This Row],[BUYING PRIZE]]</f>
        <v>22.610000000000014</v>
      </c>
      <c r="U444" s="12">
        <f>Tabla1[[#This Row],[profit_per_product]]*Tabla1[[#This Row],[QUANTITY]]</f>
        <v>271.32000000000016</v>
      </c>
      <c r="V444" s="16">
        <f>Tabla1[[#This Row],[total_profit]]/Tabla1[[#This Row],[Total Selling Value]]</f>
        <v>0.14529914529914539</v>
      </c>
      <c r="W444" s="4" t="str">
        <f>IF(Tabla1[[#This Row],[Total Buying Value]]&gt;=((2/3)*MAX(Tabla1[Total Buying Value])),"Grande",IF(Tabla1[[#This Row],[Total Buying Value]]&lt;=((1/3)*MAX(Tabla1[Total Buying Value])),"Pequeña","Mediana"))</f>
        <v>Grande</v>
      </c>
      <c r="X444" s="4" t="str">
        <f>IF(Tabla1[[#This Row],[PAYMENT MODE]]="CASH","VERDADERO","FALSO")</f>
        <v>FALSO</v>
      </c>
      <c r="Y444" s="15" t="str">
        <f>TEXT(Tabla1[[#This Row],[formatted_date]],"mmm-aaaa")</f>
        <v>sep-2022</v>
      </c>
    </row>
    <row r="445" spans="1:25">
      <c r="A445">
        <v>44813</v>
      </c>
      <c r="B445" t="s">
        <v>61</v>
      </c>
      <c r="C445" t="str">
        <f>Tabla1[[#This Row],[DATE]]&amp;Tabla1[[#This Row],[PRODUCT ID]]</f>
        <v>44813P0041</v>
      </c>
      <c r="D445">
        <v>9</v>
      </c>
      <c r="E445" t="s">
        <v>70</v>
      </c>
      <c r="F445" t="s">
        <v>71</v>
      </c>
      <c r="G445" s="5">
        <v>53</v>
      </c>
      <c r="H445" t="s">
        <v>114</v>
      </c>
      <c r="I445" t="s">
        <v>118</v>
      </c>
      <c r="J445" t="s">
        <v>122</v>
      </c>
      <c r="K445" s="12">
        <v>138</v>
      </c>
      <c r="L445" s="12">
        <v>173.88</v>
      </c>
      <c r="M445" s="12">
        <v>1242</v>
      </c>
      <c r="N445" s="8">
        <v>1564.92</v>
      </c>
      <c r="O445">
        <v>9</v>
      </c>
      <c r="P445" t="s">
        <v>134</v>
      </c>
      <c r="Q445">
        <v>2022</v>
      </c>
      <c r="R445" s="3">
        <v>44813</v>
      </c>
      <c r="S445" s="8">
        <f>Tabla1[[#This Row],[DISCOUNT %]]%*Tabla1[[#This Row],[Total Selling Value]]</f>
        <v>829.40760000000012</v>
      </c>
      <c r="T445" s="12">
        <f>Tabla1[[#This Row],[SELLING PRICE]]-Tabla1[[#This Row],[BUYING PRIZE]]</f>
        <v>35.879999999999995</v>
      </c>
      <c r="U445" s="12">
        <f>Tabla1[[#This Row],[profit_per_product]]*Tabla1[[#This Row],[QUANTITY]]</f>
        <v>322.91999999999996</v>
      </c>
      <c r="V445" s="16">
        <f>Tabla1[[#This Row],[total_profit]]/Tabla1[[#This Row],[Total Selling Value]]</f>
        <v>0.20634920634920631</v>
      </c>
      <c r="W445" s="4" t="str">
        <f>IF(Tabla1[[#This Row],[Total Buying Value]]&gt;=((2/3)*MAX(Tabla1[Total Buying Value])),"Grande",IF(Tabla1[[#This Row],[Total Buying Value]]&lt;=((1/3)*MAX(Tabla1[Total Buying Value])),"Pequeña","Mediana"))</f>
        <v>Mediana</v>
      </c>
      <c r="X445" s="4" t="str">
        <f>IF(Tabla1[[#This Row],[PAYMENT MODE]]="CASH","VERDADERO","FALSO")</f>
        <v>FALSO</v>
      </c>
      <c r="Y445" s="15" t="str">
        <f>TEXT(Tabla1[[#This Row],[formatted_date]],"mmm-aaaa")</f>
        <v>sep-2022</v>
      </c>
    </row>
    <row r="446" spans="1:25">
      <c r="A446">
        <v>44813</v>
      </c>
      <c r="B446" t="s">
        <v>26</v>
      </c>
      <c r="C446" t="str">
        <f>Tabla1[[#This Row],[DATE]]&amp;Tabla1[[#This Row],[PRODUCT ID]]</f>
        <v>44813P0003</v>
      </c>
      <c r="D446">
        <v>3</v>
      </c>
      <c r="E446" t="s">
        <v>70</v>
      </c>
      <c r="F446" t="s">
        <v>71</v>
      </c>
      <c r="G446" s="5">
        <v>28</v>
      </c>
      <c r="H446" t="s">
        <v>79</v>
      </c>
      <c r="I446" t="s">
        <v>119</v>
      </c>
      <c r="J446" t="s">
        <v>123</v>
      </c>
      <c r="K446" s="12">
        <v>71</v>
      </c>
      <c r="L446" s="12">
        <v>80.94</v>
      </c>
      <c r="M446" s="12">
        <v>213</v>
      </c>
      <c r="N446" s="8">
        <v>242.82</v>
      </c>
      <c r="O446">
        <v>9</v>
      </c>
      <c r="P446" t="s">
        <v>134</v>
      </c>
      <c r="Q446">
        <v>2022</v>
      </c>
      <c r="R446" s="3">
        <v>44813</v>
      </c>
      <c r="S446" s="8">
        <f>Tabla1[[#This Row],[DISCOUNT %]]%*Tabla1[[#This Row],[Total Selling Value]]</f>
        <v>67.98960000000001</v>
      </c>
      <c r="T446" s="12">
        <f>Tabla1[[#This Row],[SELLING PRICE]]-Tabla1[[#This Row],[BUYING PRIZE]]</f>
        <v>9.9399999999999977</v>
      </c>
      <c r="U446" s="12">
        <f>Tabla1[[#This Row],[profit_per_product]]*Tabla1[[#This Row],[QUANTITY]]</f>
        <v>29.819999999999993</v>
      </c>
      <c r="V446" s="16">
        <f>Tabla1[[#This Row],[total_profit]]/Tabla1[[#This Row],[Total Selling Value]]</f>
        <v>0.12280701754385963</v>
      </c>
      <c r="W446" s="4" t="str">
        <f>IF(Tabla1[[#This Row],[Total Buying Value]]&gt;=((2/3)*MAX(Tabla1[Total Buying Value])),"Grande",IF(Tabla1[[#This Row],[Total Buying Value]]&lt;=((1/3)*MAX(Tabla1[Total Buying Value])),"Pequeña","Mediana"))</f>
        <v>Pequeña</v>
      </c>
      <c r="X446" s="4" t="str">
        <f>IF(Tabla1[[#This Row],[PAYMENT MODE]]="CASH","VERDADERO","FALSO")</f>
        <v>FALSO</v>
      </c>
      <c r="Y446" s="15" t="str">
        <f>TEXT(Tabla1[[#This Row],[formatted_date]],"mmm-aaaa")</f>
        <v>sep-2022</v>
      </c>
    </row>
    <row r="447" spans="1:25">
      <c r="A447">
        <v>44814</v>
      </c>
      <c r="B447" t="s">
        <v>24</v>
      </c>
      <c r="C447" t="str">
        <f>Tabla1[[#This Row],[DATE]]&amp;Tabla1[[#This Row],[PRODUCT ID]]</f>
        <v>44814P0035</v>
      </c>
      <c r="D447">
        <v>15</v>
      </c>
      <c r="E447" t="s">
        <v>71</v>
      </c>
      <c r="F447" t="s">
        <v>138</v>
      </c>
      <c r="G447" s="5">
        <v>42</v>
      </c>
      <c r="H447" t="s">
        <v>77</v>
      </c>
      <c r="I447" t="s">
        <v>121</v>
      </c>
      <c r="J447" t="s">
        <v>125</v>
      </c>
      <c r="K447" s="12">
        <v>5</v>
      </c>
      <c r="L447" s="12">
        <v>6.7</v>
      </c>
      <c r="M447" s="12">
        <v>75</v>
      </c>
      <c r="N447" s="8">
        <v>100.5</v>
      </c>
      <c r="O447">
        <v>10</v>
      </c>
      <c r="P447" t="s">
        <v>134</v>
      </c>
      <c r="Q447">
        <v>2022</v>
      </c>
      <c r="R447" s="3">
        <v>44814</v>
      </c>
      <c r="S447" s="8">
        <f>Tabla1[[#This Row],[DISCOUNT %]]%*Tabla1[[#This Row],[Total Selling Value]]</f>
        <v>42.21</v>
      </c>
      <c r="T447" s="12">
        <f>Tabla1[[#This Row],[SELLING PRICE]]-Tabla1[[#This Row],[BUYING PRIZE]]</f>
        <v>1.7000000000000002</v>
      </c>
      <c r="U447" s="12">
        <f>Tabla1[[#This Row],[profit_per_product]]*Tabla1[[#This Row],[QUANTITY]]</f>
        <v>25.500000000000004</v>
      </c>
      <c r="V447" s="16">
        <f>Tabla1[[#This Row],[total_profit]]/Tabla1[[#This Row],[Total Selling Value]]</f>
        <v>0.2537313432835821</v>
      </c>
      <c r="W447" s="4" t="str">
        <f>IF(Tabla1[[#This Row],[Total Buying Value]]&gt;=((2/3)*MAX(Tabla1[Total Buying Value])),"Grande",IF(Tabla1[[#This Row],[Total Buying Value]]&lt;=((1/3)*MAX(Tabla1[Total Buying Value])),"Pequeña","Mediana"))</f>
        <v>Pequeña</v>
      </c>
      <c r="X447" s="4" t="str">
        <f>IF(Tabla1[[#This Row],[PAYMENT MODE]]="CASH","VERDADERO","FALSO")</f>
        <v>VERDADERO</v>
      </c>
      <c r="Y447" s="15" t="str">
        <f>TEXT(Tabla1[[#This Row],[formatted_date]],"mmm-aaaa")</f>
        <v>sep-2022</v>
      </c>
    </row>
    <row r="448" spans="1:25">
      <c r="A448">
        <v>44814</v>
      </c>
      <c r="B448" t="s">
        <v>21</v>
      </c>
      <c r="C448" t="str">
        <f>Tabla1[[#This Row],[DATE]]&amp;Tabla1[[#This Row],[PRODUCT ID]]</f>
        <v>44814P0038</v>
      </c>
      <c r="D448">
        <v>4</v>
      </c>
      <c r="E448" t="s">
        <v>70</v>
      </c>
      <c r="F448" t="s">
        <v>138</v>
      </c>
      <c r="G448" s="5">
        <v>3</v>
      </c>
      <c r="H448" t="s">
        <v>74</v>
      </c>
      <c r="I448" t="s">
        <v>118</v>
      </c>
      <c r="J448" t="s">
        <v>123</v>
      </c>
      <c r="K448" s="12">
        <v>72</v>
      </c>
      <c r="L448" s="12">
        <v>79.92</v>
      </c>
      <c r="M448" s="12">
        <v>288</v>
      </c>
      <c r="N448" s="8">
        <v>319.68</v>
      </c>
      <c r="O448">
        <v>10</v>
      </c>
      <c r="P448" t="s">
        <v>134</v>
      </c>
      <c r="Q448">
        <v>2022</v>
      </c>
      <c r="R448" s="3">
        <v>44814</v>
      </c>
      <c r="S448" s="8">
        <f>Tabla1[[#This Row],[DISCOUNT %]]%*Tabla1[[#This Row],[Total Selling Value]]</f>
        <v>9.5904000000000007</v>
      </c>
      <c r="T448" s="12">
        <f>Tabla1[[#This Row],[SELLING PRICE]]-Tabla1[[#This Row],[BUYING PRIZE]]</f>
        <v>7.9200000000000017</v>
      </c>
      <c r="U448" s="12">
        <f>Tabla1[[#This Row],[profit_per_product]]*Tabla1[[#This Row],[QUANTITY]]</f>
        <v>31.680000000000007</v>
      </c>
      <c r="V448" s="16">
        <f>Tabla1[[#This Row],[total_profit]]/Tabla1[[#This Row],[Total Selling Value]]</f>
        <v>9.9099099099099114E-2</v>
      </c>
      <c r="W448" s="4" t="str">
        <f>IF(Tabla1[[#This Row],[Total Buying Value]]&gt;=((2/3)*MAX(Tabla1[Total Buying Value])),"Grande",IF(Tabla1[[#This Row],[Total Buying Value]]&lt;=((1/3)*MAX(Tabla1[Total Buying Value])),"Pequeña","Mediana"))</f>
        <v>Pequeña</v>
      </c>
      <c r="X448" s="4" t="str">
        <f>IF(Tabla1[[#This Row],[PAYMENT MODE]]="CASH","VERDADERO","FALSO")</f>
        <v>VERDADERO</v>
      </c>
      <c r="Y448" s="15" t="str">
        <f>TEXT(Tabla1[[#This Row],[formatted_date]],"mmm-aaaa")</f>
        <v>sep-2022</v>
      </c>
    </row>
    <row r="449" spans="1:25">
      <c r="A449">
        <v>44818</v>
      </c>
      <c r="B449" t="s">
        <v>39</v>
      </c>
      <c r="C449" t="str">
        <f>Tabla1[[#This Row],[DATE]]&amp;Tabla1[[#This Row],[PRODUCT ID]]</f>
        <v>44818P0029</v>
      </c>
      <c r="D449">
        <v>3</v>
      </c>
      <c r="E449" t="s">
        <v>70</v>
      </c>
      <c r="F449" t="s">
        <v>138</v>
      </c>
      <c r="G449" s="5">
        <v>39</v>
      </c>
      <c r="H449" t="s">
        <v>89</v>
      </c>
      <c r="I449" t="s">
        <v>121</v>
      </c>
      <c r="J449" t="s">
        <v>124</v>
      </c>
      <c r="K449" s="12">
        <v>47</v>
      </c>
      <c r="L449" s="12">
        <v>53.11</v>
      </c>
      <c r="M449" s="12">
        <v>141</v>
      </c>
      <c r="N449" s="8">
        <v>159.33000000000001</v>
      </c>
      <c r="O449">
        <v>14</v>
      </c>
      <c r="P449" t="s">
        <v>134</v>
      </c>
      <c r="Q449">
        <v>2022</v>
      </c>
      <c r="R449" s="3">
        <v>44818</v>
      </c>
      <c r="S449" s="8">
        <f>Tabla1[[#This Row],[DISCOUNT %]]%*Tabla1[[#This Row],[Total Selling Value]]</f>
        <v>62.138700000000007</v>
      </c>
      <c r="T449" s="12">
        <f>Tabla1[[#This Row],[SELLING PRICE]]-Tabla1[[#This Row],[BUYING PRIZE]]</f>
        <v>6.1099999999999994</v>
      </c>
      <c r="U449" s="12">
        <f>Tabla1[[#This Row],[profit_per_product]]*Tabla1[[#This Row],[QUANTITY]]</f>
        <v>18.329999999999998</v>
      </c>
      <c r="V449" s="16">
        <f>Tabla1[[#This Row],[total_profit]]/Tabla1[[#This Row],[Total Selling Value]]</f>
        <v>0.1150442477876106</v>
      </c>
      <c r="W449" s="4" t="str">
        <f>IF(Tabla1[[#This Row],[Total Buying Value]]&gt;=((2/3)*MAX(Tabla1[Total Buying Value])),"Grande",IF(Tabla1[[#This Row],[Total Buying Value]]&lt;=((1/3)*MAX(Tabla1[Total Buying Value])),"Pequeña","Mediana"))</f>
        <v>Pequeña</v>
      </c>
      <c r="X449" s="4" t="str">
        <f>IF(Tabla1[[#This Row],[PAYMENT MODE]]="CASH","VERDADERO","FALSO")</f>
        <v>VERDADERO</v>
      </c>
      <c r="Y449" s="15" t="str">
        <f>TEXT(Tabla1[[#This Row],[formatted_date]],"mmm-aaaa")</f>
        <v>sep-2022</v>
      </c>
    </row>
    <row r="450" spans="1:25">
      <c r="A450">
        <v>44819</v>
      </c>
      <c r="B450" t="s">
        <v>28</v>
      </c>
      <c r="C450" t="str">
        <f>Tabla1[[#This Row],[DATE]]&amp;Tabla1[[#This Row],[PRODUCT ID]]</f>
        <v>44819P0037</v>
      </c>
      <c r="D450">
        <v>15</v>
      </c>
      <c r="E450" t="s">
        <v>71</v>
      </c>
      <c r="F450" t="s">
        <v>71</v>
      </c>
      <c r="G450" s="5">
        <v>33</v>
      </c>
      <c r="H450" t="s">
        <v>93</v>
      </c>
      <c r="I450" t="s">
        <v>118</v>
      </c>
      <c r="J450" t="s">
        <v>123</v>
      </c>
      <c r="K450" s="12">
        <v>67</v>
      </c>
      <c r="L450" s="12">
        <v>85.76</v>
      </c>
      <c r="M450" s="12">
        <v>1005</v>
      </c>
      <c r="N450" s="8">
        <v>1286.4000000000001</v>
      </c>
      <c r="O450">
        <v>15</v>
      </c>
      <c r="P450" t="s">
        <v>134</v>
      </c>
      <c r="Q450">
        <v>2022</v>
      </c>
      <c r="R450" s="3">
        <v>44819</v>
      </c>
      <c r="S450" s="8">
        <f>Tabla1[[#This Row],[DISCOUNT %]]%*Tabla1[[#This Row],[Total Selling Value]]</f>
        <v>424.51200000000006</v>
      </c>
      <c r="T450" s="12">
        <f>Tabla1[[#This Row],[SELLING PRICE]]-Tabla1[[#This Row],[BUYING PRIZE]]</f>
        <v>18.760000000000005</v>
      </c>
      <c r="U450" s="12">
        <f>Tabla1[[#This Row],[profit_per_product]]*Tabla1[[#This Row],[QUANTITY]]</f>
        <v>281.40000000000009</v>
      </c>
      <c r="V450" s="16">
        <f>Tabla1[[#This Row],[total_profit]]/Tabla1[[#This Row],[Total Selling Value]]</f>
        <v>0.21875000000000006</v>
      </c>
      <c r="W450" s="4" t="str">
        <f>IF(Tabla1[[#This Row],[Total Buying Value]]&gt;=((2/3)*MAX(Tabla1[Total Buying Value])),"Grande",IF(Tabla1[[#This Row],[Total Buying Value]]&lt;=((1/3)*MAX(Tabla1[Total Buying Value])),"Pequeña","Mediana"))</f>
        <v>Mediana</v>
      </c>
      <c r="X450" s="4" t="str">
        <f>IF(Tabla1[[#This Row],[PAYMENT MODE]]="CASH","VERDADERO","FALSO")</f>
        <v>FALSO</v>
      </c>
      <c r="Y450" s="15" t="str">
        <f>TEXT(Tabla1[[#This Row],[formatted_date]],"mmm-aaaa")</f>
        <v>sep-2022</v>
      </c>
    </row>
    <row r="451" spans="1:25">
      <c r="A451">
        <v>44822</v>
      </c>
      <c r="B451" t="s">
        <v>62</v>
      </c>
      <c r="C451" t="str">
        <f>Tabla1[[#This Row],[DATE]]&amp;Tabla1[[#This Row],[PRODUCT ID]]</f>
        <v>44822P0026</v>
      </c>
      <c r="D451">
        <v>14</v>
      </c>
      <c r="E451" t="s">
        <v>71</v>
      </c>
      <c r="F451" t="s">
        <v>138</v>
      </c>
      <c r="G451" s="5">
        <v>28</v>
      </c>
      <c r="H451" t="s">
        <v>115</v>
      </c>
      <c r="I451" t="s">
        <v>121</v>
      </c>
      <c r="J451" t="s">
        <v>125</v>
      </c>
      <c r="K451" s="12">
        <v>18</v>
      </c>
      <c r="L451" s="12">
        <v>24.66</v>
      </c>
      <c r="M451" s="12">
        <v>252</v>
      </c>
      <c r="N451" s="8">
        <v>345.24</v>
      </c>
      <c r="O451">
        <v>18</v>
      </c>
      <c r="P451" t="s">
        <v>134</v>
      </c>
      <c r="Q451">
        <v>2022</v>
      </c>
      <c r="R451" s="3">
        <v>44822</v>
      </c>
      <c r="S451" s="8">
        <f>Tabla1[[#This Row],[DISCOUNT %]]%*Tabla1[[#This Row],[Total Selling Value]]</f>
        <v>96.667200000000008</v>
      </c>
      <c r="T451" s="12">
        <f>Tabla1[[#This Row],[SELLING PRICE]]-Tabla1[[#This Row],[BUYING PRIZE]]</f>
        <v>6.66</v>
      </c>
      <c r="U451" s="12">
        <f>Tabla1[[#This Row],[profit_per_product]]*Tabla1[[#This Row],[QUANTITY]]</f>
        <v>93.240000000000009</v>
      </c>
      <c r="V451" s="16">
        <f>Tabla1[[#This Row],[total_profit]]/Tabla1[[#This Row],[Total Selling Value]]</f>
        <v>0.27007299270072993</v>
      </c>
      <c r="W451" s="4" t="str">
        <f>IF(Tabla1[[#This Row],[Total Buying Value]]&gt;=((2/3)*MAX(Tabla1[Total Buying Value])),"Grande",IF(Tabla1[[#This Row],[Total Buying Value]]&lt;=((1/3)*MAX(Tabla1[Total Buying Value])),"Pequeña","Mediana"))</f>
        <v>Pequeña</v>
      </c>
      <c r="X451" s="4" t="str">
        <f>IF(Tabla1[[#This Row],[PAYMENT MODE]]="CASH","VERDADERO","FALSO")</f>
        <v>VERDADERO</v>
      </c>
      <c r="Y451" s="15" t="str">
        <f>TEXT(Tabla1[[#This Row],[formatted_date]],"mmm-aaaa")</f>
        <v>sep-2022</v>
      </c>
    </row>
    <row r="452" spans="1:25">
      <c r="A452">
        <v>44823</v>
      </c>
      <c r="B452" t="s">
        <v>58</v>
      </c>
      <c r="C452" t="str">
        <f>Tabla1[[#This Row],[DATE]]&amp;Tabla1[[#This Row],[PRODUCT ID]]</f>
        <v>44823P0033</v>
      </c>
      <c r="D452">
        <v>8</v>
      </c>
      <c r="E452" t="s">
        <v>68</v>
      </c>
      <c r="F452" t="s">
        <v>138</v>
      </c>
      <c r="G452" s="5">
        <v>54</v>
      </c>
      <c r="H452" t="s">
        <v>110</v>
      </c>
      <c r="I452" t="s">
        <v>121</v>
      </c>
      <c r="J452" t="s">
        <v>123</v>
      </c>
      <c r="K452" s="12">
        <v>95</v>
      </c>
      <c r="L452" s="12">
        <v>119.7</v>
      </c>
      <c r="M452" s="12">
        <v>760</v>
      </c>
      <c r="N452" s="8">
        <v>957.6</v>
      </c>
      <c r="O452">
        <v>19</v>
      </c>
      <c r="P452" t="s">
        <v>134</v>
      </c>
      <c r="Q452">
        <v>2022</v>
      </c>
      <c r="R452" s="3">
        <v>44823</v>
      </c>
      <c r="S452" s="8">
        <f>Tabla1[[#This Row],[DISCOUNT %]]%*Tabla1[[#This Row],[Total Selling Value]]</f>
        <v>517.10400000000004</v>
      </c>
      <c r="T452" s="12">
        <f>Tabla1[[#This Row],[SELLING PRICE]]-Tabla1[[#This Row],[BUYING PRIZE]]</f>
        <v>24.700000000000003</v>
      </c>
      <c r="U452" s="12">
        <f>Tabla1[[#This Row],[profit_per_product]]*Tabla1[[#This Row],[QUANTITY]]</f>
        <v>197.60000000000002</v>
      </c>
      <c r="V452" s="16">
        <f>Tabla1[[#This Row],[total_profit]]/Tabla1[[#This Row],[Total Selling Value]]</f>
        <v>0.20634920634920637</v>
      </c>
      <c r="W452" s="4" t="str">
        <f>IF(Tabla1[[#This Row],[Total Buying Value]]&gt;=((2/3)*MAX(Tabla1[Total Buying Value])),"Grande",IF(Tabla1[[#This Row],[Total Buying Value]]&lt;=((1/3)*MAX(Tabla1[Total Buying Value])),"Pequeña","Mediana"))</f>
        <v>Mediana</v>
      </c>
      <c r="X452" s="4" t="str">
        <f>IF(Tabla1[[#This Row],[PAYMENT MODE]]="CASH","VERDADERO","FALSO")</f>
        <v>VERDADERO</v>
      </c>
      <c r="Y452" s="15" t="str">
        <f>TEXT(Tabla1[[#This Row],[formatted_date]],"mmm-aaaa")</f>
        <v>sep-2022</v>
      </c>
    </row>
    <row r="453" spans="1:25">
      <c r="A453">
        <v>44824</v>
      </c>
      <c r="B453" t="s">
        <v>58</v>
      </c>
      <c r="C453" t="str">
        <f>Tabla1[[#This Row],[DATE]]&amp;Tabla1[[#This Row],[PRODUCT ID]]</f>
        <v>44824P0033</v>
      </c>
      <c r="D453">
        <v>6</v>
      </c>
      <c r="E453" t="s">
        <v>70</v>
      </c>
      <c r="F453" t="s">
        <v>71</v>
      </c>
      <c r="G453" s="5">
        <v>45</v>
      </c>
      <c r="H453" t="s">
        <v>110</v>
      </c>
      <c r="I453" t="s">
        <v>121</v>
      </c>
      <c r="J453" t="s">
        <v>123</v>
      </c>
      <c r="K453" s="12">
        <v>95</v>
      </c>
      <c r="L453" s="12">
        <v>119.7</v>
      </c>
      <c r="M453" s="12">
        <v>570</v>
      </c>
      <c r="N453" s="8">
        <v>718.2</v>
      </c>
      <c r="O453">
        <v>20</v>
      </c>
      <c r="P453" t="s">
        <v>134</v>
      </c>
      <c r="Q453">
        <v>2022</v>
      </c>
      <c r="R453" s="3">
        <v>44824</v>
      </c>
      <c r="S453" s="8">
        <f>Tabla1[[#This Row],[DISCOUNT %]]%*Tabla1[[#This Row],[Total Selling Value]]</f>
        <v>323.19000000000005</v>
      </c>
      <c r="T453" s="12">
        <f>Tabla1[[#This Row],[SELLING PRICE]]-Tabla1[[#This Row],[BUYING PRIZE]]</f>
        <v>24.700000000000003</v>
      </c>
      <c r="U453" s="12">
        <f>Tabla1[[#This Row],[profit_per_product]]*Tabla1[[#This Row],[QUANTITY]]</f>
        <v>148.20000000000002</v>
      </c>
      <c r="V453" s="16">
        <f>Tabla1[[#This Row],[total_profit]]/Tabla1[[#This Row],[Total Selling Value]]</f>
        <v>0.20634920634920637</v>
      </c>
      <c r="W453" s="4" t="str">
        <f>IF(Tabla1[[#This Row],[Total Buying Value]]&gt;=((2/3)*MAX(Tabla1[Total Buying Value])),"Grande",IF(Tabla1[[#This Row],[Total Buying Value]]&lt;=((1/3)*MAX(Tabla1[Total Buying Value])),"Pequeña","Mediana"))</f>
        <v>Pequeña</v>
      </c>
      <c r="X453" s="4" t="str">
        <f>IF(Tabla1[[#This Row],[PAYMENT MODE]]="CASH","VERDADERO","FALSO")</f>
        <v>FALSO</v>
      </c>
      <c r="Y453" s="15" t="str">
        <f>TEXT(Tabla1[[#This Row],[formatted_date]],"mmm-aaaa")</f>
        <v>sep-2022</v>
      </c>
    </row>
    <row r="454" spans="1:25">
      <c r="A454">
        <v>44824</v>
      </c>
      <c r="B454" t="s">
        <v>36</v>
      </c>
      <c r="C454" t="str">
        <f>Tabla1[[#This Row],[DATE]]&amp;Tabla1[[#This Row],[PRODUCT ID]]</f>
        <v>44824P0001</v>
      </c>
      <c r="D454">
        <v>10</v>
      </c>
      <c r="E454" t="s">
        <v>70</v>
      </c>
      <c r="F454" t="s">
        <v>71</v>
      </c>
      <c r="G454" s="5">
        <v>35</v>
      </c>
      <c r="H454" t="s">
        <v>86</v>
      </c>
      <c r="I454" t="s">
        <v>119</v>
      </c>
      <c r="J454" t="s">
        <v>123</v>
      </c>
      <c r="K454" s="12">
        <v>98</v>
      </c>
      <c r="L454" s="12">
        <v>103.88</v>
      </c>
      <c r="M454" s="12">
        <v>980</v>
      </c>
      <c r="N454" s="8">
        <v>1038.8</v>
      </c>
      <c r="O454">
        <v>20</v>
      </c>
      <c r="P454" t="s">
        <v>134</v>
      </c>
      <c r="Q454">
        <v>2022</v>
      </c>
      <c r="R454" s="3">
        <v>44824</v>
      </c>
      <c r="S454" s="8">
        <f>Tabla1[[#This Row],[DISCOUNT %]]%*Tabla1[[#This Row],[Total Selling Value]]</f>
        <v>363.58</v>
      </c>
      <c r="T454" s="12">
        <f>Tabla1[[#This Row],[SELLING PRICE]]-Tabla1[[#This Row],[BUYING PRIZE]]</f>
        <v>5.8799999999999955</v>
      </c>
      <c r="U454" s="12">
        <f>Tabla1[[#This Row],[profit_per_product]]*Tabla1[[#This Row],[QUANTITY]]</f>
        <v>58.799999999999955</v>
      </c>
      <c r="V454" s="16">
        <f>Tabla1[[#This Row],[total_profit]]/Tabla1[[#This Row],[Total Selling Value]]</f>
        <v>5.660377358490562E-2</v>
      </c>
      <c r="W454" s="4" t="str">
        <f>IF(Tabla1[[#This Row],[Total Buying Value]]&gt;=((2/3)*MAX(Tabla1[Total Buying Value])),"Grande",IF(Tabla1[[#This Row],[Total Buying Value]]&lt;=((1/3)*MAX(Tabla1[Total Buying Value])),"Pequeña","Mediana"))</f>
        <v>Mediana</v>
      </c>
      <c r="X454" s="4" t="str">
        <f>IF(Tabla1[[#This Row],[PAYMENT MODE]]="CASH","VERDADERO","FALSO")</f>
        <v>FALSO</v>
      </c>
      <c r="Y454" s="15" t="str">
        <f>TEXT(Tabla1[[#This Row],[formatted_date]],"mmm-aaaa")</f>
        <v>sep-2022</v>
      </c>
    </row>
    <row r="455" spans="1:25">
      <c r="A455">
        <v>44825</v>
      </c>
      <c r="B455" t="s">
        <v>50</v>
      </c>
      <c r="C455" t="str">
        <f>Tabla1[[#This Row],[DATE]]&amp;Tabla1[[#This Row],[PRODUCT ID]]</f>
        <v>44825P0018</v>
      </c>
      <c r="D455">
        <v>14</v>
      </c>
      <c r="E455" t="s">
        <v>71</v>
      </c>
      <c r="F455" t="s">
        <v>71</v>
      </c>
      <c r="G455" s="5">
        <v>31</v>
      </c>
      <c r="H455" t="s">
        <v>102</v>
      </c>
      <c r="I455" t="s">
        <v>120</v>
      </c>
      <c r="J455" t="s">
        <v>125</v>
      </c>
      <c r="K455" s="12">
        <v>37</v>
      </c>
      <c r="L455" s="12">
        <v>49.21</v>
      </c>
      <c r="M455" s="12">
        <v>518</v>
      </c>
      <c r="N455" s="8">
        <v>688.94</v>
      </c>
      <c r="O455">
        <v>21</v>
      </c>
      <c r="P455" t="s">
        <v>134</v>
      </c>
      <c r="Q455">
        <v>2022</v>
      </c>
      <c r="R455" s="3">
        <v>44825</v>
      </c>
      <c r="S455" s="8">
        <f>Tabla1[[#This Row],[DISCOUNT %]]%*Tabla1[[#This Row],[Total Selling Value]]</f>
        <v>213.57140000000001</v>
      </c>
      <c r="T455" s="12">
        <f>Tabla1[[#This Row],[SELLING PRICE]]-Tabla1[[#This Row],[BUYING PRIZE]]</f>
        <v>12.21</v>
      </c>
      <c r="U455" s="12">
        <f>Tabla1[[#This Row],[profit_per_product]]*Tabla1[[#This Row],[QUANTITY]]</f>
        <v>170.94</v>
      </c>
      <c r="V455" s="16">
        <f>Tabla1[[#This Row],[total_profit]]/Tabla1[[#This Row],[Total Selling Value]]</f>
        <v>0.24812030075187969</v>
      </c>
      <c r="W455" s="4" t="str">
        <f>IF(Tabla1[[#This Row],[Total Buying Value]]&gt;=((2/3)*MAX(Tabla1[Total Buying Value])),"Grande",IF(Tabla1[[#This Row],[Total Buying Value]]&lt;=((1/3)*MAX(Tabla1[Total Buying Value])),"Pequeña","Mediana"))</f>
        <v>Pequeña</v>
      </c>
      <c r="X455" s="4" t="str">
        <f>IF(Tabla1[[#This Row],[PAYMENT MODE]]="CASH","VERDADERO","FALSO")</f>
        <v>FALSO</v>
      </c>
      <c r="Y455" s="15" t="str">
        <f>TEXT(Tabla1[[#This Row],[formatted_date]],"mmm-aaaa")</f>
        <v>sep-2022</v>
      </c>
    </row>
    <row r="456" spans="1:25">
      <c r="A456">
        <v>44825</v>
      </c>
      <c r="B456" t="s">
        <v>62</v>
      </c>
      <c r="C456" t="str">
        <f>Tabla1[[#This Row],[DATE]]&amp;Tabla1[[#This Row],[PRODUCT ID]]</f>
        <v>44825P0026</v>
      </c>
      <c r="D456">
        <v>5</v>
      </c>
      <c r="E456" t="s">
        <v>70</v>
      </c>
      <c r="F456" t="s">
        <v>138</v>
      </c>
      <c r="G456" s="5">
        <v>12</v>
      </c>
      <c r="H456" t="s">
        <v>115</v>
      </c>
      <c r="I456" t="s">
        <v>121</v>
      </c>
      <c r="J456" t="s">
        <v>125</v>
      </c>
      <c r="K456" s="12">
        <v>18</v>
      </c>
      <c r="L456" s="12">
        <v>24.66</v>
      </c>
      <c r="M456" s="12">
        <v>90</v>
      </c>
      <c r="N456" s="8">
        <v>123.3</v>
      </c>
      <c r="O456">
        <v>21</v>
      </c>
      <c r="P456" t="s">
        <v>134</v>
      </c>
      <c r="Q456">
        <v>2022</v>
      </c>
      <c r="R456" s="3">
        <v>44825</v>
      </c>
      <c r="S456" s="8">
        <f>Tabla1[[#This Row],[DISCOUNT %]]%*Tabla1[[#This Row],[Total Selling Value]]</f>
        <v>14.795999999999999</v>
      </c>
      <c r="T456" s="12">
        <f>Tabla1[[#This Row],[SELLING PRICE]]-Tabla1[[#This Row],[BUYING PRIZE]]</f>
        <v>6.66</v>
      </c>
      <c r="U456" s="12">
        <f>Tabla1[[#This Row],[profit_per_product]]*Tabla1[[#This Row],[QUANTITY]]</f>
        <v>33.299999999999997</v>
      </c>
      <c r="V456" s="16">
        <f>Tabla1[[#This Row],[total_profit]]/Tabla1[[#This Row],[Total Selling Value]]</f>
        <v>0.27007299270072993</v>
      </c>
      <c r="W456" s="4" t="str">
        <f>IF(Tabla1[[#This Row],[Total Buying Value]]&gt;=((2/3)*MAX(Tabla1[Total Buying Value])),"Grande",IF(Tabla1[[#This Row],[Total Buying Value]]&lt;=((1/3)*MAX(Tabla1[Total Buying Value])),"Pequeña","Mediana"))</f>
        <v>Pequeña</v>
      </c>
      <c r="X456" s="4" t="str">
        <f>IF(Tabla1[[#This Row],[PAYMENT MODE]]="CASH","VERDADERO","FALSO")</f>
        <v>VERDADERO</v>
      </c>
      <c r="Y456" s="15" t="str">
        <f>TEXT(Tabla1[[#This Row],[formatted_date]],"mmm-aaaa")</f>
        <v>sep-2022</v>
      </c>
    </row>
    <row r="457" spans="1:25">
      <c r="A457">
        <v>44826</v>
      </c>
      <c r="B457" t="s">
        <v>43</v>
      </c>
      <c r="C457" t="str">
        <f>Tabla1[[#This Row],[DATE]]&amp;Tabla1[[#This Row],[PRODUCT ID]]</f>
        <v>44826P0043</v>
      </c>
      <c r="D457">
        <v>12</v>
      </c>
      <c r="E457" t="s">
        <v>71</v>
      </c>
      <c r="F457" t="s">
        <v>71</v>
      </c>
      <c r="G457" s="5">
        <v>28</v>
      </c>
      <c r="H457" t="s">
        <v>94</v>
      </c>
      <c r="I457" t="s">
        <v>118</v>
      </c>
      <c r="J457" t="s">
        <v>123</v>
      </c>
      <c r="K457" s="12">
        <v>67</v>
      </c>
      <c r="L457" s="12">
        <v>83.08</v>
      </c>
      <c r="M457" s="12">
        <v>804</v>
      </c>
      <c r="N457" s="8">
        <v>996.96</v>
      </c>
      <c r="O457">
        <v>22</v>
      </c>
      <c r="P457" t="s">
        <v>134</v>
      </c>
      <c r="Q457">
        <v>2022</v>
      </c>
      <c r="R457" s="3">
        <v>44826</v>
      </c>
      <c r="S457" s="8">
        <f>Tabla1[[#This Row],[DISCOUNT %]]%*Tabla1[[#This Row],[Total Selling Value]]</f>
        <v>279.14880000000005</v>
      </c>
      <c r="T457" s="12">
        <f>Tabla1[[#This Row],[SELLING PRICE]]-Tabla1[[#This Row],[BUYING PRIZE]]</f>
        <v>16.079999999999998</v>
      </c>
      <c r="U457" s="12">
        <f>Tabla1[[#This Row],[profit_per_product]]*Tabla1[[#This Row],[QUANTITY]]</f>
        <v>192.95999999999998</v>
      </c>
      <c r="V457" s="16">
        <f>Tabla1[[#This Row],[total_profit]]/Tabla1[[#This Row],[Total Selling Value]]</f>
        <v>0.19354838709677416</v>
      </c>
      <c r="W457" s="4" t="str">
        <f>IF(Tabla1[[#This Row],[Total Buying Value]]&gt;=((2/3)*MAX(Tabla1[Total Buying Value])),"Grande",IF(Tabla1[[#This Row],[Total Buying Value]]&lt;=((1/3)*MAX(Tabla1[Total Buying Value])),"Pequeña","Mediana"))</f>
        <v>Mediana</v>
      </c>
      <c r="X457" s="4" t="str">
        <f>IF(Tabla1[[#This Row],[PAYMENT MODE]]="CASH","VERDADERO","FALSO")</f>
        <v>FALSO</v>
      </c>
      <c r="Y457" s="15" t="str">
        <f>TEXT(Tabla1[[#This Row],[formatted_date]],"mmm-aaaa")</f>
        <v>sep-2022</v>
      </c>
    </row>
    <row r="458" spans="1:25">
      <c r="A458">
        <v>44827</v>
      </c>
      <c r="B458" t="s">
        <v>55</v>
      </c>
      <c r="C458" t="str">
        <f>Tabla1[[#This Row],[DATE]]&amp;Tabla1[[#This Row],[PRODUCT ID]]</f>
        <v>44827P0012</v>
      </c>
      <c r="D458">
        <v>12</v>
      </c>
      <c r="E458" t="s">
        <v>70</v>
      </c>
      <c r="F458" t="s">
        <v>71</v>
      </c>
      <c r="G458" s="5">
        <v>3</v>
      </c>
      <c r="H458" t="s">
        <v>107</v>
      </c>
      <c r="I458" t="s">
        <v>120</v>
      </c>
      <c r="J458" t="s">
        <v>123</v>
      </c>
      <c r="K458" s="12">
        <v>73</v>
      </c>
      <c r="L458" s="12">
        <v>94.17</v>
      </c>
      <c r="M458" s="12">
        <v>876</v>
      </c>
      <c r="N458" s="8">
        <v>1130.04</v>
      </c>
      <c r="O458">
        <v>23</v>
      </c>
      <c r="P458" t="s">
        <v>134</v>
      </c>
      <c r="Q458">
        <v>2022</v>
      </c>
      <c r="R458" s="3">
        <v>44827</v>
      </c>
      <c r="S458" s="8">
        <f>Tabla1[[#This Row],[DISCOUNT %]]%*Tabla1[[#This Row],[Total Selling Value]]</f>
        <v>33.901199999999996</v>
      </c>
      <c r="T458" s="12">
        <f>Tabla1[[#This Row],[SELLING PRICE]]-Tabla1[[#This Row],[BUYING PRIZE]]</f>
        <v>21.17</v>
      </c>
      <c r="U458" s="12">
        <f>Tabla1[[#This Row],[profit_per_product]]*Tabla1[[#This Row],[QUANTITY]]</f>
        <v>254.04000000000002</v>
      </c>
      <c r="V458" s="16">
        <f>Tabla1[[#This Row],[total_profit]]/Tabla1[[#This Row],[Total Selling Value]]</f>
        <v>0.22480620155038764</v>
      </c>
      <c r="W458" s="4" t="str">
        <f>IF(Tabla1[[#This Row],[Total Buying Value]]&gt;=((2/3)*MAX(Tabla1[Total Buying Value])),"Grande",IF(Tabla1[[#This Row],[Total Buying Value]]&lt;=((1/3)*MAX(Tabla1[Total Buying Value])),"Pequeña","Mediana"))</f>
        <v>Mediana</v>
      </c>
      <c r="X458" s="4" t="str">
        <f>IF(Tabla1[[#This Row],[PAYMENT MODE]]="CASH","VERDADERO","FALSO")</f>
        <v>FALSO</v>
      </c>
      <c r="Y458" s="15" t="str">
        <f>TEXT(Tabla1[[#This Row],[formatted_date]],"mmm-aaaa")</f>
        <v>sep-2022</v>
      </c>
    </row>
    <row r="459" spans="1:25">
      <c r="A459">
        <v>44828</v>
      </c>
      <c r="B459" t="s">
        <v>38</v>
      </c>
      <c r="C459" t="str">
        <f>Tabla1[[#This Row],[DATE]]&amp;Tabla1[[#This Row],[PRODUCT ID]]</f>
        <v>44828P0032</v>
      </c>
      <c r="D459">
        <v>14</v>
      </c>
      <c r="E459" t="s">
        <v>70</v>
      </c>
      <c r="F459" t="s">
        <v>71</v>
      </c>
      <c r="G459" s="5">
        <v>48</v>
      </c>
      <c r="H459" t="s">
        <v>88</v>
      </c>
      <c r="I459" t="s">
        <v>121</v>
      </c>
      <c r="J459" t="s">
        <v>123</v>
      </c>
      <c r="K459" s="12">
        <v>89</v>
      </c>
      <c r="L459" s="12">
        <v>117.48</v>
      </c>
      <c r="M459" s="12">
        <v>1246</v>
      </c>
      <c r="N459" s="8">
        <v>1644.72</v>
      </c>
      <c r="O459">
        <v>24</v>
      </c>
      <c r="P459" t="s">
        <v>134</v>
      </c>
      <c r="Q459">
        <v>2022</v>
      </c>
      <c r="R459" s="3">
        <v>44828</v>
      </c>
      <c r="S459" s="8">
        <f>Tabla1[[#This Row],[DISCOUNT %]]%*Tabla1[[#This Row],[Total Selling Value]]</f>
        <v>789.46559999999999</v>
      </c>
      <c r="T459" s="12">
        <f>Tabla1[[#This Row],[SELLING PRICE]]-Tabla1[[#This Row],[BUYING PRIZE]]</f>
        <v>28.480000000000004</v>
      </c>
      <c r="U459" s="12">
        <f>Tabla1[[#This Row],[profit_per_product]]*Tabla1[[#This Row],[QUANTITY]]</f>
        <v>398.72</v>
      </c>
      <c r="V459" s="16">
        <f>Tabla1[[#This Row],[total_profit]]/Tabla1[[#This Row],[Total Selling Value]]</f>
        <v>0.24242424242424243</v>
      </c>
      <c r="W459" s="4" t="str">
        <f>IF(Tabla1[[#This Row],[Total Buying Value]]&gt;=((2/3)*MAX(Tabla1[Total Buying Value])),"Grande",IF(Tabla1[[#This Row],[Total Buying Value]]&lt;=((1/3)*MAX(Tabla1[Total Buying Value])),"Pequeña","Mediana"))</f>
        <v>Mediana</v>
      </c>
      <c r="X459" s="4" t="str">
        <f>IF(Tabla1[[#This Row],[PAYMENT MODE]]="CASH","VERDADERO","FALSO")</f>
        <v>FALSO</v>
      </c>
      <c r="Y459" s="15" t="str">
        <f>TEXT(Tabla1[[#This Row],[formatted_date]],"mmm-aaaa")</f>
        <v>sep-2022</v>
      </c>
    </row>
    <row r="460" spans="1:25">
      <c r="A460">
        <v>44828</v>
      </c>
      <c r="B460" t="s">
        <v>38</v>
      </c>
      <c r="C460" t="str">
        <f>Tabla1[[#This Row],[DATE]]&amp;Tabla1[[#This Row],[PRODUCT ID]]</f>
        <v>44828P0032</v>
      </c>
      <c r="D460">
        <v>8</v>
      </c>
      <c r="E460" t="s">
        <v>70</v>
      </c>
      <c r="F460" t="s">
        <v>138</v>
      </c>
      <c r="G460" s="5">
        <v>10</v>
      </c>
      <c r="H460" t="s">
        <v>88</v>
      </c>
      <c r="I460" t="s">
        <v>121</v>
      </c>
      <c r="J460" t="s">
        <v>123</v>
      </c>
      <c r="K460" s="12">
        <v>89</v>
      </c>
      <c r="L460" s="12">
        <v>117.48</v>
      </c>
      <c r="M460" s="12">
        <v>712</v>
      </c>
      <c r="N460" s="8">
        <v>939.84</v>
      </c>
      <c r="O460">
        <v>24</v>
      </c>
      <c r="P460" t="s">
        <v>134</v>
      </c>
      <c r="Q460">
        <v>2022</v>
      </c>
      <c r="R460" s="3">
        <v>44828</v>
      </c>
      <c r="S460" s="8">
        <f>Tabla1[[#This Row],[DISCOUNT %]]%*Tabla1[[#This Row],[Total Selling Value]]</f>
        <v>93.984000000000009</v>
      </c>
      <c r="T460" s="12">
        <f>Tabla1[[#This Row],[SELLING PRICE]]-Tabla1[[#This Row],[BUYING PRIZE]]</f>
        <v>28.480000000000004</v>
      </c>
      <c r="U460" s="12">
        <f>Tabla1[[#This Row],[profit_per_product]]*Tabla1[[#This Row],[QUANTITY]]</f>
        <v>227.84000000000003</v>
      </c>
      <c r="V460" s="16">
        <f>Tabla1[[#This Row],[total_profit]]/Tabla1[[#This Row],[Total Selling Value]]</f>
        <v>0.24242424242424246</v>
      </c>
      <c r="W460" s="4" t="str">
        <f>IF(Tabla1[[#This Row],[Total Buying Value]]&gt;=((2/3)*MAX(Tabla1[Total Buying Value])),"Grande",IF(Tabla1[[#This Row],[Total Buying Value]]&lt;=((1/3)*MAX(Tabla1[Total Buying Value])),"Pequeña","Mediana"))</f>
        <v>Pequeña</v>
      </c>
      <c r="X460" s="4" t="str">
        <f>IF(Tabla1[[#This Row],[PAYMENT MODE]]="CASH","VERDADERO","FALSO")</f>
        <v>VERDADERO</v>
      </c>
      <c r="Y460" s="15" t="str">
        <f>TEXT(Tabla1[[#This Row],[formatted_date]],"mmm-aaaa")</f>
        <v>sep-2022</v>
      </c>
    </row>
    <row r="461" spans="1:25">
      <c r="A461">
        <v>44831</v>
      </c>
      <c r="B461" t="s">
        <v>63</v>
      </c>
      <c r="C461" t="str">
        <f>Tabla1[[#This Row],[DATE]]&amp;Tabla1[[#This Row],[PRODUCT ID]]</f>
        <v>44831P0036</v>
      </c>
      <c r="D461">
        <v>4</v>
      </c>
      <c r="E461" t="s">
        <v>70</v>
      </c>
      <c r="F461" t="s">
        <v>138</v>
      </c>
      <c r="G461" s="5">
        <v>32</v>
      </c>
      <c r="H461" t="s">
        <v>116</v>
      </c>
      <c r="I461" t="s">
        <v>121</v>
      </c>
      <c r="J461" t="s">
        <v>123</v>
      </c>
      <c r="K461" s="12">
        <v>90</v>
      </c>
      <c r="L461" s="12">
        <v>96.3</v>
      </c>
      <c r="M461" s="12">
        <v>360</v>
      </c>
      <c r="N461" s="8">
        <v>385.2</v>
      </c>
      <c r="O461">
        <v>27</v>
      </c>
      <c r="P461" t="s">
        <v>134</v>
      </c>
      <c r="Q461">
        <v>2022</v>
      </c>
      <c r="R461" s="3">
        <v>44831</v>
      </c>
      <c r="S461" s="8">
        <f>Tabla1[[#This Row],[DISCOUNT %]]%*Tabla1[[#This Row],[Total Selling Value]]</f>
        <v>123.264</v>
      </c>
      <c r="T461" s="12">
        <f>Tabla1[[#This Row],[SELLING PRICE]]-Tabla1[[#This Row],[BUYING PRIZE]]</f>
        <v>6.2999999999999972</v>
      </c>
      <c r="U461" s="12">
        <f>Tabla1[[#This Row],[profit_per_product]]*Tabla1[[#This Row],[QUANTITY]]</f>
        <v>25.199999999999989</v>
      </c>
      <c r="V461" s="16">
        <f>Tabla1[[#This Row],[total_profit]]/Tabla1[[#This Row],[Total Selling Value]]</f>
        <v>6.5420560747663517E-2</v>
      </c>
      <c r="W461" s="4" t="str">
        <f>IF(Tabla1[[#This Row],[Total Buying Value]]&gt;=((2/3)*MAX(Tabla1[Total Buying Value])),"Grande",IF(Tabla1[[#This Row],[Total Buying Value]]&lt;=((1/3)*MAX(Tabla1[Total Buying Value])),"Pequeña","Mediana"))</f>
        <v>Pequeña</v>
      </c>
      <c r="X461" s="4" t="str">
        <f>IF(Tabla1[[#This Row],[PAYMENT MODE]]="CASH","VERDADERO","FALSO")</f>
        <v>VERDADERO</v>
      </c>
      <c r="Y461" s="15" t="str">
        <f>TEXT(Tabla1[[#This Row],[formatted_date]],"mmm-aaaa")</f>
        <v>sep-2022</v>
      </c>
    </row>
    <row r="462" spans="1:25">
      <c r="A462">
        <v>44831</v>
      </c>
      <c r="B462" t="s">
        <v>31</v>
      </c>
      <c r="C462" t="str">
        <f>Tabla1[[#This Row],[DATE]]&amp;Tabla1[[#This Row],[PRODUCT ID]]</f>
        <v>44831P0044</v>
      </c>
      <c r="D462">
        <v>9</v>
      </c>
      <c r="E462" t="s">
        <v>70</v>
      </c>
      <c r="F462" t="s">
        <v>138</v>
      </c>
      <c r="G462" s="5">
        <v>12</v>
      </c>
      <c r="H462" t="s">
        <v>81</v>
      </c>
      <c r="I462" t="s">
        <v>118</v>
      </c>
      <c r="J462" t="s">
        <v>123</v>
      </c>
      <c r="K462" s="12">
        <v>76</v>
      </c>
      <c r="L462" s="12">
        <v>82.08</v>
      </c>
      <c r="M462" s="12">
        <v>684</v>
      </c>
      <c r="N462" s="8">
        <v>738.72</v>
      </c>
      <c r="O462">
        <v>27</v>
      </c>
      <c r="P462" t="s">
        <v>134</v>
      </c>
      <c r="Q462">
        <v>2022</v>
      </c>
      <c r="R462" s="3">
        <v>44831</v>
      </c>
      <c r="S462" s="8">
        <f>Tabla1[[#This Row],[DISCOUNT %]]%*Tabla1[[#This Row],[Total Selling Value]]</f>
        <v>88.6464</v>
      </c>
      <c r="T462" s="12">
        <f>Tabla1[[#This Row],[SELLING PRICE]]-Tabla1[[#This Row],[BUYING PRIZE]]</f>
        <v>6.0799999999999983</v>
      </c>
      <c r="U462" s="12">
        <f>Tabla1[[#This Row],[profit_per_product]]*Tabla1[[#This Row],[QUANTITY]]</f>
        <v>54.719999999999985</v>
      </c>
      <c r="V462" s="16">
        <f>Tabla1[[#This Row],[total_profit]]/Tabla1[[#This Row],[Total Selling Value]]</f>
        <v>7.4074074074074056E-2</v>
      </c>
      <c r="W462" s="4" t="str">
        <f>IF(Tabla1[[#This Row],[Total Buying Value]]&gt;=((2/3)*MAX(Tabla1[Total Buying Value])),"Grande",IF(Tabla1[[#This Row],[Total Buying Value]]&lt;=((1/3)*MAX(Tabla1[Total Buying Value])),"Pequeña","Mediana"))</f>
        <v>Pequeña</v>
      </c>
      <c r="X462" s="4" t="str">
        <f>IF(Tabla1[[#This Row],[PAYMENT MODE]]="CASH","VERDADERO","FALSO")</f>
        <v>VERDADERO</v>
      </c>
      <c r="Y462" s="15" t="str">
        <f>TEXT(Tabla1[[#This Row],[formatted_date]],"mmm-aaaa")</f>
        <v>sep-2022</v>
      </c>
    </row>
    <row r="463" spans="1:25">
      <c r="A463">
        <v>44831</v>
      </c>
      <c r="B463" t="s">
        <v>21</v>
      </c>
      <c r="C463" t="str">
        <f>Tabla1[[#This Row],[DATE]]&amp;Tabla1[[#This Row],[PRODUCT ID]]</f>
        <v>44831P0038</v>
      </c>
      <c r="D463">
        <v>3</v>
      </c>
      <c r="E463" t="s">
        <v>68</v>
      </c>
      <c r="F463" t="s">
        <v>138</v>
      </c>
      <c r="G463" s="5">
        <v>25</v>
      </c>
      <c r="H463" t="s">
        <v>74</v>
      </c>
      <c r="I463" t="s">
        <v>118</v>
      </c>
      <c r="J463" t="s">
        <v>123</v>
      </c>
      <c r="K463" s="12">
        <v>72</v>
      </c>
      <c r="L463" s="12">
        <v>79.92</v>
      </c>
      <c r="M463" s="12">
        <v>216</v>
      </c>
      <c r="N463" s="8">
        <v>239.76</v>
      </c>
      <c r="O463">
        <v>27</v>
      </c>
      <c r="P463" t="s">
        <v>134</v>
      </c>
      <c r="Q463">
        <v>2022</v>
      </c>
      <c r="R463" s="3">
        <v>44831</v>
      </c>
      <c r="S463" s="8">
        <f>Tabla1[[#This Row],[DISCOUNT %]]%*Tabla1[[#This Row],[Total Selling Value]]</f>
        <v>59.94</v>
      </c>
      <c r="T463" s="12">
        <f>Tabla1[[#This Row],[SELLING PRICE]]-Tabla1[[#This Row],[BUYING PRIZE]]</f>
        <v>7.9200000000000017</v>
      </c>
      <c r="U463" s="12">
        <f>Tabla1[[#This Row],[profit_per_product]]*Tabla1[[#This Row],[QUANTITY]]</f>
        <v>23.760000000000005</v>
      </c>
      <c r="V463" s="16">
        <f>Tabla1[[#This Row],[total_profit]]/Tabla1[[#This Row],[Total Selling Value]]</f>
        <v>9.9099099099099128E-2</v>
      </c>
      <c r="W463" s="4" t="str">
        <f>IF(Tabla1[[#This Row],[Total Buying Value]]&gt;=((2/3)*MAX(Tabla1[Total Buying Value])),"Grande",IF(Tabla1[[#This Row],[Total Buying Value]]&lt;=((1/3)*MAX(Tabla1[Total Buying Value])),"Pequeña","Mediana"))</f>
        <v>Pequeña</v>
      </c>
      <c r="X463" s="4" t="str">
        <f>IF(Tabla1[[#This Row],[PAYMENT MODE]]="CASH","VERDADERO","FALSO")</f>
        <v>VERDADERO</v>
      </c>
      <c r="Y463" s="15" t="str">
        <f>TEXT(Tabla1[[#This Row],[formatted_date]],"mmm-aaaa")</f>
        <v>sep-2022</v>
      </c>
    </row>
    <row r="464" spans="1:25">
      <c r="A464">
        <v>44833</v>
      </c>
      <c r="B464" t="s">
        <v>33</v>
      </c>
      <c r="C464" t="str">
        <f>Tabla1[[#This Row],[DATE]]&amp;Tabla1[[#This Row],[PRODUCT ID]]</f>
        <v>44833P0034</v>
      </c>
      <c r="D464">
        <v>13</v>
      </c>
      <c r="E464" t="s">
        <v>70</v>
      </c>
      <c r="F464" t="s">
        <v>71</v>
      </c>
      <c r="G464" s="5">
        <v>20</v>
      </c>
      <c r="H464" t="s">
        <v>83</v>
      </c>
      <c r="I464" t="s">
        <v>121</v>
      </c>
      <c r="J464" t="s">
        <v>124</v>
      </c>
      <c r="K464" s="12">
        <v>55</v>
      </c>
      <c r="L464" s="12">
        <v>58.3</v>
      </c>
      <c r="M464" s="12">
        <v>715</v>
      </c>
      <c r="N464" s="8">
        <v>757.9</v>
      </c>
      <c r="O464">
        <v>29</v>
      </c>
      <c r="P464" t="s">
        <v>134</v>
      </c>
      <c r="Q464">
        <v>2022</v>
      </c>
      <c r="R464" s="3">
        <v>44833</v>
      </c>
      <c r="S464" s="8">
        <f>Tabla1[[#This Row],[DISCOUNT %]]%*Tabla1[[#This Row],[Total Selling Value]]</f>
        <v>151.58000000000001</v>
      </c>
      <c r="T464" s="12">
        <f>Tabla1[[#This Row],[SELLING PRICE]]-Tabla1[[#This Row],[BUYING PRIZE]]</f>
        <v>3.2999999999999972</v>
      </c>
      <c r="U464" s="12">
        <f>Tabla1[[#This Row],[profit_per_product]]*Tabla1[[#This Row],[QUANTITY]]</f>
        <v>42.899999999999963</v>
      </c>
      <c r="V464" s="16">
        <f>Tabla1[[#This Row],[total_profit]]/Tabla1[[#This Row],[Total Selling Value]]</f>
        <v>5.6603773584905613E-2</v>
      </c>
      <c r="W464" s="4" t="str">
        <f>IF(Tabla1[[#This Row],[Total Buying Value]]&gt;=((2/3)*MAX(Tabla1[Total Buying Value])),"Grande",IF(Tabla1[[#This Row],[Total Buying Value]]&lt;=((1/3)*MAX(Tabla1[Total Buying Value])),"Pequeña","Mediana"))</f>
        <v>Pequeña</v>
      </c>
      <c r="X464" s="4" t="str">
        <f>IF(Tabla1[[#This Row],[PAYMENT MODE]]="CASH","VERDADERO","FALSO")</f>
        <v>FALSO</v>
      </c>
      <c r="Y464" s="15" t="str">
        <f>TEXT(Tabla1[[#This Row],[formatted_date]],"mmm-aaaa")</f>
        <v>sep-2022</v>
      </c>
    </row>
    <row r="465" spans="1:25">
      <c r="A465">
        <v>44837</v>
      </c>
      <c r="B465" t="s">
        <v>51</v>
      </c>
      <c r="C465" t="str">
        <f>Tabla1[[#This Row],[DATE]]&amp;Tabla1[[#This Row],[PRODUCT ID]]</f>
        <v>44837P0011</v>
      </c>
      <c r="D465">
        <v>5</v>
      </c>
      <c r="E465" t="s">
        <v>70</v>
      </c>
      <c r="F465" t="s">
        <v>138</v>
      </c>
      <c r="G465" s="5">
        <v>42</v>
      </c>
      <c r="H465" t="s">
        <v>103</v>
      </c>
      <c r="I465" t="s">
        <v>120</v>
      </c>
      <c r="J465" t="s">
        <v>124</v>
      </c>
      <c r="K465" s="12">
        <v>44</v>
      </c>
      <c r="L465" s="12">
        <v>48.4</v>
      </c>
      <c r="M465" s="12">
        <v>220</v>
      </c>
      <c r="N465" s="8">
        <v>242</v>
      </c>
      <c r="O465">
        <v>3</v>
      </c>
      <c r="P465" t="s">
        <v>135</v>
      </c>
      <c r="Q465">
        <v>2022</v>
      </c>
      <c r="R465" s="3">
        <v>44837</v>
      </c>
      <c r="S465" s="8">
        <f>Tabla1[[#This Row],[DISCOUNT %]]%*Tabla1[[#This Row],[Total Selling Value]]</f>
        <v>101.64</v>
      </c>
      <c r="T465" s="12">
        <f>Tabla1[[#This Row],[SELLING PRICE]]-Tabla1[[#This Row],[BUYING PRIZE]]</f>
        <v>4.3999999999999986</v>
      </c>
      <c r="U465" s="12">
        <f>Tabla1[[#This Row],[profit_per_product]]*Tabla1[[#This Row],[QUANTITY]]</f>
        <v>21.999999999999993</v>
      </c>
      <c r="V465" s="16">
        <f>Tabla1[[#This Row],[total_profit]]/Tabla1[[#This Row],[Total Selling Value]]</f>
        <v>9.0909090909090884E-2</v>
      </c>
      <c r="W465" s="4" t="str">
        <f>IF(Tabla1[[#This Row],[Total Buying Value]]&gt;=((2/3)*MAX(Tabla1[Total Buying Value])),"Grande",IF(Tabla1[[#This Row],[Total Buying Value]]&lt;=((1/3)*MAX(Tabla1[Total Buying Value])),"Pequeña","Mediana"))</f>
        <v>Pequeña</v>
      </c>
      <c r="X465" s="4" t="str">
        <f>IF(Tabla1[[#This Row],[PAYMENT MODE]]="CASH","VERDADERO","FALSO")</f>
        <v>VERDADERO</v>
      </c>
      <c r="Y465" s="15" t="str">
        <f>TEXT(Tabla1[[#This Row],[formatted_date]],"mmm-aaaa")</f>
        <v>oct-2022</v>
      </c>
    </row>
    <row r="466" spans="1:25">
      <c r="A466">
        <v>44838</v>
      </c>
      <c r="B466" t="s">
        <v>56</v>
      </c>
      <c r="C466" t="str">
        <f>Tabla1[[#This Row],[DATE]]&amp;Tabla1[[#This Row],[PRODUCT ID]]</f>
        <v>44838P0007</v>
      </c>
      <c r="D466">
        <v>15</v>
      </c>
      <c r="E466" t="s">
        <v>70</v>
      </c>
      <c r="F466" t="s">
        <v>71</v>
      </c>
      <c r="G466" s="5">
        <v>13</v>
      </c>
      <c r="H466" t="s">
        <v>108</v>
      </c>
      <c r="I466" t="s">
        <v>119</v>
      </c>
      <c r="J466" t="s">
        <v>124</v>
      </c>
      <c r="K466" s="12">
        <v>43</v>
      </c>
      <c r="L466" s="12">
        <v>47.73</v>
      </c>
      <c r="M466" s="12">
        <v>645</v>
      </c>
      <c r="N466" s="8">
        <v>715.95</v>
      </c>
      <c r="O466">
        <v>4</v>
      </c>
      <c r="P466" t="s">
        <v>135</v>
      </c>
      <c r="Q466">
        <v>2022</v>
      </c>
      <c r="R466" s="3">
        <v>44838</v>
      </c>
      <c r="S466" s="8">
        <f>Tabla1[[#This Row],[DISCOUNT %]]%*Tabla1[[#This Row],[Total Selling Value]]</f>
        <v>93.07350000000001</v>
      </c>
      <c r="T466" s="12">
        <f>Tabla1[[#This Row],[SELLING PRICE]]-Tabla1[[#This Row],[BUYING PRIZE]]</f>
        <v>4.7299999999999969</v>
      </c>
      <c r="U466" s="12">
        <f>Tabla1[[#This Row],[profit_per_product]]*Tabla1[[#This Row],[QUANTITY]]</f>
        <v>70.94999999999996</v>
      </c>
      <c r="V466" s="16">
        <f>Tabla1[[#This Row],[total_profit]]/Tabla1[[#This Row],[Total Selling Value]]</f>
        <v>9.9099099099099031E-2</v>
      </c>
      <c r="W466" s="4" t="str">
        <f>IF(Tabla1[[#This Row],[Total Buying Value]]&gt;=((2/3)*MAX(Tabla1[Total Buying Value])),"Grande",IF(Tabla1[[#This Row],[Total Buying Value]]&lt;=((1/3)*MAX(Tabla1[Total Buying Value])),"Pequeña","Mediana"))</f>
        <v>Pequeña</v>
      </c>
      <c r="X466" s="4" t="str">
        <f>IF(Tabla1[[#This Row],[PAYMENT MODE]]="CASH","VERDADERO","FALSO")</f>
        <v>FALSO</v>
      </c>
      <c r="Y466" s="15" t="str">
        <f>TEXT(Tabla1[[#This Row],[formatted_date]],"mmm-aaaa")</f>
        <v>oct-2022</v>
      </c>
    </row>
    <row r="467" spans="1:25">
      <c r="A467">
        <v>44840</v>
      </c>
      <c r="B467" t="s">
        <v>24</v>
      </c>
      <c r="C467" t="str">
        <f>Tabla1[[#This Row],[DATE]]&amp;Tabla1[[#This Row],[PRODUCT ID]]</f>
        <v>44840P0035</v>
      </c>
      <c r="D467">
        <v>1</v>
      </c>
      <c r="E467" t="s">
        <v>70</v>
      </c>
      <c r="F467" t="s">
        <v>71</v>
      </c>
      <c r="G467" s="5">
        <v>27</v>
      </c>
      <c r="H467" t="s">
        <v>77</v>
      </c>
      <c r="I467" t="s">
        <v>121</v>
      </c>
      <c r="J467" t="s">
        <v>125</v>
      </c>
      <c r="K467" s="12">
        <v>5</v>
      </c>
      <c r="L467" s="12">
        <v>6.7</v>
      </c>
      <c r="M467" s="12">
        <v>5</v>
      </c>
      <c r="N467" s="8">
        <v>6.7</v>
      </c>
      <c r="O467">
        <v>6</v>
      </c>
      <c r="P467" t="s">
        <v>135</v>
      </c>
      <c r="Q467">
        <v>2022</v>
      </c>
      <c r="R467" s="3">
        <v>44840</v>
      </c>
      <c r="S467" s="8">
        <f>Tabla1[[#This Row],[DISCOUNT %]]%*Tabla1[[#This Row],[Total Selling Value]]</f>
        <v>1.8090000000000002</v>
      </c>
      <c r="T467" s="12">
        <f>Tabla1[[#This Row],[SELLING PRICE]]-Tabla1[[#This Row],[BUYING PRIZE]]</f>
        <v>1.7000000000000002</v>
      </c>
      <c r="U467" s="12">
        <f>Tabla1[[#This Row],[profit_per_product]]*Tabla1[[#This Row],[QUANTITY]]</f>
        <v>1.7000000000000002</v>
      </c>
      <c r="V467" s="16">
        <f>Tabla1[[#This Row],[total_profit]]/Tabla1[[#This Row],[Total Selling Value]]</f>
        <v>0.2537313432835821</v>
      </c>
      <c r="W467" s="4" t="str">
        <f>IF(Tabla1[[#This Row],[Total Buying Value]]&gt;=((2/3)*MAX(Tabla1[Total Buying Value])),"Grande",IF(Tabla1[[#This Row],[Total Buying Value]]&lt;=((1/3)*MAX(Tabla1[Total Buying Value])),"Pequeña","Mediana"))</f>
        <v>Pequeña</v>
      </c>
      <c r="X467" s="4" t="str">
        <f>IF(Tabla1[[#This Row],[PAYMENT MODE]]="CASH","VERDADERO","FALSO")</f>
        <v>FALSO</v>
      </c>
      <c r="Y467" s="15" t="str">
        <f>TEXT(Tabla1[[#This Row],[formatted_date]],"mmm-aaaa")</f>
        <v>oct-2022</v>
      </c>
    </row>
    <row r="468" spans="1:25">
      <c r="A468">
        <v>44843</v>
      </c>
      <c r="B468" t="s">
        <v>21</v>
      </c>
      <c r="C468" t="str">
        <f>Tabla1[[#This Row],[DATE]]&amp;Tabla1[[#This Row],[PRODUCT ID]]</f>
        <v>44843P0038</v>
      </c>
      <c r="D468">
        <v>14</v>
      </c>
      <c r="E468" t="s">
        <v>71</v>
      </c>
      <c r="F468" t="s">
        <v>71</v>
      </c>
      <c r="G468" s="5">
        <v>13</v>
      </c>
      <c r="H468" t="s">
        <v>74</v>
      </c>
      <c r="I468" t="s">
        <v>118</v>
      </c>
      <c r="J468" t="s">
        <v>123</v>
      </c>
      <c r="K468" s="12">
        <v>72</v>
      </c>
      <c r="L468" s="12">
        <v>79.92</v>
      </c>
      <c r="M468" s="12">
        <v>1008</v>
      </c>
      <c r="N468" s="8">
        <v>1118.8800000000001</v>
      </c>
      <c r="O468">
        <v>9</v>
      </c>
      <c r="P468" t="s">
        <v>135</v>
      </c>
      <c r="Q468">
        <v>2022</v>
      </c>
      <c r="R468" s="3">
        <v>44843</v>
      </c>
      <c r="S468" s="8">
        <f>Tabla1[[#This Row],[DISCOUNT %]]%*Tabla1[[#This Row],[Total Selling Value]]</f>
        <v>145.45440000000002</v>
      </c>
      <c r="T468" s="12">
        <f>Tabla1[[#This Row],[SELLING PRICE]]-Tabla1[[#This Row],[BUYING PRIZE]]</f>
        <v>7.9200000000000017</v>
      </c>
      <c r="U468" s="12">
        <f>Tabla1[[#This Row],[profit_per_product]]*Tabla1[[#This Row],[QUANTITY]]</f>
        <v>110.88000000000002</v>
      </c>
      <c r="V468" s="16">
        <f>Tabla1[[#This Row],[total_profit]]/Tabla1[[#This Row],[Total Selling Value]]</f>
        <v>9.9099099099099114E-2</v>
      </c>
      <c r="W468" s="4" t="str">
        <f>IF(Tabla1[[#This Row],[Total Buying Value]]&gt;=((2/3)*MAX(Tabla1[Total Buying Value])),"Grande",IF(Tabla1[[#This Row],[Total Buying Value]]&lt;=((1/3)*MAX(Tabla1[Total Buying Value])),"Pequeña","Mediana"))</f>
        <v>Mediana</v>
      </c>
      <c r="X468" s="4" t="str">
        <f>IF(Tabla1[[#This Row],[PAYMENT MODE]]="CASH","VERDADERO","FALSO")</f>
        <v>FALSO</v>
      </c>
      <c r="Y468" s="15" t="str">
        <f>TEXT(Tabla1[[#This Row],[formatted_date]],"mmm-aaaa")</f>
        <v>oct-2022</v>
      </c>
    </row>
    <row r="469" spans="1:25">
      <c r="A469">
        <v>44844</v>
      </c>
      <c r="B469" t="s">
        <v>60</v>
      </c>
      <c r="C469" t="str">
        <f>Tabla1[[#This Row],[DATE]]&amp;Tabla1[[#This Row],[PRODUCT ID]]</f>
        <v>44844P0019</v>
      </c>
      <c r="D469">
        <v>9</v>
      </c>
      <c r="E469" t="s">
        <v>70</v>
      </c>
      <c r="F469" t="s">
        <v>71</v>
      </c>
      <c r="G469" s="5">
        <v>51</v>
      </c>
      <c r="H469" t="s">
        <v>112</v>
      </c>
      <c r="I469" t="s">
        <v>120</v>
      </c>
      <c r="J469" t="s">
        <v>122</v>
      </c>
      <c r="K469" s="12">
        <v>150</v>
      </c>
      <c r="L469" s="12">
        <v>210</v>
      </c>
      <c r="M469" s="12">
        <v>1350</v>
      </c>
      <c r="N469" s="8">
        <v>1890</v>
      </c>
      <c r="O469">
        <v>10</v>
      </c>
      <c r="P469" t="s">
        <v>135</v>
      </c>
      <c r="Q469">
        <v>2022</v>
      </c>
      <c r="R469" s="3">
        <v>44844</v>
      </c>
      <c r="S469" s="8">
        <f>Tabla1[[#This Row],[DISCOUNT %]]%*Tabla1[[#This Row],[Total Selling Value]]</f>
        <v>963.9</v>
      </c>
      <c r="T469" s="12">
        <f>Tabla1[[#This Row],[SELLING PRICE]]-Tabla1[[#This Row],[BUYING PRIZE]]</f>
        <v>60</v>
      </c>
      <c r="U469" s="12">
        <f>Tabla1[[#This Row],[profit_per_product]]*Tabla1[[#This Row],[QUANTITY]]</f>
        <v>540</v>
      </c>
      <c r="V469" s="16">
        <f>Tabla1[[#This Row],[total_profit]]/Tabla1[[#This Row],[Total Selling Value]]</f>
        <v>0.2857142857142857</v>
      </c>
      <c r="W469" s="4" t="str">
        <f>IF(Tabla1[[#This Row],[Total Buying Value]]&gt;=((2/3)*MAX(Tabla1[Total Buying Value])),"Grande",IF(Tabla1[[#This Row],[Total Buying Value]]&lt;=((1/3)*MAX(Tabla1[Total Buying Value])),"Pequeña","Mediana"))</f>
        <v>Mediana</v>
      </c>
      <c r="X469" s="4" t="str">
        <f>IF(Tabla1[[#This Row],[PAYMENT MODE]]="CASH","VERDADERO","FALSO")</f>
        <v>FALSO</v>
      </c>
      <c r="Y469" s="15" t="str">
        <f>TEXT(Tabla1[[#This Row],[formatted_date]],"mmm-aaaa")</f>
        <v>oct-2022</v>
      </c>
    </row>
    <row r="470" spans="1:25">
      <c r="A470">
        <v>44844</v>
      </c>
      <c r="B470" t="s">
        <v>31</v>
      </c>
      <c r="C470" t="str">
        <f>Tabla1[[#This Row],[DATE]]&amp;Tabla1[[#This Row],[PRODUCT ID]]</f>
        <v>44844P0044</v>
      </c>
      <c r="D470">
        <v>12</v>
      </c>
      <c r="E470" t="s">
        <v>71</v>
      </c>
      <c r="F470" t="s">
        <v>71</v>
      </c>
      <c r="G470" s="5">
        <v>18</v>
      </c>
      <c r="H470" t="s">
        <v>81</v>
      </c>
      <c r="I470" t="s">
        <v>118</v>
      </c>
      <c r="J470" t="s">
        <v>123</v>
      </c>
      <c r="K470" s="12">
        <v>76</v>
      </c>
      <c r="L470" s="12">
        <v>82.08</v>
      </c>
      <c r="M470" s="12">
        <v>912</v>
      </c>
      <c r="N470" s="8">
        <v>984.96</v>
      </c>
      <c r="O470">
        <v>10</v>
      </c>
      <c r="P470" t="s">
        <v>135</v>
      </c>
      <c r="Q470">
        <v>2022</v>
      </c>
      <c r="R470" s="3">
        <v>44844</v>
      </c>
      <c r="S470" s="8">
        <f>Tabla1[[#This Row],[DISCOUNT %]]%*Tabla1[[#This Row],[Total Selling Value]]</f>
        <v>177.2928</v>
      </c>
      <c r="T470" s="12">
        <f>Tabla1[[#This Row],[SELLING PRICE]]-Tabla1[[#This Row],[BUYING PRIZE]]</f>
        <v>6.0799999999999983</v>
      </c>
      <c r="U470" s="12">
        <f>Tabla1[[#This Row],[profit_per_product]]*Tabla1[[#This Row],[QUANTITY]]</f>
        <v>72.95999999999998</v>
      </c>
      <c r="V470" s="16">
        <f>Tabla1[[#This Row],[total_profit]]/Tabla1[[#This Row],[Total Selling Value]]</f>
        <v>7.4074074074074056E-2</v>
      </c>
      <c r="W470" s="4" t="str">
        <f>IF(Tabla1[[#This Row],[Total Buying Value]]&gt;=((2/3)*MAX(Tabla1[Total Buying Value])),"Grande",IF(Tabla1[[#This Row],[Total Buying Value]]&lt;=((1/3)*MAX(Tabla1[Total Buying Value])),"Pequeña","Mediana"))</f>
        <v>Mediana</v>
      </c>
      <c r="X470" s="4" t="str">
        <f>IF(Tabla1[[#This Row],[PAYMENT MODE]]="CASH","VERDADERO","FALSO")</f>
        <v>FALSO</v>
      </c>
      <c r="Y470" s="15" t="str">
        <f>TEXT(Tabla1[[#This Row],[formatted_date]],"mmm-aaaa")</f>
        <v>oct-2022</v>
      </c>
    </row>
    <row r="471" spans="1:25">
      <c r="A471">
        <v>44845</v>
      </c>
      <c r="B471" t="s">
        <v>45</v>
      </c>
      <c r="C471" t="str">
        <f>Tabla1[[#This Row],[DATE]]&amp;Tabla1[[#This Row],[PRODUCT ID]]</f>
        <v>44845P0008</v>
      </c>
      <c r="D471">
        <v>10</v>
      </c>
      <c r="E471" t="s">
        <v>70</v>
      </c>
      <c r="F471" t="s">
        <v>71</v>
      </c>
      <c r="G471" s="5">
        <v>40</v>
      </c>
      <c r="H471" t="s">
        <v>96</v>
      </c>
      <c r="I471" t="s">
        <v>119</v>
      </c>
      <c r="J471" t="s">
        <v>123</v>
      </c>
      <c r="K471" s="12">
        <v>83</v>
      </c>
      <c r="L471" s="12">
        <v>94.62</v>
      </c>
      <c r="M471" s="12">
        <v>830</v>
      </c>
      <c r="N471" s="8">
        <v>946.2</v>
      </c>
      <c r="O471">
        <v>11</v>
      </c>
      <c r="P471" t="s">
        <v>135</v>
      </c>
      <c r="Q471">
        <v>2022</v>
      </c>
      <c r="R471" s="3">
        <v>44845</v>
      </c>
      <c r="S471" s="8">
        <f>Tabla1[[#This Row],[DISCOUNT %]]%*Tabla1[[#This Row],[Total Selling Value]]</f>
        <v>378.48</v>
      </c>
      <c r="T471" s="12">
        <f>Tabla1[[#This Row],[SELLING PRICE]]-Tabla1[[#This Row],[BUYING PRIZE]]</f>
        <v>11.620000000000005</v>
      </c>
      <c r="U471" s="12">
        <f>Tabla1[[#This Row],[profit_per_product]]*Tabla1[[#This Row],[QUANTITY]]</f>
        <v>116.20000000000005</v>
      </c>
      <c r="V471" s="16">
        <f>Tabla1[[#This Row],[total_profit]]/Tabla1[[#This Row],[Total Selling Value]]</f>
        <v>0.1228070175438597</v>
      </c>
      <c r="W471" s="4" t="str">
        <f>IF(Tabla1[[#This Row],[Total Buying Value]]&gt;=((2/3)*MAX(Tabla1[Total Buying Value])),"Grande",IF(Tabla1[[#This Row],[Total Buying Value]]&lt;=((1/3)*MAX(Tabla1[Total Buying Value])),"Pequeña","Mediana"))</f>
        <v>Mediana</v>
      </c>
      <c r="X471" s="4" t="str">
        <f>IF(Tabla1[[#This Row],[PAYMENT MODE]]="CASH","VERDADERO","FALSO")</f>
        <v>FALSO</v>
      </c>
      <c r="Y471" s="15" t="str">
        <f>TEXT(Tabla1[[#This Row],[formatted_date]],"mmm-aaaa")</f>
        <v>oct-2022</v>
      </c>
    </row>
    <row r="472" spans="1:25">
      <c r="A472">
        <v>44847</v>
      </c>
      <c r="B472" t="s">
        <v>49</v>
      </c>
      <c r="C472" t="str">
        <f>Tabla1[[#This Row],[DATE]]&amp;Tabla1[[#This Row],[PRODUCT ID]]</f>
        <v>44847P0002</v>
      </c>
      <c r="D472">
        <v>15</v>
      </c>
      <c r="E472" t="s">
        <v>71</v>
      </c>
      <c r="F472" t="s">
        <v>71</v>
      </c>
      <c r="G472" s="5">
        <v>33</v>
      </c>
      <c r="H472" t="s">
        <v>101</v>
      </c>
      <c r="I472" t="s">
        <v>119</v>
      </c>
      <c r="J472" t="s">
        <v>123</v>
      </c>
      <c r="K472" s="12">
        <v>105</v>
      </c>
      <c r="L472" s="12">
        <v>142.80000000000001</v>
      </c>
      <c r="M472" s="12">
        <v>1575</v>
      </c>
      <c r="N472" s="8">
        <v>2142</v>
      </c>
      <c r="O472">
        <v>13</v>
      </c>
      <c r="P472" t="s">
        <v>135</v>
      </c>
      <c r="Q472">
        <v>2022</v>
      </c>
      <c r="R472" s="3">
        <v>44847</v>
      </c>
      <c r="S472" s="8">
        <f>Tabla1[[#This Row],[DISCOUNT %]]%*Tabla1[[#This Row],[Total Selling Value]]</f>
        <v>706.86</v>
      </c>
      <c r="T472" s="12">
        <f>Tabla1[[#This Row],[SELLING PRICE]]-Tabla1[[#This Row],[BUYING PRIZE]]</f>
        <v>37.800000000000011</v>
      </c>
      <c r="U472" s="12">
        <f>Tabla1[[#This Row],[profit_per_product]]*Tabla1[[#This Row],[QUANTITY]]</f>
        <v>567.00000000000023</v>
      </c>
      <c r="V472" s="16">
        <f>Tabla1[[#This Row],[total_profit]]/Tabla1[[#This Row],[Total Selling Value]]</f>
        <v>0.26470588235294129</v>
      </c>
      <c r="W472" s="4" t="str">
        <f>IF(Tabla1[[#This Row],[Total Buying Value]]&gt;=((2/3)*MAX(Tabla1[Total Buying Value])),"Grande",IF(Tabla1[[#This Row],[Total Buying Value]]&lt;=((1/3)*MAX(Tabla1[Total Buying Value])),"Pequeña","Mediana"))</f>
        <v>Grande</v>
      </c>
      <c r="X472" s="4" t="str">
        <f>IF(Tabla1[[#This Row],[PAYMENT MODE]]="CASH","VERDADERO","FALSO")</f>
        <v>FALSO</v>
      </c>
      <c r="Y472" s="15" t="str">
        <f>TEXT(Tabla1[[#This Row],[formatted_date]],"mmm-aaaa")</f>
        <v>oct-2022</v>
      </c>
    </row>
    <row r="473" spans="1:25">
      <c r="A473">
        <v>44848</v>
      </c>
      <c r="B473" t="s">
        <v>31</v>
      </c>
      <c r="C473" t="str">
        <f>Tabla1[[#This Row],[DATE]]&amp;Tabla1[[#This Row],[PRODUCT ID]]</f>
        <v>44848P0044</v>
      </c>
      <c r="D473">
        <v>15</v>
      </c>
      <c r="E473" t="s">
        <v>68</v>
      </c>
      <c r="F473" t="s">
        <v>71</v>
      </c>
      <c r="G473" s="5">
        <v>47</v>
      </c>
      <c r="H473" t="s">
        <v>81</v>
      </c>
      <c r="I473" t="s">
        <v>118</v>
      </c>
      <c r="J473" t="s">
        <v>123</v>
      </c>
      <c r="K473" s="12">
        <v>76</v>
      </c>
      <c r="L473" s="12">
        <v>82.08</v>
      </c>
      <c r="M473" s="12">
        <v>1140</v>
      </c>
      <c r="N473" s="8">
        <v>1231.2</v>
      </c>
      <c r="O473">
        <v>14</v>
      </c>
      <c r="P473" t="s">
        <v>135</v>
      </c>
      <c r="Q473">
        <v>2022</v>
      </c>
      <c r="R473" s="3">
        <v>44848</v>
      </c>
      <c r="S473" s="8">
        <f>Tabla1[[#This Row],[DISCOUNT %]]%*Tabla1[[#This Row],[Total Selling Value]]</f>
        <v>578.66399999999999</v>
      </c>
      <c r="T473" s="12">
        <f>Tabla1[[#This Row],[SELLING PRICE]]-Tabla1[[#This Row],[BUYING PRIZE]]</f>
        <v>6.0799999999999983</v>
      </c>
      <c r="U473" s="12">
        <f>Tabla1[[#This Row],[profit_per_product]]*Tabla1[[#This Row],[QUANTITY]]</f>
        <v>91.199999999999974</v>
      </c>
      <c r="V473" s="16">
        <f>Tabla1[[#This Row],[total_profit]]/Tabla1[[#This Row],[Total Selling Value]]</f>
        <v>7.4074074074074056E-2</v>
      </c>
      <c r="W473" s="4" t="str">
        <f>IF(Tabla1[[#This Row],[Total Buying Value]]&gt;=((2/3)*MAX(Tabla1[Total Buying Value])),"Grande",IF(Tabla1[[#This Row],[Total Buying Value]]&lt;=((1/3)*MAX(Tabla1[Total Buying Value])),"Pequeña","Mediana"))</f>
        <v>Mediana</v>
      </c>
      <c r="X473" s="4" t="str">
        <f>IF(Tabla1[[#This Row],[PAYMENT MODE]]="CASH","VERDADERO","FALSO")</f>
        <v>FALSO</v>
      </c>
      <c r="Y473" s="15" t="str">
        <f>TEXT(Tabla1[[#This Row],[formatted_date]],"mmm-aaaa")</f>
        <v>oct-2022</v>
      </c>
    </row>
    <row r="474" spans="1:25">
      <c r="A474">
        <v>44849</v>
      </c>
      <c r="B474" t="s">
        <v>47</v>
      </c>
      <c r="C474" t="str">
        <f>Tabla1[[#This Row],[DATE]]&amp;Tabla1[[#This Row],[PRODUCT ID]]</f>
        <v>44849P0015</v>
      </c>
      <c r="D474">
        <v>10</v>
      </c>
      <c r="E474" t="s">
        <v>70</v>
      </c>
      <c r="F474" t="s">
        <v>138</v>
      </c>
      <c r="G474" s="5">
        <v>35</v>
      </c>
      <c r="H474" t="s">
        <v>98</v>
      </c>
      <c r="I474" t="s">
        <v>120</v>
      </c>
      <c r="J474" t="s">
        <v>125</v>
      </c>
      <c r="K474" s="12">
        <v>12</v>
      </c>
      <c r="L474" s="12">
        <v>15.72</v>
      </c>
      <c r="M474" s="12">
        <v>120</v>
      </c>
      <c r="N474" s="8">
        <v>157.19999999999999</v>
      </c>
      <c r="O474">
        <v>15</v>
      </c>
      <c r="P474" t="s">
        <v>135</v>
      </c>
      <c r="Q474">
        <v>2022</v>
      </c>
      <c r="R474" s="3">
        <v>44849</v>
      </c>
      <c r="S474" s="8">
        <f>Tabla1[[#This Row],[DISCOUNT %]]%*Tabla1[[#This Row],[Total Selling Value]]</f>
        <v>55.019999999999996</v>
      </c>
      <c r="T474" s="12">
        <f>Tabla1[[#This Row],[SELLING PRICE]]-Tabla1[[#This Row],[BUYING PRIZE]]</f>
        <v>3.7200000000000006</v>
      </c>
      <c r="U474" s="12">
        <f>Tabla1[[#This Row],[profit_per_product]]*Tabla1[[#This Row],[QUANTITY]]</f>
        <v>37.200000000000003</v>
      </c>
      <c r="V474" s="16">
        <f>Tabla1[[#This Row],[total_profit]]/Tabla1[[#This Row],[Total Selling Value]]</f>
        <v>0.23664122137404583</v>
      </c>
      <c r="W474" s="4" t="str">
        <f>IF(Tabla1[[#This Row],[Total Buying Value]]&gt;=((2/3)*MAX(Tabla1[Total Buying Value])),"Grande",IF(Tabla1[[#This Row],[Total Buying Value]]&lt;=((1/3)*MAX(Tabla1[Total Buying Value])),"Pequeña","Mediana"))</f>
        <v>Pequeña</v>
      </c>
      <c r="X474" s="4" t="str">
        <f>IF(Tabla1[[#This Row],[PAYMENT MODE]]="CASH","VERDADERO","FALSO")</f>
        <v>VERDADERO</v>
      </c>
      <c r="Y474" s="15" t="str">
        <f>TEXT(Tabla1[[#This Row],[formatted_date]],"mmm-aaaa")</f>
        <v>oct-2022</v>
      </c>
    </row>
    <row r="475" spans="1:25">
      <c r="A475">
        <v>44850</v>
      </c>
      <c r="B475" t="s">
        <v>63</v>
      </c>
      <c r="C475" t="str">
        <f>Tabla1[[#This Row],[DATE]]&amp;Tabla1[[#This Row],[PRODUCT ID]]</f>
        <v>44850P0036</v>
      </c>
      <c r="D475">
        <v>3</v>
      </c>
      <c r="E475" t="s">
        <v>71</v>
      </c>
      <c r="F475" t="s">
        <v>71</v>
      </c>
      <c r="G475" s="5">
        <v>3</v>
      </c>
      <c r="H475" t="s">
        <v>116</v>
      </c>
      <c r="I475" t="s">
        <v>121</v>
      </c>
      <c r="J475" t="s">
        <v>123</v>
      </c>
      <c r="K475" s="12">
        <v>90</v>
      </c>
      <c r="L475" s="12">
        <v>96.3</v>
      </c>
      <c r="M475" s="12">
        <v>270</v>
      </c>
      <c r="N475" s="8">
        <v>288.89999999999998</v>
      </c>
      <c r="O475">
        <v>16</v>
      </c>
      <c r="P475" t="s">
        <v>135</v>
      </c>
      <c r="Q475">
        <v>2022</v>
      </c>
      <c r="R475" s="3">
        <v>44850</v>
      </c>
      <c r="S475" s="8">
        <f>Tabla1[[#This Row],[DISCOUNT %]]%*Tabla1[[#This Row],[Total Selling Value]]</f>
        <v>8.6669999999999998</v>
      </c>
      <c r="T475" s="12">
        <f>Tabla1[[#This Row],[SELLING PRICE]]-Tabla1[[#This Row],[BUYING PRIZE]]</f>
        <v>6.2999999999999972</v>
      </c>
      <c r="U475" s="12">
        <f>Tabla1[[#This Row],[profit_per_product]]*Tabla1[[#This Row],[QUANTITY]]</f>
        <v>18.899999999999991</v>
      </c>
      <c r="V475" s="16">
        <f>Tabla1[[#This Row],[total_profit]]/Tabla1[[#This Row],[Total Selling Value]]</f>
        <v>6.5420560747663531E-2</v>
      </c>
      <c r="W475" s="4" t="str">
        <f>IF(Tabla1[[#This Row],[Total Buying Value]]&gt;=((2/3)*MAX(Tabla1[Total Buying Value])),"Grande",IF(Tabla1[[#This Row],[Total Buying Value]]&lt;=((1/3)*MAX(Tabla1[Total Buying Value])),"Pequeña","Mediana"))</f>
        <v>Pequeña</v>
      </c>
      <c r="X475" s="4" t="str">
        <f>IF(Tabla1[[#This Row],[PAYMENT MODE]]="CASH","VERDADERO","FALSO")</f>
        <v>FALSO</v>
      </c>
      <c r="Y475" s="15" t="str">
        <f>TEXT(Tabla1[[#This Row],[formatted_date]],"mmm-aaaa")</f>
        <v>oct-2022</v>
      </c>
    </row>
    <row r="476" spans="1:25">
      <c r="A476">
        <v>44857</v>
      </c>
      <c r="B476" t="s">
        <v>20</v>
      </c>
      <c r="C476" t="str">
        <f>Tabla1[[#This Row],[DATE]]&amp;Tabla1[[#This Row],[PRODUCT ID]]</f>
        <v>44857P0024</v>
      </c>
      <c r="D476">
        <v>14</v>
      </c>
      <c r="E476" t="s">
        <v>71</v>
      </c>
      <c r="F476" t="s">
        <v>138</v>
      </c>
      <c r="G476" s="5">
        <v>14</v>
      </c>
      <c r="H476" t="s">
        <v>73</v>
      </c>
      <c r="I476" t="s">
        <v>117</v>
      </c>
      <c r="J476" t="s">
        <v>122</v>
      </c>
      <c r="K476" s="12">
        <v>144</v>
      </c>
      <c r="L476" s="12">
        <v>156.96</v>
      </c>
      <c r="M476" s="12">
        <v>2016</v>
      </c>
      <c r="N476" s="8">
        <v>2197.44</v>
      </c>
      <c r="O476">
        <v>23</v>
      </c>
      <c r="P476" t="s">
        <v>135</v>
      </c>
      <c r="Q476">
        <v>2022</v>
      </c>
      <c r="R476" s="3">
        <v>44857</v>
      </c>
      <c r="S476" s="8">
        <f>Tabla1[[#This Row],[DISCOUNT %]]%*Tabla1[[#This Row],[Total Selling Value]]</f>
        <v>307.64160000000004</v>
      </c>
      <c r="T476" s="12">
        <f>Tabla1[[#This Row],[SELLING PRICE]]-Tabla1[[#This Row],[BUYING PRIZE]]</f>
        <v>12.960000000000008</v>
      </c>
      <c r="U476" s="12">
        <f>Tabla1[[#This Row],[profit_per_product]]*Tabla1[[#This Row],[QUANTITY]]</f>
        <v>181.44000000000011</v>
      </c>
      <c r="V476" s="16">
        <f>Tabla1[[#This Row],[total_profit]]/Tabla1[[#This Row],[Total Selling Value]]</f>
        <v>8.2568807339449588E-2</v>
      </c>
      <c r="W476" s="4" t="str">
        <f>IF(Tabla1[[#This Row],[Total Buying Value]]&gt;=((2/3)*MAX(Tabla1[Total Buying Value])),"Grande",IF(Tabla1[[#This Row],[Total Buying Value]]&lt;=((1/3)*MAX(Tabla1[Total Buying Value])),"Pequeña","Mediana"))</f>
        <v>Grande</v>
      </c>
      <c r="X476" s="4" t="str">
        <f>IF(Tabla1[[#This Row],[PAYMENT MODE]]="CASH","VERDADERO","FALSO")</f>
        <v>VERDADERO</v>
      </c>
      <c r="Y476" s="15" t="str">
        <f>TEXT(Tabla1[[#This Row],[formatted_date]],"mmm-aaaa")</f>
        <v>oct-2022</v>
      </c>
    </row>
    <row r="477" spans="1:25">
      <c r="A477">
        <v>44864</v>
      </c>
      <c r="B477" t="s">
        <v>30</v>
      </c>
      <c r="C477" t="str">
        <f>Tabla1[[#This Row],[DATE]]&amp;Tabla1[[#This Row],[PRODUCT ID]]</f>
        <v>44864P0042</v>
      </c>
      <c r="D477">
        <v>3</v>
      </c>
      <c r="E477" t="s">
        <v>70</v>
      </c>
      <c r="F477" t="s">
        <v>138</v>
      </c>
      <c r="G477" s="5">
        <v>39</v>
      </c>
      <c r="H477" t="s">
        <v>80</v>
      </c>
      <c r="I477" t="s">
        <v>118</v>
      </c>
      <c r="J477" t="s">
        <v>122</v>
      </c>
      <c r="K477" s="12">
        <v>120</v>
      </c>
      <c r="L477" s="12">
        <v>162</v>
      </c>
      <c r="M477" s="12">
        <v>360</v>
      </c>
      <c r="N477" s="8">
        <v>486</v>
      </c>
      <c r="O477">
        <v>30</v>
      </c>
      <c r="P477" t="s">
        <v>135</v>
      </c>
      <c r="Q477">
        <v>2022</v>
      </c>
      <c r="R477" s="3">
        <v>44864</v>
      </c>
      <c r="S477" s="8">
        <f>Tabla1[[#This Row],[DISCOUNT %]]%*Tabla1[[#This Row],[Total Selling Value]]</f>
        <v>189.54000000000002</v>
      </c>
      <c r="T477" s="12">
        <f>Tabla1[[#This Row],[SELLING PRICE]]-Tabla1[[#This Row],[BUYING PRIZE]]</f>
        <v>42</v>
      </c>
      <c r="U477" s="12">
        <f>Tabla1[[#This Row],[profit_per_product]]*Tabla1[[#This Row],[QUANTITY]]</f>
        <v>126</v>
      </c>
      <c r="V477" s="16">
        <f>Tabla1[[#This Row],[total_profit]]/Tabla1[[#This Row],[Total Selling Value]]</f>
        <v>0.25925925925925924</v>
      </c>
      <c r="W477" s="4" t="str">
        <f>IF(Tabla1[[#This Row],[Total Buying Value]]&gt;=((2/3)*MAX(Tabla1[Total Buying Value])),"Grande",IF(Tabla1[[#This Row],[Total Buying Value]]&lt;=((1/3)*MAX(Tabla1[Total Buying Value])),"Pequeña","Mediana"))</f>
        <v>Pequeña</v>
      </c>
      <c r="X477" s="4" t="str">
        <f>IF(Tabla1[[#This Row],[PAYMENT MODE]]="CASH","VERDADERO","FALSO")</f>
        <v>VERDADERO</v>
      </c>
      <c r="Y477" s="15" t="str">
        <f>TEXT(Tabla1[[#This Row],[formatted_date]],"mmm-aaaa")</f>
        <v>oct-2022</v>
      </c>
    </row>
    <row r="478" spans="1:25">
      <c r="A478">
        <v>44865</v>
      </c>
      <c r="B478" t="s">
        <v>21</v>
      </c>
      <c r="C478" t="str">
        <f>Tabla1[[#This Row],[DATE]]&amp;Tabla1[[#This Row],[PRODUCT ID]]</f>
        <v>44865P0038</v>
      </c>
      <c r="D478">
        <v>8</v>
      </c>
      <c r="E478" t="s">
        <v>70</v>
      </c>
      <c r="F478" t="s">
        <v>71</v>
      </c>
      <c r="G478" s="5">
        <v>15</v>
      </c>
      <c r="H478" t="s">
        <v>74</v>
      </c>
      <c r="I478" t="s">
        <v>118</v>
      </c>
      <c r="J478" t="s">
        <v>123</v>
      </c>
      <c r="K478" s="12">
        <v>72</v>
      </c>
      <c r="L478" s="12">
        <v>79.92</v>
      </c>
      <c r="M478" s="12">
        <v>576</v>
      </c>
      <c r="N478" s="8">
        <v>639.36</v>
      </c>
      <c r="O478">
        <v>31</v>
      </c>
      <c r="P478" t="s">
        <v>135</v>
      </c>
      <c r="Q478">
        <v>2022</v>
      </c>
      <c r="R478" s="3">
        <v>44865</v>
      </c>
      <c r="S478" s="8">
        <f>Tabla1[[#This Row],[DISCOUNT %]]%*Tabla1[[#This Row],[Total Selling Value]]</f>
        <v>95.903999999999996</v>
      </c>
      <c r="T478" s="12">
        <f>Tabla1[[#This Row],[SELLING PRICE]]-Tabla1[[#This Row],[BUYING PRIZE]]</f>
        <v>7.9200000000000017</v>
      </c>
      <c r="U478" s="12">
        <f>Tabla1[[#This Row],[profit_per_product]]*Tabla1[[#This Row],[QUANTITY]]</f>
        <v>63.360000000000014</v>
      </c>
      <c r="V478" s="16">
        <f>Tabla1[[#This Row],[total_profit]]/Tabla1[[#This Row],[Total Selling Value]]</f>
        <v>9.9099099099099114E-2</v>
      </c>
      <c r="W478" s="4" t="str">
        <f>IF(Tabla1[[#This Row],[Total Buying Value]]&gt;=((2/3)*MAX(Tabla1[Total Buying Value])),"Grande",IF(Tabla1[[#This Row],[Total Buying Value]]&lt;=((1/3)*MAX(Tabla1[Total Buying Value])),"Pequeña","Mediana"))</f>
        <v>Pequeña</v>
      </c>
      <c r="X478" s="4" t="str">
        <f>IF(Tabla1[[#This Row],[PAYMENT MODE]]="CASH","VERDADERO","FALSO")</f>
        <v>FALSO</v>
      </c>
      <c r="Y478" s="15" t="str">
        <f>TEXT(Tabla1[[#This Row],[formatted_date]],"mmm-aaaa")</f>
        <v>oct-2022</v>
      </c>
    </row>
    <row r="479" spans="1:25">
      <c r="A479">
        <v>44866</v>
      </c>
      <c r="B479" t="s">
        <v>55</v>
      </c>
      <c r="C479" t="str">
        <f>Tabla1[[#This Row],[DATE]]&amp;Tabla1[[#This Row],[PRODUCT ID]]</f>
        <v>44866P0012</v>
      </c>
      <c r="D479">
        <v>15</v>
      </c>
      <c r="E479" t="s">
        <v>68</v>
      </c>
      <c r="F479" t="s">
        <v>71</v>
      </c>
      <c r="G479" s="5">
        <v>16</v>
      </c>
      <c r="H479" t="s">
        <v>107</v>
      </c>
      <c r="I479" t="s">
        <v>120</v>
      </c>
      <c r="J479" t="s">
        <v>123</v>
      </c>
      <c r="K479" s="12">
        <v>73</v>
      </c>
      <c r="L479" s="12">
        <v>94.17</v>
      </c>
      <c r="M479" s="12">
        <v>1095</v>
      </c>
      <c r="N479" s="8">
        <v>1412.55</v>
      </c>
      <c r="O479">
        <v>1</v>
      </c>
      <c r="P479" t="s">
        <v>136</v>
      </c>
      <c r="Q479">
        <v>2022</v>
      </c>
      <c r="R479" s="3">
        <v>44866</v>
      </c>
      <c r="S479" s="8">
        <f>Tabla1[[#This Row],[DISCOUNT %]]%*Tabla1[[#This Row],[Total Selling Value]]</f>
        <v>226.00800000000001</v>
      </c>
      <c r="T479" s="12">
        <f>Tabla1[[#This Row],[SELLING PRICE]]-Tabla1[[#This Row],[BUYING PRIZE]]</f>
        <v>21.17</v>
      </c>
      <c r="U479" s="12">
        <f>Tabla1[[#This Row],[profit_per_product]]*Tabla1[[#This Row],[QUANTITY]]</f>
        <v>317.55</v>
      </c>
      <c r="V479" s="16">
        <f>Tabla1[[#This Row],[total_profit]]/Tabla1[[#This Row],[Total Selling Value]]</f>
        <v>0.22480620155038761</v>
      </c>
      <c r="W479" s="4" t="str">
        <f>IF(Tabla1[[#This Row],[Total Buying Value]]&gt;=((2/3)*MAX(Tabla1[Total Buying Value])),"Grande",IF(Tabla1[[#This Row],[Total Buying Value]]&lt;=((1/3)*MAX(Tabla1[Total Buying Value])),"Pequeña","Mediana"))</f>
        <v>Mediana</v>
      </c>
      <c r="X479" s="4" t="str">
        <f>IF(Tabla1[[#This Row],[PAYMENT MODE]]="CASH","VERDADERO","FALSO")</f>
        <v>FALSO</v>
      </c>
      <c r="Y479" s="15" t="str">
        <f>TEXT(Tabla1[[#This Row],[formatted_date]],"mmm-aaaa")</f>
        <v>nov-2022</v>
      </c>
    </row>
    <row r="480" spans="1:25">
      <c r="A480">
        <v>44867</v>
      </c>
      <c r="B480" t="s">
        <v>47</v>
      </c>
      <c r="C480" t="str">
        <f>Tabla1[[#This Row],[DATE]]&amp;Tabla1[[#This Row],[PRODUCT ID]]</f>
        <v>44867P0015</v>
      </c>
      <c r="D480">
        <v>15</v>
      </c>
      <c r="E480" t="s">
        <v>68</v>
      </c>
      <c r="F480" t="s">
        <v>138</v>
      </c>
      <c r="G480" s="5">
        <v>8</v>
      </c>
      <c r="H480" t="s">
        <v>98</v>
      </c>
      <c r="I480" t="s">
        <v>120</v>
      </c>
      <c r="J480" t="s">
        <v>125</v>
      </c>
      <c r="K480" s="12">
        <v>12</v>
      </c>
      <c r="L480" s="12">
        <v>15.72</v>
      </c>
      <c r="M480" s="12">
        <v>180</v>
      </c>
      <c r="N480" s="8">
        <v>235.8</v>
      </c>
      <c r="O480">
        <v>2</v>
      </c>
      <c r="P480" t="s">
        <v>136</v>
      </c>
      <c r="Q480">
        <v>2022</v>
      </c>
      <c r="R480" s="3">
        <v>44867</v>
      </c>
      <c r="S480" s="8">
        <f>Tabla1[[#This Row],[DISCOUNT %]]%*Tabla1[[#This Row],[Total Selling Value]]</f>
        <v>18.864000000000001</v>
      </c>
      <c r="T480" s="12">
        <f>Tabla1[[#This Row],[SELLING PRICE]]-Tabla1[[#This Row],[BUYING PRIZE]]</f>
        <v>3.7200000000000006</v>
      </c>
      <c r="U480" s="12">
        <f>Tabla1[[#This Row],[profit_per_product]]*Tabla1[[#This Row],[QUANTITY]]</f>
        <v>55.800000000000011</v>
      </c>
      <c r="V480" s="16">
        <f>Tabla1[[#This Row],[total_profit]]/Tabla1[[#This Row],[Total Selling Value]]</f>
        <v>0.23664122137404583</v>
      </c>
      <c r="W480" s="4" t="str">
        <f>IF(Tabla1[[#This Row],[Total Buying Value]]&gt;=((2/3)*MAX(Tabla1[Total Buying Value])),"Grande",IF(Tabla1[[#This Row],[Total Buying Value]]&lt;=((1/3)*MAX(Tabla1[Total Buying Value])),"Pequeña","Mediana"))</f>
        <v>Pequeña</v>
      </c>
      <c r="X480" s="4" t="str">
        <f>IF(Tabla1[[#This Row],[PAYMENT MODE]]="CASH","VERDADERO","FALSO")</f>
        <v>VERDADERO</v>
      </c>
      <c r="Y480" s="15" t="str">
        <f>TEXT(Tabla1[[#This Row],[formatted_date]],"mmm-aaaa")</f>
        <v>nov-2022</v>
      </c>
    </row>
    <row r="481" spans="1:25">
      <c r="A481">
        <v>44867</v>
      </c>
      <c r="B481" t="s">
        <v>48</v>
      </c>
      <c r="C481" t="str">
        <f>Tabla1[[#This Row],[DATE]]&amp;Tabla1[[#This Row],[PRODUCT ID]]</f>
        <v>44867P0030</v>
      </c>
      <c r="D481">
        <v>15</v>
      </c>
      <c r="E481" t="s">
        <v>70</v>
      </c>
      <c r="F481" t="s">
        <v>138</v>
      </c>
      <c r="G481" s="5">
        <v>53</v>
      </c>
      <c r="H481" t="s">
        <v>99</v>
      </c>
      <c r="I481" t="s">
        <v>121</v>
      </c>
      <c r="J481" t="s">
        <v>122</v>
      </c>
      <c r="K481" s="12">
        <v>148</v>
      </c>
      <c r="L481" s="12">
        <v>201.28</v>
      </c>
      <c r="M481" s="12">
        <v>2220</v>
      </c>
      <c r="N481" s="8">
        <v>3019.2</v>
      </c>
      <c r="O481">
        <v>2</v>
      </c>
      <c r="P481" t="s">
        <v>136</v>
      </c>
      <c r="Q481">
        <v>2022</v>
      </c>
      <c r="R481" s="3">
        <v>44867</v>
      </c>
      <c r="S481" s="8">
        <f>Tabla1[[#This Row],[DISCOUNT %]]%*Tabla1[[#This Row],[Total Selling Value]]</f>
        <v>1600.1759999999999</v>
      </c>
      <c r="T481" s="12">
        <f>Tabla1[[#This Row],[SELLING PRICE]]-Tabla1[[#This Row],[BUYING PRIZE]]</f>
        <v>53.28</v>
      </c>
      <c r="U481" s="12">
        <f>Tabla1[[#This Row],[profit_per_product]]*Tabla1[[#This Row],[QUANTITY]]</f>
        <v>799.2</v>
      </c>
      <c r="V481" s="16">
        <f>Tabla1[[#This Row],[total_profit]]/Tabla1[[#This Row],[Total Selling Value]]</f>
        <v>0.26470588235294124</v>
      </c>
      <c r="W481" s="4" t="str">
        <f>IF(Tabla1[[#This Row],[Total Buying Value]]&gt;=((2/3)*MAX(Tabla1[Total Buying Value])),"Grande",IF(Tabla1[[#This Row],[Total Buying Value]]&lt;=((1/3)*MAX(Tabla1[Total Buying Value])),"Pequeña","Mediana"))</f>
        <v>Grande</v>
      </c>
      <c r="X481" s="4" t="str">
        <f>IF(Tabla1[[#This Row],[PAYMENT MODE]]="CASH","VERDADERO","FALSO")</f>
        <v>VERDADERO</v>
      </c>
      <c r="Y481" s="15" t="str">
        <f>TEXT(Tabla1[[#This Row],[formatted_date]],"mmm-aaaa")</f>
        <v>nov-2022</v>
      </c>
    </row>
    <row r="482" spans="1:25">
      <c r="A482">
        <v>44867</v>
      </c>
      <c r="B482" t="s">
        <v>24</v>
      </c>
      <c r="C482" t="str">
        <f>Tabla1[[#This Row],[DATE]]&amp;Tabla1[[#This Row],[PRODUCT ID]]</f>
        <v>44867P0035</v>
      </c>
      <c r="D482">
        <v>5</v>
      </c>
      <c r="E482" t="s">
        <v>70</v>
      </c>
      <c r="F482" t="s">
        <v>138</v>
      </c>
      <c r="G482" s="5">
        <v>50</v>
      </c>
      <c r="H482" t="s">
        <v>77</v>
      </c>
      <c r="I482" t="s">
        <v>121</v>
      </c>
      <c r="J482" t="s">
        <v>125</v>
      </c>
      <c r="K482" s="12">
        <v>5</v>
      </c>
      <c r="L482" s="12">
        <v>6.7</v>
      </c>
      <c r="M482" s="12">
        <v>25</v>
      </c>
      <c r="N482" s="8">
        <v>33.5</v>
      </c>
      <c r="O482">
        <v>2</v>
      </c>
      <c r="P482" t="s">
        <v>136</v>
      </c>
      <c r="Q482">
        <v>2022</v>
      </c>
      <c r="R482" s="3">
        <v>44867</v>
      </c>
      <c r="S482" s="8">
        <f>Tabla1[[#This Row],[DISCOUNT %]]%*Tabla1[[#This Row],[Total Selling Value]]</f>
        <v>16.75</v>
      </c>
      <c r="T482" s="12">
        <f>Tabla1[[#This Row],[SELLING PRICE]]-Tabla1[[#This Row],[BUYING PRIZE]]</f>
        <v>1.7000000000000002</v>
      </c>
      <c r="U482" s="12">
        <f>Tabla1[[#This Row],[profit_per_product]]*Tabla1[[#This Row],[QUANTITY]]</f>
        <v>8.5</v>
      </c>
      <c r="V482" s="16">
        <f>Tabla1[[#This Row],[total_profit]]/Tabla1[[#This Row],[Total Selling Value]]</f>
        <v>0.2537313432835821</v>
      </c>
      <c r="W482" s="4" t="str">
        <f>IF(Tabla1[[#This Row],[Total Buying Value]]&gt;=((2/3)*MAX(Tabla1[Total Buying Value])),"Grande",IF(Tabla1[[#This Row],[Total Buying Value]]&lt;=((1/3)*MAX(Tabla1[Total Buying Value])),"Pequeña","Mediana"))</f>
        <v>Pequeña</v>
      </c>
      <c r="X482" s="4" t="str">
        <f>IF(Tabla1[[#This Row],[PAYMENT MODE]]="CASH","VERDADERO","FALSO")</f>
        <v>VERDADERO</v>
      </c>
      <c r="Y482" s="15" t="str">
        <f>TEXT(Tabla1[[#This Row],[formatted_date]],"mmm-aaaa")</f>
        <v>nov-2022</v>
      </c>
    </row>
    <row r="483" spans="1:25">
      <c r="A483">
        <v>44868</v>
      </c>
      <c r="B483" t="s">
        <v>34</v>
      </c>
      <c r="C483" t="str">
        <f>Tabla1[[#This Row],[DATE]]&amp;Tabla1[[#This Row],[PRODUCT ID]]</f>
        <v>44868P0020</v>
      </c>
      <c r="D483">
        <v>11</v>
      </c>
      <c r="E483" t="s">
        <v>71</v>
      </c>
      <c r="F483" t="s">
        <v>71</v>
      </c>
      <c r="G483" s="5">
        <v>26</v>
      </c>
      <c r="H483" t="s">
        <v>84</v>
      </c>
      <c r="I483" t="s">
        <v>117</v>
      </c>
      <c r="J483" t="s">
        <v>124</v>
      </c>
      <c r="K483" s="12">
        <v>61</v>
      </c>
      <c r="L483" s="12">
        <v>76.25</v>
      </c>
      <c r="M483" s="12">
        <v>671</v>
      </c>
      <c r="N483" s="8">
        <v>838.75</v>
      </c>
      <c r="O483">
        <v>3</v>
      </c>
      <c r="P483" t="s">
        <v>136</v>
      </c>
      <c r="Q483">
        <v>2022</v>
      </c>
      <c r="R483" s="3">
        <v>44868</v>
      </c>
      <c r="S483" s="8">
        <f>Tabla1[[#This Row],[DISCOUNT %]]%*Tabla1[[#This Row],[Total Selling Value]]</f>
        <v>218.07500000000002</v>
      </c>
      <c r="T483" s="12">
        <f>Tabla1[[#This Row],[SELLING PRICE]]-Tabla1[[#This Row],[BUYING PRIZE]]</f>
        <v>15.25</v>
      </c>
      <c r="U483" s="12">
        <f>Tabla1[[#This Row],[profit_per_product]]*Tabla1[[#This Row],[QUANTITY]]</f>
        <v>167.75</v>
      </c>
      <c r="V483" s="16">
        <f>Tabla1[[#This Row],[total_profit]]/Tabla1[[#This Row],[Total Selling Value]]</f>
        <v>0.2</v>
      </c>
      <c r="W483" s="4" t="str">
        <f>IF(Tabla1[[#This Row],[Total Buying Value]]&gt;=((2/3)*MAX(Tabla1[Total Buying Value])),"Grande",IF(Tabla1[[#This Row],[Total Buying Value]]&lt;=((1/3)*MAX(Tabla1[Total Buying Value])),"Pequeña","Mediana"))</f>
        <v>Pequeña</v>
      </c>
      <c r="X483" s="4" t="str">
        <f>IF(Tabla1[[#This Row],[PAYMENT MODE]]="CASH","VERDADERO","FALSO")</f>
        <v>FALSO</v>
      </c>
      <c r="Y483" s="15" t="str">
        <f>TEXT(Tabla1[[#This Row],[formatted_date]],"mmm-aaaa")</f>
        <v>nov-2022</v>
      </c>
    </row>
    <row r="484" spans="1:25">
      <c r="A484">
        <v>44869</v>
      </c>
      <c r="B484" t="s">
        <v>45</v>
      </c>
      <c r="C484" t="str">
        <f>Tabla1[[#This Row],[DATE]]&amp;Tabla1[[#This Row],[PRODUCT ID]]</f>
        <v>44869P0008</v>
      </c>
      <c r="D484">
        <v>10</v>
      </c>
      <c r="E484" t="s">
        <v>70</v>
      </c>
      <c r="F484" t="s">
        <v>71</v>
      </c>
      <c r="G484" s="5">
        <v>7</v>
      </c>
      <c r="H484" t="s">
        <v>96</v>
      </c>
      <c r="I484" t="s">
        <v>119</v>
      </c>
      <c r="J484" t="s">
        <v>123</v>
      </c>
      <c r="K484" s="12">
        <v>83</v>
      </c>
      <c r="L484" s="12">
        <v>94.62</v>
      </c>
      <c r="M484" s="12">
        <v>830</v>
      </c>
      <c r="N484" s="8">
        <v>946.2</v>
      </c>
      <c r="O484">
        <v>4</v>
      </c>
      <c r="P484" t="s">
        <v>136</v>
      </c>
      <c r="Q484">
        <v>2022</v>
      </c>
      <c r="R484" s="3">
        <v>44869</v>
      </c>
      <c r="S484" s="8">
        <f>Tabla1[[#This Row],[DISCOUNT %]]%*Tabla1[[#This Row],[Total Selling Value]]</f>
        <v>66.234000000000009</v>
      </c>
      <c r="T484" s="12">
        <f>Tabla1[[#This Row],[SELLING PRICE]]-Tabla1[[#This Row],[BUYING PRIZE]]</f>
        <v>11.620000000000005</v>
      </c>
      <c r="U484" s="12">
        <f>Tabla1[[#This Row],[profit_per_product]]*Tabla1[[#This Row],[QUANTITY]]</f>
        <v>116.20000000000005</v>
      </c>
      <c r="V484" s="16">
        <f>Tabla1[[#This Row],[total_profit]]/Tabla1[[#This Row],[Total Selling Value]]</f>
        <v>0.1228070175438597</v>
      </c>
      <c r="W484" s="4" t="str">
        <f>IF(Tabla1[[#This Row],[Total Buying Value]]&gt;=((2/3)*MAX(Tabla1[Total Buying Value])),"Grande",IF(Tabla1[[#This Row],[Total Buying Value]]&lt;=((1/3)*MAX(Tabla1[Total Buying Value])),"Pequeña","Mediana"))</f>
        <v>Mediana</v>
      </c>
      <c r="X484" s="4" t="str">
        <f>IF(Tabla1[[#This Row],[PAYMENT MODE]]="CASH","VERDADERO","FALSO")</f>
        <v>FALSO</v>
      </c>
      <c r="Y484" s="15" t="str">
        <f>TEXT(Tabla1[[#This Row],[formatted_date]],"mmm-aaaa")</f>
        <v>nov-2022</v>
      </c>
    </row>
    <row r="485" spans="1:25">
      <c r="A485">
        <v>44870</v>
      </c>
      <c r="B485" t="s">
        <v>60</v>
      </c>
      <c r="C485" t="str">
        <f>Tabla1[[#This Row],[DATE]]&amp;Tabla1[[#This Row],[PRODUCT ID]]</f>
        <v>44870P0019</v>
      </c>
      <c r="D485">
        <v>15</v>
      </c>
      <c r="E485" t="s">
        <v>70</v>
      </c>
      <c r="F485" t="s">
        <v>138</v>
      </c>
      <c r="G485" s="5">
        <v>34</v>
      </c>
      <c r="H485" t="s">
        <v>112</v>
      </c>
      <c r="I485" t="s">
        <v>120</v>
      </c>
      <c r="J485" t="s">
        <v>122</v>
      </c>
      <c r="K485" s="12">
        <v>150</v>
      </c>
      <c r="L485" s="12">
        <v>210</v>
      </c>
      <c r="M485" s="12">
        <v>2250</v>
      </c>
      <c r="N485" s="8">
        <v>3150</v>
      </c>
      <c r="O485">
        <v>5</v>
      </c>
      <c r="P485" t="s">
        <v>136</v>
      </c>
      <c r="Q485">
        <v>2022</v>
      </c>
      <c r="R485" s="3">
        <v>44870</v>
      </c>
      <c r="S485" s="8">
        <f>Tabla1[[#This Row],[DISCOUNT %]]%*Tabla1[[#This Row],[Total Selling Value]]</f>
        <v>1071</v>
      </c>
      <c r="T485" s="12">
        <f>Tabla1[[#This Row],[SELLING PRICE]]-Tabla1[[#This Row],[BUYING PRIZE]]</f>
        <v>60</v>
      </c>
      <c r="U485" s="12">
        <f>Tabla1[[#This Row],[profit_per_product]]*Tabla1[[#This Row],[QUANTITY]]</f>
        <v>900</v>
      </c>
      <c r="V485" s="16">
        <f>Tabla1[[#This Row],[total_profit]]/Tabla1[[#This Row],[Total Selling Value]]</f>
        <v>0.2857142857142857</v>
      </c>
      <c r="W485" s="4" t="str">
        <f>IF(Tabla1[[#This Row],[Total Buying Value]]&gt;=((2/3)*MAX(Tabla1[Total Buying Value])),"Grande",IF(Tabla1[[#This Row],[Total Buying Value]]&lt;=((1/3)*MAX(Tabla1[Total Buying Value])),"Pequeña","Mediana"))</f>
        <v>Grande</v>
      </c>
      <c r="X485" s="4" t="str">
        <f>IF(Tabla1[[#This Row],[PAYMENT MODE]]="CASH","VERDADERO","FALSO")</f>
        <v>VERDADERO</v>
      </c>
      <c r="Y485" s="15" t="str">
        <f>TEXT(Tabla1[[#This Row],[formatted_date]],"mmm-aaaa")</f>
        <v>nov-2022</v>
      </c>
    </row>
    <row r="486" spans="1:25">
      <c r="A486">
        <v>44871</v>
      </c>
      <c r="B486" t="s">
        <v>43</v>
      </c>
      <c r="C486" t="str">
        <f>Tabla1[[#This Row],[DATE]]&amp;Tabla1[[#This Row],[PRODUCT ID]]</f>
        <v>44871P0043</v>
      </c>
      <c r="D486">
        <v>13</v>
      </c>
      <c r="E486" t="s">
        <v>70</v>
      </c>
      <c r="F486" t="s">
        <v>138</v>
      </c>
      <c r="G486" s="5">
        <v>9</v>
      </c>
      <c r="H486" t="s">
        <v>94</v>
      </c>
      <c r="I486" t="s">
        <v>118</v>
      </c>
      <c r="J486" t="s">
        <v>123</v>
      </c>
      <c r="K486" s="12">
        <v>67</v>
      </c>
      <c r="L486" s="12">
        <v>83.08</v>
      </c>
      <c r="M486" s="12">
        <v>871</v>
      </c>
      <c r="N486" s="8">
        <v>1080.04</v>
      </c>
      <c r="O486">
        <v>6</v>
      </c>
      <c r="P486" t="s">
        <v>136</v>
      </c>
      <c r="Q486">
        <v>2022</v>
      </c>
      <c r="R486" s="3">
        <v>44871</v>
      </c>
      <c r="S486" s="8">
        <f>Tabla1[[#This Row],[DISCOUNT %]]%*Tabla1[[#This Row],[Total Selling Value]]</f>
        <v>97.203599999999994</v>
      </c>
      <c r="T486" s="12">
        <f>Tabla1[[#This Row],[SELLING PRICE]]-Tabla1[[#This Row],[BUYING PRIZE]]</f>
        <v>16.079999999999998</v>
      </c>
      <c r="U486" s="12">
        <f>Tabla1[[#This Row],[profit_per_product]]*Tabla1[[#This Row],[QUANTITY]]</f>
        <v>209.03999999999996</v>
      </c>
      <c r="V486" s="16">
        <f>Tabla1[[#This Row],[total_profit]]/Tabla1[[#This Row],[Total Selling Value]]</f>
        <v>0.19354838709677416</v>
      </c>
      <c r="W486" s="4" t="str">
        <f>IF(Tabla1[[#This Row],[Total Buying Value]]&gt;=((2/3)*MAX(Tabla1[Total Buying Value])),"Grande",IF(Tabla1[[#This Row],[Total Buying Value]]&lt;=((1/3)*MAX(Tabla1[Total Buying Value])),"Pequeña","Mediana"))</f>
        <v>Mediana</v>
      </c>
      <c r="X486" s="4" t="str">
        <f>IF(Tabla1[[#This Row],[PAYMENT MODE]]="CASH","VERDADERO","FALSO")</f>
        <v>VERDADERO</v>
      </c>
      <c r="Y486" s="15" t="str">
        <f>TEXT(Tabla1[[#This Row],[formatted_date]],"mmm-aaaa")</f>
        <v>nov-2022</v>
      </c>
    </row>
    <row r="487" spans="1:25">
      <c r="A487">
        <v>44871</v>
      </c>
      <c r="B487" t="s">
        <v>47</v>
      </c>
      <c r="C487" t="str">
        <f>Tabla1[[#This Row],[DATE]]&amp;Tabla1[[#This Row],[PRODUCT ID]]</f>
        <v>44871P0015</v>
      </c>
      <c r="D487">
        <v>13</v>
      </c>
      <c r="E487" t="s">
        <v>71</v>
      </c>
      <c r="F487" t="s">
        <v>71</v>
      </c>
      <c r="G487" s="5">
        <v>48</v>
      </c>
      <c r="H487" t="s">
        <v>98</v>
      </c>
      <c r="I487" t="s">
        <v>120</v>
      </c>
      <c r="J487" t="s">
        <v>125</v>
      </c>
      <c r="K487" s="12">
        <v>12</v>
      </c>
      <c r="L487" s="12">
        <v>15.72</v>
      </c>
      <c r="M487" s="12">
        <v>156</v>
      </c>
      <c r="N487" s="8">
        <v>204.36</v>
      </c>
      <c r="O487">
        <v>6</v>
      </c>
      <c r="P487" t="s">
        <v>136</v>
      </c>
      <c r="Q487">
        <v>2022</v>
      </c>
      <c r="R487" s="3">
        <v>44871</v>
      </c>
      <c r="S487" s="8">
        <f>Tabla1[[#This Row],[DISCOUNT %]]%*Tabla1[[#This Row],[Total Selling Value]]</f>
        <v>98.092799999999997</v>
      </c>
      <c r="T487" s="12">
        <f>Tabla1[[#This Row],[SELLING PRICE]]-Tabla1[[#This Row],[BUYING PRIZE]]</f>
        <v>3.7200000000000006</v>
      </c>
      <c r="U487" s="12">
        <f>Tabla1[[#This Row],[profit_per_product]]*Tabla1[[#This Row],[QUANTITY]]</f>
        <v>48.360000000000007</v>
      </c>
      <c r="V487" s="16">
        <f>Tabla1[[#This Row],[total_profit]]/Tabla1[[#This Row],[Total Selling Value]]</f>
        <v>0.23664122137404581</v>
      </c>
      <c r="W487" s="4" t="str">
        <f>IF(Tabla1[[#This Row],[Total Buying Value]]&gt;=((2/3)*MAX(Tabla1[Total Buying Value])),"Grande",IF(Tabla1[[#This Row],[Total Buying Value]]&lt;=((1/3)*MAX(Tabla1[Total Buying Value])),"Pequeña","Mediana"))</f>
        <v>Pequeña</v>
      </c>
      <c r="X487" s="4" t="str">
        <f>IF(Tabla1[[#This Row],[PAYMENT MODE]]="CASH","VERDADERO","FALSO")</f>
        <v>FALSO</v>
      </c>
      <c r="Y487" s="15" t="str">
        <f>TEXT(Tabla1[[#This Row],[formatted_date]],"mmm-aaaa")</f>
        <v>nov-2022</v>
      </c>
    </row>
    <row r="488" spans="1:25">
      <c r="A488">
        <v>44871</v>
      </c>
      <c r="B488" t="s">
        <v>30</v>
      </c>
      <c r="C488" t="str">
        <f>Tabla1[[#This Row],[DATE]]&amp;Tabla1[[#This Row],[PRODUCT ID]]</f>
        <v>44871P0042</v>
      </c>
      <c r="D488">
        <v>13</v>
      </c>
      <c r="E488" t="s">
        <v>70</v>
      </c>
      <c r="F488" t="s">
        <v>138</v>
      </c>
      <c r="G488" s="5">
        <v>27</v>
      </c>
      <c r="H488" t="s">
        <v>80</v>
      </c>
      <c r="I488" t="s">
        <v>118</v>
      </c>
      <c r="J488" t="s">
        <v>122</v>
      </c>
      <c r="K488" s="12">
        <v>120</v>
      </c>
      <c r="L488" s="12">
        <v>162</v>
      </c>
      <c r="M488" s="12">
        <v>1560</v>
      </c>
      <c r="N488" s="8">
        <v>2106</v>
      </c>
      <c r="O488">
        <v>6</v>
      </c>
      <c r="P488" t="s">
        <v>136</v>
      </c>
      <c r="Q488">
        <v>2022</v>
      </c>
      <c r="R488" s="3">
        <v>44871</v>
      </c>
      <c r="S488" s="8">
        <f>Tabla1[[#This Row],[DISCOUNT %]]%*Tabla1[[#This Row],[Total Selling Value]]</f>
        <v>568.62</v>
      </c>
      <c r="T488" s="12">
        <f>Tabla1[[#This Row],[SELLING PRICE]]-Tabla1[[#This Row],[BUYING PRIZE]]</f>
        <v>42</v>
      </c>
      <c r="U488" s="12">
        <f>Tabla1[[#This Row],[profit_per_product]]*Tabla1[[#This Row],[QUANTITY]]</f>
        <v>546</v>
      </c>
      <c r="V488" s="16">
        <f>Tabla1[[#This Row],[total_profit]]/Tabla1[[#This Row],[Total Selling Value]]</f>
        <v>0.25925925925925924</v>
      </c>
      <c r="W488" s="4" t="str">
        <f>IF(Tabla1[[#This Row],[Total Buying Value]]&gt;=((2/3)*MAX(Tabla1[Total Buying Value])),"Grande",IF(Tabla1[[#This Row],[Total Buying Value]]&lt;=((1/3)*MAX(Tabla1[Total Buying Value])),"Pequeña","Mediana"))</f>
        <v>Grande</v>
      </c>
      <c r="X488" s="4" t="str">
        <f>IF(Tabla1[[#This Row],[PAYMENT MODE]]="CASH","VERDADERO","FALSO")</f>
        <v>VERDADERO</v>
      </c>
      <c r="Y488" s="15" t="str">
        <f>TEXT(Tabla1[[#This Row],[formatted_date]],"mmm-aaaa")</f>
        <v>nov-2022</v>
      </c>
    </row>
    <row r="489" spans="1:25">
      <c r="A489">
        <v>44872</v>
      </c>
      <c r="B489" t="s">
        <v>37</v>
      </c>
      <c r="C489" t="str">
        <f>Tabla1[[#This Row],[DATE]]&amp;Tabla1[[#This Row],[PRODUCT ID]]</f>
        <v>44872P0040</v>
      </c>
      <c r="D489">
        <v>13</v>
      </c>
      <c r="E489" t="s">
        <v>71</v>
      </c>
      <c r="F489" t="s">
        <v>138</v>
      </c>
      <c r="G489" s="5">
        <v>53</v>
      </c>
      <c r="H489" t="s">
        <v>87</v>
      </c>
      <c r="I489" t="s">
        <v>118</v>
      </c>
      <c r="J489" t="s">
        <v>123</v>
      </c>
      <c r="K489" s="12">
        <v>90</v>
      </c>
      <c r="L489" s="12">
        <v>115.2</v>
      </c>
      <c r="M489" s="12">
        <v>1170</v>
      </c>
      <c r="N489" s="8">
        <v>1497.6</v>
      </c>
      <c r="O489">
        <v>7</v>
      </c>
      <c r="P489" t="s">
        <v>136</v>
      </c>
      <c r="Q489">
        <v>2022</v>
      </c>
      <c r="R489" s="3">
        <v>44872</v>
      </c>
      <c r="S489" s="8">
        <f>Tabla1[[#This Row],[DISCOUNT %]]%*Tabla1[[#This Row],[Total Selling Value]]</f>
        <v>793.72799999999995</v>
      </c>
      <c r="T489" s="12">
        <f>Tabla1[[#This Row],[SELLING PRICE]]-Tabla1[[#This Row],[BUYING PRIZE]]</f>
        <v>25.200000000000003</v>
      </c>
      <c r="U489" s="12">
        <f>Tabla1[[#This Row],[profit_per_product]]*Tabla1[[#This Row],[QUANTITY]]</f>
        <v>327.60000000000002</v>
      </c>
      <c r="V489" s="16">
        <f>Tabla1[[#This Row],[total_profit]]/Tabla1[[#This Row],[Total Selling Value]]</f>
        <v>0.21875000000000003</v>
      </c>
      <c r="W489" s="4" t="str">
        <f>IF(Tabla1[[#This Row],[Total Buying Value]]&gt;=((2/3)*MAX(Tabla1[Total Buying Value])),"Grande",IF(Tabla1[[#This Row],[Total Buying Value]]&lt;=((1/3)*MAX(Tabla1[Total Buying Value])),"Pequeña","Mediana"))</f>
        <v>Mediana</v>
      </c>
      <c r="X489" s="4" t="str">
        <f>IF(Tabla1[[#This Row],[PAYMENT MODE]]="CASH","VERDADERO","FALSO")</f>
        <v>VERDADERO</v>
      </c>
      <c r="Y489" s="15" t="str">
        <f>TEXT(Tabla1[[#This Row],[formatted_date]],"mmm-aaaa")</f>
        <v>nov-2022</v>
      </c>
    </row>
    <row r="490" spans="1:25">
      <c r="A490">
        <v>44873</v>
      </c>
      <c r="B490" t="s">
        <v>63</v>
      </c>
      <c r="C490" t="str">
        <f>Tabla1[[#This Row],[DATE]]&amp;Tabla1[[#This Row],[PRODUCT ID]]</f>
        <v>44873P0036</v>
      </c>
      <c r="D490">
        <v>11</v>
      </c>
      <c r="E490" t="s">
        <v>68</v>
      </c>
      <c r="F490" t="s">
        <v>138</v>
      </c>
      <c r="G490" s="5">
        <v>14</v>
      </c>
      <c r="H490" t="s">
        <v>116</v>
      </c>
      <c r="I490" t="s">
        <v>121</v>
      </c>
      <c r="J490" t="s">
        <v>123</v>
      </c>
      <c r="K490" s="12">
        <v>90</v>
      </c>
      <c r="L490" s="12">
        <v>96.3</v>
      </c>
      <c r="M490" s="12">
        <v>990</v>
      </c>
      <c r="N490" s="8">
        <v>1059.3</v>
      </c>
      <c r="O490">
        <v>8</v>
      </c>
      <c r="P490" t="s">
        <v>136</v>
      </c>
      <c r="Q490">
        <v>2022</v>
      </c>
      <c r="R490" s="3">
        <v>44873</v>
      </c>
      <c r="S490" s="8">
        <f>Tabla1[[#This Row],[DISCOUNT %]]%*Tabla1[[#This Row],[Total Selling Value]]</f>
        <v>148.30200000000002</v>
      </c>
      <c r="T490" s="12">
        <f>Tabla1[[#This Row],[SELLING PRICE]]-Tabla1[[#This Row],[BUYING PRIZE]]</f>
        <v>6.2999999999999972</v>
      </c>
      <c r="U490" s="12">
        <f>Tabla1[[#This Row],[profit_per_product]]*Tabla1[[#This Row],[QUANTITY]]</f>
        <v>69.299999999999969</v>
      </c>
      <c r="V490" s="16">
        <f>Tabla1[[#This Row],[total_profit]]/Tabla1[[#This Row],[Total Selling Value]]</f>
        <v>6.5420560747663531E-2</v>
      </c>
      <c r="W490" s="4" t="str">
        <f>IF(Tabla1[[#This Row],[Total Buying Value]]&gt;=((2/3)*MAX(Tabla1[Total Buying Value])),"Grande",IF(Tabla1[[#This Row],[Total Buying Value]]&lt;=((1/3)*MAX(Tabla1[Total Buying Value])),"Pequeña","Mediana"))</f>
        <v>Mediana</v>
      </c>
      <c r="X490" s="4" t="str">
        <f>IF(Tabla1[[#This Row],[PAYMENT MODE]]="CASH","VERDADERO","FALSO")</f>
        <v>VERDADERO</v>
      </c>
      <c r="Y490" s="15" t="str">
        <f>TEXT(Tabla1[[#This Row],[formatted_date]],"mmm-aaaa")</f>
        <v>nov-2022</v>
      </c>
    </row>
    <row r="491" spans="1:25">
      <c r="A491">
        <v>44873</v>
      </c>
      <c r="B491" t="s">
        <v>60</v>
      </c>
      <c r="C491" t="str">
        <f>Tabla1[[#This Row],[DATE]]&amp;Tabla1[[#This Row],[PRODUCT ID]]</f>
        <v>44873P0019</v>
      </c>
      <c r="D491">
        <v>10</v>
      </c>
      <c r="E491" t="s">
        <v>68</v>
      </c>
      <c r="F491" t="s">
        <v>71</v>
      </c>
      <c r="G491" s="5">
        <v>34</v>
      </c>
      <c r="H491" t="s">
        <v>112</v>
      </c>
      <c r="I491" t="s">
        <v>120</v>
      </c>
      <c r="J491" t="s">
        <v>122</v>
      </c>
      <c r="K491" s="12">
        <v>150</v>
      </c>
      <c r="L491" s="12">
        <v>210</v>
      </c>
      <c r="M491" s="12">
        <v>1500</v>
      </c>
      <c r="N491" s="8">
        <v>2100</v>
      </c>
      <c r="O491">
        <v>8</v>
      </c>
      <c r="P491" t="s">
        <v>136</v>
      </c>
      <c r="Q491">
        <v>2022</v>
      </c>
      <c r="R491" s="3">
        <v>44873</v>
      </c>
      <c r="S491" s="8">
        <f>Tabla1[[#This Row],[DISCOUNT %]]%*Tabla1[[#This Row],[Total Selling Value]]</f>
        <v>714</v>
      </c>
      <c r="T491" s="12">
        <f>Tabla1[[#This Row],[SELLING PRICE]]-Tabla1[[#This Row],[BUYING PRIZE]]</f>
        <v>60</v>
      </c>
      <c r="U491" s="12">
        <f>Tabla1[[#This Row],[profit_per_product]]*Tabla1[[#This Row],[QUANTITY]]</f>
        <v>600</v>
      </c>
      <c r="V491" s="16">
        <f>Tabla1[[#This Row],[total_profit]]/Tabla1[[#This Row],[Total Selling Value]]</f>
        <v>0.2857142857142857</v>
      </c>
      <c r="W491" s="4" t="str">
        <f>IF(Tabla1[[#This Row],[Total Buying Value]]&gt;=((2/3)*MAX(Tabla1[Total Buying Value])),"Grande",IF(Tabla1[[#This Row],[Total Buying Value]]&lt;=((1/3)*MAX(Tabla1[Total Buying Value])),"Pequeña","Mediana"))</f>
        <v>Grande</v>
      </c>
      <c r="X491" s="4" t="str">
        <f>IF(Tabla1[[#This Row],[PAYMENT MODE]]="CASH","VERDADERO","FALSO")</f>
        <v>FALSO</v>
      </c>
      <c r="Y491" s="15" t="str">
        <f>TEXT(Tabla1[[#This Row],[formatted_date]],"mmm-aaaa")</f>
        <v>nov-2022</v>
      </c>
    </row>
    <row r="492" spans="1:25">
      <c r="A492">
        <v>44874</v>
      </c>
      <c r="B492" t="s">
        <v>46</v>
      </c>
      <c r="C492" t="str">
        <f>Tabla1[[#This Row],[DATE]]&amp;Tabla1[[#This Row],[PRODUCT ID]]</f>
        <v>44874P0027</v>
      </c>
      <c r="D492">
        <v>8</v>
      </c>
      <c r="E492" t="s">
        <v>71</v>
      </c>
      <c r="F492" t="s">
        <v>138</v>
      </c>
      <c r="G492" s="5">
        <v>18</v>
      </c>
      <c r="H492" t="s">
        <v>97</v>
      </c>
      <c r="I492" t="s">
        <v>121</v>
      </c>
      <c r="J492" t="s">
        <v>124</v>
      </c>
      <c r="K492" s="12">
        <v>48</v>
      </c>
      <c r="L492" s="12">
        <v>57.12</v>
      </c>
      <c r="M492" s="12">
        <v>384</v>
      </c>
      <c r="N492" s="8">
        <v>456.96</v>
      </c>
      <c r="O492">
        <v>9</v>
      </c>
      <c r="P492" t="s">
        <v>136</v>
      </c>
      <c r="Q492">
        <v>2022</v>
      </c>
      <c r="R492" s="3">
        <v>44874</v>
      </c>
      <c r="S492" s="8">
        <f>Tabla1[[#This Row],[DISCOUNT %]]%*Tabla1[[#This Row],[Total Selling Value]]</f>
        <v>82.252799999999993</v>
      </c>
      <c r="T492" s="12">
        <f>Tabla1[[#This Row],[SELLING PRICE]]-Tabla1[[#This Row],[BUYING PRIZE]]</f>
        <v>9.1199999999999974</v>
      </c>
      <c r="U492" s="12">
        <f>Tabla1[[#This Row],[profit_per_product]]*Tabla1[[#This Row],[QUANTITY]]</f>
        <v>72.95999999999998</v>
      </c>
      <c r="V492" s="16">
        <f>Tabla1[[#This Row],[total_profit]]/Tabla1[[#This Row],[Total Selling Value]]</f>
        <v>0.15966386554621845</v>
      </c>
      <c r="W492" s="4" t="str">
        <f>IF(Tabla1[[#This Row],[Total Buying Value]]&gt;=((2/3)*MAX(Tabla1[Total Buying Value])),"Grande",IF(Tabla1[[#This Row],[Total Buying Value]]&lt;=((1/3)*MAX(Tabla1[Total Buying Value])),"Pequeña","Mediana"))</f>
        <v>Pequeña</v>
      </c>
      <c r="X492" s="4" t="str">
        <f>IF(Tabla1[[#This Row],[PAYMENT MODE]]="CASH","VERDADERO","FALSO")</f>
        <v>VERDADERO</v>
      </c>
      <c r="Y492" s="15" t="str">
        <f>TEXT(Tabla1[[#This Row],[formatted_date]],"mmm-aaaa")</f>
        <v>nov-2022</v>
      </c>
    </row>
    <row r="493" spans="1:25">
      <c r="A493">
        <v>44875</v>
      </c>
      <c r="B493" t="s">
        <v>50</v>
      </c>
      <c r="C493" t="str">
        <f>Tabla1[[#This Row],[DATE]]&amp;Tabla1[[#This Row],[PRODUCT ID]]</f>
        <v>44875P0018</v>
      </c>
      <c r="D493">
        <v>7</v>
      </c>
      <c r="E493" t="s">
        <v>70</v>
      </c>
      <c r="F493" t="s">
        <v>71</v>
      </c>
      <c r="G493" s="5">
        <v>14</v>
      </c>
      <c r="H493" t="s">
        <v>102</v>
      </c>
      <c r="I493" t="s">
        <v>120</v>
      </c>
      <c r="J493" t="s">
        <v>125</v>
      </c>
      <c r="K493" s="12">
        <v>37</v>
      </c>
      <c r="L493" s="12">
        <v>49.21</v>
      </c>
      <c r="M493" s="12">
        <v>259</v>
      </c>
      <c r="N493" s="8">
        <v>344.47</v>
      </c>
      <c r="O493">
        <v>10</v>
      </c>
      <c r="P493" t="s">
        <v>136</v>
      </c>
      <c r="Q493">
        <v>2022</v>
      </c>
      <c r="R493" s="3">
        <v>44875</v>
      </c>
      <c r="S493" s="8">
        <f>Tabla1[[#This Row],[DISCOUNT %]]%*Tabla1[[#This Row],[Total Selling Value]]</f>
        <v>48.225800000000007</v>
      </c>
      <c r="T493" s="12">
        <f>Tabla1[[#This Row],[SELLING PRICE]]-Tabla1[[#This Row],[BUYING PRIZE]]</f>
        <v>12.21</v>
      </c>
      <c r="U493" s="12">
        <f>Tabla1[[#This Row],[profit_per_product]]*Tabla1[[#This Row],[QUANTITY]]</f>
        <v>85.47</v>
      </c>
      <c r="V493" s="16">
        <f>Tabla1[[#This Row],[total_profit]]/Tabla1[[#This Row],[Total Selling Value]]</f>
        <v>0.24812030075187969</v>
      </c>
      <c r="W493" s="4" t="str">
        <f>IF(Tabla1[[#This Row],[Total Buying Value]]&gt;=((2/3)*MAX(Tabla1[Total Buying Value])),"Grande",IF(Tabla1[[#This Row],[Total Buying Value]]&lt;=((1/3)*MAX(Tabla1[Total Buying Value])),"Pequeña","Mediana"))</f>
        <v>Pequeña</v>
      </c>
      <c r="X493" s="4" t="str">
        <f>IF(Tabla1[[#This Row],[PAYMENT MODE]]="CASH","VERDADERO","FALSO")</f>
        <v>FALSO</v>
      </c>
      <c r="Y493" s="15" t="str">
        <f>TEXT(Tabla1[[#This Row],[formatted_date]],"mmm-aaaa")</f>
        <v>nov-2022</v>
      </c>
    </row>
    <row r="494" spans="1:25">
      <c r="A494">
        <v>44878</v>
      </c>
      <c r="B494" t="s">
        <v>46</v>
      </c>
      <c r="C494" t="str">
        <f>Tabla1[[#This Row],[DATE]]&amp;Tabla1[[#This Row],[PRODUCT ID]]</f>
        <v>44878P0027</v>
      </c>
      <c r="D494">
        <v>10</v>
      </c>
      <c r="E494" t="s">
        <v>68</v>
      </c>
      <c r="F494" t="s">
        <v>138</v>
      </c>
      <c r="G494" s="5">
        <v>0</v>
      </c>
      <c r="H494" t="s">
        <v>97</v>
      </c>
      <c r="I494" t="s">
        <v>121</v>
      </c>
      <c r="J494" t="s">
        <v>124</v>
      </c>
      <c r="K494" s="12">
        <v>48</v>
      </c>
      <c r="L494" s="12">
        <v>57.12</v>
      </c>
      <c r="M494" s="12">
        <v>480</v>
      </c>
      <c r="N494" s="8">
        <v>571.20000000000005</v>
      </c>
      <c r="O494">
        <v>13</v>
      </c>
      <c r="P494" t="s">
        <v>136</v>
      </c>
      <c r="Q494">
        <v>2022</v>
      </c>
      <c r="R494" s="3">
        <v>44878</v>
      </c>
      <c r="S494" s="8">
        <f>Tabla1[[#This Row],[DISCOUNT %]]%*Tabla1[[#This Row],[Total Selling Value]]</f>
        <v>0</v>
      </c>
      <c r="T494" s="12">
        <f>Tabla1[[#This Row],[SELLING PRICE]]-Tabla1[[#This Row],[BUYING PRIZE]]</f>
        <v>9.1199999999999974</v>
      </c>
      <c r="U494" s="12">
        <f>Tabla1[[#This Row],[profit_per_product]]*Tabla1[[#This Row],[QUANTITY]]</f>
        <v>91.199999999999974</v>
      </c>
      <c r="V494" s="16">
        <f>Tabla1[[#This Row],[total_profit]]/Tabla1[[#This Row],[Total Selling Value]]</f>
        <v>0.15966386554621842</v>
      </c>
      <c r="W494" s="4" t="str">
        <f>IF(Tabla1[[#This Row],[Total Buying Value]]&gt;=((2/3)*MAX(Tabla1[Total Buying Value])),"Grande",IF(Tabla1[[#This Row],[Total Buying Value]]&lt;=((1/3)*MAX(Tabla1[Total Buying Value])),"Pequeña","Mediana"))</f>
        <v>Pequeña</v>
      </c>
      <c r="X494" s="4" t="str">
        <f>IF(Tabla1[[#This Row],[PAYMENT MODE]]="CASH","VERDADERO","FALSO")</f>
        <v>VERDADERO</v>
      </c>
      <c r="Y494" s="15" t="str">
        <f>TEXT(Tabla1[[#This Row],[formatted_date]],"mmm-aaaa")</f>
        <v>nov-2022</v>
      </c>
    </row>
    <row r="495" spans="1:25">
      <c r="A495">
        <v>44879</v>
      </c>
      <c r="B495" t="s">
        <v>49</v>
      </c>
      <c r="C495" t="str">
        <f>Tabla1[[#This Row],[DATE]]&amp;Tabla1[[#This Row],[PRODUCT ID]]</f>
        <v>44879P0002</v>
      </c>
      <c r="D495">
        <v>1</v>
      </c>
      <c r="E495" t="s">
        <v>70</v>
      </c>
      <c r="F495" t="s">
        <v>138</v>
      </c>
      <c r="G495" s="5">
        <v>15</v>
      </c>
      <c r="H495" t="s">
        <v>101</v>
      </c>
      <c r="I495" t="s">
        <v>119</v>
      </c>
      <c r="J495" t="s">
        <v>123</v>
      </c>
      <c r="K495" s="12">
        <v>105</v>
      </c>
      <c r="L495" s="12">
        <v>142.80000000000001</v>
      </c>
      <c r="M495" s="12">
        <v>105</v>
      </c>
      <c r="N495" s="8">
        <v>142.80000000000001</v>
      </c>
      <c r="O495">
        <v>14</v>
      </c>
      <c r="P495" t="s">
        <v>136</v>
      </c>
      <c r="Q495">
        <v>2022</v>
      </c>
      <c r="R495" s="3">
        <v>44879</v>
      </c>
      <c r="S495" s="8">
        <f>Tabla1[[#This Row],[DISCOUNT %]]%*Tabla1[[#This Row],[Total Selling Value]]</f>
        <v>21.42</v>
      </c>
      <c r="T495" s="12">
        <f>Tabla1[[#This Row],[SELLING PRICE]]-Tabla1[[#This Row],[BUYING PRIZE]]</f>
        <v>37.800000000000011</v>
      </c>
      <c r="U495" s="12">
        <f>Tabla1[[#This Row],[profit_per_product]]*Tabla1[[#This Row],[QUANTITY]]</f>
        <v>37.800000000000011</v>
      </c>
      <c r="V495" s="16">
        <f>Tabla1[[#This Row],[total_profit]]/Tabla1[[#This Row],[Total Selling Value]]</f>
        <v>0.26470588235294124</v>
      </c>
      <c r="W495" s="4" t="str">
        <f>IF(Tabla1[[#This Row],[Total Buying Value]]&gt;=((2/3)*MAX(Tabla1[Total Buying Value])),"Grande",IF(Tabla1[[#This Row],[Total Buying Value]]&lt;=((1/3)*MAX(Tabla1[Total Buying Value])),"Pequeña","Mediana"))</f>
        <v>Pequeña</v>
      </c>
      <c r="X495" s="4" t="str">
        <f>IF(Tabla1[[#This Row],[PAYMENT MODE]]="CASH","VERDADERO","FALSO")</f>
        <v>VERDADERO</v>
      </c>
      <c r="Y495" s="15" t="str">
        <f>TEXT(Tabla1[[#This Row],[formatted_date]],"mmm-aaaa")</f>
        <v>nov-2022</v>
      </c>
    </row>
    <row r="496" spans="1:25">
      <c r="A496">
        <v>44880</v>
      </c>
      <c r="B496" t="s">
        <v>55</v>
      </c>
      <c r="C496" t="str">
        <f>Tabla1[[#This Row],[DATE]]&amp;Tabla1[[#This Row],[PRODUCT ID]]</f>
        <v>44880P0012</v>
      </c>
      <c r="D496">
        <v>14</v>
      </c>
      <c r="E496" t="s">
        <v>70</v>
      </c>
      <c r="F496" t="s">
        <v>138</v>
      </c>
      <c r="G496" s="5">
        <v>4</v>
      </c>
      <c r="H496" t="s">
        <v>107</v>
      </c>
      <c r="I496" t="s">
        <v>120</v>
      </c>
      <c r="J496" t="s">
        <v>123</v>
      </c>
      <c r="K496" s="12">
        <v>73</v>
      </c>
      <c r="L496" s="12">
        <v>94.17</v>
      </c>
      <c r="M496" s="12">
        <v>1022</v>
      </c>
      <c r="N496" s="8">
        <v>1318.38</v>
      </c>
      <c r="O496">
        <v>15</v>
      </c>
      <c r="P496" t="s">
        <v>136</v>
      </c>
      <c r="Q496">
        <v>2022</v>
      </c>
      <c r="R496" s="3">
        <v>44880</v>
      </c>
      <c r="S496" s="8">
        <f>Tabla1[[#This Row],[DISCOUNT %]]%*Tabla1[[#This Row],[Total Selling Value]]</f>
        <v>52.735200000000006</v>
      </c>
      <c r="T496" s="12">
        <f>Tabla1[[#This Row],[SELLING PRICE]]-Tabla1[[#This Row],[BUYING PRIZE]]</f>
        <v>21.17</v>
      </c>
      <c r="U496" s="12">
        <f>Tabla1[[#This Row],[profit_per_product]]*Tabla1[[#This Row],[QUANTITY]]</f>
        <v>296.38</v>
      </c>
      <c r="V496" s="16">
        <f>Tabla1[[#This Row],[total_profit]]/Tabla1[[#This Row],[Total Selling Value]]</f>
        <v>0.22480620155038758</v>
      </c>
      <c r="W496" s="4" t="str">
        <f>IF(Tabla1[[#This Row],[Total Buying Value]]&gt;=((2/3)*MAX(Tabla1[Total Buying Value])),"Grande",IF(Tabla1[[#This Row],[Total Buying Value]]&lt;=((1/3)*MAX(Tabla1[Total Buying Value])),"Pequeña","Mediana"))</f>
        <v>Mediana</v>
      </c>
      <c r="X496" s="4" t="str">
        <f>IF(Tabla1[[#This Row],[PAYMENT MODE]]="CASH","VERDADERO","FALSO")</f>
        <v>VERDADERO</v>
      </c>
      <c r="Y496" s="15" t="str">
        <f>TEXT(Tabla1[[#This Row],[formatted_date]],"mmm-aaaa")</f>
        <v>nov-2022</v>
      </c>
    </row>
    <row r="497" spans="1:25">
      <c r="A497">
        <v>44881</v>
      </c>
      <c r="B497" t="s">
        <v>59</v>
      </c>
      <c r="C497" t="str">
        <f>Tabla1[[#This Row],[DATE]]&amp;Tabla1[[#This Row],[PRODUCT ID]]</f>
        <v>44881P0017</v>
      </c>
      <c r="D497">
        <v>8</v>
      </c>
      <c r="E497" t="s">
        <v>71</v>
      </c>
      <c r="F497" t="s">
        <v>71</v>
      </c>
      <c r="G497" s="5">
        <v>41</v>
      </c>
      <c r="H497" t="s">
        <v>111</v>
      </c>
      <c r="I497" t="s">
        <v>120</v>
      </c>
      <c r="J497" t="s">
        <v>122</v>
      </c>
      <c r="K497" s="12">
        <v>134</v>
      </c>
      <c r="L497" s="12">
        <v>156.78</v>
      </c>
      <c r="M497" s="12">
        <v>1072</v>
      </c>
      <c r="N497" s="8">
        <v>1254.24</v>
      </c>
      <c r="O497">
        <v>16</v>
      </c>
      <c r="P497" t="s">
        <v>136</v>
      </c>
      <c r="Q497">
        <v>2022</v>
      </c>
      <c r="R497" s="3">
        <v>44881</v>
      </c>
      <c r="S497" s="8">
        <f>Tabla1[[#This Row],[DISCOUNT %]]%*Tabla1[[#This Row],[Total Selling Value]]</f>
        <v>514.23839999999996</v>
      </c>
      <c r="T497" s="12">
        <f>Tabla1[[#This Row],[SELLING PRICE]]-Tabla1[[#This Row],[BUYING PRIZE]]</f>
        <v>22.78</v>
      </c>
      <c r="U497" s="12">
        <f>Tabla1[[#This Row],[profit_per_product]]*Tabla1[[#This Row],[QUANTITY]]</f>
        <v>182.24</v>
      </c>
      <c r="V497" s="16">
        <f>Tabla1[[#This Row],[total_profit]]/Tabla1[[#This Row],[Total Selling Value]]</f>
        <v>0.14529914529914531</v>
      </c>
      <c r="W497" s="4" t="str">
        <f>IF(Tabla1[[#This Row],[Total Buying Value]]&gt;=((2/3)*MAX(Tabla1[Total Buying Value])),"Grande",IF(Tabla1[[#This Row],[Total Buying Value]]&lt;=((1/3)*MAX(Tabla1[Total Buying Value])),"Pequeña","Mediana"))</f>
        <v>Mediana</v>
      </c>
      <c r="X497" s="4" t="str">
        <f>IF(Tabla1[[#This Row],[PAYMENT MODE]]="CASH","VERDADERO","FALSO")</f>
        <v>FALSO</v>
      </c>
      <c r="Y497" s="15" t="str">
        <f>TEXT(Tabla1[[#This Row],[formatted_date]],"mmm-aaaa")</f>
        <v>nov-2022</v>
      </c>
    </row>
    <row r="498" spans="1:25">
      <c r="A498">
        <v>44883</v>
      </c>
      <c r="B498" t="s">
        <v>33</v>
      </c>
      <c r="C498" t="str">
        <f>Tabla1[[#This Row],[DATE]]&amp;Tabla1[[#This Row],[PRODUCT ID]]</f>
        <v>44883P0034</v>
      </c>
      <c r="D498">
        <v>8</v>
      </c>
      <c r="E498" t="s">
        <v>70</v>
      </c>
      <c r="F498" t="s">
        <v>138</v>
      </c>
      <c r="G498" s="5">
        <v>33</v>
      </c>
      <c r="H498" t="s">
        <v>83</v>
      </c>
      <c r="I498" t="s">
        <v>121</v>
      </c>
      <c r="J498" t="s">
        <v>124</v>
      </c>
      <c r="K498" s="12">
        <v>55</v>
      </c>
      <c r="L498" s="12">
        <v>58.3</v>
      </c>
      <c r="M498" s="12">
        <v>440</v>
      </c>
      <c r="N498" s="8">
        <v>466.4</v>
      </c>
      <c r="O498">
        <v>18</v>
      </c>
      <c r="P498" t="s">
        <v>136</v>
      </c>
      <c r="Q498">
        <v>2022</v>
      </c>
      <c r="R498" s="3">
        <v>44883</v>
      </c>
      <c r="S498" s="8">
        <f>Tabla1[[#This Row],[DISCOUNT %]]%*Tabla1[[#This Row],[Total Selling Value]]</f>
        <v>153.91200000000001</v>
      </c>
      <c r="T498" s="12">
        <f>Tabla1[[#This Row],[SELLING PRICE]]-Tabla1[[#This Row],[BUYING PRIZE]]</f>
        <v>3.2999999999999972</v>
      </c>
      <c r="U498" s="12">
        <f>Tabla1[[#This Row],[profit_per_product]]*Tabla1[[#This Row],[QUANTITY]]</f>
        <v>26.399999999999977</v>
      </c>
      <c r="V498" s="16">
        <f>Tabla1[[#This Row],[total_profit]]/Tabla1[[#This Row],[Total Selling Value]]</f>
        <v>5.6603773584905613E-2</v>
      </c>
      <c r="W498" s="4" t="str">
        <f>IF(Tabla1[[#This Row],[Total Buying Value]]&gt;=((2/3)*MAX(Tabla1[Total Buying Value])),"Grande",IF(Tabla1[[#This Row],[Total Buying Value]]&lt;=((1/3)*MAX(Tabla1[Total Buying Value])),"Pequeña","Mediana"))</f>
        <v>Pequeña</v>
      </c>
      <c r="X498" s="4" t="str">
        <f>IF(Tabla1[[#This Row],[PAYMENT MODE]]="CASH","VERDADERO","FALSO")</f>
        <v>VERDADERO</v>
      </c>
      <c r="Y498" s="15" t="str">
        <f>TEXT(Tabla1[[#This Row],[formatted_date]],"mmm-aaaa")</f>
        <v>nov-2022</v>
      </c>
    </row>
    <row r="499" spans="1:25">
      <c r="A499">
        <v>44886</v>
      </c>
      <c r="B499" t="s">
        <v>34</v>
      </c>
      <c r="C499" t="str">
        <f>Tabla1[[#This Row],[DATE]]&amp;Tabla1[[#This Row],[PRODUCT ID]]</f>
        <v>44886P0020</v>
      </c>
      <c r="D499">
        <v>6</v>
      </c>
      <c r="E499" t="s">
        <v>70</v>
      </c>
      <c r="F499" t="s">
        <v>138</v>
      </c>
      <c r="G499" s="5">
        <v>24</v>
      </c>
      <c r="H499" t="s">
        <v>84</v>
      </c>
      <c r="I499" t="s">
        <v>117</v>
      </c>
      <c r="J499" t="s">
        <v>124</v>
      </c>
      <c r="K499" s="12">
        <v>61</v>
      </c>
      <c r="L499" s="12">
        <v>76.25</v>
      </c>
      <c r="M499" s="12">
        <v>366</v>
      </c>
      <c r="N499" s="8">
        <v>457.5</v>
      </c>
      <c r="O499">
        <v>21</v>
      </c>
      <c r="P499" t="s">
        <v>136</v>
      </c>
      <c r="Q499">
        <v>2022</v>
      </c>
      <c r="R499" s="3">
        <v>44886</v>
      </c>
      <c r="S499" s="8">
        <f>Tabla1[[#This Row],[DISCOUNT %]]%*Tabla1[[#This Row],[Total Selling Value]]</f>
        <v>109.8</v>
      </c>
      <c r="T499" s="12">
        <f>Tabla1[[#This Row],[SELLING PRICE]]-Tabla1[[#This Row],[BUYING PRIZE]]</f>
        <v>15.25</v>
      </c>
      <c r="U499" s="12">
        <f>Tabla1[[#This Row],[profit_per_product]]*Tabla1[[#This Row],[QUANTITY]]</f>
        <v>91.5</v>
      </c>
      <c r="V499" s="16">
        <f>Tabla1[[#This Row],[total_profit]]/Tabla1[[#This Row],[Total Selling Value]]</f>
        <v>0.2</v>
      </c>
      <c r="W499" s="4" t="str">
        <f>IF(Tabla1[[#This Row],[Total Buying Value]]&gt;=((2/3)*MAX(Tabla1[Total Buying Value])),"Grande",IF(Tabla1[[#This Row],[Total Buying Value]]&lt;=((1/3)*MAX(Tabla1[Total Buying Value])),"Pequeña","Mediana"))</f>
        <v>Pequeña</v>
      </c>
      <c r="X499" s="4" t="str">
        <f>IF(Tabla1[[#This Row],[PAYMENT MODE]]="CASH","VERDADERO","FALSO")</f>
        <v>VERDADERO</v>
      </c>
      <c r="Y499" s="15" t="str">
        <f>TEXT(Tabla1[[#This Row],[formatted_date]],"mmm-aaaa")</f>
        <v>nov-2022</v>
      </c>
    </row>
    <row r="500" spans="1:25">
      <c r="A500">
        <v>44888</v>
      </c>
      <c r="B500" t="s">
        <v>63</v>
      </c>
      <c r="C500" t="str">
        <f>Tabla1[[#This Row],[DATE]]&amp;Tabla1[[#This Row],[PRODUCT ID]]</f>
        <v>44888P0036</v>
      </c>
      <c r="D500">
        <v>12</v>
      </c>
      <c r="E500" t="s">
        <v>71</v>
      </c>
      <c r="F500" t="s">
        <v>71</v>
      </c>
      <c r="G500" s="5">
        <v>16</v>
      </c>
      <c r="H500" t="s">
        <v>116</v>
      </c>
      <c r="I500" t="s">
        <v>121</v>
      </c>
      <c r="J500" t="s">
        <v>123</v>
      </c>
      <c r="K500" s="12">
        <v>90</v>
      </c>
      <c r="L500" s="12">
        <v>96.3</v>
      </c>
      <c r="M500" s="12">
        <v>1080</v>
      </c>
      <c r="N500" s="8">
        <v>1155.5999999999999</v>
      </c>
      <c r="O500">
        <v>23</v>
      </c>
      <c r="P500" t="s">
        <v>136</v>
      </c>
      <c r="Q500">
        <v>2022</v>
      </c>
      <c r="R500" s="3">
        <v>44888</v>
      </c>
      <c r="S500" s="8">
        <f>Tabla1[[#This Row],[DISCOUNT %]]%*Tabla1[[#This Row],[Total Selling Value]]</f>
        <v>184.89599999999999</v>
      </c>
      <c r="T500" s="12">
        <f>Tabla1[[#This Row],[SELLING PRICE]]-Tabla1[[#This Row],[BUYING PRIZE]]</f>
        <v>6.2999999999999972</v>
      </c>
      <c r="U500" s="12">
        <f>Tabla1[[#This Row],[profit_per_product]]*Tabla1[[#This Row],[QUANTITY]]</f>
        <v>75.599999999999966</v>
      </c>
      <c r="V500" s="16">
        <f>Tabla1[[#This Row],[total_profit]]/Tabla1[[#This Row],[Total Selling Value]]</f>
        <v>6.5420560747663531E-2</v>
      </c>
      <c r="W500" s="4" t="str">
        <f>IF(Tabla1[[#This Row],[Total Buying Value]]&gt;=((2/3)*MAX(Tabla1[Total Buying Value])),"Grande",IF(Tabla1[[#This Row],[Total Buying Value]]&lt;=((1/3)*MAX(Tabla1[Total Buying Value])),"Pequeña","Mediana"))</f>
        <v>Mediana</v>
      </c>
      <c r="X500" s="4" t="str">
        <f>IF(Tabla1[[#This Row],[PAYMENT MODE]]="CASH","VERDADERO","FALSO")</f>
        <v>FALSO</v>
      </c>
      <c r="Y500" s="15" t="str">
        <f>TEXT(Tabla1[[#This Row],[formatted_date]],"mmm-aaaa")</f>
        <v>nov-2022</v>
      </c>
    </row>
    <row r="501" spans="1:25">
      <c r="A501">
        <v>44890</v>
      </c>
      <c r="B501" t="s">
        <v>23</v>
      </c>
      <c r="C501" t="str">
        <f>Tabla1[[#This Row],[DATE]]&amp;Tabla1[[#This Row],[PRODUCT ID]]</f>
        <v>44890P0004</v>
      </c>
      <c r="D501">
        <v>5</v>
      </c>
      <c r="E501" t="s">
        <v>70</v>
      </c>
      <c r="F501" t="s">
        <v>138</v>
      </c>
      <c r="G501" s="5">
        <v>38</v>
      </c>
      <c r="H501" t="s">
        <v>76</v>
      </c>
      <c r="I501" t="s">
        <v>119</v>
      </c>
      <c r="J501" t="s">
        <v>124</v>
      </c>
      <c r="K501" s="12">
        <v>44</v>
      </c>
      <c r="L501" s="12">
        <v>48.84</v>
      </c>
      <c r="M501" s="12">
        <v>220</v>
      </c>
      <c r="N501" s="8">
        <v>244.2</v>
      </c>
      <c r="O501">
        <v>25</v>
      </c>
      <c r="P501" t="s">
        <v>136</v>
      </c>
      <c r="Q501">
        <v>2022</v>
      </c>
      <c r="R501" s="3">
        <v>44890</v>
      </c>
      <c r="S501" s="8">
        <f>Tabla1[[#This Row],[DISCOUNT %]]%*Tabla1[[#This Row],[Total Selling Value]]</f>
        <v>92.795999999999992</v>
      </c>
      <c r="T501" s="12">
        <f>Tabla1[[#This Row],[SELLING PRICE]]-Tabla1[[#This Row],[BUYING PRIZE]]</f>
        <v>4.8400000000000034</v>
      </c>
      <c r="U501" s="12">
        <f>Tabla1[[#This Row],[profit_per_product]]*Tabla1[[#This Row],[QUANTITY]]</f>
        <v>24.200000000000017</v>
      </c>
      <c r="V501" s="16">
        <f>Tabla1[[#This Row],[total_profit]]/Tabla1[[#This Row],[Total Selling Value]]</f>
        <v>9.9099099099099169E-2</v>
      </c>
      <c r="W501" s="4" t="str">
        <f>IF(Tabla1[[#This Row],[Total Buying Value]]&gt;=((2/3)*MAX(Tabla1[Total Buying Value])),"Grande",IF(Tabla1[[#This Row],[Total Buying Value]]&lt;=((1/3)*MAX(Tabla1[Total Buying Value])),"Pequeña","Mediana"))</f>
        <v>Pequeña</v>
      </c>
      <c r="X501" s="4" t="str">
        <f>IF(Tabla1[[#This Row],[PAYMENT MODE]]="CASH","VERDADERO","FALSO")</f>
        <v>VERDADERO</v>
      </c>
      <c r="Y501" s="15" t="str">
        <f>TEXT(Tabla1[[#This Row],[formatted_date]],"mmm-aaaa")</f>
        <v>nov-2022</v>
      </c>
    </row>
    <row r="502" spans="1:25">
      <c r="A502">
        <v>44891</v>
      </c>
      <c r="B502" t="s">
        <v>38</v>
      </c>
      <c r="C502" t="str">
        <f>Tabla1[[#This Row],[DATE]]&amp;Tabla1[[#This Row],[PRODUCT ID]]</f>
        <v>44891P0032</v>
      </c>
      <c r="D502">
        <v>5</v>
      </c>
      <c r="E502" t="s">
        <v>70</v>
      </c>
      <c r="F502" t="s">
        <v>71</v>
      </c>
      <c r="G502" s="5">
        <v>52</v>
      </c>
      <c r="H502" t="s">
        <v>88</v>
      </c>
      <c r="I502" t="s">
        <v>121</v>
      </c>
      <c r="J502" t="s">
        <v>123</v>
      </c>
      <c r="K502" s="12">
        <v>89</v>
      </c>
      <c r="L502" s="12">
        <v>117.48</v>
      </c>
      <c r="M502" s="12">
        <v>445</v>
      </c>
      <c r="N502" s="8">
        <v>587.4</v>
      </c>
      <c r="O502">
        <v>26</v>
      </c>
      <c r="P502" t="s">
        <v>136</v>
      </c>
      <c r="Q502">
        <v>2022</v>
      </c>
      <c r="R502" s="3">
        <v>44891</v>
      </c>
      <c r="S502" s="8">
        <f>Tabla1[[#This Row],[DISCOUNT %]]%*Tabla1[[#This Row],[Total Selling Value]]</f>
        <v>305.44799999999998</v>
      </c>
      <c r="T502" s="12">
        <f>Tabla1[[#This Row],[SELLING PRICE]]-Tabla1[[#This Row],[BUYING PRIZE]]</f>
        <v>28.480000000000004</v>
      </c>
      <c r="U502" s="12">
        <f>Tabla1[[#This Row],[profit_per_product]]*Tabla1[[#This Row],[QUANTITY]]</f>
        <v>142.40000000000003</v>
      </c>
      <c r="V502" s="16">
        <f>Tabla1[[#This Row],[total_profit]]/Tabla1[[#This Row],[Total Selling Value]]</f>
        <v>0.24242424242424249</v>
      </c>
      <c r="W502" s="4" t="str">
        <f>IF(Tabla1[[#This Row],[Total Buying Value]]&gt;=((2/3)*MAX(Tabla1[Total Buying Value])),"Grande",IF(Tabla1[[#This Row],[Total Buying Value]]&lt;=((1/3)*MAX(Tabla1[Total Buying Value])),"Pequeña","Mediana"))</f>
        <v>Pequeña</v>
      </c>
      <c r="X502" s="4" t="str">
        <f>IF(Tabla1[[#This Row],[PAYMENT MODE]]="CASH","VERDADERO","FALSO")</f>
        <v>FALSO</v>
      </c>
      <c r="Y502" s="15" t="str">
        <f>TEXT(Tabla1[[#This Row],[formatted_date]],"mmm-aaaa")</f>
        <v>nov-2022</v>
      </c>
    </row>
    <row r="503" spans="1:25">
      <c r="A503">
        <v>44892</v>
      </c>
      <c r="B503" t="s">
        <v>33</v>
      </c>
      <c r="C503" t="str">
        <f>Tabla1[[#This Row],[DATE]]&amp;Tabla1[[#This Row],[PRODUCT ID]]</f>
        <v>44892P0034</v>
      </c>
      <c r="D503">
        <v>15</v>
      </c>
      <c r="E503" t="s">
        <v>70</v>
      </c>
      <c r="F503" t="s">
        <v>71</v>
      </c>
      <c r="G503" s="5">
        <v>36</v>
      </c>
      <c r="H503" t="s">
        <v>83</v>
      </c>
      <c r="I503" t="s">
        <v>121</v>
      </c>
      <c r="J503" t="s">
        <v>124</v>
      </c>
      <c r="K503" s="12">
        <v>55</v>
      </c>
      <c r="L503" s="12">
        <v>58.3</v>
      </c>
      <c r="M503" s="12">
        <v>825</v>
      </c>
      <c r="N503" s="8">
        <v>874.5</v>
      </c>
      <c r="O503">
        <v>27</v>
      </c>
      <c r="P503" t="s">
        <v>136</v>
      </c>
      <c r="Q503">
        <v>2022</v>
      </c>
      <c r="R503" s="3">
        <v>44892</v>
      </c>
      <c r="S503" s="8">
        <f>Tabla1[[#This Row],[DISCOUNT %]]%*Tabla1[[#This Row],[Total Selling Value]]</f>
        <v>314.82</v>
      </c>
      <c r="T503" s="12">
        <f>Tabla1[[#This Row],[SELLING PRICE]]-Tabla1[[#This Row],[BUYING PRIZE]]</f>
        <v>3.2999999999999972</v>
      </c>
      <c r="U503" s="12">
        <f>Tabla1[[#This Row],[profit_per_product]]*Tabla1[[#This Row],[QUANTITY]]</f>
        <v>49.499999999999957</v>
      </c>
      <c r="V503" s="16">
        <f>Tabla1[[#This Row],[total_profit]]/Tabla1[[#This Row],[Total Selling Value]]</f>
        <v>5.6603773584905613E-2</v>
      </c>
      <c r="W503" s="4" t="str">
        <f>IF(Tabla1[[#This Row],[Total Buying Value]]&gt;=((2/3)*MAX(Tabla1[Total Buying Value])),"Grande",IF(Tabla1[[#This Row],[Total Buying Value]]&lt;=((1/3)*MAX(Tabla1[Total Buying Value])),"Pequeña","Mediana"))</f>
        <v>Mediana</v>
      </c>
      <c r="X503" s="4" t="str">
        <f>IF(Tabla1[[#This Row],[PAYMENT MODE]]="CASH","VERDADERO","FALSO")</f>
        <v>FALSO</v>
      </c>
      <c r="Y503" s="15" t="str">
        <f>TEXT(Tabla1[[#This Row],[formatted_date]],"mmm-aaaa")</f>
        <v>nov-2022</v>
      </c>
    </row>
    <row r="504" spans="1:25">
      <c r="A504">
        <v>44893</v>
      </c>
      <c r="B504" t="s">
        <v>25</v>
      </c>
      <c r="C504" t="str">
        <f>Tabla1[[#This Row],[DATE]]&amp;Tabla1[[#This Row],[PRODUCT ID]]</f>
        <v>44893P0031</v>
      </c>
      <c r="D504">
        <v>8</v>
      </c>
      <c r="E504" t="s">
        <v>70</v>
      </c>
      <c r="F504" t="s">
        <v>138</v>
      </c>
      <c r="G504" s="5">
        <v>16</v>
      </c>
      <c r="H504" t="s">
        <v>78</v>
      </c>
      <c r="I504" t="s">
        <v>121</v>
      </c>
      <c r="J504" t="s">
        <v>123</v>
      </c>
      <c r="K504" s="12">
        <v>93</v>
      </c>
      <c r="L504" s="12">
        <v>104.16</v>
      </c>
      <c r="M504" s="12">
        <v>744</v>
      </c>
      <c r="N504" s="8">
        <v>833.28</v>
      </c>
      <c r="O504">
        <v>28</v>
      </c>
      <c r="P504" t="s">
        <v>136</v>
      </c>
      <c r="Q504">
        <v>2022</v>
      </c>
      <c r="R504" s="3">
        <v>44893</v>
      </c>
      <c r="S504" s="8">
        <f>Tabla1[[#This Row],[DISCOUNT %]]%*Tabla1[[#This Row],[Total Selling Value]]</f>
        <v>133.32480000000001</v>
      </c>
      <c r="T504" s="12">
        <f>Tabla1[[#This Row],[SELLING PRICE]]-Tabla1[[#This Row],[BUYING PRIZE]]</f>
        <v>11.159999999999997</v>
      </c>
      <c r="U504" s="12">
        <f>Tabla1[[#This Row],[profit_per_product]]*Tabla1[[#This Row],[QUANTITY]]</f>
        <v>89.279999999999973</v>
      </c>
      <c r="V504" s="16">
        <f>Tabla1[[#This Row],[total_profit]]/Tabla1[[#This Row],[Total Selling Value]]</f>
        <v>0.10714285714285711</v>
      </c>
      <c r="W504" s="4" t="str">
        <f>IF(Tabla1[[#This Row],[Total Buying Value]]&gt;=((2/3)*MAX(Tabla1[Total Buying Value])),"Grande",IF(Tabla1[[#This Row],[Total Buying Value]]&lt;=((1/3)*MAX(Tabla1[Total Buying Value])),"Pequeña","Mediana"))</f>
        <v>Pequeña</v>
      </c>
      <c r="X504" s="4" t="str">
        <f>IF(Tabla1[[#This Row],[PAYMENT MODE]]="CASH","VERDADERO","FALSO")</f>
        <v>VERDADERO</v>
      </c>
      <c r="Y504" s="15" t="str">
        <f>TEXT(Tabla1[[#This Row],[formatted_date]],"mmm-aaaa")</f>
        <v>nov-2022</v>
      </c>
    </row>
    <row r="505" spans="1:25">
      <c r="A505">
        <v>44895</v>
      </c>
      <c r="B505" t="s">
        <v>47</v>
      </c>
      <c r="C505" t="str">
        <f>Tabla1[[#This Row],[DATE]]&amp;Tabla1[[#This Row],[PRODUCT ID]]</f>
        <v>44895P0015</v>
      </c>
      <c r="D505">
        <v>2</v>
      </c>
      <c r="E505" t="s">
        <v>70</v>
      </c>
      <c r="F505" t="s">
        <v>71</v>
      </c>
      <c r="G505" s="5">
        <v>41</v>
      </c>
      <c r="H505" t="s">
        <v>98</v>
      </c>
      <c r="I505" t="s">
        <v>120</v>
      </c>
      <c r="J505" t="s">
        <v>125</v>
      </c>
      <c r="K505" s="12">
        <v>12</v>
      </c>
      <c r="L505" s="12">
        <v>15.72</v>
      </c>
      <c r="M505" s="12">
        <v>24</v>
      </c>
      <c r="N505" s="8">
        <v>31.44</v>
      </c>
      <c r="O505">
        <v>30</v>
      </c>
      <c r="P505" t="s">
        <v>136</v>
      </c>
      <c r="Q505">
        <v>2022</v>
      </c>
      <c r="R505" s="3">
        <v>44895</v>
      </c>
      <c r="S505" s="8">
        <f>Tabla1[[#This Row],[DISCOUNT %]]%*Tabla1[[#This Row],[Total Selling Value]]</f>
        <v>12.8904</v>
      </c>
      <c r="T505" s="12">
        <f>Tabla1[[#This Row],[SELLING PRICE]]-Tabla1[[#This Row],[BUYING PRIZE]]</f>
        <v>3.7200000000000006</v>
      </c>
      <c r="U505" s="12">
        <f>Tabla1[[#This Row],[profit_per_product]]*Tabla1[[#This Row],[QUANTITY]]</f>
        <v>7.4400000000000013</v>
      </c>
      <c r="V505" s="16">
        <f>Tabla1[[#This Row],[total_profit]]/Tabla1[[#This Row],[Total Selling Value]]</f>
        <v>0.23664122137404583</v>
      </c>
      <c r="W505" s="4" t="str">
        <f>IF(Tabla1[[#This Row],[Total Buying Value]]&gt;=((2/3)*MAX(Tabla1[Total Buying Value])),"Grande",IF(Tabla1[[#This Row],[Total Buying Value]]&lt;=((1/3)*MAX(Tabla1[Total Buying Value])),"Pequeña","Mediana"))</f>
        <v>Pequeña</v>
      </c>
      <c r="X505" s="4" t="str">
        <f>IF(Tabla1[[#This Row],[PAYMENT MODE]]="CASH","VERDADERO","FALSO")</f>
        <v>FALSO</v>
      </c>
      <c r="Y505" s="15" t="str">
        <f>TEXT(Tabla1[[#This Row],[formatted_date]],"mmm-aaaa")</f>
        <v>nov-2022</v>
      </c>
    </row>
    <row r="506" spans="1:25">
      <c r="A506">
        <v>44898</v>
      </c>
      <c r="B506" t="s">
        <v>53</v>
      </c>
      <c r="C506" t="str">
        <f>Tabla1[[#This Row],[DATE]]&amp;Tabla1[[#This Row],[PRODUCT ID]]</f>
        <v>44898P0028</v>
      </c>
      <c r="D506">
        <v>5</v>
      </c>
      <c r="E506" t="s">
        <v>68</v>
      </c>
      <c r="F506" t="s">
        <v>138</v>
      </c>
      <c r="G506" s="5">
        <v>54</v>
      </c>
      <c r="H506" t="s">
        <v>105</v>
      </c>
      <c r="I506" t="s">
        <v>121</v>
      </c>
      <c r="J506" t="s">
        <v>125</v>
      </c>
      <c r="K506" s="12">
        <v>37</v>
      </c>
      <c r="L506" s="12">
        <v>41.81</v>
      </c>
      <c r="M506" s="12">
        <v>185</v>
      </c>
      <c r="N506" s="8">
        <v>209.05</v>
      </c>
      <c r="O506">
        <v>3</v>
      </c>
      <c r="P506" t="s">
        <v>137</v>
      </c>
      <c r="Q506">
        <v>2022</v>
      </c>
      <c r="R506" s="3">
        <v>44898</v>
      </c>
      <c r="S506" s="8">
        <f>Tabla1[[#This Row],[DISCOUNT %]]%*Tabla1[[#This Row],[Total Selling Value]]</f>
        <v>112.88700000000001</v>
      </c>
      <c r="T506" s="12">
        <f>Tabla1[[#This Row],[SELLING PRICE]]-Tabla1[[#This Row],[BUYING PRIZE]]</f>
        <v>4.8100000000000023</v>
      </c>
      <c r="U506" s="12">
        <f>Tabla1[[#This Row],[profit_per_product]]*Tabla1[[#This Row],[QUANTITY]]</f>
        <v>24.050000000000011</v>
      </c>
      <c r="V506" s="16">
        <f>Tabla1[[#This Row],[total_profit]]/Tabla1[[#This Row],[Total Selling Value]]</f>
        <v>0.11504424778761067</v>
      </c>
      <c r="W506" s="4" t="str">
        <f>IF(Tabla1[[#This Row],[Total Buying Value]]&gt;=((2/3)*MAX(Tabla1[Total Buying Value])),"Grande",IF(Tabla1[[#This Row],[Total Buying Value]]&lt;=((1/3)*MAX(Tabla1[Total Buying Value])),"Pequeña","Mediana"))</f>
        <v>Pequeña</v>
      </c>
      <c r="X506" s="4" t="str">
        <f>IF(Tabla1[[#This Row],[PAYMENT MODE]]="CASH","VERDADERO","FALSO")</f>
        <v>VERDADERO</v>
      </c>
      <c r="Y506" s="15" t="str">
        <f>TEXT(Tabla1[[#This Row],[formatted_date]],"mmm-aaaa")</f>
        <v>dic-2022</v>
      </c>
    </row>
    <row r="507" spans="1:25">
      <c r="A507">
        <v>44899</v>
      </c>
      <c r="B507" t="s">
        <v>62</v>
      </c>
      <c r="C507" t="str">
        <f>Tabla1[[#This Row],[DATE]]&amp;Tabla1[[#This Row],[PRODUCT ID]]</f>
        <v>44899P0026</v>
      </c>
      <c r="D507">
        <v>10</v>
      </c>
      <c r="E507" t="s">
        <v>70</v>
      </c>
      <c r="F507" t="s">
        <v>138</v>
      </c>
      <c r="G507" s="5">
        <v>43</v>
      </c>
      <c r="H507" t="s">
        <v>115</v>
      </c>
      <c r="I507" t="s">
        <v>121</v>
      </c>
      <c r="J507" t="s">
        <v>125</v>
      </c>
      <c r="K507" s="12">
        <v>18</v>
      </c>
      <c r="L507" s="12">
        <v>24.66</v>
      </c>
      <c r="M507" s="12">
        <v>180</v>
      </c>
      <c r="N507" s="8">
        <v>246.6</v>
      </c>
      <c r="O507">
        <v>4</v>
      </c>
      <c r="P507" t="s">
        <v>137</v>
      </c>
      <c r="Q507">
        <v>2022</v>
      </c>
      <c r="R507" s="3">
        <v>44899</v>
      </c>
      <c r="S507" s="8">
        <f>Tabla1[[#This Row],[DISCOUNT %]]%*Tabla1[[#This Row],[Total Selling Value]]</f>
        <v>106.038</v>
      </c>
      <c r="T507" s="12">
        <f>Tabla1[[#This Row],[SELLING PRICE]]-Tabla1[[#This Row],[BUYING PRIZE]]</f>
        <v>6.66</v>
      </c>
      <c r="U507" s="12">
        <f>Tabla1[[#This Row],[profit_per_product]]*Tabla1[[#This Row],[QUANTITY]]</f>
        <v>66.599999999999994</v>
      </c>
      <c r="V507" s="16">
        <f>Tabla1[[#This Row],[total_profit]]/Tabla1[[#This Row],[Total Selling Value]]</f>
        <v>0.27007299270072993</v>
      </c>
      <c r="W507" s="4" t="str">
        <f>IF(Tabla1[[#This Row],[Total Buying Value]]&gt;=((2/3)*MAX(Tabla1[Total Buying Value])),"Grande",IF(Tabla1[[#This Row],[Total Buying Value]]&lt;=((1/3)*MAX(Tabla1[Total Buying Value])),"Pequeña","Mediana"))</f>
        <v>Pequeña</v>
      </c>
      <c r="X507" s="4" t="str">
        <f>IF(Tabla1[[#This Row],[PAYMENT MODE]]="CASH","VERDADERO","FALSO")</f>
        <v>VERDADERO</v>
      </c>
      <c r="Y507" s="15" t="str">
        <f>TEXT(Tabla1[[#This Row],[formatted_date]],"mmm-aaaa")</f>
        <v>dic-2022</v>
      </c>
    </row>
    <row r="508" spans="1:25">
      <c r="A508">
        <v>44899</v>
      </c>
      <c r="B508" t="s">
        <v>31</v>
      </c>
      <c r="C508" t="str">
        <f>Tabla1[[#This Row],[DATE]]&amp;Tabla1[[#This Row],[PRODUCT ID]]</f>
        <v>44899P0044</v>
      </c>
      <c r="D508">
        <v>15</v>
      </c>
      <c r="E508" t="s">
        <v>70</v>
      </c>
      <c r="F508" t="s">
        <v>138</v>
      </c>
      <c r="G508" s="5">
        <v>16</v>
      </c>
      <c r="H508" t="s">
        <v>81</v>
      </c>
      <c r="I508" t="s">
        <v>118</v>
      </c>
      <c r="J508" t="s">
        <v>123</v>
      </c>
      <c r="K508" s="12">
        <v>76</v>
      </c>
      <c r="L508" s="12">
        <v>82.08</v>
      </c>
      <c r="M508" s="12">
        <v>1140</v>
      </c>
      <c r="N508" s="8">
        <v>1231.2</v>
      </c>
      <c r="O508">
        <v>4</v>
      </c>
      <c r="P508" t="s">
        <v>137</v>
      </c>
      <c r="Q508">
        <v>2022</v>
      </c>
      <c r="R508" s="3">
        <v>44899</v>
      </c>
      <c r="S508" s="8">
        <f>Tabla1[[#This Row],[DISCOUNT %]]%*Tabla1[[#This Row],[Total Selling Value]]</f>
        <v>196.99200000000002</v>
      </c>
      <c r="T508" s="12">
        <f>Tabla1[[#This Row],[SELLING PRICE]]-Tabla1[[#This Row],[BUYING PRIZE]]</f>
        <v>6.0799999999999983</v>
      </c>
      <c r="U508" s="12">
        <f>Tabla1[[#This Row],[profit_per_product]]*Tabla1[[#This Row],[QUANTITY]]</f>
        <v>91.199999999999974</v>
      </c>
      <c r="V508" s="16">
        <f>Tabla1[[#This Row],[total_profit]]/Tabla1[[#This Row],[Total Selling Value]]</f>
        <v>7.4074074074074056E-2</v>
      </c>
      <c r="W508" s="4" t="str">
        <f>IF(Tabla1[[#This Row],[Total Buying Value]]&gt;=((2/3)*MAX(Tabla1[Total Buying Value])),"Grande",IF(Tabla1[[#This Row],[Total Buying Value]]&lt;=((1/3)*MAX(Tabla1[Total Buying Value])),"Pequeña","Mediana"))</f>
        <v>Mediana</v>
      </c>
      <c r="X508" s="4" t="str">
        <f>IF(Tabla1[[#This Row],[PAYMENT MODE]]="CASH","VERDADERO","FALSO")</f>
        <v>VERDADERO</v>
      </c>
      <c r="Y508" s="15" t="str">
        <f>TEXT(Tabla1[[#This Row],[formatted_date]],"mmm-aaaa")</f>
        <v>dic-2022</v>
      </c>
    </row>
    <row r="509" spans="1:25">
      <c r="A509">
        <v>44902</v>
      </c>
      <c r="B509" t="s">
        <v>21</v>
      </c>
      <c r="C509" t="str">
        <f>Tabla1[[#This Row],[DATE]]&amp;Tabla1[[#This Row],[PRODUCT ID]]</f>
        <v>44902P0038</v>
      </c>
      <c r="D509">
        <v>12</v>
      </c>
      <c r="E509" t="s">
        <v>70</v>
      </c>
      <c r="F509" t="s">
        <v>138</v>
      </c>
      <c r="G509" s="5">
        <v>54</v>
      </c>
      <c r="H509" t="s">
        <v>74</v>
      </c>
      <c r="I509" t="s">
        <v>118</v>
      </c>
      <c r="J509" t="s">
        <v>123</v>
      </c>
      <c r="K509" s="12">
        <v>72</v>
      </c>
      <c r="L509" s="12">
        <v>79.92</v>
      </c>
      <c r="M509" s="12">
        <v>864</v>
      </c>
      <c r="N509" s="8">
        <v>959.04</v>
      </c>
      <c r="O509">
        <v>7</v>
      </c>
      <c r="P509" t="s">
        <v>137</v>
      </c>
      <c r="Q509">
        <v>2022</v>
      </c>
      <c r="R509" s="3">
        <v>44902</v>
      </c>
      <c r="S509" s="8">
        <f>Tabla1[[#This Row],[DISCOUNT %]]%*Tabla1[[#This Row],[Total Selling Value]]</f>
        <v>517.88160000000005</v>
      </c>
      <c r="T509" s="12">
        <f>Tabla1[[#This Row],[SELLING PRICE]]-Tabla1[[#This Row],[BUYING PRIZE]]</f>
        <v>7.9200000000000017</v>
      </c>
      <c r="U509" s="12">
        <f>Tabla1[[#This Row],[profit_per_product]]*Tabla1[[#This Row],[QUANTITY]]</f>
        <v>95.04000000000002</v>
      </c>
      <c r="V509" s="16">
        <f>Tabla1[[#This Row],[total_profit]]/Tabla1[[#This Row],[Total Selling Value]]</f>
        <v>9.9099099099099128E-2</v>
      </c>
      <c r="W509" s="4" t="str">
        <f>IF(Tabla1[[#This Row],[Total Buying Value]]&gt;=((2/3)*MAX(Tabla1[Total Buying Value])),"Grande",IF(Tabla1[[#This Row],[Total Buying Value]]&lt;=((1/3)*MAX(Tabla1[Total Buying Value])),"Pequeña","Mediana"))</f>
        <v>Mediana</v>
      </c>
      <c r="X509" s="4" t="str">
        <f>IF(Tabla1[[#This Row],[PAYMENT MODE]]="CASH","VERDADERO","FALSO")</f>
        <v>VERDADERO</v>
      </c>
      <c r="Y509" s="15" t="str">
        <f>TEXT(Tabla1[[#This Row],[formatted_date]],"mmm-aaaa")</f>
        <v>dic-2022</v>
      </c>
    </row>
    <row r="510" spans="1:25">
      <c r="A510">
        <v>44902</v>
      </c>
      <c r="B510" t="s">
        <v>41</v>
      </c>
      <c r="C510" t="str">
        <f>Tabla1[[#This Row],[DATE]]&amp;Tabla1[[#This Row],[PRODUCT ID]]</f>
        <v>44902P0016</v>
      </c>
      <c r="D510">
        <v>13</v>
      </c>
      <c r="E510" t="s">
        <v>70</v>
      </c>
      <c r="F510" t="s">
        <v>71</v>
      </c>
      <c r="G510" s="5">
        <v>33</v>
      </c>
      <c r="H510" t="s">
        <v>91</v>
      </c>
      <c r="I510" t="s">
        <v>120</v>
      </c>
      <c r="J510" t="s">
        <v>125</v>
      </c>
      <c r="K510" s="12">
        <v>13</v>
      </c>
      <c r="L510" s="12">
        <v>16.64</v>
      </c>
      <c r="M510" s="12">
        <v>169</v>
      </c>
      <c r="N510" s="8">
        <v>216.32</v>
      </c>
      <c r="O510">
        <v>7</v>
      </c>
      <c r="P510" t="s">
        <v>137</v>
      </c>
      <c r="Q510">
        <v>2022</v>
      </c>
      <c r="R510" s="3">
        <v>44902</v>
      </c>
      <c r="S510" s="8">
        <f>Tabla1[[#This Row],[DISCOUNT %]]%*Tabla1[[#This Row],[Total Selling Value]]</f>
        <v>71.385599999999997</v>
      </c>
      <c r="T510" s="12">
        <f>Tabla1[[#This Row],[SELLING PRICE]]-Tabla1[[#This Row],[BUYING PRIZE]]</f>
        <v>3.6400000000000006</v>
      </c>
      <c r="U510" s="12">
        <f>Tabla1[[#This Row],[profit_per_product]]*Tabla1[[#This Row],[QUANTITY]]</f>
        <v>47.320000000000007</v>
      </c>
      <c r="V510" s="16">
        <f>Tabla1[[#This Row],[total_profit]]/Tabla1[[#This Row],[Total Selling Value]]</f>
        <v>0.21875000000000003</v>
      </c>
      <c r="W510" s="4" t="str">
        <f>IF(Tabla1[[#This Row],[Total Buying Value]]&gt;=((2/3)*MAX(Tabla1[Total Buying Value])),"Grande",IF(Tabla1[[#This Row],[Total Buying Value]]&lt;=((1/3)*MAX(Tabla1[Total Buying Value])),"Pequeña","Mediana"))</f>
        <v>Pequeña</v>
      </c>
      <c r="X510" s="4" t="str">
        <f>IF(Tabla1[[#This Row],[PAYMENT MODE]]="CASH","VERDADERO","FALSO")</f>
        <v>FALSO</v>
      </c>
      <c r="Y510" s="15" t="str">
        <f>TEXT(Tabla1[[#This Row],[formatted_date]],"mmm-aaaa")</f>
        <v>dic-2022</v>
      </c>
    </row>
    <row r="511" spans="1:25">
      <c r="A511">
        <v>44902</v>
      </c>
      <c r="B511" t="s">
        <v>21</v>
      </c>
      <c r="C511" t="str">
        <f>Tabla1[[#This Row],[DATE]]&amp;Tabla1[[#This Row],[PRODUCT ID]]</f>
        <v>44902P0038</v>
      </c>
      <c r="D511">
        <v>5</v>
      </c>
      <c r="E511" t="s">
        <v>70</v>
      </c>
      <c r="F511" t="s">
        <v>138</v>
      </c>
      <c r="G511" s="5">
        <v>10</v>
      </c>
      <c r="H511" t="s">
        <v>74</v>
      </c>
      <c r="I511" t="s">
        <v>118</v>
      </c>
      <c r="J511" t="s">
        <v>123</v>
      </c>
      <c r="K511" s="12">
        <v>72</v>
      </c>
      <c r="L511" s="12">
        <v>79.92</v>
      </c>
      <c r="M511" s="12">
        <v>360</v>
      </c>
      <c r="N511" s="8">
        <v>399.6</v>
      </c>
      <c r="O511">
        <v>7</v>
      </c>
      <c r="P511" t="s">
        <v>137</v>
      </c>
      <c r="Q511">
        <v>2022</v>
      </c>
      <c r="R511" s="3">
        <v>44902</v>
      </c>
      <c r="S511" s="8">
        <f>Tabla1[[#This Row],[DISCOUNT %]]%*Tabla1[[#This Row],[Total Selling Value]]</f>
        <v>39.960000000000008</v>
      </c>
      <c r="T511" s="12">
        <f>Tabla1[[#This Row],[SELLING PRICE]]-Tabla1[[#This Row],[BUYING PRIZE]]</f>
        <v>7.9200000000000017</v>
      </c>
      <c r="U511" s="12">
        <f>Tabla1[[#This Row],[profit_per_product]]*Tabla1[[#This Row],[QUANTITY]]</f>
        <v>39.600000000000009</v>
      </c>
      <c r="V511" s="16">
        <f>Tabla1[[#This Row],[total_profit]]/Tabla1[[#This Row],[Total Selling Value]]</f>
        <v>9.9099099099099114E-2</v>
      </c>
      <c r="W511" s="4" t="str">
        <f>IF(Tabla1[[#This Row],[Total Buying Value]]&gt;=((2/3)*MAX(Tabla1[Total Buying Value])),"Grande",IF(Tabla1[[#This Row],[Total Buying Value]]&lt;=((1/3)*MAX(Tabla1[Total Buying Value])),"Pequeña","Mediana"))</f>
        <v>Pequeña</v>
      </c>
      <c r="X511" s="4" t="str">
        <f>IF(Tabla1[[#This Row],[PAYMENT MODE]]="CASH","VERDADERO","FALSO")</f>
        <v>VERDADERO</v>
      </c>
      <c r="Y511" s="15" t="str">
        <f>TEXT(Tabla1[[#This Row],[formatted_date]],"mmm-aaaa")</f>
        <v>dic-2022</v>
      </c>
    </row>
    <row r="512" spans="1:25">
      <c r="A512">
        <v>44906</v>
      </c>
      <c r="B512" t="s">
        <v>46</v>
      </c>
      <c r="C512" t="str">
        <f>Tabla1[[#This Row],[DATE]]&amp;Tabla1[[#This Row],[PRODUCT ID]]</f>
        <v>44906P0027</v>
      </c>
      <c r="D512">
        <v>5</v>
      </c>
      <c r="E512" t="s">
        <v>70</v>
      </c>
      <c r="F512" t="s">
        <v>71</v>
      </c>
      <c r="G512" s="5">
        <v>7</v>
      </c>
      <c r="H512" t="s">
        <v>97</v>
      </c>
      <c r="I512" t="s">
        <v>121</v>
      </c>
      <c r="J512" t="s">
        <v>124</v>
      </c>
      <c r="K512" s="12">
        <v>48</v>
      </c>
      <c r="L512" s="12">
        <v>57.12</v>
      </c>
      <c r="M512" s="12">
        <v>240</v>
      </c>
      <c r="N512" s="8">
        <v>285.60000000000002</v>
      </c>
      <c r="O512">
        <v>11</v>
      </c>
      <c r="P512" t="s">
        <v>137</v>
      </c>
      <c r="Q512">
        <v>2022</v>
      </c>
      <c r="R512" s="3">
        <v>44906</v>
      </c>
      <c r="S512" s="8">
        <f>Tabla1[[#This Row],[DISCOUNT %]]%*Tabla1[[#This Row],[Total Selling Value]]</f>
        <v>19.992000000000004</v>
      </c>
      <c r="T512" s="12">
        <f>Tabla1[[#This Row],[SELLING PRICE]]-Tabla1[[#This Row],[BUYING PRIZE]]</f>
        <v>9.1199999999999974</v>
      </c>
      <c r="U512" s="12">
        <f>Tabla1[[#This Row],[profit_per_product]]*Tabla1[[#This Row],[QUANTITY]]</f>
        <v>45.599999999999987</v>
      </c>
      <c r="V512" s="16">
        <f>Tabla1[[#This Row],[total_profit]]/Tabla1[[#This Row],[Total Selling Value]]</f>
        <v>0.15966386554621842</v>
      </c>
      <c r="W512" s="4" t="str">
        <f>IF(Tabla1[[#This Row],[Total Buying Value]]&gt;=((2/3)*MAX(Tabla1[Total Buying Value])),"Grande",IF(Tabla1[[#This Row],[Total Buying Value]]&lt;=((1/3)*MAX(Tabla1[Total Buying Value])),"Pequeña","Mediana"))</f>
        <v>Pequeña</v>
      </c>
      <c r="X512" s="4" t="str">
        <f>IF(Tabla1[[#This Row],[PAYMENT MODE]]="CASH","VERDADERO","FALSO")</f>
        <v>FALSO</v>
      </c>
      <c r="Y512" s="15" t="str">
        <f>TEXT(Tabla1[[#This Row],[formatted_date]],"mmm-aaaa")</f>
        <v>dic-2022</v>
      </c>
    </row>
    <row r="513" spans="1:25">
      <c r="A513">
        <v>44906</v>
      </c>
      <c r="B513" t="s">
        <v>22</v>
      </c>
      <c r="C513" t="str">
        <f>Tabla1[[#This Row],[DATE]]&amp;Tabla1[[#This Row],[PRODUCT ID]]</f>
        <v>44906P0013</v>
      </c>
      <c r="D513">
        <v>9</v>
      </c>
      <c r="E513" t="s">
        <v>68</v>
      </c>
      <c r="F513" t="s">
        <v>71</v>
      </c>
      <c r="G513" s="5">
        <v>47</v>
      </c>
      <c r="H513" t="s">
        <v>75</v>
      </c>
      <c r="I513" t="s">
        <v>120</v>
      </c>
      <c r="J513" t="s">
        <v>123</v>
      </c>
      <c r="K513" s="12">
        <v>112</v>
      </c>
      <c r="L513" s="12">
        <v>122.08</v>
      </c>
      <c r="M513" s="12">
        <v>1008</v>
      </c>
      <c r="N513" s="8">
        <v>1098.72</v>
      </c>
      <c r="O513">
        <v>11</v>
      </c>
      <c r="P513" t="s">
        <v>137</v>
      </c>
      <c r="Q513">
        <v>2022</v>
      </c>
      <c r="R513" s="3">
        <v>44906</v>
      </c>
      <c r="S513" s="8">
        <f>Tabla1[[#This Row],[DISCOUNT %]]%*Tabla1[[#This Row],[Total Selling Value]]</f>
        <v>516.39840000000004</v>
      </c>
      <c r="T513" s="12">
        <f>Tabla1[[#This Row],[SELLING PRICE]]-Tabla1[[#This Row],[BUYING PRIZE]]</f>
        <v>10.079999999999998</v>
      </c>
      <c r="U513" s="12">
        <f>Tabla1[[#This Row],[profit_per_product]]*Tabla1[[#This Row],[QUANTITY]]</f>
        <v>90.719999999999985</v>
      </c>
      <c r="V513" s="16">
        <f>Tabla1[[#This Row],[total_profit]]/Tabla1[[#This Row],[Total Selling Value]]</f>
        <v>8.2568807339449532E-2</v>
      </c>
      <c r="W513" s="4" t="str">
        <f>IF(Tabla1[[#This Row],[Total Buying Value]]&gt;=((2/3)*MAX(Tabla1[Total Buying Value])),"Grande",IF(Tabla1[[#This Row],[Total Buying Value]]&lt;=((1/3)*MAX(Tabla1[Total Buying Value])),"Pequeña","Mediana"))</f>
        <v>Mediana</v>
      </c>
      <c r="X513" s="4" t="str">
        <f>IF(Tabla1[[#This Row],[PAYMENT MODE]]="CASH","VERDADERO","FALSO")</f>
        <v>FALSO</v>
      </c>
      <c r="Y513" s="15" t="str">
        <f>TEXT(Tabla1[[#This Row],[formatted_date]],"mmm-aaaa")</f>
        <v>dic-2022</v>
      </c>
    </row>
    <row r="514" spans="1:25">
      <c r="A514">
        <v>44906</v>
      </c>
      <c r="B514" t="s">
        <v>29</v>
      </c>
      <c r="C514" t="str">
        <f>Tabla1[[#This Row],[DATE]]&amp;Tabla1[[#This Row],[PRODUCT ID]]</f>
        <v>44906P0014</v>
      </c>
      <c r="D514">
        <v>10</v>
      </c>
      <c r="E514" t="s">
        <v>71</v>
      </c>
      <c r="F514" t="s">
        <v>138</v>
      </c>
      <c r="G514" s="5">
        <v>28</v>
      </c>
      <c r="H514" t="s">
        <v>113</v>
      </c>
      <c r="I514" t="s">
        <v>120</v>
      </c>
      <c r="J514" t="s">
        <v>123</v>
      </c>
      <c r="K514" s="12">
        <v>112</v>
      </c>
      <c r="L514" s="12">
        <v>146.72</v>
      </c>
      <c r="M514" s="12">
        <v>1120</v>
      </c>
      <c r="N514" s="8">
        <v>1467.2</v>
      </c>
      <c r="O514">
        <v>11</v>
      </c>
      <c r="P514" t="s">
        <v>137</v>
      </c>
      <c r="Q514">
        <v>2022</v>
      </c>
      <c r="R514" s="3">
        <v>44906</v>
      </c>
      <c r="S514" s="8">
        <f>Tabla1[[#This Row],[DISCOUNT %]]%*Tabla1[[#This Row],[Total Selling Value]]</f>
        <v>410.81600000000003</v>
      </c>
      <c r="T514" s="12">
        <f>Tabla1[[#This Row],[SELLING PRICE]]-Tabla1[[#This Row],[BUYING PRIZE]]</f>
        <v>34.72</v>
      </c>
      <c r="U514" s="12">
        <f>Tabla1[[#This Row],[profit_per_product]]*Tabla1[[#This Row],[QUANTITY]]</f>
        <v>347.2</v>
      </c>
      <c r="V514" s="16">
        <f>Tabla1[[#This Row],[total_profit]]/Tabla1[[#This Row],[Total Selling Value]]</f>
        <v>0.23664122137404578</v>
      </c>
      <c r="W514" s="4" t="str">
        <f>IF(Tabla1[[#This Row],[Total Buying Value]]&gt;=((2/3)*MAX(Tabla1[Total Buying Value])),"Grande",IF(Tabla1[[#This Row],[Total Buying Value]]&lt;=((1/3)*MAX(Tabla1[Total Buying Value])),"Pequeña","Mediana"))</f>
        <v>Mediana</v>
      </c>
      <c r="X514" s="4" t="str">
        <f>IF(Tabla1[[#This Row],[PAYMENT MODE]]="CASH","VERDADERO","FALSO")</f>
        <v>VERDADERO</v>
      </c>
      <c r="Y514" s="15" t="str">
        <f>TEXT(Tabla1[[#This Row],[formatted_date]],"mmm-aaaa")</f>
        <v>dic-2022</v>
      </c>
    </row>
    <row r="515" spans="1:25">
      <c r="A515">
        <v>44907</v>
      </c>
      <c r="B515" t="s">
        <v>48</v>
      </c>
      <c r="C515" t="str">
        <f>Tabla1[[#This Row],[DATE]]&amp;Tabla1[[#This Row],[PRODUCT ID]]</f>
        <v>44907P0030</v>
      </c>
      <c r="D515">
        <v>9</v>
      </c>
      <c r="E515" t="s">
        <v>68</v>
      </c>
      <c r="F515" t="s">
        <v>138</v>
      </c>
      <c r="G515" s="5">
        <v>29</v>
      </c>
      <c r="H515" t="s">
        <v>99</v>
      </c>
      <c r="I515" t="s">
        <v>121</v>
      </c>
      <c r="J515" t="s">
        <v>122</v>
      </c>
      <c r="K515" s="12">
        <v>148</v>
      </c>
      <c r="L515" s="12">
        <v>201.28</v>
      </c>
      <c r="M515" s="12">
        <v>1332</v>
      </c>
      <c r="N515" s="8">
        <v>1811.52</v>
      </c>
      <c r="O515">
        <v>12</v>
      </c>
      <c r="P515" t="s">
        <v>137</v>
      </c>
      <c r="Q515">
        <v>2022</v>
      </c>
      <c r="R515" s="3">
        <v>44907</v>
      </c>
      <c r="S515" s="8">
        <f>Tabla1[[#This Row],[DISCOUNT %]]%*Tabla1[[#This Row],[Total Selling Value]]</f>
        <v>525.34079999999994</v>
      </c>
      <c r="T515" s="12">
        <f>Tabla1[[#This Row],[SELLING PRICE]]-Tabla1[[#This Row],[BUYING PRIZE]]</f>
        <v>53.28</v>
      </c>
      <c r="U515" s="12">
        <f>Tabla1[[#This Row],[profit_per_product]]*Tabla1[[#This Row],[QUANTITY]]</f>
        <v>479.52</v>
      </c>
      <c r="V515" s="16">
        <f>Tabla1[[#This Row],[total_profit]]/Tabla1[[#This Row],[Total Selling Value]]</f>
        <v>0.26470588235294118</v>
      </c>
      <c r="W515" s="4" t="str">
        <f>IF(Tabla1[[#This Row],[Total Buying Value]]&gt;=((2/3)*MAX(Tabla1[Total Buying Value])),"Grande",IF(Tabla1[[#This Row],[Total Buying Value]]&lt;=((1/3)*MAX(Tabla1[Total Buying Value])),"Pequeña","Mediana"))</f>
        <v>Mediana</v>
      </c>
      <c r="X515" s="4" t="str">
        <f>IF(Tabla1[[#This Row],[PAYMENT MODE]]="CASH","VERDADERO","FALSO")</f>
        <v>VERDADERO</v>
      </c>
      <c r="Y515" s="15" t="str">
        <f>TEXT(Tabla1[[#This Row],[formatted_date]],"mmm-aaaa")</f>
        <v>dic-2022</v>
      </c>
    </row>
    <row r="516" spans="1:25">
      <c r="A516">
        <v>44907</v>
      </c>
      <c r="B516" t="s">
        <v>61</v>
      </c>
      <c r="C516" t="str">
        <f>Tabla1[[#This Row],[DATE]]&amp;Tabla1[[#This Row],[PRODUCT ID]]</f>
        <v>44907P0041</v>
      </c>
      <c r="D516">
        <v>10</v>
      </c>
      <c r="E516" t="s">
        <v>68</v>
      </c>
      <c r="F516" t="s">
        <v>71</v>
      </c>
      <c r="G516" s="5">
        <v>3</v>
      </c>
      <c r="H516" t="s">
        <v>114</v>
      </c>
      <c r="I516" t="s">
        <v>118</v>
      </c>
      <c r="J516" t="s">
        <v>122</v>
      </c>
      <c r="K516" s="12">
        <v>138</v>
      </c>
      <c r="L516" s="12">
        <v>173.88</v>
      </c>
      <c r="M516" s="12">
        <v>1380</v>
      </c>
      <c r="N516" s="8">
        <v>1738.8</v>
      </c>
      <c r="O516">
        <v>12</v>
      </c>
      <c r="P516" t="s">
        <v>137</v>
      </c>
      <c r="Q516">
        <v>2022</v>
      </c>
      <c r="R516" s="3">
        <v>44907</v>
      </c>
      <c r="S516" s="8">
        <f>Tabla1[[#This Row],[DISCOUNT %]]%*Tabla1[[#This Row],[Total Selling Value]]</f>
        <v>52.163999999999994</v>
      </c>
      <c r="T516" s="12">
        <f>Tabla1[[#This Row],[SELLING PRICE]]-Tabla1[[#This Row],[BUYING PRIZE]]</f>
        <v>35.879999999999995</v>
      </c>
      <c r="U516" s="12">
        <f>Tabla1[[#This Row],[profit_per_product]]*Tabla1[[#This Row],[QUANTITY]]</f>
        <v>358.79999999999995</v>
      </c>
      <c r="V516" s="16">
        <f>Tabla1[[#This Row],[total_profit]]/Tabla1[[#This Row],[Total Selling Value]]</f>
        <v>0.20634920634920634</v>
      </c>
      <c r="W516" s="4" t="str">
        <f>IF(Tabla1[[#This Row],[Total Buying Value]]&gt;=((2/3)*MAX(Tabla1[Total Buying Value])),"Grande",IF(Tabla1[[#This Row],[Total Buying Value]]&lt;=((1/3)*MAX(Tabla1[Total Buying Value])),"Pequeña","Mediana"))</f>
        <v>Mediana</v>
      </c>
      <c r="X516" s="4" t="str">
        <f>IF(Tabla1[[#This Row],[PAYMENT MODE]]="CASH","VERDADERO","FALSO")</f>
        <v>FALSO</v>
      </c>
      <c r="Y516" s="15" t="str">
        <f>TEXT(Tabla1[[#This Row],[formatted_date]],"mmm-aaaa")</f>
        <v>dic-2022</v>
      </c>
    </row>
    <row r="517" spans="1:25">
      <c r="A517">
        <v>44909</v>
      </c>
      <c r="B517" t="s">
        <v>44</v>
      </c>
      <c r="C517" t="str">
        <f>Tabla1[[#This Row],[DATE]]&amp;Tabla1[[#This Row],[PRODUCT ID]]</f>
        <v>44909P0005</v>
      </c>
      <c r="D517">
        <v>4</v>
      </c>
      <c r="E517" t="s">
        <v>70</v>
      </c>
      <c r="F517" t="s">
        <v>138</v>
      </c>
      <c r="G517" s="5">
        <v>50</v>
      </c>
      <c r="H517" t="s">
        <v>95</v>
      </c>
      <c r="I517" t="s">
        <v>119</v>
      </c>
      <c r="J517" t="s">
        <v>122</v>
      </c>
      <c r="K517" s="12">
        <v>133</v>
      </c>
      <c r="L517" s="12">
        <v>155.61000000000001</v>
      </c>
      <c r="M517" s="12">
        <v>532</v>
      </c>
      <c r="N517" s="8">
        <v>622.44000000000005</v>
      </c>
      <c r="O517">
        <v>14</v>
      </c>
      <c r="P517" t="s">
        <v>137</v>
      </c>
      <c r="Q517">
        <v>2022</v>
      </c>
      <c r="R517" s="3">
        <v>44909</v>
      </c>
      <c r="S517" s="8">
        <f>Tabla1[[#This Row],[DISCOUNT %]]%*Tabla1[[#This Row],[Total Selling Value]]</f>
        <v>311.22000000000003</v>
      </c>
      <c r="T517" s="12">
        <f>Tabla1[[#This Row],[SELLING PRICE]]-Tabla1[[#This Row],[BUYING PRIZE]]</f>
        <v>22.610000000000014</v>
      </c>
      <c r="U517" s="12">
        <f>Tabla1[[#This Row],[profit_per_product]]*Tabla1[[#This Row],[QUANTITY]]</f>
        <v>90.440000000000055</v>
      </c>
      <c r="V517" s="16">
        <f>Tabla1[[#This Row],[total_profit]]/Tabla1[[#This Row],[Total Selling Value]]</f>
        <v>0.14529914529914537</v>
      </c>
      <c r="W517" s="4" t="str">
        <f>IF(Tabla1[[#This Row],[Total Buying Value]]&gt;=((2/3)*MAX(Tabla1[Total Buying Value])),"Grande",IF(Tabla1[[#This Row],[Total Buying Value]]&lt;=((1/3)*MAX(Tabla1[Total Buying Value])),"Pequeña","Mediana"))</f>
        <v>Pequeña</v>
      </c>
      <c r="X517" s="4" t="str">
        <f>IF(Tabla1[[#This Row],[PAYMENT MODE]]="CASH","VERDADERO","FALSO")</f>
        <v>VERDADERO</v>
      </c>
      <c r="Y517" s="15" t="str">
        <f>TEXT(Tabla1[[#This Row],[formatted_date]],"mmm-aaaa")</f>
        <v>dic-2022</v>
      </c>
    </row>
    <row r="518" spans="1:25">
      <c r="A518">
        <v>44910</v>
      </c>
      <c r="B518" t="s">
        <v>57</v>
      </c>
      <c r="C518" t="str">
        <f>Tabla1[[#This Row],[DATE]]&amp;Tabla1[[#This Row],[PRODUCT ID]]</f>
        <v>44910P0009</v>
      </c>
      <c r="D518">
        <v>13</v>
      </c>
      <c r="E518" t="s">
        <v>70</v>
      </c>
      <c r="F518" t="s">
        <v>71</v>
      </c>
      <c r="G518" s="5">
        <v>50</v>
      </c>
      <c r="H518" t="s">
        <v>109</v>
      </c>
      <c r="I518" t="s">
        <v>119</v>
      </c>
      <c r="J518" t="s">
        <v>125</v>
      </c>
      <c r="K518" s="12">
        <v>6</v>
      </c>
      <c r="L518" s="12">
        <v>7.8599999999999994</v>
      </c>
      <c r="M518" s="12">
        <v>78</v>
      </c>
      <c r="N518" s="8">
        <v>102.18</v>
      </c>
      <c r="O518">
        <v>15</v>
      </c>
      <c r="P518" t="s">
        <v>137</v>
      </c>
      <c r="Q518">
        <v>2022</v>
      </c>
      <c r="R518" s="3">
        <v>44910</v>
      </c>
      <c r="S518" s="8">
        <f>Tabla1[[#This Row],[DISCOUNT %]]%*Tabla1[[#This Row],[Total Selling Value]]</f>
        <v>51.09</v>
      </c>
      <c r="T518" s="12">
        <f>Tabla1[[#This Row],[SELLING PRICE]]-Tabla1[[#This Row],[BUYING PRIZE]]</f>
        <v>1.8599999999999994</v>
      </c>
      <c r="U518" s="12">
        <f>Tabla1[[#This Row],[profit_per_product]]*Tabla1[[#This Row],[QUANTITY]]</f>
        <v>24.179999999999993</v>
      </c>
      <c r="V518" s="16">
        <f>Tabla1[[#This Row],[total_profit]]/Tabla1[[#This Row],[Total Selling Value]]</f>
        <v>0.23664122137404572</v>
      </c>
      <c r="W518" s="4" t="str">
        <f>IF(Tabla1[[#This Row],[Total Buying Value]]&gt;=((2/3)*MAX(Tabla1[Total Buying Value])),"Grande",IF(Tabla1[[#This Row],[Total Buying Value]]&lt;=((1/3)*MAX(Tabla1[Total Buying Value])),"Pequeña","Mediana"))</f>
        <v>Pequeña</v>
      </c>
      <c r="X518" s="4" t="str">
        <f>IF(Tabla1[[#This Row],[PAYMENT MODE]]="CASH","VERDADERO","FALSO")</f>
        <v>FALSO</v>
      </c>
      <c r="Y518" s="15" t="str">
        <f>TEXT(Tabla1[[#This Row],[formatted_date]],"mmm-aaaa")</f>
        <v>dic-2022</v>
      </c>
    </row>
    <row r="519" spans="1:25">
      <c r="A519">
        <v>44914</v>
      </c>
      <c r="B519" t="s">
        <v>31</v>
      </c>
      <c r="C519" t="str">
        <f>Tabla1[[#This Row],[DATE]]&amp;Tabla1[[#This Row],[PRODUCT ID]]</f>
        <v>44914P0044</v>
      </c>
      <c r="D519">
        <v>7</v>
      </c>
      <c r="E519" t="s">
        <v>70</v>
      </c>
      <c r="F519" t="s">
        <v>71</v>
      </c>
      <c r="G519" s="5">
        <v>38</v>
      </c>
      <c r="H519" t="s">
        <v>81</v>
      </c>
      <c r="I519" t="s">
        <v>118</v>
      </c>
      <c r="J519" t="s">
        <v>123</v>
      </c>
      <c r="K519" s="12">
        <v>76</v>
      </c>
      <c r="L519" s="12">
        <v>82.08</v>
      </c>
      <c r="M519" s="12">
        <v>532</v>
      </c>
      <c r="N519" s="8">
        <v>574.55999999999995</v>
      </c>
      <c r="O519">
        <v>19</v>
      </c>
      <c r="P519" t="s">
        <v>137</v>
      </c>
      <c r="Q519">
        <v>2022</v>
      </c>
      <c r="R519" s="3">
        <v>44914</v>
      </c>
      <c r="S519" s="8">
        <f>Tabla1[[#This Row],[DISCOUNT %]]%*Tabla1[[#This Row],[Total Selling Value]]</f>
        <v>218.33279999999999</v>
      </c>
      <c r="T519" s="12">
        <f>Tabla1[[#This Row],[SELLING PRICE]]-Tabla1[[#This Row],[BUYING PRIZE]]</f>
        <v>6.0799999999999983</v>
      </c>
      <c r="U519" s="12">
        <f>Tabla1[[#This Row],[profit_per_product]]*Tabla1[[#This Row],[QUANTITY]]</f>
        <v>42.559999999999988</v>
      </c>
      <c r="V519" s="16">
        <f>Tabla1[[#This Row],[total_profit]]/Tabla1[[#This Row],[Total Selling Value]]</f>
        <v>7.4074074074074056E-2</v>
      </c>
      <c r="W519" s="4" t="str">
        <f>IF(Tabla1[[#This Row],[Total Buying Value]]&gt;=((2/3)*MAX(Tabla1[Total Buying Value])),"Grande",IF(Tabla1[[#This Row],[Total Buying Value]]&lt;=((1/3)*MAX(Tabla1[Total Buying Value])),"Pequeña","Mediana"))</f>
        <v>Pequeña</v>
      </c>
      <c r="X519" s="4" t="str">
        <f>IF(Tabla1[[#This Row],[PAYMENT MODE]]="CASH","VERDADERO","FALSO")</f>
        <v>FALSO</v>
      </c>
      <c r="Y519" s="15" t="str">
        <f>TEXT(Tabla1[[#This Row],[formatted_date]],"mmm-aaaa")</f>
        <v>dic-2022</v>
      </c>
    </row>
    <row r="520" spans="1:25">
      <c r="A520">
        <v>44914</v>
      </c>
      <c r="B520" t="s">
        <v>51</v>
      </c>
      <c r="C520" t="str">
        <f>Tabla1[[#This Row],[DATE]]&amp;Tabla1[[#This Row],[PRODUCT ID]]</f>
        <v>44914P0011</v>
      </c>
      <c r="D520">
        <v>14</v>
      </c>
      <c r="E520" t="s">
        <v>70</v>
      </c>
      <c r="F520" t="s">
        <v>138</v>
      </c>
      <c r="G520" s="5">
        <v>31</v>
      </c>
      <c r="H520" t="s">
        <v>103</v>
      </c>
      <c r="I520" t="s">
        <v>120</v>
      </c>
      <c r="J520" t="s">
        <v>124</v>
      </c>
      <c r="K520" s="12">
        <v>44</v>
      </c>
      <c r="L520" s="12">
        <v>48.4</v>
      </c>
      <c r="M520" s="12">
        <v>616</v>
      </c>
      <c r="N520" s="8">
        <v>677.6</v>
      </c>
      <c r="O520">
        <v>19</v>
      </c>
      <c r="P520" t="s">
        <v>137</v>
      </c>
      <c r="Q520">
        <v>2022</v>
      </c>
      <c r="R520" s="3">
        <v>44914</v>
      </c>
      <c r="S520" s="8">
        <f>Tabla1[[#This Row],[DISCOUNT %]]%*Tabla1[[#This Row],[Total Selling Value]]</f>
        <v>210.05600000000001</v>
      </c>
      <c r="T520" s="12">
        <f>Tabla1[[#This Row],[SELLING PRICE]]-Tabla1[[#This Row],[BUYING PRIZE]]</f>
        <v>4.3999999999999986</v>
      </c>
      <c r="U520" s="12">
        <f>Tabla1[[#This Row],[profit_per_product]]*Tabla1[[#This Row],[QUANTITY]]</f>
        <v>61.59999999999998</v>
      </c>
      <c r="V520" s="16">
        <f>Tabla1[[#This Row],[total_profit]]/Tabla1[[#This Row],[Total Selling Value]]</f>
        <v>9.090909090909087E-2</v>
      </c>
      <c r="W520" s="4" t="str">
        <f>IF(Tabla1[[#This Row],[Total Buying Value]]&gt;=((2/3)*MAX(Tabla1[Total Buying Value])),"Grande",IF(Tabla1[[#This Row],[Total Buying Value]]&lt;=((1/3)*MAX(Tabla1[Total Buying Value])),"Pequeña","Mediana"))</f>
        <v>Pequeña</v>
      </c>
      <c r="X520" s="4" t="str">
        <f>IF(Tabla1[[#This Row],[PAYMENT MODE]]="CASH","VERDADERO","FALSO")</f>
        <v>VERDADERO</v>
      </c>
      <c r="Y520" s="15" t="str">
        <f>TEXT(Tabla1[[#This Row],[formatted_date]],"mmm-aaaa")</f>
        <v>dic-2022</v>
      </c>
    </row>
    <row r="521" spans="1:25">
      <c r="A521">
        <v>44914</v>
      </c>
      <c r="B521" t="s">
        <v>57</v>
      </c>
      <c r="C521" t="str">
        <f>Tabla1[[#This Row],[DATE]]&amp;Tabla1[[#This Row],[PRODUCT ID]]</f>
        <v>44914P0009</v>
      </c>
      <c r="D521">
        <v>11</v>
      </c>
      <c r="E521" t="s">
        <v>71</v>
      </c>
      <c r="F521" t="s">
        <v>71</v>
      </c>
      <c r="G521" s="5">
        <v>24</v>
      </c>
      <c r="H521" t="s">
        <v>109</v>
      </c>
      <c r="I521" t="s">
        <v>119</v>
      </c>
      <c r="J521" t="s">
        <v>125</v>
      </c>
      <c r="K521" s="12">
        <v>6</v>
      </c>
      <c r="L521" s="12">
        <v>7.8599999999999994</v>
      </c>
      <c r="M521" s="12">
        <v>66</v>
      </c>
      <c r="N521" s="8">
        <v>86.46</v>
      </c>
      <c r="O521">
        <v>19</v>
      </c>
      <c r="P521" t="s">
        <v>137</v>
      </c>
      <c r="Q521">
        <v>2022</v>
      </c>
      <c r="R521" s="3">
        <v>44914</v>
      </c>
      <c r="S521" s="8">
        <f>Tabla1[[#This Row],[DISCOUNT %]]%*Tabla1[[#This Row],[Total Selling Value]]</f>
        <v>20.750399999999999</v>
      </c>
      <c r="T521" s="12">
        <f>Tabla1[[#This Row],[SELLING PRICE]]-Tabla1[[#This Row],[BUYING PRIZE]]</f>
        <v>1.8599999999999994</v>
      </c>
      <c r="U521" s="12">
        <f>Tabla1[[#This Row],[profit_per_product]]*Tabla1[[#This Row],[QUANTITY]]</f>
        <v>20.459999999999994</v>
      </c>
      <c r="V521" s="16">
        <f>Tabla1[[#This Row],[total_profit]]/Tabla1[[#This Row],[Total Selling Value]]</f>
        <v>0.23664122137404575</v>
      </c>
      <c r="W521" s="4" t="str">
        <f>IF(Tabla1[[#This Row],[Total Buying Value]]&gt;=((2/3)*MAX(Tabla1[Total Buying Value])),"Grande",IF(Tabla1[[#This Row],[Total Buying Value]]&lt;=((1/3)*MAX(Tabla1[Total Buying Value])),"Pequeña","Mediana"))</f>
        <v>Pequeña</v>
      </c>
      <c r="X521" s="4" t="str">
        <f>IF(Tabla1[[#This Row],[PAYMENT MODE]]="CASH","VERDADERO","FALSO")</f>
        <v>FALSO</v>
      </c>
      <c r="Y521" s="15" t="str">
        <f>TEXT(Tabla1[[#This Row],[formatted_date]],"mmm-aaaa")</f>
        <v>dic-2022</v>
      </c>
    </row>
    <row r="522" spans="1:25">
      <c r="A522">
        <v>44916</v>
      </c>
      <c r="B522" t="s">
        <v>35</v>
      </c>
      <c r="C522" t="str">
        <f>Tabla1[[#This Row],[DATE]]&amp;Tabla1[[#This Row],[PRODUCT ID]]</f>
        <v>44916P0006</v>
      </c>
      <c r="D522">
        <v>10</v>
      </c>
      <c r="E522" t="s">
        <v>70</v>
      </c>
      <c r="F522" t="s">
        <v>71</v>
      </c>
      <c r="G522" s="5">
        <v>45</v>
      </c>
      <c r="H522" t="s">
        <v>85</v>
      </c>
      <c r="I522" t="s">
        <v>119</v>
      </c>
      <c r="J522" t="s">
        <v>123</v>
      </c>
      <c r="K522" s="12">
        <v>75</v>
      </c>
      <c r="L522" s="12">
        <v>85.5</v>
      </c>
      <c r="M522" s="12">
        <v>750</v>
      </c>
      <c r="N522" s="8">
        <v>855</v>
      </c>
      <c r="O522">
        <v>21</v>
      </c>
      <c r="P522" t="s">
        <v>137</v>
      </c>
      <c r="Q522">
        <v>2022</v>
      </c>
      <c r="R522" s="3">
        <v>44916</v>
      </c>
      <c r="S522" s="8">
        <f>Tabla1[[#This Row],[DISCOUNT %]]%*Tabla1[[#This Row],[Total Selling Value]]</f>
        <v>384.75</v>
      </c>
      <c r="T522" s="12">
        <f>Tabla1[[#This Row],[SELLING PRICE]]-Tabla1[[#This Row],[BUYING PRIZE]]</f>
        <v>10.5</v>
      </c>
      <c r="U522" s="12">
        <f>Tabla1[[#This Row],[profit_per_product]]*Tabla1[[#This Row],[QUANTITY]]</f>
        <v>105</v>
      </c>
      <c r="V522" s="16">
        <f>Tabla1[[#This Row],[total_profit]]/Tabla1[[#This Row],[Total Selling Value]]</f>
        <v>0.12280701754385964</v>
      </c>
      <c r="W522" s="4" t="str">
        <f>IF(Tabla1[[#This Row],[Total Buying Value]]&gt;=((2/3)*MAX(Tabla1[Total Buying Value])),"Grande",IF(Tabla1[[#This Row],[Total Buying Value]]&lt;=((1/3)*MAX(Tabla1[Total Buying Value])),"Pequeña","Mediana"))</f>
        <v>Pequeña</v>
      </c>
      <c r="X522" s="4" t="str">
        <f>IF(Tabla1[[#This Row],[PAYMENT MODE]]="CASH","VERDADERO","FALSO")</f>
        <v>FALSO</v>
      </c>
      <c r="Y522" s="15" t="str">
        <f>TEXT(Tabla1[[#This Row],[formatted_date]],"mmm-aaaa")</f>
        <v>dic-2022</v>
      </c>
    </row>
    <row r="523" spans="1:25">
      <c r="A523">
        <v>44924</v>
      </c>
      <c r="B523" t="s">
        <v>45</v>
      </c>
      <c r="C523" t="str">
        <f>Tabla1[[#This Row],[DATE]]&amp;Tabla1[[#This Row],[PRODUCT ID]]</f>
        <v>44924P0008</v>
      </c>
      <c r="D523">
        <v>15</v>
      </c>
      <c r="E523" t="s">
        <v>70</v>
      </c>
      <c r="F523" t="s">
        <v>71</v>
      </c>
      <c r="G523" s="5">
        <v>33</v>
      </c>
      <c r="H523" t="s">
        <v>96</v>
      </c>
      <c r="I523" t="s">
        <v>119</v>
      </c>
      <c r="J523" t="s">
        <v>123</v>
      </c>
      <c r="K523" s="12">
        <v>83</v>
      </c>
      <c r="L523" s="12">
        <v>94.62</v>
      </c>
      <c r="M523" s="12">
        <v>1245</v>
      </c>
      <c r="N523" s="8">
        <v>1419.3</v>
      </c>
      <c r="O523">
        <v>29</v>
      </c>
      <c r="P523" t="s">
        <v>137</v>
      </c>
      <c r="Q523">
        <v>2022</v>
      </c>
      <c r="R523" s="3">
        <v>44924</v>
      </c>
      <c r="S523" s="8">
        <f>Tabla1[[#This Row],[DISCOUNT %]]%*Tabla1[[#This Row],[Total Selling Value]]</f>
        <v>468.36900000000003</v>
      </c>
      <c r="T523" s="12">
        <f>Tabla1[[#This Row],[SELLING PRICE]]-Tabla1[[#This Row],[BUYING PRIZE]]</f>
        <v>11.620000000000005</v>
      </c>
      <c r="U523" s="12">
        <f>Tabla1[[#This Row],[profit_per_product]]*Tabla1[[#This Row],[QUANTITY]]</f>
        <v>174.30000000000007</v>
      </c>
      <c r="V523" s="16">
        <f>Tabla1[[#This Row],[total_profit]]/Tabla1[[#This Row],[Total Selling Value]]</f>
        <v>0.1228070175438597</v>
      </c>
      <c r="W523" s="4" t="str">
        <f>IF(Tabla1[[#This Row],[Total Buying Value]]&gt;=((2/3)*MAX(Tabla1[Total Buying Value])),"Grande",IF(Tabla1[[#This Row],[Total Buying Value]]&lt;=((1/3)*MAX(Tabla1[Total Buying Value])),"Pequeña","Mediana"))</f>
        <v>Mediana</v>
      </c>
      <c r="X523" s="4" t="str">
        <f>IF(Tabla1[[#This Row],[PAYMENT MODE]]="CASH","VERDADERO","FALSO")</f>
        <v>FALSO</v>
      </c>
      <c r="Y523" s="15" t="str">
        <f>TEXT(Tabla1[[#This Row],[formatted_date]],"mmm-aaaa")</f>
        <v>dic-2022</v>
      </c>
    </row>
    <row r="524" spans="1:25">
      <c r="A524">
        <v>44924</v>
      </c>
      <c r="B524" t="s">
        <v>30</v>
      </c>
      <c r="C524" t="str">
        <f>Tabla1[[#This Row],[DATE]]&amp;Tabla1[[#This Row],[PRODUCT ID]]</f>
        <v>44924P0042</v>
      </c>
      <c r="D524">
        <v>1</v>
      </c>
      <c r="E524" t="s">
        <v>68</v>
      </c>
      <c r="F524" t="s">
        <v>138</v>
      </c>
      <c r="G524" s="5">
        <v>37</v>
      </c>
      <c r="H524" t="s">
        <v>80</v>
      </c>
      <c r="I524" t="s">
        <v>118</v>
      </c>
      <c r="J524" t="s">
        <v>122</v>
      </c>
      <c r="K524" s="12">
        <v>120</v>
      </c>
      <c r="L524" s="12">
        <v>162</v>
      </c>
      <c r="M524" s="12">
        <v>120</v>
      </c>
      <c r="N524" s="8">
        <v>162</v>
      </c>
      <c r="O524">
        <v>29</v>
      </c>
      <c r="P524" t="s">
        <v>137</v>
      </c>
      <c r="Q524">
        <v>2022</v>
      </c>
      <c r="R524" s="3">
        <v>44924</v>
      </c>
      <c r="S524" s="8">
        <f>Tabla1[[#This Row],[DISCOUNT %]]%*Tabla1[[#This Row],[Total Selling Value]]</f>
        <v>59.94</v>
      </c>
      <c r="T524" s="12">
        <f>Tabla1[[#This Row],[SELLING PRICE]]-Tabla1[[#This Row],[BUYING PRIZE]]</f>
        <v>42</v>
      </c>
      <c r="U524" s="12">
        <f>Tabla1[[#This Row],[profit_per_product]]*Tabla1[[#This Row],[QUANTITY]]</f>
        <v>42</v>
      </c>
      <c r="V524" s="16">
        <f>Tabla1[[#This Row],[total_profit]]/Tabla1[[#This Row],[Total Selling Value]]</f>
        <v>0.25925925925925924</v>
      </c>
      <c r="W524" s="4" t="str">
        <f>IF(Tabla1[[#This Row],[Total Buying Value]]&gt;=((2/3)*MAX(Tabla1[Total Buying Value])),"Grande",IF(Tabla1[[#This Row],[Total Buying Value]]&lt;=((1/3)*MAX(Tabla1[Total Buying Value])),"Pequeña","Mediana"))</f>
        <v>Pequeña</v>
      </c>
      <c r="X524" s="4" t="str">
        <f>IF(Tabla1[[#This Row],[PAYMENT MODE]]="CASH","VERDADERO","FALSO")</f>
        <v>VERDADERO</v>
      </c>
      <c r="Y524" s="15" t="str">
        <f>TEXT(Tabla1[[#This Row],[formatted_date]],"mmm-aaaa")</f>
        <v>dic-2022</v>
      </c>
    </row>
    <row r="525" spans="1:25">
      <c r="A525">
        <v>44925</v>
      </c>
      <c r="B525" t="s">
        <v>61</v>
      </c>
      <c r="C525" t="str">
        <f>Tabla1[[#This Row],[DATE]]&amp;Tabla1[[#This Row],[PRODUCT ID]]</f>
        <v>44925P0041</v>
      </c>
      <c r="D525">
        <v>14</v>
      </c>
      <c r="E525" t="s">
        <v>70</v>
      </c>
      <c r="F525" t="s">
        <v>71</v>
      </c>
      <c r="G525" s="5">
        <v>21</v>
      </c>
      <c r="H525" t="s">
        <v>114</v>
      </c>
      <c r="I525" t="s">
        <v>118</v>
      </c>
      <c r="J525" t="s">
        <v>122</v>
      </c>
      <c r="K525" s="12">
        <v>138</v>
      </c>
      <c r="L525" s="12">
        <v>173.88</v>
      </c>
      <c r="M525" s="12">
        <v>1932</v>
      </c>
      <c r="N525" s="8">
        <v>2434.3200000000002</v>
      </c>
      <c r="O525">
        <v>30</v>
      </c>
      <c r="P525" t="s">
        <v>137</v>
      </c>
      <c r="Q525">
        <v>2022</v>
      </c>
      <c r="R525" s="3">
        <v>44925</v>
      </c>
      <c r="S525" s="8">
        <f>Tabla1[[#This Row],[DISCOUNT %]]%*Tabla1[[#This Row],[Total Selling Value]]</f>
        <v>511.2072</v>
      </c>
      <c r="T525" s="12">
        <f>Tabla1[[#This Row],[SELLING PRICE]]-Tabla1[[#This Row],[BUYING PRIZE]]</f>
        <v>35.879999999999995</v>
      </c>
      <c r="U525" s="12">
        <f>Tabla1[[#This Row],[profit_per_product]]*Tabla1[[#This Row],[QUANTITY]]</f>
        <v>502.31999999999994</v>
      </c>
      <c r="V525" s="16">
        <f>Tabla1[[#This Row],[total_profit]]/Tabla1[[#This Row],[Total Selling Value]]</f>
        <v>0.20634920634920631</v>
      </c>
      <c r="W525" s="4" t="str">
        <f>IF(Tabla1[[#This Row],[Total Buying Value]]&gt;=((2/3)*MAX(Tabla1[Total Buying Value])),"Grande",IF(Tabla1[[#This Row],[Total Buying Value]]&lt;=((1/3)*MAX(Tabla1[Total Buying Value])),"Pequeña","Mediana"))</f>
        <v>Grande</v>
      </c>
      <c r="X525" s="4" t="str">
        <f>IF(Tabla1[[#This Row],[PAYMENT MODE]]="CASH","VERDADERO","FALSO")</f>
        <v>FALSO</v>
      </c>
      <c r="Y525" s="15" t="str">
        <f>TEXT(Tabla1[[#This Row],[formatted_date]],"mmm-aaaa")</f>
        <v>dic-2022</v>
      </c>
    </row>
    <row r="526" spans="1:25">
      <c r="A526">
        <v>44926</v>
      </c>
      <c r="B526" t="s">
        <v>58</v>
      </c>
      <c r="C526" t="str">
        <f>Tabla1[[#This Row],[DATE]]&amp;Tabla1[[#This Row],[PRODUCT ID]]</f>
        <v>44926P0033</v>
      </c>
      <c r="D526">
        <v>12</v>
      </c>
      <c r="E526" t="s">
        <v>71</v>
      </c>
      <c r="F526" t="s">
        <v>71</v>
      </c>
      <c r="G526" s="5">
        <v>45</v>
      </c>
      <c r="H526" t="s">
        <v>110</v>
      </c>
      <c r="I526" t="s">
        <v>121</v>
      </c>
      <c r="J526" t="s">
        <v>123</v>
      </c>
      <c r="K526" s="12">
        <v>95</v>
      </c>
      <c r="L526" s="12">
        <v>119.7</v>
      </c>
      <c r="M526" s="12">
        <v>1140</v>
      </c>
      <c r="N526" s="8">
        <v>1436.4</v>
      </c>
      <c r="O526">
        <v>31</v>
      </c>
      <c r="P526" t="s">
        <v>137</v>
      </c>
      <c r="Q526">
        <v>2022</v>
      </c>
      <c r="R526" s="3">
        <v>44926</v>
      </c>
      <c r="S526" s="8">
        <f>Tabla1[[#This Row],[DISCOUNT %]]%*Tabla1[[#This Row],[Total Selling Value]]</f>
        <v>646.38000000000011</v>
      </c>
      <c r="T526" s="12">
        <f>Tabla1[[#This Row],[SELLING PRICE]]-Tabla1[[#This Row],[BUYING PRIZE]]</f>
        <v>24.700000000000003</v>
      </c>
      <c r="U526" s="12">
        <f>Tabla1[[#This Row],[profit_per_product]]*Tabla1[[#This Row],[QUANTITY]]</f>
        <v>296.40000000000003</v>
      </c>
      <c r="V526" s="16">
        <f>Tabla1[[#This Row],[total_profit]]/Tabla1[[#This Row],[Total Selling Value]]</f>
        <v>0.20634920634920637</v>
      </c>
      <c r="W526" s="4" t="str">
        <f>IF(Tabla1[[#This Row],[Total Buying Value]]&gt;=((2/3)*MAX(Tabla1[Total Buying Value])),"Grande",IF(Tabla1[[#This Row],[Total Buying Value]]&lt;=((1/3)*MAX(Tabla1[Total Buying Value])),"Pequeña","Mediana"))</f>
        <v>Mediana</v>
      </c>
      <c r="X526" s="4" t="str">
        <f>IF(Tabla1[[#This Row],[PAYMENT MODE]]="CASH","VERDADERO","FALSO")</f>
        <v>FALSO</v>
      </c>
      <c r="Y526" s="15" t="str">
        <f>TEXT(Tabla1[[#This Row],[formatted_date]],"mmm-aaaa")</f>
        <v>dic-2022</v>
      </c>
    </row>
    <row r="527" spans="1:25">
      <c r="A527">
        <v>44926</v>
      </c>
      <c r="B527" t="s">
        <v>51</v>
      </c>
      <c r="C527" t="str">
        <f>Tabla1[[#This Row],[DATE]]&amp;Tabla1[[#This Row],[PRODUCT ID]]</f>
        <v>44926P0011</v>
      </c>
      <c r="D527">
        <v>6</v>
      </c>
      <c r="E527" t="s">
        <v>71</v>
      </c>
      <c r="F527" t="s">
        <v>71</v>
      </c>
      <c r="G527" s="5">
        <v>22</v>
      </c>
      <c r="H527" t="s">
        <v>103</v>
      </c>
      <c r="I527" t="s">
        <v>120</v>
      </c>
      <c r="J527" t="s">
        <v>124</v>
      </c>
      <c r="K527" s="12">
        <v>44</v>
      </c>
      <c r="L527" s="12">
        <v>48.4</v>
      </c>
      <c r="M527" s="12">
        <v>264</v>
      </c>
      <c r="N527" s="8">
        <v>290.39999999999998</v>
      </c>
      <c r="O527">
        <v>31</v>
      </c>
      <c r="P527" t="s">
        <v>137</v>
      </c>
      <c r="Q527">
        <v>2022</v>
      </c>
      <c r="R527" s="3">
        <v>44926</v>
      </c>
      <c r="S527" s="8">
        <f>Tabla1[[#This Row],[DISCOUNT %]]%*Tabla1[[#This Row],[Total Selling Value]]</f>
        <v>63.887999999999998</v>
      </c>
      <c r="T527" s="12">
        <f>Tabla1[[#This Row],[SELLING PRICE]]-Tabla1[[#This Row],[BUYING PRIZE]]</f>
        <v>4.3999999999999986</v>
      </c>
      <c r="U527" s="12">
        <f>Tabla1[[#This Row],[profit_per_product]]*Tabla1[[#This Row],[QUANTITY]]</f>
        <v>26.399999999999991</v>
      </c>
      <c r="V527" s="16">
        <f>Tabla1[[#This Row],[total_profit]]/Tabla1[[#This Row],[Total Selling Value]]</f>
        <v>9.0909090909090884E-2</v>
      </c>
      <c r="W527" s="4" t="str">
        <f>IF(Tabla1[[#This Row],[Total Buying Value]]&gt;=((2/3)*MAX(Tabla1[Total Buying Value])),"Grande",IF(Tabla1[[#This Row],[Total Buying Value]]&lt;=((1/3)*MAX(Tabla1[Total Buying Value])),"Pequeña","Mediana"))</f>
        <v>Pequeña</v>
      </c>
      <c r="X527" s="4" t="str">
        <f>IF(Tabla1[[#This Row],[PAYMENT MODE]]="CASH","VERDADERO","FALSO")</f>
        <v>FALSO</v>
      </c>
      <c r="Y527" s="15" t="str">
        <f>TEXT(Tabla1[[#This Row],[formatted_date]],"mmm-aaaa")</f>
        <v>dic-2022</v>
      </c>
    </row>
    <row r="528" spans="1:25">
      <c r="A528">
        <v>44926</v>
      </c>
      <c r="B528" t="s">
        <v>51</v>
      </c>
      <c r="C528" t="str">
        <f>Tabla1[[#This Row],[DATE]]&amp;Tabla1[[#This Row],[PRODUCT ID]]</f>
        <v>44926P0011</v>
      </c>
      <c r="D528">
        <v>3</v>
      </c>
      <c r="E528" t="s">
        <v>68</v>
      </c>
      <c r="F528" t="s">
        <v>138</v>
      </c>
      <c r="G528" s="5">
        <v>33</v>
      </c>
      <c r="H528" t="s">
        <v>103</v>
      </c>
      <c r="I528" t="s">
        <v>120</v>
      </c>
      <c r="J528" t="s">
        <v>124</v>
      </c>
      <c r="K528" s="12">
        <v>44</v>
      </c>
      <c r="L528" s="12">
        <v>48.4</v>
      </c>
      <c r="M528" s="12">
        <v>132</v>
      </c>
      <c r="N528" s="8">
        <v>145.19999999999999</v>
      </c>
      <c r="O528">
        <v>31</v>
      </c>
      <c r="P528" t="s">
        <v>137</v>
      </c>
      <c r="Q528">
        <v>2022</v>
      </c>
      <c r="R528" s="3">
        <v>44926</v>
      </c>
      <c r="S528" s="8">
        <f>Tabla1[[#This Row],[DISCOUNT %]]%*Tabla1[[#This Row],[Total Selling Value]]</f>
        <v>47.915999999999997</v>
      </c>
      <c r="T528" s="12">
        <f>Tabla1[[#This Row],[SELLING PRICE]]-Tabla1[[#This Row],[BUYING PRIZE]]</f>
        <v>4.3999999999999986</v>
      </c>
      <c r="U528" s="12">
        <f>Tabla1[[#This Row],[profit_per_product]]*Tabla1[[#This Row],[QUANTITY]]</f>
        <v>13.199999999999996</v>
      </c>
      <c r="V528" s="16">
        <f>Tabla1[[#This Row],[total_profit]]/Tabla1[[#This Row],[Total Selling Value]]</f>
        <v>9.0909090909090884E-2</v>
      </c>
      <c r="W528" s="4" t="str">
        <f>IF(Tabla1[[#This Row],[Total Buying Value]]&gt;=((2/3)*MAX(Tabla1[Total Buying Value])),"Grande",IF(Tabla1[[#This Row],[Total Buying Value]]&lt;=((1/3)*MAX(Tabla1[Total Buying Value])),"Pequeña","Mediana"))</f>
        <v>Pequeña</v>
      </c>
      <c r="X528" s="4" t="str">
        <f>IF(Tabla1[[#This Row],[PAYMENT MODE]]="CASH","VERDADERO","FALSO")</f>
        <v>VERDADERO</v>
      </c>
      <c r="Y528" s="15" t="str">
        <f>TEXT(Tabla1[[#This Row],[formatted_date]],"mmm-aaaa")</f>
        <v>dic-2022</v>
      </c>
    </row>
    <row r="529" spans="1:25">
      <c r="A529">
        <v>44197</v>
      </c>
      <c r="B529" t="s">
        <v>20</v>
      </c>
      <c r="C529" t="str">
        <f>Tabla1[[#This Row],[DATE]]&amp;Tabla1[[#This Row],[PRODUCT ID]]</f>
        <v>44197P0024</v>
      </c>
      <c r="D529">
        <v>9</v>
      </c>
      <c r="E529" t="s">
        <v>68</v>
      </c>
      <c r="F529" t="s">
        <v>71</v>
      </c>
      <c r="G529" s="5">
        <v>50</v>
      </c>
      <c r="H529" t="s">
        <v>73</v>
      </c>
      <c r="I529" t="s">
        <v>117</v>
      </c>
      <c r="J529" t="s">
        <v>122</v>
      </c>
      <c r="K529" s="12">
        <v>144</v>
      </c>
      <c r="L529" s="12">
        <v>156.96</v>
      </c>
      <c r="M529" s="12">
        <v>1296</v>
      </c>
      <c r="N529" s="8">
        <v>1412.64</v>
      </c>
      <c r="O529">
        <v>1</v>
      </c>
      <c r="P529" t="s">
        <v>126</v>
      </c>
      <c r="Q529">
        <v>2021</v>
      </c>
      <c r="R529" s="3">
        <v>44197</v>
      </c>
      <c r="S529" s="8">
        <f>Tabla1[[#This Row],[DISCOUNT %]]%*Tabla1[[#This Row],[Total Selling Value]]</f>
        <v>706.32</v>
      </c>
      <c r="T529" s="12">
        <f>Tabla1[[#This Row],[SELLING PRICE]]-Tabla1[[#This Row],[BUYING PRIZE]]</f>
        <v>12.960000000000008</v>
      </c>
      <c r="U529" s="12">
        <f>Tabla1[[#This Row],[profit_per_product]]*Tabla1[[#This Row],[QUANTITY]]</f>
        <v>116.64000000000007</v>
      </c>
      <c r="V529" s="16">
        <f>Tabla1[[#This Row],[total_profit]]/Tabla1[[#This Row],[Total Selling Value]]</f>
        <v>8.2568807339449588E-2</v>
      </c>
      <c r="W529" s="4" t="str">
        <f>IF(Tabla1[[#This Row],[Total Buying Value]]&gt;=((2/3)*MAX(Tabla1[Total Buying Value])),"Grande",IF(Tabla1[[#This Row],[Total Buying Value]]&lt;=((1/3)*MAX(Tabla1[Total Buying Value])),"Pequeña","Mediana"))</f>
        <v>Mediana</v>
      </c>
      <c r="X529" s="4" t="str">
        <f>IF(Tabla1[[#This Row],[PAYMENT MODE]]="CASH","VERDADERO","FALSO")</f>
        <v>FALSO</v>
      </c>
      <c r="Y529" s="15" t="str">
        <f>TEXT(Tabla1[[#This Row],[formatted_date]],"mmm-aaaa")</f>
        <v>ene-2021</v>
      </c>
    </row>
    <row r="530" spans="1:25">
      <c r="A530">
        <v>44198</v>
      </c>
      <c r="B530" t="s">
        <v>21</v>
      </c>
      <c r="C530" t="str">
        <f>Tabla1[[#This Row],[DATE]]&amp;Tabla1[[#This Row],[PRODUCT ID]]</f>
        <v>44198P0038</v>
      </c>
      <c r="D530">
        <v>15</v>
      </c>
      <c r="E530" t="s">
        <v>71</v>
      </c>
      <c r="F530" t="s">
        <v>138</v>
      </c>
      <c r="G530" s="5">
        <v>34</v>
      </c>
      <c r="H530" t="s">
        <v>74</v>
      </c>
      <c r="I530" t="s">
        <v>118</v>
      </c>
      <c r="J530" t="s">
        <v>123</v>
      </c>
      <c r="K530" s="12">
        <v>72</v>
      </c>
      <c r="L530" s="12">
        <v>79.92</v>
      </c>
      <c r="M530" s="12">
        <v>1080</v>
      </c>
      <c r="N530" s="8">
        <v>1198.8</v>
      </c>
      <c r="O530">
        <v>2</v>
      </c>
      <c r="P530" t="s">
        <v>126</v>
      </c>
      <c r="Q530">
        <v>2021</v>
      </c>
      <c r="R530" s="3">
        <v>44198</v>
      </c>
      <c r="S530" s="8">
        <f>Tabla1[[#This Row],[DISCOUNT %]]%*Tabla1[[#This Row],[Total Selling Value]]</f>
        <v>407.59200000000004</v>
      </c>
      <c r="T530" s="12">
        <f>Tabla1[[#This Row],[SELLING PRICE]]-Tabla1[[#This Row],[BUYING PRIZE]]</f>
        <v>7.9200000000000017</v>
      </c>
      <c r="U530" s="12">
        <f>Tabla1[[#This Row],[profit_per_product]]*Tabla1[[#This Row],[QUANTITY]]</f>
        <v>118.80000000000003</v>
      </c>
      <c r="V530" s="16">
        <f>Tabla1[[#This Row],[total_profit]]/Tabla1[[#This Row],[Total Selling Value]]</f>
        <v>9.9099099099099128E-2</v>
      </c>
      <c r="W530" s="4" t="str">
        <f>IF(Tabla1[[#This Row],[Total Buying Value]]&gt;=((2/3)*MAX(Tabla1[Total Buying Value])),"Grande",IF(Tabla1[[#This Row],[Total Buying Value]]&lt;=((1/3)*MAX(Tabla1[Total Buying Value])),"Pequeña","Mediana"))</f>
        <v>Mediana</v>
      </c>
      <c r="X530" s="4" t="str">
        <f>IF(Tabla1[[#This Row],[PAYMENT MODE]]="CASH","VERDADERO","FALSO")</f>
        <v>VERDADERO</v>
      </c>
      <c r="Y530" s="15" t="str">
        <f>TEXT(Tabla1[[#This Row],[formatted_date]],"mmm-aaaa")</f>
        <v>ene-2021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45F8E-E6D8-47BA-8A1A-9126C033E982}">
  <dimension ref="A1:AA528"/>
  <sheetViews>
    <sheetView topLeftCell="K1" workbookViewId="0">
      <selection activeCell="AA2" sqref="AA2"/>
    </sheetView>
  </sheetViews>
  <sheetFormatPr baseColWidth="10" defaultRowHeight="15"/>
  <cols>
    <col min="1" max="1" width="7.85546875" bestFit="1" customWidth="1"/>
    <col min="2" max="2" width="14.140625" bestFit="1" customWidth="1"/>
    <col min="3" max="3" width="13.5703125" bestFit="1" customWidth="1"/>
    <col min="4" max="4" width="12.5703125" bestFit="1" customWidth="1"/>
    <col min="5" max="5" width="12.7109375" bestFit="1" customWidth="1"/>
    <col min="6" max="6" width="18.140625" bestFit="1" customWidth="1"/>
    <col min="7" max="7" width="14.5703125" bestFit="1" customWidth="1"/>
    <col min="8" max="8" width="11.85546875" bestFit="1" customWidth="1"/>
    <col min="9" max="9" width="12.85546875" bestFit="1" customWidth="1"/>
    <col min="10" max="10" width="8" bestFit="1" customWidth="1"/>
    <col min="11" max="11" width="15.7109375" bestFit="1" customWidth="1"/>
    <col min="12" max="12" width="15.85546875" bestFit="1" customWidth="1"/>
    <col min="13" max="14" width="19.85546875" bestFit="1" customWidth="1"/>
    <col min="15" max="15" width="6.5703125" bestFit="1" customWidth="1"/>
    <col min="16" max="16" width="9.28515625" bestFit="1" customWidth="1"/>
    <col min="17" max="17" width="7.28515625" bestFit="1" customWidth="1"/>
    <col min="18" max="18" width="17.28515625" bestFit="1" customWidth="1"/>
    <col min="19" max="19" width="22" bestFit="1" customWidth="1"/>
    <col min="20" max="20" width="20.28515625" bestFit="1" customWidth="1"/>
    <col min="21" max="21" width="13.42578125" bestFit="1" customWidth="1"/>
    <col min="22" max="22" width="15.42578125" bestFit="1" customWidth="1"/>
    <col min="23" max="23" width="16.28515625" bestFit="1" customWidth="1"/>
    <col min="24" max="24" width="25.28515625" bestFit="1" customWidth="1"/>
    <col min="25" max="25" width="14" bestFit="1" customWidth="1"/>
  </cols>
  <sheetData>
    <row r="1" spans="1:27">
      <c r="A1" t="s">
        <v>0</v>
      </c>
      <c r="B1" t="s">
        <v>1</v>
      </c>
      <c r="C1" t="s">
        <v>174</v>
      </c>
      <c r="D1" t="s">
        <v>2</v>
      </c>
      <c r="E1" t="s">
        <v>3</v>
      </c>
      <c r="F1" t="s">
        <v>4</v>
      </c>
      <c r="G1" t="s">
        <v>5</v>
      </c>
      <c r="H1" t="s">
        <v>6</v>
      </c>
      <c r="I1" t="s">
        <v>7</v>
      </c>
      <c r="J1" t="s">
        <v>8</v>
      </c>
      <c r="K1" t="s">
        <v>9</v>
      </c>
      <c r="L1" t="s">
        <v>10</v>
      </c>
      <c r="M1" t="s">
        <v>11</v>
      </c>
      <c r="N1" t="s">
        <v>12</v>
      </c>
      <c r="O1" t="s">
        <v>13</v>
      </c>
      <c r="P1" t="s">
        <v>14</v>
      </c>
      <c r="Q1" t="s">
        <v>15</v>
      </c>
      <c r="R1" t="s">
        <v>139</v>
      </c>
      <c r="S1" t="s">
        <v>158</v>
      </c>
      <c r="T1" t="s">
        <v>141</v>
      </c>
      <c r="U1" t="s">
        <v>142</v>
      </c>
      <c r="V1" t="s">
        <v>143</v>
      </c>
      <c r="W1" t="s">
        <v>144</v>
      </c>
      <c r="X1" t="s">
        <v>159</v>
      </c>
      <c r="Y1" t="s">
        <v>140</v>
      </c>
      <c r="Z1" t="s">
        <v>762</v>
      </c>
      <c r="AA1" t="s">
        <v>770</v>
      </c>
    </row>
    <row r="2" spans="1:27">
      <c r="A2">
        <v>44197</v>
      </c>
      <c r="B2" t="s">
        <v>20</v>
      </c>
      <c r="C2" t="s">
        <v>215</v>
      </c>
      <c r="D2">
        <v>9</v>
      </c>
      <c r="E2" t="s">
        <v>68</v>
      </c>
      <c r="F2" t="s">
        <v>71</v>
      </c>
      <c r="G2">
        <v>39</v>
      </c>
      <c r="H2" t="s">
        <v>73</v>
      </c>
      <c r="I2" t="s">
        <v>117</v>
      </c>
      <c r="J2" t="s">
        <v>122</v>
      </c>
      <c r="K2" s="4">
        <v>144</v>
      </c>
      <c r="L2" s="4">
        <v>156.96</v>
      </c>
      <c r="M2" s="4">
        <v>1296</v>
      </c>
      <c r="N2" s="4">
        <v>1412.64</v>
      </c>
      <c r="O2">
        <v>1</v>
      </c>
      <c r="P2" t="s">
        <v>126</v>
      </c>
      <c r="Q2">
        <v>2021</v>
      </c>
      <c r="R2" s="3">
        <v>44197</v>
      </c>
      <c r="S2" s="4">
        <v>395.53920000000005</v>
      </c>
      <c r="T2" s="4">
        <v>12.960000000000008</v>
      </c>
      <c r="U2" s="4">
        <v>116.64000000000007</v>
      </c>
      <c r="V2" s="23">
        <v>8.2568807339449588E-2</v>
      </c>
      <c r="W2" t="s">
        <v>147</v>
      </c>
      <c r="X2" t="s">
        <v>216</v>
      </c>
      <c r="Y2" t="s">
        <v>217</v>
      </c>
      <c r="Z2" s="4">
        <f>Tabla1_1[[#This Row],[Total Selling Value]]-Tabla1_1[[#This Row],[total_discount_value]]-Tabla1_1[[#This Row],[Total Buying Value]]</f>
        <v>-278.89919999999995</v>
      </c>
      <c r="AA2" s="23">
        <f>Tabla1_1[[#This Row],[beneficio_descuento]]/Tabla1_1[[#This Row],[Total Selling Value]]</f>
        <v>-0.1974311926605504</v>
      </c>
    </row>
    <row r="3" spans="1:27">
      <c r="A3">
        <v>44198</v>
      </c>
      <c r="B3" t="s">
        <v>21</v>
      </c>
      <c r="C3" t="s">
        <v>218</v>
      </c>
      <c r="D3">
        <v>15</v>
      </c>
      <c r="E3" t="s">
        <v>71</v>
      </c>
      <c r="F3" t="s">
        <v>138</v>
      </c>
      <c r="G3">
        <v>35</v>
      </c>
      <c r="H3" t="s">
        <v>74</v>
      </c>
      <c r="I3" t="s">
        <v>118</v>
      </c>
      <c r="J3" t="s">
        <v>123</v>
      </c>
      <c r="K3" s="4">
        <v>72</v>
      </c>
      <c r="L3" s="4">
        <v>79.92</v>
      </c>
      <c r="M3" s="4">
        <v>1080</v>
      </c>
      <c r="N3" s="4">
        <v>1198.8</v>
      </c>
      <c r="O3">
        <v>2</v>
      </c>
      <c r="P3" t="s">
        <v>126</v>
      </c>
      <c r="Q3">
        <v>2021</v>
      </c>
      <c r="R3" s="3">
        <v>44198</v>
      </c>
      <c r="S3" s="4">
        <v>431.56799999999998</v>
      </c>
      <c r="T3" s="4">
        <v>7.9200000000000017</v>
      </c>
      <c r="U3" s="4">
        <v>118.80000000000003</v>
      </c>
      <c r="V3" s="23">
        <v>9.9099099099099128E-2</v>
      </c>
      <c r="W3" t="s">
        <v>147</v>
      </c>
      <c r="X3" t="s">
        <v>219</v>
      </c>
      <c r="Y3" t="s">
        <v>217</v>
      </c>
      <c r="Z3" s="4">
        <f>Tabla1_1[[#This Row],[Total Selling Value]]-Tabla1_1[[#This Row],[total_discount_value]]-Tabla1_1[[#This Row],[Total Buying Value]]</f>
        <v>-312.76800000000003</v>
      </c>
      <c r="AA3" s="23">
        <f>Tabla1_1[[#This Row],[beneficio_descuento]]/Tabla1_1[[#This Row],[Total Selling Value]]</f>
        <v>-0.26090090090090096</v>
      </c>
    </row>
    <row r="4" spans="1:27">
      <c r="A4">
        <v>44198</v>
      </c>
      <c r="B4" t="s">
        <v>22</v>
      </c>
      <c r="C4" t="s">
        <v>220</v>
      </c>
      <c r="D4">
        <v>6</v>
      </c>
      <c r="E4" t="s">
        <v>70</v>
      </c>
      <c r="F4" t="s">
        <v>138</v>
      </c>
      <c r="G4">
        <v>38</v>
      </c>
      <c r="H4" t="s">
        <v>75</v>
      </c>
      <c r="I4" t="s">
        <v>120</v>
      </c>
      <c r="J4" t="s">
        <v>123</v>
      </c>
      <c r="K4" s="4">
        <v>112</v>
      </c>
      <c r="L4" s="4">
        <v>122.08</v>
      </c>
      <c r="M4" s="4">
        <v>672</v>
      </c>
      <c r="N4" s="4">
        <v>732.48</v>
      </c>
      <c r="O4">
        <v>2</v>
      </c>
      <c r="P4" t="s">
        <v>126</v>
      </c>
      <c r="Q4">
        <v>2021</v>
      </c>
      <c r="R4" s="3">
        <v>44198</v>
      </c>
      <c r="S4" s="4">
        <v>278.3424</v>
      </c>
      <c r="T4" s="4">
        <v>10.079999999999998</v>
      </c>
      <c r="U4" s="4">
        <v>60.47999999999999</v>
      </c>
      <c r="V4" s="23">
        <v>8.2568807339449532E-2</v>
      </c>
      <c r="W4" t="s">
        <v>179</v>
      </c>
      <c r="X4" t="s">
        <v>219</v>
      </c>
      <c r="Y4" t="s">
        <v>217</v>
      </c>
      <c r="Z4" s="4">
        <f>Tabla1_1[[#This Row],[Total Selling Value]]-Tabla1_1[[#This Row],[total_discount_value]]-Tabla1_1[[#This Row],[Total Buying Value]]</f>
        <v>-217.86239999999998</v>
      </c>
      <c r="AA4" s="23">
        <f>Tabla1_1[[#This Row],[beneficio_descuento]]/Tabla1_1[[#This Row],[Total Selling Value]]</f>
        <v>-0.2974311926605504</v>
      </c>
    </row>
    <row r="5" spans="1:27">
      <c r="A5">
        <v>44199</v>
      </c>
      <c r="B5" t="s">
        <v>23</v>
      </c>
      <c r="C5" t="s">
        <v>221</v>
      </c>
      <c r="D5">
        <v>5</v>
      </c>
      <c r="E5" t="s">
        <v>70</v>
      </c>
      <c r="F5" t="s">
        <v>71</v>
      </c>
      <c r="G5">
        <v>43</v>
      </c>
      <c r="H5" t="s">
        <v>76</v>
      </c>
      <c r="I5" t="s">
        <v>119</v>
      </c>
      <c r="J5" t="s">
        <v>124</v>
      </c>
      <c r="K5" s="4">
        <v>44</v>
      </c>
      <c r="L5" s="4">
        <v>48.84</v>
      </c>
      <c r="M5" s="4">
        <v>220</v>
      </c>
      <c r="N5" s="4">
        <v>244.2</v>
      </c>
      <c r="O5">
        <v>3</v>
      </c>
      <c r="P5" t="s">
        <v>126</v>
      </c>
      <c r="Q5">
        <v>2021</v>
      </c>
      <c r="R5" s="3">
        <v>44199</v>
      </c>
      <c r="S5" s="4">
        <v>105.006</v>
      </c>
      <c r="T5" s="4">
        <v>4.8400000000000034</v>
      </c>
      <c r="U5" s="4">
        <v>24.200000000000017</v>
      </c>
      <c r="V5" s="23">
        <v>9.9099099099099169E-2</v>
      </c>
      <c r="W5" t="s">
        <v>179</v>
      </c>
      <c r="X5" t="s">
        <v>216</v>
      </c>
      <c r="Y5" t="s">
        <v>217</v>
      </c>
      <c r="Z5" s="4">
        <f>Tabla1_1[[#This Row],[Total Selling Value]]-Tabla1_1[[#This Row],[total_discount_value]]-Tabla1_1[[#This Row],[Total Buying Value]]</f>
        <v>-80.806000000000012</v>
      </c>
      <c r="AA5" s="23">
        <f>Tabla1_1[[#This Row],[beneficio_descuento]]/Tabla1_1[[#This Row],[Total Selling Value]]</f>
        <v>-0.33090090090090096</v>
      </c>
    </row>
    <row r="6" spans="1:27">
      <c r="A6">
        <v>44200</v>
      </c>
      <c r="B6" t="s">
        <v>24</v>
      </c>
      <c r="C6" t="s">
        <v>222</v>
      </c>
      <c r="D6">
        <v>12</v>
      </c>
      <c r="E6" t="s">
        <v>71</v>
      </c>
      <c r="F6" t="s">
        <v>71</v>
      </c>
      <c r="G6">
        <v>12</v>
      </c>
      <c r="H6" t="s">
        <v>77</v>
      </c>
      <c r="I6" t="s">
        <v>121</v>
      </c>
      <c r="J6" t="s">
        <v>125</v>
      </c>
      <c r="K6" s="4">
        <v>5</v>
      </c>
      <c r="L6" s="4">
        <v>6.7</v>
      </c>
      <c r="M6" s="4">
        <v>60</v>
      </c>
      <c r="N6" s="4">
        <v>80.400000000000006</v>
      </c>
      <c r="O6">
        <v>4</v>
      </c>
      <c r="P6" t="s">
        <v>126</v>
      </c>
      <c r="Q6">
        <v>2021</v>
      </c>
      <c r="R6" s="3">
        <v>44200</v>
      </c>
      <c r="S6" s="4">
        <v>9.6479999999999997</v>
      </c>
      <c r="T6" s="4">
        <v>1.7000000000000002</v>
      </c>
      <c r="U6" s="4">
        <v>20.400000000000002</v>
      </c>
      <c r="V6" s="23">
        <v>0.2537313432835821</v>
      </c>
      <c r="W6" t="s">
        <v>179</v>
      </c>
      <c r="X6" t="s">
        <v>216</v>
      </c>
      <c r="Y6" t="s">
        <v>217</v>
      </c>
      <c r="Z6" s="4">
        <f>Tabla1_1[[#This Row],[Total Selling Value]]-Tabla1_1[[#This Row],[total_discount_value]]-Tabla1_1[[#This Row],[Total Buying Value]]</f>
        <v>10.75200000000001</v>
      </c>
      <c r="AA6" s="23">
        <f>Tabla1_1[[#This Row],[beneficio_descuento]]/Tabla1_1[[#This Row],[Total Selling Value]]</f>
        <v>0.13373134328358219</v>
      </c>
    </row>
    <row r="7" spans="1:27">
      <c r="A7">
        <v>44205</v>
      </c>
      <c r="B7" t="s">
        <v>25</v>
      </c>
      <c r="C7" t="s">
        <v>223</v>
      </c>
      <c r="D7">
        <v>1</v>
      </c>
      <c r="E7" t="s">
        <v>70</v>
      </c>
      <c r="F7" t="s">
        <v>138</v>
      </c>
      <c r="G7">
        <v>28</v>
      </c>
      <c r="H7" t="s">
        <v>78</v>
      </c>
      <c r="I7" t="s">
        <v>121</v>
      </c>
      <c r="J7" t="s">
        <v>123</v>
      </c>
      <c r="K7" s="4">
        <v>93</v>
      </c>
      <c r="L7" s="4">
        <v>104.16</v>
      </c>
      <c r="M7" s="4">
        <v>93</v>
      </c>
      <c r="N7" s="4">
        <v>104.16</v>
      </c>
      <c r="O7">
        <v>9</v>
      </c>
      <c r="P7" t="s">
        <v>126</v>
      </c>
      <c r="Q7">
        <v>2021</v>
      </c>
      <c r="R7" s="3">
        <v>44205</v>
      </c>
      <c r="S7" s="4">
        <v>29.164800000000003</v>
      </c>
      <c r="T7" s="4">
        <v>11.159999999999997</v>
      </c>
      <c r="U7" s="4">
        <v>11.159999999999997</v>
      </c>
      <c r="V7" s="23">
        <v>0.10714285714285711</v>
      </c>
      <c r="W7" t="s">
        <v>179</v>
      </c>
      <c r="X7" t="s">
        <v>219</v>
      </c>
      <c r="Y7" t="s">
        <v>217</v>
      </c>
      <c r="Z7" s="4">
        <f>Tabla1_1[[#This Row],[Total Selling Value]]-Tabla1_1[[#This Row],[total_discount_value]]-Tabla1_1[[#This Row],[Total Buying Value]]</f>
        <v>-18.004800000000003</v>
      </c>
      <c r="AA7" s="23">
        <f>Tabla1_1[[#This Row],[beneficio_descuento]]/Tabla1_1[[#This Row],[Total Selling Value]]</f>
        <v>-0.1728571428571429</v>
      </c>
    </row>
    <row r="8" spans="1:27">
      <c r="A8">
        <v>44205</v>
      </c>
      <c r="B8" t="s">
        <v>26</v>
      </c>
      <c r="C8" t="s">
        <v>224</v>
      </c>
      <c r="D8">
        <v>8</v>
      </c>
      <c r="E8" t="s">
        <v>70</v>
      </c>
      <c r="F8" t="s">
        <v>138</v>
      </c>
      <c r="G8">
        <v>45</v>
      </c>
      <c r="H8" t="s">
        <v>79</v>
      </c>
      <c r="I8" t="s">
        <v>119</v>
      </c>
      <c r="J8" t="s">
        <v>123</v>
      </c>
      <c r="K8" s="4">
        <v>71</v>
      </c>
      <c r="L8" s="4">
        <v>80.94</v>
      </c>
      <c r="M8" s="4">
        <v>568</v>
      </c>
      <c r="N8" s="4">
        <v>647.52</v>
      </c>
      <c r="O8">
        <v>9</v>
      </c>
      <c r="P8" t="s">
        <v>126</v>
      </c>
      <c r="Q8">
        <v>2021</v>
      </c>
      <c r="R8" s="3">
        <v>44205</v>
      </c>
      <c r="S8" s="4">
        <v>291.38400000000001</v>
      </c>
      <c r="T8" s="4">
        <v>9.9399999999999977</v>
      </c>
      <c r="U8" s="4">
        <v>79.519999999999982</v>
      </c>
      <c r="V8" s="23">
        <v>0.12280701754385963</v>
      </c>
      <c r="W8" t="s">
        <v>179</v>
      </c>
      <c r="X8" t="s">
        <v>219</v>
      </c>
      <c r="Y8" t="s">
        <v>217</v>
      </c>
      <c r="Z8" s="4">
        <f>Tabla1_1[[#This Row],[Total Selling Value]]-Tabla1_1[[#This Row],[total_discount_value]]-Tabla1_1[[#This Row],[Total Buying Value]]</f>
        <v>-211.86400000000003</v>
      </c>
      <c r="AA8" s="23">
        <f>Tabla1_1[[#This Row],[beneficio_descuento]]/Tabla1_1[[#This Row],[Total Selling Value]]</f>
        <v>-0.32719298245614042</v>
      </c>
    </row>
    <row r="9" spans="1:27">
      <c r="A9">
        <v>44205</v>
      </c>
      <c r="B9" t="s">
        <v>27</v>
      </c>
      <c r="C9" t="s">
        <v>225</v>
      </c>
      <c r="D9">
        <v>4</v>
      </c>
      <c r="E9" t="s">
        <v>70</v>
      </c>
      <c r="F9" t="s">
        <v>71</v>
      </c>
      <c r="G9">
        <v>18</v>
      </c>
      <c r="H9" t="s">
        <v>100</v>
      </c>
      <c r="I9" t="s">
        <v>117</v>
      </c>
      <c r="J9" t="s">
        <v>125</v>
      </c>
      <c r="K9" s="4">
        <v>7</v>
      </c>
      <c r="L9" s="4">
        <v>8.33</v>
      </c>
      <c r="M9" s="4">
        <v>28</v>
      </c>
      <c r="N9" s="4">
        <v>33.32</v>
      </c>
      <c r="O9">
        <v>9</v>
      </c>
      <c r="P9" t="s">
        <v>126</v>
      </c>
      <c r="Q9">
        <v>2021</v>
      </c>
      <c r="R9" s="3">
        <v>44205</v>
      </c>
      <c r="S9" s="4">
        <v>5.9976000000000003</v>
      </c>
      <c r="T9" s="4">
        <v>1.33</v>
      </c>
      <c r="U9" s="4">
        <v>5.32</v>
      </c>
      <c r="V9" s="23">
        <v>0.1596638655462185</v>
      </c>
      <c r="W9" t="s">
        <v>179</v>
      </c>
      <c r="X9" t="s">
        <v>216</v>
      </c>
      <c r="Y9" t="s">
        <v>217</v>
      </c>
      <c r="Z9" s="4">
        <f>Tabla1_1[[#This Row],[Total Selling Value]]-Tabla1_1[[#This Row],[total_discount_value]]-Tabla1_1[[#This Row],[Total Buying Value]]</f>
        <v>-0.6775999999999982</v>
      </c>
      <c r="AA9" s="23">
        <f>Tabla1_1[[#This Row],[beneficio_descuento]]/Tabla1_1[[#This Row],[Total Selling Value]]</f>
        <v>-2.0336134453781459E-2</v>
      </c>
    </row>
    <row r="10" spans="1:27">
      <c r="A10">
        <v>44207</v>
      </c>
      <c r="B10" t="s">
        <v>28</v>
      </c>
      <c r="C10" t="s">
        <v>226</v>
      </c>
      <c r="D10">
        <v>3</v>
      </c>
      <c r="E10" t="s">
        <v>70</v>
      </c>
      <c r="F10" t="s">
        <v>138</v>
      </c>
      <c r="G10">
        <v>33</v>
      </c>
      <c r="H10" t="s">
        <v>93</v>
      </c>
      <c r="I10" t="s">
        <v>118</v>
      </c>
      <c r="J10" t="s">
        <v>123</v>
      </c>
      <c r="K10" s="4">
        <v>67</v>
      </c>
      <c r="L10" s="4">
        <v>85.76</v>
      </c>
      <c r="M10" s="4">
        <v>201</v>
      </c>
      <c r="N10" s="4">
        <v>257.27999999999997</v>
      </c>
      <c r="O10">
        <v>11</v>
      </c>
      <c r="P10" t="s">
        <v>126</v>
      </c>
      <c r="Q10">
        <v>2021</v>
      </c>
      <c r="R10" s="3">
        <v>44207</v>
      </c>
      <c r="S10" s="4">
        <v>84.9024</v>
      </c>
      <c r="T10" s="4">
        <v>18.760000000000005</v>
      </c>
      <c r="U10" s="4">
        <v>56.280000000000015</v>
      </c>
      <c r="V10" s="23">
        <v>0.21875000000000008</v>
      </c>
      <c r="W10" t="s">
        <v>179</v>
      </c>
      <c r="X10" t="s">
        <v>219</v>
      </c>
      <c r="Y10" t="s">
        <v>217</v>
      </c>
      <c r="Z10" s="4">
        <f>Tabla1_1[[#This Row],[Total Selling Value]]-Tabla1_1[[#This Row],[total_discount_value]]-Tabla1_1[[#This Row],[Total Buying Value]]</f>
        <v>-28.622400000000027</v>
      </c>
      <c r="AA10" s="23">
        <f>Tabla1_1[[#This Row],[beneficio_descuento]]/Tabla1_1[[#This Row],[Total Selling Value]]</f>
        <v>-0.11125000000000011</v>
      </c>
    </row>
    <row r="11" spans="1:27">
      <c r="A11">
        <v>44207</v>
      </c>
      <c r="B11" t="s">
        <v>29</v>
      </c>
      <c r="C11" t="s">
        <v>227</v>
      </c>
      <c r="D11">
        <v>4</v>
      </c>
      <c r="E11" t="s">
        <v>68</v>
      </c>
      <c r="F11" t="s">
        <v>71</v>
      </c>
      <c r="G11">
        <v>15</v>
      </c>
      <c r="H11" t="s">
        <v>113</v>
      </c>
      <c r="I11" t="s">
        <v>120</v>
      </c>
      <c r="J11" t="s">
        <v>123</v>
      </c>
      <c r="K11" s="4">
        <v>112</v>
      </c>
      <c r="L11" s="4">
        <v>146.72</v>
      </c>
      <c r="M11" s="4">
        <v>448</v>
      </c>
      <c r="N11" s="4">
        <v>586.88</v>
      </c>
      <c r="O11">
        <v>11</v>
      </c>
      <c r="P11" t="s">
        <v>126</v>
      </c>
      <c r="Q11">
        <v>2021</v>
      </c>
      <c r="R11" s="3">
        <v>44207</v>
      </c>
      <c r="S11" s="4">
        <v>88.031999999999996</v>
      </c>
      <c r="T11" s="4">
        <v>34.72</v>
      </c>
      <c r="U11" s="4">
        <v>138.88</v>
      </c>
      <c r="V11" s="23">
        <v>0.23664122137404581</v>
      </c>
      <c r="W11" t="s">
        <v>179</v>
      </c>
      <c r="X11" t="s">
        <v>216</v>
      </c>
      <c r="Y11" t="s">
        <v>217</v>
      </c>
      <c r="Z11" s="4">
        <f>Tabla1_1[[#This Row],[Total Selling Value]]-Tabla1_1[[#This Row],[total_discount_value]]-Tabla1_1[[#This Row],[Total Buying Value]]</f>
        <v>50.848000000000013</v>
      </c>
      <c r="AA11" s="23">
        <f>Tabla1_1[[#This Row],[beneficio_descuento]]/Tabla1_1[[#This Row],[Total Selling Value]]</f>
        <v>8.6641221374045826E-2</v>
      </c>
    </row>
    <row r="12" spans="1:27">
      <c r="A12">
        <v>44207</v>
      </c>
      <c r="B12" t="s">
        <v>30</v>
      </c>
      <c r="C12" t="s">
        <v>228</v>
      </c>
      <c r="D12">
        <v>4</v>
      </c>
      <c r="E12" t="s">
        <v>70</v>
      </c>
      <c r="F12" t="s">
        <v>71</v>
      </c>
      <c r="G12">
        <v>23</v>
      </c>
      <c r="H12" t="s">
        <v>80</v>
      </c>
      <c r="I12" t="s">
        <v>118</v>
      </c>
      <c r="J12" t="s">
        <v>122</v>
      </c>
      <c r="K12" s="4">
        <v>120</v>
      </c>
      <c r="L12" s="4">
        <v>162</v>
      </c>
      <c r="M12" s="4">
        <v>480</v>
      </c>
      <c r="N12" s="4">
        <v>648</v>
      </c>
      <c r="O12">
        <v>11</v>
      </c>
      <c r="P12" t="s">
        <v>126</v>
      </c>
      <c r="Q12">
        <v>2021</v>
      </c>
      <c r="R12" s="3">
        <v>44207</v>
      </c>
      <c r="S12" s="4">
        <v>149.04000000000002</v>
      </c>
      <c r="T12" s="4">
        <v>42</v>
      </c>
      <c r="U12" s="4">
        <v>168</v>
      </c>
      <c r="V12" s="23">
        <v>0.25925925925925924</v>
      </c>
      <c r="W12" t="s">
        <v>179</v>
      </c>
      <c r="X12" t="s">
        <v>216</v>
      </c>
      <c r="Y12" t="s">
        <v>217</v>
      </c>
      <c r="Z12" s="4">
        <f>Tabla1_1[[#This Row],[Total Selling Value]]-Tabla1_1[[#This Row],[total_discount_value]]-Tabla1_1[[#This Row],[Total Buying Value]]</f>
        <v>18.95999999999998</v>
      </c>
      <c r="AA12" s="23">
        <f>Tabla1_1[[#This Row],[beneficio_descuento]]/Tabla1_1[[#This Row],[Total Selling Value]]</f>
        <v>2.9259259259259228E-2</v>
      </c>
    </row>
    <row r="13" spans="1:27">
      <c r="A13">
        <v>44208</v>
      </c>
      <c r="B13" t="s">
        <v>30</v>
      </c>
      <c r="C13" t="s">
        <v>229</v>
      </c>
      <c r="D13">
        <v>10</v>
      </c>
      <c r="E13" t="s">
        <v>71</v>
      </c>
      <c r="F13" t="s">
        <v>138</v>
      </c>
      <c r="G13">
        <v>16</v>
      </c>
      <c r="H13" t="s">
        <v>80</v>
      </c>
      <c r="I13" t="s">
        <v>118</v>
      </c>
      <c r="J13" t="s">
        <v>122</v>
      </c>
      <c r="K13" s="4">
        <v>120</v>
      </c>
      <c r="L13" s="4">
        <v>162</v>
      </c>
      <c r="M13" s="4">
        <v>1200</v>
      </c>
      <c r="N13" s="4">
        <v>1620</v>
      </c>
      <c r="O13">
        <v>12</v>
      </c>
      <c r="P13" t="s">
        <v>126</v>
      </c>
      <c r="Q13">
        <v>2021</v>
      </c>
      <c r="R13" s="3">
        <v>44208</v>
      </c>
      <c r="S13" s="4">
        <v>259.2</v>
      </c>
      <c r="T13" s="4">
        <v>42</v>
      </c>
      <c r="U13" s="4">
        <v>420</v>
      </c>
      <c r="V13" s="23">
        <v>0.25925925925925924</v>
      </c>
      <c r="W13" t="s">
        <v>147</v>
      </c>
      <c r="X13" t="s">
        <v>219</v>
      </c>
      <c r="Y13" t="s">
        <v>217</v>
      </c>
      <c r="Z13" s="4">
        <f>Tabla1_1[[#This Row],[Total Selling Value]]-Tabla1_1[[#This Row],[total_discount_value]]-Tabla1_1[[#This Row],[Total Buying Value]]</f>
        <v>160.79999999999995</v>
      </c>
      <c r="AA13" s="23">
        <f>Tabla1_1[[#This Row],[beneficio_descuento]]/Tabla1_1[[#This Row],[Total Selling Value]]</f>
        <v>9.9259259259259228E-2</v>
      </c>
    </row>
    <row r="14" spans="1:27">
      <c r="A14">
        <v>44214</v>
      </c>
      <c r="B14" t="s">
        <v>31</v>
      </c>
      <c r="C14" t="s">
        <v>230</v>
      </c>
      <c r="D14">
        <v>13</v>
      </c>
      <c r="E14" t="s">
        <v>70</v>
      </c>
      <c r="F14" t="s">
        <v>71</v>
      </c>
      <c r="G14">
        <v>51</v>
      </c>
      <c r="H14" t="s">
        <v>81</v>
      </c>
      <c r="I14" t="s">
        <v>118</v>
      </c>
      <c r="J14" t="s">
        <v>123</v>
      </c>
      <c r="K14" s="4">
        <v>76</v>
      </c>
      <c r="L14" s="4">
        <v>82.08</v>
      </c>
      <c r="M14" s="4">
        <v>988</v>
      </c>
      <c r="N14" s="4">
        <v>1067.04</v>
      </c>
      <c r="O14">
        <v>18</v>
      </c>
      <c r="P14" t="s">
        <v>126</v>
      </c>
      <c r="Q14">
        <v>2021</v>
      </c>
      <c r="R14" s="3">
        <v>44214</v>
      </c>
      <c r="S14" s="4">
        <v>544.19039999999995</v>
      </c>
      <c r="T14" s="4">
        <v>6.0799999999999983</v>
      </c>
      <c r="U14" s="4">
        <v>79.039999999999978</v>
      </c>
      <c r="V14" s="23">
        <v>7.4074074074074056E-2</v>
      </c>
      <c r="W14" t="s">
        <v>147</v>
      </c>
      <c r="X14" t="s">
        <v>216</v>
      </c>
      <c r="Y14" t="s">
        <v>217</v>
      </c>
      <c r="Z14" s="4">
        <f>Tabla1_1[[#This Row],[Total Selling Value]]-Tabla1_1[[#This Row],[total_discount_value]]-Tabla1_1[[#This Row],[Total Buying Value]]</f>
        <v>-465.15039999999999</v>
      </c>
      <c r="AA14" s="23">
        <f>Tabla1_1[[#This Row],[beneficio_descuento]]/Tabla1_1[[#This Row],[Total Selling Value]]</f>
        <v>-0.43592592592592594</v>
      </c>
    </row>
    <row r="15" spans="1:27">
      <c r="A15">
        <v>44214</v>
      </c>
      <c r="B15" t="s">
        <v>32</v>
      </c>
      <c r="C15" t="s">
        <v>231</v>
      </c>
      <c r="D15">
        <v>3</v>
      </c>
      <c r="E15" t="s">
        <v>71</v>
      </c>
      <c r="F15" t="s">
        <v>138</v>
      </c>
      <c r="G15">
        <v>9</v>
      </c>
      <c r="H15" t="s">
        <v>82</v>
      </c>
      <c r="I15" t="s">
        <v>117</v>
      </c>
      <c r="J15" t="s">
        <v>122</v>
      </c>
      <c r="K15" s="4">
        <v>141</v>
      </c>
      <c r="L15" s="4">
        <v>149.46</v>
      </c>
      <c r="M15" s="4">
        <v>423</v>
      </c>
      <c r="N15" s="4">
        <v>448.38</v>
      </c>
      <c r="O15">
        <v>18</v>
      </c>
      <c r="P15" t="s">
        <v>126</v>
      </c>
      <c r="Q15">
        <v>2021</v>
      </c>
      <c r="R15" s="3">
        <v>44214</v>
      </c>
      <c r="S15" s="4">
        <v>40.354199999999999</v>
      </c>
      <c r="T15" s="4">
        <v>8.460000000000008</v>
      </c>
      <c r="U15" s="4">
        <v>25.380000000000024</v>
      </c>
      <c r="V15" s="23">
        <v>5.6603773584905717E-2</v>
      </c>
      <c r="W15" t="s">
        <v>179</v>
      </c>
      <c r="X15" t="s">
        <v>219</v>
      </c>
      <c r="Y15" t="s">
        <v>217</v>
      </c>
      <c r="Z15" s="4">
        <f>Tabla1_1[[#This Row],[Total Selling Value]]-Tabla1_1[[#This Row],[total_discount_value]]-Tabla1_1[[#This Row],[Total Buying Value]]</f>
        <v>-14.974199999999996</v>
      </c>
      <c r="AA15" s="23">
        <f>Tabla1_1[[#This Row],[beneficio_descuento]]/Tabla1_1[[#This Row],[Total Selling Value]]</f>
        <v>-3.3396226415094328E-2</v>
      </c>
    </row>
    <row r="16" spans="1:27">
      <c r="A16">
        <v>44215</v>
      </c>
      <c r="B16" t="s">
        <v>24</v>
      </c>
      <c r="C16" t="s">
        <v>232</v>
      </c>
      <c r="D16">
        <v>6</v>
      </c>
      <c r="E16" t="s">
        <v>70</v>
      </c>
      <c r="F16" t="s">
        <v>138</v>
      </c>
      <c r="G16">
        <v>43</v>
      </c>
      <c r="H16" t="s">
        <v>77</v>
      </c>
      <c r="I16" t="s">
        <v>121</v>
      </c>
      <c r="J16" t="s">
        <v>125</v>
      </c>
      <c r="K16" s="4">
        <v>5</v>
      </c>
      <c r="L16" s="4">
        <v>6.7</v>
      </c>
      <c r="M16" s="4">
        <v>30</v>
      </c>
      <c r="N16" s="4">
        <v>40.200000000000003</v>
      </c>
      <c r="O16">
        <v>19</v>
      </c>
      <c r="P16" t="s">
        <v>126</v>
      </c>
      <c r="Q16">
        <v>2021</v>
      </c>
      <c r="R16" s="3">
        <v>44215</v>
      </c>
      <c r="S16" s="4">
        <v>17.286000000000001</v>
      </c>
      <c r="T16" s="4">
        <v>1.7000000000000002</v>
      </c>
      <c r="U16" s="4">
        <v>10.200000000000001</v>
      </c>
      <c r="V16" s="23">
        <v>0.2537313432835821</v>
      </c>
      <c r="W16" t="s">
        <v>179</v>
      </c>
      <c r="X16" t="s">
        <v>219</v>
      </c>
      <c r="Y16" t="s">
        <v>217</v>
      </c>
      <c r="Z16" s="4">
        <f>Tabla1_1[[#This Row],[Total Selling Value]]-Tabla1_1[[#This Row],[total_discount_value]]-Tabla1_1[[#This Row],[Total Buying Value]]</f>
        <v>-7.0859999999999985</v>
      </c>
      <c r="AA16" s="23">
        <f>Tabla1_1[[#This Row],[beneficio_descuento]]/Tabla1_1[[#This Row],[Total Selling Value]]</f>
        <v>-0.17626865671641787</v>
      </c>
    </row>
    <row r="17" spans="1:27">
      <c r="A17">
        <v>44216</v>
      </c>
      <c r="B17" t="s">
        <v>33</v>
      </c>
      <c r="C17" t="s">
        <v>233</v>
      </c>
      <c r="D17">
        <v>4</v>
      </c>
      <c r="E17" t="s">
        <v>70</v>
      </c>
      <c r="F17" t="s">
        <v>138</v>
      </c>
      <c r="G17">
        <v>45</v>
      </c>
      <c r="H17" t="s">
        <v>83</v>
      </c>
      <c r="I17" t="s">
        <v>121</v>
      </c>
      <c r="J17" t="s">
        <v>124</v>
      </c>
      <c r="K17" s="4">
        <v>55</v>
      </c>
      <c r="L17" s="4">
        <v>58.3</v>
      </c>
      <c r="M17" s="4">
        <v>220</v>
      </c>
      <c r="N17" s="4">
        <v>233.2</v>
      </c>
      <c r="O17">
        <v>20</v>
      </c>
      <c r="P17" t="s">
        <v>126</v>
      </c>
      <c r="Q17">
        <v>2021</v>
      </c>
      <c r="R17" s="3">
        <v>44216</v>
      </c>
      <c r="S17" s="4">
        <v>104.94</v>
      </c>
      <c r="T17" s="4">
        <v>3.2999999999999972</v>
      </c>
      <c r="U17" s="4">
        <v>13.199999999999989</v>
      </c>
      <c r="V17" s="23">
        <v>5.6603773584905613E-2</v>
      </c>
      <c r="W17" t="s">
        <v>179</v>
      </c>
      <c r="X17" t="s">
        <v>219</v>
      </c>
      <c r="Y17" t="s">
        <v>217</v>
      </c>
      <c r="Z17" s="4">
        <f>Tabla1_1[[#This Row],[Total Selling Value]]-Tabla1_1[[#This Row],[total_discount_value]]-Tabla1_1[[#This Row],[Total Buying Value]]</f>
        <v>-91.740000000000009</v>
      </c>
      <c r="AA17" s="23">
        <f>Tabla1_1[[#This Row],[beneficio_descuento]]/Tabla1_1[[#This Row],[Total Selling Value]]</f>
        <v>-0.39339622641509442</v>
      </c>
    </row>
    <row r="18" spans="1:27">
      <c r="A18">
        <v>44216</v>
      </c>
      <c r="B18" t="s">
        <v>34</v>
      </c>
      <c r="C18" t="s">
        <v>234</v>
      </c>
      <c r="D18">
        <v>4</v>
      </c>
      <c r="E18" t="s">
        <v>70</v>
      </c>
      <c r="F18" t="s">
        <v>138</v>
      </c>
      <c r="G18">
        <v>53</v>
      </c>
      <c r="H18" t="s">
        <v>84</v>
      </c>
      <c r="I18" t="s">
        <v>117</v>
      </c>
      <c r="J18" t="s">
        <v>124</v>
      </c>
      <c r="K18" s="4">
        <v>61</v>
      </c>
      <c r="L18" s="4">
        <v>76.25</v>
      </c>
      <c r="M18" s="4">
        <v>244</v>
      </c>
      <c r="N18" s="4">
        <v>305</v>
      </c>
      <c r="O18">
        <v>20</v>
      </c>
      <c r="P18" t="s">
        <v>126</v>
      </c>
      <c r="Q18">
        <v>2021</v>
      </c>
      <c r="R18" s="3">
        <v>44216</v>
      </c>
      <c r="S18" s="4">
        <v>161.65</v>
      </c>
      <c r="T18" s="4">
        <v>15.25</v>
      </c>
      <c r="U18" s="4">
        <v>61</v>
      </c>
      <c r="V18" s="23">
        <v>0.2</v>
      </c>
      <c r="W18" t="s">
        <v>179</v>
      </c>
      <c r="X18" t="s">
        <v>219</v>
      </c>
      <c r="Y18" t="s">
        <v>217</v>
      </c>
      <c r="Z18" s="4">
        <f>Tabla1_1[[#This Row],[Total Selling Value]]-Tabla1_1[[#This Row],[total_discount_value]]-Tabla1_1[[#This Row],[Total Buying Value]]</f>
        <v>-100.65</v>
      </c>
      <c r="AA18" s="23">
        <f>Tabla1_1[[#This Row],[beneficio_descuento]]/Tabla1_1[[#This Row],[Total Selling Value]]</f>
        <v>-0.33</v>
      </c>
    </row>
    <row r="19" spans="1:27">
      <c r="A19">
        <v>44217</v>
      </c>
      <c r="B19" t="s">
        <v>23</v>
      </c>
      <c r="C19" t="s">
        <v>235</v>
      </c>
      <c r="D19">
        <v>15</v>
      </c>
      <c r="E19" t="s">
        <v>68</v>
      </c>
      <c r="F19" t="s">
        <v>138</v>
      </c>
      <c r="G19">
        <v>34</v>
      </c>
      <c r="H19" t="s">
        <v>76</v>
      </c>
      <c r="I19" t="s">
        <v>119</v>
      </c>
      <c r="J19" t="s">
        <v>124</v>
      </c>
      <c r="K19" s="4">
        <v>44</v>
      </c>
      <c r="L19" s="4">
        <v>48.84</v>
      </c>
      <c r="M19" s="4">
        <v>660</v>
      </c>
      <c r="N19" s="4">
        <v>732.6</v>
      </c>
      <c r="O19">
        <v>21</v>
      </c>
      <c r="P19" t="s">
        <v>126</v>
      </c>
      <c r="Q19">
        <v>2021</v>
      </c>
      <c r="R19" s="3">
        <v>44217</v>
      </c>
      <c r="S19" s="4">
        <v>249.08400000000003</v>
      </c>
      <c r="T19" s="4">
        <v>4.8400000000000034</v>
      </c>
      <c r="U19" s="4">
        <v>72.600000000000051</v>
      </c>
      <c r="V19" s="23">
        <v>9.9099099099099169E-2</v>
      </c>
      <c r="W19" t="s">
        <v>179</v>
      </c>
      <c r="X19" t="s">
        <v>219</v>
      </c>
      <c r="Y19" t="s">
        <v>217</v>
      </c>
      <c r="Z19" s="4">
        <f>Tabla1_1[[#This Row],[Total Selling Value]]-Tabla1_1[[#This Row],[total_discount_value]]-Tabla1_1[[#This Row],[Total Buying Value]]</f>
        <v>-176.48400000000004</v>
      </c>
      <c r="AA19" s="23">
        <f>Tabla1_1[[#This Row],[beneficio_descuento]]/Tabla1_1[[#This Row],[Total Selling Value]]</f>
        <v>-0.24090090090090094</v>
      </c>
    </row>
    <row r="20" spans="1:27">
      <c r="A20">
        <v>44217</v>
      </c>
      <c r="B20" t="s">
        <v>26</v>
      </c>
      <c r="C20" t="s">
        <v>236</v>
      </c>
      <c r="D20">
        <v>9</v>
      </c>
      <c r="E20" t="s">
        <v>70</v>
      </c>
      <c r="F20" t="s">
        <v>71</v>
      </c>
      <c r="G20">
        <v>28</v>
      </c>
      <c r="H20" t="s">
        <v>79</v>
      </c>
      <c r="I20" t="s">
        <v>119</v>
      </c>
      <c r="J20" t="s">
        <v>123</v>
      </c>
      <c r="K20" s="4">
        <v>71</v>
      </c>
      <c r="L20" s="4">
        <v>80.94</v>
      </c>
      <c r="M20" s="4">
        <v>639</v>
      </c>
      <c r="N20" s="4">
        <v>728.46</v>
      </c>
      <c r="O20">
        <v>21</v>
      </c>
      <c r="P20" t="s">
        <v>126</v>
      </c>
      <c r="Q20">
        <v>2021</v>
      </c>
      <c r="R20" s="3">
        <v>44217</v>
      </c>
      <c r="S20" s="4">
        <v>203.96880000000002</v>
      </c>
      <c r="T20" s="4">
        <v>9.9399999999999977</v>
      </c>
      <c r="U20" s="4">
        <v>89.45999999999998</v>
      </c>
      <c r="V20" s="23">
        <v>0.12280701754385961</v>
      </c>
      <c r="W20" t="s">
        <v>179</v>
      </c>
      <c r="X20" t="s">
        <v>216</v>
      </c>
      <c r="Y20" t="s">
        <v>217</v>
      </c>
      <c r="Z20" s="4">
        <f>Tabla1_1[[#This Row],[Total Selling Value]]-Tabla1_1[[#This Row],[total_discount_value]]-Tabla1_1[[#This Row],[Total Buying Value]]</f>
        <v>-114.50879999999995</v>
      </c>
      <c r="AA20" s="23">
        <f>Tabla1_1[[#This Row],[beneficio_descuento]]/Tabla1_1[[#This Row],[Total Selling Value]]</f>
        <v>-0.15719298245614027</v>
      </c>
    </row>
    <row r="21" spans="1:27">
      <c r="A21">
        <v>44217</v>
      </c>
      <c r="B21" t="s">
        <v>30</v>
      </c>
      <c r="C21" t="s">
        <v>237</v>
      </c>
      <c r="D21">
        <v>6</v>
      </c>
      <c r="E21" t="s">
        <v>70</v>
      </c>
      <c r="F21" t="s">
        <v>71</v>
      </c>
      <c r="G21">
        <v>0</v>
      </c>
      <c r="H21" t="s">
        <v>80</v>
      </c>
      <c r="I21" t="s">
        <v>118</v>
      </c>
      <c r="J21" t="s">
        <v>122</v>
      </c>
      <c r="K21" s="4">
        <v>120</v>
      </c>
      <c r="L21" s="4">
        <v>162</v>
      </c>
      <c r="M21" s="4">
        <v>720</v>
      </c>
      <c r="N21" s="4">
        <v>972</v>
      </c>
      <c r="O21">
        <v>21</v>
      </c>
      <c r="P21" t="s">
        <v>126</v>
      </c>
      <c r="Q21">
        <v>2021</v>
      </c>
      <c r="R21" s="3">
        <v>44217</v>
      </c>
      <c r="S21" s="4">
        <v>0</v>
      </c>
      <c r="T21" s="4">
        <v>42</v>
      </c>
      <c r="U21" s="4">
        <v>252</v>
      </c>
      <c r="V21" s="23">
        <v>0.25925925925925924</v>
      </c>
      <c r="W21" t="s">
        <v>179</v>
      </c>
      <c r="X21" t="s">
        <v>216</v>
      </c>
      <c r="Y21" t="s">
        <v>217</v>
      </c>
      <c r="Z21" s="4">
        <f>Tabla1_1[[#This Row],[Total Selling Value]]-Tabla1_1[[#This Row],[total_discount_value]]-Tabla1_1[[#This Row],[Total Buying Value]]</f>
        <v>252</v>
      </c>
      <c r="AA21" s="23">
        <f>Tabla1_1[[#This Row],[beneficio_descuento]]/Tabla1_1[[#This Row],[Total Selling Value]]</f>
        <v>0.25925925925925924</v>
      </c>
    </row>
    <row r="22" spans="1:27">
      <c r="A22">
        <v>44221</v>
      </c>
      <c r="B22" t="s">
        <v>33</v>
      </c>
      <c r="C22" t="s">
        <v>238</v>
      </c>
      <c r="D22">
        <v>6</v>
      </c>
      <c r="E22" t="s">
        <v>70</v>
      </c>
      <c r="F22" t="s">
        <v>138</v>
      </c>
      <c r="G22">
        <v>13</v>
      </c>
      <c r="H22" t="s">
        <v>83</v>
      </c>
      <c r="I22" t="s">
        <v>121</v>
      </c>
      <c r="J22" t="s">
        <v>124</v>
      </c>
      <c r="K22" s="4">
        <v>55</v>
      </c>
      <c r="L22" s="4">
        <v>58.3</v>
      </c>
      <c r="M22" s="4">
        <v>330</v>
      </c>
      <c r="N22" s="4">
        <v>349.8</v>
      </c>
      <c r="O22">
        <v>25</v>
      </c>
      <c r="P22" t="s">
        <v>126</v>
      </c>
      <c r="Q22">
        <v>2021</v>
      </c>
      <c r="R22" s="3">
        <v>44221</v>
      </c>
      <c r="S22" s="4">
        <v>45.474000000000004</v>
      </c>
      <c r="T22" s="4">
        <v>3.2999999999999972</v>
      </c>
      <c r="U22" s="4">
        <v>19.799999999999983</v>
      </c>
      <c r="V22" s="23">
        <v>5.6603773584905613E-2</v>
      </c>
      <c r="W22" t="s">
        <v>179</v>
      </c>
      <c r="X22" t="s">
        <v>219</v>
      </c>
      <c r="Y22" t="s">
        <v>217</v>
      </c>
      <c r="Z22" s="4">
        <f>Tabla1_1[[#This Row],[Total Selling Value]]-Tabla1_1[[#This Row],[total_discount_value]]-Tabla1_1[[#This Row],[Total Buying Value]]</f>
        <v>-25.673999999999978</v>
      </c>
      <c r="AA22" s="23">
        <f>Tabla1_1[[#This Row],[beneficio_descuento]]/Tabla1_1[[#This Row],[Total Selling Value]]</f>
        <v>-7.3396226415094273E-2</v>
      </c>
    </row>
    <row r="23" spans="1:27">
      <c r="A23">
        <v>44221</v>
      </c>
      <c r="B23" t="s">
        <v>24</v>
      </c>
      <c r="C23" t="s">
        <v>239</v>
      </c>
      <c r="D23">
        <v>7</v>
      </c>
      <c r="E23" t="s">
        <v>70</v>
      </c>
      <c r="F23" t="s">
        <v>71</v>
      </c>
      <c r="G23">
        <v>25</v>
      </c>
      <c r="H23" t="s">
        <v>77</v>
      </c>
      <c r="I23" t="s">
        <v>121</v>
      </c>
      <c r="J23" t="s">
        <v>125</v>
      </c>
      <c r="K23" s="4">
        <v>5</v>
      </c>
      <c r="L23" s="4">
        <v>6.7</v>
      </c>
      <c r="M23" s="4">
        <v>35</v>
      </c>
      <c r="N23" s="4">
        <v>46.9</v>
      </c>
      <c r="O23">
        <v>25</v>
      </c>
      <c r="P23" t="s">
        <v>126</v>
      </c>
      <c r="Q23">
        <v>2021</v>
      </c>
      <c r="R23" s="3">
        <v>44221</v>
      </c>
      <c r="S23" s="4">
        <v>11.725</v>
      </c>
      <c r="T23" s="4">
        <v>1.7000000000000002</v>
      </c>
      <c r="U23" s="4">
        <v>11.900000000000002</v>
      </c>
      <c r="V23" s="23">
        <v>0.25373134328358216</v>
      </c>
      <c r="W23" t="s">
        <v>179</v>
      </c>
      <c r="X23" t="s">
        <v>216</v>
      </c>
      <c r="Y23" t="s">
        <v>217</v>
      </c>
      <c r="Z23" s="4">
        <f>Tabla1_1[[#This Row],[Total Selling Value]]-Tabla1_1[[#This Row],[total_discount_value]]-Tabla1_1[[#This Row],[Total Buying Value]]</f>
        <v>0.17499999999999716</v>
      </c>
      <c r="AA23" s="23">
        <f>Tabla1_1[[#This Row],[beneficio_descuento]]/Tabla1_1[[#This Row],[Total Selling Value]]</f>
        <v>3.7313432835820292E-3</v>
      </c>
    </row>
    <row r="24" spans="1:27">
      <c r="A24">
        <v>44221</v>
      </c>
      <c r="B24" t="s">
        <v>25</v>
      </c>
      <c r="C24" t="s">
        <v>240</v>
      </c>
      <c r="D24">
        <v>14</v>
      </c>
      <c r="E24" t="s">
        <v>70</v>
      </c>
      <c r="F24" t="s">
        <v>71</v>
      </c>
      <c r="G24">
        <v>8</v>
      </c>
      <c r="H24" t="s">
        <v>78</v>
      </c>
      <c r="I24" t="s">
        <v>121</v>
      </c>
      <c r="J24" t="s">
        <v>123</v>
      </c>
      <c r="K24" s="4">
        <v>93</v>
      </c>
      <c r="L24" s="4">
        <v>104.16</v>
      </c>
      <c r="M24" s="4">
        <v>1302</v>
      </c>
      <c r="N24" s="4">
        <v>1458.24</v>
      </c>
      <c r="O24">
        <v>25</v>
      </c>
      <c r="P24" t="s">
        <v>126</v>
      </c>
      <c r="Q24">
        <v>2021</v>
      </c>
      <c r="R24" s="3">
        <v>44221</v>
      </c>
      <c r="S24" s="4">
        <v>116.6592</v>
      </c>
      <c r="T24" s="4">
        <v>11.159999999999997</v>
      </c>
      <c r="U24" s="4">
        <v>156.23999999999995</v>
      </c>
      <c r="V24" s="23">
        <v>0.10714285714285711</v>
      </c>
      <c r="W24" t="s">
        <v>147</v>
      </c>
      <c r="X24" t="s">
        <v>216</v>
      </c>
      <c r="Y24" t="s">
        <v>217</v>
      </c>
      <c r="Z24" s="4">
        <f>Tabla1_1[[#This Row],[Total Selling Value]]-Tabla1_1[[#This Row],[total_discount_value]]-Tabla1_1[[#This Row],[Total Buying Value]]</f>
        <v>39.580799999999954</v>
      </c>
      <c r="AA24" s="23">
        <f>Tabla1_1[[#This Row],[beneficio_descuento]]/Tabla1_1[[#This Row],[Total Selling Value]]</f>
        <v>2.7142857142857111E-2</v>
      </c>
    </row>
    <row r="25" spans="1:27">
      <c r="A25">
        <v>44222</v>
      </c>
      <c r="B25" t="s">
        <v>31</v>
      </c>
      <c r="C25" t="s">
        <v>241</v>
      </c>
      <c r="D25">
        <v>9</v>
      </c>
      <c r="E25" t="s">
        <v>68</v>
      </c>
      <c r="F25" t="s">
        <v>138</v>
      </c>
      <c r="G25">
        <v>5</v>
      </c>
      <c r="H25" t="s">
        <v>81</v>
      </c>
      <c r="I25" t="s">
        <v>118</v>
      </c>
      <c r="J25" t="s">
        <v>123</v>
      </c>
      <c r="K25" s="4">
        <v>76</v>
      </c>
      <c r="L25" s="4">
        <v>82.08</v>
      </c>
      <c r="M25" s="4">
        <v>684</v>
      </c>
      <c r="N25" s="4">
        <v>738.72</v>
      </c>
      <c r="O25">
        <v>26</v>
      </c>
      <c r="P25" t="s">
        <v>126</v>
      </c>
      <c r="Q25">
        <v>2021</v>
      </c>
      <c r="R25" s="3">
        <v>44222</v>
      </c>
      <c r="S25" s="4">
        <v>36.936</v>
      </c>
      <c r="T25" s="4">
        <v>6.0799999999999983</v>
      </c>
      <c r="U25" s="4">
        <v>54.719999999999985</v>
      </c>
      <c r="V25" s="23">
        <v>7.4074074074074056E-2</v>
      </c>
      <c r="W25" t="s">
        <v>179</v>
      </c>
      <c r="X25" t="s">
        <v>219</v>
      </c>
      <c r="Y25" t="s">
        <v>217</v>
      </c>
      <c r="Z25" s="4">
        <f>Tabla1_1[[#This Row],[Total Selling Value]]-Tabla1_1[[#This Row],[total_discount_value]]-Tabla1_1[[#This Row],[Total Buying Value]]</f>
        <v>17.783999999999992</v>
      </c>
      <c r="AA25" s="23">
        <f>Tabla1_1[[#This Row],[beneficio_descuento]]/Tabla1_1[[#This Row],[Total Selling Value]]</f>
        <v>2.4074074074074064E-2</v>
      </c>
    </row>
    <row r="26" spans="1:27">
      <c r="A26">
        <v>44222</v>
      </c>
      <c r="B26" t="s">
        <v>35</v>
      </c>
      <c r="C26" t="s">
        <v>242</v>
      </c>
      <c r="D26">
        <v>7</v>
      </c>
      <c r="E26" t="s">
        <v>71</v>
      </c>
      <c r="F26" t="s">
        <v>138</v>
      </c>
      <c r="G26">
        <v>53</v>
      </c>
      <c r="H26" t="s">
        <v>85</v>
      </c>
      <c r="I26" t="s">
        <v>119</v>
      </c>
      <c r="J26" t="s">
        <v>123</v>
      </c>
      <c r="K26" s="4">
        <v>75</v>
      </c>
      <c r="L26" s="4">
        <v>85.5</v>
      </c>
      <c r="M26" s="4">
        <v>525</v>
      </c>
      <c r="N26" s="4">
        <v>598.5</v>
      </c>
      <c r="O26">
        <v>26</v>
      </c>
      <c r="P26" t="s">
        <v>126</v>
      </c>
      <c r="Q26">
        <v>2021</v>
      </c>
      <c r="R26" s="3">
        <v>44222</v>
      </c>
      <c r="S26" s="4">
        <v>317.20500000000004</v>
      </c>
      <c r="T26" s="4">
        <v>10.5</v>
      </c>
      <c r="U26" s="4">
        <v>73.5</v>
      </c>
      <c r="V26" s="23">
        <v>0.12280701754385964</v>
      </c>
      <c r="W26" t="s">
        <v>179</v>
      </c>
      <c r="X26" t="s">
        <v>219</v>
      </c>
      <c r="Y26" t="s">
        <v>217</v>
      </c>
      <c r="Z26" s="4">
        <f>Tabla1_1[[#This Row],[Total Selling Value]]-Tabla1_1[[#This Row],[total_discount_value]]-Tabla1_1[[#This Row],[Total Buying Value]]</f>
        <v>-243.70500000000004</v>
      </c>
      <c r="AA26" s="23">
        <f>Tabla1_1[[#This Row],[beneficio_descuento]]/Tabla1_1[[#This Row],[Total Selling Value]]</f>
        <v>-0.40719298245614044</v>
      </c>
    </row>
    <row r="27" spans="1:27">
      <c r="A27">
        <v>44222</v>
      </c>
      <c r="B27" t="s">
        <v>36</v>
      </c>
      <c r="C27" t="s">
        <v>243</v>
      </c>
      <c r="D27">
        <v>7</v>
      </c>
      <c r="E27" t="s">
        <v>71</v>
      </c>
      <c r="F27" t="s">
        <v>71</v>
      </c>
      <c r="G27">
        <v>53</v>
      </c>
      <c r="H27" t="s">
        <v>86</v>
      </c>
      <c r="I27" t="s">
        <v>119</v>
      </c>
      <c r="J27" t="s">
        <v>123</v>
      </c>
      <c r="K27" s="4">
        <v>98</v>
      </c>
      <c r="L27" s="4">
        <v>103.88</v>
      </c>
      <c r="M27" s="4">
        <v>686</v>
      </c>
      <c r="N27" s="4">
        <v>727.16</v>
      </c>
      <c r="O27">
        <v>26</v>
      </c>
      <c r="P27" t="s">
        <v>126</v>
      </c>
      <c r="Q27">
        <v>2021</v>
      </c>
      <c r="R27" s="3">
        <v>44222</v>
      </c>
      <c r="S27" s="4">
        <v>385.39479999999998</v>
      </c>
      <c r="T27" s="4">
        <v>5.8799999999999955</v>
      </c>
      <c r="U27" s="4">
        <v>41.159999999999968</v>
      </c>
      <c r="V27" s="23">
        <v>5.660377358490562E-2</v>
      </c>
      <c r="W27" t="s">
        <v>179</v>
      </c>
      <c r="X27" t="s">
        <v>216</v>
      </c>
      <c r="Y27" t="s">
        <v>217</v>
      </c>
      <c r="Z27" s="4">
        <f>Tabla1_1[[#This Row],[Total Selling Value]]-Tabla1_1[[#This Row],[total_discount_value]]-Tabla1_1[[#This Row],[Total Buying Value]]</f>
        <v>-344.23480000000001</v>
      </c>
      <c r="AA27" s="23">
        <f>Tabla1_1[[#This Row],[beneficio_descuento]]/Tabla1_1[[#This Row],[Total Selling Value]]</f>
        <v>-0.47339622641509438</v>
      </c>
    </row>
    <row r="28" spans="1:27">
      <c r="A28">
        <v>44223</v>
      </c>
      <c r="B28" t="s">
        <v>37</v>
      </c>
      <c r="C28" t="s">
        <v>244</v>
      </c>
      <c r="D28">
        <v>7</v>
      </c>
      <c r="E28" t="s">
        <v>68</v>
      </c>
      <c r="F28" t="s">
        <v>71</v>
      </c>
      <c r="G28">
        <v>35</v>
      </c>
      <c r="H28" t="s">
        <v>87</v>
      </c>
      <c r="I28" t="s">
        <v>118</v>
      </c>
      <c r="J28" t="s">
        <v>123</v>
      </c>
      <c r="K28" s="4">
        <v>90</v>
      </c>
      <c r="L28" s="4">
        <v>115.2</v>
      </c>
      <c r="M28" s="4">
        <v>630</v>
      </c>
      <c r="N28" s="4">
        <v>806.4</v>
      </c>
      <c r="O28">
        <v>27</v>
      </c>
      <c r="P28" t="s">
        <v>126</v>
      </c>
      <c r="Q28">
        <v>2021</v>
      </c>
      <c r="R28" s="3">
        <v>44223</v>
      </c>
      <c r="S28" s="4">
        <v>282.23999999999995</v>
      </c>
      <c r="T28" s="4">
        <v>25.200000000000003</v>
      </c>
      <c r="U28" s="4">
        <v>176.40000000000003</v>
      </c>
      <c r="V28" s="23">
        <v>0.21875000000000006</v>
      </c>
      <c r="W28" t="s">
        <v>179</v>
      </c>
      <c r="X28" t="s">
        <v>216</v>
      </c>
      <c r="Y28" t="s">
        <v>217</v>
      </c>
      <c r="Z28" s="4">
        <f>Tabla1_1[[#This Row],[Total Selling Value]]-Tabla1_1[[#This Row],[total_discount_value]]-Tabla1_1[[#This Row],[Total Buying Value]]</f>
        <v>-105.83999999999992</v>
      </c>
      <c r="AA28" s="23">
        <f>Tabla1_1[[#This Row],[beneficio_descuento]]/Tabla1_1[[#This Row],[Total Selling Value]]</f>
        <v>-0.13124999999999989</v>
      </c>
    </row>
    <row r="29" spans="1:27">
      <c r="A29">
        <v>44223</v>
      </c>
      <c r="B29" t="s">
        <v>38</v>
      </c>
      <c r="C29" t="s">
        <v>245</v>
      </c>
      <c r="D29">
        <v>3</v>
      </c>
      <c r="E29" t="s">
        <v>68</v>
      </c>
      <c r="F29" t="s">
        <v>71</v>
      </c>
      <c r="G29">
        <v>22</v>
      </c>
      <c r="H29" t="s">
        <v>88</v>
      </c>
      <c r="I29" t="s">
        <v>121</v>
      </c>
      <c r="J29" t="s">
        <v>123</v>
      </c>
      <c r="K29" s="4">
        <v>89</v>
      </c>
      <c r="L29" s="4">
        <v>117.48</v>
      </c>
      <c r="M29" s="4">
        <v>267</v>
      </c>
      <c r="N29" s="4">
        <v>352.44</v>
      </c>
      <c r="O29">
        <v>27</v>
      </c>
      <c r="P29" t="s">
        <v>126</v>
      </c>
      <c r="Q29">
        <v>2021</v>
      </c>
      <c r="R29" s="3">
        <v>44223</v>
      </c>
      <c r="S29" s="4">
        <v>77.536799999999999</v>
      </c>
      <c r="T29" s="4">
        <v>28.480000000000004</v>
      </c>
      <c r="U29" s="4">
        <v>85.440000000000012</v>
      </c>
      <c r="V29" s="23">
        <v>0.24242424242424246</v>
      </c>
      <c r="W29" t="s">
        <v>179</v>
      </c>
      <c r="X29" t="s">
        <v>216</v>
      </c>
      <c r="Y29" t="s">
        <v>217</v>
      </c>
      <c r="Z29" s="4">
        <f>Tabla1_1[[#This Row],[Total Selling Value]]-Tabla1_1[[#This Row],[total_discount_value]]-Tabla1_1[[#This Row],[Total Buying Value]]</f>
        <v>7.9031999999999698</v>
      </c>
      <c r="AA29" s="23">
        <f>Tabla1_1[[#This Row],[beneficio_descuento]]/Tabla1_1[[#This Row],[Total Selling Value]]</f>
        <v>2.242424242424234E-2</v>
      </c>
    </row>
    <row r="30" spans="1:27">
      <c r="A30">
        <v>44224</v>
      </c>
      <c r="B30" t="s">
        <v>23</v>
      </c>
      <c r="C30" t="s">
        <v>246</v>
      </c>
      <c r="D30">
        <v>10</v>
      </c>
      <c r="E30" t="s">
        <v>71</v>
      </c>
      <c r="F30" t="s">
        <v>138</v>
      </c>
      <c r="G30">
        <v>50</v>
      </c>
      <c r="H30" t="s">
        <v>76</v>
      </c>
      <c r="I30" t="s">
        <v>119</v>
      </c>
      <c r="J30" t="s">
        <v>124</v>
      </c>
      <c r="K30" s="4">
        <v>44</v>
      </c>
      <c r="L30" s="4">
        <v>48.84</v>
      </c>
      <c r="M30" s="4">
        <v>440</v>
      </c>
      <c r="N30" s="4">
        <v>488.4</v>
      </c>
      <c r="O30">
        <v>28</v>
      </c>
      <c r="P30" t="s">
        <v>126</v>
      </c>
      <c r="Q30">
        <v>2021</v>
      </c>
      <c r="R30" s="3">
        <v>44224</v>
      </c>
      <c r="S30" s="4">
        <v>244.2</v>
      </c>
      <c r="T30" s="4">
        <v>4.8400000000000034</v>
      </c>
      <c r="U30" s="4">
        <v>48.400000000000034</v>
      </c>
      <c r="V30" s="23">
        <v>9.9099099099099169E-2</v>
      </c>
      <c r="W30" t="s">
        <v>179</v>
      </c>
      <c r="X30" t="s">
        <v>219</v>
      </c>
      <c r="Y30" t="s">
        <v>217</v>
      </c>
      <c r="Z30" s="4">
        <f>Tabla1_1[[#This Row],[Total Selling Value]]-Tabla1_1[[#This Row],[total_discount_value]]-Tabla1_1[[#This Row],[Total Buying Value]]</f>
        <v>-195.8</v>
      </c>
      <c r="AA30" s="23">
        <f>Tabla1_1[[#This Row],[beneficio_descuento]]/Tabla1_1[[#This Row],[Total Selling Value]]</f>
        <v>-0.40090090090090097</v>
      </c>
    </row>
    <row r="31" spans="1:27">
      <c r="A31">
        <v>44224</v>
      </c>
      <c r="B31" t="s">
        <v>39</v>
      </c>
      <c r="C31" t="s">
        <v>247</v>
      </c>
      <c r="D31">
        <v>2</v>
      </c>
      <c r="E31" t="s">
        <v>70</v>
      </c>
      <c r="F31" t="s">
        <v>138</v>
      </c>
      <c r="G31">
        <v>28</v>
      </c>
      <c r="H31" t="s">
        <v>89</v>
      </c>
      <c r="I31" t="s">
        <v>121</v>
      </c>
      <c r="J31" t="s">
        <v>124</v>
      </c>
      <c r="K31" s="4">
        <v>47</v>
      </c>
      <c r="L31" s="4">
        <v>53.11</v>
      </c>
      <c r="M31" s="4">
        <v>94</v>
      </c>
      <c r="N31" s="4">
        <v>106.22</v>
      </c>
      <c r="O31">
        <v>28</v>
      </c>
      <c r="P31" t="s">
        <v>126</v>
      </c>
      <c r="Q31">
        <v>2021</v>
      </c>
      <c r="R31" s="3">
        <v>44224</v>
      </c>
      <c r="S31" s="4">
        <v>29.741600000000002</v>
      </c>
      <c r="T31" s="4">
        <v>6.1099999999999994</v>
      </c>
      <c r="U31" s="4">
        <v>12.219999999999999</v>
      </c>
      <c r="V31" s="23">
        <v>0.1150442477876106</v>
      </c>
      <c r="W31" t="s">
        <v>179</v>
      </c>
      <c r="X31" t="s">
        <v>219</v>
      </c>
      <c r="Y31" t="s">
        <v>217</v>
      </c>
      <c r="Z31" s="4">
        <f>Tabla1_1[[#This Row],[Total Selling Value]]-Tabla1_1[[#This Row],[total_discount_value]]-Tabla1_1[[#This Row],[Total Buying Value]]</f>
        <v>-17.521600000000007</v>
      </c>
      <c r="AA31" s="23">
        <f>Tabla1_1[[#This Row],[beneficio_descuento]]/Tabla1_1[[#This Row],[Total Selling Value]]</f>
        <v>-0.16495575221238945</v>
      </c>
    </row>
    <row r="32" spans="1:27">
      <c r="A32">
        <v>44229</v>
      </c>
      <c r="B32" t="s">
        <v>40</v>
      </c>
      <c r="C32" t="s">
        <v>248</v>
      </c>
      <c r="D32">
        <v>7</v>
      </c>
      <c r="E32" t="s">
        <v>71</v>
      </c>
      <c r="F32" t="s">
        <v>71</v>
      </c>
      <c r="G32">
        <v>24</v>
      </c>
      <c r="H32" t="s">
        <v>90</v>
      </c>
      <c r="I32" t="s">
        <v>120</v>
      </c>
      <c r="J32" t="s">
        <v>122</v>
      </c>
      <c r="K32" s="4">
        <v>148</v>
      </c>
      <c r="L32" s="4">
        <v>164.28</v>
      </c>
      <c r="M32" s="4">
        <v>1036</v>
      </c>
      <c r="N32" s="4">
        <v>1149.96</v>
      </c>
      <c r="O32">
        <v>2</v>
      </c>
      <c r="P32" t="s">
        <v>127</v>
      </c>
      <c r="Q32">
        <v>2021</v>
      </c>
      <c r="R32" s="3">
        <v>44229</v>
      </c>
      <c r="S32" s="4">
        <v>275.99040000000002</v>
      </c>
      <c r="T32" s="4">
        <v>16.28</v>
      </c>
      <c r="U32" s="4">
        <v>113.96000000000001</v>
      </c>
      <c r="V32" s="23">
        <v>9.90990990990991E-2</v>
      </c>
      <c r="W32" t="s">
        <v>147</v>
      </c>
      <c r="X32" t="s">
        <v>216</v>
      </c>
      <c r="Y32" t="s">
        <v>249</v>
      </c>
      <c r="Z32" s="4">
        <f>Tabla1_1[[#This Row],[Total Selling Value]]-Tabla1_1[[#This Row],[total_discount_value]]-Tabla1_1[[#This Row],[Total Buying Value]]</f>
        <v>-162.03039999999999</v>
      </c>
      <c r="AA32" s="23">
        <f>Tabla1_1[[#This Row],[beneficio_descuento]]/Tabla1_1[[#This Row],[Total Selling Value]]</f>
        <v>-0.14090090090090088</v>
      </c>
    </row>
    <row r="33" spans="1:27">
      <c r="A33">
        <v>44230</v>
      </c>
      <c r="B33" t="s">
        <v>41</v>
      </c>
      <c r="C33" t="s">
        <v>250</v>
      </c>
      <c r="D33">
        <v>13</v>
      </c>
      <c r="E33" t="s">
        <v>70</v>
      </c>
      <c r="F33" t="s">
        <v>71</v>
      </c>
      <c r="G33">
        <v>20</v>
      </c>
      <c r="H33" t="s">
        <v>91</v>
      </c>
      <c r="I33" t="s">
        <v>120</v>
      </c>
      <c r="J33" t="s">
        <v>125</v>
      </c>
      <c r="K33" s="4">
        <v>13</v>
      </c>
      <c r="L33" s="4">
        <v>16.64</v>
      </c>
      <c r="M33" s="4">
        <v>169</v>
      </c>
      <c r="N33" s="4">
        <v>216.32</v>
      </c>
      <c r="O33">
        <v>3</v>
      </c>
      <c r="P33" t="s">
        <v>127</v>
      </c>
      <c r="Q33">
        <v>2021</v>
      </c>
      <c r="R33" s="3">
        <v>44230</v>
      </c>
      <c r="S33" s="4">
        <v>43.264000000000003</v>
      </c>
      <c r="T33" s="4">
        <v>3.6400000000000006</v>
      </c>
      <c r="U33" s="4">
        <v>47.320000000000007</v>
      </c>
      <c r="V33" s="23">
        <v>0.21875000000000003</v>
      </c>
      <c r="W33" t="s">
        <v>179</v>
      </c>
      <c r="X33" t="s">
        <v>216</v>
      </c>
      <c r="Y33" t="s">
        <v>249</v>
      </c>
      <c r="Z33" s="4">
        <f>Tabla1_1[[#This Row],[Total Selling Value]]-Tabla1_1[[#This Row],[total_discount_value]]-Tabla1_1[[#This Row],[Total Buying Value]]</f>
        <v>4.0559999999999832</v>
      </c>
      <c r="AA33" s="23">
        <f>Tabla1_1[[#This Row],[beneficio_descuento]]/Tabla1_1[[#This Row],[Total Selling Value]]</f>
        <v>1.8749999999999923E-2</v>
      </c>
    </row>
    <row r="34" spans="1:27">
      <c r="A34">
        <v>44230</v>
      </c>
      <c r="B34" t="s">
        <v>42</v>
      </c>
      <c r="C34" t="s">
        <v>251</v>
      </c>
      <c r="D34">
        <v>2</v>
      </c>
      <c r="E34" t="s">
        <v>68</v>
      </c>
      <c r="F34" t="s">
        <v>138</v>
      </c>
      <c r="G34">
        <v>45</v>
      </c>
      <c r="H34" t="s">
        <v>92</v>
      </c>
      <c r="I34" t="s">
        <v>117</v>
      </c>
      <c r="J34" t="s">
        <v>122</v>
      </c>
      <c r="K34" s="4">
        <v>121</v>
      </c>
      <c r="L34" s="4">
        <v>141.57</v>
      </c>
      <c r="M34" s="4">
        <v>242</v>
      </c>
      <c r="N34" s="4">
        <v>283.14</v>
      </c>
      <c r="O34">
        <v>3</v>
      </c>
      <c r="P34" t="s">
        <v>127</v>
      </c>
      <c r="Q34">
        <v>2021</v>
      </c>
      <c r="R34" s="3">
        <v>44230</v>
      </c>
      <c r="S34" s="4">
        <v>127.413</v>
      </c>
      <c r="T34" s="4">
        <v>20.569999999999993</v>
      </c>
      <c r="U34" s="4">
        <v>41.139999999999986</v>
      </c>
      <c r="V34" s="23">
        <v>0.14529914529914525</v>
      </c>
      <c r="W34" t="s">
        <v>179</v>
      </c>
      <c r="X34" t="s">
        <v>219</v>
      </c>
      <c r="Y34" t="s">
        <v>249</v>
      </c>
      <c r="Z34" s="4">
        <f>Tabla1_1[[#This Row],[Total Selling Value]]-Tabla1_1[[#This Row],[total_discount_value]]-Tabla1_1[[#This Row],[Total Buying Value]]</f>
        <v>-86.273000000000025</v>
      </c>
      <c r="AA34" s="23">
        <f>Tabla1_1[[#This Row],[beneficio_descuento]]/Tabla1_1[[#This Row],[Total Selling Value]]</f>
        <v>-0.30470085470085478</v>
      </c>
    </row>
    <row r="35" spans="1:27">
      <c r="A35">
        <v>44231</v>
      </c>
      <c r="B35" t="s">
        <v>28</v>
      </c>
      <c r="C35" t="s">
        <v>252</v>
      </c>
      <c r="D35">
        <v>4</v>
      </c>
      <c r="E35" t="s">
        <v>71</v>
      </c>
      <c r="F35" t="s">
        <v>71</v>
      </c>
      <c r="G35">
        <v>6</v>
      </c>
      <c r="H35" t="s">
        <v>93</v>
      </c>
      <c r="I35" t="s">
        <v>118</v>
      </c>
      <c r="J35" t="s">
        <v>123</v>
      </c>
      <c r="K35" s="4">
        <v>67</v>
      </c>
      <c r="L35" s="4">
        <v>85.76</v>
      </c>
      <c r="M35" s="4">
        <v>268</v>
      </c>
      <c r="N35" s="4">
        <v>343.04</v>
      </c>
      <c r="O35">
        <v>4</v>
      </c>
      <c r="P35" t="s">
        <v>127</v>
      </c>
      <c r="Q35">
        <v>2021</v>
      </c>
      <c r="R35" s="3">
        <v>44231</v>
      </c>
      <c r="S35" s="4">
        <v>20.5824</v>
      </c>
      <c r="T35" s="4">
        <v>18.760000000000005</v>
      </c>
      <c r="U35" s="4">
        <v>75.04000000000002</v>
      </c>
      <c r="V35" s="23">
        <v>0.21875000000000006</v>
      </c>
      <c r="W35" t="s">
        <v>179</v>
      </c>
      <c r="X35" t="s">
        <v>216</v>
      </c>
      <c r="Y35" t="s">
        <v>249</v>
      </c>
      <c r="Z35" s="4">
        <f>Tabla1_1[[#This Row],[Total Selling Value]]-Tabla1_1[[#This Row],[total_discount_value]]-Tabla1_1[[#This Row],[Total Buying Value]]</f>
        <v>54.457600000000014</v>
      </c>
      <c r="AA35" s="23">
        <f>Tabla1_1[[#This Row],[beneficio_descuento]]/Tabla1_1[[#This Row],[Total Selling Value]]</f>
        <v>0.15875000000000003</v>
      </c>
    </row>
    <row r="36" spans="1:27">
      <c r="A36">
        <v>44232</v>
      </c>
      <c r="B36" t="s">
        <v>43</v>
      </c>
      <c r="C36" t="s">
        <v>253</v>
      </c>
      <c r="D36">
        <v>7</v>
      </c>
      <c r="E36" t="s">
        <v>71</v>
      </c>
      <c r="F36" t="s">
        <v>138</v>
      </c>
      <c r="G36">
        <v>37</v>
      </c>
      <c r="H36" t="s">
        <v>94</v>
      </c>
      <c r="I36" t="s">
        <v>118</v>
      </c>
      <c r="J36" t="s">
        <v>123</v>
      </c>
      <c r="K36" s="4">
        <v>67</v>
      </c>
      <c r="L36" s="4">
        <v>83.08</v>
      </c>
      <c r="M36" s="4">
        <v>469</v>
      </c>
      <c r="N36" s="4">
        <v>581.55999999999995</v>
      </c>
      <c r="O36">
        <v>5</v>
      </c>
      <c r="P36" t="s">
        <v>127</v>
      </c>
      <c r="Q36">
        <v>2021</v>
      </c>
      <c r="R36" s="3">
        <v>44232</v>
      </c>
      <c r="S36" s="4">
        <v>215.17719999999997</v>
      </c>
      <c r="T36" s="4">
        <v>16.079999999999998</v>
      </c>
      <c r="U36" s="4">
        <v>112.55999999999999</v>
      </c>
      <c r="V36" s="23">
        <v>0.19354838709677419</v>
      </c>
      <c r="W36" t="s">
        <v>179</v>
      </c>
      <c r="X36" t="s">
        <v>219</v>
      </c>
      <c r="Y36" t="s">
        <v>249</v>
      </c>
      <c r="Z36" s="4">
        <f>Tabla1_1[[#This Row],[Total Selling Value]]-Tabla1_1[[#This Row],[total_discount_value]]-Tabla1_1[[#This Row],[Total Buying Value]]</f>
        <v>-102.61720000000003</v>
      </c>
      <c r="AA36" s="23">
        <f>Tabla1_1[[#This Row],[beneficio_descuento]]/Tabla1_1[[#This Row],[Total Selling Value]]</f>
        <v>-0.17645161290322586</v>
      </c>
    </row>
    <row r="37" spans="1:27">
      <c r="A37">
        <v>44232</v>
      </c>
      <c r="B37" t="s">
        <v>44</v>
      </c>
      <c r="C37" t="s">
        <v>254</v>
      </c>
      <c r="D37">
        <v>1</v>
      </c>
      <c r="E37" t="s">
        <v>70</v>
      </c>
      <c r="F37" t="s">
        <v>138</v>
      </c>
      <c r="G37">
        <v>37</v>
      </c>
      <c r="H37" t="s">
        <v>95</v>
      </c>
      <c r="I37" t="s">
        <v>119</v>
      </c>
      <c r="J37" t="s">
        <v>122</v>
      </c>
      <c r="K37" s="4">
        <v>133</v>
      </c>
      <c r="L37" s="4">
        <v>155.61000000000001</v>
      </c>
      <c r="M37" s="4">
        <v>133</v>
      </c>
      <c r="N37" s="4">
        <v>155.61000000000001</v>
      </c>
      <c r="O37">
        <v>5</v>
      </c>
      <c r="P37" t="s">
        <v>127</v>
      </c>
      <c r="Q37">
        <v>2021</v>
      </c>
      <c r="R37" s="3">
        <v>44232</v>
      </c>
      <c r="S37" s="4">
        <v>57.575700000000005</v>
      </c>
      <c r="T37" s="4">
        <v>22.610000000000014</v>
      </c>
      <c r="U37" s="4">
        <v>22.610000000000014</v>
      </c>
      <c r="V37" s="23">
        <v>0.14529914529914537</v>
      </c>
      <c r="W37" t="s">
        <v>179</v>
      </c>
      <c r="X37" t="s">
        <v>219</v>
      </c>
      <c r="Y37" t="s">
        <v>249</v>
      </c>
      <c r="Z37" s="4">
        <f>Tabla1_1[[#This Row],[Total Selling Value]]-Tabla1_1[[#This Row],[total_discount_value]]-Tabla1_1[[#This Row],[Total Buying Value]]</f>
        <v>-34.965699999999998</v>
      </c>
      <c r="AA37" s="23">
        <f>Tabla1_1[[#This Row],[beneficio_descuento]]/Tabla1_1[[#This Row],[Total Selling Value]]</f>
        <v>-0.22470085470085466</v>
      </c>
    </row>
    <row r="38" spans="1:27">
      <c r="A38">
        <v>44232</v>
      </c>
      <c r="B38" t="s">
        <v>43</v>
      </c>
      <c r="C38" t="s">
        <v>253</v>
      </c>
      <c r="D38">
        <v>9</v>
      </c>
      <c r="E38" t="s">
        <v>70</v>
      </c>
      <c r="F38" t="s">
        <v>138</v>
      </c>
      <c r="G38">
        <v>50</v>
      </c>
      <c r="H38" t="s">
        <v>94</v>
      </c>
      <c r="I38" t="s">
        <v>118</v>
      </c>
      <c r="J38" t="s">
        <v>123</v>
      </c>
      <c r="K38" s="4">
        <v>67</v>
      </c>
      <c r="L38" s="4">
        <v>83.08</v>
      </c>
      <c r="M38" s="4">
        <v>603</v>
      </c>
      <c r="N38" s="4">
        <v>747.72</v>
      </c>
      <c r="O38">
        <v>5</v>
      </c>
      <c r="P38" t="s">
        <v>127</v>
      </c>
      <c r="Q38">
        <v>2021</v>
      </c>
      <c r="R38" s="3">
        <v>44232</v>
      </c>
      <c r="S38" s="4">
        <v>373.86</v>
      </c>
      <c r="T38" s="4">
        <v>16.079999999999998</v>
      </c>
      <c r="U38" s="4">
        <v>144.71999999999997</v>
      </c>
      <c r="V38" s="23">
        <v>0.19354838709677416</v>
      </c>
      <c r="W38" t="s">
        <v>179</v>
      </c>
      <c r="X38" t="s">
        <v>219</v>
      </c>
      <c r="Y38" t="s">
        <v>249</v>
      </c>
      <c r="Z38" s="4">
        <f>Tabla1_1[[#This Row],[Total Selling Value]]-Tabla1_1[[#This Row],[total_discount_value]]-Tabla1_1[[#This Row],[Total Buying Value]]</f>
        <v>-229.14</v>
      </c>
      <c r="AA38" s="23">
        <f>Tabla1_1[[#This Row],[beneficio_descuento]]/Tabla1_1[[#This Row],[Total Selling Value]]</f>
        <v>-0.30645161290322576</v>
      </c>
    </row>
    <row r="39" spans="1:27">
      <c r="A39">
        <v>44233</v>
      </c>
      <c r="B39" t="s">
        <v>24</v>
      </c>
      <c r="C39" t="s">
        <v>255</v>
      </c>
      <c r="D39">
        <v>1</v>
      </c>
      <c r="E39" t="s">
        <v>70</v>
      </c>
      <c r="F39" t="s">
        <v>138</v>
      </c>
      <c r="G39">
        <v>47</v>
      </c>
      <c r="H39" t="s">
        <v>77</v>
      </c>
      <c r="I39" t="s">
        <v>121</v>
      </c>
      <c r="J39" t="s">
        <v>125</v>
      </c>
      <c r="K39" s="4">
        <v>5</v>
      </c>
      <c r="L39" s="4">
        <v>6.7</v>
      </c>
      <c r="M39" s="4">
        <v>5</v>
      </c>
      <c r="N39" s="4">
        <v>6.7</v>
      </c>
      <c r="O39">
        <v>6</v>
      </c>
      <c r="P39" t="s">
        <v>127</v>
      </c>
      <c r="Q39">
        <v>2021</v>
      </c>
      <c r="R39" s="3">
        <v>44233</v>
      </c>
      <c r="S39" s="4">
        <v>3.149</v>
      </c>
      <c r="T39" s="4">
        <v>1.7000000000000002</v>
      </c>
      <c r="U39" s="4">
        <v>1.7000000000000002</v>
      </c>
      <c r="V39" s="23">
        <v>0.2537313432835821</v>
      </c>
      <c r="W39" t="s">
        <v>179</v>
      </c>
      <c r="X39" t="s">
        <v>219</v>
      </c>
      <c r="Y39" t="s">
        <v>249</v>
      </c>
      <c r="Z39" s="4">
        <f>Tabla1_1[[#This Row],[Total Selling Value]]-Tabla1_1[[#This Row],[total_discount_value]]-Tabla1_1[[#This Row],[Total Buying Value]]</f>
        <v>-1.4489999999999998</v>
      </c>
      <c r="AA39" s="23">
        <f>Tabla1_1[[#This Row],[beneficio_descuento]]/Tabla1_1[[#This Row],[Total Selling Value]]</f>
        <v>-0.21626865671641787</v>
      </c>
    </row>
    <row r="40" spans="1:27">
      <c r="A40">
        <v>44236</v>
      </c>
      <c r="B40" t="s">
        <v>33</v>
      </c>
      <c r="C40" t="s">
        <v>256</v>
      </c>
      <c r="D40">
        <v>14</v>
      </c>
      <c r="E40" t="s">
        <v>70</v>
      </c>
      <c r="F40" t="s">
        <v>71</v>
      </c>
      <c r="G40">
        <v>2</v>
      </c>
      <c r="H40" t="s">
        <v>83</v>
      </c>
      <c r="I40" t="s">
        <v>121</v>
      </c>
      <c r="J40" t="s">
        <v>124</v>
      </c>
      <c r="K40" s="4">
        <v>55</v>
      </c>
      <c r="L40" s="4">
        <v>58.3</v>
      </c>
      <c r="M40" s="4">
        <v>770</v>
      </c>
      <c r="N40" s="4">
        <v>816.19999999999993</v>
      </c>
      <c r="O40">
        <v>9</v>
      </c>
      <c r="P40" t="s">
        <v>127</v>
      </c>
      <c r="Q40">
        <v>2021</v>
      </c>
      <c r="R40" s="3">
        <v>44236</v>
      </c>
      <c r="S40" s="4">
        <v>16.323999999999998</v>
      </c>
      <c r="T40" s="4">
        <v>3.2999999999999972</v>
      </c>
      <c r="U40" s="4">
        <v>46.19999999999996</v>
      </c>
      <c r="V40" s="23">
        <v>5.6603773584905613E-2</v>
      </c>
      <c r="W40" t="s">
        <v>147</v>
      </c>
      <c r="X40" t="s">
        <v>216</v>
      </c>
      <c r="Y40" t="s">
        <v>249</v>
      </c>
      <c r="Z40" s="4">
        <f>Tabla1_1[[#This Row],[Total Selling Value]]-Tabla1_1[[#This Row],[total_discount_value]]-Tabla1_1[[#This Row],[Total Buying Value]]</f>
        <v>29.875999999999976</v>
      </c>
      <c r="AA40" s="23">
        <f>Tabla1_1[[#This Row],[beneficio_descuento]]/Tabla1_1[[#This Row],[Total Selling Value]]</f>
        <v>3.6603773584905637E-2</v>
      </c>
    </row>
    <row r="41" spans="1:27">
      <c r="A41">
        <v>44239</v>
      </c>
      <c r="B41" t="s">
        <v>45</v>
      </c>
      <c r="C41" t="s">
        <v>257</v>
      </c>
      <c r="D41">
        <v>7</v>
      </c>
      <c r="E41" t="s">
        <v>70</v>
      </c>
      <c r="F41" t="s">
        <v>138</v>
      </c>
      <c r="G41">
        <v>49</v>
      </c>
      <c r="H41" t="s">
        <v>96</v>
      </c>
      <c r="I41" t="s">
        <v>119</v>
      </c>
      <c r="J41" t="s">
        <v>123</v>
      </c>
      <c r="K41" s="4">
        <v>83</v>
      </c>
      <c r="L41" s="4">
        <v>94.62</v>
      </c>
      <c r="M41" s="4">
        <v>581</v>
      </c>
      <c r="N41" s="4">
        <v>662.34</v>
      </c>
      <c r="O41">
        <v>12</v>
      </c>
      <c r="P41" t="s">
        <v>127</v>
      </c>
      <c r="Q41">
        <v>2021</v>
      </c>
      <c r="R41" s="3">
        <v>44239</v>
      </c>
      <c r="S41" s="4">
        <v>324.54660000000001</v>
      </c>
      <c r="T41" s="4">
        <v>11.620000000000005</v>
      </c>
      <c r="U41" s="4">
        <v>81.340000000000032</v>
      </c>
      <c r="V41" s="23">
        <v>0.1228070175438597</v>
      </c>
      <c r="W41" t="s">
        <v>179</v>
      </c>
      <c r="X41" t="s">
        <v>219</v>
      </c>
      <c r="Y41" t="s">
        <v>249</v>
      </c>
      <c r="Z41" s="4">
        <f>Tabla1_1[[#This Row],[Total Selling Value]]-Tabla1_1[[#This Row],[total_discount_value]]-Tabla1_1[[#This Row],[Total Buying Value]]</f>
        <v>-243.20659999999998</v>
      </c>
      <c r="AA41" s="23">
        <f>Tabla1_1[[#This Row],[beneficio_descuento]]/Tabla1_1[[#This Row],[Total Selling Value]]</f>
        <v>-0.36719298245614029</v>
      </c>
    </row>
    <row r="42" spans="1:27">
      <c r="A42">
        <v>44239</v>
      </c>
      <c r="B42" t="s">
        <v>32</v>
      </c>
      <c r="C42" t="s">
        <v>258</v>
      </c>
      <c r="D42">
        <v>9</v>
      </c>
      <c r="E42" t="s">
        <v>71</v>
      </c>
      <c r="F42" t="s">
        <v>138</v>
      </c>
      <c r="G42">
        <v>44</v>
      </c>
      <c r="H42" t="s">
        <v>82</v>
      </c>
      <c r="I42" t="s">
        <v>117</v>
      </c>
      <c r="J42" t="s">
        <v>122</v>
      </c>
      <c r="K42" s="4">
        <v>141</v>
      </c>
      <c r="L42" s="4">
        <v>149.46</v>
      </c>
      <c r="M42" s="4">
        <v>1269</v>
      </c>
      <c r="N42" s="4">
        <v>1345.14</v>
      </c>
      <c r="O42">
        <v>12</v>
      </c>
      <c r="P42" t="s">
        <v>127</v>
      </c>
      <c r="Q42">
        <v>2021</v>
      </c>
      <c r="R42" s="3">
        <v>44239</v>
      </c>
      <c r="S42" s="4">
        <v>591.86160000000007</v>
      </c>
      <c r="T42" s="4">
        <v>8.460000000000008</v>
      </c>
      <c r="U42" s="4">
        <v>76.140000000000072</v>
      </c>
      <c r="V42" s="23">
        <v>5.660377358490571E-2</v>
      </c>
      <c r="W42" t="s">
        <v>147</v>
      </c>
      <c r="X42" t="s">
        <v>219</v>
      </c>
      <c r="Y42" t="s">
        <v>249</v>
      </c>
      <c r="Z42" s="4">
        <f>Tabla1_1[[#This Row],[Total Selling Value]]-Tabla1_1[[#This Row],[total_discount_value]]-Tabla1_1[[#This Row],[Total Buying Value]]</f>
        <v>-515.72159999999997</v>
      </c>
      <c r="AA42" s="23">
        <f>Tabla1_1[[#This Row],[beneficio_descuento]]/Tabla1_1[[#This Row],[Total Selling Value]]</f>
        <v>-0.3833962264150943</v>
      </c>
    </row>
    <row r="43" spans="1:27">
      <c r="A43">
        <v>44242</v>
      </c>
      <c r="B43" t="s">
        <v>46</v>
      </c>
      <c r="C43" t="s">
        <v>259</v>
      </c>
      <c r="D43">
        <v>4</v>
      </c>
      <c r="E43" t="s">
        <v>70</v>
      </c>
      <c r="F43" t="s">
        <v>71</v>
      </c>
      <c r="G43">
        <v>0</v>
      </c>
      <c r="H43" t="s">
        <v>97</v>
      </c>
      <c r="I43" t="s">
        <v>121</v>
      </c>
      <c r="J43" t="s">
        <v>124</v>
      </c>
      <c r="K43" s="4">
        <v>48</v>
      </c>
      <c r="L43" s="4">
        <v>57.12</v>
      </c>
      <c r="M43" s="4">
        <v>192</v>
      </c>
      <c r="N43" s="4">
        <v>228.48</v>
      </c>
      <c r="O43">
        <v>15</v>
      </c>
      <c r="P43" t="s">
        <v>127</v>
      </c>
      <c r="Q43">
        <v>2021</v>
      </c>
      <c r="R43" s="3">
        <v>44242</v>
      </c>
      <c r="S43" s="4">
        <v>0</v>
      </c>
      <c r="T43" s="4">
        <v>9.1199999999999974</v>
      </c>
      <c r="U43" s="4">
        <v>36.47999999999999</v>
      </c>
      <c r="V43" s="23">
        <v>0.15966386554621845</v>
      </c>
      <c r="W43" t="s">
        <v>179</v>
      </c>
      <c r="X43" t="s">
        <v>216</v>
      </c>
      <c r="Y43" t="s">
        <v>249</v>
      </c>
      <c r="Z43" s="4">
        <f>Tabla1_1[[#This Row],[Total Selling Value]]-Tabla1_1[[#This Row],[total_discount_value]]-Tabla1_1[[#This Row],[Total Buying Value]]</f>
        <v>36.47999999999999</v>
      </c>
      <c r="AA43" s="23">
        <f>Tabla1_1[[#This Row],[beneficio_descuento]]/Tabla1_1[[#This Row],[Total Selling Value]]</f>
        <v>0.15966386554621845</v>
      </c>
    </row>
    <row r="44" spans="1:27">
      <c r="A44">
        <v>44245</v>
      </c>
      <c r="B44" t="s">
        <v>47</v>
      </c>
      <c r="C44" t="s">
        <v>260</v>
      </c>
      <c r="D44">
        <v>6</v>
      </c>
      <c r="E44" t="s">
        <v>71</v>
      </c>
      <c r="F44" t="s">
        <v>138</v>
      </c>
      <c r="G44">
        <v>25</v>
      </c>
      <c r="H44" t="s">
        <v>98</v>
      </c>
      <c r="I44" t="s">
        <v>120</v>
      </c>
      <c r="J44" t="s">
        <v>125</v>
      </c>
      <c r="K44" s="4">
        <v>12</v>
      </c>
      <c r="L44" s="4">
        <v>15.72</v>
      </c>
      <c r="M44" s="4">
        <v>72</v>
      </c>
      <c r="N44" s="4">
        <v>94.32</v>
      </c>
      <c r="O44">
        <v>18</v>
      </c>
      <c r="P44" t="s">
        <v>127</v>
      </c>
      <c r="Q44">
        <v>2021</v>
      </c>
      <c r="R44" s="3">
        <v>44245</v>
      </c>
      <c r="S44" s="4">
        <v>23.58</v>
      </c>
      <c r="T44" s="4">
        <v>3.7200000000000006</v>
      </c>
      <c r="U44" s="4">
        <v>22.320000000000004</v>
      </c>
      <c r="V44" s="23">
        <v>0.23664122137404586</v>
      </c>
      <c r="W44" t="s">
        <v>179</v>
      </c>
      <c r="X44" t="s">
        <v>219</v>
      </c>
      <c r="Y44" t="s">
        <v>249</v>
      </c>
      <c r="Z44" s="4">
        <f>Tabla1_1[[#This Row],[Total Selling Value]]-Tabla1_1[[#This Row],[total_discount_value]]-Tabla1_1[[#This Row],[Total Buying Value]]</f>
        <v>-1.2600000000000051</v>
      </c>
      <c r="AA44" s="23">
        <f>Tabla1_1[[#This Row],[beneficio_descuento]]/Tabla1_1[[#This Row],[Total Selling Value]]</f>
        <v>-1.3358778625954254E-2</v>
      </c>
    </row>
    <row r="45" spans="1:27">
      <c r="A45">
        <v>44247</v>
      </c>
      <c r="B45" t="s">
        <v>48</v>
      </c>
      <c r="C45" t="s">
        <v>261</v>
      </c>
      <c r="D45">
        <v>11</v>
      </c>
      <c r="E45" t="s">
        <v>71</v>
      </c>
      <c r="F45" t="s">
        <v>138</v>
      </c>
      <c r="G45">
        <v>50</v>
      </c>
      <c r="H45" t="s">
        <v>99</v>
      </c>
      <c r="I45" t="s">
        <v>121</v>
      </c>
      <c r="J45" t="s">
        <v>122</v>
      </c>
      <c r="K45" s="4">
        <v>148</v>
      </c>
      <c r="L45" s="4">
        <v>201.28</v>
      </c>
      <c r="M45" s="4">
        <v>1628</v>
      </c>
      <c r="N45" s="4">
        <v>2214.08</v>
      </c>
      <c r="O45">
        <v>20</v>
      </c>
      <c r="P45" t="s">
        <v>127</v>
      </c>
      <c r="Q45">
        <v>2021</v>
      </c>
      <c r="R45" s="3">
        <v>44247</v>
      </c>
      <c r="S45" s="4">
        <v>1107.04</v>
      </c>
      <c r="T45" s="4">
        <v>53.28</v>
      </c>
      <c r="U45" s="4">
        <v>586.08000000000004</v>
      </c>
      <c r="V45" s="23">
        <v>0.26470588235294118</v>
      </c>
      <c r="W45" t="s">
        <v>178</v>
      </c>
      <c r="X45" t="s">
        <v>219</v>
      </c>
      <c r="Y45" t="s">
        <v>249</v>
      </c>
      <c r="Z45" s="4">
        <f>Tabla1_1[[#This Row],[Total Selling Value]]-Tabla1_1[[#This Row],[total_discount_value]]-Tabla1_1[[#This Row],[Total Buying Value]]</f>
        <v>-520.96</v>
      </c>
      <c r="AA45" s="23">
        <f>Tabla1_1[[#This Row],[beneficio_descuento]]/Tabla1_1[[#This Row],[Total Selling Value]]</f>
        <v>-0.23529411764705885</v>
      </c>
    </row>
    <row r="46" spans="1:27">
      <c r="A46">
        <v>44249</v>
      </c>
      <c r="B46" t="s">
        <v>22</v>
      </c>
      <c r="C46" t="s">
        <v>262</v>
      </c>
      <c r="D46">
        <v>5</v>
      </c>
      <c r="E46" t="s">
        <v>71</v>
      </c>
      <c r="F46" t="s">
        <v>138</v>
      </c>
      <c r="G46">
        <v>14</v>
      </c>
      <c r="H46" t="s">
        <v>75</v>
      </c>
      <c r="I46" t="s">
        <v>120</v>
      </c>
      <c r="J46" t="s">
        <v>123</v>
      </c>
      <c r="K46" s="4">
        <v>112</v>
      </c>
      <c r="L46" s="4">
        <v>122.08</v>
      </c>
      <c r="M46" s="4">
        <v>560</v>
      </c>
      <c r="N46" s="4">
        <v>610.4</v>
      </c>
      <c r="O46">
        <v>22</v>
      </c>
      <c r="P46" t="s">
        <v>127</v>
      </c>
      <c r="Q46">
        <v>2021</v>
      </c>
      <c r="R46" s="3">
        <v>44249</v>
      </c>
      <c r="S46" s="4">
        <v>85.456000000000003</v>
      </c>
      <c r="T46" s="4">
        <v>10.079999999999998</v>
      </c>
      <c r="U46" s="4">
        <v>50.399999999999991</v>
      </c>
      <c r="V46" s="23">
        <v>8.2568807339449532E-2</v>
      </c>
      <c r="W46" t="s">
        <v>179</v>
      </c>
      <c r="X46" t="s">
        <v>219</v>
      </c>
      <c r="Y46" t="s">
        <v>249</v>
      </c>
      <c r="Z46" s="4">
        <f>Tabla1_1[[#This Row],[Total Selling Value]]-Tabla1_1[[#This Row],[total_discount_value]]-Tabla1_1[[#This Row],[Total Buying Value]]</f>
        <v>-35.05600000000004</v>
      </c>
      <c r="AA46" s="23">
        <f>Tabla1_1[[#This Row],[beneficio_descuento]]/Tabla1_1[[#This Row],[Total Selling Value]]</f>
        <v>-5.7431192660550523E-2</v>
      </c>
    </row>
    <row r="47" spans="1:27">
      <c r="A47">
        <v>44250</v>
      </c>
      <c r="B47" t="s">
        <v>27</v>
      </c>
      <c r="C47" t="s">
        <v>263</v>
      </c>
      <c r="D47">
        <v>3</v>
      </c>
      <c r="E47" t="s">
        <v>70</v>
      </c>
      <c r="F47" t="s">
        <v>138</v>
      </c>
      <c r="G47">
        <v>42</v>
      </c>
      <c r="H47" t="s">
        <v>100</v>
      </c>
      <c r="I47" t="s">
        <v>117</v>
      </c>
      <c r="J47" t="s">
        <v>125</v>
      </c>
      <c r="K47" s="4">
        <v>7</v>
      </c>
      <c r="L47" s="4">
        <v>8.33</v>
      </c>
      <c r="M47" s="4">
        <v>21</v>
      </c>
      <c r="N47" s="4">
        <v>24.99</v>
      </c>
      <c r="O47">
        <v>23</v>
      </c>
      <c r="P47" t="s">
        <v>127</v>
      </c>
      <c r="Q47">
        <v>2021</v>
      </c>
      <c r="R47" s="3">
        <v>44250</v>
      </c>
      <c r="S47" s="4">
        <v>10.495799999999999</v>
      </c>
      <c r="T47" s="4">
        <v>1.33</v>
      </c>
      <c r="U47" s="4">
        <v>3.99</v>
      </c>
      <c r="V47" s="23">
        <v>0.1596638655462185</v>
      </c>
      <c r="W47" t="s">
        <v>179</v>
      </c>
      <c r="X47" t="s">
        <v>219</v>
      </c>
      <c r="Y47" t="s">
        <v>249</v>
      </c>
      <c r="Z47" s="4">
        <f>Tabla1_1[[#This Row],[Total Selling Value]]-Tabla1_1[[#This Row],[total_discount_value]]-Tabla1_1[[#This Row],[Total Buying Value]]</f>
        <v>-6.5058000000000007</v>
      </c>
      <c r="AA47" s="23">
        <f>Tabla1_1[[#This Row],[beneficio_descuento]]/Tabla1_1[[#This Row],[Total Selling Value]]</f>
        <v>-0.26033613445378156</v>
      </c>
    </row>
    <row r="48" spans="1:27">
      <c r="A48">
        <v>44250</v>
      </c>
      <c r="B48" t="s">
        <v>44</v>
      </c>
      <c r="C48" t="s">
        <v>264</v>
      </c>
      <c r="D48">
        <v>2</v>
      </c>
      <c r="E48" t="s">
        <v>70</v>
      </c>
      <c r="F48" t="s">
        <v>71</v>
      </c>
      <c r="G48">
        <v>14</v>
      </c>
      <c r="H48" t="s">
        <v>95</v>
      </c>
      <c r="I48" t="s">
        <v>119</v>
      </c>
      <c r="J48" t="s">
        <v>122</v>
      </c>
      <c r="K48" s="4">
        <v>133</v>
      </c>
      <c r="L48" s="4">
        <v>155.61000000000001</v>
      </c>
      <c r="M48" s="4">
        <v>266</v>
      </c>
      <c r="N48" s="4">
        <v>311.22000000000003</v>
      </c>
      <c r="O48">
        <v>23</v>
      </c>
      <c r="P48" t="s">
        <v>127</v>
      </c>
      <c r="Q48">
        <v>2021</v>
      </c>
      <c r="R48" s="3">
        <v>44250</v>
      </c>
      <c r="S48" s="4">
        <v>43.570800000000006</v>
      </c>
      <c r="T48" s="4">
        <v>22.610000000000014</v>
      </c>
      <c r="U48" s="4">
        <v>45.220000000000027</v>
      </c>
      <c r="V48" s="23">
        <v>0.14529914529914537</v>
      </c>
      <c r="W48" t="s">
        <v>179</v>
      </c>
      <c r="X48" t="s">
        <v>216</v>
      </c>
      <c r="Y48" t="s">
        <v>249</v>
      </c>
      <c r="Z48" s="4">
        <f>Tabla1_1[[#This Row],[Total Selling Value]]-Tabla1_1[[#This Row],[total_discount_value]]-Tabla1_1[[#This Row],[Total Buying Value]]</f>
        <v>1.6492000000000075</v>
      </c>
      <c r="AA48" s="23">
        <f>Tabla1_1[[#This Row],[beneficio_descuento]]/Tabla1_1[[#This Row],[Total Selling Value]]</f>
        <v>5.299145299145323E-3</v>
      </c>
    </row>
    <row r="49" spans="1:27">
      <c r="A49">
        <v>44252</v>
      </c>
      <c r="B49" t="s">
        <v>49</v>
      </c>
      <c r="C49" t="s">
        <v>265</v>
      </c>
      <c r="D49">
        <v>4</v>
      </c>
      <c r="E49" t="s">
        <v>68</v>
      </c>
      <c r="F49" t="s">
        <v>71</v>
      </c>
      <c r="G49">
        <v>34</v>
      </c>
      <c r="H49" t="s">
        <v>101</v>
      </c>
      <c r="I49" t="s">
        <v>119</v>
      </c>
      <c r="J49" t="s">
        <v>123</v>
      </c>
      <c r="K49" s="4">
        <v>105</v>
      </c>
      <c r="L49" s="4">
        <v>142.80000000000001</v>
      </c>
      <c r="M49" s="4">
        <v>420</v>
      </c>
      <c r="N49" s="4">
        <v>571.20000000000005</v>
      </c>
      <c r="O49">
        <v>25</v>
      </c>
      <c r="P49" t="s">
        <v>127</v>
      </c>
      <c r="Q49">
        <v>2021</v>
      </c>
      <c r="R49" s="3">
        <v>44252</v>
      </c>
      <c r="S49" s="4">
        <v>194.20800000000003</v>
      </c>
      <c r="T49" s="4">
        <v>37.800000000000011</v>
      </c>
      <c r="U49" s="4">
        <v>151.20000000000005</v>
      </c>
      <c r="V49" s="23">
        <v>0.26470588235294124</v>
      </c>
      <c r="W49" t="s">
        <v>179</v>
      </c>
      <c r="X49" t="s">
        <v>216</v>
      </c>
      <c r="Y49" t="s">
        <v>249</v>
      </c>
      <c r="Z49" s="4">
        <f>Tabla1_1[[#This Row],[Total Selling Value]]-Tabla1_1[[#This Row],[total_discount_value]]-Tabla1_1[[#This Row],[Total Buying Value]]</f>
        <v>-43.007999999999981</v>
      </c>
      <c r="AA49" s="23">
        <f>Tabla1_1[[#This Row],[beneficio_descuento]]/Tabla1_1[[#This Row],[Total Selling Value]]</f>
        <v>-7.5294117647058789E-2</v>
      </c>
    </row>
    <row r="50" spans="1:27">
      <c r="A50">
        <v>44252</v>
      </c>
      <c r="B50" t="s">
        <v>38</v>
      </c>
      <c r="C50" t="s">
        <v>266</v>
      </c>
      <c r="D50">
        <v>11</v>
      </c>
      <c r="E50" t="s">
        <v>71</v>
      </c>
      <c r="F50" t="s">
        <v>138</v>
      </c>
      <c r="G50">
        <v>2</v>
      </c>
      <c r="H50" t="s">
        <v>88</v>
      </c>
      <c r="I50" t="s">
        <v>121</v>
      </c>
      <c r="J50" t="s">
        <v>123</v>
      </c>
      <c r="K50" s="4">
        <v>89</v>
      </c>
      <c r="L50" s="4">
        <v>117.48</v>
      </c>
      <c r="M50" s="4">
        <v>979</v>
      </c>
      <c r="N50" s="4">
        <v>1292.28</v>
      </c>
      <c r="O50">
        <v>25</v>
      </c>
      <c r="P50" t="s">
        <v>127</v>
      </c>
      <c r="Q50">
        <v>2021</v>
      </c>
      <c r="R50" s="3">
        <v>44252</v>
      </c>
      <c r="S50" s="4">
        <v>25.845600000000001</v>
      </c>
      <c r="T50" s="4">
        <v>28.480000000000004</v>
      </c>
      <c r="U50" s="4">
        <v>313.28000000000003</v>
      </c>
      <c r="V50" s="23">
        <v>0.24242424242424246</v>
      </c>
      <c r="W50" t="s">
        <v>147</v>
      </c>
      <c r="X50" t="s">
        <v>219</v>
      </c>
      <c r="Y50" t="s">
        <v>249</v>
      </c>
      <c r="Z50" s="4">
        <f>Tabla1_1[[#This Row],[Total Selling Value]]-Tabla1_1[[#This Row],[total_discount_value]]-Tabla1_1[[#This Row],[Total Buying Value]]</f>
        <v>287.43439999999987</v>
      </c>
      <c r="AA50" s="23">
        <f>Tabla1_1[[#This Row],[beneficio_descuento]]/Tabla1_1[[#This Row],[Total Selling Value]]</f>
        <v>0.22242424242424233</v>
      </c>
    </row>
    <row r="51" spans="1:27">
      <c r="A51">
        <v>44252</v>
      </c>
      <c r="B51" t="s">
        <v>48</v>
      </c>
      <c r="C51" t="s">
        <v>267</v>
      </c>
      <c r="D51">
        <v>2</v>
      </c>
      <c r="E51" t="s">
        <v>70</v>
      </c>
      <c r="F51" t="s">
        <v>71</v>
      </c>
      <c r="G51">
        <v>45</v>
      </c>
      <c r="H51" t="s">
        <v>99</v>
      </c>
      <c r="I51" t="s">
        <v>121</v>
      </c>
      <c r="J51" t="s">
        <v>122</v>
      </c>
      <c r="K51" s="4">
        <v>148</v>
      </c>
      <c r="L51" s="4">
        <v>201.28</v>
      </c>
      <c r="M51" s="4">
        <v>296</v>
      </c>
      <c r="N51" s="4">
        <v>402.56</v>
      </c>
      <c r="O51">
        <v>25</v>
      </c>
      <c r="P51" t="s">
        <v>127</v>
      </c>
      <c r="Q51">
        <v>2021</v>
      </c>
      <c r="R51" s="3">
        <v>44252</v>
      </c>
      <c r="S51" s="4">
        <v>181.15200000000002</v>
      </c>
      <c r="T51" s="4">
        <v>53.28</v>
      </c>
      <c r="U51" s="4">
        <v>106.56</v>
      </c>
      <c r="V51" s="23">
        <v>0.26470588235294118</v>
      </c>
      <c r="W51" t="s">
        <v>179</v>
      </c>
      <c r="X51" t="s">
        <v>216</v>
      </c>
      <c r="Y51" t="s">
        <v>249</v>
      </c>
      <c r="Z51" s="4">
        <f>Tabla1_1[[#This Row],[Total Selling Value]]-Tabla1_1[[#This Row],[total_discount_value]]-Tabla1_1[[#This Row],[Total Buying Value]]</f>
        <v>-74.592000000000013</v>
      </c>
      <c r="AA51" s="23">
        <f>Tabla1_1[[#This Row],[beneficio_descuento]]/Tabla1_1[[#This Row],[Total Selling Value]]</f>
        <v>-0.18529411764705886</v>
      </c>
    </row>
    <row r="52" spans="1:27">
      <c r="A52">
        <v>44254</v>
      </c>
      <c r="B52" t="s">
        <v>50</v>
      </c>
      <c r="C52" t="s">
        <v>268</v>
      </c>
      <c r="D52">
        <v>11</v>
      </c>
      <c r="E52" t="s">
        <v>68</v>
      </c>
      <c r="F52" t="s">
        <v>71</v>
      </c>
      <c r="G52">
        <v>45</v>
      </c>
      <c r="H52" t="s">
        <v>102</v>
      </c>
      <c r="I52" t="s">
        <v>120</v>
      </c>
      <c r="J52" t="s">
        <v>125</v>
      </c>
      <c r="K52" s="4">
        <v>37</v>
      </c>
      <c r="L52" s="4">
        <v>49.21</v>
      </c>
      <c r="M52" s="4">
        <v>407</v>
      </c>
      <c r="N52" s="4">
        <v>541.31000000000006</v>
      </c>
      <c r="O52">
        <v>27</v>
      </c>
      <c r="P52" t="s">
        <v>127</v>
      </c>
      <c r="Q52">
        <v>2021</v>
      </c>
      <c r="R52" s="3">
        <v>44254</v>
      </c>
      <c r="S52" s="4">
        <v>243.58950000000004</v>
      </c>
      <c r="T52" s="4">
        <v>12.21</v>
      </c>
      <c r="U52" s="4">
        <v>134.31</v>
      </c>
      <c r="V52" s="23">
        <v>0.24812030075187969</v>
      </c>
      <c r="W52" t="s">
        <v>179</v>
      </c>
      <c r="X52" t="s">
        <v>216</v>
      </c>
      <c r="Y52" t="s">
        <v>249</v>
      </c>
      <c r="Z52" s="4">
        <f>Tabla1_1[[#This Row],[Total Selling Value]]-Tabla1_1[[#This Row],[total_discount_value]]-Tabla1_1[[#This Row],[Total Buying Value]]</f>
        <v>-109.27949999999998</v>
      </c>
      <c r="AA52" s="23">
        <f>Tabla1_1[[#This Row],[beneficio_descuento]]/Tabla1_1[[#This Row],[Total Selling Value]]</f>
        <v>-0.20187969924812024</v>
      </c>
    </row>
    <row r="53" spans="1:27">
      <c r="A53">
        <v>44258</v>
      </c>
      <c r="B53" t="s">
        <v>51</v>
      </c>
      <c r="C53" t="s">
        <v>269</v>
      </c>
      <c r="D53">
        <v>1</v>
      </c>
      <c r="E53" t="s">
        <v>70</v>
      </c>
      <c r="F53" t="s">
        <v>71</v>
      </c>
      <c r="G53">
        <v>53</v>
      </c>
      <c r="H53" t="s">
        <v>103</v>
      </c>
      <c r="I53" t="s">
        <v>120</v>
      </c>
      <c r="J53" t="s">
        <v>124</v>
      </c>
      <c r="K53" s="4">
        <v>44</v>
      </c>
      <c r="L53" s="4">
        <v>48.4</v>
      </c>
      <c r="M53" s="4">
        <v>44</v>
      </c>
      <c r="N53" s="4">
        <v>48.4</v>
      </c>
      <c r="O53">
        <v>3</v>
      </c>
      <c r="P53" t="s">
        <v>128</v>
      </c>
      <c r="Q53">
        <v>2021</v>
      </c>
      <c r="R53" s="3">
        <v>44258</v>
      </c>
      <c r="S53" s="4">
        <v>25.652000000000001</v>
      </c>
      <c r="T53" s="4">
        <v>4.3999999999999986</v>
      </c>
      <c r="U53" s="4">
        <v>4.3999999999999986</v>
      </c>
      <c r="V53" s="23">
        <v>9.0909090909090884E-2</v>
      </c>
      <c r="W53" t="s">
        <v>179</v>
      </c>
      <c r="X53" t="s">
        <v>216</v>
      </c>
      <c r="Y53" t="s">
        <v>270</v>
      </c>
      <c r="Z53" s="4">
        <f>Tabla1_1[[#This Row],[Total Selling Value]]-Tabla1_1[[#This Row],[total_discount_value]]-Tabla1_1[[#This Row],[Total Buying Value]]</f>
        <v>-21.252000000000002</v>
      </c>
      <c r="AA53" s="23">
        <f>Tabla1_1[[#This Row],[beneficio_descuento]]/Tabla1_1[[#This Row],[Total Selling Value]]</f>
        <v>-0.43909090909090914</v>
      </c>
    </row>
    <row r="54" spans="1:27">
      <c r="A54">
        <v>44262</v>
      </c>
      <c r="B54" t="s">
        <v>52</v>
      </c>
      <c r="C54" t="s">
        <v>271</v>
      </c>
      <c r="D54">
        <v>9</v>
      </c>
      <c r="E54" t="s">
        <v>70</v>
      </c>
      <c r="F54" t="s">
        <v>138</v>
      </c>
      <c r="G54">
        <v>49</v>
      </c>
      <c r="H54" t="s">
        <v>104</v>
      </c>
      <c r="I54" t="s">
        <v>117</v>
      </c>
      <c r="J54" t="s">
        <v>122</v>
      </c>
      <c r="K54" s="4">
        <v>126</v>
      </c>
      <c r="L54" s="4">
        <v>162.54</v>
      </c>
      <c r="M54" s="4">
        <v>1134</v>
      </c>
      <c r="N54" s="4">
        <v>1462.86</v>
      </c>
      <c r="O54">
        <v>7</v>
      </c>
      <c r="P54" t="s">
        <v>128</v>
      </c>
      <c r="Q54">
        <v>2021</v>
      </c>
      <c r="R54" s="3">
        <v>44262</v>
      </c>
      <c r="S54" s="4">
        <v>716.80139999999994</v>
      </c>
      <c r="T54" s="4">
        <v>36.539999999999992</v>
      </c>
      <c r="U54" s="4">
        <v>328.8599999999999</v>
      </c>
      <c r="V54" s="23">
        <v>0.22480620155038755</v>
      </c>
      <c r="W54" t="s">
        <v>147</v>
      </c>
      <c r="X54" t="s">
        <v>219</v>
      </c>
      <c r="Y54" t="s">
        <v>270</v>
      </c>
      <c r="Z54" s="4">
        <f>Tabla1_1[[#This Row],[Total Selling Value]]-Tabla1_1[[#This Row],[total_discount_value]]-Tabla1_1[[#This Row],[Total Buying Value]]</f>
        <v>-387.94140000000004</v>
      </c>
      <c r="AA54" s="23">
        <f>Tabla1_1[[#This Row],[beneficio_descuento]]/Tabla1_1[[#This Row],[Total Selling Value]]</f>
        <v>-0.26519379844961244</v>
      </c>
    </row>
    <row r="55" spans="1:27">
      <c r="A55">
        <v>44263</v>
      </c>
      <c r="B55" t="s">
        <v>46</v>
      </c>
      <c r="C55" t="s">
        <v>272</v>
      </c>
      <c r="D55">
        <v>6</v>
      </c>
      <c r="E55" t="s">
        <v>71</v>
      </c>
      <c r="F55" t="s">
        <v>138</v>
      </c>
      <c r="G55">
        <v>36</v>
      </c>
      <c r="H55" t="s">
        <v>97</v>
      </c>
      <c r="I55" t="s">
        <v>121</v>
      </c>
      <c r="J55" t="s">
        <v>124</v>
      </c>
      <c r="K55" s="4">
        <v>48</v>
      </c>
      <c r="L55" s="4">
        <v>57.12</v>
      </c>
      <c r="M55" s="4">
        <v>288</v>
      </c>
      <c r="N55" s="4">
        <v>342.72</v>
      </c>
      <c r="O55">
        <v>8</v>
      </c>
      <c r="P55" t="s">
        <v>128</v>
      </c>
      <c r="Q55">
        <v>2021</v>
      </c>
      <c r="R55" s="3">
        <v>44263</v>
      </c>
      <c r="S55" s="4">
        <v>123.37920000000001</v>
      </c>
      <c r="T55" s="4">
        <v>9.1199999999999974</v>
      </c>
      <c r="U55" s="4">
        <v>54.719999999999985</v>
      </c>
      <c r="V55" s="23">
        <v>0.15966386554621842</v>
      </c>
      <c r="W55" t="s">
        <v>179</v>
      </c>
      <c r="X55" t="s">
        <v>219</v>
      </c>
      <c r="Y55" t="s">
        <v>270</v>
      </c>
      <c r="Z55" s="4">
        <f>Tabla1_1[[#This Row],[Total Selling Value]]-Tabla1_1[[#This Row],[total_discount_value]]-Tabla1_1[[#This Row],[Total Buying Value]]</f>
        <v>-68.659199999999998</v>
      </c>
      <c r="AA55" s="23">
        <f>Tabla1_1[[#This Row],[beneficio_descuento]]/Tabla1_1[[#This Row],[Total Selling Value]]</f>
        <v>-0.20033613445378148</v>
      </c>
    </row>
    <row r="56" spans="1:27">
      <c r="A56">
        <v>44263</v>
      </c>
      <c r="B56" t="s">
        <v>31</v>
      </c>
      <c r="C56" t="s">
        <v>273</v>
      </c>
      <c r="D56">
        <v>9</v>
      </c>
      <c r="E56" t="s">
        <v>71</v>
      </c>
      <c r="F56" t="s">
        <v>71</v>
      </c>
      <c r="G56">
        <v>10</v>
      </c>
      <c r="H56" t="s">
        <v>81</v>
      </c>
      <c r="I56" t="s">
        <v>118</v>
      </c>
      <c r="J56" t="s">
        <v>123</v>
      </c>
      <c r="K56" s="4">
        <v>76</v>
      </c>
      <c r="L56" s="4">
        <v>82.08</v>
      </c>
      <c r="M56" s="4">
        <v>684</v>
      </c>
      <c r="N56" s="4">
        <v>738.72</v>
      </c>
      <c r="O56">
        <v>8</v>
      </c>
      <c r="P56" t="s">
        <v>128</v>
      </c>
      <c r="Q56">
        <v>2021</v>
      </c>
      <c r="R56" s="3">
        <v>44263</v>
      </c>
      <c r="S56" s="4">
        <v>73.872</v>
      </c>
      <c r="T56" s="4">
        <v>6.0799999999999983</v>
      </c>
      <c r="U56" s="4">
        <v>54.719999999999985</v>
      </c>
      <c r="V56" s="23">
        <v>7.4074074074074056E-2</v>
      </c>
      <c r="W56" t="s">
        <v>179</v>
      </c>
      <c r="X56" t="s">
        <v>216</v>
      </c>
      <c r="Y56" t="s">
        <v>270</v>
      </c>
      <c r="Z56" s="4">
        <f>Tabla1_1[[#This Row],[Total Selling Value]]-Tabla1_1[[#This Row],[total_discount_value]]-Tabla1_1[[#This Row],[Total Buying Value]]</f>
        <v>-19.15199999999993</v>
      </c>
      <c r="AA56" s="23">
        <f>Tabla1_1[[#This Row],[beneficio_descuento]]/Tabla1_1[[#This Row],[Total Selling Value]]</f>
        <v>-2.5925925925925832E-2</v>
      </c>
    </row>
    <row r="57" spans="1:27">
      <c r="A57">
        <v>44264</v>
      </c>
      <c r="B57" t="s">
        <v>39</v>
      </c>
      <c r="C57" t="s">
        <v>274</v>
      </c>
      <c r="D57">
        <v>6</v>
      </c>
      <c r="E57" t="s">
        <v>68</v>
      </c>
      <c r="F57" t="s">
        <v>71</v>
      </c>
      <c r="G57">
        <v>44</v>
      </c>
      <c r="H57" t="s">
        <v>89</v>
      </c>
      <c r="I57" t="s">
        <v>121</v>
      </c>
      <c r="J57" t="s">
        <v>124</v>
      </c>
      <c r="K57" s="4">
        <v>47</v>
      </c>
      <c r="L57" s="4">
        <v>53.11</v>
      </c>
      <c r="M57" s="4">
        <v>282</v>
      </c>
      <c r="N57" s="4">
        <v>318.66000000000003</v>
      </c>
      <c r="O57">
        <v>9</v>
      </c>
      <c r="P57" t="s">
        <v>128</v>
      </c>
      <c r="Q57">
        <v>2021</v>
      </c>
      <c r="R57" s="3">
        <v>44264</v>
      </c>
      <c r="S57" s="4">
        <v>140.21040000000002</v>
      </c>
      <c r="T57" s="4">
        <v>6.1099999999999994</v>
      </c>
      <c r="U57" s="4">
        <v>36.659999999999997</v>
      </c>
      <c r="V57" s="23">
        <v>0.1150442477876106</v>
      </c>
      <c r="W57" t="s">
        <v>179</v>
      </c>
      <c r="X57" t="s">
        <v>216</v>
      </c>
      <c r="Y57" t="s">
        <v>270</v>
      </c>
      <c r="Z57" s="4">
        <f>Tabla1_1[[#This Row],[Total Selling Value]]-Tabla1_1[[#This Row],[total_discount_value]]-Tabla1_1[[#This Row],[Total Buying Value]]</f>
        <v>-103.5504</v>
      </c>
      <c r="AA57" s="23">
        <f>Tabla1_1[[#This Row],[beneficio_descuento]]/Tabla1_1[[#This Row],[Total Selling Value]]</f>
        <v>-0.32495575221238937</v>
      </c>
    </row>
    <row r="58" spans="1:27">
      <c r="A58">
        <v>44266</v>
      </c>
      <c r="B58" t="s">
        <v>27</v>
      </c>
      <c r="C58" t="s">
        <v>275</v>
      </c>
      <c r="D58">
        <v>11</v>
      </c>
      <c r="E58" t="s">
        <v>70</v>
      </c>
      <c r="F58" t="s">
        <v>138</v>
      </c>
      <c r="G58">
        <v>50</v>
      </c>
      <c r="H58" t="s">
        <v>100</v>
      </c>
      <c r="I58" t="s">
        <v>117</v>
      </c>
      <c r="J58" t="s">
        <v>125</v>
      </c>
      <c r="K58" s="4">
        <v>7</v>
      </c>
      <c r="L58" s="4">
        <v>8.33</v>
      </c>
      <c r="M58" s="4">
        <v>77</v>
      </c>
      <c r="N58" s="4">
        <v>91.63</v>
      </c>
      <c r="O58">
        <v>11</v>
      </c>
      <c r="P58" t="s">
        <v>128</v>
      </c>
      <c r="Q58">
        <v>2021</v>
      </c>
      <c r="R58" s="3">
        <v>44266</v>
      </c>
      <c r="S58" s="4">
        <v>45.814999999999998</v>
      </c>
      <c r="T58" s="4">
        <v>1.33</v>
      </c>
      <c r="U58" s="4">
        <v>14.63</v>
      </c>
      <c r="V58" s="23">
        <v>0.1596638655462185</v>
      </c>
      <c r="W58" t="s">
        <v>179</v>
      </c>
      <c r="X58" t="s">
        <v>219</v>
      </c>
      <c r="Y58" t="s">
        <v>270</v>
      </c>
      <c r="Z58" s="4">
        <f>Tabla1_1[[#This Row],[Total Selling Value]]-Tabla1_1[[#This Row],[total_discount_value]]-Tabla1_1[[#This Row],[Total Buying Value]]</f>
        <v>-31.185000000000002</v>
      </c>
      <c r="AA58" s="23">
        <f>Tabla1_1[[#This Row],[beneficio_descuento]]/Tabla1_1[[#This Row],[Total Selling Value]]</f>
        <v>-0.34033613445378158</v>
      </c>
    </row>
    <row r="59" spans="1:27">
      <c r="A59">
        <v>44268</v>
      </c>
      <c r="B59" t="s">
        <v>53</v>
      </c>
      <c r="C59" t="s">
        <v>276</v>
      </c>
      <c r="D59">
        <v>10</v>
      </c>
      <c r="E59" t="s">
        <v>68</v>
      </c>
      <c r="F59" t="s">
        <v>138</v>
      </c>
      <c r="G59">
        <v>18</v>
      </c>
      <c r="H59" t="s">
        <v>105</v>
      </c>
      <c r="I59" t="s">
        <v>121</v>
      </c>
      <c r="J59" t="s">
        <v>125</v>
      </c>
      <c r="K59" s="4">
        <v>37</v>
      </c>
      <c r="L59" s="4">
        <v>41.81</v>
      </c>
      <c r="M59" s="4">
        <v>370</v>
      </c>
      <c r="N59" s="4">
        <v>418.1</v>
      </c>
      <c r="O59">
        <v>13</v>
      </c>
      <c r="P59" t="s">
        <v>128</v>
      </c>
      <c r="Q59">
        <v>2021</v>
      </c>
      <c r="R59" s="3">
        <v>44268</v>
      </c>
      <c r="S59" s="4">
        <v>75.257999999999996</v>
      </c>
      <c r="T59" s="4">
        <v>4.8100000000000023</v>
      </c>
      <c r="U59" s="4">
        <v>48.100000000000023</v>
      </c>
      <c r="V59" s="23">
        <v>0.11504424778761067</v>
      </c>
      <c r="W59" t="s">
        <v>179</v>
      </c>
      <c r="X59" t="s">
        <v>219</v>
      </c>
      <c r="Y59" t="s">
        <v>270</v>
      </c>
      <c r="Z59" s="4">
        <f>Tabla1_1[[#This Row],[Total Selling Value]]-Tabla1_1[[#This Row],[total_discount_value]]-Tabla1_1[[#This Row],[Total Buying Value]]</f>
        <v>-27.157999999999959</v>
      </c>
      <c r="AA59" s="23">
        <f>Tabla1_1[[#This Row],[beneficio_descuento]]/Tabla1_1[[#This Row],[Total Selling Value]]</f>
        <v>-6.4955752212389278E-2</v>
      </c>
    </row>
    <row r="60" spans="1:27">
      <c r="A60">
        <v>44270</v>
      </c>
      <c r="B60" t="s">
        <v>54</v>
      </c>
      <c r="C60" t="s">
        <v>277</v>
      </c>
      <c r="D60">
        <v>11</v>
      </c>
      <c r="E60" t="s">
        <v>71</v>
      </c>
      <c r="F60" t="s">
        <v>138</v>
      </c>
      <c r="G60">
        <v>19</v>
      </c>
      <c r="H60" t="s">
        <v>106</v>
      </c>
      <c r="I60" t="s">
        <v>118</v>
      </c>
      <c r="J60" t="s">
        <v>125</v>
      </c>
      <c r="K60" s="4">
        <v>37</v>
      </c>
      <c r="L60" s="4">
        <v>42.55</v>
      </c>
      <c r="M60" s="4">
        <v>407</v>
      </c>
      <c r="N60" s="4">
        <v>468.05</v>
      </c>
      <c r="O60">
        <v>15</v>
      </c>
      <c r="P60" t="s">
        <v>128</v>
      </c>
      <c r="Q60">
        <v>2021</v>
      </c>
      <c r="R60" s="3">
        <v>44270</v>
      </c>
      <c r="S60" s="4">
        <v>88.929500000000004</v>
      </c>
      <c r="T60" s="4">
        <v>5.5499999999999972</v>
      </c>
      <c r="U60" s="4">
        <v>61.049999999999969</v>
      </c>
      <c r="V60" s="23">
        <v>0.13043478260869559</v>
      </c>
      <c r="W60" t="s">
        <v>179</v>
      </c>
      <c r="X60" t="s">
        <v>219</v>
      </c>
      <c r="Y60" t="s">
        <v>270</v>
      </c>
      <c r="Z60" s="4">
        <f>Tabla1_1[[#This Row],[Total Selling Value]]-Tabla1_1[[#This Row],[total_discount_value]]-Tabla1_1[[#This Row],[Total Buying Value]]</f>
        <v>-27.879500000000007</v>
      </c>
      <c r="AA60" s="23">
        <f>Tabla1_1[[#This Row],[beneficio_descuento]]/Tabla1_1[[#This Row],[Total Selling Value]]</f>
        <v>-5.9565217391304361E-2</v>
      </c>
    </row>
    <row r="61" spans="1:27">
      <c r="A61">
        <v>44271</v>
      </c>
      <c r="B61" t="s">
        <v>55</v>
      </c>
      <c r="C61" t="s">
        <v>278</v>
      </c>
      <c r="D61">
        <v>14</v>
      </c>
      <c r="E61" t="s">
        <v>70</v>
      </c>
      <c r="F61" t="s">
        <v>138</v>
      </c>
      <c r="G61">
        <v>2</v>
      </c>
      <c r="H61" t="s">
        <v>107</v>
      </c>
      <c r="I61" t="s">
        <v>120</v>
      </c>
      <c r="J61" t="s">
        <v>123</v>
      </c>
      <c r="K61" s="4">
        <v>73</v>
      </c>
      <c r="L61" s="4">
        <v>94.17</v>
      </c>
      <c r="M61" s="4">
        <v>1022</v>
      </c>
      <c r="N61" s="4">
        <v>1318.38</v>
      </c>
      <c r="O61">
        <v>16</v>
      </c>
      <c r="P61" t="s">
        <v>128</v>
      </c>
      <c r="Q61">
        <v>2021</v>
      </c>
      <c r="R61" s="3">
        <v>44271</v>
      </c>
      <c r="S61" s="4">
        <v>26.367600000000003</v>
      </c>
      <c r="T61" s="4">
        <v>21.17</v>
      </c>
      <c r="U61" s="4">
        <v>296.38</v>
      </c>
      <c r="V61" s="23">
        <v>0.22480620155038758</v>
      </c>
      <c r="W61" t="s">
        <v>147</v>
      </c>
      <c r="X61" t="s">
        <v>219</v>
      </c>
      <c r="Y61" t="s">
        <v>270</v>
      </c>
      <c r="Z61" s="4">
        <f>Tabla1_1[[#This Row],[Total Selling Value]]-Tabla1_1[[#This Row],[total_discount_value]]-Tabla1_1[[#This Row],[Total Buying Value]]</f>
        <v>270.01240000000007</v>
      </c>
      <c r="AA61" s="23">
        <f>Tabla1_1[[#This Row],[beneficio_descuento]]/Tabla1_1[[#This Row],[Total Selling Value]]</f>
        <v>0.20480620155038765</v>
      </c>
    </row>
    <row r="62" spans="1:27">
      <c r="A62">
        <v>44273</v>
      </c>
      <c r="B62" t="s">
        <v>30</v>
      </c>
      <c r="C62" t="s">
        <v>279</v>
      </c>
      <c r="D62">
        <v>8</v>
      </c>
      <c r="E62" t="s">
        <v>68</v>
      </c>
      <c r="F62" t="s">
        <v>138</v>
      </c>
      <c r="G62">
        <v>7</v>
      </c>
      <c r="H62" t="s">
        <v>80</v>
      </c>
      <c r="I62" t="s">
        <v>118</v>
      </c>
      <c r="J62" t="s">
        <v>122</v>
      </c>
      <c r="K62" s="4">
        <v>120</v>
      </c>
      <c r="L62" s="4">
        <v>162</v>
      </c>
      <c r="M62" s="4">
        <v>960</v>
      </c>
      <c r="N62" s="4">
        <v>1296</v>
      </c>
      <c r="O62">
        <v>18</v>
      </c>
      <c r="P62" t="s">
        <v>128</v>
      </c>
      <c r="Q62">
        <v>2021</v>
      </c>
      <c r="R62" s="3">
        <v>44273</v>
      </c>
      <c r="S62" s="4">
        <v>90.720000000000013</v>
      </c>
      <c r="T62" s="4">
        <v>42</v>
      </c>
      <c r="U62" s="4">
        <v>336</v>
      </c>
      <c r="V62" s="23">
        <v>0.25925925925925924</v>
      </c>
      <c r="W62" t="s">
        <v>147</v>
      </c>
      <c r="X62" t="s">
        <v>219</v>
      </c>
      <c r="Y62" t="s">
        <v>270</v>
      </c>
      <c r="Z62" s="4">
        <f>Tabla1_1[[#This Row],[Total Selling Value]]-Tabla1_1[[#This Row],[total_discount_value]]-Tabla1_1[[#This Row],[Total Buying Value]]</f>
        <v>245.27999999999997</v>
      </c>
      <c r="AA62" s="23">
        <f>Tabla1_1[[#This Row],[beneficio_descuento]]/Tabla1_1[[#This Row],[Total Selling Value]]</f>
        <v>0.18925925925925924</v>
      </c>
    </row>
    <row r="63" spans="1:27">
      <c r="A63">
        <v>44274</v>
      </c>
      <c r="B63" t="s">
        <v>53</v>
      </c>
      <c r="C63" t="s">
        <v>280</v>
      </c>
      <c r="D63">
        <v>9</v>
      </c>
      <c r="E63" t="s">
        <v>71</v>
      </c>
      <c r="F63" t="s">
        <v>138</v>
      </c>
      <c r="G63">
        <v>6</v>
      </c>
      <c r="H63" t="s">
        <v>105</v>
      </c>
      <c r="I63" t="s">
        <v>121</v>
      </c>
      <c r="J63" t="s">
        <v>125</v>
      </c>
      <c r="K63" s="4">
        <v>37</v>
      </c>
      <c r="L63" s="4">
        <v>41.81</v>
      </c>
      <c r="M63" s="4">
        <v>333</v>
      </c>
      <c r="N63" s="4">
        <v>376.29</v>
      </c>
      <c r="O63">
        <v>19</v>
      </c>
      <c r="P63" t="s">
        <v>128</v>
      </c>
      <c r="Q63">
        <v>2021</v>
      </c>
      <c r="R63" s="3">
        <v>44274</v>
      </c>
      <c r="S63" s="4">
        <v>22.577400000000001</v>
      </c>
      <c r="T63" s="4">
        <v>4.8100000000000023</v>
      </c>
      <c r="U63" s="4">
        <v>43.29000000000002</v>
      </c>
      <c r="V63" s="23">
        <v>0.11504424778761067</v>
      </c>
      <c r="W63" t="s">
        <v>179</v>
      </c>
      <c r="X63" t="s">
        <v>219</v>
      </c>
      <c r="Y63" t="s">
        <v>270</v>
      </c>
      <c r="Z63" s="4">
        <f>Tabla1_1[[#This Row],[Total Selling Value]]-Tabla1_1[[#This Row],[total_discount_value]]-Tabla1_1[[#This Row],[Total Buying Value]]</f>
        <v>20.712600000000009</v>
      </c>
      <c r="AA63" s="23">
        <f>Tabla1_1[[#This Row],[beneficio_descuento]]/Tabla1_1[[#This Row],[Total Selling Value]]</f>
        <v>5.5044247787610641E-2</v>
      </c>
    </row>
    <row r="64" spans="1:27">
      <c r="A64">
        <v>44276</v>
      </c>
      <c r="B64" t="s">
        <v>34</v>
      </c>
      <c r="C64" t="s">
        <v>281</v>
      </c>
      <c r="D64">
        <v>13</v>
      </c>
      <c r="E64" t="s">
        <v>71</v>
      </c>
      <c r="F64" t="s">
        <v>71</v>
      </c>
      <c r="G64">
        <v>25</v>
      </c>
      <c r="H64" t="s">
        <v>84</v>
      </c>
      <c r="I64" t="s">
        <v>117</v>
      </c>
      <c r="J64" t="s">
        <v>124</v>
      </c>
      <c r="K64" s="4">
        <v>61</v>
      </c>
      <c r="L64" s="4">
        <v>76.25</v>
      </c>
      <c r="M64" s="4">
        <v>793</v>
      </c>
      <c r="N64" s="4">
        <v>991.25</v>
      </c>
      <c r="O64">
        <v>21</v>
      </c>
      <c r="P64" t="s">
        <v>128</v>
      </c>
      <c r="Q64">
        <v>2021</v>
      </c>
      <c r="R64" s="3">
        <v>44276</v>
      </c>
      <c r="S64" s="4">
        <v>247.8125</v>
      </c>
      <c r="T64" s="4">
        <v>15.25</v>
      </c>
      <c r="U64" s="4">
        <v>198.25</v>
      </c>
      <c r="V64" s="23">
        <v>0.2</v>
      </c>
      <c r="W64" t="s">
        <v>147</v>
      </c>
      <c r="X64" t="s">
        <v>216</v>
      </c>
      <c r="Y64" t="s">
        <v>270</v>
      </c>
      <c r="Z64" s="4">
        <f>Tabla1_1[[#This Row],[Total Selling Value]]-Tabla1_1[[#This Row],[total_discount_value]]-Tabla1_1[[#This Row],[Total Buying Value]]</f>
        <v>-49.5625</v>
      </c>
      <c r="AA64" s="23">
        <f>Tabla1_1[[#This Row],[beneficio_descuento]]/Tabla1_1[[#This Row],[Total Selling Value]]</f>
        <v>-0.05</v>
      </c>
    </row>
    <row r="65" spans="1:27">
      <c r="A65">
        <v>44276</v>
      </c>
      <c r="B65" t="s">
        <v>54</v>
      </c>
      <c r="C65" t="s">
        <v>282</v>
      </c>
      <c r="D65">
        <v>7</v>
      </c>
      <c r="E65" t="s">
        <v>70</v>
      </c>
      <c r="F65" t="s">
        <v>71</v>
      </c>
      <c r="G65">
        <v>18</v>
      </c>
      <c r="H65" t="s">
        <v>106</v>
      </c>
      <c r="I65" t="s">
        <v>118</v>
      </c>
      <c r="J65" t="s">
        <v>125</v>
      </c>
      <c r="K65" s="4">
        <v>37</v>
      </c>
      <c r="L65" s="4">
        <v>42.55</v>
      </c>
      <c r="M65" s="4">
        <v>259</v>
      </c>
      <c r="N65" s="4">
        <v>297.85000000000002</v>
      </c>
      <c r="O65">
        <v>21</v>
      </c>
      <c r="P65" t="s">
        <v>128</v>
      </c>
      <c r="Q65">
        <v>2021</v>
      </c>
      <c r="R65" s="3">
        <v>44276</v>
      </c>
      <c r="S65" s="4">
        <v>53.613</v>
      </c>
      <c r="T65" s="4">
        <v>5.5499999999999972</v>
      </c>
      <c r="U65" s="4">
        <v>38.84999999999998</v>
      </c>
      <c r="V65" s="23">
        <v>0.13043478260869557</v>
      </c>
      <c r="W65" t="s">
        <v>179</v>
      </c>
      <c r="X65" t="s">
        <v>216</v>
      </c>
      <c r="Y65" t="s">
        <v>270</v>
      </c>
      <c r="Z65" s="4">
        <f>Tabla1_1[[#This Row],[Total Selling Value]]-Tabla1_1[[#This Row],[total_discount_value]]-Tabla1_1[[#This Row],[Total Buying Value]]</f>
        <v>-14.762999999999977</v>
      </c>
      <c r="AA65" s="23">
        <f>Tabla1_1[[#This Row],[beneficio_descuento]]/Tabla1_1[[#This Row],[Total Selling Value]]</f>
        <v>-4.9565217391304268E-2</v>
      </c>
    </row>
    <row r="66" spans="1:27">
      <c r="A66">
        <v>44277</v>
      </c>
      <c r="B66" t="s">
        <v>49</v>
      </c>
      <c r="C66" t="s">
        <v>283</v>
      </c>
      <c r="D66">
        <v>8</v>
      </c>
      <c r="E66" t="s">
        <v>71</v>
      </c>
      <c r="F66" t="s">
        <v>71</v>
      </c>
      <c r="G66">
        <v>47</v>
      </c>
      <c r="H66" t="s">
        <v>101</v>
      </c>
      <c r="I66" t="s">
        <v>119</v>
      </c>
      <c r="J66" t="s">
        <v>123</v>
      </c>
      <c r="K66" s="4">
        <v>105</v>
      </c>
      <c r="L66" s="4">
        <v>142.80000000000001</v>
      </c>
      <c r="M66" s="4">
        <v>840</v>
      </c>
      <c r="N66" s="4">
        <v>1142.4000000000001</v>
      </c>
      <c r="O66">
        <v>22</v>
      </c>
      <c r="P66" t="s">
        <v>128</v>
      </c>
      <c r="Q66">
        <v>2021</v>
      </c>
      <c r="R66" s="3">
        <v>44277</v>
      </c>
      <c r="S66" s="4">
        <v>536.928</v>
      </c>
      <c r="T66" s="4">
        <v>37.800000000000011</v>
      </c>
      <c r="U66" s="4">
        <v>302.40000000000009</v>
      </c>
      <c r="V66" s="23">
        <v>0.26470588235294124</v>
      </c>
      <c r="W66" t="s">
        <v>147</v>
      </c>
      <c r="X66" t="s">
        <v>216</v>
      </c>
      <c r="Y66" t="s">
        <v>270</v>
      </c>
      <c r="Z66" s="4">
        <f>Tabla1_1[[#This Row],[Total Selling Value]]-Tabla1_1[[#This Row],[total_discount_value]]-Tabla1_1[[#This Row],[Total Buying Value]]</f>
        <v>-234.52799999999991</v>
      </c>
      <c r="AA66" s="23">
        <f>Tabla1_1[[#This Row],[beneficio_descuento]]/Tabla1_1[[#This Row],[Total Selling Value]]</f>
        <v>-0.20529411764705874</v>
      </c>
    </row>
    <row r="67" spans="1:27">
      <c r="A67">
        <v>44277</v>
      </c>
      <c r="B67" t="s">
        <v>55</v>
      </c>
      <c r="C67" t="s">
        <v>284</v>
      </c>
      <c r="D67">
        <v>4</v>
      </c>
      <c r="E67" t="s">
        <v>71</v>
      </c>
      <c r="F67" t="s">
        <v>71</v>
      </c>
      <c r="G67">
        <v>39</v>
      </c>
      <c r="H67" t="s">
        <v>107</v>
      </c>
      <c r="I67" t="s">
        <v>120</v>
      </c>
      <c r="J67" t="s">
        <v>123</v>
      </c>
      <c r="K67" s="4">
        <v>73</v>
      </c>
      <c r="L67" s="4">
        <v>94.17</v>
      </c>
      <c r="M67" s="4">
        <v>292</v>
      </c>
      <c r="N67" s="4">
        <v>376.68</v>
      </c>
      <c r="O67">
        <v>22</v>
      </c>
      <c r="P67" t="s">
        <v>128</v>
      </c>
      <c r="Q67">
        <v>2021</v>
      </c>
      <c r="R67" s="3">
        <v>44277</v>
      </c>
      <c r="S67" s="4">
        <v>146.90520000000001</v>
      </c>
      <c r="T67" s="4">
        <v>21.17</v>
      </c>
      <c r="U67" s="4">
        <v>84.68</v>
      </c>
      <c r="V67" s="23">
        <v>0.22480620155038761</v>
      </c>
      <c r="W67" t="s">
        <v>179</v>
      </c>
      <c r="X67" t="s">
        <v>216</v>
      </c>
      <c r="Y67" t="s">
        <v>270</v>
      </c>
      <c r="Z67" s="4">
        <f>Tabla1_1[[#This Row],[Total Selling Value]]-Tabla1_1[[#This Row],[total_discount_value]]-Tabla1_1[[#This Row],[Total Buying Value]]</f>
        <v>-62.225200000000001</v>
      </c>
      <c r="AA67" s="23">
        <f>Tabla1_1[[#This Row],[beneficio_descuento]]/Tabla1_1[[#This Row],[Total Selling Value]]</f>
        <v>-0.16519379844961241</v>
      </c>
    </row>
    <row r="68" spans="1:27">
      <c r="A68">
        <v>44280</v>
      </c>
      <c r="B68" t="s">
        <v>20</v>
      </c>
      <c r="C68" t="s">
        <v>285</v>
      </c>
      <c r="D68">
        <v>14</v>
      </c>
      <c r="E68" t="s">
        <v>71</v>
      </c>
      <c r="F68" t="s">
        <v>138</v>
      </c>
      <c r="G68">
        <v>7</v>
      </c>
      <c r="H68" t="s">
        <v>73</v>
      </c>
      <c r="I68" t="s">
        <v>117</v>
      </c>
      <c r="J68" t="s">
        <v>122</v>
      </c>
      <c r="K68" s="4">
        <v>144</v>
      </c>
      <c r="L68" s="4">
        <v>156.96</v>
      </c>
      <c r="M68" s="4">
        <v>2016</v>
      </c>
      <c r="N68" s="4">
        <v>2197.44</v>
      </c>
      <c r="O68">
        <v>25</v>
      </c>
      <c r="P68" t="s">
        <v>128</v>
      </c>
      <c r="Q68">
        <v>2021</v>
      </c>
      <c r="R68" s="3">
        <v>44280</v>
      </c>
      <c r="S68" s="4">
        <v>153.82080000000002</v>
      </c>
      <c r="T68" s="4">
        <v>12.960000000000008</v>
      </c>
      <c r="U68" s="4">
        <v>181.44000000000011</v>
      </c>
      <c r="V68" s="23">
        <v>8.2568807339449588E-2</v>
      </c>
      <c r="W68" t="s">
        <v>178</v>
      </c>
      <c r="X68" t="s">
        <v>219</v>
      </c>
      <c r="Y68" t="s">
        <v>270</v>
      </c>
      <c r="Z68" s="4">
        <f>Tabla1_1[[#This Row],[Total Selling Value]]-Tabla1_1[[#This Row],[total_discount_value]]-Tabla1_1[[#This Row],[Total Buying Value]]</f>
        <v>27.619200000000092</v>
      </c>
      <c r="AA68" s="23">
        <f>Tabla1_1[[#This Row],[beneficio_descuento]]/Tabla1_1[[#This Row],[Total Selling Value]]</f>
        <v>1.2568807339449583E-2</v>
      </c>
    </row>
    <row r="69" spans="1:27">
      <c r="A69">
        <v>44280</v>
      </c>
      <c r="B69" t="s">
        <v>35</v>
      </c>
      <c r="C69" t="s">
        <v>286</v>
      </c>
      <c r="D69">
        <v>4</v>
      </c>
      <c r="E69" t="s">
        <v>70</v>
      </c>
      <c r="F69" t="s">
        <v>138</v>
      </c>
      <c r="G69">
        <v>1</v>
      </c>
      <c r="H69" t="s">
        <v>85</v>
      </c>
      <c r="I69" t="s">
        <v>119</v>
      </c>
      <c r="J69" t="s">
        <v>123</v>
      </c>
      <c r="K69" s="4">
        <v>75</v>
      </c>
      <c r="L69" s="4">
        <v>85.5</v>
      </c>
      <c r="M69" s="4">
        <v>300</v>
      </c>
      <c r="N69" s="4">
        <v>342</v>
      </c>
      <c r="O69">
        <v>25</v>
      </c>
      <c r="P69" t="s">
        <v>128</v>
      </c>
      <c r="Q69">
        <v>2021</v>
      </c>
      <c r="R69" s="3">
        <v>44280</v>
      </c>
      <c r="S69" s="4">
        <v>3.42</v>
      </c>
      <c r="T69" s="4">
        <v>10.5</v>
      </c>
      <c r="U69" s="4">
        <v>42</v>
      </c>
      <c r="V69" s="23">
        <v>0.12280701754385964</v>
      </c>
      <c r="W69" t="s">
        <v>179</v>
      </c>
      <c r="X69" t="s">
        <v>219</v>
      </c>
      <c r="Y69" t="s">
        <v>270</v>
      </c>
      <c r="Z69" s="4">
        <f>Tabla1_1[[#This Row],[Total Selling Value]]-Tabla1_1[[#This Row],[total_discount_value]]-Tabla1_1[[#This Row],[Total Buying Value]]</f>
        <v>38.579999999999984</v>
      </c>
      <c r="AA69" s="23">
        <f>Tabla1_1[[#This Row],[beneficio_descuento]]/Tabla1_1[[#This Row],[Total Selling Value]]</f>
        <v>0.11280701754385961</v>
      </c>
    </row>
    <row r="70" spans="1:27">
      <c r="A70">
        <v>44280</v>
      </c>
      <c r="B70" t="s">
        <v>39</v>
      </c>
      <c r="C70" t="s">
        <v>287</v>
      </c>
      <c r="D70">
        <v>8</v>
      </c>
      <c r="E70" t="s">
        <v>70</v>
      </c>
      <c r="F70" t="s">
        <v>138</v>
      </c>
      <c r="G70">
        <v>17</v>
      </c>
      <c r="H70" t="s">
        <v>89</v>
      </c>
      <c r="I70" t="s">
        <v>121</v>
      </c>
      <c r="J70" t="s">
        <v>124</v>
      </c>
      <c r="K70" s="4">
        <v>47</v>
      </c>
      <c r="L70" s="4">
        <v>53.11</v>
      </c>
      <c r="M70" s="4">
        <v>376</v>
      </c>
      <c r="N70" s="4">
        <v>424.88</v>
      </c>
      <c r="O70">
        <v>25</v>
      </c>
      <c r="P70" t="s">
        <v>128</v>
      </c>
      <c r="Q70">
        <v>2021</v>
      </c>
      <c r="R70" s="3">
        <v>44280</v>
      </c>
      <c r="S70" s="4">
        <v>72.229600000000005</v>
      </c>
      <c r="T70" s="4">
        <v>6.1099999999999994</v>
      </c>
      <c r="U70" s="4">
        <v>48.879999999999995</v>
      </c>
      <c r="V70" s="23">
        <v>0.1150442477876106</v>
      </c>
      <c r="W70" t="s">
        <v>179</v>
      </c>
      <c r="X70" t="s">
        <v>219</v>
      </c>
      <c r="Y70" t="s">
        <v>270</v>
      </c>
      <c r="Z70" s="4">
        <f>Tabla1_1[[#This Row],[Total Selling Value]]-Tabla1_1[[#This Row],[total_discount_value]]-Tabla1_1[[#This Row],[Total Buying Value]]</f>
        <v>-23.349600000000009</v>
      </c>
      <c r="AA70" s="23">
        <f>Tabla1_1[[#This Row],[beneficio_descuento]]/Tabla1_1[[#This Row],[Total Selling Value]]</f>
        <v>-5.4955752212389401E-2</v>
      </c>
    </row>
    <row r="71" spans="1:27">
      <c r="A71">
        <v>44280</v>
      </c>
      <c r="B71" t="s">
        <v>21</v>
      </c>
      <c r="C71" t="s">
        <v>288</v>
      </c>
      <c r="D71">
        <v>2</v>
      </c>
      <c r="E71" t="s">
        <v>70</v>
      </c>
      <c r="F71" t="s">
        <v>71</v>
      </c>
      <c r="G71">
        <v>2</v>
      </c>
      <c r="H71" t="s">
        <v>74</v>
      </c>
      <c r="I71" t="s">
        <v>118</v>
      </c>
      <c r="J71" t="s">
        <v>123</v>
      </c>
      <c r="K71" s="4">
        <v>72</v>
      </c>
      <c r="L71" s="4">
        <v>79.92</v>
      </c>
      <c r="M71" s="4">
        <v>144</v>
      </c>
      <c r="N71" s="4">
        <v>159.84</v>
      </c>
      <c r="O71">
        <v>25</v>
      </c>
      <c r="P71" t="s">
        <v>128</v>
      </c>
      <c r="Q71">
        <v>2021</v>
      </c>
      <c r="R71" s="3">
        <v>44280</v>
      </c>
      <c r="S71" s="4">
        <v>3.1968000000000001</v>
      </c>
      <c r="T71" s="4">
        <v>7.9200000000000017</v>
      </c>
      <c r="U71" s="4">
        <v>15.840000000000003</v>
      </c>
      <c r="V71" s="23">
        <v>9.9099099099099114E-2</v>
      </c>
      <c r="W71" t="s">
        <v>179</v>
      </c>
      <c r="X71" t="s">
        <v>216</v>
      </c>
      <c r="Y71" t="s">
        <v>270</v>
      </c>
      <c r="Z71" s="4">
        <f>Tabla1_1[[#This Row],[Total Selling Value]]-Tabla1_1[[#This Row],[total_discount_value]]-Tabla1_1[[#This Row],[Total Buying Value]]</f>
        <v>12.643200000000007</v>
      </c>
      <c r="AA71" s="23">
        <f>Tabla1_1[[#This Row],[beneficio_descuento]]/Tabla1_1[[#This Row],[Total Selling Value]]</f>
        <v>7.9099099099099138E-2</v>
      </c>
    </row>
    <row r="72" spans="1:27">
      <c r="A72">
        <v>44281</v>
      </c>
      <c r="B72" t="s">
        <v>36</v>
      </c>
      <c r="C72" t="s">
        <v>289</v>
      </c>
      <c r="D72">
        <v>4</v>
      </c>
      <c r="E72" t="s">
        <v>70</v>
      </c>
      <c r="F72" t="s">
        <v>138</v>
      </c>
      <c r="G72">
        <v>23</v>
      </c>
      <c r="H72" t="s">
        <v>86</v>
      </c>
      <c r="I72" t="s">
        <v>119</v>
      </c>
      <c r="J72" t="s">
        <v>123</v>
      </c>
      <c r="K72" s="4">
        <v>98</v>
      </c>
      <c r="L72" s="4">
        <v>103.88</v>
      </c>
      <c r="M72" s="4">
        <v>392</v>
      </c>
      <c r="N72" s="4">
        <v>415.52</v>
      </c>
      <c r="O72">
        <v>26</v>
      </c>
      <c r="P72" t="s">
        <v>128</v>
      </c>
      <c r="Q72">
        <v>2021</v>
      </c>
      <c r="R72" s="3">
        <v>44281</v>
      </c>
      <c r="S72" s="4">
        <v>95.569599999999994</v>
      </c>
      <c r="T72" s="4">
        <v>5.8799999999999955</v>
      </c>
      <c r="U72" s="4">
        <v>23.519999999999982</v>
      </c>
      <c r="V72" s="23">
        <v>5.660377358490562E-2</v>
      </c>
      <c r="W72" t="s">
        <v>179</v>
      </c>
      <c r="X72" t="s">
        <v>219</v>
      </c>
      <c r="Y72" t="s">
        <v>270</v>
      </c>
      <c r="Z72" s="4">
        <f>Tabla1_1[[#This Row],[Total Selling Value]]-Tabla1_1[[#This Row],[total_discount_value]]-Tabla1_1[[#This Row],[Total Buying Value]]</f>
        <v>-72.049599999999998</v>
      </c>
      <c r="AA72" s="23">
        <f>Tabla1_1[[#This Row],[beneficio_descuento]]/Tabla1_1[[#This Row],[Total Selling Value]]</f>
        <v>-0.17339622641509433</v>
      </c>
    </row>
    <row r="73" spans="1:27">
      <c r="A73">
        <v>44281</v>
      </c>
      <c r="B73" t="s">
        <v>30</v>
      </c>
      <c r="C73" t="s">
        <v>290</v>
      </c>
      <c r="D73">
        <v>1</v>
      </c>
      <c r="E73" t="s">
        <v>70</v>
      </c>
      <c r="F73" t="s">
        <v>138</v>
      </c>
      <c r="G73">
        <v>23</v>
      </c>
      <c r="H73" t="s">
        <v>80</v>
      </c>
      <c r="I73" t="s">
        <v>118</v>
      </c>
      <c r="J73" t="s">
        <v>122</v>
      </c>
      <c r="K73" s="4">
        <v>120</v>
      </c>
      <c r="L73" s="4">
        <v>162</v>
      </c>
      <c r="M73" s="4">
        <v>120</v>
      </c>
      <c r="N73" s="4">
        <v>162</v>
      </c>
      <c r="O73">
        <v>26</v>
      </c>
      <c r="P73" t="s">
        <v>128</v>
      </c>
      <c r="Q73">
        <v>2021</v>
      </c>
      <c r="R73" s="3">
        <v>44281</v>
      </c>
      <c r="S73" s="4">
        <v>37.260000000000005</v>
      </c>
      <c r="T73" s="4">
        <v>42</v>
      </c>
      <c r="U73" s="4">
        <v>42</v>
      </c>
      <c r="V73" s="23">
        <v>0.25925925925925924</v>
      </c>
      <c r="W73" t="s">
        <v>179</v>
      </c>
      <c r="X73" t="s">
        <v>219</v>
      </c>
      <c r="Y73" t="s">
        <v>270</v>
      </c>
      <c r="Z73" s="4">
        <f>Tabla1_1[[#This Row],[Total Selling Value]]-Tabla1_1[[#This Row],[total_discount_value]]-Tabla1_1[[#This Row],[Total Buying Value]]</f>
        <v>4.7399999999999949</v>
      </c>
      <c r="AA73" s="23">
        <f>Tabla1_1[[#This Row],[beneficio_descuento]]/Tabla1_1[[#This Row],[Total Selling Value]]</f>
        <v>2.9259259259259228E-2</v>
      </c>
    </row>
    <row r="74" spans="1:27">
      <c r="A74">
        <v>44281</v>
      </c>
      <c r="B74" t="s">
        <v>40</v>
      </c>
      <c r="C74" t="s">
        <v>291</v>
      </c>
      <c r="D74">
        <v>9</v>
      </c>
      <c r="E74" t="s">
        <v>70</v>
      </c>
      <c r="F74" t="s">
        <v>71</v>
      </c>
      <c r="G74">
        <v>48</v>
      </c>
      <c r="H74" t="s">
        <v>90</v>
      </c>
      <c r="I74" t="s">
        <v>120</v>
      </c>
      <c r="J74" t="s">
        <v>122</v>
      </c>
      <c r="K74" s="4">
        <v>148</v>
      </c>
      <c r="L74" s="4">
        <v>164.28</v>
      </c>
      <c r="M74" s="4">
        <v>1332</v>
      </c>
      <c r="N74" s="4">
        <v>1478.52</v>
      </c>
      <c r="O74">
        <v>26</v>
      </c>
      <c r="P74" t="s">
        <v>128</v>
      </c>
      <c r="Q74">
        <v>2021</v>
      </c>
      <c r="R74" s="3">
        <v>44281</v>
      </c>
      <c r="S74" s="4">
        <v>709.68959999999993</v>
      </c>
      <c r="T74" s="4">
        <v>16.28</v>
      </c>
      <c r="U74" s="4">
        <v>146.52000000000001</v>
      </c>
      <c r="V74" s="23">
        <v>9.9099099099099114E-2</v>
      </c>
      <c r="W74" t="s">
        <v>147</v>
      </c>
      <c r="X74" t="s">
        <v>216</v>
      </c>
      <c r="Y74" t="s">
        <v>270</v>
      </c>
      <c r="Z74" s="4">
        <f>Tabla1_1[[#This Row],[Total Selling Value]]-Tabla1_1[[#This Row],[total_discount_value]]-Tabla1_1[[#This Row],[Total Buying Value]]</f>
        <v>-563.16959999999995</v>
      </c>
      <c r="AA74" s="23">
        <f>Tabla1_1[[#This Row],[beneficio_descuento]]/Tabla1_1[[#This Row],[Total Selling Value]]</f>
        <v>-0.3809009009009009</v>
      </c>
    </row>
    <row r="75" spans="1:27">
      <c r="A75">
        <v>44282</v>
      </c>
      <c r="B75" t="s">
        <v>48</v>
      </c>
      <c r="C75" t="s">
        <v>292</v>
      </c>
      <c r="D75">
        <v>3</v>
      </c>
      <c r="E75" t="s">
        <v>70</v>
      </c>
      <c r="F75" t="s">
        <v>71</v>
      </c>
      <c r="G75">
        <v>12</v>
      </c>
      <c r="H75" t="s">
        <v>99</v>
      </c>
      <c r="I75" t="s">
        <v>121</v>
      </c>
      <c r="J75" t="s">
        <v>122</v>
      </c>
      <c r="K75" s="4">
        <v>148</v>
      </c>
      <c r="L75" s="4">
        <v>201.28</v>
      </c>
      <c r="M75" s="4">
        <v>444</v>
      </c>
      <c r="N75" s="4">
        <v>603.84</v>
      </c>
      <c r="O75">
        <v>27</v>
      </c>
      <c r="P75" t="s">
        <v>128</v>
      </c>
      <c r="Q75">
        <v>2021</v>
      </c>
      <c r="R75" s="3">
        <v>44282</v>
      </c>
      <c r="S75" s="4">
        <v>72.460800000000006</v>
      </c>
      <c r="T75" s="4">
        <v>53.28</v>
      </c>
      <c r="U75" s="4">
        <v>159.84</v>
      </c>
      <c r="V75" s="23">
        <v>0.26470588235294118</v>
      </c>
      <c r="W75" t="s">
        <v>179</v>
      </c>
      <c r="X75" t="s">
        <v>216</v>
      </c>
      <c r="Y75" t="s">
        <v>270</v>
      </c>
      <c r="Z75" s="4">
        <f>Tabla1_1[[#This Row],[Total Selling Value]]-Tabla1_1[[#This Row],[total_discount_value]]-Tabla1_1[[#This Row],[Total Buying Value]]</f>
        <v>87.379200000000083</v>
      </c>
      <c r="AA75" s="23">
        <f>Tabla1_1[[#This Row],[beneficio_descuento]]/Tabla1_1[[#This Row],[Total Selling Value]]</f>
        <v>0.1447058823529413</v>
      </c>
    </row>
    <row r="76" spans="1:27">
      <c r="A76">
        <v>44283</v>
      </c>
      <c r="B76" t="s">
        <v>56</v>
      </c>
      <c r="C76" t="s">
        <v>293</v>
      </c>
      <c r="D76">
        <v>8</v>
      </c>
      <c r="E76" t="s">
        <v>71</v>
      </c>
      <c r="F76" t="s">
        <v>138</v>
      </c>
      <c r="G76">
        <v>1</v>
      </c>
      <c r="H76" t="s">
        <v>108</v>
      </c>
      <c r="I76" t="s">
        <v>119</v>
      </c>
      <c r="J76" t="s">
        <v>124</v>
      </c>
      <c r="K76" s="4">
        <v>43</v>
      </c>
      <c r="L76" s="4">
        <v>47.73</v>
      </c>
      <c r="M76" s="4">
        <v>344</v>
      </c>
      <c r="N76" s="4">
        <v>381.84</v>
      </c>
      <c r="O76">
        <v>28</v>
      </c>
      <c r="P76" t="s">
        <v>128</v>
      </c>
      <c r="Q76">
        <v>2021</v>
      </c>
      <c r="R76" s="3">
        <v>44283</v>
      </c>
      <c r="S76" s="4">
        <v>3.8184</v>
      </c>
      <c r="T76" s="4">
        <v>4.7299999999999969</v>
      </c>
      <c r="U76" s="4">
        <v>37.839999999999975</v>
      </c>
      <c r="V76" s="23">
        <v>9.9099099099099044E-2</v>
      </c>
      <c r="W76" t="s">
        <v>179</v>
      </c>
      <c r="X76" t="s">
        <v>219</v>
      </c>
      <c r="Y76" t="s">
        <v>270</v>
      </c>
      <c r="Z76" s="4">
        <f>Tabla1_1[[#This Row],[Total Selling Value]]-Tabla1_1[[#This Row],[total_discount_value]]-Tabla1_1[[#This Row],[Total Buying Value]]</f>
        <v>34.021599999999978</v>
      </c>
      <c r="AA76" s="23">
        <f>Tabla1_1[[#This Row],[beneficio_descuento]]/Tabla1_1[[#This Row],[Total Selling Value]]</f>
        <v>8.9099099099099049E-2</v>
      </c>
    </row>
    <row r="77" spans="1:27">
      <c r="A77">
        <v>44285</v>
      </c>
      <c r="B77" t="s">
        <v>21</v>
      </c>
      <c r="C77" t="s">
        <v>294</v>
      </c>
      <c r="D77">
        <v>1</v>
      </c>
      <c r="E77" t="s">
        <v>71</v>
      </c>
      <c r="F77" t="s">
        <v>138</v>
      </c>
      <c r="G77">
        <v>43</v>
      </c>
      <c r="H77" t="s">
        <v>74</v>
      </c>
      <c r="I77" t="s">
        <v>118</v>
      </c>
      <c r="J77" t="s">
        <v>123</v>
      </c>
      <c r="K77" s="4">
        <v>72</v>
      </c>
      <c r="L77" s="4">
        <v>79.92</v>
      </c>
      <c r="M77" s="4">
        <v>72</v>
      </c>
      <c r="N77" s="4">
        <v>79.92</v>
      </c>
      <c r="O77">
        <v>30</v>
      </c>
      <c r="P77" t="s">
        <v>128</v>
      </c>
      <c r="Q77">
        <v>2021</v>
      </c>
      <c r="R77" s="3">
        <v>44285</v>
      </c>
      <c r="S77" s="4">
        <v>34.365600000000001</v>
      </c>
      <c r="T77" s="4">
        <v>7.9200000000000017</v>
      </c>
      <c r="U77" s="4">
        <v>7.9200000000000017</v>
      </c>
      <c r="V77" s="23">
        <v>9.9099099099099114E-2</v>
      </c>
      <c r="W77" t="s">
        <v>179</v>
      </c>
      <c r="X77" t="s">
        <v>219</v>
      </c>
      <c r="Y77" t="s">
        <v>270</v>
      </c>
      <c r="Z77" s="4">
        <f>Tabla1_1[[#This Row],[Total Selling Value]]-Tabla1_1[[#This Row],[total_discount_value]]-Tabla1_1[[#This Row],[Total Buying Value]]</f>
        <v>-26.445599999999999</v>
      </c>
      <c r="AA77" s="23">
        <f>Tabla1_1[[#This Row],[beneficio_descuento]]/Tabla1_1[[#This Row],[Total Selling Value]]</f>
        <v>-0.33090090090090091</v>
      </c>
    </row>
    <row r="78" spans="1:27">
      <c r="A78">
        <v>44286</v>
      </c>
      <c r="B78" t="s">
        <v>30</v>
      </c>
      <c r="C78" t="s">
        <v>295</v>
      </c>
      <c r="D78">
        <v>3</v>
      </c>
      <c r="E78" t="s">
        <v>70</v>
      </c>
      <c r="F78" t="s">
        <v>138</v>
      </c>
      <c r="G78">
        <v>24</v>
      </c>
      <c r="H78" t="s">
        <v>80</v>
      </c>
      <c r="I78" t="s">
        <v>118</v>
      </c>
      <c r="J78" t="s">
        <v>122</v>
      </c>
      <c r="K78" s="4">
        <v>120</v>
      </c>
      <c r="L78" s="4">
        <v>162</v>
      </c>
      <c r="M78" s="4">
        <v>360</v>
      </c>
      <c r="N78" s="4">
        <v>486</v>
      </c>
      <c r="O78">
        <v>31</v>
      </c>
      <c r="P78" t="s">
        <v>128</v>
      </c>
      <c r="Q78">
        <v>2021</v>
      </c>
      <c r="R78" s="3">
        <v>44286</v>
      </c>
      <c r="S78" s="4">
        <v>116.64</v>
      </c>
      <c r="T78" s="4">
        <v>42</v>
      </c>
      <c r="U78" s="4">
        <v>126</v>
      </c>
      <c r="V78" s="23">
        <v>0.25925925925925924</v>
      </c>
      <c r="W78" t="s">
        <v>179</v>
      </c>
      <c r="X78" t="s">
        <v>219</v>
      </c>
      <c r="Y78" t="s">
        <v>270</v>
      </c>
      <c r="Z78" s="4">
        <f>Tabla1_1[[#This Row],[Total Selling Value]]-Tabla1_1[[#This Row],[total_discount_value]]-Tabla1_1[[#This Row],[Total Buying Value]]</f>
        <v>9.3600000000000136</v>
      </c>
      <c r="AA78" s="23">
        <f>Tabla1_1[[#This Row],[beneficio_descuento]]/Tabla1_1[[#This Row],[Total Selling Value]]</f>
        <v>1.9259259259259288E-2</v>
      </c>
    </row>
    <row r="79" spans="1:27">
      <c r="A79">
        <v>44290</v>
      </c>
      <c r="B79" t="s">
        <v>37</v>
      </c>
      <c r="C79" t="s">
        <v>296</v>
      </c>
      <c r="D79">
        <v>4</v>
      </c>
      <c r="E79" t="s">
        <v>70</v>
      </c>
      <c r="F79" t="s">
        <v>138</v>
      </c>
      <c r="G79">
        <v>12</v>
      </c>
      <c r="H79" t="s">
        <v>87</v>
      </c>
      <c r="I79" t="s">
        <v>118</v>
      </c>
      <c r="J79" t="s">
        <v>123</v>
      </c>
      <c r="K79" s="4">
        <v>90</v>
      </c>
      <c r="L79" s="4">
        <v>115.2</v>
      </c>
      <c r="M79" s="4">
        <v>360</v>
      </c>
      <c r="N79" s="4">
        <v>460.8</v>
      </c>
      <c r="O79">
        <v>4</v>
      </c>
      <c r="P79" t="s">
        <v>129</v>
      </c>
      <c r="Q79">
        <v>2021</v>
      </c>
      <c r="R79" s="3">
        <v>44290</v>
      </c>
      <c r="S79" s="4">
        <v>55.295999999999999</v>
      </c>
      <c r="T79" s="4">
        <v>25.200000000000003</v>
      </c>
      <c r="U79" s="4">
        <v>100.80000000000001</v>
      </c>
      <c r="V79" s="23">
        <v>0.21875000000000003</v>
      </c>
      <c r="W79" t="s">
        <v>179</v>
      </c>
      <c r="X79" t="s">
        <v>219</v>
      </c>
      <c r="Y79" t="s">
        <v>297</v>
      </c>
      <c r="Z79" s="4">
        <f>Tabla1_1[[#This Row],[Total Selling Value]]-Tabla1_1[[#This Row],[total_discount_value]]-Tabla1_1[[#This Row],[Total Buying Value]]</f>
        <v>45.504000000000019</v>
      </c>
      <c r="AA79" s="23">
        <f>Tabla1_1[[#This Row],[beneficio_descuento]]/Tabla1_1[[#This Row],[Total Selling Value]]</f>
        <v>9.8750000000000032E-2</v>
      </c>
    </row>
    <row r="80" spans="1:27">
      <c r="A80">
        <v>44290</v>
      </c>
      <c r="B80" t="s">
        <v>57</v>
      </c>
      <c r="C80" t="s">
        <v>298</v>
      </c>
      <c r="D80">
        <v>9</v>
      </c>
      <c r="E80" t="s">
        <v>71</v>
      </c>
      <c r="F80" t="s">
        <v>138</v>
      </c>
      <c r="G80">
        <v>9</v>
      </c>
      <c r="H80" t="s">
        <v>109</v>
      </c>
      <c r="I80" t="s">
        <v>119</v>
      </c>
      <c r="J80" t="s">
        <v>125</v>
      </c>
      <c r="K80" s="4">
        <v>6</v>
      </c>
      <c r="L80" s="4">
        <v>7.8599999999999994</v>
      </c>
      <c r="M80" s="4">
        <v>54</v>
      </c>
      <c r="N80" s="4">
        <v>70.739999999999995</v>
      </c>
      <c r="O80">
        <v>4</v>
      </c>
      <c r="P80" t="s">
        <v>129</v>
      </c>
      <c r="Q80">
        <v>2021</v>
      </c>
      <c r="R80" s="3">
        <v>44290</v>
      </c>
      <c r="S80" s="4">
        <v>6.3665999999999991</v>
      </c>
      <c r="T80" s="4">
        <v>1.8599999999999994</v>
      </c>
      <c r="U80" s="4">
        <v>16.739999999999995</v>
      </c>
      <c r="V80" s="23">
        <v>0.23664122137404575</v>
      </c>
      <c r="W80" t="s">
        <v>179</v>
      </c>
      <c r="X80" t="s">
        <v>219</v>
      </c>
      <c r="Y80" t="s">
        <v>297</v>
      </c>
      <c r="Z80" s="4">
        <f>Tabla1_1[[#This Row],[Total Selling Value]]-Tabla1_1[[#This Row],[total_discount_value]]-Tabla1_1[[#This Row],[Total Buying Value]]</f>
        <v>10.37339999999999</v>
      </c>
      <c r="AA80" s="23">
        <f>Tabla1_1[[#This Row],[beneficio_descuento]]/Tabla1_1[[#This Row],[Total Selling Value]]</f>
        <v>0.14664122137404567</v>
      </c>
    </row>
    <row r="81" spans="1:27">
      <c r="A81">
        <v>44291</v>
      </c>
      <c r="B81" t="s">
        <v>25</v>
      </c>
      <c r="C81" t="s">
        <v>299</v>
      </c>
      <c r="D81">
        <v>15</v>
      </c>
      <c r="E81" t="s">
        <v>71</v>
      </c>
      <c r="F81" t="s">
        <v>71</v>
      </c>
      <c r="G81">
        <v>9</v>
      </c>
      <c r="H81" t="s">
        <v>78</v>
      </c>
      <c r="I81" t="s">
        <v>121</v>
      </c>
      <c r="J81" t="s">
        <v>123</v>
      </c>
      <c r="K81" s="4">
        <v>93</v>
      </c>
      <c r="L81" s="4">
        <v>104.16</v>
      </c>
      <c r="M81" s="4">
        <v>1395</v>
      </c>
      <c r="N81" s="4">
        <v>1562.4</v>
      </c>
      <c r="O81">
        <v>5</v>
      </c>
      <c r="P81" t="s">
        <v>129</v>
      </c>
      <c r="Q81">
        <v>2021</v>
      </c>
      <c r="R81" s="3">
        <v>44291</v>
      </c>
      <c r="S81" s="4">
        <v>140.61600000000001</v>
      </c>
      <c r="T81" s="4">
        <v>11.159999999999997</v>
      </c>
      <c r="U81" s="4">
        <v>167.39999999999995</v>
      </c>
      <c r="V81" s="23">
        <v>0.10714285714285711</v>
      </c>
      <c r="W81" t="s">
        <v>147</v>
      </c>
      <c r="X81" t="s">
        <v>216</v>
      </c>
      <c r="Y81" t="s">
        <v>297</v>
      </c>
      <c r="Z81" s="4">
        <f>Tabla1_1[[#This Row],[Total Selling Value]]-Tabla1_1[[#This Row],[total_discount_value]]-Tabla1_1[[#This Row],[Total Buying Value]]</f>
        <v>26.784000000000106</v>
      </c>
      <c r="AA81" s="23">
        <f>Tabla1_1[[#This Row],[beneficio_descuento]]/Tabla1_1[[#This Row],[Total Selling Value]]</f>
        <v>1.714285714285721E-2</v>
      </c>
    </row>
    <row r="82" spans="1:27">
      <c r="A82">
        <v>44295</v>
      </c>
      <c r="B82" t="s">
        <v>44</v>
      </c>
      <c r="C82" t="s">
        <v>300</v>
      </c>
      <c r="D82">
        <v>3</v>
      </c>
      <c r="E82" t="s">
        <v>71</v>
      </c>
      <c r="F82" t="s">
        <v>71</v>
      </c>
      <c r="G82">
        <v>22</v>
      </c>
      <c r="H82" t="s">
        <v>95</v>
      </c>
      <c r="I82" t="s">
        <v>119</v>
      </c>
      <c r="J82" t="s">
        <v>122</v>
      </c>
      <c r="K82" s="4">
        <v>133</v>
      </c>
      <c r="L82" s="4">
        <v>155.61000000000001</v>
      </c>
      <c r="M82" s="4">
        <v>399</v>
      </c>
      <c r="N82" s="4">
        <v>466.83</v>
      </c>
      <c r="O82">
        <v>9</v>
      </c>
      <c r="P82" t="s">
        <v>129</v>
      </c>
      <c r="Q82">
        <v>2021</v>
      </c>
      <c r="R82" s="3">
        <v>44295</v>
      </c>
      <c r="S82" s="4">
        <v>102.7026</v>
      </c>
      <c r="T82" s="4">
        <v>22.610000000000014</v>
      </c>
      <c r="U82" s="4">
        <v>67.830000000000041</v>
      </c>
      <c r="V82" s="23">
        <v>0.14529914529914539</v>
      </c>
      <c r="W82" t="s">
        <v>179</v>
      </c>
      <c r="X82" t="s">
        <v>216</v>
      </c>
      <c r="Y82" t="s">
        <v>297</v>
      </c>
      <c r="Z82" s="4">
        <f>Tabla1_1[[#This Row],[Total Selling Value]]-Tabla1_1[[#This Row],[total_discount_value]]-Tabla1_1[[#This Row],[Total Buying Value]]</f>
        <v>-34.872600000000034</v>
      </c>
      <c r="AA82" s="23">
        <f>Tabla1_1[[#This Row],[beneficio_descuento]]/Tabla1_1[[#This Row],[Total Selling Value]]</f>
        <v>-7.4700854700854774E-2</v>
      </c>
    </row>
    <row r="83" spans="1:27">
      <c r="A83">
        <v>44296</v>
      </c>
      <c r="B83" t="s">
        <v>42</v>
      </c>
      <c r="C83" t="s">
        <v>301</v>
      </c>
      <c r="D83">
        <v>14</v>
      </c>
      <c r="E83" t="s">
        <v>70</v>
      </c>
      <c r="F83" t="s">
        <v>71</v>
      </c>
      <c r="G83">
        <v>16</v>
      </c>
      <c r="H83" t="s">
        <v>92</v>
      </c>
      <c r="I83" t="s">
        <v>117</v>
      </c>
      <c r="J83" t="s">
        <v>122</v>
      </c>
      <c r="K83" s="4">
        <v>121</v>
      </c>
      <c r="L83" s="4">
        <v>141.57</v>
      </c>
      <c r="M83" s="4">
        <v>1694</v>
      </c>
      <c r="N83" s="4">
        <v>1981.98</v>
      </c>
      <c r="O83">
        <v>10</v>
      </c>
      <c r="P83" t="s">
        <v>129</v>
      </c>
      <c r="Q83">
        <v>2021</v>
      </c>
      <c r="R83" s="3">
        <v>44296</v>
      </c>
      <c r="S83" s="4">
        <v>317.11680000000001</v>
      </c>
      <c r="T83" s="4">
        <v>20.569999999999993</v>
      </c>
      <c r="U83" s="4">
        <v>287.9799999999999</v>
      </c>
      <c r="V83" s="23">
        <v>0.14529914529914525</v>
      </c>
      <c r="W83" t="s">
        <v>178</v>
      </c>
      <c r="X83" t="s">
        <v>216</v>
      </c>
      <c r="Y83" t="s">
        <v>297</v>
      </c>
      <c r="Z83" s="4">
        <f>Tabla1_1[[#This Row],[Total Selling Value]]-Tabla1_1[[#This Row],[total_discount_value]]-Tabla1_1[[#This Row],[Total Buying Value]]</f>
        <v>-29.136799999999994</v>
      </c>
      <c r="AA83" s="23">
        <f>Tabla1_1[[#This Row],[beneficio_descuento]]/Tabla1_1[[#This Row],[Total Selling Value]]</f>
        <v>-1.4700854700854698E-2</v>
      </c>
    </row>
    <row r="84" spans="1:27">
      <c r="A84">
        <v>44298</v>
      </c>
      <c r="B84" t="s">
        <v>28</v>
      </c>
      <c r="C84" t="s">
        <v>302</v>
      </c>
      <c r="D84">
        <v>3</v>
      </c>
      <c r="E84" t="s">
        <v>70</v>
      </c>
      <c r="F84" t="s">
        <v>138</v>
      </c>
      <c r="G84">
        <v>15</v>
      </c>
      <c r="H84" t="s">
        <v>93</v>
      </c>
      <c r="I84" t="s">
        <v>118</v>
      </c>
      <c r="J84" t="s">
        <v>123</v>
      </c>
      <c r="K84" s="4">
        <v>67</v>
      </c>
      <c r="L84" s="4">
        <v>85.76</v>
      </c>
      <c r="M84" s="4">
        <v>201</v>
      </c>
      <c r="N84" s="4">
        <v>257.27999999999997</v>
      </c>
      <c r="O84">
        <v>12</v>
      </c>
      <c r="P84" t="s">
        <v>129</v>
      </c>
      <c r="Q84">
        <v>2021</v>
      </c>
      <c r="R84" s="3">
        <v>44298</v>
      </c>
      <c r="S84" s="4">
        <v>38.591999999999992</v>
      </c>
      <c r="T84" s="4">
        <v>18.760000000000005</v>
      </c>
      <c r="U84" s="4">
        <v>56.280000000000015</v>
      </c>
      <c r="V84" s="23">
        <v>0.21875000000000008</v>
      </c>
      <c r="W84" t="s">
        <v>179</v>
      </c>
      <c r="X84" t="s">
        <v>219</v>
      </c>
      <c r="Y84" t="s">
        <v>297</v>
      </c>
      <c r="Z84" s="4">
        <f>Tabla1_1[[#This Row],[Total Selling Value]]-Tabla1_1[[#This Row],[total_discount_value]]-Tabla1_1[[#This Row],[Total Buying Value]]</f>
        <v>17.687999999999988</v>
      </c>
      <c r="AA84" s="23">
        <f>Tabla1_1[[#This Row],[beneficio_descuento]]/Tabla1_1[[#This Row],[Total Selling Value]]</f>
        <v>6.8749999999999964E-2</v>
      </c>
    </row>
    <row r="85" spans="1:27">
      <c r="A85">
        <v>44298</v>
      </c>
      <c r="B85" t="s">
        <v>39</v>
      </c>
      <c r="C85" t="s">
        <v>303</v>
      </c>
      <c r="D85">
        <v>4</v>
      </c>
      <c r="E85" t="s">
        <v>70</v>
      </c>
      <c r="F85" t="s">
        <v>71</v>
      </c>
      <c r="G85">
        <v>33</v>
      </c>
      <c r="H85" t="s">
        <v>89</v>
      </c>
      <c r="I85" t="s">
        <v>121</v>
      </c>
      <c r="J85" t="s">
        <v>124</v>
      </c>
      <c r="K85" s="4">
        <v>47</v>
      </c>
      <c r="L85" s="4">
        <v>53.11</v>
      </c>
      <c r="M85" s="4">
        <v>188</v>
      </c>
      <c r="N85" s="4">
        <v>212.44</v>
      </c>
      <c r="O85">
        <v>12</v>
      </c>
      <c r="P85" t="s">
        <v>129</v>
      </c>
      <c r="Q85">
        <v>2021</v>
      </c>
      <c r="R85" s="3">
        <v>44298</v>
      </c>
      <c r="S85" s="4">
        <v>70.105199999999996</v>
      </c>
      <c r="T85" s="4">
        <v>6.1099999999999994</v>
      </c>
      <c r="U85" s="4">
        <v>24.439999999999998</v>
      </c>
      <c r="V85" s="23">
        <v>0.1150442477876106</v>
      </c>
      <c r="W85" t="s">
        <v>179</v>
      </c>
      <c r="X85" t="s">
        <v>216</v>
      </c>
      <c r="Y85" t="s">
        <v>297</v>
      </c>
      <c r="Z85" s="4">
        <f>Tabla1_1[[#This Row],[Total Selling Value]]-Tabla1_1[[#This Row],[total_discount_value]]-Tabla1_1[[#This Row],[Total Buying Value]]</f>
        <v>-45.665199999999999</v>
      </c>
      <c r="AA85" s="23">
        <f>Tabla1_1[[#This Row],[beneficio_descuento]]/Tabla1_1[[#This Row],[Total Selling Value]]</f>
        <v>-0.21495575221238938</v>
      </c>
    </row>
    <row r="86" spans="1:27">
      <c r="A86">
        <v>44298</v>
      </c>
      <c r="B86" t="s">
        <v>46</v>
      </c>
      <c r="C86" t="s">
        <v>304</v>
      </c>
      <c r="D86">
        <v>9</v>
      </c>
      <c r="E86" t="s">
        <v>70</v>
      </c>
      <c r="F86" t="s">
        <v>71</v>
      </c>
      <c r="G86">
        <v>4</v>
      </c>
      <c r="H86" t="s">
        <v>97</v>
      </c>
      <c r="I86" t="s">
        <v>121</v>
      </c>
      <c r="J86" t="s">
        <v>124</v>
      </c>
      <c r="K86" s="4">
        <v>48</v>
      </c>
      <c r="L86" s="4">
        <v>57.12</v>
      </c>
      <c r="M86" s="4">
        <v>432</v>
      </c>
      <c r="N86" s="4">
        <v>514.08000000000004</v>
      </c>
      <c r="O86">
        <v>12</v>
      </c>
      <c r="P86" t="s">
        <v>129</v>
      </c>
      <c r="Q86">
        <v>2021</v>
      </c>
      <c r="R86" s="3">
        <v>44298</v>
      </c>
      <c r="S86" s="4">
        <v>20.563200000000002</v>
      </c>
      <c r="T86" s="4">
        <v>9.1199999999999974</v>
      </c>
      <c r="U86" s="4">
        <v>82.079999999999984</v>
      </c>
      <c r="V86" s="23">
        <v>0.15966386554621845</v>
      </c>
      <c r="W86" t="s">
        <v>179</v>
      </c>
      <c r="X86" t="s">
        <v>216</v>
      </c>
      <c r="Y86" t="s">
        <v>297</v>
      </c>
      <c r="Z86" s="4">
        <f>Tabla1_1[[#This Row],[Total Selling Value]]-Tabla1_1[[#This Row],[total_discount_value]]-Tabla1_1[[#This Row],[Total Buying Value]]</f>
        <v>61.516800000000046</v>
      </c>
      <c r="AA86" s="23">
        <f>Tabla1_1[[#This Row],[beneficio_descuento]]/Tabla1_1[[#This Row],[Total Selling Value]]</f>
        <v>0.11966386554621856</v>
      </c>
    </row>
    <row r="87" spans="1:27">
      <c r="A87">
        <v>44298</v>
      </c>
      <c r="B87" t="s">
        <v>58</v>
      </c>
      <c r="C87" t="s">
        <v>305</v>
      </c>
      <c r="D87">
        <v>13</v>
      </c>
      <c r="E87" t="s">
        <v>70</v>
      </c>
      <c r="F87" t="s">
        <v>138</v>
      </c>
      <c r="G87">
        <v>35</v>
      </c>
      <c r="H87" t="s">
        <v>110</v>
      </c>
      <c r="I87" t="s">
        <v>121</v>
      </c>
      <c r="J87" t="s">
        <v>123</v>
      </c>
      <c r="K87" s="4">
        <v>95</v>
      </c>
      <c r="L87" s="4">
        <v>119.7</v>
      </c>
      <c r="M87" s="4">
        <v>1235</v>
      </c>
      <c r="N87" s="4">
        <v>1556.1</v>
      </c>
      <c r="O87">
        <v>12</v>
      </c>
      <c r="P87" t="s">
        <v>129</v>
      </c>
      <c r="Q87">
        <v>2021</v>
      </c>
      <c r="R87" s="3">
        <v>44298</v>
      </c>
      <c r="S87" s="4">
        <v>544.63499999999988</v>
      </c>
      <c r="T87" s="4">
        <v>24.700000000000003</v>
      </c>
      <c r="U87" s="4">
        <v>321.10000000000002</v>
      </c>
      <c r="V87" s="23">
        <v>0.20634920634920637</v>
      </c>
      <c r="W87" t="s">
        <v>147</v>
      </c>
      <c r="X87" t="s">
        <v>219</v>
      </c>
      <c r="Y87" t="s">
        <v>297</v>
      </c>
      <c r="Z87" s="4">
        <f>Tabla1_1[[#This Row],[Total Selling Value]]-Tabla1_1[[#This Row],[total_discount_value]]-Tabla1_1[[#This Row],[Total Buying Value]]</f>
        <v>-223.53499999999997</v>
      </c>
      <c r="AA87" s="23">
        <f>Tabla1_1[[#This Row],[beneficio_descuento]]/Tabla1_1[[#This Row],[Total Selling Value]]</f>
        <v>-0.14365079365079364</v>
      </c>
    </row>
    <row r="88" spans="1:27">
      <c r="A88">
        <v>44301</v>
      </c>
      <c r="B88" t="s">
        <v>59</v>
      </c>
      <c r="C88" t="s">
        <v>306</v>
      </c>
      <c r="D88">
        <v>3</v>
      </c>
      <c r="E88" t="s">
        <v>70</v>
      </c>
      <c r="F88" t="s">
        <v>71</v>
      </c>
      <c r="G88">
        <v>6</v>
      </c>
      <c r="H88" t="s">
        <v>111</v>
      </c>
      <c r="I88" t="s">
        <v>120</v>
      </c>
      <c r="J88" t="s">
        <v>122</v>
      </c>
      <c r="K88" s="4">
        <v>134</v>
      </c>
      <c r="L88" s="4">
        <v>156.78</v>
      </c>
      <c r="M88" s="4">
        <v>402</v>
      </c>
      <c r="N88" s="4">
        <v>470.34</v>
      </c>
      <c r="O88">
        <v>15</v>
      </c>
      <c r="P88" t="s">
        <v>129</v>
      </c>
      <c r="Q88">
        <v>2021</v>
      </c>
      <c r="R88" s="3">
        <v>44301</v>
      </c>
      <c r="S88" s="4">
        <v>28.220399999999998</v>
      </c>
      <c r="T88" s="4">
        <v>22.78</v>
      </c>
      <c r="U88" s="4">
        <v>68.34</v>
      </c>
      <c r="V88" s="23">
        <v>0.14529914529914531</v>
      </c>
      <c r="W88" t="s">
        <v>179</v>
      </c>
      <c r="X88" t="s">
        <v>216</v>
      </c>
      <c r="Y88" t="s">
        <v>297</v>
      </c>
      <c r="Z88" s="4">
        <f>Tabla1_1[[#This Row],[Total Selling Value]]-Tabla1_1[[#This Row],[total_discount_value]]-Tabla1_1[[#This Row],[Total Buying Value]]</f>
        <v>40.119599999999991</v>
      </c>
      <c r="AA88" s="23">
        <f>Tabla1_1[[#This Row],[beneficio_descuento]]/Tabla1_1[[#This Row],[Total Selling Value]]</f>
        <v>8.5299145299145285E-2</v>
      </c>
    </row>
    <row r="89" spans="1:27">
      <c r="A89">
        <v>44302</v>
      </c>
      <c r="B89" t="s">
        <v>50</v>
      </c>
      <c r="C89" t="s">
        <v>307</v>
      </c>
      <c r="D89">
        <v>15</v>
      </c>
      <c r="E89" t="s">
        <v>70</v>
      </c>
      <c r="F89" t="s">
        <v>138</v>
      </c>
      <c r="G89">
        <v>13</v>
      </c>
      <c r="H89" t="s">
        <v>102</v>
      </c>
      <c r="I89" t="s">
        <v>120</v>
      </c>
      <c r="J89" t="s">
        <v>125</v>
      </c>
      <c r="K89" s="4">
        <v>37</v>
      </c>
      <c r="L89" s="4">
        <v>49.21</v>
      </c>
      <c r="M89" s="4">
        <v>555</v>
      </c>
      <c r="N89" s="4">
        <v>738.15</v>
      </c>
      <c r="O89">
        <v>16</v>
      </c>
      <c r="P89" t="s">
        <v>129</v>
      </c>
      <c r="Q89">
        <v>2021</v>
      </c>
      <c r="R89" s="3">
        <v>44302</v>
      </c>
      <c r="S89" s="4">
        <v>95.959500000000006</v>
      </c>
      <c r="T89" s="4">
        <v>12.21</v>
      </c>
      <c r="U89" s="4">
        <v>183.15</v>
      </c>
      <c r="V89" s="23">
        <v>0.24812030075187971</v>
      </c>
      <c r="W89" t="s">
        <v>179</v>
      </c>
      <c r="X89" t="s">
        <v>219</v>
      </c>
      <c r="Y89" t="s">
        <v>297</v>
      </c>
      <c r="Z89" s="4">
        <f>Tabla1_1[[#This Row],[Total Selling Value]]-Tabla1_1[[#This Row],[total_discount_value]]-Tabla1_1[[#This Row],[Total Buying Value]]</f>
        <v>87.190499999999929</v>
      </c>
      <c r="AA89" s="23">
        <f>Tabla1_1[[#This Row],[beneficio_descuento]]/Tabla1_1[[#This Row],[Total Selling Value]]</f>
        <v>0.11812030075187961</v>
      </c>
    </row>
    <row r="90" spans="1:27">
      <c r="A90">
        <v>44304</v>
      </c>
      <c r="B90" t="s">
        <v>21</v>
      </c>
      <c r="C90" t="s">
        <v>308</v>
      </c>
      <c r="D90">
        <v>9</v>
      </c>
      <c r="E90" t="s">
        <v>68</v>
      </c>
      <c r="F90" t="s">
        <v>71</v>
      </c>
      <c r="G90">
        <v>13</v>
      </c>
      <c r="H90" t="s">
        <v>74</v>
      </c>
      <c r="I90" t="s">
        <v>118</v>
      </c>
      <c r="J90" t="s">
        <v>123</v>
      </c>
      <c r="K90" s="4">
        <v>72</v>
      </c>
      <c r="L90" s="4">
        <v>79.92</v>
      </c>
      <c r="M90" s="4">
        <v>648</v>
      </c>
      <c r="N90" s="4">
        <v>719.28</v>
      </c>
      <c r="O90">
        <v>18</v>
      </c>
      <c r="P90" t="s">
        <v>129</v>
      </c>
      <c r="Q90">
        <v>2021</v>
      </c>
      <c r="R90" s="3">
        <v>44304</v>
      </c>
      <c r="S90" s="4">
        <v>93.506399999999999</v>
      </c>
      <c r="T90" s="4">
        <v>7.9200000000000017</v>
      </c>
      <c r="U90" s="4">
        <v>71.280000000000015</v>
      </c>
      <c r="V90" s="23">
        <v>9.9099099099099128E-2</v>
      </c>
      <c r="W90" t="s">
        <v>179</v>
      </c>
      <c r="X90" t="s">
        <v>216</v>
      </c>
      <c r="Y90" t="s">
        <v>297</v>
      </c>
      <c r="Z90" s="4">
        <f>Tabla1_1[[#This Row],[Total Selling Value]]-Tabla1_1[[#This Row],[total_discount_value]]-Tabla1_1[[#This Row],[Total Buying Value]]</f>
        <v>-22.226400000000012</v>
      </c>
      <c r="AA90" s="23">
        <f>Tabla1_1[[#This Row],[beneficio_descuento]]/Tabla1_1[[#This Row],[Total Selling Value]]</f>
        <v>-3.0900900900900918E-2</v>
      </c>
    </row>
    <row r="91" spans="1:27">
      <c r="A91">
        <v>44304</v>
      </c>
      <c r="B91" t="s">
        <v>60</v>
      </c>
      <c r="C91" t="s">
        <v>309</v>
      </c>
      <c r="D91">
        <v>13</v>
      </c>
      <c r="E91" t="s">
        <v>70</v>
      </c>
      <c r="F91" t="s">
        <v>138</v>
      </c>
      <c r="G91">
        <v>42</v>
      </c>
      <c r="H91" t="s">
        <v>112</v>
      </c>
      <c r="I91" t="s">
        <v>120</v>
      </c>
      <c r="J91" t="s">
        <v>122</v>
      </c>
      <c r="K91" s="4">
        <v>150</v>
      </c>
      <c r="L91" s="4">
        <v>210</v>
      </c>
      <c r="M91" s="4">
        <v>1950</v>
      </c>
      <c r="N91" s="4">
        <v>2730</v>
      </c>
      <c r="O91">
        <v>18</v>
      </c>
      <c r="P91" t="s">
        <v>129</v>
      </c>
      <c r="Q91">
        <v>2021</v>
      </c>
      <c r="R91" s="3">
        <v>44304</v>
      </c>
      <c r="S91" s="4">
        <v>1146.5999999999999</v>
      </c>
      <c r="T91" s="4">
        <v>60</v>
      </c>
      <c r="U91" s="4">
        <v>780</v>
      </c>
      <c r="V91" s="23">
        <v>0.2857142857142857</v>
      </c>
      <c r="W91" t="s">
        <v>178</v>
      </c>
      <c r="X91" t="s">
        <v>219</v>
      </c>
      <c r="Y91" t="s">
        <v>297</v>
      </c>
      <c r="Z91" s="4">
        <f>Tabla1_1[[#This Row],[Total Selling Value]]-Tabla1_1[[#This Row],[total_discount_value]]-Tabla1_1[[#This Row],[Total Buying Value]]</f>
        <v>-366.59999999999991</v>
      </c>
      <c r="AA91" s="23">
        <f>Tabla1_1[[#This Row],[beneficio_descuento]]/Tabla1_1[[#This Row],[Total Selling Value]]</f>
        <v>-0.13428571428571426</v>
      </c>
    </row>
    <row r="92" spans="1:27">
      <c r="A92">
        <v>44309</v>
      </c>
      <c r="B92" t="s">
        <v>30</v>
      </c>
      <c r="C92" t="s">
        <v>310</v>
      </c>
      <c r="D92">
        <v>6</v>
      </c>
      <c r="E92" t="s">
        <v>70</v>
      </c>
      <c r="F92" t="s">
        <v>71</v>
      </c>
      <c r="G92">
        <v>21</v>
      </c>
      <c r="H92" t="s">
        <v>80</v>
      </c>
      <c r="I92" t="s">
        <v>118</v>
      </c>
      <c r="J92" t="s">
        <v>122</v>
      </c>
      <c r="K92" s="4">
        <v>120</v>
      </c>
      <c r="L92" s="4">
        <v>162</v>
      </c>
      <c r="M92" s="4">
        <v>720</v>
      </c>
      <c r="N92" s="4">
        <v>972</v>
      </c>
      <c r="O92">
        <v>23</v>
      </c>
      <c r="P92" t="s">
        <v>129</v>
      </c>
      <c r="Q92">
        <v>2021</v>
      </c>
      <c r="R92" s="3">
        <v>44309</v>
      </c>
      <c r="S92" s="4">
        <v>204.12</v>
      </c>
      <c r="T92" s="4">
        <v>42</v>
      </c>
      <c r="U92" s="4">
        <v>252</v>
      </c>
      <c r="V92" s="23">
        <v>0.25925925925925924</v>
      </c>
      <c r="W92" t="s">
        <v>179</v>
      </c>
      <c r="X92" t="s">
        <v>216</v>
      </c>
      <c r="Y92" t="s">
        <v>297</v>
      </c>
      <c r="Z92" s="4">
        <f>Tabla1_1[[#This Row],[Total Selling Value]]-Tabla1_1[[#This Row],[total_discount_value]]-Tabla1_1[[#This Row],[Total Buying Value]]</f>
        <v>47.879999999999995</v>
      </c>
      <c r="AA92" s="23">
        <f>Tabla1_1[[#This Row],[beneficio_descuento]]/Tabla1_1[[#This Row],[Total Selling Value]]</f>
        <v>4.9259259259259253E-2</v>
      </c>
    </row>
    <row r="93" spans="1:27">
      <c r="A93">
        <v>44309</v>
      </c>
      <c r="B93" t="s">
        <v>53</v>
      </c>
      <c r="C93" t="s">
        <v>311</v>
      </c>
      <c r="D93">
        <v>10</v>
      </c>
      <c r="E93" t="s">
        <v>70</v>
      </c>
      <c r="F93" t="s">
        <v>71</v>
      </c>
      <c r="G93">
        <v>30</v>
      </c>
      <c r="H93" t="s">
        <v>105</v>
      </c>
      <c r="I93" t="s">
        <v>121</v>
      </c>
      <c r="J93" t="s">
        <v>125</v>
      </c>
      <c r="K93" s="4">
        <v>37</v>
      </c>
      <c r="L93" s="4">
        <v>41.81</v>
      </c>
      <c r="M93" s="4">
        <v>370</v>
      </c>
      <c r="N93" s="4">
        <v>418.1</v>
      </c>
      <c r="O93">
        <v>23</v>
      </c>
      <c r="P93" t="s">
        <v>129</v>
      </c>
      <c r="Q93">
        <v>2021</v>
      </c>
      <c r="R93" s="3">
        <v>44309</v>
      </c>
      <c r="S93" s="4">
        <v>125.43</v>
      </c>
      <c r="T93" s="4">
        <v>4.8100000000000023</v>
      </c>
      <c r="U93" s="4">
        <v>48.100000000000023</v>
      </c>
      <c r="V93" s="23">
        <v>0.11504424778761067</v>
      </c>
      <c r="W93" t="s">
        <v>179</v>
      </c>
      <c r="X93" t="s">
        <v>216</v>
      </c>
      <c r="Y93" t="s">
        <v>297</v>
      </c>
      <c r="Z93" s="4">
        <f>Tabla1_1[[#This Row],[Total Selling Value]]-Tabla1_1[[#This Row],[total_discount_value]]-Tabla1_1[[#This Row],[Total Buying Value]]</f>
        <v>-77.329999999999984</v>
      </c>
      <c r="AA93" s="23">
        <f>Tabla1_1[[#This Row],[beneficio_descuento]]/Tabla1_1[[#This Row],[Total Selling Value]]</f>
        <v>-0.18495575221238933</v>
      </c>
    </row>
    <row r="94" spans="1:27">
      <c r="A94">
        <v>44310</v>
      </c>
      <c r="B94" t="s">
        <v>48</v>
      </c>
      <c r="C94" t="s">
        <v>312</v>
      </c>
      <c r="D94">
        <v>2</v>
      </c>
      <c r="E94" t="s">
        <v>71</v>
      </c>
      <c r="F94" t="s">
        <v>71</v>
      </c>
      <c r="G94">
        <v>12</v>
      </c>
      <c r="H94" t="s">
        <v>99</v>
      </c>
      <c r="I94" t="s">
        <v>121</v>
      </c>
      <c r="J94" t="s">
        <v>122</v>
      </c>
      <c r="K94" s="4">
        <v>148</v>
      </c>
      <c r="L94" s="4">
        <v>201.28</v>
      </c>
      <c r="M94" s="4">
        <v>296</v>
      </c>
      <c r="N94" s="4">
        <v>402.56</v>
      </c>
      <c r="O94">
        <v>24</v>
      </c>
      <c r="P94" t="s">
        <v>129</v>
      </c>
      <c r="Q94">
        <v>2021</v>
      </c>
      <c r="R94" s="3">
        <v>44310</v>
      </c>
      <c r="S94" s="4">
        <v>48.307200000000002</v>
      </c>
      <c r="T94" s="4">
        <v>53.28</v>
      </c>
      <c r="U94" s="4">
        <v>106.56</v>
      </c>
      <c r="V94" s="23">
        <v>0.26470588235294118</v>
      </c>
      <c r="W94" t="s">
        <v>179</v>
      </c>
      <c r="X94" t="s">
        <v>216</v>
      </c>
      <c r="Y94" t="s">
        <v>297</v>
      </c>
      <c r="Z94" s="4">
        <f>Tabla1_1[[#This Row],[Total Selling Value]]-Tabla1_1[[#This Row],[total_discount_value]]-Tabla1_1[[#This Row],[Total Buying Value]]</f>
        <v>58.252799999999979</v>
      </c>
      <c r="AA94" s="23">
        <f>Tabla1_1[[#This Row],[beneficio_descuento]]/Tabla1_1[[#This Row],[Total Selling Value]]</f>
        <v>0.14470588235294113</v>
      </c>
    </row>
    <row r="95" spans="1:27">
      <c r="A95">
        <v>44312</v>
      </c>
      <c r="B95" t="s">
        <v>28</v>
      </c>
      <c r="C95" t="s">
        <v>313</v>
      </c>
      <c r="D95">
        <v>3</v>
      </c>
      <c r="E95" t="s">
        <v>70</v>
      </c>
      <c r="F95" t="s">
        <v>71</v>
      </c>
      <c r="G95">
        <v>34</v>
      </c>
      <c r="H95" t="s">
        <v>93</v>
      </c>
      <c r="I95" t="s">
        <v>118</v>
      </c>
      <c r="J95" t="s">
        <v>123</v>
      </c>
      <c r="K95" s="4">
        <v>67</v>
      </c>
      <c r="L95" s="4">
        <v>85.76</v>
      </c>
      <c r="M95" s="4">
        <v>201</v>
      </c>
      <c r="N95" s="4">
        <v>257.27999999999997</v>
      </c>
      <c r="O95">
        <v>26</v>
      </c>
      <c r="P95" t="s">
        <v>129</v>
      </c>
      <c r="Q95">
        <v>2021</v>
      </c>
      <c r="R95" s="3">
        <v>44312</v>
      </c>
      <c r="S95" s="4">
        <v>87.475200000000001</v>
      </c>
      <c r="T95" s="4">
        <v>18.760000000000005</v>
      </c>
      <c r="U95" s="4">
        <v>56.280000000000015</v>
      </c>
      <c r="V95" s="23">
        <v>0.21875000000000008</v>
      </c>
      <c r="W95" t="s">
        <v>179</v>
      </c>
      <c r="X95" t="s">
        <v>216</v>
      </c>
      <c r="Y95" t="s">
        <v>297</v>
      </c>
      <c r="Z95" s="4">
        <f>Tabla1_1[[#This Row],[Total Selling Value]]-Tabla1_1[[#This Row],[total_discount_value]]-Tabla1_1[[#This Row],[Total Buying Value]]</f>
        <v>-31.195200000000028</v>
      </c>
      <c r="AA95" s="23">
        <f>Tabla1_1[[#This Row],[beneficio_descuento]]/Tabla1_1[[#This Row],[Total Selling Value]]</f>
        <v>-0.12125000000000012</v>
      </c>
    </row>
    <row r="96" spans="1:27">
      <c r="A96">
        <v>44315</v>
      </c>
      <c r="B96" t="s">
        <v>48</v>
      </c>
      <c r="C96" t="s">
        <v>314</v>
      </c>
      <c r="D96">
        <v>7</v>
      </c>
      <c r="E96" t="s">
        <v>70</v>
      </c>
      <c r="F96" t="s">
        <v>71</v>
      </c>
      <c r="G96">
        <v>38</v>
      </c>
      <c r="H96" t="s">
        <v>99</v>
      </c>
      <c r="I96" t="s">
        <v>121</v>
      </c>
      <c r="J96" t="s">
        <v>122</v>
      </c>
      <c r="K96" s="4">
        <v>148</v>
      </c>
      <c r="L96" s="4">
        <v>201.28</v>
      </c>
      <c r="M96" s="4">
        <v>1036</v>
      </c>
      <c r="N96" s="4">
        <v>1408.96</v>
      </c>
      <c r="O96">
        <v>29</v>
      </c>
      <c r="P96" t="s">
        <v>129</v>
      </c>
      <c r="Q96">
        <v>2021</v>
      </c>
      <c r="R96" s="3">
        <v>44315</v>
      </c>
      <c r="S96" s="4">
        <v>535.40480000000002</v>
      </c>
      <c r="T96" s="4">
        <v>53.28</v>
      </c>
      <c r="U96" s="4">
        <v>372.96000000000004</v>
      </c>
      <c r="V96" s="23">
        <v>0.26470588235294118</v>
      </c>
      <c r="W96" t="s">
        <v>147</v>
      </c>
      <c r="X96" t="s">
        <v>216</v>
      </c>
      <c r="Y96" t="s">
        <v>297</v>
      </c>
      <c r="Z96" s="4">
        <f>Tabla1_1[[#This Row],[Total Selling Value]]-Tabla1_1[[#This Row],[total_discount_value]]-Tabla1_1[[#This Row],[Total Buying Value]]</f>
        <v>-162.44479999999999</v>
      </c>
      <c r="AA96" s="23">
        <f>Tabla1_1[[#This Row],[beneficio_descuento]]/Tabla1_1[[#This Row],[Total Selling Value]]</f>
        <v>-0.11529411764705881</v>
      </c>
    </row>
    <row r="97" spans="1:27">
      <c r="A97">
        <v>44316</v>
      </c>
      <c r="B97" t="s">
        <v>39</v>
      </c>
      <c r="C97" t="s">
        <v>315</v>
      </c>
      <c r="D97">
        <v>1</v>
      </c>
      <c r="E97" t="s">
        <v>70</v>
      </c>
      <c r="F97" t="s">
        <v>71</v>
      </c>
      <c r="G97">
        <v>10</v>
      </c>
      <c r="H97" t="s">
        <v>89</v>
      </c>
      <c r="I97" t="s">
        <v>121</v>
      </c>
      <c r="J97" t="s">
        <v>124</v>
      </c>
      <c r="K97" s="4">
        <v>47</v>
      </c>
      <c r="L97" s="4">
        <v>53.11</v>
      </c>
      <c r="M97" s="4">
        <v>47</v>
      </c>
      <c r="N97" s="4">
        <v>53.11</v>
      </c>
      <c r="O97">
        <v>30</v>
      </c>
      <c r="P97" t="s">
        <v>129</v>
      </c>
      <c r="Q97">
        <v>2021</v>
      </c>
      <c r="R97" s="3">
        <v>44316</v>
      </c>
      <c r="S97" s="4">
        <v>5.3109999999999999</v>
      </c>
      <c r="T97" s="4">
        <v>6.1099999999999994</v>
      </c>
      <c r="U97" s="4">
        <v>6.1099999999999994</v>
      </c>
      <c r="V97" s="23">
        <v>0.1150442477876106</v>
      </c>
      <c r="W97" t="s">
        <v>179</v>
      </c>
      <c r="X97" t="s">
        <v>216</v>
      </c>
      <c r="Y97" t="s">
        <v>297</v>
      </c>
      <c r="Z97" s="4">
        <f>Tabla1_1[[#This Row],[Total Selling Value]]-Tabla1_1[[#This Row],[total_discount_value]]-Tabla1_1[[#This Row],[Total Buying Value]]</f>
        <v>0.79899999999999949</v>
      </c>
      <c r="AA97" s="23">
        <f>Tabla1_1[[#This Row],[beneficio_descuento]]/Tabla1_1[[#This Row],[Total Selling Value]]</f>
        <v>1.5044247787610611E-2</v>
      </c>
    </row>
    <row r="98" spans="1:27">
      <c r="A98">
        <v>44317</v>
      </c>
      <c r="B98" t="s">
        <v>50</v>
      </c>
      <c r="C98" t="s">
        <v>316</v>
      </c>
      <c r="D98">
        <v>3</v>
      </c>
      <c r="E98" t="s">
        <v>71</v>
      </c>
      <c r="F98" t="s">
        <v>138</v>
      </c>
      <c r="G98">
        <v>9</v>
      </c>
      <c r="H98" t="s">
        <v>102</v>
      </c>
      <c r="I98" t="s">
        <v>120</v>
      </c>
      <c r="J98" t="s">
        <v>125</v>
      </c>
      <c r="K98" s="4">
        <v>37</v>
      </c>
      <c r="L98" s="4">
        <v>49.21</v>
      </c>
      <c r="M98" s="4">
        <v>111</v>
      </c>
      <c r="N98" s="4">
        <v>147.63</v>
      </c>
      <c r="O98">
        <v>1</v>
      </c>
      <c r="P98" t="s">
        <v>130</v>
      </c>
      <c r="Q98">
        <v>2021</v>
      </c>
      <c r="R98" s="3">
        <v>44317</v>
      </c>
      <c r="S98" s="4">
        <v>13.2867</v>
      </c>
      <c r="T98" s="4">
        <v>12.21</v>
      </c>
      <c r="U98" s="4">
        <v>36.630000000000003</v>
      </c>
      <c r="V98" s="23">
        <v>0.24812030075187971</v>
      </c>
      <c r="W98" t="s">
        <v>179</v>
      </c>
      <c r="X98" t="s">
        <v>219</v>
      </c>
      <c r="Y98" t="s">
        <v>317</v>
      </c>
      <c r="Z98" s="4">
        <f>Tabla1_1[[#This Row],[Total Selling Value]]-Tabla1_1[[#This Row],[total_discount_value]]-Tabla1_1[[#This Row],[Total Buying Value]]</f>
        <v>23.343299999999999</v>
      </c>
      <c r="AA98" s="23">
        <f>Tabla1_1[[#This Row],[beneficio_descuento]]/Tabla1_1[[#This Row],[Total Selling Value]]</f>
        <v>0.15812030075187969</v>
      </c>
    </row>
    <row r="99" spans="1:27">
      <c r="A99">
        <v>44317</v>
      </c>
      <c r="B99" t="s">
        <v>30</v>
      </c>
      <c r="C99" t="s">
        <v>318</v>
      </c>
      <c r="D99">
        <v>1</v>
      </c>
      <c r="E99" t="s">
        <v>71</v>
      </c>
      <c r="F99" t="s">
        <v>138</v>
      </c>
      <c r="G99">
        <v>34</v>
      </c>
      <c r="H99" t="s">
        <v>80</v>
      </c>
      <c r="I99" t="s">
        <v>118</v>
      </c>
      <c r="J99" t="s">
        <v>122</v>
      </c>
      <c r="K99" s="4">
        <v>120</v>
      </c>
      <c r="L99" s="4">
        <v>162</v>
      </c>
      <c r="M99" s="4">
        <v>120</v>
      </c>
      <c r="N99" s="4">
        <v>162</v>
      </c>
      <c r="O99">
        <v>1</v>
      </c>
      <c r="P99" t="s">
        <v>130</v>
      </c>
      <c r="Q99">
        <v>2021</v>
      </c>
      <c r="R99" s="3">
        <v>44317</v>
      </c>
      <c r="S99" s="4">
        <v>55.080000000000005</v>
      </c>
      <c r="T99" s="4">
        <v>42</v>
      </c>
      <c r="U99" s="4">
        <v>42</v>
      </c>
      <c r="V99" s="23">
        <v>0.25925925925925924</v>
      </c>
      <c r="W99" t="s">
        <v>179</v>
      </c>
      <c r="X99" t="s">
        <v>219</v>
      </c>
      <c r="Y99" t="s">
        <v>317</v>
      </c>
      <c r="Z99" s="4">
        <f>Tabla1_1[[#This Row],[Total Selling Value]]-Tabla1_1[[#This Row],[total_discount_value]]-Tabla1_1[[#This Row],[Total Buying Value]]</f>
        <v>-13.080000000000013</v>
      </c>
      <c r="AA99" s="23">
        <f>Tabla1_1[[#This Row],[beneficio_descuento]]/Tabla1_1[[#This Row],[Total Selling Value]]</f>
        <v>-8.0740740740740821E-2</v>
      </c>
    </row>
    <row r="100" spans="1:27">
      <c r="A100">
        <v>44319</v>
      </c>
      <c r="B100" t="s">
        <v>33</v>
      </c>
      <c r="C100" t="s">
        <v>319</v>
      </c>
      <c r="D100">
        <v>3</v>
      </c>
      <c r="E100" t="s">
        <v>71</v>
      </c>
      <c r="F100" t="s">
        <v>71</v>
      </c>
      <c r="G100">
        <v>14</v>
      </c>
      <c r="H100" t="s">
        <v>83</v>
      </c>
      <c r="I100" t="s">
        <v>121</v>
      </c>
      <c r="J100" t="s">
        <v>124</v>
      </c>
      <c r="K100" s="4">
        <v>55</v>
      </c>
      <c r="L100" s="4">
        <v>58.3</v>
      </c>
      <c r="M100" s="4">
        <v>165</v>
      </c>
      <c r="N100" s="4">
        <v>174.9</v>
      </c>
      <c r="O100">
        <v>3</v>
      </c>
      <c r="P100" t="s">
        <v>130</v>
      </c>
      <c r="Q100">
        <v>2021</v>
      </c>
      <c r="R100" s="3">
        <v>44319</v>
      </c>
      <c r="S100" s="4">
        <v>24.486000000000004</v>
      </c>
      <c r="T100" s="4">
        <v>3.2999999999999972</v>
      </c>
      <c r="U100" s="4">
        <v>9.8999999999999915</v>
      </c>
      <c r="V100" s="23">
        <v>5.6603773584905613E-2</v>
      </c>
      <c r="W100" t="s">
        <v>179</v>
      </c>
      <c r="X100" t="s">
        <v>216</v>
      </c>
      <c r="Y100" t="s">
        <v>317</v>
      </c>
      <c r="Z100" s="4">
        <f>Tabla1_1[[#This Row],[Total Selling Value]]-Tabla1_1[[#This Row],[total_discount_value]]-Tabla1_1[[#This Row],[Total Buying Value]]</f>
        <v>-14.586000000000013</v>
      </c>
      <c r="AA100" s="23">
        <f>Tabla1_1[[#This Row],[beneficio_descuento]]/Tabla1_1[[#This Row],[Total Selling Value]]</f>
        <v>-8.3396226415094407E-2</v>
      </c>
    </row>
    <row r="101" spans="1:27">
      <c r="A101">
        <v>44320</v>
      </c>
      <c r="B101" t="s">
        <v>47</v>
      </c>
      <c r="C101" t="s">
        <v>320</v>
      </c>
      <c r="D101">
        <v>13</v>
      </c>
      <c r="E101" t="s">
        <v>71</v>
      </c>
      <c r="F101" t="s">
        <v>71</v>
      </c>
      <c r="G101">
        <v>13</v>
      </c>
      <c r="H101" t="s">
        <v>98</v>
      </c>
      <c r="I101" t="s">
        <v>120</v>
      </c>
      <c r="J101" t="s">
        <v>125</v>
      </c>
      <c r="K101" s="4">
        <v>12</v>
      </c>
      <c r="L101" s="4">
        <v>15.72</v>
      </c>
      <c r="M101" s="4">
        <v>156</v>
      </c>
      <c r="N101" s="4">
        <v>204.36</v>
      </c>
      <c r="O101">
        <v>4</v>
      </c>
      <c r="P101" t="s">
        <v>130</v>
      </c>
      <c r="Q101">
        <v>2021</v>
      </c>
      <c r="R101" s="3">
        <v>44320</v>
      </c>
      <c r="S101" s="4">
        <v>26.566800000000004</v>
      </c>
      <c r="T101" s="4">
        <v>3.7200000000000006</v>
      </c>
      <c r="U101" s="4">
        <v>48.360000000000007</v>
      </c>
      <c r="V101" s="23">
        <v>0.23664122137404581</v>
      </c>
      <c r="W101" t="s">
        <v>179</v>
      </c>
      <c r="X101" t="s">
        <v>216</v>
      </c>
      <c r="Y101" t="s">
        <v>317</v>
      </c>
      <c r="Z101" s="4">
        <f>Tabla1_1[[#This Row],[Total Selling Value]]-Tabla1_1[[#This Row],[total_discount_value]]-Tabla1_1[[#This Row],[Total Buying Value]]</f>
        <v>21.793200000000013</v>
      </c>
      <c r="AA101" s="23">
        <f>Tabla1_1[[#This Row],[beneficio_descuento]]/Tabla1_1[[#This Row],[Total Selling Value]]</f>
        <v>0.10664122137404586</v>
      </c>
    </row>
    <row r="102" spans="1:27">
      <c r="A102">
        <v>44320</v>
      </c>
      <c r="B102" t="s">
        <v>29</v>
      </c>
      <c r="C102" t="s">
        <v>321</v>
      </c>
      <c r="D102">
        <v>4</v>
      </c>
      <c r="E102" t="s">
        <v>70</v>
      </c>
      <c r="F102" t="s">
        <v>138</v>
      </c>
      <c r="G102">
        <v>34</v>
      </c>
      <c r="H102" t="s">
        <v>113</v>
      </c>
      <c r="I102" t="s">
        <v>120</v>
      </c>
      <c r="J102" t="s">
        <v>123</v>
      </c>
      <c r="K102" s="4">
        <v>112</v>
      </c>
      <c r="L102" s="4">
        <v>146.72</v>
      </c>
      <c r="M102" s="4">
        <v>448</v>
      </c>
      <c r="N102" s="4">
        <v>586.88</v>
      </c>
      <c r="O102">
        <v>4</v>
      </c>
      <c r="P102" t="s">
        <v>130</v>
      </c>
      <c r="Q102">
        <v>2021</v>
      </c>
      <c r="R102" s="3">
        <v>44320</v>
      </c>
      <c r="S102" s="4">
        <v>199.53920000000002</v>
      </c>
      <c r="T102" s="4">
        <v>34.72</v>
      </c>
      <c r="U102" s="4">
        <v>138.88</v>
      </c>
      <c r="V102" s="23">
        <v>0.23664122137404581</v>
      </c>
      <c r="W102" t="s">
        <v>179</v>
      </c>
      <c r="X102" t="s">
        <v>219</v>
      </c>
      <c r="Y102" t="s">
        <v>317</v>
      </c>
      <c r="Z102" s="4">
        <f>Tabla1_1[[#This Row],[Total Selling Value]]-Tabla1_1[[#This Row],[total_discount_value]]-Tabla1_1[[#This Row],[Total Buying Value]]</f>
        <v>-60.659200000000055</v>
      </c>
      <c r="AA102" s="23">
        <f>Tabla1_1[[#This Row],[beneficio_descuento]]/Tabla1_1[[#This Row],[Total Selling Value]]</f>
        <v>-0.10335877862595429</v>
      </c>
    </row>
    <row r="103" spans="1:27">
      <c r="A103">
        <v>44321</v>
      </c>
      <c r="B103" t="s">
        <v>57</v>
      </c>
      <c r="C103" t="s">
        <v>322</v>
      </c>
      <c r="D103">
        <v>13</v>
      </c>
      <c r="E103" t="s">
        <v>70</v>
      </c>
      <c r="F103" t="s">
        <v>138</v>
      </c>
      <c r="G103">
        <v>43</v>
      </c>
      <c r="H103" t="s">
        <v>109</v>
      </c>
      <c r="I103" t="s">
        <v>119</v>
      </c>
      <c r="J103" t="s">
        <v>125</v>
      </c>
      <c r="K103" s="4">
        <v>6</v>
      </c>
      <c r="L103" s="4">
        <v>7.8599999999999994</v>
      </c>
      <c r="M103" s="4">
        <v>78</v>
      </c>
      <c r="N103" s="4">
        <v>102.18</v>
      </c>
      <c r="O103">
        <v>5</v>
      </c>
      <c r="P103" t="s">
        <v>130</v>
      </c>
      <c r="Q103">
        <v>2021</v>
      </c>
      <c r="R103" s="3">
        <v>44321</v>
      </c>
      <c r="S103" s="4">
        <v>43.937400000000004</v>
      </c>
      <c r="T103" s="4">
        <v>1.8599999999999994</v>
      </c>
      <c r="U103" s="4">
        <v>24.179999999999993</v>
      </c>
      <c r="V103" s="23">
        <v>0.23664122137404572</v>
      </c>
      <c r="W103" t="s">
        <v>179</v>
      </c>
      <c r="X103" t="s">
        <v>219</v>
      </c>
      <c r="Y103" t="s">
        <v>317</v>
      </c>
      <c r="Z103" s="4">
        <f>Tabla1_1[[#This Row],[Total Selling Value]]-Tabla1_1[[#This Row],[total_discount_value]]-Tabla1_1[[#This Row],[Total Buying Value]]</f>
        <v>-19.757399999999997</v>
      </c>
      <c r="AA103" s="23">
        <f>Tabla1_1[[#This Row],[beneficio_descuento]]/Tabla1_1[[#This Row],[Total Selling Value]]</f>
        <v>-0.19335877862595416</v>
      </c>
    </row>
    <row r="104" spans="1:27">
      <c r="A104">
        <v>44322</v>
      </c>
      <c r="B104" t="s">
        <v>45</v>
      </c>
      <c r="C104" t="s">
        <v>323</v>
      </c>
      <c r="D104">
        <v>15</v>
      </c>
      <c r="E104" t="s">
        <v>70</v>
      </c>
      <c r="F104" t="s">
        <v>71</v>
      </c>
      <c r="G104">
        <v>0</v>
      </c>
      <c r="H104" t="s">
        <v>96</v>
      </c>
      <c r="I104" t="s">
        <v>119</v>
      </c>
      <c r="J104" t="s">
        <v>123</v>
      </c>
      <c r="K104" s="4">
        <v>83</v>
      </c>
      <c r="L104" s="4">
        <v>94.62</v>
      </c>
      <c r="M104" s="4">
        <v>1245</v>
      </c>
      <c r="N104" s="4">
        <v>1419.3</v>
      </c>
      <c r="O104">
        <v>6</v>
      </c>
      <c r="P104" t="s">
        <v>130</v>
      </c>
      <c r="Q104">
        <v>2021</v>
      </c>
      <c r="R104" s="3">
        <v>44322</v>
      </c>
      <c r="S104" s="4">
        <v>0</v>
      </c>
      <c r="T104" s="4">
        <v>11.620000000000005</v>
      </c>
      <c r="U104" s="4">
        <v>174.30000000000007</v>
      </c>
      <c r="V104" s="23">
        <v>0.1228070175438597</v>
      </c>
      <c r="W104" t="s">
        <v>147</v>
      </c>
      <c r="X104" t="s">
        <v>216</v>
      </c>
      <c r="Y104" t="s">
        <v>317</v>
      </c>
      <c r="Z104" s="4">
        <f>Tabla1_1[[#This Row],[Total Selling Value]]-Tabla1_1[[#This Row],[total_discount_value]]-Tabla1_1[[#This Row],[Total Buying Value]]</f>
        <v>174.29999999999995</v>
      </c>
      <c r="AA104" s="23">
        <f>Tabla1_1[[#This Row],[beneficio_descuento]]/Tabla1_1[[#This Row],[Total Selling Value]]</f>
        <v>0.12280701754385961</v>
      </c>
    </row>
    <row r="105" spans="1:27">
      <c r="A105">
        <v>44322</v>
      </c>
      <c r="B105" t="s">
        <v>57</v>
      </c>
      <c r="C105" t="s">
        <v>324</v>
      </c>
      <c r="D105">
        <v>6</v>
      </c>
      <c r="E105" t="s">
        <v>71</v>
      </c>
      <c r="F105" t="s">
        <v>71</v>
      </c>
      <c r="G105">
        <v>27</v>
      </c>
      <c r="H105" t="s">
        <v>109</v>
      </c>
      <c r="I105" t="s">
        <v>119</v>
      </c>
      <c r="J105" t="s">
        <v>125</v>
      </c>
      <c r="K105" s="4">
        <v>6</v>
      </c>
      <c r="L105" s="4">
        <v>7.8599999999999994</v>
      </c>
      <c r="M105" s="4">
        <v>36</v>
      </c>
      <c r="N105" s="4">
        <v>47.16</v>
      </c>
      <c r="O105">
        <v>6</v>
      </c>
      <c r="P105" t="s">
        <v>130</v>
      </c>
      <c r="Q105">
        <v>2021</v>
      </c>
      <c r="R105" s="3">
        <v>44322</v>
      </c>
      <c r="S105" s="4">
        <v>12.7332</v>
      </c>
      <c r="T105" s="4">
        <v>1.8599999999999994</v>
      </c>
      <c r="U105" s="4">
        <v>11.159999999999997</v>
      </c>
      <c r="V105" s="23">
        <v>0.23664122137404575</v>
      </c>
      <c r="W105" t="s">
        <v>179</v>
      </c>
      <c r="X105" t="s">
        <v>216</v>
      </c>
      <c r="Y105" t="s">
        <v>317</v>
      </c>
      <c r="Z105" s="4">
        <f>Tabla1_1[[#This Row],[Total Selling Value]]-Tabla1_1[[#This Row],[total_discount_value]]-Tabla1_1[[#This Row],[Total Buying Value]]</f>
        <v>-1.5731999999999999</v>
      </c>
      <c r="AA105" s="23">
        <f>Tabla1_1[[#This Row],[beneficio_descuento]]/Tabla1_1[[#This Row],[Total Selling Value]]</f>
        <v>-3.3358778625954197E-2</v>
      </c>
    </row>
    <row r="106" spans="1:27">
      <c r="A106">
        <v>44323</v>
      </c>
      <c r="B106" t="s">
        <v>50</v>
      </c>
      <c r="C106" t="s">
        <v>325</v>
      </c>
      <c r="D106">
        <v>1</v>
      </c>
      <c r="E106" t="s">
        <v>70</v>
      </c>
      <c r="F106" t="s">
        <v>138</v>
      </c>
      <c r="G106">
        <v>4</v>
      </c>
      <c r="H106" t="s">
        <v>102</v>
      </c>
      <c r="I106" t="s">
        <v>120</v>
      </c>
      <c r="J106" t="s">
        <v>125</v>
      </c>
      <c r="K106" s="4">
        <v>37</v>
      </c>
      <c r="L106" s="4">
        <v>49.21</v>
      </c>
      <c r="M106" s="4">
        <v>37</v>
      </c>
      <c r="N106" s="4">
        <v>49.21</v>
      </c>
      <c r="O106">
        <v>7</v>
      </c>
      <c r="P106" t="s">
        <v>130</v>
      </c>
      <c r="Q106">
        <v>2021</v>
      </c>
      <c r="R106" s="3">
        <v>44323</v>
      </c>
      <c r="S106" s="4">
        <v>1.9684000000000001</v>
      </c>
      <c r="T106" s="4">
        <v>12.21</v>
      </c>
      <c r="U106" s="4">
        <v>12.21</v>
      </c>
      <c r="V106" s="23">
        <v>0.24812030075187971</v>
      </c>
      <c r="W106" t="s">
        <v>179</v>
      </c>
      <c r="X106" t="s">
        <v>219</v>
      </c>
      <c r="Y106" t="s">
        <v>317</v>
      </c>
      <c r="Z106" s="4">
        <f>Tabla1_1[[#This Row],[Total Selling Value]]-Tabla1_1[[#This Row],[total_discount_value]]-Tabla1_1[[#This Row],[Total Buying Value]]</f>
        <v>10.241599999999998</v>
      </c>
      <c r="AA106" s="23">
        <f>Tabla1_1[[#This Row],[beneficio_descuento]]/Tabla1_1[[#This Row],[Total Selling Value]]</f>
        <v>0.20812030075187965</v>
      </c>
    </row>
    <row r="107" spans="1:27">
      <c r="A107">
        <v>44325</v>
      </c>
      <c r="B107" t="s">
        <v>41</v>
      </c>
      <c r="C107" t="s">
        <v>326</v>
      </c>
      <c r="D107">
        <v>6</v>
      </c>
      <c r="E107" t="s">
        <v>71</v>
      </c>
      <c r="F107" t="s">
        <v>71</v>
      </c>
      <c r="G107">
        <v>44</v>
      </c>
      <c r="H107" t="s">
        <v>91</v>
      </c>
      <c r="I107" t="s">
        <v>120</v>
      </c>
      <c r="J107" t="s">
        <v>125</v>
      </c>
      <c r="K107" s="4">
        <v>13</v>
      </c>
      <c r="L107" s="4">
        <v>16.64</v>
      </c>
      <c r="M107" s="4">
        <v>78</v>
      </c>
      <c r="N107" s="4">
        <v>99.84</v>
      </c>
      <c r="O107">
        <v>9</v>
      </c>
      <c r="P107" t="s">
        <v>130</v>
      </c>
      <c r="Q107">
        <v>2021</v>
      </c>
      <c r="R107" s="3">
        <v>44325</v>
      </c>
      <c r="S107" s="4">
        <v>43.929600000000001</v>
      </c>
      <c r="T107" s="4">
        <v>3.6400000000000006</v>
      </c>
      <c r="U107" s="4">
        <v>21.840000000000003</v>
      </c>
      <c r="V107" s="23">
        <v>0.21875000000000003</v>
      </c>
      <c r="W107" t="s">
        <v>179</v>
      </c>
      <c r="X107" t="s">
        <v>216</v>
      </c>
      <c r="Y107" t="s">
        <v>317</v>
      </c>
      <c r="Z107" s="4">
        <f>Tabla1_1[[#This Row],[Total Selling Value]]-Tabla1_1[[#This Row],[total_discount_value]]-Tabla1_1[[#This Row],[Total Buying Value]]</f>
        <v>-22.089599999999997</v>
      </c>
      <c r="AA107" s="23">
        <f>Tabla1_1[[#This Row],[beneficio_descuento]]/Tabla1_1[[#This Row],[Total Selling Value]]</f>
        <v>-0.22124999999999997</v>
      </c>
    </row>
    <row r="108" spans="1:27">
      <c r="A108">
        <v>44325</v>
      </c>
      <c r="B108" t="s">
        <v>53</v>
      </c>
      <c r="C108" t="s">
        <v>327</v>
      </c>
      <c r="D108">
        <v>8</v>
      </c>
      <c r="E108" t="s">
        <v>70</v>
      </c>
      <c r="F108" t="s">
        <v>138</v>
      </c>
      <c r="G108">
        <v>24</v>
      </c>
      <c r="H108" t="s">
        <v>105</v>
      </c>
      <c r="I108" t="s">
        <v>121</v>
      </c>
      <c r="J108" t="s">
        <v>125</v>
      </c>
      <c r="K108" s="4">
        <v>37</v>
      </c>
      <c r="L108" s="4">
        <v>41.81</v>
      </c>
      <c r="M108" s="4">
        <v>296</v>
      </c>
      <c r="N108" s="4">
        <v>334.48</v>
      </c>
      <c r="O108">
        <v>9</v>
      </c>
      <c r="P108" t="s">
        <v>130</v>
      </c>
      <c r="Q108">
        <v>2021</v>
      </c>
      <c r="R108" s="3">
        <v>44325</v>
      </c>
      <c r="S108" s="4">
        <v>80.275199999999998</v>
      </c>
      <c r="T108" s="4">
        <v>4.8100000000000023</v>
      </c>
      <c r="U108" s="4">
        <v>38.480000000000018</v>
      </c>
      <c r="V108" s="23">
        <v>0.11504424778761067</v>
      </c>
      <c r="W108" t="s">
        <v>179</v>
      </c>
      <c r="X108" t="s">
        <v>219</v>
      </c>
      <c r="Y108" t="s">
        <v>317</v>
      </c>
      <c r="Z108" s="4">
        <f>Tabla1_1[[#This Row],[Total Selling Value]]-Tabla1_1[[#This Row],[total_discount_value]]-Tabla1_1[[#This Row],[Total Buying Value]]</f>
        <v>-41.795199999999966</v>
      </c>
      <c r="AA108" s="23">
        <f>Tabla1_1[[#This Row],[beneficio_descuento]]/Tabla1_1[[#This Row],[Total Selling Value]]</f>
        <v>-0.12495575221238928</v>
      </c>
    </row>
    <row r="109" spans="1:27">
      <c r="A109">
        <v>44328</v>
      </c>
      <c r="B109" t="s">
        <v>41</v>
      </c>
      <c r="C109" t="s">
        <v>328</v>
      </c>
      <c r="D109">
        <v>3</v>
      </c>
      <c r="E109" t="s">
        <v>70</v>
      </c>
      <c r="F109" t="s">
        <v>71</v>
      </c>
      <c r="G109">
        <v>52</v>
      </c>
      <c r="H109" t="s">
        <v>91</v>
      </c>
      <c r="I109" t="s">
        <v>120</v>
      </c>
      <c r="J109" t="s">
        <v>125</v>
      </c>
      <c r="K109" s="4">
        <v>13</v>
      </c>
      <c r="L109" s="4">
        <v>16.64</v>
      </c>
      <c r="M109" s="4">
        <v>39</v>
      </c>
      <c r="N109" s="4">
        <v>49.92</v>
      </c>
      <c r="O109">
        <v>12</v>
      </c>
      <c r="P109" t="s">
        <v>130</v>
      </c>
      <c r="Q109">
        <v>2021</v>
      </c>
      <c r="R109" s="3">
        <v>44328</v>
      </c>
      <c r="S109" s="4">
        <v>25.958400000000001</v>
      </c>
      <c r="T109" s="4">
        <v>3.6400000000000006</v>
      </c>
      <c r="U109" s="4">
        <v>10.920000000000002</v>
      </c>
      <c r="V109" s="23">
        <v>0.21875000000000003</v>
      </c>
      <c r="W109" t="s">
        <v>179</v>
      </c>
      <c r="X109" t="s">
        <v>216</v>
      </c>
      <c r="Y109" t="s">
        <v>317</v>
      </c>
      <c r="Z109" s="4">
        <f>Tabla1_1[[#This Row],[Total Selling Value]]-Tabla1_1[[#This Row],[total_discount_value]]-Tabla1_1[[#This Row],[Total Buying Value]]</f>
        <v>-15.038399999999999</v>
      </c>
      <c r="AA109" s="23">
        <f>Tabla1_1[[#This Row],[beneficio_descuento]]/Tabla1_1[[#This Row],[Total Selling Value]]</f>
        <v>-0.30124999999999996</v>
      </c>
    </row>
    <row r="110" spans="1:27">
      <c r="A110">
        <v>44328</v>
      </c>
      <c r="B110" t="s">
        <v>24</v>
      </c>
      <c r="C110" t="s">
        <v>329</v>
      </c>
      <c r="D110">
        <v>15</v>
      </c>
      <c r="E110" t="s">
        <v>70</v>
      </c>
      <c r="F110" t="s">
        <v>71</v>
      </c>
      <c r="G110">
        <v>7</v>
      </c>
      <c r="H110" t="s">
        <v>77</v>
      </c>
      <c r="I110" t="s">
        <v>121</v>
      </c>
      <c r="J110" t="s">
        <v>125</v>
      </c>
      <c r="K110" s="4">
        <v>5</v>
      </c>
      <c r="L110" s="4">
        <v>6.7</v>
      </c>
      <c r="M110" s="4">
        <v>75</v>
      </c>
      <c r="N110" s="4">
        <v>100.5</v>
      </c>
      <c r="O110">
        <v>12</v>
      </c>
      <c r="P110" t="s">
        <v>130</v>
      </c>
      <c r="Q110">
        <v>2021</v>
      </c>
      <c r="R110" s="3">
        <v>44328</v>
      </c>
      <c r="S110" s="4">
        <v>7.035000000000001</v>
      </c>
      <c r="T110" s="4">
        <v>1.7000000000000002</v>
      </c>
      <c r="U110" s="4">
        <v>25.500000000000004</v>
      </c>
      <c r="V110" s="23">
        <v>0.2537313432835821</v>
      </c>
      <c r="W110" t="s">
        <v>179</v>
      </c>
      <c r="X110" t="s">
        <v>216</v>
      </c>
      <c r="Y110" t="s">
        <v>317</v>
      </c>
      <c r="Z110" s="4">
        <f>Tabla1_1[[#This Row],[Total Selling Value]]-Tabla1_1[[#This Row],[total_discount_value]]-Tabla1_1[[#This Row],[Total Buying Value]]</f>
        <v>18.465000000000003</v>
      </c>
      <c r="AA110" s="23">
        <f>Tabla1_1[[#This Row],[beneficio_descuento]]/Tabla1_1[[#This Row],[Total Selling Value]]</f>
        <v>0.18373134328358212</v>
      </c>
    </row>
    <row r="111" spans="1:27">
      <c r="A111">
        <v>44329</v>
      </c>
      <c r="B111" t="s">
        <v>39</v>
      </c>
      <c r="C111" t="s">
        <v>330</v>
      </c>
      <c r="D111">
        <v>4</v>
      </c>
      <c r="E111" t="s">
        <v>70</v>
      </c>
      <c r="F111" t="s">
        <v>71</v>
      </c>
      <c r="G111">
        <v>28</v>
      </c>
      <c r="H111" t="s">
        <v>89</v>
      </c>
      <c r="I111" t="s">
        <v>121</v>
      </c>
      <c r="J111" t="s">
        <v>124</v>
      </c>
      <c r="K111" s="4">
        <v>47</v>
      </c>
      <c r="L111" s="4">
        <v>53.11</v>
      </c>
      <c r="M111" s="4">
        <v>188</v>
      </c>
      <c r="N111" s="4">
        <v>212.44</v>
      </c>
      <c r="O111">
        <v>13</v>
      </c>
      <c r="P111" t="s">
        <v>130</v>
      </c>
      <c r="Q111">
        <v>2021</v>
      </c>
      <c r="R111" s="3">
        <v>44329</v>
      </c>
      <c r="S111" s="4">
        <v>59.483200000000004</v>
      </c>
      <c r="T111" s="4">
        <v>6.1099999999999994</v>
      </c>
      <c r="U111" s="4">
        <v>24.439999999999998</v>
      </c>
      <c r="V111" s="23">
        <v>0.1150442477876106</v>
      </c>
      <c r="W111" t="s">
        <v>179</v>
      </c>
      <c r="X111" t="s">
        <v>216</v>
      </c>
      <c r="Y111" t="s">
        <v>317</v>
      </c>
      <c r="Z111" s="4">
        <f>Tabla1_1[[#This Row],[Total Selling Value]]-Tabla1_1[[#This Row],[total_discount_value]]-Tabla1_1[[#This Row],[Total Buying Value]]</f>
        <v>-35.043200000000013</v>
      </c>
      <c r="AA111" s="23">
        <f>Tabla1_1[[#This Row],[beneficio_descuento]]/Tabla1_1[[#This Row],[Total Selling Value]]</f>
        <v>-0.16495575221238945</v>
      </c>
    </row>
    <row r="112" spans="1:27">
      <c r="A112">
        <v>44336</v>
      </c>
      <c r="B112" t="s">
        <v>30</v>
      </c>
      <c r="C112" t="s">
        <v>331</v>
      </c>
      <c r="D112">
        <v>2</v>
      </c>
      <c r="E112" t="s">
        <v>71</v>
      </c>
      <c r="F112" t="s">
        <v>138</v>
      </c>
      <c r="G112">
        <v>1</v>
      </c>
      <c r="H112" t="s">
        <v>80</v>
      </c>
      <c r="I112" t="s">
        <v>118</v>
      </c>
      <c r="J112" t="s">
        <v>122</v>
      </c>
      <c r="K112" s="4">
        <v>120</v>
      </c>
      <c r="L112" s="4">
        <v>162</v>
      </c>
      <c r="M112" s="4">
        <v>240</v>
      </c>
      <c r="N112" s="4">
        <v>324</v>
      </c>
      <c r="O112">
        <v>20</v>
      </c>
      <c r="P112" t="s">
        <v>130</v>
      </c>
      <c r="Q112">
        <v>2021</v>
      </c>
      <c r="R112" s="3">
        <v>44336</v>
      </c>
      <c r="S112" s="4">
        <v>3.24</v>
      </c>
      <c r="T112" s="4">
        <v>42</v>
      </c>
      <c r="U112" s="4">
        <v>84</v>
      </c>
      <c r="V112" s="23">
        <v>0.25925925925925924</v>
      </c>
      <c r="W112" t="s">
        <v>179</v>
      </c>
      <c r="X112" t="s">
        <v>219</v>
      </c>
      <c r="Y112" t="s">
        <v>317</v>
      </c>
      <c r="Z112" s="4">
        <f>Tabla1_1[[#This Row],[Total Selling Value]]-Tabla1_1[[#This Row],[total_discount_value]]-Tabla1_1[[#This Row],[Total Buying Value]]</f>
        <v>80.759999999999991</v>
      </c>
      <c r="AA112" s="23">
        <f>Tabla1_1[[#This Row],[beneficio_descuento]]/Tabla1_1[[#This Row],[Total Selling Value]]</f>
        <v>0.24925925925925924</v>
      </c>
    </row>
    <row r="113" spans="1:27">
      <c r="A113">
        <v>44339</v>
      </c>
      <c r="B113" t="s">
        <v>37</v>
      </c>
      <c r="C113" t="s">
        <v>332</v>
      </c>
      <c r="D113">
        <v>11</v>
      </c>
      <c r="E113" t="s">
        <v>70</v>
      </c>
      <c r="F113" t="s">
        <v>71</v>
      </c>
      <c r="G113">
        <v>9</v>
      </c>
      <c r="H113" t="s">
        <v>87</v>
      </c>
      <c r="I113" t="s">
        <v>118</v>
      </c>
      <c r="J113" t="s">
        <v>123</v>
      </c>
      <c r="K113" s="4">
        <v>90</v>
      </c>
      <c r="L113" s="4">
        <v>115.2</v>
      </c>
      <c r="M113" s="4">
        <v>990</v>
      </c>
      <c r="N113" s="4">
        <v>1267.2</v>
      </c>
      <c r="O113">
        <v>23</v>
      </c>
      <c r="P113" t="s">
        <v>130</v>
      </c>
      <c r="Q113">
        <v>2021</v>
      </c>
      <c r="R113" s="3">
        <v>44339</v>
      </c>
      <c r="S113" s="4">
        <v>114.048</v>
      </c>
      <c r="T113" s="4">
        <v>25.200000000000003</v>
      </c>
      <c r="U113" s="4">
        <v>277.20000000000005</v>
      </c>
      <c r="V113" s="23">
        <v>0.21875000000000003</v>
      </c>
      <c r="W113" t="s">
        <v>147</v>
      </c>
      <c r="X113" t="s">
        <v>216</v>
      </c>
      <c r="Y113" t="s">
        <v>317</v>
      </c>
      <c r="Z113" s="4">
        <f>Tabla1_1[[#This Row],[Total Selling Value]]-Tabla1_1[[#This Row],[total_discount_value]]-Tabla1_1[[#This Row],[Total Buying Value]]</f>
        <v>163.15200000000004</v>
      </c>
      <c r="AA113" s="23">
        <f>Tabla1_1[[#This Row],[beneficio_descuento]]/Tabla1_1[[#This Row],[Total Selling Value]]</f>
        <v>0.12875000000000003</v>
      </c>
    </row>
    <row r="114" spans="1:27">
      <c r="A114">
        <v>44346</v>
      </c>
      <c r="B114" t="s">
        <v>32</v>
      </c>
      <c r="C114" t="s">
        <v>333</v>
      </c>
      <c r="D114">
        <v>13</v>
      </c>
      <c r="E114" t="s">
        <v>71</v>
      </c>
      <c r="F114" t="s">
        <v>71</v>
      </c>
      <c r="G114">
        <v>5</v>
      </c>
      <c r="H114" t="s">
        <v>82</v>
      </c>
      <c r="I114" t="s">
        <v>117</v>
      </c>
      <c r="J114" t="s">
        <v>122</v>
      </c>
      <c r="K114" s="4">
        <v>141</v>
      </c>
      <c r="L114" s="4">
        <v>149.46</v>
      </c>
      <c r="M114" s="4">
        <v>1833</v>
      </c>
      <c r="N114" s="4">
        <v>1942.98</v>
      </c>
      <c r="O114">
        <v>30</v>
      </c>
      <c r="P114" t="s">
        <v>130</v>
      </c>
      <c r="Q114">
        <v>2021</v>
      </c>
      <c r="R114" s="3">
        <v>44346</v>
      </c>
      <c r="S114" s="4">
        <v>97.149000000000001</v>
      </c>
      <c r="T114" s="4">
        <v>8.460000000000008</v>
      </c>
      <c r="U114" s="4">
        <v>109.9800000000001</v>
      </c>
      <c r="V114" s="23">
        <v>5.660377358490571E-2</v>
      </c>
      <c r="W114" t="s">
        <v>178</v>
      </c>
      <c r="X114" t="s">
        <v>216</v>
      </c>
      <c r="Y114" t="s">
        <v>317</v>
      </c>
      <c r="Z114" s="4">
        <f>Tabla1_1[[#This Row],[Total Selling Value]]-Tabla1_1[[#This Row],[total_discount_value]]-Tabla1_1[[#This Row],[Total Buying Value]]</f>
        <v>12.831000000000131</v>
      </c>
      <c r="AA114" s="23">
        <f>Tabla1_1[[#This Row],[beneficio_descuento]]/Tabla1_1[[#This Row],[Total Selling Value]]</f>
        <v>6.6037735849057274E-3</v>
      </c>
    </row>
    <row r="115" spans="1:27">
      <c r="A115">
        <v>44346</v>
      </c>
      <c r="B115" t="s">
        <v>22</v>
      </c>
      <c r="C115" t="s">
        <v>334</v>
      </c>
      <c r="D115">
        <v>6</v>
      </c>
      <c r="E115" t="s">
        <v>71</v>
      </c>
      <c r="F115" t="s">
        <v>138</v>
      </c>
      <c r="G115">
        <v>39</v>
      </c>
      <c r="H115" t="s">
        <v>75</v>
      </c>
      <c r="I115" t="s">
        <v>120</v>
      </c>
      <c r="J115" t="s">
        <v>123</v>
      </c>
      <c r="K115" s="4">
        <v>112</v>
      </c>
      <c r="L115" s="4">
        <v>122.08</v>
      </c>
      <c r="M115" s="4">
        <v>672</v>
      </c>
      <c r="N115" s="4">
        <v>732.48</v>
      </c>
      <c r="O115">
        <v>30</v>
      </c>
      <c r="P115" t="s">
        <v>130</v>
      </c>
      <c r="Q115">
        <v>2021</v>
      </c>
      <c r="R115" s="3">
        <v>44346</v>
      </c>
      <c r="S115" s="4">
        <v>285.66720000000004</v>
      </c>
      <c r="T115" s="4">
        <v>10.079999999999998</v>
      </c>
      <c r="U115" s="4">
        <v>60.47999999999999</v>
      </c>
      <c r="V115" s="23">
        <v>8.2568807339449532E-2</v>
      </c>
      <c r="W115" t="s">
        <v>179</v>
      </c>
      <c r="X115" t="s">
        <v>219</v>
      </c>
      <c r="Y115" t="s">
        <v>317</v>
      </c>
      <c r="Z115" s="4">
        <f>Tabla1_1[[#This Row],[Total Selling Value]]-Tabla1_1[[#This Row],[total_discount_value]]-Tabla1_1[[#This Row],[Total Buying Value]]</f>
        <v>-225.18720000000002</v>
      </c>
      <c r="AA115" s="23">
        <f>Tabla1_1[[#This Row],[beneficio_descuento]]/Tabla1_1[[#This Row],[Total Selling Value]]</f>
        <v>-0.30743119266055047</v>
      </c>
    </row>
    <row r="116" spans="1:27">
      <c r="A116">
        <v>44350</v>
      </c>
      <c r="B116" t="s">
        <v>52</v>
      </c>
      <c r="C116" t="s">
        <v>335</v>
      </c>
      <c r="D116">
        <v>10</v>
      </c>
      <c r="E116" t="s">
        <v>70</v>
      </c>
      <c r="F116" t="s">
        <v>138</v>
      </c>
      <c r="G116">
        <v>14</v>
      </c>
      <c r="H116" t="s">
        <v>104</v>
      </c>
      <c r="I116" t="s">
        <v>117</v>
      </c>
      <c r="J116" t="s">
        <v>122</v>
      </c>
      <c r="K116" s="4">
        <v>126</v>
      </c>
      <c r="L116" s="4">
        <v>162.54</v>
      </c>
      <c r="M116" s="4">
        <v>1260</v>
      </c>
      <c r="N116" s="4">
        <v>1625.4</v>
      </c>
      <c r="O116">
        <v>3</v>
      </c>
      <c r="P116" t="s">
        <v>131</v>
      </c>
      <c r="Q116">
        <v>2021</v>
      </c>
      <c r="R116" s="3">
        <v>44350</v>
      </c>
      <c r="S116" s="4">
        <v>227.55600000000004</v>
      </c>
      <c r="T116" s="4">
        <v>36.539999999999992</v>
      </c>
      <c r="U116" s="4">
        <v>365.39999999999992</v>
      </c>
      <c r="V116" s="23">
        <v>0.22480620155038752</v>
      </c>
      <c r="W116" t="s">
        <v>147</v>
      </c>
      <c r="X116" t="s">
        <v>219</v>
      </c>
      <c r="Y116" t="s">
        <v>336</v>
      </c>
      <c r="Z116" s="4">
        <f>Tabla1_1[[#This Row],[Total Selling Value]]-Tabla1_1[[#This Row],[total_discount_value]]-Tabla1_1[[#This Row],[Total Buying Value]]</f>
        <v>137.84400000000005</v>
      </c>
      <c r="AA116" s="23">
        <f>Tabla1_1[[#This Row],[beneficio_descuento]]/Tabla1_1[[#This Row],[Total Selling Value]]</f>
        <v>8.4806201550387622E-2</v>
      </c>
    </row>
    <row r="117" spans="1:27">
      <c r="A117">
        <v>44351</v>
      </c>
      <c r="B117" t="s">
        <v>34</v>
      </c>
      <c r="C117" t="s">
        <v>337</v>
      </c>
      <c r="D117">
        <v>8</v>
      </c>
      <c r="E117" t="s">
        <v>68</v>
      </c>
      <c r="F117" t="s">
        <v>71</v>
      </c>
      <c r="G117">
        <v>11</v>
      </c>
      <c r="H117" t="s">
        <v>84</v>
      </c>
      <c r="I117" t="s">
        <v>117</v>
      </c>
      <c r="J117" t="s">
        <v>124</v>
      </c>
      <c r="K117" s="4">
        <v>61</v>
      </c>
      <c r="L117" s="4">
        <v>76.25</v>
      </c>
      <c r="M117" s="4">
        <v>488</v>
      </c>
      <c r="N117" s="4">
        <v>610</v>
      </c>
      <c r="O117">
        <v>4</v>
      </c>
      <c r="P117" t="s">
        <v>131</v>
      </c>
      <c r="Q117">
        <v>2021</v>
      </c>
      <c r="R117" s="3">
        <v>44351</v>
      </c>
      <c r="S117" s="4">
        <v>67.099999999999994</v>
      </c>
      <c r="T117" s="4">
        <v>15.25</v>
      </c>
      <c r="U117" s="4">
        <v>122</v>
      </c>
      <c r="V117" s="23">
        <v>0.2</v>
      </c>
      <c r="W117" t="s">
        <v>179</v>
      </c>
      <c r="X117" t="s">
        <v>216</v>
      </c>
      <c r="Y117" t="s">
        <v>336</v>
      </c>
      <c r="Z117" s="4">
        <f>Tabla1_1[[#This Row],[Total Selling Value]]-Tabla1_1[[#This Row],[total_discount_value]]-Tabla1_1[[#This Row],[Total Buying Value]]</f>
        <v>54.899999999999977</v>
      </c>
      <c r="AA117" s="23">
        <f>Tabla1_1[[#This Row],[beneficio_descuento]]/Tabla1_1[[#This Row],[Total Selling Value]]</f>
        <v>8.9999999999999969E-2</v>
      </c>
    </row>
    <row r="118" spans="1:27">
      <c r="A118">
        <v>44351</v>
      </c>
      <c r="B118" t="s">
        <v>34</v>
      </c>
      <c r="C118" t="s">
        <v>337</v>
      </c>
      <c r="D118">
        <v>12</v>
      </c>
      <c r="E118" t="s">
        <v>71</v>
      </c>
      <c r="F118" t="s">
        <v>138</v>
      </c>
      <c r="G118">
        <v>29</v>
      </c>
      <c r="H118" t="s">
        <v>84</v>
      </c>
      <c r="I118" t="s">
        <v>117</v>
      </c>
      <c r="J118" t="s">
        <v>124</v>
      </c>
      <c r="K118" s="4">
        <v>61</v>
      </c>
      <c r="L118" s="4">
        <v>76.25</v>
      </c>
      <c r="M118" s="4">
        <v>732</v>
      </c>
      <c r="N118" s="4">
        <v>915</v>
      </c>
      <c r="O118">
        <v>4</v>
      </c>
      <c r="P118" t="s">
        <v>131</v>
      </c>
      <c r="Q118">
        <v>2021</v>
      </c>
      <c r="R118" s="3">
        <v>44351</v>
      </c>
      <c r="S118" s="4">
        <v>265.34999999999997</v>
      </c>
      <c r="T118" s="4">
        <v>15.25</v>
      </c>
      <c r="U118" s="4">
        <v>183</v>
      </c>
      <c r="V118" s="23">
        <v>0.2</v>
      </c>
      <c r="W118" t="s">
        <v>179</v>
      </c>
      <c r="X118" t="s">
        <v>219</v>
      </c>
      <c r="Y118" t="s">
        <v>336</v>
      </c>
      <c r="Z118" s="4">
        <f>Tabla1_1[[#This Row],[Total Selling Value]]-Tabla1_1[[#This Row],[total_discount_value]]-Tabla1_1[[#This Row],[Total Buying Value]]</f>
        <v>-82.349999999999909</v>
      </c>
      <c r="AA118" s="23">
        <f>Tabla1_1[[#This Row],[beneficio_descuento]]/Tabla1_1[[#This Row],[Total Selling Value]]</f>
        <v>-8.99999999999999E-2</v>
      </c>
    </row>
    <row r="119" spans="1:27">
      <c r="A119">
        <v>44352</v>
      </c>
      <c r="B119" t="s">
        <v>42</v>
      </c>
      <c r="C119" t="s">
        <v>338</v>
      </c>
      <c r="D119">
        <v>15</v>
      </c>
      <c r="E119" t="s">
        <v>68</v>
      </c>
      <c r="F119" t="s">
        <v>71</v>
      </c>
      <c r="G119">
        <v>27</v>
      </c>
      <c r="H119" t="s">
        <v>92</v>
      </c>
      <c r="I119" t="s">
        <v>117</v>
      </c>
      <c r="J119" t="s">
        <v>122</v>
      </c>
      <c r="K119" s="4">
        <v>121</v>
      </c>
      <c r="L119" s="4">
        <v>141.57</v>
      </c>
      <c r="M119" s="4">
        <v>1815</v>
      </c>
      <c r="N119" s="4">
        <v>2123.5500000000002</v>
      </c>
      <c r="O119">
        <v>5</v>
      </c>
      <c r="P119" t="s">
        <v>131</v>
      </c>
      <c r="Q119">
        <v>2021</v>
      </c>
      <c r="R119" s="3">
        <v>44352</v>
      </c>
      <c r="S119" s="4">
        <v>573.35850000000005</v>
      </c>
      <c r="T119" s="4">
        <v>20.569999999999993</v>
      </c>
      <c r="U119" s="4">
        <v>308.5499999999999</v>
      </c>
      <c r="V119" s="23">
        <v>0.14529914529914523</v>
      </c>
      <c r="W119" t="s">
        <v>178</v>
      </c>
      <c r="X119" t="s">
        <v>216</v>
      </c>
      <c r="Y119" t="s">
        <v>336</v>
      </c>
      <c r="Z119" s="4">
        <f>Tabla1_1[[#This Row],[Total Selling Value]]-Tabla1_1[[#This Row],[total_discount_value]]-Tabla1_1[[#This Row],[Total Buying Value]]</f>
        <v>-264.80849999999987</v>
      </c>
      <c r="AA119" s="23">
        <f>Tabla1_1[[#This Row],[beneficio_descuento]]/Tabla1_1[[#This Row],[Total Selling Value]]</f>
        <v>-0.12470085470085462</v>
      </c>
    </row>
    <row r="120" spans="1:27">
      <c r="A120">
        <v>44352</v>
      </c>
      <c r="B120" t="s">
        <v>24</v>
      </c>
      <c r="C120" t="s">
        <v>339</v>
      </c>
      <c r="D120">
        <v>10</v>
      </c>
      <c r="E120" t="s">
        <v>70</v>
      </c>
      <c r="F120" t="s">
        <v>71</v>
      </c>
      <c r="G120">
        <v>38</v>
      </c>
      <c r="H120" t="s">
        <v>77</v>
      </c>
      <c r="I120" t="s">
        <v>121</v>
      </c>
      <c r="J120" t="s">
        <v>125</v>
      </c>
      <c r="K120" s="4">
        <v>5</v>
      </c>
      <c r="L120" s="4">
        <v>6.7</v>
      </c>
      <c r="M120" s="4">
        <v>50</v>
      </c>
      <c r="N120" s="4">
        <v>67</v>
      </c>
      <c r="O120">
        <v>5</v>
      </c>
      <c r="P120" t="s">
        <v>131</v>
      </c>
      <c r="Q120">
        <v>2021</v>
      </c>
      <c r="R120" s="3">
        <v>44352</v>
      </c>
      <c r="S120" s="4">
        <v>25.46</v>
      </c>
      <c r="T120" s="4">
        <v>1.7000000000000002</v>
      </c>
      <c r="U120" s="4">
        <v>17</v>
      </c>
      <c r="V120" s="23">
        <v>0.2537313432835821</v>
      </c>
      <c r="W120" t="s">
        <v>179</v>
      </c>
      <c r="X120" t="s">
        <v>216</v>
      </c>
      <c r="Y120" t="s">
        <v>336</v>
      </c>
      <c r="Z120" s="4">
        <f>Tabla1_1[[#This Row],[Total Selling Value]]-Tabla1_1[[#This Row],[total_discount_value]]-Tabla1_1[[#This Row],[Total Buying Value]]</f>
        <v>-8.4600000000000009</v>
      </c>
      <c r="AA120" s="23">
        <f>Tabla1_1[[#This Row],[beneficio_descuento]]/Tabla1_1[[#This Row],[Total Selling Value]]</f>
        <v>-0.12626865671641793</v>
      </c>
    </row>
    <row r="121" spans="1:27">
      <c r="A121">
        <v>44353</v>
      </c>
      <c r="B121" t="s">
        <v>58</v>
      </c>
      <c r="C121" t="s">
        <v>340</v>
      </c>
      <c r="D121">
        <v>6</v>
      </c>
      <c r="E121" t="s">
        <v>70</v>
      </c>
      <c r="F121" t="s">
        <v>71</v>
      </c>
      <c r="G121">
        <v>15</v>
      </c>
      <c r="H121" t="s">
        <v>110</v>
      </c>
      <c r="I121" t="s">
        <v>121</v>
      </c>
      <c r="J121" t="s">
        <v>123</v>
      </c>
      <c r="K121" s="4">
        <v>95</v>
      </c>
      <c r="L121" s="4">
        <v>119.7</v>
      </c>
      <c r="M121" s="4">
        <v>570</v>
      </c>
      <c r="N121" s="4">
        <v>718.2</v>
      </c>
      <c r="O121">
        <v>6</v>
      </c>
      <c r="P121" t="s">
        <v>131</v>
      </c>
      <c r="Q121">
        <v>2021</v>
      </c>
      <c r="R121" s="3">
        <v>44353</v>
      </c>
      <c r="S121" s="4">
        <v>107.73</v>
      </c>
      <c r="T121" s="4">
        <v>24.700000000000003</v>
      </c>
      <c r="U121" s="4">
        <v>148.20000000000002</v>
      </c>
      <c r="V121" s="23">
        <v>0.20634920634920637</v>
      </c>
      <c r="W121" t="s">
        <v>179</v>
      </c>
      <c r="X121" t="s">
        <v>216</v>
      </c>
      <c r="Y121" t="s">
        <v>336</v>
      </c>
      <c r="Z121" s="4">
        <f>Tabla1_1[[#This Row],[Total Selling Value]]-Tabla1_1[[#This Row],[total_discount_value]]-Tabla1_1[[#This Row],[Total Buying Value]]</f>
        <v>40.470000000000027</v>
      </c>
      <c r="AA121" s="23">
        <f>Tabla1_1[[#This Row],[beneficio_descuento]]/Tabla1_1[[#This Row],[Total Selling Value]]</f>
        <v>5.6349206349206385E-2</v>
      </c>
    </row>
    <row r="122" spans="1:27">
      <c r="A122">
        <v>44355</v>
      </c>
      <c r="B122" t="s">
        <v>53</v>
      </c>
      <c r="C122" t="s">
        <v>341</v>
      </c>
      <c r="D122">
        <v>11</v>
      </c>
      <c r="E122" t="s">
        <v>70</v>
      </c>
      <c r="F122" t="s">
        <v>71</v>
      </c>
      <c r="G122">
        <v>42</v>
      </c>
      <c r="H122" t="s">
        <v>105</v>
      </c>
      <c r="I122" t="s">
        <v>121</v>
      </c>
      <c r="J122" t="s">
        <v>125</v>
      </c>
      <c r="K122" s="4">
        <v>37</v>
      </c>
      <c r="L122" s="4">
        <v>41.81</v>
      </c>
      <c r="M122" s="4">
        <v>407</v>
      </c>
      <c r="N122" s="4">
        <v>459.91</v>
      </c>
      <c r="O122">
        <v>8</v>
      </c>
      <c r="P122" t="s">
        <v>131</v>
      </c>
      <c r="Q122">
        <v>2021</v>
      </c>
      <c r="R122" s="3">
        <v>44355</v>
      </c>
      <c r="S122" s="4">
        <v>193.16220000000001</v>
      </c>
      <c r="T122" s="4">
        <v>4.8100000000000023</v>
      </c>
      <c r="U122" s="4">
        <v>52.910000000000025</v>
      </c>
      <c r="V122" s="23">
        <v>0.11504424778761067</v>
      </c>
      <c r="W122" t="s">
        <v>179</v>
      </c>
      <c r="X122" t="s">
        <v>216</v>
      </c>
      <c r="Y122" t="s">
        <v>336</v>
      </c>
      <c r="Z122" s="4">
        <f>Tabla1_1[[#This Row],[Total Selling Value]]-Tabla1_1[[#This Row],[total_discount_value]]-Tabla1_1[[#This Row],[Total Buying Value]]</f>
        <v>-140.25220000000002</v>
      </c>
      <c r="AA122" s="23">
        <f>Tabla1_1[[#This Row],[beneficio_descuento]]/Tabla1_1[[#This Row],[Total Selling Value]]</f>
        <v>-0.30495575221238941</v>
      </c>
    </row>
    <row r="123" spans="1:27">
      <c r="A123">
        <v>44355</v>
      </c>
      <c r="B123" t="s">
        <v>23</v>
      </c>
      <c r="C123" t="s">
        <v>342</v>
      </c>
      <c r="D123">
        <v>11</v>
      </c>
      <c r="E123" t="s">
        <v>68</v>
      </c>
      <c r="F123" t="s">
        <v>138</v>
      </c>
      <c r="G123">
        <v>39</v>
      </c>
      <c r="H123" t="s">
        <v>76</v>
      </c>
      <c r="I123" t="s">
        <v>119</v>
      </c>
      <c r="J123" t="s">
        <v>124</v>
      </c>
      <c r="K123" s="4">
        <v>44</v>
      </c>
      <c r="L123" s="4">
        <v>48.84</v>
      </c>
      <c r="M123" s="4">
        <v>484</v>
      </c>
      <c r="N123" s="4">
        <v>537.24</v>
      </c>
      <c r="O123">
        <v>8</v>
      </c>
      <c r="P123" t="s">
        <v>131</v>
      </c>
      <c r="Q123">
        <v>2021</v>
      </c>
      <c r="R123" s="3">
        <v>44355</v>
      </c>
      <c r="S123" s="4">
        <v>209.52360000000002</v>
      </c>
      <c r="T123" s="4">
        <v>4.8400000000000034</v>
      </c>
      <c r="U123" s="4">
        <v>53.240000000000038</v>
      </c>
      <c r="V123" s="23">
        <v>9.9099099099099169E-2</v>
      </c>
      <c r="W123" t="s">
        <v>179</v>
      </c>
      <c r="X123" t="s">
        <v>219</v>
      </c>
      <c r="Y123" t="s">
        <v>336</v>
      </c>
      <c r="Z123" s="4">
        <f>Tabla1_1[[#This Row],[Total Selling Value]]-Tabla1_1[[#This Row],[total_discount_value]]-Tabla1_1[[#This Row],[Total Buying Value]]</f>
        <v>-156.28359999999998</v>
      </c>
      <c r="AA123" s="23">
        <f>Tabla1_1[[#This Row],[beneficio_descuento]]/Tabla1_1[[#This Row],[Total Selling Value]]</f>
        <v>-0.29090090090090087</v>
      </c>
    </row>
    <row r="124" spans="1:27">
      <c r="A124">
        <v>44356</v>
      </c>
      <c r="B124" t="s">
        <v>36</v>
      </c>
      <c r="C124" t="s">
        <v>343</v>
      </c>
      <c r="D124">
        <v>7</v>
      </c>
      <c r="E124" t="s">
        <v>70</v>
      </c>
      <c r="F124" t="s">
        <v>71</v>
      </c>
      <c r="G124">
        <v>2</v>
      </c>
      <c r="H124" t="s">
        <v>86</v>
      </c>
      <c r="I124" t="s">
        <v>119</v>
      </c>
      <c r="J124" t="s">
        <v>123</v>
      </c>
      <c r="K124" s="4">
        <v>98</v>
      </c>
      <c r="L124" s="4">
        <v>103.88</v>
      </c>
      <c r="M124" s="4">
        <v>686</v>
      </c>
      <c r="N124" s="4">
        <v>727.16</v>
      </c>
      <c r="O124">
        <v>9</v>
      </c>
      <c r="P124" t="s">
        <v>131</v>
      </c>
      <c r="Q124">
        <v>2021</v>
      </c>
      <c r="R124" s="3">
        <v>44356</v>
      </c>
      <c r="S124" s="4">
        <v>14.543199999999999</v>
      </c>
      <c r="T124" s="4">
        <v>5.8799999999999955</v>
      </c>
      <c r="U124" s="4">
        <v>41.159999999999968</v>
      </c>
      <c r="V124" s="23">
        <v>5.660377358490562E-2</v>
      </c>
      <c r="W124" t="s">
        <v>179</v>
      </c>
      <c r="X124" t="s">
        <v>216</v>
      </c>
      <c r="Y124" t="s">
        <v>336</v>
      </c>
      <c r="Z124" s="4">
        <f>Tabla1_1[[#This Row],[Total Selling Value]]-Tabla1_1[[#This Row],[total_discount_value]]-Tabla1_1[[#This Row],[Total Buying Value]]</f>
        <v>26.616800000000012</v>
      </c>
      <c r="AA124" s="23">
        <f>Tabla1_1[[#This Row],[beneficio_descuento]]/Tabla1_1[[#This Row],[Total Selling Value]]</f>
        <v>3.6603773584905679E-2</v>
      </c>
    </row>
    <row r="125" spans="1:27">
      <c r="A125">
        <v>44358</v>
      </c>
      <c r="B125" t="s">
        <v>38</v>
      </c>
      <c r="C125" t="s">
        <v>344</v>
      </c>
      <c r="D125">
        <v>12</v>
      </c>
      <c r="E125" t="s">
        <v>68</v>
      </c>
      <c r="F125" t="s">
        <v>138</v>
      </c>
      <c r="G125">
        <v>41</v>
      </c>
      <c r="H125" t="s">
        <v>88</v>
      </c>
      <c r="I125" t="s">
        <v>121</v>
      </c>
      <c r="J125" t="s">
        <v>123</v>
      </c>
      <c r="K125" s="4">
        <v>89</v>
      </c>
      <c r="L125" s="4">
        <v>117.48</v>
      </c>
      <c r="M125" s="4">
        <v>1068</v>
      </c>
      <c r="N125" s="4">
        <v>1409.76</v>
      </c>
      <c r="O125">
        <v>11</v>
      </c>
      <c r="P125" t="s">
        <v>131</v>
      </c>
      <c r="Q125">
        <v>2021</v>
      </c>
      <c r="R125" s="3">
        <v>44358</v>
      </c>
      <c r="S125" s="4">
        <v>578.00159999999994</v>
      </c>
      <c r="T125" s="4">
        <v>28.480000000000004</v>
      </c>
      <c r="U125" s="4">
        <v>341.76000000000005</v>
      </c>
      <c r="V125" s="23">
        <v>0.24242424242424246</v>
      </c>
      <c r="W125" t="s">
        <v>147</v>
      </c>
      <c r="X125" t="s">
        <v>219</v>
      </c>
      <c r="Y125" t="s">
        <v>336</v>
      </c>
      <c r="Z125" s="4">
        <f>Tabla1_1[[#This Row],[Total Selling Value]]-Tabla1_1[[#This Row],[total_discount_value]]-Tabla1_1[[#This Row],[Total Buying Value]]</f>
        <v>-236.24159999999995</v>
      </c>
      <c r="AA125" s="23">
        <f>Tabla1_1[[#This Row],[beneficio_descuento]]/Tabla1_1[[#This Row],[Total Selling Value]]</f>
        <v>-0.16757575757575754</v>
      </c>
    </row>
    <row r="126" spans="1:27">
      <c r="A126">
        <v>44359</v>
      </c>
      <c r="B126" t="s">
        <v>61</v>
      </c>
      <c r="C126" t="s">
        <v>345</v>
      </c>
      <c r="D126">
        <v>6</v>
      </c>
      <c r="E126" t="s">
        <v>70</v>
      </c>
      <c r="F126" t="s">
        <v>71</v>
      </c>
      <c r="G126">
        <v>51</v>
      </c>
      <c r="H126" t="s">
        <v>114</v>
      </c>
      <c r="I126" t="s">
        <v>118</v>
      </c>
      <c r="J126" t="s">
        <v>122</v>
      </c>
      <c r="K126" s="4">
        <v>138</v>
      </c>
      <c r="L126" s="4">
        <v>173.88</v>
      </c>
      <c r="M126" s="4">
        <v>828</v>
      </c>
      <c r="N126" s="4">
        <v>1043.28</v>
      </c>
      <c r="O126">
        <v>12</v>
      </c>
      <c r="P126" t="s">
        <v>131</v>
      </c>
      <c r="Q126">
        <v>2021</v>
      </c>
      <c r="R126" s="3">
        <v>44359</v>
      </c>
      <c r="S126" s="4">
        <v>532.07280000000003</v>
      </c>
      <c r="T126" s="4">
        <v>35.879999999999995</v>
      </c>
      <c r="U126" s="4">
        <v>215.27999999999997</v>
      </c>
      <c r="V126" s="23">
        <v>0.20634920634920634</v>
      </c>
      <c r="W126" t="s">
        <v>147</v>
      </c>
      <c r="X126" t="s">
        <v>216</v>
      </c>
      <c r="Y126" t="s">
        <v>336</v>
      </c>
      <c r="Z126" s="4">
        <f>Tabla1_1[[#This Row],[Total Selling Value]]-Tabla1_1[[#This Row],[total_discount_value]]-Tabla1_1[[#This Row],[Total Buying Value]]</f>
        <v>-316.79280000000006</v>
      </c>
      <c r="AA126" s="23">
        <f>Tabla1_1[[#This Row],[beneficio_descuento]]/Tabla1_1[[#This Row],[Total Selling Value]]</f>
        <v>-0.30365079365079373</v>
      </c>
    </row>
    <row r="127" spans="1:27">
      <c r="A127">
        <v>44361</v>
      </c>
      <c r="B127" t="s">
        <v>27</v>
      </c>
      <c r="C127" t="s">
        <v>346</v>
      </c>
      <c r="D127">
        <v>10</v>
      </c>
      <c r="E127" t="s">
        <v>71</v>
      </c>
      <c r="F127" t="s">
        <v>138</v>
      </c>
      <c r="G127">
        <v>43</v>
      </c>
      <c r="H127" t="s">
        <v>100</v>
      </c>
      <c r="I127" t="s">
        <v>117</v>
      </c>
      <c r="J127" t="s">
        <v>125</v>
      </c>
      <c r="K127" s="4">
        <v>7</v>
      </c>
      <c r="L127" s="4">
        <v>8.33</v>
      </c>
      <c r="M127" s="4">
        <v>70</v>
      </c>
      <c r="N127" s="4">
        <v>83.3</v>
      </c>
      <c r="O127">
        <v>14</v>
      </c>
      <c r="P127" t="s">
        <v>131</v>
      </c>
      <c r="Q127">
        <v>2021</v>
      </c>
      <c r="R127" s="3">
        <v>44361</v>
      </c>
      <c r="S127" s="4">
        <v>35.818999999999996</v>
      </c>
      <c r="T127" s="4">
        <v>1.33</v>
      </c>
      <c r="U127" s="4">
        <v>13.3</v>
      </c>
      <c r="V127" s="23">
        <v>0.1596638655462185</v>
      </c>
      <c r="W127" t="s">
        <v>179</v>
      </c>
      <c r="X127" t="s">
        <v>219</v>
      </c>
      <c r="Y127" t="s">
        <v>336</v>
      </c>
      <c r="Z127" s="4">
        <f>Tabla1_1[[#This Row],[Total Selling Value]]-Tabla1_1[[#This Row],[total_discount_value]]-Tabla1_1[[#This Row],[Total Buying Value]]</f>
        <v>-22.518999999999998</v>
      </c>
      <c r="AA127" s="23">
        <f>Tabla1_1[[#This Row],[beneficio_descuento]]/Tabla1_1[[#This Row],[Total Selling Value]]</f>
        <v>-0.27033613445378152</v>
      </c>
    </row>
    <row r="128" spans="1:27">
      <c r="A128">
        <v>44363</v>
      </c>
      <c r="B128" t="s">
        <v>60</v>
      </c>
      <c r="C128" t="s">
        <v>347</v>
      </c>
      <c r="D128">
        <v>5</v>
      </c>
      <c r="E128" t="s">
        <v>68</v>
      </c>
      <c r="F128" t="s">
        <v>138</v>
      </c>
      <c r="G128">
        <v>41</v>
      </c>
      <c r="H128" t="s">
        <v>112</v>
      </c>
      <c r="I128" t="s">
        <v>120</v>
      </c>
      <c r="J128" t="s">
        <v>122</v>
      </c>
      <c r="K128" s="4">
        <v>150</v>
      </c>
      <c r="L128" s="4">
        <v>210</v>
      </c>
      <c r="M128" s="4">
        <v>750</v>
      </c>
      <c r="N128" s="4">
        <v>1050</v>
      </c>
      <c r="O128">
        <v>16</v>
      </c>
      <c r="P128" t="s">
        <v>131</v>
      </c>
      <c r="Q128">
        <v>2021</v>
      </c>
      <c r="R128" s="3">
        <v>44363</v>
      </c>
      <c r="S128" s="4">
        <v>430.5</v>
      </c>
      <c r="T128" s="4">
        <v>60</v>
      </c>
      <c r="U128" s="4">
        <v>300</v>
      </c>
      <c r="V128" s="23">
        <v>0.2857142857142857</v>
      </c>
      <c r="W128" t="s">
        <v>179</v>
      </c>
      <c r="X128" t="s">
        <v>219</v>
      </c>
      <c r="Y128" t="s">
        <v>336</v>
      </c>
      <c r="Z128" s="4">
        <f>Tabla1_1[[#This Row],[Total Selling Value]]-Tabla1_1[[#This Row],[total_discount_value]]-Tabla1_1[[#This Row],[Total Buying Value]]</f>
        <v>-130.5</v>
      </c>
      <c r="AA128" s="23">
        <f>Tabla1_1[[#This Row],[beneficio_descuento]]/Tabla1_1[[#This Row],[Total Selling Value]]</f>
        <v>-0.12428571428571429</v>
      </c>
    </row>
    <row r="129" spans="1:27">
      <c r="A129">
        <v>44363</v>
      </c>
      <c r="B129" t="s">
        <v>47</v>
      </c>
      <c r="C129" t="s">
        <v>348</v>
      </c>
      <c r="D129">
        <v>12</v>
      </c>
      <c r="E129" t="s">
        <v>71</v>
      </c>
      <c r="F129" t="s">
        <v>138</v>
      </c>
      <c r="G129">
        <v>33</v>
      </c>
      <c r="H129" t="s">
        <v>98</v>
      </c>
      <c r="I129" t="s">
        <v>120</v>
      </c>
      <c r="J129" t="s">
        <v>125</v>
      </c>
      <c r="K129" s="4">
        <v>12</v>
      </c>
      <c r="L129" s="4">
        <v>15.72</v>
      </c>
      <c r="M129" s="4">
        <v>144</v>
      </c>
      <c r="N129" s="4">
        <v>188.64</v>
      </c>
      <c r="O129">
        <v>16</v>
      </c>
      <c r="P129" t="s">
        <v>131</v>
      </c>
      <c r="Q129">
        <v>2021</v>
      </c>
      <c r="R129" s="3">
        <v>44363</v>
      </c>
      <c r="S129" s="4">
        <v>62.251199999999997</v>
      </c>
      <c r="T129" s="4">
        <v>3.7200000000000006</v>
      </c>
      <c r="U129" s="4">
        <v>44.640000000000008</v>
      </c>
      <c r="V129" s="23">
        <v>0.23664122137404586</v>
      </c>
      <c r="W129" t="s">
        <v>179</v>
      </c>
      <c r="X129" t="s">
        <v>219</v>
      </c>
      <c r="Y129" t="s">
        <v>336</v>
      </c>
      <c r="Z129" s="4">
        <f>Tabla1_1[[#This Row],[Total Selling Value]]-Tabla1_1[[#This Row],[total_discount_value]]-Tabla1_1[[#This Row],[Total Buying Value]]</f>
        <v>-17.611200000000011</v>
      </c>
      <c r="AA129" s="23">
        <f>Tabla1_1[[#This Row],[beneficio_descuento]]/Tabla1_1[[#This Row],[Total Selling Value]]</f>
        <v>-9.3358778625954264E-2</v>
      </c>
    </row>
    <row r="130" spans="1:27">
      <c r="A130">
        <v>44363</v>
      </c>
      <c r="B130" t="s">
        <v>54</v>
      </c>
      <c r="C130" t="s">
        <v>349</v>
      </c>
      <c r="D130">
        <v>11</v>
      </c>
      <c r="E130" t="s">
        <v>70</v>
      </c>
      <c r="F130" t="s">
        <v>138</v>
      </c>
      <c r="G130">
        <v>46</v>
      </c>
      <c r="H130" t="s">
        <v>106</v>
      </c>
      <c r="I130" t="s">
        <v>118</v>
      </c>
      <c r="J130" t="s">
        <v>125</v>
      </c>
      <c r="K130" s="4">
        <v>37</v>
      </c>
      <c r="L130" s="4">
        <v>42.55</v>
      </c>
      <c r="M130" s="4">
        <v>407</v>
      </c>
      <c r="N130" s="4">
        <v>468.05</v>
      </c>
      <c r="O130">
        <v>16</v>
      </c>
      <c r="P130" t="s">
        <v>131</v>
      </c>
      <c r="Q130">
        <v>2021</v>
      </c>
      <c r="R130" s="3">
        <v>44363</v>
      </c>
      <c r="S130" s="4">
        <v>215.30300000000003</v>
      </c>
      <c r="T130" s="4">
        <v>5.5499999999999972</v>
      </c>
      <c r="U130" s="4">
        <v>61.049999999999969</v>
      </c>
      <c r="V130" s="23">
        <v>0.13043478260869559</v>
      </c>
      <c r="W130" t="s">
        <v>179</v>
      </c>
      <c r="X130" t="s">
        <v>219</v>
      </c>
      <c r="Y130" t="s">
        <v>336</v>
      </c>
      <c r="Z130" s="4">
        <f>Tabla1_1[[#This Row],[Total Selling Value]]-Tabla1_1[[#This Row],[total_discount_value]]-Tabla1_1[[#This Row],[Total Buying Value]]</f>
        <v>-154.25300000000001</v>
      </c>
      <c r="AA130" s="23">
        <f>Tabla1_1[[#This Row],[beneficio_descuento]]/Tabla1_1[[#This Row],[Total Selling Value]]</f>
        <v>-0.32956521739130434</v>
      </c>
    </row>
    <row r="131" spans="1:27">
      <c r="A131">
        <v>44365</v>
      </c>
      <c r="B131" t="s">
        <v>27</v>
      </c>
      <c r="C131" t="s">
        <v>350</v>
      </c>
      <c r="D131">
        <v>13</v>
      </c>
      <c r="E131" t="s">
        <v>70</v>
      </c>
      <c r="F131" t="s">
        <v>138</v>
      </c>
      <c r="G131">
        <v>26</v>
      </c>
      <c r="H131" t="s">
        <v>100</v>
      </c>
      <c r="I131" t="s">
        <v>117</v>
      </c>
      <c r="J131" t="s">
        <v>125</v>
      </c>
      <c r="K131" s="4">
        <v>7</v>
      </c>
      <c r="L131" s="4">
        <v>8.33</v>
      </c>
      <c r="M131" s="4">
        <v>91</v>
      </c>
      <c r="N131" s="4">
        <v>108.29</v>
      </c>
      <c r="O131">
        <v>18</v>
      </c>
      <c r="P131" t="s">
        <v>131</v>
      </c>
      <c r="Q131">
        <v>2021</v>
      </c>
      <c r="R131" s="3">
        <v>44365</v>
      </c>
      <c r="S131" s="4">
        <v>28.155400000000004</v>
      </c>
      <c r="T131" s="4">
        <v>1.33</v>
      </c>
      <c r="U131" s="4">
        <v>17.29</v>
      </c>
      <c r="V131" s="23">
        <v>0.15966386554621848</v>
      </c>
      <c r="W131" t="s">
        <v>179</v>
      </c>
      <c r="X131" t="s">
        <v>219</v>
      </c>
      <c r="Y131" t="s">
        <v>336</v>
      </c>
      <c r="Z131" s="4">
        <f>Tabla1_1[[#This Row],[Total Selling Value]]-Tabla1_1[[#This Row],[total_discount_value]]-Tabla1_1[[#This Row],[Total Buying Value]]</f>
        <v>-10.865399999999994</v>
      </c>
      <c r="AA131" s="23">
        <f>Tabla1_1[[#This Row],[beneficio_descuento]]/Tabla1_1[[#This Row],[Total Selling Value]]</f>
        <v>-0.10033613445378145</v>
      </c>
    </row>
    <row r="132" spans="1:27">
      <c r="A132">
        <v>44366</v>
      </c>
      <c r="B132" t="s">
        <v>61</v>
      </c>
      <c r="C132" t="s">
        <v>351</v>
      </c>
      <c r="D132">
        <v>5</v>
      </c>
      <c r="E132" t="s">
        <v>70</v>
      </c>
      <c r="F132" t="s">
        <v>71</v>
      </c>
      <c r="G132">
        <v>11</v>
      </c>
      <c r="H132" t="s">
        <v>114</v>
      </c>
      <c r="I132" t="s">
        <v>118</v>
      </c>
      <c r="J132" t="s">
        <v>122</v>
      </c>
      <c r="K132" s="4">
        <v>138</v>
      </c>
      <c r="L132" s="4">
        <v>173.88</v>
      </c>
      <c r="M132" s="4">
        <v>690</v>
      </c>
      <c r="N132" s="4">
        <v>869.4</v>
      </c>
      <c r="O132">
        <v>19</v>
      </c>
      <c r="P132" t="s">
        <v>131</v>
      </c>
      <c r="Q132">
        <v>2021</v>
      </c>
      <c r="R132" s="3">
        <v>44366</v>
      </c>
      <c r="S132" s="4">
        <v>95.634</v>
      </c>
      <c r="T132" s="4">
        <v>35.879999999999995</v>
      </c>
      <c r="U132" s="4">
        <v>179.39999999999998</v>
      </c>
      <c r="V132" s="23">
        <v>0.20634920634920634</v>
      </c>
      <c r="W132" t="s">
        <v>179</v>
      </c>
      <c r="X132" t="s">
        <v>216</v>
      </c>
      <c r="Y132" t="s">
        <v>336</v>
      </c>
      <c r="Z132" s="4">
        <f>Tabla1_1[[#This Row],[Total Selling Value]]-Tabla1_1[[#This Row],[total_discount_value]]-Tabla1_1[[#This Row],[Total Buying Value]]</f>
        <v>83.765999999999963</v>
      </c>
      <c r="AA132" s="23">
        <f>Tabla1_1[[#This Row],[beneficio_descuento]]/Tabla1_1[[#This Row],[Total Selling Value]]</f>
        <v>9.6349206349206309E-2</v>
      </c>
    </row>
    <row r="133" spans="1:27">
      <c r="A133">
        <v>44367</v>
      </c>
      <c r="B133" t="s">
        <v>41</v>
      </c>
      <c r="C133" t="s">
        <v>352</v>
      </c>
      <c r="D133">
        <v>1</v>
      </c>
      <c r="E133" t="s">
        <v>68</v>
      </c>
      <c r="F133" t="s">
        <v>138</v>
      </c>
      <c r="G133">
        <v>22</v>
      </c>
      <c r="H133" t="s">
        <v>91</v>
      </c>
      <c r="I133" t="s">
        <v>120</v>
      </c>
      <c r="J133" t="s">
        <v>125</v>
      </c>
      <c r="K133" s="4">
        <v>13</v>
      </c>
      <c r="L133" s="4">
        <v>16.64</v>
      </c>
      <c r="M133" s="4">
        <v>13</v>
      </c>
      <c r="N133" s="4">
        <v>16.64</v>
      </c>
      <c r="O133">
        <v>20</v>
      </c>
      <c r="P133" t="s">
        <v>131</v>
      </c>
      <c r="Q133">
        <v>2021</v>
      </c>
      <c r="R133" s="3">
        <v>44367</v>
      </c>
      <c r="S133" s="4">
        <v>3.6608000000000001</v>
      </c>
      <c r="T133" s="4">
        <v>3.6400000000000006</v>
      </c>
      <c r="U133" s="4">
        <v>3.6400000000000006</v>
      </c>
      <c r="V133" s="23">
        <v>0.21875000000000003</v>
      </c>
      <c r="W133" t="s">
        <v>179</v>
      </c>
      <c r="X133" t="s">
        <v>219</v>
      </c>
      <c r="Y133" t="s">
        <v>336</v>
      </c>
      <c r="Z133" s="4">
        <f>Tabla1_1[[#This Row],[Total Selling Value]]-Tabla1_1[[#This Row],[total_discount_value]]-Tabla1_1[[#This Row],[Total Buying Value]]</f>
        <v>-2.0799999999999486E-2</v>
      </c>
      <c r="AA133" s="23">
        <f>Tabla1_1[[#This Row],[beneficio_descuento]]/Tabla1_1[[#This Row],[Total Selling Value]]</f>
        <v>-1.249999999999969E-3</v>
      </c>
    </row>
    <row r="134" spans="1:27">
      <c r="A134">
        <v>44370</v>
      </c>
      <c r="B134" t="s">
        <v>41</v>
      </c>
      <c r="C134" t="s">
        <v>353</v>
      </c>
      <c r="D134">
        <v>4</v>
      </c>
      <c r="E134" t="s">
        <v>70</v>
      </c>
      <c r="F134" t="s">
        <v>71</v>
      </c>
      <c r="G134">
        <v>26</v>
      </c>
      <c r="H134" t="s">
        <v>91</v>
      </c>
      <c r="I134" t="s">
        <v>120</v>
      </c>
      <c r="J134" t="s">
        <v>125</v>
      </c>
      <c r="K134" s="4">
        <v>13</v>
      </c>
      <c r="L134" s="4">
        <v>16.64</v>
      </c>
      <c r="M134" s="4">
        <v>52</v>
      </c>
      <c r="N134" s="4">
        <v>66.56</v>
      </c>
      <c r="O134">
        <v>23</v>
      </c>
      <c r="P134" t="s">
        <v>131</v>
      </c>
      <c r="Q134">
        <v>2021</v>
      </c>
      <c r="R134" s="3">
        <v>44370</v>
      </c>
      <c r="S134" s="4">
        <v>17.305600000000002</v>
      </c>
      <c r="T134" s="4">
        <v>3.6400000000000006</v>
      </c>
      <c r="U134" s="4">
        <v>14.560000000000002</v>
      </c>
      <c r="V134" s="23">
        <v>0.21875000000000003</v>
      </c>
      <c r="W134" t="s">
        <v>179</v>
      </c>
      <c r="X134" t="s">
        <v>216</v>
      </c>
      <c r="Y134" t="s">
        <v>336</v>
      </c>
      <c r="Z134" s="4">
        <f>Tabla1_1[[#This Row],[Total Selling Value]]-Tabla1_1[[#This Row],[total_discount_value]]-Tabla1_1[[#This Row],[Total Buying Value]]</f>
        <v>-2.745599999999996</v>
      </c>
      <c r="AA134" s="23">
        <f>Tabla1_1[[#This Row],[beneficio_descuento]]/Tabla1_1[[#This Row],[Total Selling Value]]</f>
        <v>-4.1249999999999939E-2</v>
      </c>
    </row>
    <row r="135" spans="1:27">
      <c r="A135">
        <v>44371</v>
      </c>
      <c r="B135" t="s">
        <v>51</v>
      </c>
      <c r="C135" t="s">
        <v>354</v>
      </c>
      <c r="D135">
        <v>13</v>
      </c>
      <c r="E135" t="s">
        <v>70</v>
      </c>
      <c r="F135" t="s">
        <v>71</v>
      </c>
      <c r="G135">
        <v>1</v>
      </c>
      <c r="H135" t="s">
        <v>103</v>
      </c>
      <c r="I135" t="s">
        <v>120</v>
      </c>
      <c r="J135" t="s">
        <v>124</v>
      </c>
      <c r="K135" s="4">
        <v>44</v>
      </c>
      <c r="L135" s="4">
        <v>48.4</v>
      </c>
      <c r="M135" s="4">
        <v>572</v>
      </c>
      <c r="N135" s="4">
        <v>629.19999999999993</v>
      </c>
      <c r="O135">
        <v>24</v>
      </c>
      <c r="P135" t="s">
        <v>131</v>
      </c>
      <c r="Q135">
        <v>2021</v>
      </c>
      <c r="R135" s="3">
        <v>44371</v>
      </c>
      <c r="S135" s="4">
        <v>6.2919999999999998</v>
      </c>
      <c r="T135" s="4">
        <v>4.3999999999999986</v>
      </c>
      <c r="U135" s="4">
        <v>57.199999999999982</v>
      </c>
      <c r="V135" s="23">
        <v>9.0909090909090884E-2</v>
      </c>
      <c r="W135" t="s">
        <v>179</v>
      </c>
      <c r="X135" t="s">
        <v>216</v>
      </c>
      <c r="Y135" t="s">
        <v>336</v>
      </c>
      <c r="Z135" s="4">
        <f>Tabla1_1[[#This Row],[Total Selling Value]]-Tabla1_1[[#This Row],[total_discount_value]]-Tabla1_1[[#This Row],[Total Buying Value]]</f>
        <v>50.907999999999902</v>
      </c>
      <c r="AA135" s="23">
        <f>Tabla1_1[[#This Row],[beneficio_descuento]]/Tabla1_1[[#This Row],[Total Selling Value]]</f>
        <v>8.0909090909090764E-2</v>
      </c>
    </row>
    <row r="136" spans="1:27">
      <c r="A136">
        <v>44373</v>
      </c>
      <c r="B136" t="s">
        <v>57</v>
      </c>
      <c r="C136" t="s">
        <v>355</v>
      </c>
      <c r="D136">
        <v>7</v>
      </c>
      <c r="E136" t="s">
        <v>71</v>
      </c>
      <c r="F136" t="s">
        <v>71</v>
      </c>
      <c r="G136">
        <v>1</v>
      </c>
      <c r="H136" t="s">
        <v>109</v>
      </c>
      <c r="I136" t="s">
        <v>119</v>
      </c>
      <c r="J136" t="s">
        <v>125</v>
      </c>
      <c r="K136" s="4">
        <v>6</v>
      </c>
      <c r="L136" s="4">
        <v>7.8599999999999994</v>
      </c>
      <c r="M136" s="4">
        <v>42</v>
      </c>
      <c r="N136" s="4">
        <v>55.02</v>
      </c>
      <c r="O136">
        <v>26</v>
      </c>
      <c r="P136" t="s">
        <v>131</v>
      </c>
      <c r="Q136">
        <v>2021</v>
      </c>
      <c r="R136" s="3">
        <v>44373</v>
      </c>
      <c r="S136" s="4">
        <v>0.55020000000000002</v>
      </c>
      <c r="T136" s="4">
        <v>1.8599999999999994</v>
      </c>
      <c r="U136" s="4">
        <v>13.019999999999996</v>
      </c>
      <c r="V136" s="23">
        <v>0.23664122137404572</v>
      </c>
      <c r="W136" t="s">
        <v>179</v>
      </c>
      <c r="X136" t="s">
        <v>216</v>
      </c>
      <c r="Y136" t="s">
        <v>336</v>
      </c>
      <c r="Z136" s="4">
        <f>Tabla1_1[[#This Row],[Total Selling Value]]-Tabla1_1[[#This Row],[total_discount_value]]-Tabla1_1[[#This Row],[Total Buying Value]]</f>
        <v>12.469800000000006</v>
      </c>
      <c r="AA136" s="23">
        <f>Tabla1_1[[#This Row],[beneficio_descuento]]/Tabla1_1[[#This Row],[Total Selling Value]]</f>
        <v>0.22664122137404591</v>
      </c>
    </row>
    <row r="137" spans="1:27">
      <c r="A137">
        <v>44374</v>
      </c>
      <c r="B137" t="s">
        <v>44</v>
      </c>
      <c r="C137" t="s">
        <v>356</v>
      </c>
      <c r="D137">
        <v>11</v>
      </c>
      <c r="E137" t="s">
        <v>70</v>
      </c>
      <c r="F137" t="s">
        <v>138</v>
      </c>
      <c r="G137">
        <v>21</v>
      </c>
      <c r="H137" t="s">
        <v>95</v>
      </c>
      <c r="I137" t="s">
        <v>119</v>
      </c>
      <c r="J137" t="s">
        <v>122</v>
      </c>
      <c r="K137" s="4">
        <v>133</v>
      </c>
      <c r="L137" s="4">
        <v>155.61000000000001</v>
      </c>
      <c r="M137" s="4">
        <v>1463</v>
      </c>
      <c r="N137" s="4">
        <v>1711.71</v>
      </c>
      <c r="O137">
        <v>27</v>
      </c>
      <c r="P137" t="s">
        <v>131</v>
      </c>
      <c r="Q137">
        <v>2021</v>
      </c>
      <c r="R137" s="3">
        <v>44374</v>
      </c>
      <c r="S137" s="4">
        <v>359.45909999999998</v>
      </c>
      <c r="T137" s="4">
        <v>22.610000000000014</v>
      </c>
      <c r="U137" s="4">
        <v>248.71000000000015</v>
      </c>
      <c r="V137" s="23">
        <v>0.14529914529914539</v>
      </c>
      <c r="W137" t="s">
        <v>147</v>
      </c>
      <c r="X137" t="s">
        <v>219</v>
      </c>
      <c r="Y137" t="s">
        <v>336</v>
      </c>
      <c r="Z137" s="4">
        <f>Tabla1_1[[#This Row],[Total Selling Value]]-Tabla1_1[[#This Row],[total_discount_value]]-Tabla1_1[[#This Row],[Total Buying Value]]</f>
        <v>-110.7491</v>
      </c>
      <c r="AA137" s="23">
        <f>Tabla1_1[[#This Row],[beneficio_descuento]]/Tabla1_1[[#This Row],[Total Selling Value]]</f>
        <v>-6.4700854700854696E-2</v>
      </c>
    </row>
    <row r="138" spans="1:27">
      <c r="A138">
        <v>44375</v>
      </c>
      <c r="B138" t="s">
        <v>52</v>
      </c>
      <c r="C138" t="s">
        <v>357</v>
      </c>
      <c r="D138">
        <v>2</v>
      </c>
      <c r="E138" t="s">
        <v>71</v>
      </c>
      <c r="F138" t="s">
        <v>138</v>
      </c>
      <c r="G138">
        <v>43</v>
      </c>
      <c r="H138" t="s">
        <v>104</v>
      </c>
      <c r="I138" t="s">
        <v>117</v>
      </c>
      <c r="J138" t="s">
        <v>122</v>
      </c>
      <c r="K138" s="4">
        <v>126</v>
      </c>
      <c r="L138" s="4">
        <v>162.54</v>
      </c>
      <c r="M138" s="4">
        <v>252</v>
      </c>
      <c r="N138" s="4">
        <v>325.08</v>
      </c>
      <c r="O138">
        <v>28</v>
      </c>
      <c r="P138" t="s">
        <v>131</v>
      </c>
      <c r="Q138">
        <v>2021</v>
      </c>
      <c r="R138" s="3">
        <v>44375</v>
      </c>
      <c r="S138" s="4">
        <v>139.78440000000001</v>
      </c>
      <c r="T138" s="4">
        <v>36.539999999999992</v>
      </c>
      <c r="U138" s="4">
        <v>73.079999999999984</v>
      </c>
      <c r="V138" s="23">
        <v>0.22480620155038755</v>
      </c>
      <c r="W138" t="s">
        <v>179</v>
      </c>
      <c r="X138" t="s">
        <v>219</v>
      </c>
      <c r="Y138" t="s">
        <v>336</v>
      </c>
      <c r="Z138" s="4">
        <f>Tabla1_1[[#This Row],[Total Selling Value]]-Tabla1_1[[#This Row],[total_discount_value]]-Tabla1_1[[#This Row],[Total Buying Value]]</f>
        <v>-66.704400000000021</v>
      </c>
      <c r="AA138" s="23">
        <f>Tabla1_1[[#This Row],[beneficio_descuento]]/Tabla1_1[[#This Row],[Total Selling Value]]</f>
        <v>-0.20519379844961247</v>
      </c>
    </row>
    <row r="139" spans="1:27">
      <c r="A139">
        <v>44375</v>
      </c>
      <c r="B139" t="s">
        <v>24</v>
      </c>
      <c r="C139" t="s">
        <v>358</v>
      </c>
      <c r="D139">
        <v>7</v>
      </c>
      <c r="E139" t="s">
        <v>71</v>
      </c>
      <c r="F139" t="s">
        <v>71</v>
      </c>
      <c r="G139">
        <v>40</v>
      </c>
      <c r="H139" t="s">
        <v>77</v>
      </c>
      <c r="I139" t="s">
        <v>121</v>
      </c>
      <c r="J139" t="s">
        <v>125</v>
      </c>
      <c r="K139" s="4">
        <v>5</v>
      </c>
      <c r="L139" s="4">
        <v>6.7</v>
      </c>
      <c r="M139" s="4">
        <v>35</v>
      </c>
      <c r="N139" s="4">
        <v>46.9</v>
      </c>
      <c r="O139">
        <v>28</v>
      </c>
      <c r="P139" t="s">
        <v>131</v>
      </c>
      <c r="Q139">
        <v>2021</v>
      </c>
      <c r="R139" s="3">
        <v>44375</v>
      </c>
      <c r="S139" s="4">
        <v>18.760000000000002</v>
      </c>
      <c r="T139" s="4">
        <v>1.7000000000000002</v>
      </c>
      <c r="U139" s="4">
        <v>11.900000000000002</v>
      </c>
      <c r="V139" s="23">
        <v>0.25373134328358216</v>
      </c>
      <c r="W139" t="s">
        <v>179</v>
      </c>
      <c r="X139" t="s">
        <v>216</v>
      </c>
      <c r="Y139" t="s">
        <v>336</v>
      </c>
      <c r="Z139" s="4">
        <f>Tabla1_1[[#This Row],[Total Selling Value]]-Tabla1_1[[#This Row],[total_discount_value]]-Tabla1_1[[#This Row],[Total Buying Value]]</f>
        <v>-6.860000000000003</v>
      </c>
      <c r="AA139" s="23">
        <f>Tabla1_1[[#This Row],[beneficio_descuento]]/Tabla1_1[[#This Row],[Total Selling Value]]</f>
        <v>-0.14626865671641798</v>
      </c>
    </row>
    <row r="140" spans="1:27">
      <c r="A140">
        <v>44376</v>
      </c>
      <c r="B140" t="s">
        <v>29</v>
      </c>
      <c r="C140" t="s">
        <v>359</v>
      </c>
      <c r="D140">
        <v>4</v>
      </c>
      <c r="E140" t="s">
        <v>70</v>
      </c>
      <c r="F140" t="s">
        <v>71</v>
      </c>
      <c r="G140">
        <v>16</v>
      </c>
      <c r="H140" t="s">
        <v>113</v>
      </c>
      <c r="I140" t="s">
        <v>120</v>
      </c>
      <c r="J140" t="s">
        <v>123</v>
      </c>
      <c r="K140" s="4">
        <v>112</v>
      </c>
      <c r="L140" s="4">
        <v>146.72</v>
      </c>
      <c r="M140" s="4">
        <v>448</v>
      </c>
      <c r="N140" s="4">
        <v>586.88</v>
      </c>
      <c r="O140">
        <v>29</v>
      </c>
      <c r="P140" t="s">
        <v>131</v>
      </c>
      <c r="Q140">
        <v>2021</v>
      </c>
      <c r="R140" s="3">
        <v>44376</v>
      </c>
      <c r="S140" s="4">
        <v>93.900800000000004</v>
      </c>
      <c r="T140" s="4">
        <v>34.72</v>
      </c>
      <c r="U140" s="4">
        <v>138.88</v>
      </c>
      <c r="V140" s="23">
        <v>0.23664122137404581</v>
      </c>
      <c r="W140" t="s">
        <v>179</v>
      </c>
      <c r="X140" t="s">
        <v>216</v>
      </c>
      <c r="Y140" t="s">
        <v>336</v>
      </c>
      <c r="Z140" s="4">
        <f>Tabla1_1[[#This Row],[Total Selling Value]]-Tabla1_1[[#This Row],[total_discount_value]]-Tabla1_1[[#This Row],[Total Buying Value]]</f>
        <v>44.979199999999992</v>
      </c>
      <c r="AA140" s="23">
        <f>Tabla1_1[[#This Row],[beneficio_descuento]]/Tabla1_1[[#This Row],[Total Selling Value]]</f>
        <v>7.664122137404579E-2</v>
      </c>
    </row>
    <row r="141" spans="1:27">
      <c r="A141">
        <v>44378</v>
      </c>
      <c r="B141" t="s">
        <v>44</v>
      </c>
      <c r="C141" t="s">
        <v>360</v>
      </c>
      <c r="D141">
        <v>11</v>
      </c>
      <c r="E141" t="s">
        <v>70</v>
      </c>
      <c r="F141" t="s">
        <v>138</v>
      </c>
      <c r="G141">
        <v>27</v>
      </c>
      <c r="H141" t="s">
        <v>95</v>
      </c>
      <c r="I141" t="s">
        <v>119</v>
      </c>
      <c r="J141" t="s">
        <v>122</v>
      </c>
      <c r="K141" s="4">
        <v>133</v>
      </c>
      <c r="L141" s="4">
        <v>155.61000000000001</v>
      </c>
      <c r="M141" s="4">
        <v>1463</v>
      </c>
      <c r="N141" s="4">
        <v>1711.71</v>
      </c>
      <c r="O141">
        <v>1</v>
      </c>
      <c r="P141" t="s">
        <v>132</v>
      </c>
      <c r="Q141">
        <v>2021</v>
      </c>
      <c r="R141" s="3">
        <v>44378</v>
      </c>
      <c r="S141" s="4">
        <v>462.16170000000005</v>
      </c>
      <c r="T141" s="4">
        <v>22.610000000000014</v>
      </c>
      <c r="U141" s="4">
        <v>248.71000000000015</v>
      </c>
      <c r="V141" s="23">
        <v>0.14529914529914539</v>
      </c>
      <c r="W141" t="s">
        <v>147</v>
      </c>
      <c r="X141" t="s">
        <v>219</v>
      </c>
      <c r="Y141" t="s">
        <v>361</v>
      </c>
      <c r="Z141" s="4">
        <f>Tabla1_1[[#This Row],[Total Selling Value]]-Tabla1_1[[#This Row],[total_discount_value]]-Tabla1_1[[#This Row],[Total Buying Value]]</f>
        <v>-213.45170000000007</v>
      </c>
      <c r="AA141" s="23">
        <f>Tabla1_1[[#This Row],[beneficio_descuento]]/Tabla1_1[[#This Row],[Total Selling Value]]</f>
        <v>-0.12470085470085474</v>
      </c>
    </row>
    <row r="142" spans="1:27">
      <c r="A142">
        <v>44379</v>
      </c>
      <c r="B142" t="s">
        <v>40</v>
      </c>
      <c r="C142" t="s">
        <v>362</v>
      </c>
      <c r="D142">
        <v>11</v>
      </c>
      <c r="E142" t="s">
        <v>70</v>
      </c>
      <c r="F142" t="s">
        <v>138</v>
      </c>
      <c r="G142">
        <v>2</v>
      </c>
      <c r="H142" t="s">
        <v>90</v>
      </c>
      <c r="I142" t="s">
        <v>120</v>
      </c>
      <c r="J142" t="s">
        <v>122</v>
      </c>
      <c r="K142" s="4">
        <v>148</v>
      </c>
      <c r="L142" s="4">
        <v>164.28</v>
      </c>
      <c r="M142" s="4">
        <v>1628</v>
      </c>
      <c r="N142" s="4">
        <v>1807.08</v>
      </c>
      <c r="O142">
        <v>2</v>
      </c>
      <c r="P142" t="s">
        <v>132</v>
      </c>
      <c r="Q142">
        <v>2021</v>
      </c>
      <c r="R142" s="3">
        <v>44379</v>
      </c>
      <c r="S142" s="4">
        <v>36.141599999999997</v>
      </c>
      <c r="T142" s="4">
        <v>16.28</v>
      </c>
      <c r="U142" s="4">
        <v>179.08</v>
      </c>
      <c r="V142" s="23">
        <v>9.9099099099099114E-2</v>
      </c>
      <c r="W142" t="s">
        <v>178</v>
      </c>
      <c r="X142" t="s">
        <v>219</v>
      </c>
      <c r="Y142" t="s">
        <v>361</v>
      </c>
      <c r="Z142" s="4">
        <f>Tabla1_1[[#This Row],[Total Selling Value]]-Tabla1_1[[#This Row],[total_discount_value]]-Tabla1_1[[#This Row],[Total Buying Value]]</f>
        <v>142.9384</v>
      </c>
      <c r="AA142" s="23">
        <f>Tabla1_1[[#This Row],[beneficio_descuento]]/Tabla1_1[[#This Row],[Total Selling Value]]</f>
        <v>7.909909909909911E-2</v>
      </c>
    </row>
    <row r="143" spans="1:27">
      <c r="A143">
        <v>44380</v>
      </c>
      <c r="B143" t="s">
        <v>58</v>
      </c>
      <c r="C143" t="s">
        <v>363</v>
      </c>
      <c r="D143">
        <v>9</v>
      </c>
      <c r="E143" t="s">
        <v>71</v>
      </c>
      <c r="F143" t="s">
        <v>138</v>
      </c>
      <c r="G143">
        <v>50</v>
      </c>
      <c r="H143" t="s">
        <v>110</v>
      </c>
      <c r="I143" t="s">
        <v>121</v>
      </c>
      <c r="J143" t="s">
        <v>123</v>
      </c>
      <c r="K143" s="4">
        <v>95</v>
      </c>
      <c r="L143" s="4">
        <v>119.7</v>
      </c>
      <c r="M143" s="4">
        <v>855</v>
      </c>
      <c r="N143" s="4">
        <v>1077.3</v>
      </c>
      <c r="O143">
        <v>3</v>
      </c>
      <c r="P143" t="s">
        <v>132</v>
      </c>
      <c r="Q143">
        <v>2021</v>
      </c>
      <c r="R143" s="3">
        <v>44380</v>
      </c>
      <c r="S143" s="4">
        <v>538.65</v>
      </c>
      <c r="T143" s="4">
        <v>24.700000000000003</v>
      </c>
      <c r="U143" s="4">
        <v>222.3</v>
      </c>
      <c r="V143" s="23">
        <v>0.20634920634920637</v>
      </c>
      <c r="W143" t="s">
        <v>147</v>
      </c>
      <c r="X143" t="s">
        <v>219</v>
      </c>
      <c r="Y143" t="s">
        <v>361</v>
      </c>
      <c r="Z143" s="4">
        <f>Tabla1_1[[#This Row],[Total Selling Value]]-Tabla1_1[[#This Row],[total_discount_value]]-Tabla1_1[[#This Row],[Total Buying Value]]</f>
        <v>-316.35000000000002</v>
      </c>
      <c r="AA143" s="23">
        <f>Tabla1_1[[#This Row],[beneficio_descuento]]/Tabla1_1[[#This Row],[Total Selling Value]]</f>
        <v>-0.29365079365079366</v>
      </c>
    </row>
    <row r="144" spans="1:27">
      <c r="A144">
        <v>44380</v>
      </c>
      <c r="B144" t="s">
        <v>26</v>
      </c>
      <c r="C144" t="s">
        <v>364</v>
      </c>
      <c r="D144">
        <v>8</v>
      </c>
      <c r="E144" t="s">
        <v>71</v>
      </c>
      <c r="F144" t="s">
        <v>138</v>
      </c>
      <c r="G144">
        <v>51</v>
      </c>
      <c r="H144" t="s">
        <v>79</v>
      </c>
      <c r="I144" t="s">
        <v>119</v>
      </c>
      <c r="J144" t="s">
        <v>123</v>
      </c>
      <c r="K144" s="4">
        <v>71</v>
      </c>
      <c r="L144" s="4">
        <v>80.94</v>
      </c>
      <c r="M144" s="4">
        <v>568</v>
      </c>
      <c r="N144" s="4">
        <v>647.52</v>
      </c>
      <c r="O144">
        <v>3</v>
      </c>
      <c r="P144" t="s">
        <v>132</v>
      </c>
      <c r="Q144">
        <v>2021</v>
      </c>
      <c r="R144" s="3">
        <v>44380</v>
      </c>
      <c r="S144" s="4">
        <v>330.23520000000002</v>
      </c>
      <c r="T144" s="4">
        <v>9.9399999999999977</v>
      </c>
      <c r="U144" s="4">
        <v>79.519999999999982</v>
      </c>
      <c r="V144" s="23">
        <v>0.12280701754385963</v>
      </c>
      <c r="W144" t="s">
        <v>179</v>
      </c>
      <c r="X144" t="s">
        <v>219</v>
      </c>
      <c r="Y144" t="s">
        <v>361</v>
      </c>
      <c r="Z144" s="4">
        <f>Tabla1_1[[#This Row],[Total Selling Value]]-Tabla1_1[[#This Row],[total_discount_value]]-Tabla1_1[[#This Row],[Total Buying Value]]</f>
        <v>-250.71520000000004</v>
      </c>
      <c r="AA144" s="23">
        <f>Tabla1_1[[#This Row],[beneficio_descuento]]/Tabla1_1[[#This Row],[Total Selling Value]]</f>
        <v>-0.38719298245614042</v>
      </c>
    </row>
    <row r="145" spans="1:27">
      <c r="A145">
        <v>44382</v>
      </c>
      <c r="B145" t="s">
        <v>49</v>
      </c>
      <c r="C145" t="s">
        <v>365</v>
      </c>
      <c r="D145">
        <v>8</v>
      </c>
      <c r="E145" t="s">
        <v>70</v>
      </c>
      <c r="F145" t="s">
        <v>71</v>
      </c>
      <c r="G145">
        <v>11</v>
      </c>
      <c r="H145" t="s">
        <v>101</v>
      </c>
      <c r="I145" t="s">
        <v>119</v>
      </c>
      <c r="J145" t="s">
        <v>123</v>
      </c>
      <c r="K145" s="4">
        <v>105</v>
      </c>
      <c r="L145" s="4">
        <v>142.80000000000001</v>
      </c>
      <c r="M145" s="4">
        <v>840</v>
      </c>
      <c r="N145" s="4">
        <v>1142.4000000000001</v>
      </c>
      <c r="O145">
        <v>5</v>
      </c>
      <c r="P145" t="s">
        <v>132</v>
      </c>
      <c r="Q145">
        <v>2021</v>
      </c>
      <c r="R145" s="3">
        <v>44382</v>
      </c>
      <c r="S145" s="4">
        <v>125.66400000000002</v>
      </c>
      <c r="T145" s="4">
        <v>37.800000000000011</v>
      </c>
      <c r="U145" s="4">
        <v>302.40000000000009</v>
      </c>
      <c r="V145" s="23">
        <v>0.26470588235294124</v>
      </c>
      <c r="W145" t="s">
        <v>147</v>
      </c>
      <c r="X145" t="s">
        <v>216</v>
      </c>
      <c r="Y145" t="s">
        <v>361</v>
      </c>
      <c r="Z145" s="4">
        <f>Tabla1_1[[#This Row],[Total Selling Value]]-Tabla1_1[[#This Row],[total_discount_value]]-Tabla1_1[[#This Row],[Total Buying Value]]</f>
        <v>176.7360000000001</v>
      </c>
      <c r="AA145" s="23">
        <f>Tabla1_1[[#This Row],[beneficio_descuento]]/Tabla1_1[[#This Row],[Total Selling Value]]</f>
        <v>0.15470588235294125</v>
      </c>
    </row>
    <row r="146" spans="1:27">
      <c r="A146">
        <v>44383</v>
      </c>
      <c r="B146" t="s">
        <v>61</v>
      </c>
      <c r="C146" t="s">
        <v>366</v>
      </c>
      <c r="D146">
        <v>15</v>
      </c>
      <c r="E146" t="s">
        <v>70</v>
      </c>
      <c r="F146" t="s">
        <v>138</v>
      </c>
      <c r="G146">
        <v>35</v>
      </c>
      <c r="H146" t="s">
        <v>114</v>
      </c>
      <c r="I146" t="s">
        <v>118</v>
      </c>
      <c r="J146" t="s">
        <v>122</v>
      </c>
      <c r="K146" s="4">
        <v>138</v>
      </c>
      <c r="L146" s="4">
        <v>173.88</v>
      </c>
      <c r="M146" s="4">
        <v>2070</v>
      </c>
      <c r="N146" s="4">
        <v>2608.1999999999998</v>
      </c>
      <c r="O146">
        <v>6</v>
      </c>
      <c r="P146" t="s">
        <v>132</v>
      </c>
      <c r="Q146">
        <v>2021</v>
      </c>
      <c r="R146" s="3">
        <v>44383</v>
      </c>
      <c r="S146" s="4">
        <v>912.86999999999989</v>
      </c>
      <c r="T146" s="4">
        <v>35.879999999999995</v>
      </c>
      <c r="U146" s="4">
        <v>538.19999999999993</v>
      </c>
      <c r="V146" s="23">
        <v>0.20634920634920634</v>
      </c>
      <c r="W146" t="s">
        <v>178</v>
      </c>
      <c r="X146" t="s">
        <v>219</v>
      </c>
      <c r="Y146" t="s">
        <v>361</v>
      </c>
      <c r="Z146" s="4">
        <f>Tabla1_1[[#This Row],[Total Selling Value]]-Tabla1_1[[#This Row],[total_discount_value]]-Tabla1_1[[#This Row],[Total Buying Value]]</f>
        <v>-374.67000000000007</v>
      </c>
      <c r="AA146" s="23">
        <f>Tabla1_1[[#This Row],[beneficio_descuento]]/Tabla1_1[[#This Row],[Total Selling Value]]</f>
        <v>-0.1436507936507937</v>
      </c>
    </row>
    <row r="147" spans="1:27">
      <c r="A147">
        <v>44385</v>
      </c>
      <c r="B147" t="s">
        <v>23</v>
      </c>
      <c r="C147" t="s">
        <v>367</v>
      </c>
      <c r="D147">
        <v>10</v>
      </c>
      <c r="E147" t="s">
        <v>70</v>
      </c>
      <c r="F147" t="s">
        <v>71</v>
      </c>
      <c r="G147">
        <v>44</v>
      </c>
      <c r="H147" t="s">
        <v>76</v>
      </c>
      <c r="I147" t="s">
        <v>119</v>
      </c>
      <c r="J147" t="s">
        <v>124</v>
      </c>
      <c r="K147" s="4">
        <v>44</v>
      </c>
      <c r="L147" s="4">
        <v>48.84</v>
      </c>
      <c r="M147" s="4">
        <v>440</v>
      </c>
      <c r="N147" s="4">
        <v>488.4</v>
      </c>
      <c r="O147">
        <v>8</v>
      </c>
      <c r="P147" t="s">
        <v>132</v>
      </c>
      <c r="Q147">
        <v>2021</v>
      </c>
      <c r="R147" s="3">
        <v>44385</v>
      </c>
      <c r="S147" s="4">
        <v>214.89599999999999</v>
      </c>
      <c r="T147" s="4">
        <v>4.8400000000000034</v>
      </c>
      <c r="U147" s="4">
        <v>48.400000000000034</v>
      </c>
      <c r="V147" s="23">
        <v>9.9099099099099169E-2</v>
      </c>
      <c r="W147" t="s">
        <v>179</v>
      </c>
      <c r="X147" t="s">
        <v>216</v>
      </c>
      <c r="Y147" t="s">
        <v>361</v>
      </c>
      <c r="Z147" s="4">
        <f>Tabla1_1[[#This Row],[Total Selling Value]]-Tabla1_1[[#This Row],[total_discount_value]]-Tabla1_1[[#This Row],[Total Buying Value]]</f>
        <v>-166.49599999999998</v>
      </c>
      <c r="AA147" s="23">
        <f>Tabla1_1[[#This Row],[beneficio_descuento]]/Tabla1_1[[#This Row],[Total Selling Value]]</f>
        <v>-0.34090090090090086</v>
      </c>
    </row>
    <row r="148" spans="1:27">
      <c r="A148">
        <v>44387</v>
      </c>
      <c r="B148" t="s">
        <v>33</v>
      </c>
      <c r="C148" t="s">
        <v>368</v>
      </c>
      <c r="D148">
        <v>6</v>
      </c>
      <c r="E148" t="s">
        <v>68</v>
      </c>
      <c r="F148" t="s">
        <v>138</v>
      </c>
      <c r="G148">
        <v>37</v>
      </c>
      <c r="H148" t="s">
        <v>83</v>
      </c>
      <c r="I148" t="s">
        <v>121</v>
      </c>
      <c r="J148" t="s">
        <v>124</v>
      </c>
      <c r="K148" s="4">
        <v>55</v>
      </c>
      <c r="L148" s="4">
        <v>58.3</v>
      </c>
      <c r="M148" s="4">
        <v>330</v>
      </c>
      <c r="N148" s="4">
        <v>349.8</v>
      </c>
      <c r="O148">
        <v>10</v>
      </c>
      <c r="P148" t="s">
        <v>132</v>
      </c>
      <c r="Q148">
        <v>2021</v>
      </c>
      <c r="R148" s="3">
        <v>44387</v>
      </c>
      <c r="S148" s="4">
        <v>129.42600000000002</v>
      </c>
      <c r="T148" s="4">
        <v>3.2999999999999972</v>
      </c>
      <c r="U148" s="4">
        <v>19.799999999999983</v>
      </c>
      <c r="V148" s="23">
        <v>5.6603773584905613E-2</v>
      </c>
      <c r="W148" t="s">
        <v>179</v>
      </c>
      <c r="X148" t="s">
        <v>219</v>
      </c>
      <c r="Y148" t="s">
        <v>361</v>
      </c>
      <c r="Z148" s="4">
        <f>Tabla1_1[[#This Row],[Total Selling Value]]-Tabla1_1[[#This Row],[total_discount_value]]-Tabla1_1[[#This Row],[Total Buying Value]]</f>
        <v>-109.626</v>
      </c>
      <c r="AA148" s="23">
        <f>Tabla1_1[[#This Row],[beneficio_descuento]]/Tabla1_1[[#This Row],[Total Selling Value]]</f>
        <v>-0.31339622641509435</v>
      </c>
    </row>
    <row r="149" spans="1:27">
      <c r="A149">
        <v>44388</v>
      </c>
      <c r="B149" t="s">
        <v>57</v>
      </c>
      <c r="C149" t="s">
        <v>369</v>
      </c>
      <c r="D149">
        <v>4</v>
      </c>
      <c r="E149" t="s">
        <v>68</v>
      </c>
      <c r="F149" t="s">
        <v>71</v>
      </c>
      <c r="G149">
        <v>28</v>
      </c>
      <c r="H149" t="s">
        <v>109</v>
      </c>
      <c r="I149" t="s">
        <v>119</v>
      </c>
      <c r="J149" t="s">
        <v>125</v>
      </c>
      <c r="K149" s="4">
        <v>6</v>
      </c>
      <c r="L149" s="4">
        <v>7.8599999999999994</v>
      </c>
      <c r="M149" s="4">
        <v>24</v>
      </c>
      <c r="N149" s="4">
        <v>31.44</v>
      </c>
      <c r="O149">
        <v>11</v>
      </c>
      <c r="P149" t="s">
        <v>132</v>
      </c>
      <c r="Q149">
        <v>2021</v>
      </c>
      <c r="R149" s="3">
        <v>44388</v>
      </c>
      <c r="S149" s="4">
        <v>8.8032000000000004</v>
      </c>
      <c r="T149" s="4">
        <v>1.8599999999999994</v>
      </c>
      <c r="U149" s="4">
        <v>7.4399999999999977</v>
      </c>
      <c r="V149" s="23">
        <v>0.23664122137404572</v>
      </c>
      <c r="W149" t="s">
        <v>179</v>
      </c>
      <c r="X149" t="s">
        <v>216</v>
      </c>
      <c r="Y149" t="s">
        <v>361</v>
      </c>
      <c r="Z149" s="4">
        <f>Tabla1_1[[#This Row],[Total Selling Value]]-Tabla1_1[[#This Row],[total_discount_value]]-Tabla1_1[[#This Row],[Total Buying Value]]</f>
        <v>-1.3631999999999991</v>
      </c>
      <c r="AA149" s="23">
        <f>Tabla1_1[[#This Row],[beneficio_descuento]]/Tabla1_1[[#This Row],[Total Selling Value]]</f>
        <v>-4.3358778625954164E-2</v>
      </c>
    </row>
    <row r="150" spans="1:27">
      <c r="A150">
        <v>44390</v>
      </c>
      <c r="B150" t="s">
        <v>60</v>
      </c>
      <c r="C150" t="s">
        <v>370</v>
      </c>
      <c r="D150">
        <v>1</v>
      </c>
      <c r="E150" t="s">
        <v>70</v>
      </c>
      <c r="F150" t="s">
        <v>138</v>
      </c>
      <c r="G150">
        <v>45</v>
      </c>
      <c r="H150" t="s">
        <v>112</v>
      </c>
      <c r="I150" t="s">
        <v>120</v>
      </c>
      <c r="J150" t="s">
        <v>122</v>
      </c>
      <c r="K150" s="4">
        <v>150</v>
      </c>
      <c r="L150" s="4">
        <v>210</v>
      </c>
      <c r="M150" s="4">
        <v>150</v>
      </c>
      <c r="N150" s="4">
        <v>210</v>
      </c>
      <c r="O150">
        <v>13</v>
      </c>
      <c r="P150" t="s">
        <v>132</v>
      </c>
      <c r="Q150">
        <v>2021</v>
      </c>
      <c r="R150" s="3">
        <v>44390</v>
      </c>
      <c r="S150" s="4">
        <v>94.5</v>
      </c>
      <c r="T150" s="4">
        <v>60</v>
      </c>
      <c r="U150" s="4">
        <v>60</v>
      </c>
      <c r="V150" s="23">
        <v>0.2857142857142857</v>
      </c>
      <c r="W150" t="s">
        <v>179</v>
      </c>
      <c r="X150" t="s">
        <v>219</v>
      </c>
      <c r="Y150" t="s">
        <v>361</v>
      </c>
      <c r="Z150" s="4">
        <f>Tabla1_1[[#This Row],[Total Selling Value]]-Tabla1_1[[#This Row],[total_discount_value]]-Tabla1_1[[#This Row],[Total Buying Value]]</f>
        <v>-34.5</v>
      </c>
      <c r="AA150" s="23">
        <f>Tabla1_1[[#This Row],[beneficio_descuento]]/Tabla1_1[[#This Row],[Total Selling Value]]</f>
        <v>-0.16428571428571428</v>
      </c>
    </row>
    <row r="151" spans="1:27">
      <c r="A151">
        <v>44393</v>
      </c>
      <c r="B151" t="s">
        <v>32</v>
      </c>
      <c r="C151" t="s">
        <v>371</v>
      </c>
      <c r="D151">
        <v>8</v>
      </c>
      <c r="E151" t="s">
        <v>68</v>
      </c>
      <c r="F151" t="s">
        <v>138</v>
      </c>
      <c r="G151">
        <v>42</v>
      </c>
      <c r="H151" t="s">
        <v>82</v>
      </c>
      <c r="I151" t="s">
        <v>117</v>
      </c>
      <c r="J151" t="s">
        <v>122</v>
      </c>
      <c r="K151" s="4">
        <v>141</v>
      </c>
      <c r="L151" s="4">
        <v>149.46</v>
      </c>
      <c r="M151" s="4">
        <v>1128</v>
      </c>
      <c r="N151" s="4">
        <v>1195.68</v>
      </c>
      <c r="O151">
        <v>16</v>
      </c>
      <c r="P151" t="s">
        <v>132</v>
      </c>
      <c r="Q151">
        <v>2021</v>
      </c>
      <c r="R151" s="3">
        <v>44393</v>
      </c>
      <c r="S151" s="4">
        <v>502.18560000000002</v>
      </c>
      <c r="T151" s="4">
        <v>8.460000000000008</v>
      </c>
      <c r="U151" s="4">
        <v>67.680000000000064</v>
      </c>
      <c r="V151" s="23">
        <v>5.660377358490571E-2</v>
      </c>
      <c r="W151" t="s">
        <v>147</v>
      </c>
      <c r="X151" t="s">
        <v>219</v>
      </c>
      <c r="Y151" t="s">
        <v>361</v>
      </c>
      <c r="Z151" s="4">
        <f>Tabla1_1[[#This Row],[Total Selling Value]]-Tabla1_1[[#This Row],[total_discount_value]]-Tabla1_1[[#This Row],[Total Buying Value]]</f>
        <v>-434.50559999999996</v>
      </c>
      <c r="AA151" s="23">
        <f>Tabla1_1[[#This Row],[beneficio_descuento]]/Tabla1_1[[#This Row],[Total Selling Value]]</f>
        <v>-0.36339622641509428</v>
      </c>
    </row>
    <row r="152" spans="1:27">
      <c r="A152">
        <v>44395</v>
      </c>
      <c r="B152" t="s">
        <v>46</v>
      </c>
      <c r="C152" t="s">
        <v>372</v>
      </c>
      <c r="D152">
        <v>14</v>
      </c>
      <c r="E152" t="s">
        <v>71</v>
      </c>
      <c r="F152" t="s">
        <v>71</v>
      </c>
      <c r="G152">
        <v>31</v>
      </c>
      <c r="H152" t="s">
        <v>97</v>
      </c>
      <c r="I152" t="s">
        <v>121</v>
      </c>
      <c r="J152" t="s">
        <v>124</v>
      </c>
      <c r="K152" s="4">
        <v>48</v>
      </c>
      <c r="L152" s="4">
        <v>57.12</v>
      </c>
      <c r="M152" s="4">
        <v>672</v>
      </c>
      <c r="N152" s="4">
        <v>799.68000000000006</v>
      </c>
      <c r="O152">
        <v>18</v>
      </c>
      <c r="P152" t="s">
        <v>132</v>
      </c>
      <c r="Q152">
        <v>2021</v>
      </c>
      <c r="R152" s="3">
        <v>44395</v>
      </c>
      <c r="S152" s="4">
        <v>247.9008</v>
      </c>
      <c r="T152" s="4">
        <v>9.1199999999999974</v>
      </c>
      <c r="U152" s="4">
        <v>127.67999999999996</v>
      </c>
      <c r="V152" s="23">
        <v>0.15966386554621842</v>
      </c>
      <c r="W152" t="s">
        <v>179</v>
      </c>
      <c r="X152" t="s">
        <v>216</v>
      </c>
      <c r="Y152" t="s">
        <v>361</v>
      </c>
      <c r="Z152" s="4">
        <f>Tabla1_1[[#This Row],[Total Selling Value]]-Tabla1_1[[#This Row],[total_discount_value]]-Tabla1_1[[#This Row],[Total Buying Value]]</f>
        <v>-120.22079999999994</v>
      </c>
      <c r="AA152" s="23">
        <f>Tabla1_1[[#This Row],[beneficio_descuento]]/Tabla1_1[[#This Row],[Total Selling Value]]</f>
        <v>-0.15033613445378144</v>
      </c>
    </row>
    <row r="153" spans="1:27">
      <c r="A153">
        <v>44397</v>
      </c>
      <c r="B153" t="s">
        <v>21</v>
      </c>
      <c r="C153" t="s">
        <v>373</v>
      </c>
      <c r="D153">
        <v>11</v>
      </c>
      <c r="E153" t="s">
        <v>71</v>
      </c>
      <c r="F153" t="s">
        <v>71</v>
      </c>
      <c r="G153">
        <v>3</v>
      </c>
      <c r="H153" t="s">
        <v>74</v>
      </c>
      <c r="I153" t="s">
        <v>118</v>
      </c>
      <c r="J153" t="s">
        <v>123</v>
      </c>
      <c r="K153" s="4">
        <v>72</v>
      </c>
      <c r="L153" s="4">
        <v>79.92</v>
      </c>
      <c r="M153" s="4">
        <v>792</v>
      </c>
      <c r="N153" s="4">
        <v>879.12</v>
      </c>
      <c r="O153">
        <v>20</v>
      </c>
      <c r="P153" t="s">
        <v>132</v>
      </c>
      <c r="Q153">
        <v>2021</v>
      </c>
      <c r="R153" s="3">
        <v>44397</v>
      </c>
      <c r="S153" s="4">
        <v>26.3736</v>
      </c>
      <c r="T153" s="4">
        <v>7.9200000000000017</v>
      </c>
      <c r="U153" s="4">
        <v>87.120000000000019</v>
      </c>
      <c r="V153" s="23">
        <v>9.9099099099099114E-2</v>
      </c>
      <c r="W153" t="s">
        <v>147</v>
      </c>
      <c r="X153" t="s">
        <v>216</v>
      </c>
      <c r="Y153" t="s">
        <v>361</v>
      </c>
      <c r="Z153" s="4">
        <f>Tabla1_1[[#This Row],[Total Selling Value]]-Tabla1_1[[#This Row],[total_discount_value]]-Tabla1_1[[#This Row],[Total Buying Value]]</f>
        <v>60.746399999999994</v>
      </c>
      <c r="AA153" s="23">
        <f>Tabla1_1[[#This Row],[beneficio_descuento]]/Tabla1_1[[#This Row],[Total Selling Value]]</f>
        <v>6.9099099099099087E-2</v>
      </c>
    </row>
    <row r="154" spans="1:27">
      <c r="A154">
        <v>44397</v>
      </c>
      <c r="B154" t="s">
        <v>43</v>
      </c>
      <c r="C154" t="s">
        <v>374</v>
      </c>
      <c r="D154">
        <v>5</v>
      </c>
      <c r="E154" t="s">
        <v>70</v>
      </c>
      <c r="F154" t="s">
        <v>71</v>
      </c>
      <c r="G154">
        <v>8</v>
      </c>
      <c r="H154" t="s">
        <v>94</v>
      </c>
      <c r="I154" t="s">
        <v>118</v>
      </c>
      <c r="J154" t="s">
        <v>123</v>
      </c>
      <c r="K154" s="4">
        <v>67</v>
      </c>
      <c r="L154" s="4">
        <v>83.08</v>
      </c>
      <c r="M154" s="4">
        <v>335</v>
      </c>
      <c r="N154" s="4">
        <v>415.4</v>
      </c>
      <c r="O154">
        <v>20</v>
      </c>
      <c r="P154" t="s">
        <v>132</v>
      </c>
      <c r="Q154">
        <v>2021</v>
      </c>
      <c r="R154" s="3">
        <v>44397</v>
      </c>
      <c r="S154" s="4">
        <v>33.231999999999999</v>
      </c>
      <c r="T154" s="4">
        <v>16.079999999999998</v>
      </c>
      <c r="U154" s="4">
        <v>80.399999999999991</v>
      </c>
      <c r="V154" s="23">
        <v>0.19354838709677419</v>
      </c>
      <c r="W154" t="s">
        <v>179</v>
      </c>
      <c r="X154" t="s">
        <v>216</v>
      </c>
      <c r="Y154" t="s">
        <v>361</v>
      </c>
      <c r="Z154" s="4">
        <f>Tabla1_1[[#This Row],[Total Selling Value]]-Tabla1_1[[#This Row],[total_discount_value]]-Tabla1_1[[#This Row],[Total Buying Value]]</f>
        <v>47.168000000000006</v>
      </c>
      <c r="AA154" s="23">
        <f>Tabla1_1[[#This Row],[beneficio_descuento]]/Tabla1_1[[#This Row],[Total Selling Value]]</f>
        <v>0.11354838709677421</v>
      </c>
    </row>
    <row r="155" spans="1:27">
      <c r="A155">
        <v>44398</v>
      </c>
      <c r="B155" t="s">
        <v>39</v>
      </c>
      <c r="C155" t="s">
        <v>375</v>
      </c>
      <c r="D155">
        <v>15</v>
      </c>
      <c r="E155" t="s">
        <v>70</v>
      </c>
      <c r="F155" t="s">
        <v>71</v>
      </c>
      <c r="G155">
        <v>41</v>
      </c>
      <c r="H155" t="s">
        <v>89</v>
      </c>
      <c r="I155" t="s">
        <v>121</v>
      </c>
      <c r="J155" t="s">
        <v>124</v>
      </c>
      <c r="K155" s="4">
        <v>47</v>
      </c>
      <c r="L155" s="4">
        <v>53.11</v>
      </c>
      <c r="M155" s="4">
        <v>705</v>
      </c>
      <c r="N155" s="4">
        <v>796.65</v>
      </c>
      <c r="O155">
        <v>21</v>
      </c>
      <c r="P155" t="s">
        <v>132</v>
      </c>
      <c r="Q155">
        <v>2021</v>
      </c>
      <c r="R155" s="3">
        <v>44398</v>
      </c>
      <c r="S155" s="4">
        <v>326.62649999999996</v>
      </c>
      <c r="T155" s="4">
        <v>6.1099999999999994</v>
      </c>
      <c r="U155" s="4">
        <v>91.649999999999991</v>
      </c>
      <c r="V155" s="23">
        <v>0.11504424778761062</v>
      </c>
      <c r="W155" t="s">
        <v>179</v>
      </c>
      <c r="X155" t="s">
        <v>216</v>
      </c>
      <c r="Y155" t="s">
        <v>361</v>
      </c>
      <c r="Z155" s="4">
        <f>Tabla1_1[[#This Row],[Total Selling Value]]-Tabla1_1[[#This Row],[total_discount_value]]-Tabla1_1[[#This Row],[Total Buying Value]]</f>
        <v>-234.97649999999999</v>
      </c>
      <c r="AA155" s="23">
        <f>Tabla1_1[[#This Row],[beneficio_descuento]]/Tabla1_1[[#This Row],[Total Selling Value]]</f>
        <v>-0.2949557522123894</v>
      </c>
    </row>
    <row r="156" spans="1:27">
      <c r="A156">
        <v>44399</v>
      </c>
      <c r="B156" t="s">
        <v>62</v>
      </c>
      <c r="C156" t="s">
        <v>376</v>
      </c>
      <c r="D156">
        <v>3</v>
      </c>
      <c r="E156" t="s">
        <v>68</v>
      </c>
      <c r="F156" t="s">
        <v>138</v>
      </c>
      <c r="G156">
        <v>14</v>
      </c>
      <c r="H156" t="s">
        <v>115</v>
      </c>
      <c r="I156" t="s">
        <v>121</v>
      </c>
      <c r="J156" t="s">
        <v>125</v>
      </c>
      <c r="K156" s="4">
        <v>18</v>
      </c>
      <c r="L156" s="4">
        <v>24.66</v>
      </c>
      <c r="M156" s="4">
        <v>54</v>
      </c>
      <c r="N156" s="4">
        <v>73.98</v>
      </c>
      <c r="O156">
        <v>22</v>
      </c>
      <c r="P156" t="s">
        <v>132</v>
      </c>
      <c r="Q156">
        <v>2021</v>
      </c>
      <c r="R156" s="3">
        <v>44399</v>
      </c>
      <c r="S156" s="4">
        <v>10.357200000000002</v>
      </c>
      <c r="T156" s="4">
        <v>6.66</v>
      </c>
      <c r="U156" s="4">
        <v>19.98</v>
      </c>
      <c r="V156" s="23">
        <v>0.27007299270072993</v>
      </c>
      <c r="W156" t="s">
        <v>179</v>
      </c>
      <c r="X156" t="s">
        <v>219</v>
      </c>
      <c r="Y156" t="s">
        <v>361</v>
      </c>
      <c r="Z156" s="4">
        <f>Tabla1_1[[#This Row],[Total Selling Value]]-Tabla1_1[[#This Row],[total_discount_value]]-Tabla1_1[[#This Row],[Total Buying Value]]</f>
        <v>9.622799999999998</v>
      </c>
      <c r="AA156" s="23">
        <f>Tabla1_1[[#This Row],[beneficio_descuento]]/Tabla1_1[[#This Row],[Total Selling Value]]</f>
        <v>0.13007299270072989</v>
      </c>
    </row>
    <row r="157" spans="1:27">
      <c r="A157">
        <v>44399</v>
      </c>
      <c r="B157" t="s">
        <v>20</v>
      </c>
      <c r="C157" t="s">
        <v>377</v>
      </c>
      <c r="D157">
        <v>14</v>
      </c>
      <c r="E157" t="s">
        <v>71</v>
      </c>
      <c r="F157" t="s">
        <v>138</v>
      </c>
      <c r="G157">
        <v>27</v>
      </c>
      <c r="H157" t="s">
        <v>73</v>
      </c>
      <c r="I157" t="s">
        <v>117</v>
      </c>
      <c r="J157" t="s">
        <v>122</v>
      </c>
      <c r="K157" s="4">
        <v>144</v>
      </c>
      <c r="L157" s="4">
        <v>156.96</v>
      </c>
      <c r="M157" s="4">
        <v>2016</v>
      </c>
      <c r="N157" s="4">
        <v>2197.44</v>
      </c>
      <c r="O157">
        <v>22</v>
      </c>
      <c r="P157" t="s">
        <v>132</v>
      </c>
      <c r="Q157">
        <v>2021</v>
      </c>
      <c r="R157" s="3">
        <v>44399</v>
      </c>
      <c r="S157" s="4">
        <v>593.30880000000002</v>
      </c>
      <c r="T157" s="4">
        <v>12.960000000000008</v>
      </c>
      <c r="U157" s="4">
        <v>181.44000000000011</v>
      </c>
      <c r="V157" s="23">
        <v>8.2568807339449588E-2</v>
      </c>
      <c r="W157" t="s">
        <v>178</v>
      </c>
      <c r="X157" t="s">
        <v>219</v>
      </c>
      <c r="Y157" t="s">
        <v>361</v>
      </c>
      <c r="Z157" s="4">
        <f>Tabla1_1[[#This Row],[Total Selling Value]]-Tabla1_1[[#This Row],[total_discount_value]]-Tabla1_1[[#This Row],[Total Buying Value]]</f>
        <v>-411.86879999999996</v>
      </c>
      <c r="AA157" s="23">
        <f>Tabla1_1[[#This Row],[beneficio_descuento]]/Tabla1_1[[#This Row],[Total Selling Value]]</f>
        <v>-0.18743119266055044</v>
      </c>
    </row>
    <row r="158" spans="1:27">
      <c r="A158">
        <v>44400</v>
      </c>
      <c r="B158" t="s">
        <v>63</v>
      </c>
      <c r="C158" t="s">
        <v>378</v>
      </c>
      <c r="D158">
        <v>7</v>
      </c>
      <c r="E158" t="s">
        <v>68</v>
      </c>
      <c r="F158" t="s">
        <v>71</v>
      </c>
      <c r="G158">
        <v>45</v>
      </c>
      <c r="H158" t="s">
        <v>116</v>
      </c>
      <c r="I158" t="s">
        <v>121</v>
      </c>
      <c r="J158" t="s">
        <v>123</v>
      </c>
      <c r="K158" s="4">
        <v>90</v>
      </c>
      <c r="L158" s="4">
        <v>96.3</v>
      </c>
      <c r="M158" s="4">
        <v>630</v>
      </c>
      <c r="N158" s="4">
        <v>674.1</v>
      </c>
      <c r="O158">
        <v>23</v>
      </c>
      <c r="P158" t="s">
        <v>132</v>
      </c>
      <c r="Q158">
        <v>2021</v>
      </c>
      <c r="R158" s="3">
        <v>44400</v>
      </c>
      <c r="S158" s="4">
        <v>303.34500000000003</v>
      </c>
      <c r="T158" s="4">
        <v>6.2999999999999972</v>
      </c>
      <c r="U158" s="4">
        <v>44.09999999999998</v>
      </c>
      <c r="V158" s="23">
        <v>6.5420560747663517E-2</v>
      </c>
      <c r="W158" t="s">
        <v>179</v>
      </c>
      <c r="X158" t="s">
        <v>216</v>
      </c>
      <c r="Y158" t="s">
        <v>361</v>
      </c>
      <c r="Z158" s="4">
        <f>Tabla1_1[[#This Row],[Total Selling Value]]-Tabla1_1[[#This Row],[total_discount_value]]-Tabla1_1[[#This Row],[Total Buying Value]]</f>
        <v>-259.245</v>
      </c>
      <c r="AA158" s="23">
        <f>Tabla1_1[[#This Row],[beneficio_descuento]]/Tabla1_1[[#This Row],[Total Selling Value]]</f>
        <v>-0.38457943925233645</v>
      </c>
    </row>
    <row r="159" spans="1:27">
      <c r="A159">
        <v>44400</v>
      </c>
      <c r="B159" t="s">
        <v>28</v>
      </c>
      <c r="C159" t="s">
        <v>379</v>
      </c>
      <c r="D159">
        <v>8</v>
      </c>
      <c r="E159" t="s">
        <v>70</v>
      </c>
      <c r="F159" t="s">
        <v>71</v>
      </c>
      <c r="G159">
        <v>15</v>
      </c>
      <c r="H159" t="s">
        <v>93</v>
      </c>
      <c r="I159" t="s">
        <v>118</v>
      </c>
      <c r="J159" t="s">
        <v>123</v>
      </c>
      <c r="K159" s="4">
        <v>67</v>
      </c>
      <c r="L159" s="4">
        <v>85.76</v>
      </c>
      <c r="M159" s="4">
        <v>536</v>
      </c>
      <c r="N159" s="4">
        <v>686.08</v>
      </c>
      <c r="O159">
        <v>23</v>
      </c>
      <c r="P159" t="s">
        <v>132</v>
      </c>
      <c r="Q159">
        <v>2021</v>
      </c>
      <c r="R159" s="3">
        <v>44400</v>
      </c>
      <c r="S159" s="4">
        <v>102.91200000000001</v>
      </c>
      <c r="T159" s="4">
        <v>18.760000000000005</v>
      </c>
      <c r="U159" s="4">
        <v>150.08000000000004</v>
      </c>
      <c r="V159" s="23">
        <v>0.21875000000000006</v>
      </c>
      <c r="W159" t="s">
        <v>179</v>
      </c>
      <c r="X159" t="s">
        <v>216</v>
      </c>
      <c r="Y159" t="s">
        <v>361</v>
      </c>
      <c r="Z159" s="4">
        <f>Tabla1_1[[#This Row],[Total Selling Value]]-Tabla1_1[[#This Row],[total_discount_value]]-Tabla1_1[[#This Row],[Total Buying Value]]</f>
        <v>47.168000000000006</v>
      </c>
      <c r="AA159" s="23">
        <f>Tabla1_1[[#This Row],[beneficio_descuento]]/Tabla1_1[[#This Row],[Total Selling Value]]</f>
        <v>6.8750000000000006E-2</v>
      </c>
    </row>
    <row r="160" spans="1:27">
      <c r="A160">
        <v>44401</v>
      </c>
      <c r="B160" t="s">
        <v>57</v>
      </c>
      <c r="C160" t="s">
        <v>380</v>
      </c>
      <c r="D160">
        <v>4</v>
      </c>
      <c r="E160" t="s">
        <v>71</v>
      </c>
      <c r="F160" t="s">
        <v>138</v>
      </c>
      <c r="G160">
        <v>26</v>
      </c>
      <c r="H160" t="s">
        <v>109</v>
      </c>
      <c r="I160" t="s">
        <v>119</v>
      </c>
      <c r="J160" t="s">
        <v>125</v>
      </c>
      <c r="K160" s="4">
        <v>6</v>
      </c>
      <c r="L160" s="4">
        <v>7.8599999999999994</v>
      </c>
      <c r="M160" s="4">
        <v>24</v>
      </c>
      <c r="N160" s="4">
        <v>31.44</v>
      </c>
      <c r="O160">
        <v>24</v>
      </c>
      <c r="P160" t="s">
        <v>132</v>
      </c>
      <c r="Q160">
        <v>2021</v>
      </c>
      <c r="R160" s="3">
        <v>44401</v>
      </c>
      <c r="S160" s="4">
        <v>8.1744000000000003</v>
      </c>
      <c r="T160" s="4">
        <v>1.8599999999999994</v>
      </c>
      <c r="U160" s="4">
        <v>7.4399999999999977</v>
      </c>
      <c r="V160" s="23">
        <v>0.23664122137404572</v>
      </c>
      <c r="W160" t="s">
        <v>179</v>
      </c>
      <c r="X160" t="s">
        <v>219</v>
      </c>
      <c r="Y160" t="s">
        <v>361</v>
      </c>
      <c r="Z160" s="4">
        <f>Tabla1_1[[#This Row],[Total Selling Value]]-Tabla1_1[[#This Row],[total_discount_value]]-Tabla1_1[[#This Row],[Total Buying Value]]</f>
        <v>-0.73440000000000083</v>
      </c>
      <c r="AA160" s="23">
        <f>Tabla1_1[[#This Row],[beneficio_descuento]]/Tabla1_1[[#This Row],[Total Selling Value]]</f>
        <v>-2.3358778625954223E-2</v>
      </c>
    </row>
    <row r="161" spans="1:27">
      <c r="A161">
        <v>44406</v>
      </c>
      <c r="B161" t="s">
        <v>31</v>
      </c>
      <c r="C161" t="s">
        <v>381</v>
      </c>
      <c r="D161">
        <v>15</v>
      </c>
      <c r="E161" t="s">
        <v>71</v>
      </c>
      <c r="F161" t="s">
        <v>138</v>
      </c>
      <c r="G161">
        <v>34</v>
      </c>
      <c r="H161" t="s">
        <v>81</v>
      </c>
      <c r="I161" t="s">
        <v>118</v>
      </c>
      <c r="J161" t="s">
        <v>123</v>
      </c>
      <c r="K161" s="4">
        <v>76</v>
      </c>
      <c r="L161" s="4">
        <v>82.08</v>
      </c>
      <c r="M161" s="4">
        <v>1140</v>
      </c>
      <c r="N161" s="4">
        <v>1231.2</v>
      </c>
      <c r="O161">
        <v>29</v>
      </c>
      <c r="P161" t="s">
        <v>132</v>
      </c>
      <c r="Q161">
        <v>2021</v>
      </c>
      <c r="R161" s="3">
        <v>44406</v>
      </c>
      <c r="S161" s="4">
        <v>418.60800000000006</v>
      </c>
      <c r="T161" s="4">
        <v>6.0799999999999983</v>
      </c>
      <c r="U161" s="4">
        <v>91.199999999999974</v>
      </c>
      <c r="V161" s="23">
        <v>7.4074074074074056E-2</v>
      </c>
      <c r="W161" t="s">
        <v>147</v>
      </c>
      <c r="X161" t="s">
        <v>219</v>
      </c>
      <c r="Y161" t="s">
        <v>361</v>
      </c>
      <c r="Z161" s="4">
        <f>Tabla1_1[[#This Row],[Total Selling Value]]-Tabla1_1[[#This Row],[total_discount_value]]-Tabla1_1[[#This Row],[Total Buying Value]]</f>
        <v>-327.40800000000002</v>
      </c>
      <c r="AA161" s="23">
        <f>Tabla1_1[[#This Row],[beneficio_descuento]]/Tabla1_1[[#This Row],[Total Selling Value]]</f>
        <v>-0.26592592592592595</v>
      </c>
    </row>
    <row r="162" spans="1:27">
      <c r="A162">
        <v>44409</v>
      </c>
      <c r="B162" t="s">
        <v>36</v>
      </c>
      <c r="C162" t="s">
        <v>382</v>
      </c>
      <c r="D162">
        <v>11</v>
      </c>
      <c r="E162" t="s">
        <v>70</v>
      </c>
      <c r="F162" t="s">
        <v>138</v>
      </c>
      <c r="G162">
        <v>35</v>
      </c>
      <c r="H162" t="s">
        <v>86</v>
      </c>
      <c r="I162" t="s">
        <v>119</v>
      </c>
      <c r="J162" t="s">
        <v>123</v>
      </c>
      <c r="K162" s="4">
        <v>98</v>
      </c>
      <c r="L162" s="4">
        <v>103.88</v>
      </c>
      <c r="M162" s="4">
        <v>1078</v>
      </c>
      <c r="N162" s="4">
        <v>1142.68</v>
      </c>
      <c r="O162">
        <v>1</v>
      </c>
      <c r="P162" t="s">
        <v>133</v>
      </c>
      <c r="Q162">
        <v>2021</v>
      </c>
      <c r="R162" s="3">
        <v>44409</v>
      </c>
      <c r="S162" s="4">
        <v>399.93799999999999</v>
      </c>
      <c r="T162" s="4">
        <v>5.8799999999999955</v>
      </c>
      <c r="U162" s="4">
        <v>64.67999999999995</v>
      </c>
      <c r="V162" s="23">
        <v>5.6603773584905613E-2</v>
      </c>
      <c r="W162" t="s">
        <v>147</v>
      </c>
      <c r="X162" t="s">
        <v>219</v>
      </c>
      <c r="Y162" t="s">
        <v>383</v>
      </c>
      <c r="Z162" s="4">
        <f>Tabla1_1[[#This Row],[Total Selling Value]]-Tabla1_1[[#This Row],[total_discount_value]]-Tabla1_1[[#This Row],[Total Buying Value]]</f>
        <v>-335.25799999999992</v>
      </c>
      <c r="AA162" s="23">
        <f>Tabla1_1[[#This Row],[beneficio_descuento]]/Tabla1_1[[#This Row],[Total Selling Value]]</f>
        <v>-0.29339622641509427</v>
      </c>
    </row>
    <row r="163" spans="1:27">
      <c r="A163">
        <v>44410</v>
      </c>
      <c r="B163" t="s">
        <v>32</v>
      </c>
      <c r="C163" t="s">
        <v>384</v>
      </c>
      <c r="D163">
        <v>3</v>
      </c>
      <c r="E163" t="s">
        <v>70</v>
      </c>
      <c r="F163" t="s">
        <v>71</v>
      </c>
      <c r="G163">
        <v>14</v>
      </c>
      <c r="H163" t="s">
        <v>82</v>
      </c>
      <c r="I163" t="s">
        <v>117</v>
      </c>
      <c r="J163" t="s">
        <v>122</v>
      </c>
      <c r="K163" s="4">
        <v>141</v>
      </c>
      <c r="L163" s="4">
        <v>149.46</v>
      </c>
      <c r="M163" s="4">
        <v>423</v>
      </c>
      <c r="N163" s="4">
        <v>448.38</v>
      </c>
      <c r="O163">
        <v>2</v>
      </c>
      <c r="P163" t="s">
        <v>133</v>
      </c>
      <c r="Q163">
        <v>2021</v>
      </c>
      <c r="R163" s="3">
        <v>44410</v>
      </c>
      <c r="S163" s="4">
        <v>62.773200000000003</v>
      </c>
      <c r="T163" s="4">
        <v>8.460000000000008</v>
      </c>
      <c r="U163" s="4">
        <v>25.380000000000024</v>
      </c>
      <c r="V163" s="23">
        <v>5.6603773584905717E-2</v>
      </c>
      <c r="W163" t="s">
        <v>179</v>
      </c>
      <c r="X163" t="s">
        <v>216</v>
      </c>
      <c r="Y163" t="s">
        <v>383</v>
      </c>
      <c r="Z163" s="4">
        <f>Tabla1_1[[#This Row],[Total Selling Value]]-Tabla1_1[[#This Row],[total_discount_value]]-Tabla1_1[[#This Row],[Total Buying Value]]</f>
        <v>-37.393199999999979</v>
      </c>
      <c r="AA163" s="23">
        <f>Tabla1_1[[#This Row],[beneficio_descuento]]/Tabla1_1[[#This Row],[Total Selling Value]]</f>
        <v>-8.3396226415094296E-2</v>
      </c>
    </row>
    <row r="164" spans="1:27">
      <c r="A164">
        <v>44411</v>
      </c>
      <c r="B164" t="s">
        <v>42</v>
      </c>
      <c r="C164" t="s">
        <v>385</v>
      </c>
      <c r="D164">
        <v>13</v>
      </c>
      <c r="E164" t="s">
        <v>71</v>
      </c>
      <c r="F164" t="s">
        <v>71</v>
      </c>
      <c r="G164">
        <v>20</v>
      </c>
      <c r="H164" t="s">
        <v>92</v>
      </c>
      <c r="I164" t="s">
        <v>117</v>
      </c>
      <c r="J164" t="s">
        <v>122</v>
      </c>
      <c r="K164" s="4">
        <v>121</v>
      </c>
      <c r="L164" s="4">
        <v>141.57</v>
      </c>
      <c r="M164" s="4">
        <v>1573</v>
      </c>
      <c r="N164" s="4">
        <v>1840.41</v>
      </c>
      <c r="O164">
        <v>3</v>
      </c>
      <c r="P164" t="s">
        <v>133</v>
      </c>
      <c r="Q164">
        <v>2021</v>
      </c>
      <c r="R164" s="3">
        <v>44411</v>
      </c>
      <c r="S164" s="4">
        <v>368.08200000000005</v>
      </c>
      <c r="T164" s="4">
        <v>20.569999999999993</v>
      </c>
      <c r="U164" s="4">
        <v>267.40999999999991</v>
      </c>
      <c r="V164" s="23">
        <v>0.14529914529914525</v>
      </c>
      <c r="W164" t="s">
        <v>178</v>
      </c>
      <c r="X164" t="s">
        <v>216</v>
      </c>
      <c r="Y164" t="s">
        <v>383</v>
      </c>
      <c r="Z164" s="4">
        <f>Tabla1_1[[#This Row],[Total Selling Value]]-Tabla1_1[[#This Row],[total_discount_value]]-Tabla1_1[[#This Row],[Total Buying Value]]</f>
        <v>-100.67200000000003</v>
      </c>
      <c r="AA164" s="23">
        <f>Tabla1_1[[#This Row],[beneficio_descuento]]/Tabla1_1[[#This Row],[Total Selling Value]]</f>
        <v>-5.4700854700854715E-2</v>
      </c>
    </row>
    <row r="165" spans="1:27">
      <c r="A165">
        <v>44411</v>
      </c>
      <c r="B165" t="s">
        <v>33</v>
      </c>
      <c r="C165" t="s">
        <v>386</v>
      </c>
      <c r="D165">
        <v>12</v>
      </c>
      <c r="E165" t="s">
        <v>71</v>
      </c>
      <c r="F165" t="s">
        <v>71</v>
      </c>
      <c r="G165">
        <v>33</v>
      </c>
      <c r="H165" t="s">
        <v>83</v>
      </c>
      <c r="I165" t="s">
        <v>121</v>
      </c>
      <c r="J165" t="s">
        <v>124</v>
      </c>
      <c r="K165" s="4">
        <v>55</v>
      </c>
      <c r="L165" s="4">
        <v>58.3</v>
      </c>
      <c r="M165" s="4">
        <v>660</v>
      </c>
      <c r="N165" s="4">
        <v>699.59999999999991</v>
      </c>
      <c r="O165">
        <v>3</v>
      </c>
      <c r="P165" t="s">
        <v>133</v>
      </c>
      <c r="Q165">
        <v>2021</v>
      </c>
      <c r="R165" s="3">
        <v>44411</v>
      </c>
      <c r="S165" s="4">
        <v>230.86799999999999</v>
      </c>
      <c r="T165" s="4">
        <v>3.2999999999999972</v>
      </c>
      <c r="U165" s="4">
        <v>39.599999999999966</v>
      </c>
      <c r="V165" s="23">
        <v>5.660377358490562E-2</v>
      </c>
      <c r="W165" t="s">
        <v>179</v>
      </c>
      <c r="X165" t="s">
        <v>216</v>
      </c>
      <c r="Y165" t="s">
        <v>383</v>
      </c>
      <c r="Z165" s="4">
        <f>Tabla1_1[[#This Row],[Total Selling Value]]-Tabla1_1[[#This Row],[total_discount_value]]-Tabla1_1[[#This Row],[Total Buying Value]]</f>
        <v>-191.26800000000009</v>
      </c>
      <c r="AA165" s="23">
        <f>Tabla1_1[[#This Row],[beneficio_descuento]]/Tabla1_1[[#This Row],[Total Selling Value]]</f>
        <v>-0.27339622641509448</v>
      </c>
    </row>
    <row r="166" spans="1:27">
      <c r="A166">
        <v>44413</v>
      </c>
      <c r="B166" t="s">
        <v>53</v>
      </c>
      <c r="C166" t="s">
        <v>387</v>
      </c>
      <c r="D166">
        <v>14</v>
      </c>
      <c r="E166" t="s">
        <v>70</v>
      </c>
      <c r="F166" t="s">
        <v>138</v>
      </c>
      <c r="G166">
        <v>37</v>
      </c>
      <c r="H166" t="s">
        <v>105</v>
      </c>
      <c r="I166" t="s">
        <v>121</v>
      </c>
      <c r="J166" t="s">
        <v>125</v>
      </c>
      <c r="K166" s="4">
        <v>37</v>
      </c>
      <c r="L166" s="4">
        <v>41.81</v>
      </c>
      <c r="M166" s="4">
        <v>518</v>
      </c>
      <c r="N166" s="4">
        <v>585.34</v>
      </c>
      <c r="O166">
        <v>5</v>
      </c>
      <c r="P166" t="s">
        <v>133</v>
      </c>
      <c r="Q166">
        <v>2021</v>
      </c>
      <c r="R166" s="3">
        <v>44413</v>
      </c>
      <c r="S166" s="4">
        <v>216.57580000000002</v>
      </c>
      <c r="T166" s="4">
        <v>4.8100000000000023</v>
      </c>
      <c r="U166" s="4">
        <v>67.340000000000032</v>
      </c>
      <c r="V166" s="23">
        <v>0.11504424778761067</v>
      </c>
      <c r="W166" t="s">
        <v>179</v>
      </c>
      <c r="X166" t="s">
        <v>219</v>
      </c>
      <c r="Y166" t="s">
        <v>383</v>
      </c>
      <c r="Z166" s="4">
        <f>Tabla1_1[[#This Row],[Total Selling Value]]-Tabla1_1[[#This Row],[total_discount_value]]-Tabla1_1[[#This Row],[Total Buying Value]]</f>
        <v>-149.23579999999998</v>
      </c>
      <c r="AA166" s="23">
        <f>Tabla1_1[[#This Row],[beneficio_descuento]]/Tabla1_1[[#This Row],[Total Selling Value]]</f>
        <v>-0.25495575221238936</v>
      </c>
    </row>
    <row r="167" spans="1:27">
      <c r="A167">
        <v>44414</v>
      </c>
      <c r="B167" t="s">
        <v>28</v>
      </c>
      <c r="C167" t="s">
        <v>388</v>
      </c>
      <c r="D167">
        <v>1</v>
      </c>
      <c r="E167" t="s">
        <v>68</v>
      </c>
      <c r="F167" t="s">
        <v>138</v>
      </c>
      <c r="G167">
        <v>20</v>
      </c>
      <c r="H167" t="s">
        <v>93</v>
      </c>
      <c r="I167" t="s">
        <v>118</v>
      </c>
      <c r="J167" t="s">
        <v>123</v>
      </c>
      <c r="K167" s="4">
        <v>67</v>
      </c>
      <c r="L167" s="4">
        <v>85.76</v>
      </c>
      <c r="M167" s="4">
        <v>67</v>
      </c>
      <c r="N167" s="4">
        <v>85.76</v>
      </c>
      <c r="O167">
        <v>6</v>
      </c>
      <c r="P167" t="s">
        <v>133</v>
      </c>
      <c r="Q167">
        <v>2021</v>
      </c>
      <c r="R167" s="3">
        <v>44414</v>
      </c>
      <c r="S167" s="4">
        <v>17.152000000000001</v>
      </c>
      <c r="T167" s="4">
        <v>18.760000000000005</v>
      </c>
      <c r="U167" s="4">
        <v>18.760000000000005</v>
      </c>
      <c r="V167" s="23">
        <v>0.21875000000000006</v>
      </c>
      <c r="W167" t="s">
        <v>179</v>
      </c>
      <c r="X167" t="s">
        <v>219</v>
      </c>
      <c r="Y167" t="s">
        <v>383</v>
      </c>
      <c r="Z167" s="4">
        <f>Tabla1_1[[#This Row],[Total Selling Value]]-Tabla1_1[[#This Row],[total_discount_value]]-Tabla1_1[[#This Row],[Total Buying Value]]</f>
        <v>1.6080000000000041</v>
      </c>
      <c r="AA167" s="23">
        <f>Tabla1_1[[#This Row],[beneficio_descuento]]/Tabla1_1[[#This Row],[Total Selling Value]]</f>
        <v>1.8750000000000048E-2</v>
      </c>
    </row>
    <row r="168" spans="1:27">
      <c r="A168">
        <v>44418</v>
      </c>
      <c r="B168" t="s">
        <v>44</v>
      </c>
      <c r="C168" t="s">
        <v>389</v>
      </c>
      <c r="D168">
        <v>4</v>
      </c>
      <c r="E168" t="s">
        <v>68</v>
      </c>
      <c r="F168" t="s">
        <v>138</v>
      </c>
      <c r="G168">
        <v>19</v>
      </c>
      <c r="H168" t="s">
        <v>95</v>
      </c>
      <c r="I168" t="s">
        <v>119</v>
      </c>
      <c r="J168" t="s">
        <v>122</v>
      </c>
      <c r="K168" s="4">
        <v>133</v>
      </c>
      <c r="L168" s="4">
        <v>155.61000000000001</v>
      </c>
      <c r="M168" s="4">
        <v>532</v>
      </c>
      <c r="N168" s="4">
        <v>622.44000000000005</v>
      </c>
      <c r="O168">
        <v>10</v>
      </c>
      <c r="P168" t="s">
        <v>133</v>
      </c>
      <c r="Q168">
        <v>2021</v>
      </c>
      <c r="R168" s="3">
        <v>44418</v>
      </c>
      <c r="S168" s="4">
        <v>118.26360000000001</v>
      </c>
      <c r="T168" s="4">
        <v>22.610000000000014</v>
      </c>
      <c r="U168" s="4">
        <v>90.440000000000055</v>
      </c>
      <c r="V168" s="23">
        <v>0.14529914529914537</v>
      </c>
      <c r="W168" t="s">
        <v>179</v>
      </c>
      <c r="X168" t="s">
        <v>219</v>
      </c>
      <c r="Y168" t="s">
        <v>383</v>
      </c>
      <c r="Z168" s="4">
        <f>Tabla1_1[[#This Row],[Total Selling Value]]-Tabla1_1[[#This Row],[total_discount_value]]-Tabla1_1[[#This Row],[Total Buying Value]]</f>
        <v>-27.823599999999942</v>
      </c>
      <c r="AA168" s="23">
        <f>Tabla1_1[[#This Row],[beneficio_descuento]]/Tabla1_1[[#This Row],[Total Selling Value]]</f>
        <v>-4.4700854700854602E-2</v>
      </c>
    </row>
    <row r="169" spans="1:27">
      <c r="A169">
        <v>44418</v>
      </c>
      <c r="B169" t="s">
        <v>31</v>
      </c>
      <c r="C169" t="s">
        <v>390</v>
      </c>
      <c r="D169">
        <v>10</v>
      </c>
      <c r="E169" t="s">
        <v>71</v>
      </c>
      <c r="F169" t="s">
        <v>138</v>
      </c>
      <c r="G169">
        <v>27</v>
      </c>
      <c r="H169" t="s">
        <v>81</v>
      </c>
      <c r="I169" t="s">
        <v>118</v>
      </c>
      <c r="J169" t="s">
        <v>123</v>
      </c>
      <c r="K169" s="4">
        <v>76</v>
      </c>
      <c r="L169" s="4">
        <v>82.08</v>
      </c>
      <c r="M169" s="4">
        <v>760</v>
      </c>
      <c r="N169" s="4">
        <v>820.8</v>
      </c>
      <c r="O169">
        <v>10</v>
      </c>
      <c r="P169" t="s">
        <v>133</v>
      </c>
      <c r="Q169">
        <v>2021</v>
      </c>
      <c r="R169" s="3">
        <v>44418</v>
      </c>
      <c r="S169" s="4">
        <v>221.61600000000001</v>
      </c>
      <c r="T169" s="4">
        <v>6.0799999999999983</v>
      </c>
      <c r="U169" s="4">
        <v>60.799999999999983</v>
      </c>
      <c r="V169" s="23">
        <v>7.4074074074074056E-2</v>
      </c>
      <c r="W169" t="s">
        <v>147</v>
      </c>
      <c r="X169" t="s">
        <v>219</v>
      </c>
      <c r="Y169" t="s">
        <v>383</v>
      </c>
      <c r="Z169" s="4">
        <f>Tabla1_1[[#This Row],[Total Selling Value]]-Tabla1_1[[#This Row],[total_discount_value]]-Tabla1_1[[#This Row],[Total Buying Value]]</f>
        <v>-160.81600000000003</v>
      </c>
      <c r="AA169" s="23">
        <f>Tabla1_1[[#This Row],[beneficio_descuento]]/Tabla1_1[[#This Row],[Total Selling Value]]</f>
        <v>-0.19592592592592598</v>
      </c>
    </row>
    <row r="170" spans="1:27">
      <c r="A170">
        <v>44418</v>
      </c>
      <c r="B170" t="s">
        <v>35</v>
      </c>
      <c r="C170" t="s">
        <v>391</v>
      </c>
      <c r="D170">
        <v>6</v>
      </c>
      <c r="E170" t="s">
        <v>70</v>
      </c>
      <c r="F170" t="s">
        <v>138</v>
      </c>
      <c r="G170">
        <v>19</v>
      </c>
      <c r="H170" t="s">
        <v>85</v>
      </c>
      <c r="I170" t="s">
        <v>119</v>
      </c>
      <c r="J170" t="s">
        <v>123</v>
      </c>
      <c r="K170" s="4">
        <v>75</v>
      </c>
      <c r="L170" s="4">
        <v>85.5</v>
      </c>
      <c r="M170" s="4">
        <v>450</v>
      </c>
      <c r="N170" s="4">
        <v>513</v>
      </c>
      <c r="O170">
        <v>10</v>
      </c>
      <c r="P170" t="s">
        <v>133</v>
      </c>
      <c r="Q170">
        <v>2021</v>
      </c>
      <c r="R170" s="3">
        <v>44418</v>
      </c>
      <c r="S170" s="4">
        <v>97.47</v>
      </c>
      <c r="T170" s="4">
        <v>10.5</v>
      </c>
      <c r="U170" s="4">
        <v>63</v>
      </c>
      <c r="V170" s="23">
        <v>0.12280701754385964</v>
      </c>
      <c r="W170" t="s">
        <v>179</v>
      </c>
      <c r="X170" t="s">
        <v>219</v>
      </c>
      <c r="Y170" t="s">
        <v>383</v>
      </c>
      <c r="Z170" s="4">
        <f>Tabla1_1[[#This Row],[Total Selling Value]]-Tabla1_1[[#This Row],[total_discount_value]]-Tabla1_1[[#This Row],[Total Buying Value]]</f>
        <v>-34.470000000000027</v>
      </c>
      <c r="AA170" s="23">
        <f>Tabla1_1[[#This Row],[beneficio_descuento]]/Tabla1_1[[#This Row],[Total Selling Value]]</f>
        <v>-6.7192982456140402E-2</v>
      </c>
    </row>
    <row r="171" spans="1:27">
      <c r="A171">
        <v>44419</v>
      </c>
      <c r="B171" t="s">
        <v>32</v>
      </c>
      <c r="C171" t="s">
        <v>392</v>
      </c>
      <c r="D171">
        <v>4</v>
      </c>
      <c r="E171" t="s">
        <v>70</v>
      </c>
      <c r="F171" t="s">
        <v>71</v>
      </c>
      <c r="G171">
        <v>16</v>
      </c>
      <c r="H171" t="s">
        <v>82</v>
      </c>
      <c r="I171" t="s">
        <v>117</v>
      </c>
      <c r="J171" t="s">
        <v>122</v>
      </c>
      <c r="K171" s="4">
        <v>141</v>
      </c>
      <c r="L171" s="4">
        <v>149.46</v>
      </c>
      <c r="M171" s="4">
        <v>564</v>
      </c>
      <c r="N171" s="4">
        <v>597.84</v>
      </c>
      <c r="O171">
        <v>11</v>
      </c>
      <c r="P171" t="s">
        <v>133</v>
      </c>
      <c r="Q171">
        <v>2021</v>
      </c>
      <c r="R171" s="3">
        <v>44419</v>
      </c>
      <c r="S171" s="4">
        <v>95.65440000000001</v>
      </c>
      <c r="T171" s="4">
        <v>8.460000000000008</v>
      </c>
      <c r="U171" s="4">
        <v>33.840000000000032</v>
      </c>
      <c r="V171" s="23">
        <v>5.660377358490571E-2</v>
      </c>
      <c r="W171" t="s">
        <v>179</v>
      </c>
      <c r="X171" t="s">
        <v>216</v>
      </c>
      <c r="Y171" t="s">
        <v>383</v>
      </c>
      <c r="Z171" s="4">
        <f>Tabla1_1[[#This Row],[Total Selling Value]]-Tabla1_1[[#This Row],[total_discount_value]]-Tabla1_1[[#This Row],[Total Buying Value]]</f>
        <v>-61.814399999999978</v>
      </c>
      <c r="AA171" s="23">
        <f>Tabla1_1[[#This Row],[beneficio_descuento]]/Tabla1_1[[#This Row],[Total Selling Value]]</f>
        <v>-0.1033962264150943</v>
      </c>
    </row>
    <row r="172" spans="1:27">
      <c r="A172">
        <v>44421</v>
      </c>
      <c r="B172" t="s">
        <v>51</v>
      </c>
      <c r="C172" t="s">
        <v>393</v>
      </c>
      <c r="D172">
        <v>13</v>
      </c>
      <c r="E172" t="s">
        <v>70</v>
      </c>
      <c r="F172" t="s">
        <v>71</v>
      </c>
      <c r="G172">
        <v>8</v>
      </c>
      <c r="H172" t="s">
        <v>103</v>
      </c>
      <c r="I172" t="s">
        <v>120</v>
      </c>
      <c r="J172" t="s">
        <v>124</v>
      </c>
      <c r="K172" s="4">
        <v>44</v>
      </c>
      <c r="L172" s="4">
        <v>48.4</v>
      </c>
      <c r="M172" s="4">
        <v>572</v>
      </c>
      <c r="N172" s="4">
        <v>629.19999999999993</v>
      </c>
      <c r="O172">
        <v>13</v>
      </c>
      <c r="P172" t="s">
        <v>133</v>
      </c>
      <c r="Q172">
        <v>2021</v>
      </c>
      <c r="R172" s="3">
        <v>44421</v>
      </c>
      <c r="S172" s="4">
        <v>50.335999999999999</v>
      </c>
      <c r="T172" s="4">
        <v>4.3999999999999986</v>
      </c>
      <c r="U172" s="4">
        <v>57.199999999999982</v>
      </c>
      <c r="V172" s="23">
        <v>9.0909090909090884E-2</v>
      </c>
      <c r="W172" t="s">
        <v>179</v>
      </c>
      <c r="X172" t="s">
        <v>216</v>
      </c>
      <c r="Y172" t="s">
        <v>383</v>
      </c>
      <c r="Z172" s="4">
        <f>Tabla1_1[[#This Row],[Total Selling Value]]-Tabla1_1[[#This Row],[total_discount_value]]-Tabla1_1[[#This Row],[Total Buying Value]]</f>
        <v>6.8639999999999191</v>
      </c>
      <c r="AA172" s="23">
        <f>Tabla1_1[[#This Row],[beneficio_descuento]]/Tabla1_1[[#This Row],[Total Selling Value]]</f>
        <v>1.0909090909090782E-2</v>
      </c>
    </row>
    <row r="173" spans="1:27">
      <c r="A173">
        <v>44421</v>
      </c>
      <c r="B173" t="s">
        <v>46</v>
      </c>
      <c r="C173" t="s">
        <v>394</v>
      </c>
      <c r="D173">
        <v>9</v>
      </c>
      <c r="E173" t="s">
        <v>70</v>
      </c>
      <c r="F173" t="s">
        <v>71</v>
      </c>
      <c r="G173">
        <v>21</v>
      </c>
      <c r="H173" t="s">
        <v>97</v>
      </c>
      <c r="I173" t="s">
        <v>121</v>
      </c>
      <c r="J173" t="s">
        <v>124</v>
      </c>
      <c r="K173" s="4">
        <v>48</v>
      </c>
      <c r="L173" s="4">
        <v>57.12</v>
      </c>
      <c r="M173" s="4">
        <v>432</v>
      </c>
      <c r="N173" s="4">
        <v>514.08000000000004</v>
      </c>
      <c r="O173">
        <v>13</v>
      </c>
      <c r="P173" t="s">
        <v>133</v>
      </c>
      <c r="Q173">
        <v>2021</v>
      </c>
      <c r="R173" s="3">
        <v>44421</v>
      </c>
      <c r="S173" s="4">
        <v>107.9568</v>
      </c>
      <c r="T173" s="4">
        <v>9.1199999999999974</v>
      </c>
      <c r="U173" s="4">
        <v>82.079999999999984</v>
      </c>
      <c r="V173" s="23">
        <v>0.15966386554621845</v>
      </c>
      <c r="W173" t="s">
        <v>179</v>
      </c>
      <c r="X173" t="s">
        <v>216</v>
      </c>
      <c r="Y173" t="s">
        <v>383</v>
      </c>
      <c r="Z173" s="4">
        <f>Tabla1_1[[#This Row],[Total Selling Value]]-Tabla1_1[[#This Row],[total_discount_value]]-Tabla1_1[[#This Row],[Total Buying Value]]</f>
        <v>-25.876799999999946</v>
      </c>
      <c r="AA173" s="23">
        <f>Tabla1_1[[#This Row],[beneficio_descuento]]/Tabla1_1[[#This Row],[Total Selling Value]]</f>
        <v>-5.0336134453781406E-2</v>
      </c>
    </row>
    <row r="174" spans="1:27">
      <c r="A174">
        <v>44424</v>
      </c>
      <c r="B174" t="s">
        <v>26</v>
      </c>
      <c r="C174" t="s">
        <v>395</v>
      </c>
      <c r="D174">
        <v>3</v>
      </c>
      <c r="E174" t="s">
        <v>71</v>
      </c>
      <c r="F174" t="s">
        <v>71</v>
      </c>
      <c r="G174">
        <v>36</v>
      </c>
      <c r="H174" t="s">
        <v>79</v>
      </c>
      <c r="I174" t="s">
        <v>119</v>
      </c>
      <c r="J174" t="s">
        <v>123</v>
      </c>
      <c r="K174" s="4">
        <v>71</v>
      </c>
      <c r="L174" s="4">
        <v>80.94</v>
      </c>
      <c r="M174" s="4">
        <v>213</v>
      </c>
      <c r="N174" s="4">
        <v>242.82</v>
      </c>
      <c r="O174">
        <v>16</v>
      </c>
      <c r="P174" t="s">
        <v>133</v>
      </c>
      <c r="Q174">
        <v>2021</v>
      </c>
      <c r="R174" s="3">
        <v>44424</v>
      </c>
      <c r="S174" s="4">
        <v>87.415199999999999</v>
      </c>
      <c r="T174" s="4">
        <v>9.9399999999999977</v>
      </c>
      <c r="U174" s="4">
        <v>29.819999999999993</v>
      </c>
      <c r="V174" s="23">
        <v>0.12280701754385963</v>
      </c>
      <c r="W174" t="s">
        <v>179</v>
      </c>
      <c r="X174" t="s">
        <v>216</v>
      </c>
      <c r="Y174" t="s">
        <v>383</v>
      </c>
      <c r="Z174" s="4">
        <f>Tabla1_1[[#This Row],[Total Selling Value]]-Tabla1_1[[#This Row],[total_discount_value]]-Tabla1_1[[#This Row],[Total Buying Value]]</f>
        <v>-57.595200000000006</v>
      </c>
      <c r="AA174" s="23">
        <f>Tabla1_1[[#This Row],[beneficio_descuento]]/Tabla1_1[[#This Row],[Total Selling Value]]</f>
        <v>-0.23719298245614037</v>
      </c>
    </row>
    <row r="175" spans="1:27">
      <c r="A175">
        <v>44426</v>
      </c>
      <c r="B175" t="s">
        <v>27</v>
      </c>
      <c r="C175" t="s">
        <v>396</v>
      </c>
      <c r="D175">
        <v>6</v>
      </c>
      <c r="E175" t="s">
        <v>70</v>
      </c>
      <c r="F175" t="s">
        <v>71</v>
      </c>
      <c r="G175">
        <v>23</v>
      </c>
      <c r="H175" t="s">
        <v>100</v>
      </c>
      <c r="I175" t="s">
        <v>117</v>
      </c>
      <c r="J175" t="s">
        <v>125</v>
      </c>
      <c r="K175" s="4">
        <v>7</v>
      </c>
      <c r="L175" s="4">
        <v>8.33</v>
      </c>
      <c r="M175" s="4">
        <v>42</v>
      </c>
      <c r="N175" s="4">
        <v>49.98</v>
      </c>
      <c r="O175">
        <v>18</v>
      </c>
      <c r="P175" t="s">
        <v>133</v>
      </c>
      <c r="Q175">
        <v>2021</v>
      </c>
      <c r="R175" s="3">
        <v>44426</v>
      </c>
      <c r="S175" s="4">
        <v>11.4954</v>
      </c>
      <c r="T175" s="4">
        <v>1.33</v>
      </c>
      <c r="U175" s="4">
        <v>7.98</v>
      </c>
      <c r="V175" s="23">
        <v>0.1596638655462185</v>
      </c>
      <c r="W175" t="s">
        <v>179</v>
      </c>
      <c r="X175" t="s">
        <v>216</v>
      </c>
      <c r="Y175" t="s">
        <v>383</v>
      </c>
      <c r="Z175" s="4">
        <f>Tabla1_1[[#This Row],[Total Selling Value]]-Tabla1_1[[#This Row],[total_discount_value]]-Tabla1_1[[#This Row],[Total Buying Value]]</f>
        <v>-3.5153999999999996</v>
      </c>
      <c r="AA175" s="23">
        <f>Tabla1_1[[#This Row],[beneficio_descuento]]/Tabla1_1[[#This Row],[Total Selling Value]]</f>
        <v>-7.0336134453781507E-2</v>
      </c>
    </row>
    <row r="176" spans="1:27">
      <c r="A176">
        <v>44428</v>
      </c>
      <c r="B176" t="s">
        <v>34</v>
      </c>
      <c r="C176" t="s">
        <v>397</v>
      </c>
      <c r="D176">
        <v>15</v>
      </c>
      <c r="E176" t="s">
        <v>70</v>
      </c>
      <c r="F176" t="s">
        <v>138</v>
      </c>
      <c r="G176">
        <v>23</v>
      </c>
      <c r="H176" t="s">
        <v>84</v>
      </c>
      <c r="I176" t="s">
        <v>117</v>
      </c>
      <c r="J176" t="s">
        <v>124</v>
      </c>
      <c r="K176" s="4">
        <v>61</v>
      </c>
      <c r="L176" s="4">
        <v>76.25</v>
      </c>
      <c r="M176" s="4">
        <v>915</v>
      </c>
      <c r="N176" s="4">
        <v>1143.75</v>
      </c>
      <c r="O176">
        <v>20</v>
      </c>
      <c r="P176" t="s">
        <v>133</v>
      </c>
      <c r="Q176">
        <v>2021</v>
      </c>
      <c r="R176" s="3">
        <v>44428</v>
      </c>
      <c r="S176" s="4">
        <v>263.0625</v>
      </c>
      <c r="T176" s="4">
        <v>15.25</v>
      </c>
      <c r="U176" s="4">
        <v>228.75</v>
      </c>
      <c r="V176" s="23">
        <v>0.2</v>
      </c>
      <c r="W176" t="s">
        <v>147</v>
      </c>
      <c r="X176" t="s">
        <v>219</v>
      </c>
      <c r="Y176" t="s">
        <v>383</v>
      </c>
      <c r="Z176" s="4">
        <f>Tabla1_1[[#This Row],[Total Selling Value]]-Tabla1_1[[#This Row],[total_discount_value]]-Tabla1_1[[#This Row],[Total Buying Value]]</f>
        <v>-34.3125</v>
      </c>
      <c r="AA176" s="23">
        <f>Tabla1_1[[#This Row],[beneficio_descuento]]/Tabla1_1[[#This Row],[Total Selling Value]]</f>
        <v>-0.03</v>
      </c>
    </row>
    <row r="177" spans="1:27">
      <c r="A177">
        <v>44428</v>
      </c>
      <c r="B177" t="s">
        <v>25</v>
      </c>
      <c r="C177" t="s">
        <v>398</v>
      </c>
      <c r="D177">
        <v>9</v>
      </c>
      <c r="E177" t="s">
        <v>70</v>
      </c>
      <c r="F177" t="s">
        <v>71</v>
      </c>
      <c r="G177">
        <v>40</v>
      </c>
      <c r="H177" t="s">
        <v>78</v>
      </c>
      <c r="I177" t="s">
        <v>121</v>
      </c>
      <c r="J177" t="s">
        <v>123</v>
      </c>
      <c r="K177" s="4">
        <v>93</v>
      </c>
      <c r="L177" s="4">
        <v>104.16</v>
      </c>
      <c r="M177" s="4">
        <v>837</v>
      </c>
      <c r="N177" s="4">
        <v>937.43999999999994</v>
      </c>
      <c r="O177">
        <v>20</v>
      </c>
      <c r="P177" t="s">
        <v>133</v>
      </c>
      <c r="Q177">
        <v>2021</v>
      </c>
      <c r="R177" s="3">
        <v>44428</v>
      </c>
      <c r="S177" s="4">
        <v>374.976</v>
      </c>
      <c r="T177" s="4">
        <v>11.159999999999997</v>
      </c>
      <c r="U177" s="4">
        <v>100.43999999999997</v>
      </c>
      <c r="V177" s="23">
        <v>0.10714285714285712</v>
      </c>
      <c r="W177" t="s">
        <v>147</v>
      </c>
      <c r="X177" t="s">
        <v>216</v>
      </c>
      <c r="Y177" t="s">
        <v>383</v>
      </c>
      <c r="Z177" s="4">
        <f>Tabla1_1[[#This Row],[Total Selling Value]]-Tabla1_1[[#This Row],[total_discount_value]]-Tabla1_1[[#This Row],[Total Buying Value]]</f>
        <v>-274.53600000000006</v>
      </c>
      <c r="AA177" s="23">
        <f>Tabla1_1[[#This Row],[beneficio_descuento]]/Tabla1_1[[#This Row],[Total Selling Value]]</f>
        <v>-0.29285714285714293</v>
      </c>
    </row>
    <row r="178" spans="1:27">
      <c r="A178">
        <v>44428</v>
      </c>
      <c r="B178" t="s">
        <v>53</v>
      </c>
      <c r="C178" t="s">
        <v>399</v>
      </c>
      <c r="D178">
        <v>13</v>
      </c>
      <c r="E178" t="s">
        <v>70</v>
      </c>
      <c r="F178" t="s">
        <v>71</v>
      </c>
      <c r="G178">
        <v>44</v>
      </c>
      <c r="H178" t="s">
        <v>105</v>
      </c>
      <c r="I178" t="s">
        <v>121</v>
      </c>
      <c r="J178" t="s">
        <v>125</v>
      </c>
      <c r="K178" s="4">
        <v>37</v>
      </c>
      <c r="L178" s="4">
        <v>41.81</v>
      </c>
      <c r="M178" s="4">
        <v>481</v>
      </c>
      <c r="N178" s="4">
        <v>543.53</v>
      </c>
      <c r="O178">
        <v>20</v>
      </c>
      <c r="P178" t="s">
        <v>133</v>
      </c>
      <c r="Q178">
        <v>2021</v>
      </c>
      <c r="R178" s="3">
        <v>44428</v>
      </c>
      <c r="S178" s="4">
        <v>239.1532</v>
      </c>
      <c r="T178" s="4">
        <v>4.8100000000000023</v>
      </c>
      <c r="U178" s="4">
        <v>62.53000000000003</v>
      </c>
      <c r="V178" s="23">
        <v>0.11504424778761067</v>
      </c>
      <c r="W178" t="s">
        <v>179</v>
      </c>
      <c r="X178" t="s">
        <v>216</v>
      </c>
      <c r="Y178" t="s">
        <v>383</v>
      </c>
      <c r="Z178" s="4">
        <f>Tabla1_1[[#This Row],[Total Selling Value]]-Tabla1_1[[#This Row],[total_discount_value]]-Tabla1_1[[#This Row],[Total Buying Value]]</f>
        <v>-176.6232</v>
      </c>
      <c r="AA178" s="23">
        <f>Tabla1_1[[#This Row],[beneficio_descuento]]/Tabla1_1[[#This Row],[Total Selling Value]]</f>
        <v>-0.32495575221238937</v>
      </c>
    </row>
    <row r="179" spans="1:27">
      <c r="A179">
        <v>44434</v>
      </c>
      <c r="B179" t="s">
        <v>54</v>
      </c>
      <c r="C179" t="s">
        <v>400</v>
      </c>
      <c r="D179">
        <v>4</v>
      </c>
      <c r="E179" t="s">
        <v>70</v>
      </c>
      <c r="F179" t="s">
        <v>71</v>
      </c>
      <c r="G179">
        <v>29</v>
      </c>
      <c r="H179" t="s">
        <v>106</v>
      </c>
      <c r="I179" t="s">
        <v>118</v>
      </c>
      <c r="J179" t="s">
        <v>125</v>
      </c>
      <c r="K179" s="4">
        <v>37</v>
      </c>
      <c r="L179" s="4">
        <v>42.55</v>
      </c>
      <c r="M179" s="4">
        <v>148</v>
      </c>
      <c r="N179" s="4">
        <v>170.2</v>
      </c>
      <c r="O179">
        <v>26</v>
      </c>
      <c r="P179" t="s">
        <v>133</v>
      </c>
      <c r="Q179">
        <v>2021</v>
      </c>
      <c r="R179" s="3">
        <v>44434</v>
      </c>
      <c r="S179" s="4">
        <v>49.35799999999999</v>
      </c>
      <c r="T179" s="4">
        <v>5.5499999999999972</v>
      </c>
      <c r="U179" s="4">
        <v>22.199999999999989</v>
      </c>
      <c r="V179" s="23">
        <v>0.13043478260869559</v>
      </c>
      <c r="W179" t="s">
        <v>179</v>
      </c>
      <c r="X179" t="s">
        <v>216</v>
      </c>
      <c r="Y179" t="s">
        <v>383</v>
      </c>
      <c r="Z179" s="4">
        <f>Tabla1_1[[#This Row],[Total Selling Value]]-Tabla1_1[[#This Row],[total_discount_value]]-Tabla1_1[[#This Row],[Total Buying Value]]</f>
        <v>-27.158000000000001</v>
      </c>
      <c r="AA179" s="23">
        <f>Tabla1_1[[#This Row],[beneficio_descuento]]/Tabla1_1[[#This Row],[Total Selling Value]]</f>
        <v>-0.15956521739130436</v>
      </c>
    </row>
    <row r="180" spans="1:27">
      <c r="A180">
        <v>44437</v>
      </c>
      <c r="B180" t="s">
        <v>33</v>
      </c>
      <c r="C180" t="s">
        <v>401</v>
      </c>
      <c r="D180">
        <v>12</v>
      </c>
      <c r="E180" t="s">
        <v>68</v>
      </c>
      <c r="F180" t="s">
        <v>71</v>
      </c>
      <c r="G180">
        <v>4</v>
      </c>
      <c r="H180" t="s">
        <v>83</v>
      </c>
      <c r="I180" t="s">
        <v>121</v>
      </c>
      <c r="J180" t="s">
        <v>124</v>
      </c>
      <c r="K180" s="4">
        <v>55</v>
      </c>
      <c r="L180" s="4">
        <v>58.3</v>
      </c>
      <c r="M180" s="4">
        <v>660</v>
      </c>
      <c r="N180" s="4">
        <v>699.59999999999991</v>
      </c>
      <c r="O180">
        <v>29</v>
      </c>
      <c r="P180" t="s">
        <v>133</v>
      </c>
      <c r="Q180">
        <v>2021</v>
      </c>
      <c r="R180" s="3">
        <v>44437</v>
      </c>
      <c r="S180" s="4">
        <v>27.983999999999998</v>
      </c>
      <c r="T180" s="4">
        <v>3.2999999999999972</v>
      </c>
      <c r="U180" s="4">
        <v>39.599999999999966</v>
      </c>
      <c r="V180" s="23">
        <v>5.660377358490562E-2</v>
      </c>
      <c r="W180" t="s">
        <v>179</v>
      </c>
      <c r="X180" t="s">
        <v>216</v>
      </c>
      <c r="Y180" t="s">
        <v>383</v>
      </c>
      <c r="Z180" s="4">
        <f>Tabla1_1[[#This Row],[Total Selling Value]]-Tabla1_1[[#This Row],[total_discount_value]]-Tabla1_1[[#This Row],[Total Buying Value]]</f>
        <v>11.615999999999872</v>
      </c>
      <c r="AA180" s="23">
        <f>Tabla1_1[[#This Row],[beneficio_descuento]]/Tabla1_1[[#This Row],[Total Selling Value]]</f>
        <v>1.660377358490548E-2</v>
      </c>
    </row>
    <row r="181" spans="1:27">
      <c r="A181">
        <v>44438</v>
      </c>
      <c r="B181" t="s">
        <v>22</v>
      </c>
      <c r="C181" t="s">
        <v>402</v>
      </c>
      <c r="D181">
        <v>13</v>
      </c>
      <c r="E181" t="s">
        <v>70</v>
      </c>
      <c r="F181" t="s">
        <v>71</v>
      </c>
      <c r="G181">
        <v>23</v>
      </c>
      <c r="H181" t="s">
        <v>75</v>
      </c>
      <c r="I181" t="s">
        <v>120</v>
      </c>
      <c r="J181" t="s">
        <v>123</v>
      </c>
      <c r="K181" s="4">
        <v>112</v>
      </c>
      <c r="L181" s="4">
        <v>122.08</v>
      </c>
      <c r="M181" s="4">
        <v>1456</v>
      </c>
      <c r="N181" s="4">
        <v>1587.04</v>
      </c>
      <c r="O181">
        <v>30</v>
      </c>
      <c r="P181" t="s">
        <v>133</v>
      </c>
      <c r="Q181">
        <v>2021</v>
      </c>
      <c r="R181" s="3">
        <v>44438</v>
      </c>
      <c r="S181" s="4">
        <v>365.01920000000001</v>
      </c>
      <c r="T181" s="4">
        <v>10.079999999999998</v>
      </c>
      <c r="U181" s="4">
        <v>131.03999999999996</v>
      </c>
      <c r="V181" s="23">
        <v>8.2568807339449518E-2</v>
      </c>
      <c r="W181" t="s">
        <v>147</v>
      </c>
      <c r="X181" t="s">
        <v>216</v>
      </c>
      <c r="Y181" t="s">
        <v>383</v>
      </c>
      <c r="Z181" s="4">
        <f>Tabla1_1[[#This Row],[Total Selling Value]]-Tabla1_1[[#This Row],[total_discount_value]]-Tabla1_1[[#This Row],[Total Buying Value]]</f>
        <v>-233.97919999999999</v>
      </c>
      <c r="AA181" s="23">
        <f>Tabla1_1[[#This Row],[beneficio_descuento]]/Tabla1_1[[#This Row],[Total Selling Value]]</f>
        <v>-0.14743119266055046</v>
      </c>
    </row>
    <row r="182" spans="1:27">
      <c r="A182">
        <v>44439</v>
      </c>
      <c r="B182" t="s">
        <v>36</v>
      </c>
      <c r="C182" t="s">
        <v>403</v>
      </c>
      <c r="D182">
        <v>2</v>
      </c>
      <c r="E182" t="s">
        <v>70</v>
      </c>
      <c r="F182" t="s">
        <v>71</v>
      </c>
      <c r="G182">
        <v>36</v>
      </c>
      <c r="H182" t="s">
        <v>86</v>
      </c>
      <c r="I182" t="s">
        <v>119</v>
      </c>
      <c r="J182" t="s">
        <v>123</v>
      </c>
      <c r="K182" s="4">
        <v>98</v>
      </c>
      <c r="L182" s="4">
        <v>103.88</v>
      </c>
      <c r="M182" s="4">
        <v>196</v>
      </c>
      <c r="N182" s="4">
        <v>207.76</v>
      </c>
      <c r="O182">
        <v>31</v>
      </c>
      <c r="P182" t="s">
        <v>133</v>
      </c>
      <c r="Q182">
        <v>2021</v>
      </c>
      <c r="R182" s="3">
        <v>44439</v>
      </c>
      <c r="S182" s="4">
        <v>74.793599999999998</v>
      </c>
      <c r="T182" s="4">
        <v>5.8799999999999955</v>
      </c>
      <c r="U182" s="4">
        <v>11.759999999999991</v>
      </c>
      <c r="V182" s="23">
        <v>5.660377358490562E-2</v>
      </c>
      <c r="W182" t="s">
        <v>179</v>
      </c>
      <c r="X182" t="s">
        <v>216</v>
      </c>
      <c r="Y182" t="s">
        <v>383</v>
      </c>
      <c r="Z182" s="4">
        <f>Tabla1_1[[#This Row],[Total Selling Value]]-Tabla1_1[[#This Row],[total_discount_value]]-Tabla1_1[[#This Row],[Total Buying Value]]</f>
        <v>-63.033600000000007</v>
      </c>
      <c r="AA182" s="23">
        <f>Tabla1_1[[#This Row],[beneficio_descuento]]/Tabla1_1[[#This Row],[Total Selling Value]]</f>
        <v>-0.30339622641509439</v>
      </c>
    </row>
    <row r="183" spans="1:27">
      <c r="A183">
        <v>44439</v>
      </c>
      <c r="B183" t="s">
        <v>24</v>
      </c>
      <c r="C183" t="s">
        <v>404</v>
      </c>
      <c r="D183">
        <v>11</v>
      </c>
      <c r="E183" t="s">
        <v>70</v>
      </c>
      <c r="F183" t="s">
        <v>71</v>
      </c>
      <c r="G183">
        <v>3</v>
      </c>
      <c r="H183" t="s">
        <v>77</v>
      </c>
      <c r="I183" t="s">
        <v>121</v>
      </c>
      <c r="J183" t="s">
        <v>125</v>
      </c>
      <c r="K183" s="4">
        <v>5</v>
      </c>
      <c r="L183" s="4">
        <v>6.7</v>
      </c>
      <c r="M183" s="4">
        <v>55</v>
      </c>
      <c r="N183" s="4">
        <v>73.7</v>
      </c>
      <c r="O183">
        <v>31</v>
      </c>
      <c r="P183" t="s">
        <v>133</v>
      </c>
      <c r="Q183">
        <v>2021</v>
      </c>
      <c r="R183" s="3">
        <v>44439</v>
      </c>
      <c r="S183" s="4">
        <v>2.2109999999999999</v>
      </c>
      <c r="T183" s="4">
        <v>1.7000000000000002</v>
      </c>
      <c r="U183" s="4">
        <v>18.700000000000003</v>
      </c>
      <c r="V183" s="23">
        <v>0.2537313432835821</v>
      </c>
      <c r="W183" t="s">
        <v>179</v>
      </c>
      <c r="X183" t="s">
        <v>216</v>
      </c>
      <c r="Y183" t="s">
        <v>383</v>
      </c>
      <c r="Z183" s="4">
        <f>Tabla1_1[[#This Row],[Total Selling Value]]-Tabla1_1[[#This Row],[total_discount_value]]-Tabla1_1[[#This Row],[Total Buying Value]]</f>
        <v>16.489000000000004</v>
      </c>
      <c r="AA183" s="23">
        <f>Tabla1_1[[#This Row],[beneficio_descuento]]/Tabla1_1[[#This Row],[Total Selling Value]]</f>
        <v>0.22373134328358213</v>
      </c>
    </row>
    <row r="184" spans="1:27">
      <c r="A184">
        <v>44440</v>
      </c>
      <c r="B184" t="s">
        <v>20</v>
      </c>
      <c r="C184" t="s">
        <v>405</v>
      </c>
      <c r="D184">
        <v>1</v>
      </c>
      <c r="E184" t="s">
        <v>68</v>
      </c>
      <c r="F184" t="s">
        <v>138</v>
      </c>
      <c r="G184">
        <v>30</v>
      </c>
      <c r="H184" t="s">
        <v>73</v>
      </c>
      <c r="I184" t="s">
        <v>117</v>
      </c>
      <c r="J184" t="s">
        <v>122</v>
      </c>
      <c r="K184" s="4">
        <v>144</v>
      </c>
      <c r="L184" s="4">
        <v>156.96</v>
      </c>
      <c r="M184" s="4">
        <v>144</v>
      </c>
      <c r="N184" s="4">
        <v>156.96</v>
      </c>
      <c r="O184">
        <v>1</v>
      </c>
      <c r="P184" t="s">
        <v>134</v>
      </c>
      <c r="Q184">
        <v>2021</v>
      </c>
      <c r="R184" s="3">
        <v>44440</v>
      </c>
      <c r="S184" s="4">
        <v>47.088000000000001</v>
      </c>
      <c r="T184" s="4">
        <v>12.960000000000008</v>
      </c>
      <c r="U184" s="4">
        <v>12.960000000000008</v>
      </c>
      <c r="V184" s="23">
        <v>8.2568807339449588E-2</v>
      </c>
      <c r="W184" t="s">
        <v>179</v>
      </c>
      <c r="X184" t="s">
        <v>219</v>
      </c>
      <c r="Y184" t="s">
        <v>406</v>
      </c>
      <c r="Z184" s="4">
        <f>Tabla1_1[[#This Row],[Total Selling Value]]-Tabla1_1[[#This Row],[total_discount_value]]-Tabla1_1[[#This Row],[Total Buying Value]]</f>
        <v>-34.127999999999986</v>
      </c>
      <c r="AA184" s="23">
        <f>Tabla1_1[[#This Row],[beneficio_descuento]]/Tabla1_1[[#This Row],[Total Selling Value]]</f>
        <v>-0.21743119266055036</v>
      </c>
    </row>
    <row r="185" spans="1:27">
      <c r="A185">
        <v>44440</v>
      </c>
      <c r="B185" t="s">
        <v>26</v>
      </c>
      <c r="C185" t="s">
        <v>407</v>
      </c>
      <c r="D185">
        <v>14</v>
      </c>
      <c r="E185" t="s">
        <v>71</v>
      </c>
      <c r="F185" t="s">
        <v>71</v>
      </c>
      <c r="G185">
        <v>15</v>
      </c>
      <c r="H185" t="s">
        <v>79</v>
      </c>
      <c r="I185" t="s">
        <v>119</v>
      </c>
      <c r="J185" t="s">
        <v>123</v>
      </c>
      <c r="K185" s="4">
        <v>71</v>
      </c>
      <c r="L185" s="4">
        <v>80.94</v>
      </c>
      <c r="M185" s="4">
        <v>994</v>
      </c>
      <c r="N185" s="4">
        <v>1133.1600000000001</v>
      </c>
      <c r="O185">
        <v>1</v>
      </c>
      <c r="P185" t="s">
        <v>134</v>
      </c>
      <c r="Q185">
        <v>2021</v>
      </c>
      <c r="R185" s="3">
        <v>44440</v>
      </c>
      <c r="S185" s="4">
        <v>169.97400000000002</v>
      </c>
      <c r="T185" s="4">
        <v>9.9399999999999977</v>
      </c>
      <c r="U185" s="4">
        <v>139.15999999999997</v>
      </c>
      <c r="V185" s="23">
        <v>0.12280701754385961</v>
      </c>
      <c r="W185" t="s">
        <v>147</v>
      </c>
      <c r="X185" t="s">
        <v>216</v>
      </c>
      <c r="Y185" t="s">
        <v>406</v>
      </c>
      <c r="Z185" s="4">
        <f>Tabla1_1[[#This Row],[Total Selling Value]]-Tabla1_1[[#This Row],[total_discount_value]]-Tabla1_1[[#This Row],[Total Buying Value]]</f>
        <v>-30.813999999999965</v>
      </c>
      <c r="AA185" s="23">
        <f>Tabla1_1[[#This Row],[beneficio_descuento]]/Tabla1_1[[#This Row],[Total Selling Value]]</f>
        <v>-2.7192982456140317E-2</v>
      </c>
    </row>
    <row r="186" spans="1:27">
      <c r="A186">
        <v>44442</v>
      </c>
      <c r="B186" t="s">
        <v>61</v>
      </c>
      <c r="C186" t="s">
        <v>408</v>
      </c>
      <c r="D186">
        <v>8</v>
      </c>
      <c r="E186" t="s">
        <v>70</v>
      </c>
      <c r="F186" t="s">
        <v>71</v>
      </c>
      <c r="G186">
        <v>28</v>
      </c>
      <c r="H186" t="s">
        <v>114</v>
      </c>
      <c r="I186" t="s">
        <v>118</v>
      </c>
      <c r="J186" t="s">
        <v>122</v>
      </c>
      <c r="K186" s="4">
        <v>138</v>
      </c>
      <c r="L186" s="4">
        <v>173.88</v>
      </c>
      <c r="M186" s="4">
        <v>1104</v>
      </c>
      <c r="N186" s="4">
        <v>1391.04</v>
      </c>
      <c r="O186">
        <v>3</v>
      </c>
      <c r="P186" t="s">
        <v>134</v>
      </c>
      <c r="Q186">
        <v>2021</v>
      </c>
      <c r="R186" s="3">
        <v>44442</v>
      </c>
      <c r="S186" s="4">
        <v>389.49120000000005</v>
      </c>
      <c r="T186" s="4">
        <v>35.879999999999995</v>
      </c>
      <c r="U186" s="4">
        <v>287.03999999999996</v>
      </c>
      <c r="V186" s="23">
        <v>0.20634920634920634</v>
      </c>
      <c r="W186" t="s">
        <v>147</v>
      </c>
      <c r="X186" t="s">
        <v>216</v>
      </c>
      <c r="Y186" t="s">
        <v>406</v>
      </c>
      <c r="Z186" s="4">
        <f>Tabla1_1[[#This Row],[Total Selling Value]]-Tabla1_1[[#This Row],[total_discount_value]]-Tabla1_1[[#This Row],[Total Buying Value]]</f>
        <v>-102.45120000000009</v>
      </c>
      <c r="AA186" s="23">
        <f>Tabla1_1[[#This Row],[beneficio_descuento]]/Tabla1_1[[#This Row],[Total Selling Value]]</f>
        <v>-7.3650793650793717E-2</v>
      </c>
    </row>
    <row r="187" spans="1:27">
      <c r="A187">
        <v>44443</v>
      </c>
      <c r="B187" t="s">
        <v>53</v>
      </c>
      <c r="C187" t="s">
        <v>409</v>
      </c>
      <c r="D187">
        <v>7</v>
      </c>
      <c r="E187" t="s">
        <v>70</v>
      </c>
      <c r="F187" t="s">
        <v>71</v>
      </c>
      <c r="G187">
        <v>5</v>
      </c>
      <c r="H187" t="s">
        <v>105</v>
      </c>
      <c r="I187" t="s">
        <v>121</v>
      </c>
      <c r="J187" t="s">
        <v>125</v>
      </c>
      <c r="K187" s="4">
        <v>37</v>
      </c>
      <c r="L187" s="4">
        <v>41.81</v>
      </c>
      <c r="M187" s="4">
        <v>259</v>
      </c>
      <c r="N187" s="4">
        <v>292.67</v>
      </c>
      <c r="O187">
        <v>4</v>
      </c>
      <c r="P187" t="s">
        <v>134</v>
      </c>
      <c r="Q187">
        <v>2021</v>
      </c>
      <c r="R187" s="3">
        <v>44443</v>
      </c>
      <c r="S187" s="4">
        <v>14.633500000000002</v>
      </c>
      <c r="T187" s="4">
        <v>4.8100000000000023</v>
      </c>
      <c r="U187" s="4">
        <v>33.670000000000016</v>
      </c>
      <c r="V187" s="23">
        <v>0.11504424778761067</v>
      </c>
      <c r="W187" t="s">
        <v>179</v>
      </c>
      <c r="X187" t="s">
        <v>216</v>
      </c>
      <c r="Y187" t="s">
        <v>406</v>
      </c>
      <c r="Z187" s="4">
        <f>Tabla1_1[[#This Row],[Total Selling Value]]-Tabla1_1[[#This Row],[total_discount_value]]-Tabla1_1[[#This Row],[Total Buying Value]]</f>
        <v>19.03649999999999</v>
      </c>
      <c r="AA187" s="23">
        <f>Tabla1_1[[#This Row],[beneficio_descuento]]/Tabla1_1[[#This Row],[Total Selling Value]]</f>
        <v>6.5044247787610573E-2</v>
      </c>
    </row>
    <row r="188" spans="1:27">
      <c r="A188">
        <v>44443</v>
      </c>
      <c r="B188" t="s">
        <v>32</v>
      </c>
      <c r="C188" t="s">
        <v>410</v>
      </c>
      <c r="D188">
        <v>15</v>
      </c>
      <c r="E188" t="s">
        <v>70</v>
      </c>
      <c r="F188" t="s">
        <v>71</v>
      </c>
      <c r="G188">
        <v>5</v>
      </c>
      <c r="H188" t="s">
        <v>82</v>
      </c>
      <c r="I188" t="s">
        <v>117</v>
      </c>
      <c r="J188" t="s">
        <v>122</v>
      </c>
      <c r="K188" s="4">
        <v>141</v>
      </c>
      <c r="L188" s="4">
        <v>149.46</v>
      </c>
      <c r="M188" s="4">
        <v>2115</v>
      </c>
      <c r="N188" s="4">
        <v>2241.9</v>
      </c>
      <c r="O188">
        <v>4</v>
      </c>
      <c r="P188" t="s">
        <v>134</v>
      </c>
      <c r="Q188">
        <v>2021</v>
      </c>
      <c r="R188" s="3">
        <v>44443</v>
      </c>
      <c r="S188" s="4">
        <v>112.09500000000001</v>
      </c>
      <c r="T188" s="4">
        <v>8.460000000000008</v>
      </c>
      <c r="U188" s="4">
        <v>126.90000000000012</v>
      </c>
      <c r="V188" s="23">
        <v>5.660377358490571E-2</v>
      </c>
      <c r="W188" t="s">
        <v>178</v>
      </c>
      <c r="X188" t="s">
        <v>216</v>
      </c>
      <c r="Y188" t="s">
        <v>406</v>
      </c>
      <c r="Z188" s="4">
        <f>Tabla1_1[[#This Row],[Total Selling Value]]-Tabla1_1[[#This Row],[total_discount_value]]-Tabla1_1[[#This Row],[Total Buying Value]]</f>
        <v>14.805000000000291</v>
      </c>
      <c r="AA188" s="23">
        <f>Tabla1_1[[#This Row],[beneficio_descuento]]/Tabla1_1[[#This Row],[Total Selling Value]]</f>
        <v>6.6037735849057899E-3</v>
      </c>
    </row>
    <row r="189" spans="1:27">
      <c r="A189">
        <v>44444</v>
      </c>
      <c r="B189" t="s">
        <v>38</v>
      </c>
      <c r="C189" t="s">
        <v>411</v>
      </c>
      <c r="D189">
        <v>1</v>
      </c>
      <c r="E189" t="s">
        <v>70</v>
      </c>
      <c r="F189" t="s">
        <v>138</v>
      </c>
      <c r="G189">
        <v>5</v>
      </c>
      <c r="H189" t="s">
        <v>88</v>
      </c>
      <c r="I189" t="s">
        <v>121</v>
      </c>
      <c r="J189" t="s">
        <v>123</v>
      </c>
      <c r="K189" s="4">
        <v>89</v>
      </c>
      <c r="L189" s="4">
        <v>117.48</v>
      </c>
      <c r="M189" s="4">
        <v>89</v>
      </c>
      <c r="N189" s="4">
        <v>117.48</v>
      </c>
      <c r="O189">
        <v>5</v>
      </c>
      <c r="P189" t="s">
        <v>134</v>
      </c>
      <c r="Q189">
        <v>2021</v>
      </c>
      <c r="R189" s="3">
        <v>44444</v>
      </c>
      <c r="S189" s="4">
        <v>5.8740000000000006</v>
      </c>
      <c r="T189" s="4">
        <v>28.480000000000004</v>
      </c>
      <c r="U189" s="4">
        <v>28.480000000000004</v>
      </c>
      <c r="V189" s="23">
        <v>0.24242424242424246</v>
      </c>
      <c r="W189" t="s">
        <v>179</v>
      </c>
      <c r="X189" t="s">
        <v>219</v>
      </c>
      <c r="Y189" t="s">
        <v>406</v>
      </c>
      <c r="Z189" s="4">
        <f>Tabla1_1[[#This Row],[Total Selling Value]]-Tabla1_1[[#This Row],[total_discount_value]]-Tabla1_1[[#This Row],[Total Buying Value]]</f>
        <v>22.606000000000009</v>
      </c>
      <c r="AA189" s="23">
        <f>Tabla1_1[[#This Row],[beneficio_descuento]]/Tabla1_1[[#This Row],[Total Selling Value]]</f>
        <v>0.1924242424242425</v>
      </c>
    </row>
    <row r="190" spans="1:27">
      <c r="A190">
        <v>44446</v>
      </c>
      <c r="B190" t="s">
        <v>60</v>
      </c>
      <c r="C190" t="s">
        <v>412</v>
      </c>
      <c r="D190">
        <v>5</v>
      </c>
      <c r="E190" t="s">
        <v>70</v>
      </c>
      <c r="F190" t="s">
        <v>71</v>
      </c>
      <c r="G190">
        <v>2</v>
      </c>
      <c r="H190" t="s">
        <v>112</v>
      </c>
      <c r="I190" t="s">
        <v>120</v>
      </c>
      <c r="J190" t="s">
        <v>122</v>
      </c>
      <c r="K190" s="4">
        <v>150</v>
      </c>
      <c r="L190" s="4">
        <v>210</v>
      </c>
      <c r="M190" s="4">
        <v>750</v>
      </c>
      <c r="N190" s="4">
        <v>1050</v>
      </c>
      <c r="O190">
        <v>7</v>
      </c>
      <c r="P190" t="s">
        <v>134</v>
      </c>
      <c r="Q190">
        <v>2021</v>
      </c>
      <c r="R190" s="3">
        <v>44446</v>
      </c>
      <c r="S190" s="4">
        <v>21</v>
      </c>
      <c r="T190" s="4">
        <v>60</v>
      </c>
      <c r="U190" s="4">
        <v>300</v>
      </c>
      <c r="V190" s="23">
        <v>0.2857142857142857</v>
      </c>
      <c r="W190" t="s">
        <v>179</v>
      </c>
      <c r="X190" t="s">
        <v>216</v>
      </c>
      <c r="Y190" t="s">
        <v>406</v>
      </c>
      <c r="Z190" s="4">
        <f>Tabla1_1[[#This Row],[Total Selling Value]]-Tabla1_1[[#This Row],[total_discount_value]]-Tabla1_1[[#This Row],[Total Buying Value]]</f>
        <v>279</v>
      </c>
      <c r="AA190" s="23">
        <f>Tabla1_1[[#This Row],[beneficio_descuento]]/Tabla1_1[[#This Row],[Total Selling Value]]</f>
        <v>0.26571428571428574</v>
      </c>
    </row>
    <row r="191" spans="1:27">
      <c r="A191">
        <v>44448</v>
      </c>
      <c r="B191" t="s">
        <v>31</v>
      </c>
      <c r="C191" t="s">
        <v>413</v>
      </c>
      <c r="D191">
        <v>4</v>
      </c>
      <c r="E191" t="s">
        <v>70</v>
      </c>
      <c r="F191" t="s">
        <v>71</v>
      </c>
      <c r="G191">
        <v>34</v>
      </c>
      <c r="H191" t="s">
        <v>81</v>
      </c>
      <c r="I191" t="s">
        <v>118</v>
      </c>
      <c r="J191" t="s">
        <v>123</v>
      </c>
      <c r="K191" s="4">
        <v>76</v>
      </c>
      <c r="L191" s="4">
        <v>82.08</v>
      </c>
      <c r="M191" s="4">
        <v>304</v>
      </c>
      <c r="N191" s="4">
        <v>328.32</v>
      </c>
      <c r="O191">
        <v>9</v>
      </c>
      <c r="P191" t="s">
        <v>134</v>
      </c>
      <c r="Q191">
        <v>2021</v>
      </c>
      <c r="R191" s="3">
        <v>44448</v>
      </c>
      <c r="S191" s="4">
        <v>111.62880000000001</v>
      </c>
      <c r="T191" s="4">
        <v>6.0799999999999983</v>
      </c>
      <c r="U191" s="4">
        <v>24.319999999999993</v>
      </c>
      <c r="V191" s="23">
        <v>7.4074074074074056E-2</v>
      </c>
      <c r="W191" t="s">
        <v>179</v>
      </c>
      <c r="X191" t="s">
        <v>216</v>
      </c>
      <c r="Y191" t="s">
        <v>406</v>
      </c>
      <c r="Z191" s="4">
        <f>Tabla1_1[[#This Row],[Total Selling Value]]-Tabla1_1[[#This Row],[total_discount_value]]-Tabla1_1[[#This Row],[Total Buying Value]]</f>
        <v>-87.308800000000019</v>
      </c>
      <c r="AA191" s="23">
        <f>Tabla1_1[[#This Row],[beneficio_descuento]]/Tabla1_1[[#This Row],[Total Selling Value]]</f>
        <v>-0.26592592592592601</v>
      </c>
    </row>
    <row r="192" spans="1:27">
      <c r="A192">
        <v>44449</v>
      </c>
      <c r="B192" t="s">
        <v>48</v>
      </c>
      <c r="C192" t="s">
        <v>414</v>
      </c>
      <c r="D192">
        <v>6</v>
      </c>
      <c r="E192" t="s">
        <v>70</v>
      </c>
      <c r="F192" t="s">
        <v>71</v>
      </c>
      <c r="G192">
        <v>14</v>
      </c>
      <c r="H192" t="s">
        <v>99</v>
      </c>
      <c r="I192" t="s">
        <v>121</v>
      </c>
      <c r="J192" t="s">
        <v>122</v>
      </c>
      <c r="K192" s="4">
        <v>148</v>
      </c>
      <c r="L192" s="4">
        <v>201.28</v>
      </c>
      <c r="M192" s="4">
        <v>888</v>
      </c>
      <c r="N192" s="4">
        <v>1207.68</v>
      </c>
      <c r="O192">
        <v>10</v>
      </c>
      <c r="P192" t="s">
        <v>134</v>
      </c>
      <c r="Q192">
        <v>2021</v>
      </c>
      <c r="R192" s="3">
        <v>44449</v>
      </c>
      <c r="S192" s="4">
        <v>169.07520000000002</v>
      </c>
      <c r="T192" s="4">
        <v>53.28</v>
      </c>
      <c r="U192" s="4">
        <v>319.68</v>
      </c>
      <c r="V192" s="23">
        <v>0.26470588235294118</v>
      </c>
      <c r="W192" t="s">
        <v>147</v>
      </c>
      <c r="X192" t="s">
        <v>216</v>
      </c>
      <c r="Y192" t="s">
        <v>406</v>
      </c>
      <c r="Z192" s="4">
        <f>Tabla1_1[[#This Row],[Total Selling Value]]-Tabla1_1[[#This Row],[total_discount_value]]-Tabla1_1[[#This Row],[Total Buying Value]]</f>
        <v>150.60480000000007</v>
      </c>
      <c r="AA192" s="23">
        <f>Tabla1_1[[#This Row],[beneficio_descuento]]/Tabla1_1[[#This Row],[Total Selling Value]]</f>
        <v>0.12470588235294122</v>
      </c>
    </row>
    <row r="193" spans="1:27">
      <c r="A193">
        <v>44449</v>
      </c>
      <c r="B193" t="s">
        <v>36</v>
      </c>
      <c r="C193" t="s">
        <v>415</v>
      </c>
      <c r="D193">
        <v>9</v>
      </c>
      <c r="E193" t="s">
        <v>68</v>
      </c>
      <c r="F193" t="s">
        <v>71</v>
      </c>
      <c r="G193">
        <v>13</v>
      </c>
      <c r="H193" t="s">
        <v>86</v>
      </c>
      <c r="I193" t="s">
        <v>119</v>
      </c>
      <c r="J193" t="s">
        <v>123</v>
      </c>
      <c r="K193" s="4">
        <v>98</v>
      </c>
      <c r="L193" s="4">
        <v>103.88</v>
      </c>
      <c r="M193" s="4">
        <v>882</v>
      </c>
      <c r="N193" s="4">
        <v>934.92</v>
      </c>
      <c r="O193">
        <v>10</v>
      </c>
      <c r="P193" t="s">
        <v>134</v>
      </c>
      <c r="Q193">
        <v>2021</v>
      </c>
      <c r="R193" s="3">
        <v>44449</v>
      </c>
      <c r="S193" s="4">
        <v>121.53959999999999</v>
      </c>
      <c r="T193" s="4">
        <v>5.8799999999999955</v>
      </c>
      <c r="U193" s="4">
        <v>52.919999999999959</v>
      </c>
      <c r="V193" s="23">
        <v>5.660377358490562E-2</v>
      </c>
      <c r="W193" t="s">
        <v>147</v>
      </c>
      <c r="X193" t="s">
        <v>216</v>
      </c>
      <c r="Y193" t="s">
        <v>406</v>
      </c>
      <c r="Z193" s="4">
        <f>Tabla1_1[[#This Row],[Total Selling Value]]-Tabla1_1[[#This Row],[total_discount_value]]-Tabla1_1[[#This Row],[Total Buying Value]]</f>
        <v>-68.619599999999991</v>
      </c>
      <c r="AA193" s="23">
        <f>Tabla1_1[[#This Row],[beneficio_descuento]]/Tabla1_1[[#This Row],[Total Selling Value]]</f>
        <v>-7.3396226415094329E-2</v>
      </c>
    </row>
    <row r="194" spans="1:27">
      <c r="A194">
        <v>44449</v>
      </c>
      <c r="B194" t="s">
        <v>62</v>
      </c>
      <c r="C194" t="s">
        <v>416</v>
      </c>
      <c r="D194">
        <v>2</v>
      </c>
      <c r="E194" t="s">
        <v>70</v>
      </c>
      <c r="F194" t="s">
        <v>71</v>
      </c>
      <c r="G194">
        <v>32</v>
      </c>
      <c r="H194" t="s">
        <v>115</v>
      </c>
      <c r="I194" t="s">
        <v>121</v>
      </c>
      <c r="J194" t="s">
        <v>125</v>
      </c>
      <c r="K194" s="4">
        <v>18</v>
      </c>
      <c r="L194" s="4">
        <v>24.66</v>
      </c>
      <c r="M194" s="4">
        <v>36</v>
      </c>
      <c r="N194" s="4">
        <v>49.32</v>
      </c>
      <c r="O194">
        <v>10</v>
      </c>
      <c r="P194" t="s">
        <v>134</v>
      </c>
      <c r="Q194">
        <v>2021</v>
      </c>
      <c r="R194" s="3">
        <v>44449</v>
      </c>
      <c r="S194" s="4">
        <v>15.782400000000001</v>
      </c>
      <c r="T194" s="4">
        <v>6.66</v>
      </c>
      <c r="U194" s="4">
        <v>13.32</v>
      </c>
      <c r="V194" s="23">
        <v>0.27007299270072993</v>
      </c>
      <c r="W194" t="s">
        <v>179</v>
      </c>
      <c r="X194" t="s">
        <v>216</v>
      </c>
      <c r="Y194" t="s">
        <v>406</v>
      </c>
      <c r="Z194" s="4">
        <f>Tabla1_1[[#This Row],[Total Selling Value]]-Tabla1_1[[#This Row],[total_discount_value]]-Tabla1_1[[#This Row],[Total Buying Value]]</f>
        <v>-2.4624000000000024</v>
      </c>
      <c r="AA194" s="23">
        <f>Tabla1_1[[#This Row],[beneficio_descuento]]/Tabla1_1[[#This Row],[Total Selling Value]]</f>
        <v>-4.9927007299270118E-2</v>
      </c>
    </row>
    <row r="195" spans="1:27">
      <c r="A195">
        <v>44450</v>
      </c>
      <c r="B195" t="s">
        <v>36</v>
      </c>
      <c r="C195" t="s">
        <v>417</v>
      </c>
      <c r="D195">
        <v>6</v>
      </c>
      <c r="E195" t="s">
        <v>68</v>
      </c>
      <c r="F195" t="s">
        <v>71</v>
      </c>
      <c r="G195">
        <v>38</v>
      </c>
      <c r="H195" t="s">
        <v>86</v>
      </c>
      <c r="I195" t="s">
        <v>119</v>
      </c>
      <c r="J195" t="s">
        <v>123</v>
      </c>
      <c r="K195" s="4">
        <v>98</v>
      </c>
      <c r="L195" s="4">
        <v>103.88</v>
      </c>
      <c r="M195" s="4">
        <v>588</v>
      </c>
      <c r="N195" s="4">
        <v>623.28</v>
      </c>
      <c r="O195">
        <v>11</v>
      </c>
      <c r="P195" t="s">
        <v>134</v>
      </c>
      <c r="Q195">
        <v>2021</v>
      </c>
      <c r="R195" s="3">
        <v>44450</v>
      </c>
      <c r="S195" s="4">
        <v>236.84639999999999</v>
      </c>
      <c r="T195" s="4">
        <v>5.8799999999999955</v>
      </c>
      <c r="U195" s="4">
        <v>35.279999999999973</v>
      </c>
      <c r="V195" s="23">
        <v>5.660377358490562E-2</v>
      </c>
      <c r="W195" t="s">
        <v>179</v>
      </c>
      <c r="X195" t="s">
        <v>216</v>
      </c>
      <c r="Y195" t="s">
        <v>406</v>
      </c>
      <c r="Z195" s="4">
        <f>Tabla1_1[[#This Row],[Total Selling Value]]-Tabla1_1[[#This Row],[total_discount_value]]-Tabla1_1[[#This Row],[Total Buying Value]]</f>
        <v>-201.56640000000004</v>
      </c>
      <c r="AA195" s="23">
        <f>Tabla1_1[[#This Row],[beneficio_descuento]]/Tabla1_1[[#This Row],[Total Selling Value]]</f>
        <v>-0.32339622641509441</v>
      </c>
    </row>
    <row r="196" spans="1:27">
      <c r="A196">
        <v>44452</v>
      </c>
      <c r="B196" t="s">
        <v>61</v>
      </c>
      <c r="C196" t="s">
        <v>418</v>
      </c>
      <c r="D196">
        <v>7</v>
      </c>
      <c r="E196" t="s">
        <v>70</v>
      </c>
      <c r="F196" t="s">
        <v>138</v>
      </c>
      <c r="G196">
        <v>34</v>
      </c>
      <c r="H196" t="s">
        <v>114</v>
      </c>
      <c r="I196" t="s">
        <v>118</v>
      </c>
      <c r="J196" t="s">
        <v>122</v>
      </c>
      <c r="K196" s="4">
        <v>138</v>
      </c>
      <c r="L196" s="4">
        <v>173.88</v>
      </c>
      <c r="M196" s="4">
        <v>966</v>
      </c>
      <c r="N196" s="4">
        <v>1217.1600000000001</v>
      </c>
      <c r="O196">
        <v>13</v>
      </c>
      <c r="P196" t="s">
        <v>134</v>
      </c>
      <c r="Q196">
        <v>2021</v>
      </c>
      <c r="R196" s="3">
        <v>44452</v>
      </c>
      <c r="S196" s="4">
        <v>413.83440000000007</v>
      </c>
      <c r="T196" s="4">
        <v>35.879999999999995</v>
      </c>
      <c r="U196" s="4">
        <v>251.15999999999997</v>
      </c>
      <c r="V196" s="23">
        <v>0.20634920634920631</v>
      </c>
      <c r="W196" t="s">
        <v>147</v>
      </c>
      <c r="X196" t="s">
        <v>219</v>
      </c>
      <c r="Y196" t="s">
        <v>406</v>
      </c>
      <c r="Z196" s="4">
        <f>Tabla1_1[[#This Row],[Total Selling Value]]-Tabla1_1[[#This Row],[total_discount_value]]-Tabla1_1[[#This Row],[Total Buying Value]]</f>
        <v>-162.67439999999999</v>
      </c>
      <c r="AA196" s="23">
        <f>Tabla1_1[[#This Row],[beneficio_descuento]]/Tabla1_1[[#This Row],[Total Selling Value]]</f>
        <v>-0.13365079365079363</v>
      </c>
    </row>
    <row r="197" spans="1:27">
      <c r="A197">
        <v>44454</v>
      </c>
      <c r="B197" t="s">
        <v>30</v>
      </c>
      <c r="C197" t="s">
        <v>419</v>
      </c>
      <c r="D197">
        <v>6</v>
      </c>
      <c r="E197" t="s">
        <v>70</v>
      </c>
      <c r="F197" t="s">
        <v>71</v>
      </c>
      <c r="G197">
        <v>6</v>
      </c>
      <c r="H197" t="s">
        <v>80</v>
      </c>
      <c r="I197" t="s">
        <v>118</v>
      </c>
      <c r="J197" t="s">
        <v>122</v>
      </c>
      <c r="K197" s="4">
        <v>120</v>
      </c>
      <c r="L197" s="4">
        <v>162</v>
      </c>
      <c r="M197" s="4">
        <v>720</v>
      </c>
      <c r="N197" s="4">
        <v>972</v>
      </c>
      <c r="O197">
        <v>15</v>
      </c>
      <c r="P197" t="s">
        <v>134</v>
      </c>
      <c r="Q197">
        <v>2021</v>
      </c>
      <c r="R197" s="3">
        <v>44454</v>
      </c>
      <c r="S197" s="4">
        <v>58.32</v>
      </c>
      <c r="T197" s="4">
        <v>42</v>
      </c>
      <c r="U197" s="4">
        <v>252</v>
      </c>
      <c r="V197" s="23">
        <v>0.25925925925925924</v>
      </c>
      <c r="W197" t="s">
        <v>179</v>
      </c>
      <c r="X197" t="s">
        <v>216</v>
      </c>
      <c r="Y197" t="s">
        <v>406</v>
      </c>
      <c r="Z197" s="4">
        <f>Tabla1_1[[#This Row],[Total Selling Value]]-Tabla1_1[[#This Row],[total_discount_value]]-Tabla1_1[[#This Row],[Total Buying Value]]</f>
        <v>193.67999999999995</v>
      </c>
      <c r="AA197" s="23">
        <f>Tabla1_1[[#This Row],[beneficio_descuento]]/Tabla1_1[[#This Row],[Total Selling Value]]</f>
        <v>0.19925925925925922</v>
      </c>
    </row>
    <row r="198" spans="1:27">
      <c r="A198">
        <v>44454</v>
      </c>
      <c r="B198" t="s">
        <v>30</v>
      </c>
      <c r="C198" t="s">
        <v>419</v>
      </c>
      <c r="D198">
        <v>14</v>
      </c>
      <c r="E198" t="s">
        <v>70</v>
      </c>
      <c r="F198" t="s">
        <v>71</v>
      </c>
      <c r="G198">
        <v>0</v>
      </c>
      <c r="H198" t="s">
        <v>80</v>
      </c>
      <c r="I198" t="s">
        <v>118</v>
      </c>
      <c r="J198" t="s">
        <v>122</v>
      </c>
      <c r="K198" s="4">
        <v>120</v>
      </c>
      <c r="L198" s="4">
        <v>162</v>
      </c>
      <c r="M198" s="4">
        <v>1680</v>
      </c>
      <c r="N198" s="4">
        <v>2268</v>
      </c>
      <c r="O198">
        <v>15</v>
      </c>
      <c r="P198" t="s">
        <v>134</v>
      </c>
      <c r="Q198">
        <v>2021</v>
      </c>
      <c r="R198" s="3">
        <v>44454</v>
      </c>
      <c r="S198" s="4">
        <v>0</v>
      </c>
      <c r="T198" s="4">
        <v>42</v>
      </c>
      <c r="U198" s="4">
        <v>588</v>
      </c>
      <c r="V198" s="23">
        <v>0.25925925925925924</v>
      </c>
      <c r="W198" t="s">
        <v>178</v>
      </c>
      <c r="X198" t="s">
        <v>216</v>
      </c>
      <c r="Y198" t="s">
        <v>406</v>
      </c>
      <c r="Z198" s="4">
        <f>Tabla1_1[[#This Row],[Total Selling Value]]-Tabla1_1[[#This Row],[total_discount_value]]-Tabla1_1[[#This Row],[Total Buying Value]]</f>
        <v>588</v>
      </c>
      <c r="AA198" s="23">
        <f>Tabla1_1[[#This Row],[beneficio_descuento]]/Tabla1_1[[#This Row],[Total Selling Value]]</f>
        <v>0.25925925925925924</v>
      </c>
    </row>
    <row r="199" spans="1:27">
      <c r="A199">
        <v>44460</v>
      </c>
      <c r="B199" t="s">
        <v>34</v>
      </c>
      <c r="C199" t="s">
        <v>420</v>
      </c>
      <c r="D199">
        <v>7</v>
      </c>
      <c r="E199" t="s">
        <v>68</v>
      </c>
      <c r="F199" t="s">
        <v>138</v>
      </c>
      <c r="G199">
        <v>12</v>
      </c>
      <c r="H199" t="s">
        <v>84</v>
      </c>
      <c r="I199" t="s">
        <v>117</v>
      </c>
      <c r="J199" t="s">
        <v>124</v>
      </c>
      <c r="K199" s="4">
        <v>61</v>
      </c>
      <c r="L199" s="4">
        <v>76.25</v>
      </c>
      <c r="M199" s="4">
        <v>427</v>
      </c>
      <c r="N199" s="4">
        <v>533.75</v>
      </c>
      <c r="O199">
        <v>21</v>
      </c>
      <c r="P199" t="s">
        <v>134</v>
      </c>
      <c r="Q199">
        <v>2021</v>
      </c>
      <c r="R199" s="3">
        <v>44460</v>
      </c>
      <c r="S199" s="4">
        <v>64.05</v>
      </c>
      <c r="T199" s="4">
        <v>15.25</v>
      </c>
      <c r="U199" s="4">
        <v>106.75</v>
      </c>
      <c r="V199" s="23">
        <v>0.2</v>
      </c>
      <c r="W199" t="s">
        <v>179</v>
      </c>
      <c r="X199" t="s">
        <v>219</v>
      </c>
      <c r="Y199" t="s">
        <v>406</v>
      </c>
      <c r="Z199" s="4">
        <f>Tabla1_1[[#This Row],[Total Selling Value]]-Tabla1_1[[#This Row],[total_discount_value]]-Tabla1_1[[#This Row],[Total Buying Value]]</f>
        <v>42.699999999999989</v>
      </c>
      <c r="AA199" s="23">
        <f>Tabla1_1[[#This Row],[beneficio_descuento]]/Tabla1_1[[#This Row],[Total Selling Value]]</f>
        <v>7.9999999999999974E-2</v>
      </c>
    </row>
    <row r="200" spans="1:27">
      <c r="A200">
        <v>44461</v>
      </c>
      <c r="B200" t="s">
        <v>37</v>
      </c>
      <c r="C200" t="s">
        <v>421</v>
      </c>
      <c r="D200">
        <v>2</v>
      </c>
      <c r="E200" t="s">
        <v>71</v>
      </c>
      <c r="F200" t="s">
        <v>138</v>
      </c>
      <c r="G200">
        <v>1</v>
      </c>
      <c r="H200" t="s">
        <v>87</v>
      </c>
      <c r="I200" t="s">
        <v>118</v>
      </c>
      <c r="J200" t="s">
        <v>123</v>
      </c>
      <c r="K200" s="4">
        <v>90</v>
      </c>
      <c r="L200" s="4">
        <v>115.2</v>
      </c>
      <c r="M200" s="4">
        <v>180</v>
      </c>
      <c r="N200" s="4">
        <v>230.4</v>
      </c>
      <c r="O200">
        <v>22</v>
      </c>
      <c r="P200" t="s">
        <v>134</v>
      </c>
      <c r="Q200">
        <v>2021</v>
      </c>
      <c r="R200" s="3">
        <v>44461</v>
      </c>
      <c r="S200" s="4">
        <v>2.3040000000000003</v>
      </c>
      <c r="T200" s="4">
        <v>25.200000000000003</v>
      </c>
      <c r="U200" s="4">
        <v>50.400000000000006</v>
      </c>
      <c r="V200" s="23">
        <v>0.21875000000000003</v>
      </c>
      <c r="W200" t="s">
        <v>179</v>
      </c>
      <c r="X200" t="s">
        <v>219</v>
      </c>
      <c r="Y200" t="s">
        <v>406</v>
      </c>
      <c r="Z200" s="4">
        <f>Tabla1_1[[#This Row],[Total Selling Value]]-Tabla1_1[[#This Row],[total_discount_value]]-Tabla1_1[[#This Row],[Total Buying Value]]</f>
        <v>48.096000000000004</v>
      </c>
      <c r="AA200" s="23">
        <f>Tabla1_1[[#This Row],[beneficio_descuento]]/Tabla1_1[[#This Row],[Total Selling Value]]</f>
        <v>0.20875000000000002</v>
      </c>
    </row>
    <row r="201" spans="1:27">
      <c r="A201">
        <v>44461</v>
      </c>
      <c r="B201" t="s">
        <v>49</v>
      </c>
      <c r="C201" t="s">
        <v>422</v>
      </c>
      <c r="D201">
        <v>4</v>
      </c>
      <c r="E201" t="s">
        <v>70</v>
      </c>
      <c r="F201" t="s">
        <v>138</v>
      </c>
      <c r="G201">
        <v>32</v>
      </c>
      <c r="H201" t="s">
        <v>101</v>
      </c>
      <c r="I201" t="s">
        <v>119</v>
      </c>
      <c r="J201" t="s">
        <v>123</v>
      </c>
      <c r="K201" s="4">
        <v>105</v>
      </c>
      <c r="L201" s="4">
        <v>142.80000000000001</v>
      </c>
      <c r="M201" s="4">
        <v>420</v>
      </c>
      <c r="N201" s="4">
        <v>571.20000000000005</v>
      </c>
      <c r="O201">
        <v>22</v>
      </c>
      <c r="P201" t="s">
        <v>134</v>
      </c>
      <c r="Q201">
        <v>2021</v>
      </c>
      <c r="R201" s="3">
        <v>44461</v>
      </c>
      <c r="S201" s="4">
        <v>182.78400000000002</v>
      </c>
      <c r="T201" s="4">
        <v>37.800000000000011</v>
      </c>
      <c r="U201" s="4">
        <v>151.20000000000005</v>
      </c>
      <c r="V201" s="23">
        <v>0.26470588235294124</v>
      </c>
      <c r="W201" t="s">
        <v>179</v>
      </c>
      <c r="X201" t="s">
        <v>219</v>
      </c>
      <c r="Y201" t="s">
        <v>406</v>
      </c>
      <c r="Z201" s="4">
        <f>Tabla1_1[[#This Row],[Total Selling Value]]-Tabla1_1[[#This Row],[total_discount_value]]-Tabla1_1[[#This Row],[Total Buying Value]]</f>
        <v>-31.583999999999946</v>
      </c>
      <c r="AA201" s="23">
        <f>Tabla1_1[[#This Row],[beneficio_descuento]]/Tabla1_1[[#This Row],[Total Selling Value]]</f>
        <v>-5.5294117647058723E-2</v>
      </c>
    </row>
    <row r="202" spans="1:27">
      <c r="A202">
        <v>44462</v>
      </c>
      <c r="B202" t="s">
        <v>50</v>
      </c>
      <c r="C202" t="s">
        <v>423</v>
      </c>
      <c r="D202">
        <v>12</v>
      </c>
      <c r="E202" t="s">
        <v>70</v>
      </c>
      <c r="F202" t="s">
        <v>138</v>
      </c>
      <c r="G202">
        <v>26</v>
      </c>
      <c r="H202" t="s">
        <v>102</v>
      </c>
      <c r="I202" t="s">
        <v>120</v>
      </c>
      <c r="J202" t="s">
        <v>125</v>
      </c>
      <c r="K202" s="4">
        <v>37</v>
      </c>
      <c r="L202" s="4">
        <v>49.21</v>
      </c>
      <c r="M202" s="4">
        <v>444</v>
      </c>
      <c r="N202" s="4">
        <v>590.52</v>
      </c>
      <c r="O202">
        <v>23</v>
      </c>
      <c r="P202" t="s">
        <v>134</v>
      </c>
      <c r="Q202">
        <v>2021</v>
      </c>
      <c r="R202" s="3">
        <v>44462</v>
      </c>
      <c r="S202" s="4">
        <v>153.5352</v>
      </c>
      <c r="T202" s="4">
        <v>12.21</v>
      </c>
      <c r="U202" s="4">
        <v>146.52000000000001</v>
      </c>
      <c r="V202" s="23">
        <v>0.24812030075187971</v>
      </c>
      <c r="W202" t="s">
        <v>179</v>
      </c>
      <c r="X202" t="s">
        <v>219</v>
      </c>
      <c r="Y202" t="s">
        <v>406</v>
      </c>
      <c r="Z202" s="4">
        <f>Tabla1_1[[#This Row],[Total Selling Value]]-Tabla1_1[[#This Row],[total_discount_value]]-Tabla1_1[[#This Row],[Total Buying Value]]</f>
        <v>-7.0152000000000498</v>
      </c>
      <c r="AA202" s="23">
        <f>Tabla1_1[[#This Row],[beneficio_descuento]]/Tabla1_1[[#This Row],[Total Selling Value]]</f>
        <v>-1.1879699248120386E-2</v>
      </c>
    </row>
    <row r="203" spans="1:27">
      <c r="A203">
        <v>44462</v>
      </c>
      <c r="B203" t="s">
        <v>52</v>
      </c>
      <c r="C203" t="s">
        <v>424</v>
      </c>
      <c r="D203">
        <v>7</v>
      </c>
      <c r="E203" t="s">
        <v>71</v>
      </c>
      <c r="F203" t="s">
        <v>71</v>
      </c>
      <c r="G203">
        <v>34</v>
      </c>
      <c r="H203" t="s">
        <v>104</v>
      </c>
      <c r="I203" t="s">
        <v>117</v>
      </c>
      <c r="J203" t="s">
        <v>122</v>
      </c>
      <c r="K203" s="4">
        <v>126</v>
      </c>
      <c r="L203" s="4">
        <v>162.54</v>
      </c>
      <c r="M203" s="4">
        <v>882</v>
      </c>
      <c r="N203" s="4">
        <v>1137.78</v>
      </c>
      <c r="O203">
        <v>23</v>
      </c>
      <c r="P203" t="s">
        <v>134</v>
      </c>
      <c r="Q203">
        <v>2021</v>
      </c>
      <c r="R203" s="3">
        <v>44462</v>
      </c>
      <c r="S203" s="4">
        <v>386.84520000000003</v>
      </c>
      <c r="T203" s="4">
        <v>36.539999999999992</v>
      </c>
      <c r="U203" s="4">
        <v>255.77999999999994</v>
      </c>
      <c r="V203" s="23">
        <v>0.22480620155038755</v>
      </c>
      <c r="W203" t="s">
        <v>147</v>
      </c>
      <c r="X203" t="s">
        <v>216</v>
      </c>
      <c r="Y203" t="s">
        <v>406</v>
      </c>
      <c r="Z203" s="4">
        <f>Tabla1_1[[#This Row],[Total Selling Value]]-Tabla1_1[[#This Row],[total_discount_value]]-Tabla1_1[[#This Row],[Total Buying Value]]</f>
        <v>-131.0652</v>
      </c>
      <c r="AA203" s="23">
        <f>Tabla1_1[[#This Row],[beneficio_descuento]]/Tabla1_1[[#This Row],[Total Selling Value]]</f>
        <v>-0.1151937984496124</v>
      </c>
    </row>
    <row r="204" spans="1:27">
      <c r="A204">
        <v>44466</v>
      </c>
      <c r="B204" t="s">
        <v>33</v>
      </c>
      <c r="C204" t="s">
        <v>425</v>
      </c>
      <c r="D204">
        <v>1</v>
      </c>
      <c r="E204" t="s">
        <v>70</v>
      </c>
      <c r="F204" t="s">
        <v>138</v>
      </c>
      <c r="G204">
        <v>48</v>
      </c>
      <c r="H204" t="s">
        <v>83</v>
      </c>
      <c r="I204" t="s">
        <v>121</v>
      </c>
      <c r="J204" t="s">
        <v>124</v>
      </c>
      <c r="K204" s="4">
        <v>55</v>
      </c>
      <c r="L204" s="4">
        <v>58.3</v>
      </c>
      <c r="M204" s="4">
        <v>55</v>
      </c>
      <c r="N204" s="4">
        <v>58.3</v>
      </c>
      <c r="O204">
        <v>27</v>
      </c>
      <c r="P204" t="s">
        <v>134</v>
      </c>
      <c r="Q204">
        <v>2021</v>
      </c>
      <c r="R204" s="3">
        <v>44466</v>
      </c>
      <c r="S204" s="4">
        <v>27.983999999999998</v>
      </c>
      <c r="T204" s="4">
        <v>3.2999999999999972</v>
      </c>
      <c r="U204" s="4">
        <v>3.2999999999999972</v>
      </c>
      <c r="V204" s="23">
        <v>5.6603773584905613E-2</v>
      </c>
      <c r="W204" t="s">
        <v>179</v>
      </c>
      <c r="X204" t="s">
        <v>219</v>
      </c>
      <c r="Y204" t="s">
        <v>406</v>
      </c>
      <c r="Z204" s="4">
        <f>Tabla1_1[[#This Row],[Total Selling Value]]-Tabla1_1[[#This Row],[total_discount_value]]-Tabla1_1[[#This Row],[Total Buying Value]]</f>
        <v>-24.684000000000001</v>
      </c>
      <c r="AA204" s="23">
        <f>Tabla1_1[[#This Row],[beneficio_descuento]]/Tabla1_1[[#This Row],[Total Selling Value]]</f>
        <v>-0.42339622641509439</v>
      </c>
    </row>
    <row r="205" spans="1:27">
      <c r="A205">
        <v>44469</v>
      </c>
      <c r="B205" t="s">
        <v>29</v>
      </c>
      <c r="C205" t="s">
        <v>426</v>
      </c>
      <c r="D205">
        <v>9</v>
      </c>
      <c r="E205" t="s">
        <v>71</v>
      </c>
      <c r="F205" t="s">
        <v>71</v>
      </c>
      <c r="G205">
        <v>50</v>
      </c>
      <c r="H205" t="s">
        <v>113</v>
      </c>
      <c r="I205" t="s">
        <v>120</v>
      </c>
      <c r="J205" t="s">
        <v>123</v>
      </c>
      <c r="K205" s="4">
        <v>112</v>
      </c>
      <c r="L205" s="4">
        <v>146.72</v>
      </c>
      <c r="M205" s="4">
        <v>1008</v>
      </c>
      <c r="N205" s="4">
        <v>1320.48</v>
      </c>
      <c r="O205">
        <v>30</v>
      </c>
      <c r="P205" t="s">
        <v>134</v>
      </c>
      <c r="Q205">
        <v>2021</v>
      </c>
      <c r="R205" s="3">
        <v>44469</v>
      </c>
      <c r="S205" s="4">
        <v>660.24</v>
      </c>
      <c r="T205" s="4">
        <v>34.72</v>
      </c>
      <c r="U205" s="4">
        <v>312.48</v>
      </c>
      <c r="V205" s="23">
        <v>0.23664122137404581</v>
      </c>
      <c r="W205" t="s">
        <v>147</v>
      </c>
      <c r="X205" t="s">
        <v>216</v>
      </c>
      <c r="Y205" t="s">
        <v>406</v>
      </c>
      <c r="Z205" s="4">
        <f>Tabla1_1[[#This Row],[Total Selling Value]]-Tabla1_1[[#This Row],[total_discount_value]]-Tabla1_1[[#This Row],[Total Buying Value]]</f>
        <v>-347.76</v>
      </c>
      <c r="AA205" s="23">
        <f>Tabla1_1[[#This Row],[beneficio_descuento]]/Tabla1_1[[#This Row],[Total Selling Value]]</f>
        <v>-0.26335877862595419</v>
      </c>
    </row>
    <row r="206" spans="1:27">
      <c r="A206">
        <v>44469</v>
      </c>
      <c r="B206" t="s">
        <v>35</v>
      </c>
      <c r="C206" t="s">
        <v>427</v>
      </c>
      <c r="D206">
        <v>5</v>
      </c>
      <c r="E206" t="s">
        <v>71</v>
      </c>
      <c r="F206" t="s">
        <v>71</v>
      </c>
      <c r="G206">
        <v>47</v>
      </c>
      <c r="H206" t="s">
        <v>85</v>
      </c>
      <c r="I206" t="s">
        <v>119</v>
      </c>
      <c r="J206" t="s">
        <v>123</v>
      </c>
      <c r="K206" s="4">
        <v>75</v>
      </c>
      <c r="L206" s="4">
        <v>85.5</v>
      </c>
      <c r="M206" s="4">
        <v>375</v>
      </c>
      <c r="N206" s="4">
        <v>427.5</v>
      </c>
      <c r="O206">
        <v>30</v>
      </c>
      <c r="P206" t="s">
        <v>134</v>
      </c>
      <c r="Q206">
        <v>2021</v>
      </c>
      <c r="R206" s="3">
        <v>44469</v>
      </c>
      <c r="S206" s="4">
        <v>200.92499999999998</v>
      </c>
      <c r="T206" s="4">
        <v>10.5</v>
      </c>
      <c r="U206" s="4">
        <v>52.5</v>
      </c>
      <c r="V206" s="23">
        <v>0.12280701754385964</v>
      </c>
      <c r="W206" t="s">
        <v>179</v>
      </c>
      <c r="X206" t="s">
        <v>216</v>
      </c>
      <c r="Y206" t="s">
        <v>406</v>
      </c>
      <c r="Z206" s="4">
        <f>Tabla1_1[[#This Row],[Total Selling Value]]-Tabla1_1[[#This Row],[total_discount_value]]-Tabla1_1[[#This Row],[Total Buying Value]]</f>
        <v>-148.42499999999998</v>
      </c>
      <c r="AA206" s="23">
        <f>Tabla1_1[[#This Row],[beneficio_descuento]]/Tabla1_1[[#This Row],[Total Selling Value]]</f>
        <v>-0.34719298245614033</v>
      </c>
    </row>
    <row r="207" spans="1:27">
      <c r="A207">
        <v>44470</v>
      </c>
      <c r="B207" t="s">
        <v>48</v>
      </c>
      <c r="C207" t="s">
        <v>428</v>
      </c>
      <c r="D207">
        <v>14</v>
      </c>
      <c r="E207" t="s">
        <v>71</v>
      </c>
      <c r="F207" t="s">
        <v>138</v>
      </c>
      <c r="G207">
        <v>14</v>
      </c>
      <c r="H207" t="s">
        <v>99</v>
      </c>
      <c r="I207" t="s">
        <v>121</v>
      </c>
      <c r="J207" t="s">
        <v>122</v>
      </c>
      <c r="K207" s="4">
        <v>148</v>
      </c>
      <c r="L207" s="4">
        <v>201.28</v>
      </c>
      <c r="M207" s="4">
        <v>2072</v>
      </c>
      <c r="N207" s="4">
        <v>2817.92</v>
      </c>
      <c r="O207">
        <v>1</v>
      </c>
      <c r="P207" t="s">
        <v>135</v>
      </c>
      <c r="Q207">
        <v>2021</v>
      </c>
      <c r="R207" s="3">
        <v>44470</v>
      </c>
      <c r="S207" s="4">
        <v>394.50880000000006</v>
      </c>
      <c r="T207" s="4">
        <v>53.28</v>
      </c>
      <c r="U207" s="4">
        <v>745.92000000000007</v>
      </c>
      <c r="V207" s="23">
        <v>0.26470588235294118</v>
      </c>
      <c r="W207" t="s">
        <v>178</v>
      </c>
      <c r="X207" t="s">
        <v>219</v>
      </c>
      <c r="Y207" t="s">
        <v>429</v>
      </c>
      <c r="Z207" s="4">
        <f>Tabla1_1[[#This Row],[Total Selling Value]]-Tabla1_1[[#This Row],[total_discount_value]]-Tabla1_1[[#This Row],[Total Buying Value]]</f>
        <v>351.41120000000001</v>
      </c>
      <c r="AA207" s="23">
        <f>Tabla1_1[[#This Row],[beneficio_descuento]]/Tabla1_1[[#This Row],[Total Selling Value]]</f>
        <v>0.12470588235294118</v>
      </c>
    </row>
    <row r="208" spans="1:27">
      <c r="A208">
        <v>44471</v>
      </c>
      <c r="B208" t="s">
        <v>29</v>
      </c>
      <c r="C208" t="s">
        <v>430</v>
      </c>
      <c r="D208">
        <v>15</v>
      </c>
      <c r="E208" t="s">
        <v>70</v>
      </c>
      <c r="F208" t="s">
        <v>71</v>
      </c>
      <c r="G208">
        <v>28</v>
      </c>
      <c r="H208" t="s">
        <v>113</v>
      </c>
      <c r="I208" t="s">
        <v>120</v>
      </c>
      <c r="J208" t="s">
        <v>123</v>
      </c>
      <c r="K208" s="4">
        <v>112</v>
      </c>
      <c r="L208" s="4">
        <v>146.72</v>
      </c>
      <c r="M208" s="4">
        <v>1680</v>
      </c>
      <c r="N208" s="4">
        <v>2200.8000000000002</v>
      </c>
      <c r="O208">
        <v>2</v>
      </c>
      <c r="P208" t="s">
        <v>135</v>
      </c>
      <c r="Q208">
        <v>2021</v>
      </c>
      <c r="R208" s="3">
        <v>44471</v>
      </c>
      <c r="S208" s="4">
        <v>616.22400000000016</v>
      </c>
      <c r="T208" s="4">
        <v>34.72</v>
      </c>
      <c r="U208" s="4">
        <v>520.79999999999995</v>
      </c>
      <c r="V208" s="23">
        <v>0.23664122137404575</v>
      </c>
      <c r="W208" t="s">
        <v>178</v>
      </c>
      <c r="X208" t="s">
        <v>216</v>
      </c>
      <c r="Y208" t="s">
        <v>429</v>
      </c>
      <c r="Z208" s="4">
        <f>Tabla1_1[[#This Row],[Total Selling Value]]-Tabla1_1[[#This Row],[total_discount_value]]-Tabla1_1[[#This Row],[Total Buying Value]]</f>
        <v>-95.423999999999978</v>
      </c>
      <c r="AA208" s="23">
        <f>Tabla1_1[[#This Row],[beneficio_descuento]]/Tabla1_1[[#This Row],[Total Selling Value]]</f>
        <v>-4.3358778625954185E-2</v>
      </c>
    </row>
    <row r="209" spans="1:27">
      <c r="A209">
        <v>44472</v>
      </c>
      <c r="B209" t="s">
        <v>60</v>
      </c>
      <c r="C209" t="s">
        <v>431</v>
      </c>
      <c r="D209">
        <v>9</v>
      </c>
      <c r="E209" t="s">
        <v>70</v>
      </c>
      <c r="F209" t="s">
        <v>71</v>
      </c>
      <c r="G209">
        <v>21</v>
      </c>
      <c r="H209" t="s">
        <v>112</v>
      </c>
      <c r="I209" t="s">
        <v>120</v>
      </c>
      <c r="J209" t="s">
        <v>122</v>
      </c>
      <c r="K209" s="4">
        <v>150</v>
      </c>
      <c r="L209" s="4">
        <v>210</v>
      </c>
      <c r="M209" s="4">
        <v>1350</v>
      </c>
      <c r="N209" s="4">
        <v>1890</v>
      </c>
      <c r="O209">
        <v>3</v>
      </c>
      <c r="P209" t="s">
        <v>135</v>
      </c>
      <c r="Q209">
        <v>2021</v>
      </c>
      <c r="R209" s="3">
        <v>44472</v>
      </c>
      <c r="S209" s="4">
        <v>396.9</v>
      </c>
      <c r="T209" s="4">
        <v>60</v>
      </c>
      <c r="U209" s="4">
        <v>540</v>
      </c>
      <c r="V209" s="23">
        <v>0.2857142857142857</v>
      </c>
      <c r="W209" t="s">
        <v>147</v>
      </c>
      <c r="X209" t="s">
        <v>216</v>
      </c>
      <c r="Y209" t="s">
        <v>429</v>
      </c>
      <c r="Z209" s="4">
        <f>Tabla1_1[[#This Row],[Total Selling Value]]-Tabla1_1[[#This Row],[total_discount_value]]-Tabla1_1[[#This Row],[Total Buying Value]]</f>
        <v>143.09999999999991</v>
      </c>
      <c r="AA209" s="23">
        <f>Tabla1_1[[#This Row],[beneficio_descuento]]/Tabla1_1[[#This Row],[Total Selling Value]]</f>
        <v>7.5714285714285665E-2</v>
      </c>
    </row>
    <row r="210" spans="1:27">
      <c r="A210">
        <v>44475</v>
      </c>
      <c r="B210" t="s">
        <v>24</v>
      </c>
      <c r="C210" t="s">
        <v>432</v>
      </c>
      <c r="D210">
        <v>1</v>
      </c>
      <c r="E210" t="s">
        <v>70</v>
      </c>
      <c r="F210" t="s">
        <v>71</v>
      </c>
      <c r="G210">
        <v>17</v>
      </c>
      <c r="H210" t="s">
        <v>77</v>
      </c>
      <c r="I210" t="s">
        <v>121</v>
      </c>
      <c r="J210" t="s">
        <v>125</v>
      </c>
      <c r="K210" s="4">
        <v>5</v>
      </c>
      <c r="L210" s="4">
        <v>6.7</v>
      </c>
      <c r="M210" s="4">
        <v>5</v>
      </c>
      <c r="N210" s="4">
        <v>6.7</v>
      </c>
      <c r="O210">
        <v>6</v>
      </c>
      <c r="P210" t="s">
        <v>135</v>
      </c>
      <c r="Q210">
        <v>2021</v>
      </c>
      <c r="R210" s="3">
        <v>44475</v>
      </c>
      <c r="S210" s="4">
        <v>1.139</v>
      </c>
      <c r="T210" s="4">
        <v>1.7000000000000002</v>
      </c>
      <c r="U210" s="4">
        <v>1.7000000000000002</v>
      </c>
      <c r="V210" s="23">
        <v>0.2537313432835821</v>
      </c>
      <c r="W210" t="s">
        <v>179</v>
      </c>
      <c r="X210" t="s">
        <v>216</v>
      </c>
      <c r="Y210" t="s">
        <v>429</v>
      </c>
      <c r="Z210" s="4">
        <f>Tabla1_1[[#This Row],[Total Selling Value]]-Tabla1_1[[#This Row],[total_discount_value]]-Tabla1_1[[#This Row],[Total Buying Value]]</f>
        <v>0.56099999999999994</v>
      </c>
      <c r="AA210" s="23">
        <f>Tabla1_1[[#This Row],[beneficio_descuento]]/Tabla1_1[[#This Row],[Total Selling Value]]</f>
        <v>8.3731343283582074E-2</v>
      </c>
    </row>
    <row r="211" spans="1:27">
      <c r="A211">
        <v>44475</v>
      </c>
      <c r="B211" t="s">
        <v>63</v>
      </c>
      <c r="C211" t="s">
        <v>433</v>
      </c>
      <c r="D211">
        <v>12</v>
      </c>
      <c r="E211" t="s">
        <v>71</v>
      </c>
      <c r="F211" t="s">
        <v>71</v>
      </c>
      <c r="G211">
        <v>53</v>
      </c>
      <c r="H211" t="s">
        <v>116</v>
      </c>
      <c r="I211" t="s">
        <v>121</v>
      </c>
      <c r="J211" t="s">
        <v>123</v>
      </c>
      <c r="K211" s="4">
        <v>90</v>
      </c>
      <c r="L211" s="4">
        <v>96.3</v>
      </c>
      <c r="M211" s="4">
        <v>1080</v>
      </c>
      <c r="N211" s="4">
        <v>1155.5999999999999</v>
      </c>
      <c r="O211">
        <v>6</v>
      </c>
      <c r="P211" t="s">
        <v>135</v>
      </c>
      <c r="Q211">
        <v>2021</v>
      </c>
      <c r="R211" s="3">
        <v>44475</v>
      </c>
      <c r="S211" s="4">
        <v>612.46799999999996</v>
      </c>
      <c r="T211" s="4">
        <v>6.2999999999999972</v>
      </c>
      <c r="U211" s="4">
        <v>75.599999999999966</v>
      </c>
      <c r="V211" s="23">
        <v>6.5420560747663531E-2</v>
      </c>
      <c r="W211" t="s">
        <v>147</v>
      </c>
      <c r="X211" t="s">
        <v>216</v>
      </c>
      <c r="Y211" t="s">
        <v>429</v>
      </c>
      <c r="Z211" s="4">
        <f>Tabla1_1[[#This Row],[Total Selling Value]]-Tabla1_1[[#This Row],[total_discount_value]]-Tabla1_1[[#This Row],[Total Buying Value]]</f>
        <v>-536.86800000000005</v>
      </c>
      <c r="AA211" s="23">
        <f>Tabla1_1[[#This Row],[beneficio_descuento]]/Tabla1_1[[#This Row],[Total Selling Value]]</f>
        <v>-0.46457943925233652</v>
      </c>
    </row>
    <row r="212" spans="1:27">
      <c r="A212">
        <v>44476</v>
      </c>
      <c r="B212" t="s">
        <v>62</v>
      </c>
      <c r="C212" t="s">
        <v>434</v>
      </c>
      <c r="D212">
        <v>6</v>
      </c>
      <c r="E212" t="s">
        <v>70</v>
      </c>
      <c r="F212" t="s">
        <v>138</v>
      </c>
      <c r="G212">
        <v>16</v>
      </c>
      <c r="H212" t="s">
        <v>115</v>
      </c>
      <c r="I212" t="s">
        <v>121</v>
      </c>
      <c r="J212" t="s">
        <v>125</v>
      </c>
      <c r="K212" s="4">
        <v>18</v>
      </c>
      <c r="L212" s="4">
        <v>24.66</v>
      </c>
      <c r="M212" s="4">
        <v>108</v>
      </c>
      <c r="N212" s="4">
        <v>147.96</v>
      </c>
      <c r="O212">
        <v>7</v>
      </c>
      <c r="P212" t="s">
        <v>135</v>
      </c>
      <c r="Q212">
        <v>2021</v>
      </c>
      <c r="R212" s="3">
        <v>44476</v>
      </c>
      <c r="S212" s="4">
        <v>23.6736</v>
      </c>
      <c r="T212" s="4">
        <v>6.66</v>
      </c>
      <c r="U212" s="4">
        <v>39.96</v>
      </c>
      <c r="V212" s="23">
        <v>0.27007299270072993</v>
      </c>
      <c r="W212" t="s">
        <v>179</v>
      </c>
      <c r="X212" t="s">
        <v>219</v>
      </c>
      <c r="Y212" t="s">
        <v>429</v>
      </c>
      <c r="Z212" s="4">
        <f>Tabla1_1[[#This Row],[Total Selling Value]]-Tabla1_1[[#This Row],[total_discount_value]]-Tabla1_1[[#This Row],[Total Buying Value]]</f>
        <v>16.286400000000015</v>
      </c>
      <c r="AA212" s="23">
        <f>Tabla1_1[[#This Row],[beneficio_descuento]]/Tabla1_1[[#This Row],[Total Selling Value]]</f>
        <v>0.11007299270073002</v>
      </c>
    </row>
    <row r="213" spans="1:27">
      <c r="A213">
        <v>44478</v>
      </c>
      <c r="B213" t="s">
        <v>21</v>
      </c>
      <c r="C213" t="s">
        <v>435</v>
      </c>
      <c r="D213">
        <v>5</v>
      </c>
      <c r="E213" t="s">
        <v>70</v>
      </c>
      <c r="F213" t="s">
        <v>138</v>
      </c>
      <c r="G213">
        <v>24</v>
      </c>
      <c r="H213" t="s">
        <v>74</v>
      </c>
      <c r="I213" t="s">
        <v>118</v>
      </c>
      <c r="J213" t="s">
        <v>123</v>
      </c>
      <c r="K213" s="4">
        <v>72</v>
      </c>
      <c r="L213" s="4">
        <v>79.92</v>
      </c>
      <c r="M213" s="4">
        <v>360</v>
      </c>
      <c r="N213" s="4">
        <v>399.6</v>
      </c>
      <c r="O213">
        <v>9</v>
      </c>
      <c r="P213" t="s">
        <v>135</v>
      </c>
      <c r="Q213">
        <v>2021</v>
      </c>
      <c r="R213" s="3">
        <v>44478</v>
      </c>
      <c r="S213" s="4">
        <v>95.903999999999996</v>
      </c>
      <c r="T213" s="4">
        <v>7.9200000000000017</v>
      </c>
      <c r="U213" s="4">
        <v>39.600000000000009</v>
      </c>
      <c r="V213" s="23">
        <v>9.9099099099099114E-2</v>
      </c>
      <c r="W213" t="s">
        <v>179</v>
      </c>
      <c r="X213" t="s">
        <v>219</v>
      </c>
      <c r="Y213" t="s">
        <v>429</v>
      </c>
      <c r="Z213" s="4">
        <f>Tabla1_1[[#This Row],[Total Selling Value]]-Tabla1_1[[#This Row],[total_discount_value]]-Tabla1_1[[#This Row],[Total Buying Value]]</f>
        <v>-56.303999999999974</v>
      </c>
      <c r="AA213" s="23">
        <f>Tabla1_1[[#This Row],[beneficio_descuento]]/Tabla1_1[[#This Row],[Total Selling Value]]</f>
        <v>-0.14090090090090082</v>
      </c>
    </row>
    <row r="214" spans="1:27">
      <c r="A214">
        <v>44478</v>
      </c>
      <c r="B214" t="s">
        <v>38</v>
      </c>
      <c r="C214" t="s">
        <v>436</v>
      </c>
      <c r="D214">
        <v>11</v>
      </c>
      <c r="E214" t="s">
        <v>71</v>
      </c>
      <c r="F214" t="s">
        <v>138</v>
      </c>
      <c r="G214">
        <v>13</v>
      </c>
      <c r="H214" t="s">
        <v>88</v>
      </c>
      <c r="I214" t="s">
        <v>121</v>
      </c>
      <c r="J214" t="s">
        <v>123</v>
      </c>
      <c r="K214" s="4">
        <v>89</v>
      </c>
      <c r="L214" s="4">
        <v>117.48</v>
      </c>
      <c r="M214" s="4">
        <v>979</v>
      </c>
      <c r="N214" s="4">
        <v>1292.28</v>
      </c>
      <c r="O214">
        <v>9</v>
      </c>
      <c r="P214" t="s">
        <v>135</v>
      </c>
      <c r="Q214">
        <v>2021</v>
      </c>
      <c r="R214" s="3">
        <v>44478</v>
      </c>
      <c r="S214" s="4">
        <v>167.99639999999999</v>
      </c>
      <c r="T214" s="4">
        <v>28.480000000000004</v>
      </c>
      <c r="U214" s="4">
        <v>313.28000000000003</v>
      </c>
      <c r="V214" s="23">
        <v>0.24242424242424246</v>
      </c>
      <c r="W214" t="s">
        <v>147</v>
      </c>
      <c r="X214" t="s">
        <v>219</v>
      </c>
      <c r="Y214" t="s">
        <v>429</v>
      </c>
      <c r="Z214" s="4">
        <f>Tabla1_1[[#This Row],[Total Selling Value]]-Tabla1_1[[#This Row],[total_discount_value]]-Tabla1_1[[#This Row],[Total Buying Value]]</f>
        <v>145.28359999999998</v>
      </c>
      <c r="AA214" s="23">
        <f>Tabla1_1[[#This Row],[beneficio_descuento]]/Tabla1_1[[#This Row],[Total Selling Value]]</f>
        <v>0.11242424242424241</v>
      </c>
    </row>
    <row r="215" spans="1:27">
      <c r="A215">
        <v>44479</v>
      </c>
      <c r="B215" t="s">
        <v>24</v>
      </c>
      <c r="C215" t="s">
        <v>437</v>
      </c>
      <c r="D215">
        <v>14</v>
      </c>
      <c r="E215" t="s">
        <v>70</v>
      </c>
      <c r="F215" t="s">
        <v>138</v>
      </c>
      <c r="G215">
        <v>20</v>
      </c>
      <c r="H215" t="s">
        <v>77</v>
      </c>
      <c r="I215" t="s">
        <v>121</v>
      </c>
      <c r="J215" t="s">
        <v>125</v>
      </c>
      <c r="K215" s="4">
        <v>5</v>
      </c>
      <c r="L215" s="4">
        <v>6.7</v>
      </c>
      <c r="M215" s="4">
        <v>70</v>
      </c>
      <c r="N215" s="4">
        <v>93.8</v>
      </c>
      <c r="O215">
        <v>10</v>
      </c>
      <c r="P215" t="s">
        <v>135</v>
      </c>
      <c r="Q215">
        <v>2021</v>
      </c>
      <c r="R215" s="3">
        <v>44479</v>
      </c>
      <c r="S215" s="4">
        <v>18.760000000000002</v>
      </c>
      <c r="T215" s="4">
        <v>1.7000000000000002</v>
      </c>
      <c r="U215" s="4">
        <v>23.800000000000004</v>
      </c>
      <c r="V215" s="23">
        <v>0.25373134328358216</v>
      </c>
      <c r="W215" t="s">
        <v>179</v>
      </c>
      <c r="X215" t="s">
        <v>219</v>
      </c>
      <c r="Y215" t="s">
        <v>429</v>
      </c>
      <c r="Z215" s="4">
        <f>Tabla1_1[[#This Row],[Total Selling Value]]-Tabla1_1[[#This Row],[total_discount_value]]-Tabla1_1[[#This Row],[Total Buying Value]]</f>
        <v>5.039999999999992</v>
      </c>
      <c r="AA215" s="23">
        <f>Tabla1_1[[#This Row],[beneficio_descuento]]/Tabla1_1[[#This Row],[Total Selling Value]]</f>
        <v>5.3731343283582006E-2</v>
      </c>
    </row>
    <row r="216" spans="1:27">
      <c r="A216">
        <v>44480</v>
      </c>
      <c r="B216" t="s">
        <v>51</v>
      </c>
      <c r="C216" t="s">
        <v>438</v>
      </c>
      <c r="D216">
        <v>15</v>
      </c>
      <c r="E216" t="s">
        <v>70</v>
      </c>
      <c r="F216" t="s">
        <v>138</v>
      </c>
      <c r="G216">
        <v>24</v>
      </c>
      <c r="H216" t="s">
        <v>103</v>
      </c>
      <c r="I216" t="s">
        <v>120</v>
      </c>
      <c r="J216" t="s">
        <v>124</v>
      </c>
      <c r="K216" s="4">
        <v>44</v>
      </c>
      <c r="L216" s="4">
        <v>48.4</v>
      </c>
      <c r="M216" s="4">
        <v>660</v>
      </c>
      <c r="N216" s="4">
        <v>726</v>
      </c>
      <c r="O216">
        <v>11</v>
      </c>
      <c r="P216" t="s">
        <v>135</v>
      </c>
      <c r="Q216">
        <v>2021</v>
      </c>
      <c r="R216" s="3">
        <v>44480</v>
      </c>
      <c r="S216" s="4">
        <v>174.23999999999998</v>
      </c>
      <c r="T216" s="4">
        <v>4.3999999999999986</v>
      </c>
      <c r="U216" s="4">
        <v>65.999999999999972</v>
      </c>
      <c r="V216" s="23">
        <v>9.090909090909087E-2</v>
      </c>
      <c r="W216" t="s">
        <v>179</v>
      </c>
      <c r="X216" t="s">
        <v>219</v>
      </c>
      <c r="Y216" t="s">
        <v>429</v>
      </c>
      <c r="Z216" s="4">
        <f>Tabla1_1[[#This Row],[Total Selling Value]]-Tabla1_1[[#This Row],[total_discount_value]]-Tabla1_1[[#This Row],[Total Buying Value]]</f>
        <v>-108.24000000000001</v>
      </c>
      <c r="AA216" s="23">
        <f>Tabla1_1[[#This Row],[beneficio_descuento]]/Tabla1_1[[#This Row],[Total Selling Value]]</f>
        <v>-0.14909090909090911</v>
      </c>
    </row>
    <row r="217" spans="1:27">
      <c r="A217">
        <v>44481</v>
      </c>
      <c r="B217" t="s">
        <v>46</v>
      </c>
      <c r="C217" t="s">
        <v>439</v>
      </c>
      <c r="D217">
        <v>8</v>
      </c>
      <c r="E217" t="s">
        <v>71</v>
      </c>
      <c r="F217" t="s">
        <v>71</v>
      </c>
      <c r="G217">
        <v>44</v>
      </c>
      <c r="H217" t="s">
        <v>97</v>
      </c>
      <c r="I217" t="s">
        <v>121</v>
      </c>
      <c r="J217" t="s">
        <v>124</v>
      </c>
      <c r="K217" s="4">
        <v>48</v>
      </c>
      <c r="L217" s="4">
        <v>57.12</v>
      </c>
      <c r="M217" s="4">
        <v>384</v>
      </c>
      <c r="N217" s="4">
        <v>456.96</v>
      </c>
      <c r="O217">
        <v>12</v>
      </c>
      <c r="P217" t="s">
        <v>135</v>
      </c>
      <c r="Q217">
        <v>2021</v>
      </c>
      <c r="R217" s="3">
        <v>44481</v>
      </c>
      <c r="S217" s="4">
        <v>201.0624</v>
      </c>
      <c r="T217" s="4">
        <v>9.1199999999999974</v>
      </c>
      <c r="U217" s="4">
        <v>72.95999999999998</v>
      </c>
      <c r="V217" s="23">
        <v>0.15966386554621845</v>
      </c>
      <c r="W217" t="s">
        <v>179</v>
      </c>
      <c r="X217" t="s">
        <v>216</v>
      </c>
      <c r="Y217" t="s">
        <v>429</v>
      </c>
      <c r="Z217" s="4">
        <f>Tabla1_1[[#This Row],[Total Selling Value]]-Tabla1_1[[#This Row],[total_discount_value]]-Tabla1_1[[#This Row],[Total Buying Value]]</f>
        <v>-128.10240000000002</v>
      </c>
      <c r="AA217" s="23">
        <f>Tabla1_1[[#This Row],[beneficio_descuento]]/Tabla1_1[[#This Row],[Total Selling Value]]</f>
        <v>-0.28033613445378158</v>
      </c>
    </row>
    <row r="218" spans="1:27">
      <c r="A218">
        <v>44486</v>
      </c>
      <c r="B218" t="s">
        <v>36</v>
      </c>
      <c r="C218" t="s">
        <v>440</v>
      </c>
      <c r="D218">
        <v>13</v>
      </c>
      <c r="E218" t="s">
        <v>70</v>
      </c>
      <c r="F218" t="s">
        <v>71</v>
      </c>
      <c r="G218">
        <v>52</v>
      </c>
      <c r="H218" t="s">
        <v>86</v>
      </c>
      <c r="I218" t="s">
        <v>119</v>
      </c>
      <c r="J218" t="s">
        <v>123</v>
      </c>
      <c r="K218" s="4">
        <v>98</v>
      </c>
      <c r="L218" s="4">
        <v>103.88</v>
      </c>
      <c r="M218" s="4">
        <v>1274</v>
      </c>
      <c r="N218" s="4">
        <v>1350.44</v>
      </c>
      <c r="O218">
        <v>17</v>
      </c>
      <c r="P218" t="s">
        <v>135</v>
      </c>
      <c r="Q218">
        <v>2021</v>
      </c>
      <c r="R218" s="3">
        <v>44486</v>
      </c>
      <c r="S218" s="4">
        <v>702.22880000000009</v>
      </c>
      <c r="T218" s="4">
        <v>5.8799999999999955</v>
      </c>
      <c r="U218" s="4">
        <v>76.439999999999941</v>
      </c>
      <c r="V218" s="23">
        <v>5.6603773584905613E-2</v>
      </c>
      <c r="W218" t="s">
        <v>147</v>
      </c>
      <c r="X218" t="s">
        <v>216</v>
      </c>
      <c r="Y218" t="s">
        <v>429</v>
      </c>
      <c r="Z218" s="4">
        <f>Tabla1_1[[#This Row],[Total Selling Value]]-Tabla1_1[[#This Row],[total_discount_value]]-Tabla1_1[[#This Row],[Total Buying Value]]</f>
        <v>-625.78880000000004</v>
      </c>
      <c r="AA218" s="23">
        <f>Tabla1_1[[#This Row],[beneficio_descuento]]/Tabla1_1[[#This Row],[Total Selling Value]]</f>
        <v>-0.46339622641509437</v>
      </c>
    </row>
    <row r="219" spans="1:27">
      <c r="A219">
        <v>44487</v>
      </c>
      <c r="B219" t="s">
        <v>27</v>
      </c>
      <c r="C219" t="s">
        <v>441</v>
      </c>
      <c r="D219">
        <v>6</v>
      </c>
      <c r="E219" t="s">
        <v>71</v>
      </c>
      <c r="F219" t="s">
        <v>138</v>
      </c>
      <c r="G219">
        <v>16</v>
      </c>
      <c r="H219" t="s">
        <v>100</v>
      </c>
      <c r="I219" t="s">
        <v>117</v>
      </c>
      <c r="J219" t="s">
        <v>125</v>
      </c>
      <c r="K219" s="4">
        <v>7</v>
      </c>
      <c r="L219" s="4">
        <v>8.33</v>
      </c>
      <c r="M219" s="4">
        <v>42</v>
      </c>
      <c r="N219" s="4">
        <v>49.98</v>
      </c>
      <c r="O219">
        <v>18</v>
      </c>
      <c r="P219" t="s">
        <v>135</v>
      </c>
      <c r="Q219">
        <v>2021</v>
      </c>
      <c r="R219" s="3">
        <v>44487</v>
      </c>
      <c r="S219" s="4">
        <v>7.9967999999999995</v>
      </c>
      <c r="T219" s="4">
        <v>1.33</v>
      </c>
      <c r="U219" s="4">
        <v>7.98</v>
      </c>
      <c r="V219" s="23">
        <v>0.1596638655462185</v>
      </c>
      <c r="W219" t="s">
        <v>179</v>
      </c>
      <c r="X219" t="s">
        <v>219</v>
      </c>
      <c r="Y219" t="s">
        <v>429</v>
      </c>
      <c r="Z219" s="4">
        <f>Tabla1_1[[#This Row],[Total Selling Value]]-Tabla1_1[[#This Row],[total_discount_value]]-Tabla1_1[[#This Row],[Total Buying Value]]</f>
        <v>-1.6800000000003479E-2</v>
      </c>
      <c r="AA219" s="23">
        <f>Tabla1_1[[#This Row],[beneficio_descuento]]/Tabla1_1[[#This Row],[Total Selling Value]]</f>
        <v>-3.3613445378158222E-4</v>
      </c>
    </row>
    <row r="220" spans="1:27">
      <c r="A220">
        <v>44487</v>
      </c>
      <c r="B220" t="s">
        <v>52</v>
      </c>
      <c r="C220" t="s">
        <v>442</v>
      </c>
      <c r="D220">
        <v>13</v>
      </c>
      <c r="E220" t="s">
        <v>71</v>
      </c>
      <c r="F220" t="s">
        <v>138</v>
      </c>
      <c r="G220">
        <v>16</v>
      </c>
      <c r="H220" t="s">
        <v>104</v>
      </c>
      <c r="I220" t="s">
        <v>117</v>
      </c>
      <c r="J220" t="s">
        <v>122</v>
      </c>
      <c r="K220" s="4">
        <v>126</v>
      </c>
      <c r="L220" s="4">
        <v>162.54</v>
      </c>
      <c r="M220" s="4">
        <v>1638</v>
      </c>
      <c r="N220" s="4">
        <v>2113.02</v>
      </c>
      <c r="O220">
        <v>18</v>
      </c>
      <c r="P220" t="s">
        <v>135</v>
      </c>
      <c r="Q220">
        <v>2021</v>
      </c>
      <c r="R220" s="3">
        <v>44487</v>
      </c>
      <c r="S220" s="4">
        <v>338.08319999999998</v>
      </c>
      <c r="T220" s="4">
        <v>36.539999999999992</v>
      </c>
      <c r="U220" s="4">
        <v>475.01999999999987</v>
      </c>
      <c r="V220" s="23">
        <v>0.22480620155038752</v>
      </c>
      <c r="W220" t="s">
        <v>178</v>
      </c>
      <c r="X220" t="s">
        <v>219</v>
      </c>
      <c r="Y220" t="s">
        <v>429</v>
      </c>
      <c r="Z220" s="4">
        <f>Tabla1_1[[#This Row],[Total Selling Value]]-Tabla1_1[[#This Row],[total_discount_value]]-Tabla1_1[[#This Row],[Total Buying Value]]</f>
        <v>136.93679999999995</v>
      </c>
      <c r="AA220" s="23">
        <f>Tabla1_1[[#This Row],[beneficio_descuento]]/Tabla1_1[[#This Row],[Total Selling Value]]</f>
        <v>6.4806201550387577E-2</v>
      </c>
    </row>
    <row r="221" spans="1:27">
      <c r="A221">
        <v>44491</v>
      </c>
      <c r="B221" t="s">
        <v>51</v>
      </c>
      <c r="C221" t="s">
        <v>443</v>
      </c>
      <c r="D221">
        <v>7</v>
      </c>
      <c r="E221" t="s">
        <v>70</v>
      </c>
      <c r="F221" t="s">
        <v>138</v>
      </c>
      <c r="G221">
        <v>52</v>
      </c>
      <c r="H221" t="s">
        <v>103</v>
      </c>
      <c r="I221" t="s">
        <v>120</v>
      </c>
      <c r="J221" t="s">
        <v>124</v>
      </c>
      <c r="K221" s="4">
        <v>44</v>
      </c>
      <c r="L221" s="4">
        <v>48.4</v>
      </c>
      <c r="M221" s="4">
        <v>308</v>
      </c>
      <c r="N221" s="4">
        <v>338.8</v>
      </c>
      <c r="O221">
        <v>22</v>
      </c>
      <c r="P221" t="s">
        <v>135</v>
      </c>
      <c r="Q221">
        <v>2021</v>
      </c>
      <c r="R221" s="3">
        <v>44491</v>
      </c>
      <c r="S221" s="4">
        <v>176.17600000000002</v>
      </c>
      <c r="T221" s="4">
        <v>4.3999999999999986</v>
      </c>
      <c r="U221" s="4">
        <v>30.79999999999999</v>
      </c>
      <c r="V221" s="23">
        <v>9.090909090909087E-2</v>
      </c>
      <c r="W221" t="s">
        <v>179</v>
      </c>
      <c r="X221" t="s">
        <v>219</v>
      </c>
      <c r="Y221" t="s">
        <v>429</v>
      </c>
      <c r="Z221" s="4">
        <f>Tabla1_1[[#This Row],[Total Selling Value]]-Tabla1_1[[#This Row],[total_discount_value]]-Tabla1_1[[#This Row],[Total Buying Value]]</f>
        <v>-145.376</v>
      </c>
      <c r="AA221" s="23">
        <f>Tabla1_1[[#This Row],[beneficio_descuento]]/Tabla1_1[[#This Row],[Total Selling Value]]</f>
        <v>-0.42909090909090908</v>
      </c>
    </row>
    <row r="222" spans="1:27">
      <c r="A222">
        <v>44491</v>
      </c>
      <c r="B222" t="s">
        <v>20</v>
      </c>
      <c r="C222" t="s">
        <v>444</v>
      </c>
      <c r="D222">
        <v>13</v>
      </c>
      <c r="E222" t="s">
        <v>71</v>
      </c>
      <c r="F222" t="s">
        <v>138</v>
      </c>
      <c r="G222">
        <v>20</v>
      </c>
      <c r="H222" t="s">
        <v>73</v>
      </c>
      <c r="I222" t="s">
        <v>117</v>
      </c>
      <c r="J222" t="s">
        <v>122</v>
      </c>
      <c r="K222" s="4">
        <v>144</v>
      </c>
      <c r="L222" s="4">
        <v>156.96</v>
      </c>
      <c r="M222" s="4">
        <v>1872</v>
      </c>
      <c r="N222" s="4">
        <v>2040.48</v>
      </c>
      <c r="O222">
        <v>22</v>
      </c>
      <c r="P222" t="s">
        <v>135</v>
      </c>
      <c r="Q222">
        <v>2021</v>
      </c>
      <c r="R222" s="3">
        <v>44491</v>
      </c>
      <c r="S222" s="4">
        <v>408.096</v>
      </c>
      <c r="T222" s="4">
        <v>12.960000000000008</v>
      </c>
      <c r="U222" s="4">
        <v>168.4800000000001</v>
      </c>
      <c r="V222" s="23">
        <v>8.2568807339449588E-2</v>
      </c>
      <c r="W222" t="s">
        <v>178</v>
      </c>
      <c r="X222" t="s">
        <v>219</v>
      </c>
      <c r="Y222" t="s">
        <v>429</v>
      </c>
      <c r="Z222" s="4">
        <f>Tabla1_1[[#This Row],[Total Selling Value]]-Tabla1_1[[#This Row],[total_discount_value]]-Tabla1_1[[#This Row],[Total Buying Value]]</f>
        <v>-239.61599999999999</v>
      </c>
      <c r="AA222" s="23">
        <f>Tabla1_1[[#This Row],[beneficio_descuento]]/Tabla1_1[[#This Row],[Total Selling Value]]</f>
        <v>-0.11743119266055045</v>
      </c>
    </row>
    <row r="223" spans="1:27">
      <c r="A223">
        <v>44491</v>
      </c>
      <c r="B223" t="s">
        <v>57</v>
      </c>
      <c r="C223" t="s">
        <v>445</v>
      </c>
      <c r="D223">
        <v>1</v>
      </c>
      <c r="E223" t="s">
        <v>70</v>
      </c>
      <c r="F223" t="s">
        <v>138</v>
      </c>
      <c r="G223">
        <v>31</v>
      </c>
      <c r="H223" t="s">
        <v>109</v>
      </c>
      <c r="I223" t="s">
        <v>119</v>
      </c>
      <c r="J223" t="s">
        <v>125</v>
      </c>
      <c r="K223" s="4">
        <v>6</v>
      </c>
      <c r="L223" s="4">
        <v>7.8599999999999994</v>
      </c>
      <c r="M223" s="4">
        <v>6</v>
      </c>
      <c r="N223" s="4">
        <v>7.8599999999999994</v>
      </c>
      <c r="O223">
        <v>22</v>
      </c>
      <c r="P223" t="s">
        <v>135</v>
      </c>
      <c r="Q223">
        <v>2021</v>
      </c>
      <c r="R223" s="3">
        <v>44491</v>
      </c>
      <c r="S223" s="4">
        <v>2.4365999999999999</v>
      </c>
      <c r="T223" s="4">
        <v>1.8599999999999994</v>
      </c>
      <c r="U223" s="4">
        <v>1.8599999999999994</v>
      </c>
      <c r="V223" s="23">
        <v>0.23664122137404575</v>
      </c>
      <c r="W223" t="s">
        <v>179</v>
      </c>
      <c r="X223" t="s">
        <v>219</v>
      </c>
      <c r="Y223" t="s">
        <v>429</v>
      </c>
      <c r="Z223" s="4">
        <f>Tabla1_1[[#This Row],[Total Selling Value]]-Tabla1_1[[#This Row],[total_discount_value]]-Tabla1_1[[#This Row],[Total Buying Value]]</f>
        <v>-0.57660000000000089</v>
      </c>
      <c r="AA223" s="23">
        <f>Tabla1_1[[#This Row],[beneficio_descuento]]/Tabla1_1[[#This Row],[Total Selling Value]]</f>
        <v>-7.3358778625954316E-2</v>
      </c>
    </row>
    <row r="224" spans="1:27">
      <c r="A224">
        <v>44493</v>
      </c>
      <c r="B224" t="s">
        <v>51</v>
      </c>
      <c r="C224" t="s">
        <v>446</v>
      </c>
      <c r="D224">
        <v>3</v>
      </c>
      <c r="E224" t="s">
        <v>68</v>
      </c>
      <c r="F224" t="s">
        <v>138</v>
      </c>
      <c r="G224">
        <v>46</v>
      </c>
      <c r="H224" t="s">
        <v>103</v>
      </c>
      <c r="I224" t="s">
        <v>120</v>
      </c>
      <c r="J224" t="s">
        <v>124</v>
      </c>
      <c r="K224" s="4">
        <v>44</v>
      </c>
      <c r="L224" s="4">
        <v>48.4</v>
      </c>
      <c r="M224" s="4">
        <v>132</v>
      </c>
      <c r="N224" s="4">
        <v>145.19999999999999</v>
      </c>
      <c r="O224">
        <v>24</v>
      </c>
      <c r="P224" t="s">
        <v>135</v>
      </c>
      <c r="Q224">
        <v>2021</v>
      </c>
      <c r="R224" s="3">
        <v>44493</v>
      </c>
      <c r="S224" s="4">
        <v>66.792000000000002</v>
      </c>
      <c r="T224" s="4">
        <v>4.3999999999999986</v>
      </c>
      <c r="U224" s="4">
        <v>13.199999999999996</v>
      </c>
      <c r="V224" s="23">
        <v>9.0909090909090884E-2</v>
      </c>
      <c r="W224" t="s">
        <v>179</v>
      </c>
      <c r="X224" t="s">
        <v>219</v>
      </c>
      <c r="Y224" t="s">
        <v>429</v>
      </c>
      <c r="Z224" s="4">
        <f>Tabla1_1[[#This Row],[Total Selling Value]]-Tabla1_1[[#This Row],[total_discount_value]]-Tabla1_1[[#This Row],[Total Buying Value]]</f>
        <v>-53.592000000000013</v>
      </c>
      <c r="AA224" s="23">
        <f>Tabla1_1[[#This Row],[beneficio_descuento]]/Tabla1_1[[#This Row],[Total Selling Value]]</f>
        <v>-0.36909090909090919</v>
      </c>
    </row>
    <row r="225" spans="1:27">
      <c r="A225">
        <v>44494</v>
      </c>
      <c r="B225" t="s">
        <v>31</v>
      </c>
      <c r="C225" t="s">
        <v>447</v>
      </c>
      <c r="D225">
        <v>9</v>
      </c>
      <c r="E225" t="s">
        <v>71</v>
      </c>
      <c r="F225" t="s">
        <v>138</v>
      </c>
      <c r="G225">
        <v>32</v>
      </c>
      <c r="H225" t="s">
        <v>81</v>
      </c>
      <c r="I225" t="s">
        <v>118</v>
      </c>
      <c r="J225" t="s">
        <v>123</v>
      </c>
      <c r="K225" s="4">
        <v>76</v>
      </c>
      <c r="L225" s="4">
        <v>82.08</v>
      </c>
      <c r="M225" s="4">
        <v>684</v>
      </c>
      <c r="N225" s="4">
        <v>738.72</v>
      </c>
      <c r="O225">
        <v>25</v>
      </c>
      <c r="P225" t="s">
        <v>135</v>
      </c>
      <c r="Q225">
        <v>2021</v>
      </c>
      <c r="R225" s="3">
        <v>44494</v>
      </c>
      <c r="S225" s="4">
        <v>236.3904</v>
      </c>
      <c r="T225" s="4">
        <v>6.0799999999999983</v>
      </c>
      <c r="U225" s="4">
        <v>54.719999999999985</v>
      </c>
      <c r="V225" s="23">
        <v>7.4074074074074056E-2</v>
      </c>
      <c r="W225" t="s">
        <v>179</v>
      </c>
      <c r="X225" t="s">
        <v>219</v>
      </c>
      <c r="Y225" t="s">
        <v>429</v>
      </c>
      <c r="Z225" s="4">
        <f>Tabla1_1[[#This Row],[Total Selling Value]]-Tabla1_1[[#This Row],[total_discount_value]]-Tabla1_1[[#This Row],[Total Buying Value]]</f>
        <v>-181.67039999999997</v>
      </c>
      <c r="AA225" s="23">
        <f>Tabla1_1[[#This Row],[beneficio_descuento]]/Tabla1_1[[#This Row],[Total Selling Value]]</f>
        <v>-0.24592592592592588</v>
      </c>
    </row>
    <row r="226" spans="1:27">
      <c r="A226">
        <v>44495</v>
      </c>
      <c r="B226" t="s">
        <v>23</v>
      </c>
      <c r="C226" t="s">
        <v>448</v>
      </c>
      <c r="D226">
        <v>6</v>
      </c>
      <c r="E226" t="s">
        <v>68</v>
      </c>
      <c r="F226" t="s">
        <v>138</v>
      </c>
      <c r="G226">
        <v>2</v>
      </c>
      <c r="H226" t="s">
        <v>76</v>
      </c>
      <c r="I226" t="s">
        <v>119</v>
      </c>
      <c r="J226" t="s">
        <v>124</v>
      </c>
      <c r="K226" s="4">
        <v>44</v>
      </c>
      <c r="L226" s="4">
        <v>48.84</v>
      </c>
      <c r="M226" s="4">
        <v>264</v>
      </c>
      <c r="N226" s="4">
        <v>293.04000000000002</v>
      </c>
      <c r="O226">
        <v>26</v>
      </c>
      <c r="P226" t="s">
        <v>135</v>
      </c>
      <c r="Q226">
        <v>2021</v>
      </c>
      <c r="R226" s="3">
        <v>44495</v>
      </c>
      <c r="S226" s="4">
        <v>5.8608000000000002</v>
      </c>
      <c r="T226" s="4">
        <v>4.8400000000000034</v>
      </c>
      <c r="U226" s="4">
        <v>29.04000000000002</v>
      </c>
      <c r="V226" s="23">
        <v>9.9099099099099155E-2</v>
      </c>
      <c r="W226" t="s">
        <v>179</v>
      </c>
      <c r="X226" t="s">
        <v>219</v>
      </c>
      <c r="Y226" t="s">
        <v>429</v>
      </c>
      <c r="Z226" s="4">
        <f>Tabla1_1[[#This Row],[Total Selling Value]]-Tabla1_1[[#This Row],[total_discount_value]]-Tabla1_1[[#This Row],[Total Buying Value]]</f>
        <v>23.179200000000037</v>
      </c>
      <c r="AA226" s="23">
        <f>Tabla1_1[[#This Row],[beneficio_descuento]]/Tabla1_1[[#This Row],[Total Selling Value]]</f>
        <v>7.9099099099099221E-2</v>
      </c>
    </row>
    <row r="227" spans="1:27">
      <c r="A227">
        <v>44497</v>
      </c>
      <c r="B227" t="s">
        <v>45</v>
      </c>
      <c r="C227" t="s">
        <v>449</v>
      </c>
      <c r="D227">
        <v>1</v>
      </c>
      <c r="E227" t="s">
        <v>70</v>
      </c>
      <c r="F227" t="s">
        <v>138</v>
      </c>
      <c r="G227">
        <v>4</v>
      </c>
      <c r="H227" t="s">
        <v>96</v>
      </c>
      <c r="I227" t="s">
        <v>119</v>
      </c>
      <c r="J227" t="s">
        <v>123</v>
      </c>
      <c r="K227" s="4">
        <v>83</v>
      </c>
      <c r="L227" s="4">
        <v>94.62</v>
      </c>
      <c r="M227" s="4">
        <v>83</v>
      </c>
      <c r="N227" s="4">
        <v>94.62</v>
      </c>
      <c r="O227">
        <v>28</v>
      </c>
      <c r="P227" t="s">
        <v>135</v>
      </c>
      <c r="Q227">
        <v>2021</v>
      </c>
      <c r="R227" s="3">
        <v>44497</v>
      </c>
      <c r="S227" s="4">
        <v>3.7848000000000002</v>
      </c>
      <c r="T227" s="4">
        <v>11.620000000000005</v>
      </c>
      <c r="U227" s="4">
        <v>11.620000000000005</v>
      </c>
      <c r="V227" s="23">
        <v>0.1228070175438597</v>
      </c>
      <c r="W227" t="s">
        <v>179</v>
      </c>
      <c r="X227" t="s">
        <v>219</v>
      </c>
      <c r="Y227" t="s">
        <v>429</v>
      </c>
      <c r="Z227" s="4">
        <f>Tabla1_1[[#This Row],[Total Selling Value]]-Tabla1_1[[#This Row],[total_discount_value]]-Tabla1_1[[#This Row],[Total Buying Value]]</f>
        <v>7.8352000000000004</v>
      </c>
      <c r="AA227" s="23">
        <f>Tabla1_1[[#This Row],[beneficio_descuento]]/Tabla1_1[[#This Row],[Total Selling Value]]</f>
        <v>8.2807017543859648E-2</v>
      </c>
    </row>
    <row r="228" spans="1:27">
      <c r="A228">
        <v>44498</v>
      </c>
      <c r="B228" t="s">
        <v>21</v>
      </c>
      <c r="C228" t="s">
        <v>450</v>
      </c>
      <c r="D228">
        <v>14</v>
      </c>
      <c r="E228" t="s">
        <v>71</v>
      </c>
      <c r="F228" t="s">
        <v>71</v>
      </c>
      <c r="G228">
        <v>53</v>
      </c>
      <c r="H228" t="s">
        <v>74</v>
      </c>
      <c r="I228" t="s">
        <v>118</v>
      </c>
      <c r="J228" t="s">
        <v>123</v>
      </c>
      <c r="K228" s="4">
        <v>72</v>
      </c>
      <c r="L228" s="4">
        <v>79.92</v>
      </c>
      <c r="M228" s="4">
        <v>1008</v>
      </c>
      <c r="N228" s="4">
        <v>1118.8800000000001</v>
      </c>
      <c r="O228">
        <v>29</v>
      </c>
      <c r="P228" t="s">
        <v>135</v>
      </c>
      <c r="Q228">
        <v>2021</v>
      </c>
      <c r="R228" s="3">
        <v>44498</v>
      </c>
      <c r="S228" s="4">
        <v>593.0064000000001</v>
      </c>
      <c r="T228" s="4">
        <v>7.9200000000000017</v>
      </c>
      <c r="U228" s="4">
        <v>110.88000000000002</v>
      </c>
      <c r="V228" s="23">
        <v>9.9099099099099114E-2</v>
      </c>
      <c r="W228" t="s">
        <v>147</v>
      </c>
      <c r="X228" t="s">
        <v>216</v>
      </c>
      <c r="Y228" t="s">
        <v>429</v>
      </c>
      <c r="Z228" s="4">
        <f>Tabla1_1[[#This Row],[Total Selling Value]]-Tabla1_1[[#This Row],[total_discount_value]]-Tabla1_1[[#This Row],[Total Buying Value]]</f>
        <v>-482.12639999999999</v>
      </c>
      <c r="AA228" s="23">
        <f>Tabla1_1[[#This Row],[beneficio_descuento]]/Tabla1_1[[#This Row],[Total Selling Value]]</f>
        <v>-0.43090090090090083</v>
      </c>
    </row>
    <row r="229" spans="1:27">
      <c r="A229">
        <v>44500</v>
      </c>
      <c r="B229" t="s">
        <v>52</v>
      </c>
      <c r="C229" t="s">
        <v>451</v>
      </c>
      <c r="D229">
        <v>6</v>
      </c>
      <c r="E229" t="s">
        <v>71</v>
      </c>
      <c r="F229" t="s">
        <v>138</v>
      </c>
      <c r="G229">
        <v>49</v>
      </c>
      <c r="H229" t="s">
        <v>104</v>
      </c>
      <c r="I229" t="s">
        <v>117</v>
      </c>
      <c r="J229" t="s">
        <v>122</v>
      </c>
      <c r="K229" s="4">
        <v>126</v>
      </c>
      <c r="L229" s="4">
        <v>162.54</v>
      </c>
      <c r="M229" s="4">
        <v>756</v>
      </c>
      <c r="N229" s="4">
        <v>975.24</v>
      </c>
      <c r="O229">
        <v>31</v>
      </c>
      <c r="P229" t="s">
        <v>135</v>
      </c>
      <c r="Q229">
        <v>2021</v>
      </c>
      <c r="R229" s="3">
        <v>44500</v>
      </c>
      <c r="S229" s="4">
        <v>477.86759999999998</v>
      </c>
      <c r="T229" s="4">
        <v>36.539999999999992</v>
      </c>
      <c r="U229" s="4">
        <v>219.23999999999995</v>
      </c>
      <c r="V229" s="23">
        <v>0.22480620155038755</v>
      </c>
      <c r="W229" t="s">
        <v>147</v>
      </c>
      <c r="X229" t="s">
        <v>219</v>
      </c>
      <c r="Y229" t="s">
        <v>429</v>
      </c>
      <c r="Z229" s="4">
        <f>Tabla1_1[[#This Row],[Total Selling Value]]-Tabla1_1[[#This Row],[total_discount_value]]-Tabla1_1[[#This Row],[Total Buying Value]]</f>
        <v>-258.62759999999997</v>
      </c>
      <c r="AA229" s="23">
        <f>Tabla1_1[[#This Row],[beneficio_descuento]]/Tabla1_1[[#This Row],[Total Selling Value]]</f>
        <v>-0.26519379844961238</v>
      </c>
    </row>
    <row r="230" spans="1:27">
      <c r="A230">
        <v>44503</v>
      </c>
      <c r="B230" t="s">
        <v>22</v>
      </c>
      <c r="C230" t="s">
        <v>452</v>
      </c>
      <c r="D230">
        <v>12</v>
      </c>
      <c r="E230" t="s">
        <v>70</v>
      </c>
      <c r="F230" t="s">
        <v>138</v>
      </c>
      <c r="G230">
        <v>51</v>
      </c>
      <c r="H230" t="s">
        <v>75</v>
      </c>
      <c r="I230" t="s">
        <v>120</v>
      </c>
      <c r="J230" t="s">
        <v>123</v>
      </c>
      <c r="K230" s="4">
        <v>112</v>
      </c>
      <c r="L230" s="4">
        <v>122.08</v>
      </c>
      <c r="M230" s="4">
        <v>1344</v>
      </c>
      <c r="N230" s="4">
        <v>1464.96</v>
      </c>
      <c r="O230">
        <v>3</v>
      </c>
      <c r="P230" t="s">
        <v>136</v>
      </c>
      <c r="Q230">
        <v>2021</v>
      </c>
      <c r="R230" s="3">
        <v>44503</v>
      </c>
      <c r="S230" s="4">
        <v>747.12959999999998</v>
      </c>
      <c r="T230" s="4">
        <v>10.079999999999998</v>
      </c>
      <c r="U230" s="4">
        <v>120.95999999999998</v>
      </c>
      <c r="V230" s="23">
        <v>8.2568807339449532E-2</v>
      </c>
      <c r="W230" t="s">
        <v>147</v>
      </c>
      <c r="X230" t="s">
        <v>219</v>
      </c>
      <c r="Y230" t="s">
        <v>453</v>
      </c>
      <c r="Z230" s="4">
        <f>Tabla1_1[[#This Row],[Total Selling Value]]-Tabla1_1[[#This Row],[total_discount_value]]-Tabla1_1[[#This Row],[Total Buying Value]]</f>
        <v>-626.16959999999995</v>
      </c>
      <c r="AA230" s="23">
        <f>Tabla1_1[[#This Row],[beneficio_descuento]]/Tabla1_1[[#This Row],[Total Selling Value]]</f>
        <v>-0.42743119266055041</v>
      </c>
    </row>
    <row r="231" spans="1:27">
      <c r="A231">
        <v>44506</v>
      </c>
      <c r="B231" t="s">
        <v>63</v>
      </c>
      <c r="C231" t="s">
        <v>454</v>
      </c>
      <c r="D231">
        <v>10</v>
      </c>
      <c r="E231" t="s">
        <v>70</v>
      </c>
      <c r="F231" t="s">
        <v>71</v>
      </c>
      <c r="G231">
        <v>30</v>
      </c>
      <c r="H231" t="s">
        <v>116</v>
      </c>
      <c r="I231" t="s">
        <v>121</v>
      </c>
      <c r="J231" t="s">
        <v>123</v>
      </c>
      <c r="K231" s="4">
        <v>90</v>
      </c>
      <c r="L231" s="4">
        <v>96.3</v>
      </c>
      <c r="M231" s="4">
        <v>900</v>
      </c>
      <c r="N231" s="4">
        <v>963</v>
      </c>
      <c r="O231">
        <v>6</v>
      </c>
      <c r="P231" t="s">
        <v>136</v>
      </c>
      <c r="Q231">
        <v>2021</v>
      </c>
      <c r="R231" s="3">
        <v>44506</v>
      </c>
      <c r="S231" s="4">
        <v>288.89999999999998</v>
      </c>
      <c r="T231" s="4">
        <v>6.2999999999999972</v>
      </c>
      <c r="U231" s="4">
        <v>62.999999999999972</v>
      </c>
      <c r="V231" s="23">
        <v>6.5420560747663517E-2</v>
      </c>
      <c r="W231" t="s">
        <v>147</v>
      </c>
      <c r="X231" t="s">
        <v>216</v>
      </c>
      <c r="Y231" t="s">
        <v>453</v>
      </c>
      <c r="Z231" s="4">
        <f>Tabla1_1[[#This Row],[Total Selling Value]]-Tabla1_1[[#This Row],[total_discount_value]]-Tabla1_1[[#This Row],[Total Buying Value]]</f>
        <v>-225.89999999999998</v>
      </c>
      <c r="AA231" s="23">
        <f>Tabla1_1[[#This Row],[beneficio_descuento]]/Tabla1_1[[#This Row],[Total Selling Value]]</f>
        <v>-0.23457943925233643</v>
      </c>
    </row>
    <row r="232" spans="1:27">
      <c r="A232">
        <v>44508</v>
      </c>
      <c r="B232" t="s">
        <v>56</v>
      </c>
      <c r="C232" t="s">
        <v>455</v>
      </c>
      <c r="D232">
        <v>15</v>
      </c>
      <c r="E232" t="s">
        <v>70</v>
      </c>
      <c r="F232" t="s">
        <v>71</v>
      </c>
      <c r="G232">
        <v>8</v>
      </c>
      <c r="H232" t="s">
        <v>108</v>
      </c>
      <c r="I232" t="s">
        <v>119</v>
      </c>
      <c r="J232" t="s">
        <v>124</v>
      </c>
      <c r="K232" s="4">
        <v>43</v>
      </c>
      <c r="L232" s="4">
        <v>47.73</v>
      </c>
      <c r="M232" s="4">
        <v>645</v>
      </c>
      <c r="N232" s="4">
        <v>715.95</v>
      </c>
      <c r="O232">
        <v>8</v>
      </c>
      <c r="P232" t="s">
        <v>136</v>
      </c>
      <c r="Q232">
        <v>2021</v>
      </c>
      <c r="R232" s="3">
        <v>44508</v>
      </c>
      <c r="S232" s="4">
        <v>57.276000000000003</v>
      </c>
      <c r="T232" s="4">
        <v>4.7299999999999969</v>
      </c>
      <c r="U232" s="4">
        <v>70.94999999999996</v>
      </c>
      <c r="V232" s="23">
        <v>9.9099099099099031E-2</v>
      </c>
      <c r="W232" t="s">
        <v>179</v>
      </c>
      <c r="X232" t="s">
        <v>216</v>
      </c>
      <c r="Y232" t="s">
        <v>453</v>
      </c>
      <c r="Z232" s="4">
        <f>Tabla1_1[[#This Row],[Total Selling Value]]-Tabla1_1[[#This Row],[total_discount_value]]-Tabla1_1[[#This Row],[Total Buying Value]]</f>
        <v>13.674000000000092</v>
      </c>
      <c r="AA232" s="23">
        <f>Tabla1_1[[#This Row],[beneficio_descuento]]/Tabla1_1[[#This Row],[Total Selling Value]]</f>
        <v>1.9099099099099227E-2</v>
      </c>
    </row>
    <row r="233" spans="1:27">
      <c r="A233">
        <v>44510</v>
      </c>
      <c r="B233" t="s">
        <v>30</v>
      </c>
      <c r="C233" t="s">
        <v>456</v>
      </c>
      <c r="D233">
        <v>6</v>
      </c>
      <c r="E233" t="s">
        <v>71</v>
      </c>
      <c r="F233" t="s">
        <v>138</v>
      </c>
      <c r="G233">
        <v>28</v>
      </c>
      <c r="H233" t="s">
        <v>80</v>
      </c>
      <c r="I233" t="s">
        <v>118</v>
      </c>
      <c r="J233" t="s">
        <v>122</v>
      </c>
      <c r="K233" s="4">
        <v>120</v>
      </c>
      <c r="L233" s="4">
        <v>162</v>
      </c>
      <c r="M233" s="4">
        <v>720</v>
      </c>
      <c r="N233" s="4">
        <v>972</v>
      </c>
      <c r="O233">
        <v>10</v>
      </c>
      <c r="P233" t="s">
        <v>136</v>
      </c>
      <c r="Q233">
        <v>2021</v>
      </c>
      <c r="R233" s="3">
        <v>44510</v>
      </c>
      <c r="S233" s="4">
        <v>272.16000000000003</v>
      </c>
      <c r="T233" s="4">
        <v>42</v>
      </c>
      <c r="U233" s="4">
        <v>252</v>
      </c>
      <c r="V233" s="23">
        <v>0.25925925925925924</v>
      </c>
      <c r="W233" t="s">
        <v>179</v>
      </c>
      <c r="X233" t="s">
        <v>219</v>
      </c>
      <c r="Y233" t="s">
        <v>453</v>
      </c>
      <c r="Z233" s="4">
        <f>Tabla1_1[[#This Row],[Total Selling Value]]-Tabla1_1[[#This Row],[total_discount_value]]-Tabla1_1[[#This Row],[Total Buying Value]]</f>
        <v>-20.160000000000082</v>
      </c>
      <c r="AA233" s="23">
        <f>Tabla1_1[[#This Row],[beneficio_descuento]]/Tabla1_1[[#This Row],[Total Selling Value]]</f>
        <v>-2.0740740740740823E-2</v>
      </c>
    </row>
    <row r="234" spans="1:27">
      <c r="A234">
        <v>44511</v>
      </c>
      <c r="B234" t="s">
        <v>37</v>
      </c>
      <c r="C234" t="s">
        <v>457</v>
      </c>
      <c r="D234">
        <v>12</v>
      </c>
      <c r="E234" t="s">
        <v>68</v>
      </c>
      <c r="F234" t="s">
        <v>71</v>
      </c>
      <c r="G234">
        <v>39</v>
      </c>
      <c r="H234" t="s">
        <v>87</v>
      </c>
      <c r="I234" t="s">
        <v>118</v>
      </c>
      <c r="J234" t="s">
        <v>123</v>
      </c>
      <c r="K234" s="4">
        <v>90</v>
      </c>
      <c r="L234" s="4">
        <v>115.2</v>
      </c>
      <c r="M234" s="4">
        <v>1080</v>
      </c>
      <c r="N234" s="4">
        <v>1382.4</v>
      </c>
      <c r="O234">
        <v>11</v>
      </c>
      <c r="P234" t="s">
        <v>136</v>
      </c>
      <c r="Q234">
        <v>2021</v>
      </c>
      <c r="R234" s="3">
        <v>44511</v>
      </c>
      <c r="S234" s="4">
        <v>539.13600000000008</v>
      </c>
      <c r="T234" s="4">
        <v>25.200000000000003</v>
      </c>
      <c r="U234" s="4">
        <v>302.40000000000003</v>
      </c>
      <c r="V234" s="23">
        <v>0.21875</v>
      </c>
      <c r="W234" t="s">
        <v>147</v>
      </c>
      <c r="X234" t="s">
        <v>216</v>
      </c>
      <c r="Y234" t="s">
        <v>453</v>
      </c>
      <c r="Z234" s="4">
        <f>Tabla1_1[[#This Row],[Total Selling Value]]-Tabla1_1[[#This Row],[total_discount_value]]-Tabla1_1[[#This Row],[Total Buying Value]]</f>
        <v>-236.73599999999999</v>
      </c>
      <c r="AA234" s="23">
        <f>Tabla1_1[[#This Row],[beneficio_descuento]]/Tabla1_1[[#This Row],[Total Selling Value]]</f>
        <v>-0.17124999999999999</v>
      </c>
    </row>
    <row r="235" spans="1:27">
      <c r="A235">
        <v>44512</v>
      </c>
      <c r="B235" t="s">
        <v>40</v>
      </c>
      <c r="C235" t="s">
        <v>458</v>
      </c>
      <c r="D235">
        <v>3</v>
      </c>
      <c r="E235" t="s">
        <v>71</v>
      </c>
      <c r="F235" t="s">
        <v>138</v>
      </c>
      <c r="G235">
        <v>26</v>
      </c>
      <c r="H235" t="s">
        <v>90</v>
      </c>
      <c r="I235" t="s">
        <v>120</v>
      </c>
      <c r="J235" t="s">
        <v>122</v>
      </c>
      <c r="K235" s="4">
        <v>148</v>
      </c>
      <c r="L235" s="4">
        <v>164.28</v>
      </c>
      <c r="M235" s="4">
        <v>444</v>
      </c>
      <c r="N235" s="4">
        <v>492.84</v>
      </c>
      <c r="O235">
        <v>12</v>
      </c>
      <c r="P235" t="s">
        <v>136</v>
      </c>
      <c r="Q235">
        <v>2021</v>
      </c>
      <c r="R235" s="3">
        <v>44512</v>
      </c>
      <c r="S235" s="4">
        <v>128.13839999999999</v>
      </c>
      <c r="T235" s="4">
        <v>16.28</v>
      </c>
      <c r="U235" s="4">
        <v>48.84</v>
      </c>
      <c r="V235" s="23">
        <v>9.9099099099099114E-2</v>
      </c>
      <c r="W235" t="s">
        <v>179</v>
      </c>
      <c r="X235" t="s">
        <v>219</v>
      </c>
      <c r="Y235" t="s">
        <v>453</v>
      </c>
      <c r="Z235" s="4">
        <f>Tabla1_1[[#This Row],[Total Selling Value]]-Tabla1_1[[#This Row],[total_discount_value]]-Tabla1_1[[#This Row],[Total Buying Value]]</f>
        <v>-79.298400000000015</v>
      </c>
      <c r="AA235" s="23">
        <f>Tabla1_1[[#This Row],[beneficio_descuento]]/Tabla1_1[[#This Row],[Total Selling Value]]</f>
        <v>-0.16090090090090095</v>
      </c>
    </row>
    <row r="236" spans="1:27">
      <c r="A236">
        <v>44520</v>
      </c>
      <c r="B236" t="s">
        <v>33</v>
      </c>
      <c r="C236" t="s">
        <v>459</v>
      </c>
      <c r="D236">
        <v>14</v>
      </c>
      <c r="E236" t="s">
        <v>71</v>
      </c>
      <c r="F236" t="s">
        <v>71</v>
      </c>
      <c r="G236">
        <v>18</v>
      </c>
      <c r="H236" t="s">
        <v>83</v>
      </c>
      <c r="I236" t="s">
        <v>121</v>
      </c>
      <c r="J236" t="s">
        <v>124</v>
      </c>
      <c r="K236" s="4">
        <v>55</v>
      </c>
      <c r="L236" s="4">
        <v>58.3</v>
      </c>
      <c r="M236" s="4">
        <v>770</v>
      </c>
      <c r="N236" s="4">
        <v>816.19999999999993</v>
      </c>
      <c r="O236">
        <v>20</v>
      </c>
      <c r="P236" t="s">
        <v>136</v>
      </c>
      <c r="Q236">
        <v>2021</v>
      </c>
      <c r="R236" s="3">
        <v>44520</v>
      </c>
      <c r="S236" s="4">
        <v>146.91599999999997</v>
      </c>
      <c r="T236" s="4">
        <v>3.2999999999999972</v>
      </c>
      <c r="U236" s="4">
        <v>46.19999999999996</v>
      </c>
      <c r="V236" s="23">
        <v>5.6603773584905613E-2</v>
      </c>
      <c r="W236" t="s">
        <v>147</v>
      </c>
      <c r="X236" t="s">
        <v>216</v>
      </c>
      <c r="Y236" t="s">
        <v>453</v>
      </c>
      <c r="Z236" s="4">
        <f>Tabla1_1[[#This Row],[Total Selling Value]]-Tabla1_1[[#This Row],[total_discount_value]]-Tabla1_1[[#This Row],[Total Buying Value]]</f>
        <v>-100.71600000000001</v>
      </c>
      <c r="AA236" s="23">
        <f>Tabla1_1[[#This Row],[beneficio_descuento]]/Tabla1_1[[#This Row],[Total Selling Value]]</f>
        <v>-0.12339622641509436</v>
      </c>
    </row>
    <row r="237" spans="1:27">
      <c r="A237">
        <v>44520</v>
      </c>
      <c r="B237" t="s">
        <v>45</v>
      </c>
      <c r="C237" t="s">
        <v>460</v>
      </c>
      <c r="D237">
        <v>11</v>
      </c>
      <c r="E237" t="s">
        <v>71</v>
      </c>
      <c r="F237" t="s">
        <v>138</v>
      </c>
      <c r="G237">
        <v>17</v>
      </c>
      <c r="H237" t="s">
        <v>96</v>
      </c>
      <c r="I237" t="s">
        <v>119</v>
      </c>
      <c r="J237" t="s">
        <v>123</v>
      </c>
      <c r="K237" s="4">
        <v>83</v>
      </c>
      <c r="L237" s="4">
        <v>94.62</v>
      </c>
      <c r="M237" s="4">
        <v>913</v>
      </c>
      <c r="N237" s="4">
        <v>1040.82</v>
      </c>
      <c r="O237">
        <v>20</v>
      </c>
      <c r="P237" t="s">
        <v>136</v>
      </c>
      <c r="Q237">
        <v>2021</v>
      </c>
      <c r="R237" s="3">
        <v>44520</v>
      </c>
      <c r="S237" s="4">
        <v>176.93940000000001</v>
      </c>
      <c r="T237" s="4">
        <v>11.620000000000005</v>
      </c>
      <c r="U237" s="4">
        <v>127.82000000000005</v>
      </c>
      <c r="V237" s="23">
        <v>0.1228070175438597</v>
      </c>
      <c r="W237" t="s">
        <v>147</v>
      </c>
      <c r="X237" t="s">
        <v>219</v>
      </c>
      <c r="Y237" t="s">
        <v>453</v>
      </c>
      <c r="Z237" s="4">
        <f>Tabla1_1[[#This Row],[Total Selling Value]]-Tabla1_1[[#This Row],[total_discount_value]]-Tabla1_1[[#This Row],[Total Buying Value]]</f>
        <v>-49.119400000000041</v>
      </c>
      <c r="AA237" s="23">
        <f>Tabla1_1[[#This Row],[beneficio_descuento]]/Tabla1_1[[#This Row],[Total Selling Value]]</f>
        <v>-4.7192982456140391E-2</v>
      </c>
    </row>
    <row r="238" spans="1:27">
      <c r="A238">
        <v>44521</v>
      </c>
      <c r="B238" t="s">
        <v>29</v>
      </c>
      <c r="C238" t="s">
        <v>461</v>
      </c>
      <c r="D238">
        <v>1</v>
      </c>
      <c r="E238" t="s">
        <v>68</v>
      </c>
      <c r="F238" t="s">
        <v>71</v>
      </c>
      <c r="G238">
        <v>40</v>
      </c>
      <c r="H238" t="s">
        <v>113</v>
      </c>
      <c r="I238" t="s">
        <v>120</v>
      </c>
      <c r="J238" t="s">
        <v>123</v>
      </c>
      <c r="K238" s="4">
        <v>112</v>
      </c>
      <c r="L238" s="4">
        <v>146.72</v>
      </c>
      <c r="M238" s="4">
        <v>112</v>
      </c>
      <c r="N238" s="4">
        <v>146.72</v>
      </c>
      <c r="O238">
        <v>21</v>
      </c>
      <c r="P238" t="s">
        <v>136</v>
      </c>
      <c r="Q238">
        <v>2021</v>
      </c>
      <c r="R238" s="3">
        <v>44521</v>
      </c>
      <c r="S238" s="4">
        <v>58.688000000000002</v>
      </c>
      <c r="T238" s="4">
        <v>34.72</v>
      </c>
      <c r="U238" s="4">
        <v>34.72</v>
      </c>
      <c r="V238" s="23">
        <v>0.23664122137404581</v>
      </c>
      <c r="W238" t="s">
        <v>179</v>
      </c>
      <c r="X238" t="s">
        <v>216</v>
      </c>
      <c r="Y238" t="s">
        <v>453</v>
      </c>
      <c r="Z238" s="4">
        <f>Tabla1_1[[#This Row],[Total Selling Value]]-Tabla1_1[[#This Row],[total_discount_value]]-Tabla1_1[[#This Row],[Total Buying Value]]</f>
        <v>-23.968000000000004</v>
      </c>
      <c r="AA238" s="23">
        <f>Tabla1_1[[#This Row],[beneficio_descuento]]/Tabla1_1[[#This Row],[Total Selling Value]]</f>
        <v>-0.16335877862595422</v>
      </c>
    </row>
    <row r="239" spans="1:27">
      <c r="A239">
        <v>44521</v>
      </c>
      <c r="B239" t="s">
        <v>35</v>
      </c>
      <c r="C239" t="s">
        <v>462</v>
      </c>
      <c r="D239">
        <v>1</v>
      </c>
      <c r="E239" t="s">
        <v>71</v>
      </c>
      <c r="F239" t="s">
        <v>138</v>
      </c>
      <c r="G239">
        <v>18</v>
      </c>
      <c r="H239" t="s">
        <v>85</v>
      </c>
      <c r="I239" t="s">
        <v>119</v>
      </c>
      <c r="J239" t="s">
        <v>123</v>
      </c>
      <c r="K239" s="4">
        <v>75</v>
      </c>
      <c r="L239" s="4">
        <v>85.5</v>
      </c>
      <c r="M239" s="4">
        <v>75</v>
      </c>
      <c r="N239" s="4">
        <v>85.5</v>
      </c>
      <c r="O239">
        <v>21</v>
      </c>
      <c r="P239" t="s">
        <v>136</v>
      </c>
      <c r="Q239">
        <v>2021</v>
      </c>
      <c r="R239" s="3">
        <v>44521</v>
      </c>
      <c r="S239" s="4">
        <v>15.389999999999999</v>
      </c>
      <c r="T239" s="4">
        <v>10.5</v>
      </c>
      <c r="U239" s="4">
        <v>10.5</v>
      </c>
      <c r="V239" s="23">
        <v>0.12280701754385964</v>
      </c>
      <c r="W239" t="s">
        <v>179</v>
      </c>
      <c r="X239" t="s">
        <v>219</v>
      </c>
      <c r="Y239" t="s">
        <v>453</v>
      </c>
      <c r="Z239" s="4">
        <f>Tabla1_1[[#This Row],[Total Selling Value]]-Tabla1_1[[#This Row],[total_discount_value]]-Tabla1_1[[#This Row],[Total Buying Value]]</f>
        <v>-4.8900000000000006</v>
      </c>
      <c r="AA239" s="23">
        <f>Tabla1_1[[#This Row],[beneficio_descuento]]/Tabla1_1[[#This Row],[Total Selling Value]]</f>
        <v>-5.7192982456140358E-2</v>
      </c>
    </row>
    <row r="240" spans="1:27">
      <c r="A240">
        <v>44527</v>
      </c>
      <c r="B240" t="s">
        <v>55</v>
      </c>
      <c r="C240" t="s">
        <v>463</v>
      </c>
      <c r="D240">
        <v>8</v>
      </c>
      <c r="E240" t="s">
        <v>71</v>
      </c>
      <c r="F240" t="s">
        <v>71</v>
      </c>
      <c r="G240">
        <v>25</v>
      </c>
      <c r="H240" t="s">
        <v>107</v>
      </c>
      <c r="I240" t="s">
        <v>120</v>
      </c>
      <c r="J240" t="s">
        <v>123</v>
      </c>
      <c r="K240" s="4">
        <v>73</v>
      </c>
      <c r="L240" s="4">
        <v>94.17</v>
      </c>
      <c r="M240" s="4">
        <v>584</v>
      </c>
      <c r="N240" s="4">
        <v>753.36</v>
      </c>
      <c r="O240">
        <v>27</v>
      </c>
      <c r="P240" t="s">
        <v>136</v>
      </c>
      <c r="Q240">
        <v>2021</v>
      </c>
      <c r="R240" s="3">
        <v>44527</v>
      </c>
      <c r="S240" s="4">
        <v>188.34</v>
      </c>
      <c r="T240" s="4">
        <v>21.17</v>
      </c>
      <c r="U240" s="4">
        <v>169.36</v>
      </c>
      <c r="V240" s="23">
        <v>0.22480620155038761</v>
      </c>
      <c r="W240" t="s">
        <v>179</v>
      </c>
      <c r="X240" t="s">
        <v>216</v>
      </c>
      <c r="Y240" t="s">
        <v>453</v>
      </c>
      <c r="Z240" s="4">
        <f>Tabla1_1[[#This Row],[Total Selling Value]]-Tabla1_1[[#This Row],[total_discount_value]]-Tabla1_1[[#This Row],[Total Buying Value]]</f>
        <v>-18.980000000000018</v>
      </c>
      <c r="AA240" s="23">
        <f>Tabla1_1[[#This Row],[beneficio_descuento]]/Tabla1_1[[#This Row],[Total Selling Value]]</f>
        <v>-2.5193798449612427E-2</v>
      </c>
    </row>
    <row r="241" spans="1:27">
      <c r="A241">
        <v>44528</v>
      </c>
      <c r="B241" t="s">
        <v>37</v>
      </c>
      <c r="C241" t="s">
        <v>464</v>
      </c>
      <c r="D241">
        <v>2</v>
      </c>
      <c r="E241" t="s">
        <v>70</v>
      </c>
      <c r="F241" t="s">
        <v>138</v>
      </c>
      <c r="G241">
        <v>23</v>
      </c>
      <c r="H241" t="s">
        <v>87</v>
      </c>
      <c r="I241" t="s">
        <v>118</v>
      </c>
      <c r="J241" t="s">
        <v>123</v>
      </c>
      <c r="K241" s="4">
        <v>90</v>
      </c>
      <c r="L241" s="4">
        <v>115.2</v>
      </c>
      <c r="M241" s="4">
        <v>180</v>
      </c>
      <c r="N241" s="4">
        <v>230.4</v>
      </c>
      <c r="O241">
        <v>28</v>
      </c>
      <c r="P241" t="s">
        <v>136</v>
      </c>
      <c r="Q241">
        <v>2021</v>
      </c>
      <c r="R241" s="3">
        <v>44528</v>
      </c>
      <c r="S241" s="4">
        <v>52.992000000000004</v>
      </c>
      <c r="T241" s="4">
        <v>25.200000000000003</v>
      </c>
      <c r="U241" s="4">
        <v>50.400000000000006</v>
      </c>
      <c r="V241" s="23">
        <v>0.21875000000000003</v>
      </c>
      <c r="W241" t="s">
        <v>179</v>
      </c>
      <c r="X241" t="s">
        <v>219</v>
      </c>
      <c r="Y241" t="s">
        <v>453</v>
      </c>
      <c r="Z241" s="4">
        <f>Tabla1_1[[#This Row],[Total Selling Value]]-Tabla1_1[[#This Row],[total_discount_value]]-Tabla1_1[[#This Row],[Total Buying Value]]</f>
        <v>-2.5919999999999845</v>
      </c>
      <c r="AA241" s="23">
        <f>Tabla1_1[[#This Row],[beneficio_descuento]]/Tabla1_1[[#This Row],[Total Selling Value]]</f>
        <v>-1.1249999999999932E-2</v>
      </c>
    </row>
    <row r="242" spans="1:27">
      <c r="A242">
        <v>44530</v>
      </c>
      <c r="B242" t="s">
        <v>54</v>
      </c>
      <c r="C242" t="s">
        <v>465</v>
      </c>
      <c r="D242">
        <v>15</v>
      </c>
      <c r="E242" t="s">
        <v>70</v>
      </c>
      <c r="F242" t="s">
        <v>71</v>
      </c>
      <c r="G242">
        <v>8</v>
      </c>
      <c r="H242" t="s">
        <v>106</v>
      </c>
      <c r="I242" t="s">
        <v>118</v>
      </c>
      <c r="J242" t="s">
        <v>125</v>
      </c>
      <c r="K242" s="4">
        <v>37</v>
      </c>
      <c r="L242" s="4">
        <v>42.55</v>
      </c>
      <c r="M242" s="4">
        <v>555</v>
      </c>
      <c r="N242" s="4">
        <v>638.25</v>
      </c>
      <c r="O242">
        <v>30</v>
      </c>
      <c r="P242" t="s">
        <v>136</v>
      </c>
      <c r="Q242">
        <v>2021</v>
      </c>
      <c r="R242" s="3">
        <v>44530</v>
      </c>
      <c r="S242" s="4">
        <v>51.06</v>
      </c>
      <c r="T242" s="4">
        <v>5.5499999999999972</v>
      </c>
      <c r="U242" s="4">
        <v>83.249999999999957</v>
      </c>
      <c r="V242" s="23">
        <v>0.13043478260869559</v>
      </c>
      <c r="W242" t="s">
        <v>179</v>
      </c>
      <c r="X242" t="s">
        <v>216</v>
      </c>
      <c r="Y242" t="s">
        <v>453</v>
      </c>
      <c r="Z242" s="4">
        <f>Tabla1_1[[#This Row],[Total Selling Value]]-Tabla1_1[[#This Row],[total_discount_value]]-Tabla1_1[[#This Row],[Total Buying Value]]</f>
        <v>32.190000000000055</v>
      </c>
      <c r="AA242" s="23">
        <f>Tabla1_1[[#This Row],[beneficio_descuento]]/Tabla1_1[[#This Row],[Total Selling Value]]</f>
        <v>5.0434782608695737E-2</v>
      </c>
    </row>
    <row r="243" spans="1:27">
      <c r="A243">
        <v>44532</v>
      </c>
      <c r="B243" t="s">
        <v>41</v>
      </c>
      <c r="C243" t="s">
        <v>466</v>
      </c>
      <c r="D243">
        <v>10</v>
      </c>
      <c r="E243" t="s">
        <v>70</v>
      </c>
      <c r="F243" t="s">
        <v>138</v>
      </c>
      <c r="G243">
        <v>43</v>
      </c>
      <c r="H243" t="s">
        <v>91</v>
      </c>
      <c r="I243" t="s">
        <v>120</v>
      </c>
      <c r="J243" t="s">
        <v>125</v>
      </c>
      <c r="K243" s="4">
        <v>13</v>
      </c>
      <c r="L243" s="4">
        <v>16.64</v>
      </c>
      <c r="M243" s="4">
        <v>130</v>
      </c>
      <c r="N243" s="4">
        <v>166.4</v>
      </c>
      <c r="O243">
        <v>2</v>
      </c>
      <c r="P243" t="s">
        <v>137</v>
      </c>
      <c r="Q243">
        <v>2021</v>
      </c>
      <c r="R243" s="3">
        <v>44532</v>
      </c>
      <c r="S243" s="4">
        <v>71.552000000000007</v>
      </c>
      <c r="T243" s="4">
        <v>3.6400000000000006</v>
      </c>
      <c r="U243" s="4">
        <v>36.400000000000006</v>
      </c>
      <c r="V243" s="23">
        <v>0.21875000000000003</v>
      </c>
      <c r="W243" t="s">
        <v>179</v>
      </c>
      <c r="X243" t="s">
        <v>219</v>
      </c>
      <c r="Y243" t="s">
        <v>467</v>
      </c>
      <c r="Z243" s="4">
        <f>Tabla1_1[[#This Row],[Total Selling Value]]-Tabla1_1[[#This Row],[total_discount_value]]-Tabla1_1[[#This Row],[Total Buying Value]]</f>
        <v>-35.152000000000001</v>
      </c>
      <c r="AA243" s="23">
        <f>Tabla1_1[[#This Row],[beneficio_descuento]]/Tabla1_1[[#This Row],[Total Selling Value]]</f>
        <v>-0.21124999999999999</v>
      </c>
    </row>
    <row r="244" spans="1:27">
      <c r="A244">
        <v>44533</v>
      </c>
      <c r="B244" t="s">
        <v>33</v>
      </c>
      <c r="C244" t="s">
        <v>468</v>
      </c>
      <c r="D244">
        <v>2</v>
      </c>
      <c r="E244" t="s">
        <v>71</v>
      </c>
      <c r="F244" t="s">
        <v>138</v>
      </c>
      <c r="G244">
        <v>0</v>
      </c>
      <c r="H244" t="s">
        <v>83</v>
      </c>
      <c r="I244" t="s">
        <v>121</v>
      </c>
      <c r="J244" t="s">
        <v>124</v>
      </c>
      <c r="K244" s="4">
        <v>55</v>
      </c>
      <c r="L244" s="4">
        <v>58.3</v>
      </c>
      <c r="M244" s="4">
        <v>110</v>
      </c>
      <c r="N244" s="4">
        <v>116.6</v>
      </c>
      <c r="O244">
        <v>3</v>
      </c>
      <c r="P244" t="s">
        <v>137</v>
      </c>
      <c r="Q244">
        <v>2021</v>
      </c>
      <c r="R244" s="3">
        <v>44533</v>
      </c>
      <c r="S244" s="4">
        <v>0</v>
      </c>
      <c r="T244" s="4">
        <v>3.2999999999999972</v>
      </c>
      <c r="U244" s="4">
        <v>6.5999999999999943</v>
      </c>
      <c r="V244" s="23">
        <v>5.6603773584905613E-2</v>
      </c>
      <c r="W244" t="s">
        <v>179</v>
      </c>
      <c r="X244" t="s">
        <v>219</v>
      </c>
      <c r="Y244" t="s">
        <v>467</v>
      </c>
      <c r="Z244" s="4">
        <f>Tabla1_1[[#This Row],[Total Selling Value]]-Tabla1_1[[#This Row],[total_discount_value]]-Tabla1_1[[#This Row],[Total Buying Value]]</f>
        <v>6.5999999999999943</v>
      </c>
      <c r="AA244" s="23">
        <f>Tabla1_1[[#This Row],[beneficio_descuento]]/Tabla1_1[[#This Row],[Total Selling Value]]</f>
        <v>5.6603773584905613E-2</v>
      </c>
    </row>
    <row r="245" spans="1:27">
      <c r="A245">
        <v>44533</v>
      </c>
      <c r="B245" t="s">
        <v>60</v>
      </c>
      <c r="C245" t="s">
        <v>469</v>
      </c>
      <c r="D245">
        <v>8</v>
      </c>
      <c r="E245" t="s">
        <v>71</v>
      </c>
      <c r="F245" t="s">
        <v>71</v>
      </c>
      <c r="G245">
        <v>25</v>
      </c>
      <c r="H245" t="s">
        <v>112</v>
      </c>
      <c r="I245" t="s">
        <v>120</v>
      </c>
      <c r="J245" t="s">
        <v>122</v>
      </c>
      <c r="K245" s="4">
        <v>150</v>
      </c>
      <c r="L245" s="4">
        <v>210</v>
      </c>
      <c r="M245" s="4">
        <v>1200</v>
      </c>
      <c r="N245" s="4">
        <v>1680</v>
      </c>
      <c r="O245">
        <v>3</v>
      </c>
      <c r="P245" t="s">
        <v>137</v>
      </c>
      <c r="Q245">
        <v>2021</v>
      </c>
      <c r="R245" s="3">
        <v>44533</v>
      </c>
      <c r="S245" s="4">
        <v>420</v>
      </c>
      <c r="T245" s="4">
        <v>60</v>
      </c>
      <c r="U245" s="4">
        <v>480</v>
      </c>
      <c r="V245" s="23">
        <v>0.2857142857142857</v>
      </c>
      <c r="W245" t="s">
        <v>147</v>
      </c>
      <c r="X245" t="s">
        <v>216</v>
      </c>
      <c r="Y245" t="s">
        <v>467</v>
      </c>
      <c r="Z245" s="4">
        <f>Tabla1_1[[#This Row],[Total Selling Value]]-Tabla1_1[[#This Row],[total_discount_value]]-Tabla1_1[[#This Row],[Total Buying Value]]</f>
        <v>60</v>
      </c>
      <c r="AA245" s="23">
        <f>Tabla1_1[[#This Row],[beneficio_descuento]]/Tabla1_1[[#This Row],[Total Selling Value]]</f>
        <v>3.5714285714285712E-2</v>
      </c>
    </row>
    <row r="246" spans="1:27">
      <c r="A246">
        <v>44535</v>
      </c>
      <c r="B246" t="s">
        <v>23</v>
      </c>
      <c r="C246" t="s">
        <v>470</v>
      </c>
      <c r="D246">
        <v>15</v>
      </c>
      <c r="E246" t="s">
        <v>70</v>
      </c>
      <c r="F246" t="s">
        <v>138</v>
      </c>
      <c r="G246">
        <v>24</v>
      </c>
      <c r="H246" t="s">
        <v>76</v>
      </c>
      <c r="I246" t="s">
        <v>119</v>
      </c>
      <c r="J246" t="s">
        <v>124</v>
      </c>
      <c r="K246" s="4">
        <v>44</v>
      </c>
      <c r="L246" s="4">
        <v>48.84</v>
      </c>
      <c r="M246" s="4">
        <v>660</v>
      </c>
      <c r="N246" s="4">
        <v>732.6</v>
      </c>
      <c r="O246">
        <v>5</v>
      </c>
      <c r="P246" t="s">
        <v>137</v>
      </c>
      <c r="Q246">
        <v>2021</v>
      </c>
      <c r="R246" s="3">
        <v>44535</v>
      </c>
      <c r="S246" s="4">
        <v>175.82400000000001</v>
      </c>
      <c r="T246" s="4">
        <v>4.8400000000000034</v>
      </c>
      <c r="U246" s="4">
        <v>72.600000000000051</v>
      </c>
      <c r="V246" s="23">
        <v>9.9099099099099169E-2</v>
      </c>
      <c r="W246" t="s">
        <v>179</v>
      </c>
      <c r="X246" t="s">
        <v>219</v>
      </c>
      <c r="Y246" t="s">
        <v>467</v>
      </c>
      <c r="Z246" s="4">
        <f>Tabla1_1[[#This Row],[Total Selling Value]]-Tabla1_1[[#This Row],[total_discount_value]]-Tabla1_1[[#This Row],[Total Buying Value]]</f>
        <v>-103.22399999999993</v>
      </c>
      <c r="AA246" s="23">
        <f>Tabla1_1[[#This Row],[beneficio_descuento]]/Tabla1_1[[#This Row],[Total Selling Value]]</f>
        <v>-0.14090090090090079</v>
      </c>
    </row>
    <row r="247" spans="1:27">
      <c r="A247">
        <v>44535</v>
      </c>
      <c r="B247" t="s">
        <v>40</v>
      </c>
      <c r="C247" t="s">
        <v>471</v>
      </c>
      <c r="D247">
        <v>1</v>
      </c>
      <c r="E247" t="s">
        <v>70</v>
      </c>
      <c r="F247" t="s">
        <v>71</v>
      </c>
      <c r="G247">
        <v>40</v>
      </c>
      <c r="H247" t="s">
        <v>90</v>
      </c>
      <c r="I247" t="s">
        <v>120</v>
      </c>
      <c r="J247" t="s">
        <v>122</v>
      </c>
      <c r="K247" s="4">
        <v>148</v>
      </c>
      <c r="L247" s="4">
        <v>164.28</v>
      </c>
      <c r="M247" s="4">
        <v>148</v>
      </c>
      <c r="N247" s="4">
        <v>164.28</v>
      </c>
      <c r="O247">
        <v>5</v>
      </c>
      <c r="P247" t="s">
        <v>137</v>
      </c>
      <c r="Q247">
        <v>2021</v>
      </c>
      <c r="R247" s="3">
        <v>44535</v>
      </c>
      <c r="S247" s="4">
        <v>65.712000000000003</v>
      </c>
      <c r="T247" s="4">
        <v>16.28</v>
      </c>
      <c r="U247" s="4">
        <v>16.28</v>
      </c>
      <c r="V247" s="23">
        <v>9.90990990990991E-2</v>
      </c>
      <c r="W247" t="s">
        <v>179</v>
      </c>
      <c r="X247" t="s">
        <v>216</v>
      </c>
      <c r="Y247" t="s">
        <v>467</v>
      </c>
      <c r="Z247" s="4">
        <f>Tabla1_1[[#This Row],[Total Selling Value]]-Tabla1_1[[#This Row],[total_discount_value]]-Tabla1_1[[#This Row],[Total Buying Value]]</f>
        <v>-49.432000000000002</v>
      </c>
      <c r="AA247" s="23">
        <f>Tabla1_1[[#This Row],[beneficio_descuento]]/Tabla1_1[[#This Row],[Total Selling Value]]</f>
        <v>-0.30090090090090094</v>
      </c>
    </row>
    <row r="248" spans="1:27">
      <c r="A248">
        <v>44537</v>
      </c>
      <c r="B248" t="s">
        <v>22</v>
      </c>
      <c r="C248" t="s">
        <v>472</v>
      </c>
      <c r="D248">
        <v>8</v>
      </c>
      <c r="E248" t="s">
        <v>70</v>
      </c>
      <c r="F248" t="s">
        <v>71</v>
      </c>
      <c r="G248">
        <v>7</v>
      </c>
      <c r="H248" t="s">
        <v>75</v>
      </c>
      <c r="I248" t="s">
        <v>120</v>
      </c>
      <c r="J248" t="s">
        <v>123</v>
      </c>
      <c r="K248" s="4">
        <v>112</v>
      </c>
      <c r="L248" s="4">
        <v>122.08</v>
      </c>
      <c r="M248" s="4">
        <v>896</v>
      </c>
      <c r="N248" s="4">
        <v>976.64</v>
      </c>
      <c r="O248">
        <v>7</v>
      </c>
      <c r="P248" t="s">
        <v>137</v>
      </c>
      <c r="Q248">
        <v>2021</v>
      </c>
      <c r="R248" s="3">
        <v>44537</v>
      </c>
      <c r="S248" s="4">
        <v>68.364800000000002</v>
      </c>
      <c r="T248" s="4">
        <v>10.079999999999998</v>
      </c>
      <c r="U248" s="4">
        <v>80.639999999999986</v>
      </c>
      <c r="V248" s="23">
        <v>8.2568807339449532E-2</v>
      </c>
      <c r="W248" t="s">
        <v>147</v>
      </c>
      <c r="X248" t="s">
        <v>216</v>
      </c>
      <c r="Y248" t="s">
        <v>467</v>
      </c>
      <c r="Z248" s="4">
        <f>Tabla1_1[[#This Row],[Total Selling Value]]-Tabla1_1[[#This Row],[total_discount_value]]-Tabla1_1[[#This Row],[Total Buying Value]]</f>
        <v>12.275200000000041</v>
      </c>
      <c r="AA248" s="23">
        <f>Tabla1_1[[#This Row],[beneficio_descuento]]/Tabla1_1[[#This Row],[Total Selling Value]]</f>
        <v>1.2568807339449583E-2</v>
      </c>
    </row>
    <row r="249" spans="1:27">
      <c r="A249">
        <v>44538</v>
      </c>
      <c r="B249" t="s">
        <v>31</v>
      </c>
      <c r="C249" t="s">
        <v>473</v>
      </c>
      <c r="D249">
        <v>14</v>
      </c>
      <c r="E249" t="s">
        <v>70</v>
      </c>
      <c r="F249" t="s">
        <v>71</v>
      </c>
      <c r="G249">
        <v>33</v>
      </c>
      <c r="H249" t="s">
        <v>81</v>
      </c>
      <c r="I249" t="s">
        <v>118</v>
      </c>
      <c r="J249" t="s">
        <v>123</v>
      </c>
      <c r="K249" s="4">
        <v>76</v>
      </c>
      <c r="L249" s="4">
        <v>82.08</v>
      </c>
      <c r="M249" s="4">
        <v>1064</v>
      </c>
      <c r="N249" s="4">
        <v>1149.1199999999999</v>
      </c>
      <c r="O249">
        <v>8</v>
      </c>
      <c r="P249" t="s">
        <v>137</v>
      </c>
      <c r="Q249">
        <v>2021</v>
      </c>
      <c r="R249" s="3">
        <v>44538</v>
      </c>
      <c r="S249" s="4">
        <v>379.20959999999997</v>
      </c>
      <c r="T249" s="4">
        <v>6.0799999999999983</v>
      </c>
      <c r="U249" s="4">
        <v>85.119999999999976</v>
      </c>
      <c r="V249" s="23">
        <v>7.4074074074074056E-2</v>
      </c>
      <c r="W249" t="s">
        <v>147</v>
      </c>
      <c r="X249" t="s">
        <v>216</v>
      </c>
      <c r="Y249" t="s">
        <v>467</v>
      </c>
      <c r="Z249" s="4">
        <f>Tabla1_1[[#This Row],[Total Selling Value]]-Tabla1_1[[#This Row],[total_discount_value]]-Tabla1_1[[#This Row],[Total Buying Value]]</f>
        <v>-294.08960000000002</v>
      </c>
      <c r="AA249" s="23">
        <f>Tabla1_1[[#This Row],[beneficio_descuento]]/Tabla1_1[[#This Row],[Total Selling Value]]</f>
        <v>-0.25592592592592595</v>
      </c>
    </row>
    <row r="250" spans="1:27">
      <c r="A250">
        <v>44544</v>
      </c>
      <c r="B250" t="s">
        <v>30</v>
      </c>
      <c r="C250" t="s">
        <v>474</v>
      </c>
      <c r="D250">
        <v>4</v>
      </c>
      <c r="E250" t="s">
        <v>70</v>
      </c>
      <c r="F250" t="s">
        <v>71</v>
      </c>
      <c r="G250">
        <v>44</v>
      </c>
      <c r="H250" t="s">
        <v>80</v>
      </c>
      <c r="I250" t="s">
        <v>118</v>
      </c>
      <c r="J250" t="s">
        <v>122</v>
      </c>
      <c r="K250" s="4">
        <v>120</v>
      </c>
      <c r="L250" s="4">
        <v>162</v>
      </c>
      <c r="M250" s="4">
        <v>480</v>
      </c>
      <c r="N250" s="4">
        <v>648</v>
      </c>
      <c r="O250">
        <v>14</v>
      </c>
      <c r="P250" t="s">
        <v>137</v>
      </c>
      <c r="Q250">
        <v>2021</v>
      </c>
      <c r="R250" s="3">
        <v>44544</v>
      </c>
      <c r="S250" s="4">
        <v>285.12</v>
      </c>
      <c r="T250" s="4">
        <v>42</v>
      </c>
      <c r="U250" s="4">
        <v>168</v>
      </c>
      <c r="V250" s="23">
        <v>0.25925925925925924</v>
      </c>
      <c r="W250" t="s">
        <v>179</v>
      </c>
      <c r="X250" t="s">
        <v>216</v>
      </c>
      <c r="Y250" t="s">
        <v>467</v>
      </c>
      <c r="Z250" s="4">
        <f>Tabla1_1[[#This Row],[Total Selling Value]]-Tabla1_1[[#This Row],[total_discount_value]]-Tabla1_1[[#This Row],[Total Buying Value]]</f>
        <v>-117.12</v>
      </c>
      <c r="AA250" s="23">
        <f>Tabla1_1[[#This Row],[beneficio_descuento]]/Tabla1_1[[#This Row],[Total Selling Value]]</f>
        <v>-0.18074074074074076</v>
      </c>
    </row>
    <row r="251" spans="1:27">
      <c r="A251">
        <v>44548</v>
      </c>
      <c r="B251" t="s">
        <v>26</v>
      </c>
      <c r="C251" t="s">
        <v>475</v>
      </c>
      <c r="D251">
        <v>2</v>
      </c>
      <c r="E251" t="s">
        <v>70</v>
      </c>
      <c r="F251" t="s">
        <v>138</v>
      </c>
      <c r="G251">
        <v>26</v>
      </c>
      <c r="H251" t="s">
        <v>79</v>
      </c>
      <c r="I251" t="s">
        <v>119</v>
      </c>
      <c r="J251" t="s">
        <v>123</v>
      </c>
      <c r="K251" s="4">
        <v>71</v>
      </c>
      <c r="L251" s="4">
        <v>80.94</v>
      </c>
      <c r="M251" s="4">
        <v>142</v>
      </c>
      <c r="N251" s="4">
        <v>161.88</v>
      </c>
      <c r="O251">
        <v>18</v>
      </c>
      <c r="P251" t="s">
        <v>137</v>
      </c>
      <c r="Q251">
        <v>2021</v>
      </c>
      <c r="R251" s="3">
        <v>44548</v>
      </c>
      <c r="S251" s="4">
        <v>42.088799999999999</v>
      </c>
      <c r="T251" s="4">
        <v>9.9399999999999977</v>
      </c>
      <c r="U251" s="4">
        <v>19.879999999999995</v>
      </c>
      <c r="V251" s="23">
        <v>0.12280701754385963</v>
      </c>
      <c r="W251" t="s">
        <v>179</v>
      </c>
      <c r="X251" t="s">
        <v>219</v>
      </c>
      <c r="Y251" t="s">
        <v>467</v>
      </c>
      <c r="Z251" s="4">
        <f>Tabla1_1[[#This Row],[Total Selling Value]]-Tabla1_1[[#This Row],[total_discount_value]]-Tabla1_1[[#This Row],[Total Buying Value]]</f>
        <v>-22.208799999999997</v>
      </c>
      <c r="AA251" s="23">
        <f>Tabla1_1[[#This Row],[beneficio_descuento]]/Tabla1_1[[#This Row],[Total Selling Value]]</f>
        <v>-0.13719298245614034</v>
      </c>
    </row>
    <row r="252" spans="1:27">
      <c r="A252">
        <v>44548</v>
      </c>
      <c r="B252" t="s">
        <v>42</v>
      </c>
      <c r="C252" t="s">
        <v>476</v>
      </c>
      <c r="D252">
        <v>8</v>
      </c>
      <c r="E252" t="s">
        <v>71</v>
      </c>
      <c r="F252" t="s">
        <v>138</v>
      </c>
      <c r="G252">
        <v>7</v>
      </c>
      <c r="H252" t="s">
        <v>92</v>
      </c>
      <c r="I252" t="s">
        <v>117</v>
      </c>
      <c r="J252" t="s">
        <v>122</v>
      </c>
      <c r="K252" s="4">
        <v>121</v>
      </c>
      <c r="L252" s="4">
        <v>141.57</v>
      </c>
      <c r="M252" s="4">
        <v>968</v>
      </c>
      <c r="N252" s="4">
        <v>1132.56</v>
      </c>
      <c r="O252">
        <v>18</v>
      </c>
      <c r="P252" t="s">
        <v>137</v>
      </c>
      <c r="Q252">
        <v>2021</v>
      </c>
      <c r="R252" s="3">
        <v>44548</v>
      </c>
      <c r="S252" s="4">
        <v>79.279200000000003</v>
      </c>
      <c r="T252" s="4">
        <v>20.569999999999993</v>
      </c>
      <c r="U252" s="4">
        <v>164.55999999999995</v>
      </c>
      <c r="V252" s="23">
        <v>0.14529914529914525</v>
      </c>
      <c r="W252" t="s">
        <v>147</v>
      </c>
      <c r="X252" t="s">
        <v>219</v>
      </c>
      <c r="Y252" t="s">
        <v>467</v>
      </c>
      <c r="Z252" s="4">
        <f>Tabla1_1[[#This Row],[Total Selling Value]]-Tabla1_1[[#This Row],[total_discount_value]]-Tabla1_1[[#This Row],[Total Buying Value]]</f>
        <v>85.280799999999999</v>
      </c>
      <c r="AA252" s="23">
        <f>Tabla1_1[[#This Row],[beneficio_descuento]]/Tabla1_1[[#This Row],[Total Selling Value]]</f>
        <v>7.5299145299145304E-2</v>
      </c>
    </row>
    <row r="253" spans="1:27">
      <c r="A253">
        <v>44549</v>
      </c>
      <c r="B253" t="s">
        <v>32</v>
      </c>
      <c r="C253" t="s">
        <v>477</v>
      </c>
      <c r="D253">
        <v>12</v>
      </c>
      <c r="E253" t="s">
        <v>70</v>
      </c>
      <c r="F253" t="s">
        <v>71</v>
      </c>
      <c r="G253">
        <v>13</v>
      </c>
      <c r="H253" t="s">
        <v>82</v>
      </c>
      <c r="I253" t="s">
        <v>117</v>
      </c>
      <c r="J253" t="s">
        <v>122</v>
      </c>
      <c r="K253" s="4">
        <v>141</v>
      </c>
      <c r="L253" s="4">
        <v>149.46</v>
      </c>
      <c r="M253" s="4">
        <v>1692</v>
      </c>
      <c r="N253" s="4">
        <v>1793.52</v>
      </c>
      <c r="O253">
        <v>19</v>
      </c>
      <c r="P253" t="s">
        <v>137</v>
      </c>
      <c r="Q253">
        <v>2021</v>
      </c>
      <c r="R253" s="3">
        <v>44549</v>
      </c>
      <c r="S253" s="4">
        <v>233.1576</v>
      </c>
      <c r="T253" s="4">
        <v>8.460000000000008</v>
      </c>
      <c r="U253" s="4">
        <v>101.5200000000001</v>
      </c>
      <c r="V253" s="23">
        <v>5.6603773584905717E-2</v>
      </c>
      <c r="W253" t="s">
        <v>178</v>
      </c>
      <c r="X253" t="s">
        <v>216</v>
      </c>
      <c r="Y253" t="s">
        <v>467</v>
      </c>
      <c r="Z253" s="4">
        <f>Tabla1_1[[#This Row],[Total Selling Value]]-Tabla1_1[[#This Row],[total_discount_value]]-Tabla1_1[[#This Row],[Total Buying Value]]</f>
        <v>-131.63760000000002</v>
      </c>
      <c r="AA253" s="23">
        <f>Tabla1_1[[#This Row],[beneficio_descuento]]/Tabla1_1[[#This Row],[Total Selling Value]]</f>
        <v>-7.3396226415094357E-2</v>
      </c>
    </row>
    <row r="254" spans="1:27">
      <c r="A254">
        <v>44549</v>
      </c>
      <c r="B254" t="s">
        <v>39</v>
      </c>
      <c r="C254" t="s">
        <v>478</v>
      </c>
      <c r="D254">
        <v>3</v>
      </c>
      <c r="E254" t="s">
        <v>68</v>
      </c>
      <c r="F254" t="s">
        <v>71</v>
      </c>
      <c r="G254">
        <v>29</v>
      </c>
      <c r="H254" t="s">
        <v>89</v>
      </c>
      <c r="I254" t="s">
        <v>121</v>
      </c>
      <c r="J254" t="s">
        <v>124</v>
      </c>
      <c r="K254" s="4">
        <v>47</v>
      </c>
      <c r="L254" s="4">
        <v>53.11</v>
      </c>
      <c r="M254" s="4">
        <v>141</v>
      </c>
      <c r="N254" s="4">
        <v>159.33000000000001</v>
      </c>
      <c r="O254">
        <v>19</v>
      </c>
      <c r="P254" t="s">
        <v>137</v>
      </c>
      <c r="Q254">
        <v>2021</v>
      </c>
      <c r="R254" s="3">
        <v>44549</v>
      </c>
      <c r="S254" s="4">
        <v>46.2057</v>
      </c>
      <c r="T254" s="4">
        <v>6.1099999999999994</v>
      </c>
      <c r="U254" s="4">
        <v>18.329999999999998</v>
      </c>
      <c r="V254" s="23">
        <v>0.1150442477876106</v>
      </c>
      <c r="W254" t="s">
        <v>179</v>
      </c>
      <c r="X254" t="s">
        <v>216</v>
      </c>
      <c r="Y254" t="s">
        <v>467</v>
      </c>
      <c r="Z254" s="4">
        <f>Tabla1_1[[#This Row],[Total Selling Value]]-Tabla1_1[[#This Row],[total_discount_value]]-Tabla1_1[[#This Row],[Total Buying Value]]</f>
        <v>-27.875699999999995</v>
      </c>
      <c r="AA254" s="23">
        <f>Tabla1_1[[#This Row],[beneficio_descuento]]/Tabla1_1[[#This Row],[Total Selling Value]]</f>
        <v>-0.17495575221238932</v>
      </c>
    </row>
    <row r="255" spans="1:27">
      <c r="A255">
        <v>44549</v>
      </c>
      <c r="B255" t="s">
        <v>51</v>
      </c>
      <c r="C255" t="s">
        <v>479</v>
      </c>
      <c r="D255">
        <v>10</v>
      </c>
      <c r="E255" t="s">
        <v>71</v>
      </c>
      <c r="F255" t="s">
        <v>71</v>
      </c>
      <c r="G255">
        <v>47</v>
      </c>
      <c r="H255" t="s">
        <v>103</v>
      </c>
      <c r="I255" t="s">
        <v>120</v>
      </c>
      <c r="J255" t="s">
        <v>124</v>
      </c>
      <c r="K255" s="4">
        <v>44</v>
      </c>
      <c r="L255" s="4">
        <v>48.4</v>
      </c>
      <c r="M255" s="4">
        <v>440</v>
      </c>
      <c r="N255" s="4">
        <v>484</v>
      </c>
      <c r="O255">
        <v>19</v>
      </c>
      <c r="P255" t="s">
        <v>137</v>
      </c>
      <c r="Q255">
        <v>2021</v>
      </c>
      <c r="R255" s="3">
        <v>44549</v>
      </c>
      <c r="S255" s="4">
        <v>227.48</v>
      </c>
      <c r="T255" s="4">
        <v>4.3999999999999986</v>
      </c>
      <c r="U255" s="4">
        <v>43.999999999999986</v>
      </c>
      <c r="V255" s="23">
        <v>9.0909090909090884E-2</v>
      </c>
      <c r="W255" t="s">
        <v>179</v>
      </c>
      <c r="X255" t="s">
        <v>216</v>
      </c>
      <c r="Y255" t="s">
        <v>467</v>
      </c>
      <c r="Z255" s="4">
        <f>Tabla1_1[[#This Row],[Total Selling Value]]-Tabla1_1[[#This Row],[total_discount_value]]-Tabla1_1[[#This Row],[Total Buying Value]]</f>
        <v>-183.48000000000002</v>
      </c>
      <c r="AA255" s="23">
        <f>Tabla1_1[[#This Row],[beneficio_descuento]]/Tabla1_1[[#This Row],[Total Selling Value]]</f>
        <v>-0.37909090909090915</v>
      </c>
    </row>
    <row r="256" spans="1:27">
      <c r="A256">
        <v>44550</v>
      </c>
      <c r="B256" t="s">
        <v>55</v>
      </c>
      <c r="C256" t="s">
        <v>480</v>
      </c>
      <c r="D256">
        <v>14</v>
      </c>
      <c r="E256" t="s">
        <v>70</v>
      </c>
      <c r="F256" t="s">
        <v>71</v>
      </c>
      <c r="G256">
        <v>29</v>
      </c>
      <c r="H256" t="s">
        <v>107</v>
      </c>
      <c r="I256" t="s">
        <v>120</v>
      </c>
      <c r="J256" t="s">
        <v>123</v>
      </c>
      <c r="K256" s="4">
        <v>73</v>
      </c>
      <c r="L256" s="4">
        <v>94.17</v>
      </c>
      <c r="M256" s="4">
        <v>1022</v>
      </c>
      <c r="N256" s="4">
        <v>1318.38</v>
      </c>
      <c r="O256">
        <v>20</v>
      </c>
      <c r="P256" t="s">
        <v>137</v>
      </c>
      <c r="Q256">
        <v>2021</v>
      </c>
      <c r="R256" s="3">
        <v>44550</v>
      </c>
      <c r="S256" s="4">
        <v>382.33019999999999</v>
      </c>
      <c r="T256" s="4">
        <v>21.17</v>
      </c>
      <c r="U256" s="4">
        <v>296.38</v>
      </c>
      <c r="V256" s="23">
        <v>0.22480620155038758</v>
      </c>
      <c r="W256" t="s">
        <v>147</v>
      </c>
      <c r="X256" t="s">
        <v>216</v>
      </c>
      <c r="Y256" t="s">
        <v>467</v>
      </c>
      <c r="Z256" s="4">
        <f>Tabla1_1[[#This Row],[Total Selling Value]]-Tabla1_1[[#This Row],[total_discount_value]]-Tabla1_1[[#This Row],[Total Buying Value]]</f>
        <v>-85.950199999999882</v>
      </c>
      <c r="AA256" s="23">
        <f>Tabla1_1[[#This Row],[beneficio_descuento]]/Tabla1_1[[#This Row],[Total Selling Value]]</f>
        <v>-6.5193798449612303E-2</v>
      </c>
    </row>
    <row r="257" spans="1:27">
      <c r="A257">
        <v>44551</v>
      </c>
      <c r="B257" t="s">
        <v>62</v>
      </c>
      <c r="C257" t="s">
        <v>481</v>
      </c>
      <c r="D257">
        <v>10</v>
      </c>
      <c r="E257" t="s">
        <v>71</v>
      </c>
      <c r="F257" t="s">
        <v>138</v>
      </c>
      <c r="G257">
        <v>29</v>
      </c>
      <c r="H257" t="s">
        <v>115</v>
      </c>
      <c r="I257" t="s">
        <v>121</v>
      </c>
      <c r="J257" t="s">
        <v>125</v>
      </c>
      <c r="K257" s="4">
        <v>18</v>
      </c>
      <c r="L257" s="4">
        <v>24.66</v>
      </c>
      <c r="M257" s="4">
        <v>180</v>
      </c>
      <c r="N257" s="4">
        <v>246.6</v>
      </c>
      <c r="O257">
        <v>21</v>
      </c>
      <c r="P257" t="s">
        <v>137</v>
      </c>
      <c r="Q257">
        <v>2021</v>
      </c>
      <c r="R257" s="3">
        <v>44551</v>
      </c>
      <c r="S257" s="4">
        <v>71.513999999999996</v>
      </c>
      <c r="T257" s="4">
        <v>6.66</v>
      </c>
      <c r="U257" s="4">
        <v>66.599999999999994</v>
      </c>
      <c r="V257" s="23">
        <v>0.27007299270072993</v>
      </c>
      <c r="W257" t="s">
        <v>179</v>
      </c>
      <c r="X257" t="s">
        <v>219</v>
      </c>
      <c r="Y257" t="s">
        <v>467</v>
      </c>
      <c r="Z257" s="4">
        <f>Tabla1_1[[#This Row],[Total Selling Value]]-Tabla1_1[[#This Row],[total_discount_value]]-Tabla1_1[[#This Row],[Total Buying Value]]</f>
        <v>-4.9139999999999873</v>
      </c>
      <c r="AA257" s="23">
        <f>Tabla1_1[[#This Row],[beneficio_descuento]]/Tabla1_1[[#This Row],[Total Selling Value]]</f>
        <v>-1.9927007299270022E-2</v>
      </c>
    </row>
    <row r="258" spans="1:27">
      <c r="A258">
        <v>44554</v>
      </c>
      <c r="B258" t="s">
        <v>30</v>
      </c>
      <c r="C258" t="s">
        <v>482</v>
      </c>
      <c r="D258">
        <v>8</v>
      </c>
      <c r="E258" t="s">
        <v>68</v>
      </c>
      <c r="F258" t="s">
        <v>138</v>
      </c>
      <c r="G258">
        <v>54</v>
      </c>
      <c r="H258" t="s">
        <v>80</v>
      </c>
      <c r="I258" t="s">
        <v>118</v>
      </c>
      <c r="J258" t="s">
        <v>122</v>
      </c>
      <c r="K258" s="4">
        <v>120</v>
      </c>
      <c r="L258" s="4">
        <v>162</v>
      </c>
      <c r="M258" s="4">
        <v>960</v>
      </c>
      <c r="N258" s="4">
        <v>1296</v>
      </c>
      <c r="O258">
        <v>24</v>
      </c>
      <c r="P258" t="s">
        <v>137</v>
      </c>
      <c r="Q258">
        <v>2021</v>
      </c>
      <c r="R258" s="3">
        <v>44554</v>
      </c>
      <c r="S258" s="4">
        <v>699.84</v>
      </c>
      <c r="T258" s="4">
        <v>42</v>
      </c>
      <c r="U258" s="4">
        <v>336</v>
      </c>
      <c r="V258" s="23">
        <v>0.25925925925925924</v>
      </c>
      <c r="W258" t="s">
        <v>147</v>
      </c>
      <c r="X258" t="s">
        <v>219</v>
      </c>
      <c r="Y258" t="s">
        <v>467</v>
      </c>
      <c r="Z258" s="4">
        <f>Tabla1_1[[#This Row],[Total Selling Value]]-Tabla1_1[[#This Row],[total_discount_value]]-Tabla1_1[[#This Row],[Total Buying Value]]</f>
        <v>-363.84000000000003</v>
      </c>
      <c r="AA258" s="23">
        <f>Tabla1_1[[#This Row],[beneficio_descuento]]/Tabla1_1[[#This Row],[Total Selling Value]]</f>
        <v>-0.28074074074074079</v>
      </c>
    </row>
    <row r="259" spans="1:27">
      <c r="A259">
        <v>44554</v>
      </c>
      <c r="B259" t="s">
        <v>63</v>
      </c>
      <c r="C259" t="s">
        <v>483</v>
      </c>
      <c r="D259">
        <v>8</v>
      </c>
      <c r="E259" t="s">
        <v>68</v>
      </c>
      <c r="F259" t="s">
        <v>71</v>
      </c>
      <c r="G259">
        <v>39</v>
      </c>
      <c r="H259" t="s">
        <v>116</v>
      </c>
      <c r="I259" t="s">
        <v>121</v>
      </c>
      <c r="J259" t="s">
        <v>123</v>
      </c>
      <c r="K259" s="4">
        <v>90</v>
      </c>
      <c r="L259" s="4">
        <v>96.3</v>
      </c>
      <c r="M259" s="4">
        <v>720</v>
      </c>
      <c r="N259" s="4">
        <v>770.4</v>
      </c>
      <c r="O259">
        <v>24</v>
      </c>
      <c r="P259" t="s">
        <v>137</v>
      </c>
      <c r="Q259">
        <v>2021</v>
      </c>
      <c r="R259" s="3">
        <v>44554</v>
      </c>
      <c r="S259" s="4">
        <v>300.45600000000002</v>
      </c>
      <c r="T259" s="4">
        <v>6.2999999999999972</v>
      </c>
      <c r="U259" s="4">
        <v>50.399999999999977</v>
      </c>
      <c r="V259" s="23">
        <v>6.5420560747663517E-2</v>
      </c>
      <c r="W259" t="s">
        <v>179</v>
      </c>
      <c r="X259" t="s">
        <v>216</v>
      </c>
      <c r="Y259" t="s">
        <v>467</v>
      </c>
      <c r="Z259" s="4">
        <f>Tabla1_1[[#This Row],[Total Selling Value]]-Tabla1_1[[#This Row],[total_discount_value]]-Tabla1_1[[#This Row],[Total Buying Value]]</f>
        <v>-250.05600000000004</v>
      </c>
      <c r="AA259" s="23">
        <f>Tabla1_1[[#This Row],[beneficio_descuento]]/Tabla1_1[[#This Row],[Total Selling Value]]</f>
        <v>-0.32457943925233651</v>
      </c>
    </row>
    <row r="260" spans="1:27">
      <c r="A260">
        <v>44556</v>
      </c>
      <c r="B260" t="s">
        <v>61</v>
      </c>
      <c r="C260" t="s">
        <v>484</v>
      </c>
      <c r="D260">
        <v>14</v>
      </c>
      <c r="E260" t="s">
        <v>71</v>
      </c>
      <c r="F260" t="s">
        <v>138</v>
      </c>
      <c r="G260">
        <v>22</v>
      </c>
      <c r="H260" t="s">
        <v>114</v>
      </c>
      <c r="I260" t="s">
        <v>118</v>
      </c>
      <c r="J260" t="s">
        <v>122</v>
      </c>
      <c r="K260" s="4">
        <v>138</v>
      </c>
      <c r="L260" s="4">
        <v>173.88</v>
      </c>
      <c r="M260" s="4">
        <v>1932</v>
      </c>
      <c r="N260" s="4">
        <v>2434.3200000000002</v>
      </c>
      <c r="O260">
        <v>26</v>
      </c>
      <c r="P260" t="s">
        <v>137</v>
      </c>
      <c r="Q260">
        <v>2021</v>
      </c>
      <c r="R260" s="3">
        <v>44556</v>
      </c>
      <c r="S260" s="4">
        <v>535.55040000000008</v>
      </c>
      <c r="T260" s="4">
        <v>35.879999999999995</v>
      </c>
      <c r="U260" s="4">
        <v>502.31999999999994</v>
      </c>
      <c r="V260" s="23">
        <v>0.20634920634920631</v>
      </c>
      <c r="W260" t="s">
        <v>178</v>
      </c>
      <c r="X260" t="s">
        <v>219</v>
      </c>
      <c r="Y260" t="s">
        <v>467</v>
      </c>
      <c r="Z260" s="4">
        <f>Tabla1_1[[#This Row],[Total Selling Value]]-Tabla1_1[[#This Row],[total_discount_value]]-Tabla1_1[[#This Row],[Total Buying Value]]</f>
        <v>-33.230399999999918</v>
      </c>
      <c r="AA260" s="23">
        <f>Tabla1_1[[#This Row],[beneficio_descuento]]/Tabla1_1[[#This Row],[Total Selling Value]]</f>
        <v>-1.3650793650793617E-2</v>
      </c>
    </row>
    <row r="261" spans="1:27">
      <c r="A261">
        <v>44557</v>
      </c>
      <c r="B261" t="s">
        <v>39</v>
      </c>
      <c r="C261" t="s">
        <v>485</v>
      </c>
      <c r="D261">
        <v>14</v>
      </c>
      <c r="E261" t="s">
        <v>70</v>
      </c>
      <c r="F261" t="s">
        <v>138</v>
      </c>
      <c r="G261">
        <v>18</v>
      </c>
      <c r="H261" t="s">
        <v>89</v>
      </c>
      <c r="I261" t="s">
        <v>121</v>
      </c>
      <c r="J261" t="s">
        <v>124</v>
      </c>
      <c r="K261" s="4">
        <v>47</v>
      </c>
      <c r="L261" s="4">
        <v>53.11</v>
      </c>
      <c r="M261" s="4">
        <v>658</v>
      </c>
      <c r="N261" s="4">
        <v>743.54</v>
      </c>
      <c r="O261">
        <v>27</v>
      </c>
      <c r="P261" t="s">
        <v>137</v>
      </c>
      <c r="Q261">
        <v>2021</v>
      </c>
      <c r="R261" s="3">
        <v>44557</v>
      </c>
      <c r="S261" s="4">
        <v>133.8372</v>
      </c>
      <c r="T261" s="4">
        <v>6.1099999999999994</v>
      </c>
      <c r="U261" s="4">
        <v>85.539999999999992</v>
      </c>
      <c r="V261" s="23">
        <v>0.11504424778761062</v>
      </c>
      <c r="W261" t="s">
        <v>179</v>
      </c>
      <c r="X261" t="s">
        <v>219</v>
      </c>
      <c r="Y261" t="s">
        <v>467</v>
      </c>
      <c r="Z261" s="4">
        <f>Tabla1_1[[#This Row],[Total Selling Value]]-Tabla1_1[[#This Row],[total_discount_value]]-Tabla1_1[[#This Row],[Total Buying Value]]</f>
        <v>-48.297199999999975</v>
      </c>
      <c r="AA261" s="23">
        <f>Tabla1_1[[#This Row],[beneficio_descuento]]/Tabla1_1[[#This Row],[Total Selling Value]]</f>
        <v>-6.4955752212389348E-2</v>
      </c>
    </row>
    <row r="262" spans="1:27">
      <c r="A262">
        <v>44558</v>
      </c>
      <c r="B262" t="s">
        <v>39</v>
      </c>
      <c r="C262" t="s">
        <v>486</v>
      </c>
      <c r="D262">
        <v>6</v>
      </c>
      <c r="E262" t="s">
        <v>70</v>
      </c>
      <c r="F262" t="s">
        <v>138</v>
      </c>
      <c r="G262">
        <v>32</v>
      </c>
      <c r="H262" t="s">
        <v>89</v>
      </c>
      <c r="I262" t="s">
        <v>121</v>
      </c>
      <c r="J262" t="s">
        <v>124</v>
      </c>
      <c r="K262" s="4">
        <v>47</v>
      </c>
      <c r="L262" s="4">
        <v>53.11</v>
      </c>
      <c r="M262" s="4">
        <v>282</v>
      </c>
      <c r="N262" s="4">
        <v>318.66000000000003</v>
      </c>
      <c r="O262">
        <v>28</v>
      </c>
      <c r="P262" t="s">
        <v>137</v>
      </c>
      <c r="Q262">
        <v>2021</v>
      </c>
      <c r="R262" s="3">
        <v>44558</v>
      </c>
      <c r="S262" s="4">
        <v>101.97120000000001</v>
      </c>
      <c r="T262" s="4">
        <v>6.1099999999999994</v>
      </c>
      <c r="U262" s="4">
        <v>36.659999999999997</v>
      </c>
      <c r="V262" s="23">
        <v>0.1150442477876106</v>
      </c>
      <c r="W262" t="s">
        <v>179</v>
      </c>
      <c r="X262" t="s">
        <v>219</v>
      </c>
      <c r="Y262" t="s">
        <v>467</v>
      </c>
      <c r="Z262" s="4">
        <f>Tabla1_1[[#This Row],[Total Selling Value]]-Tabla1_1[[#This Row],[total_discount_value]]-Tabla1_1[[#This Row],[Total Buying Value]]</f>
        <v>-65.311199999999985</v>
      </c>
      <c r="AA262" s="23">
        <f>Tabla1_1[[#This Row],[beneficio_descuento]]/Tabla1_1[[#This Row],[Total Selling Value]]</f>
        <v>-0.20495575221238932</v>
      </c>
    </row>
    <row r="263" spans="1:27">
      <c r="A263">
        <v>44560</v>
      </c>
      <c r="B263" t="s">
        <v>40</v>
      </c>
      <c r="C263" t="s">
        <v>487</v>
      </c>
      <c r="D263">
        <v>13</v>
      </c>
      <c r="E263" t="s">
        <v>71</v>
      </c>
      <c r="F263" t="s">
        <v>71</v>
      </c>
      <c r="G263">
        <v>8</v>
      </c>
      <c r="H263" t="s">
        <v>90</v>
      </c>
      <c r="I263" t="s">
        <v>120</v>
      </c>
      <c r="J263" t="s">
        <v>122</v>
      </c>
      <c r="K263" s="4">
        <v>148</v>
      </c>
      <c r="L263" s="4">
        <v>164.28</v>
      </c>
      <c r="M263" s="4">
        <v>1924</v>
      </c>
      <c r="N263" s="4">
        <v>2135.64</v>
      </c>
      <c r="O263">
        <v>30</v>
      </c>
      <c r="P263" t="s">
        <v>137</v>
      </c>
      <c r="Q263">
        <v>2021</v>
      </c>
      <c r="R263" s="3">
        <v>44560</v>
      </c>
      <c r="S263" s="4">
        <v>170.85120000000001</v>
      </c>
      <c r="T263" s="4">
        <v>16.28</v>
      </c>
      <c r="U263" s="4">
        <v>211.64000000000001</v>
      </c>
      <c r="V263" s="23">
        <v>9.9099099099099114E-2</v>
      </c>
      <c r="W263" t="s">
        <v>178</v>
      </c>
      <c r="X263" t="s">
        <v>216</v>
      </c>
      <c r="Y263" t="s">
        <v>467</v>
      </c>
      <c r="Z263" s="4">
        <f>Tabla1_1[[#This Row],[Total Selling Value]]-Tabla1_1[[#This Row],[total_discount_value]]-Tabla1_1[[#This Row],[Total Buying Value]]</f>
        <v>40.78879999999981</v>
      </c>
      <c r="AA263" s="23">
        <f>Tabla1_1[[#This Row],[beneficio_descuento]]/Tabla1_1[[#This Row],[Total Selling Value]]</f>
        <v>1.9099099099099012E-2</v>
      </c>
    </row>
    <row r="264" spans="1:27">
      <c r="A264">
        <v>44562</v>
      </c>
      <c r="B264" t="s">
        <v>42</v>
      </c>
      <c r="C264" t="s">
        <v>488</v>
      </c>
      <c r="D264">
        <v>1</v>
      </c>
      <c r="E264" t="s">
        <v>68</v>
      </c>
      <c r="F264" t="s">
        <v>138</v>
      </c>
      <c r="G264">
        <v>20</v>
      </c>
      <c r="H264" t="s">
        <v>92</v>
      </c>
      <c r="I264" t="s">
        <v>117</v>
      </c>
      <c r="J264" t="s">
        <v>122</v>
      </c>
      <c r="K264" s="4">
        <v>121</v>
      </c>
      <c r="L264" s="4">
        <v>141.57</v>
      </c>
      <c r="M264" s="4">
        <v>121</v>
      </c>
      <c r="N264" s="4">
        <v>141.57</v>
      </c>
      <c r="O264">
        <v>1</v>
      </c>
      <c r="P264" t="s">
        <v>126</v>
      </c>
      <c r="Q264">
        <v>2022</v>
      </c>
      <c r="R264" s="3">
        <v>44562</v>
      </c>
      <c r="S264" s="4">
        <v>28.314</v>
      </c>
      <c r="T264" s="4">
        <v>20.569999999999993</v>
      </c>
      <c r="U264" s="4">
        <v>20.569999999999993</v>
      </c>
      <c r="V264" s="23">
        <v>0.14529914529914525</v>
      </c>
      <c r="W264" t="s">
        <v>179</v>
      </c>
      <c r="X264" t="s">
        <v>219</v>
      </c>
      <c r="Y264" t="s">
        <v>489</v>
      </c>
      <c r="Z264" s="4">
        <f>Tabla1_1[[#This Row],[Total Selling Value]]-Tabla1_1[[#This Row],[total_discount_value]]-Tabla1_1[[#This Row],[Total Buying Value]]</f>
        <v>-7.7439999999999998</v>
      </c>
      <c r="AA264" s="23">
        <f>Tabla1_1[[#This Row],[beneficio_descuento]]/Tabla1_1[[#This Row],[Total Selling Value]]</f>
        <v>-5.4700854700854701E-2</v>
      </c>
    </row>
    <row r="265" spans="1:27">
      <c r="A265">
        <v>44563</v>
      </c>
      <c r="B265" t="s">
        <v>40</v>
      </c>
      <c r="C265" t="s">
        <v>490</v>
      </c>
      <c r="D265">
        <v>7</v>
      </c>
      <c r="E265" t="s">
        <v>70</v>
      </c>
      <c r="F265" t="s">
        <v>138</v>
      </c>
      <c r="G265">
        <v>21</v>
      </c>
      <c r="H265" t="s">
        <v>90</v>
      </c>
      <c r="I265" t="s">
        <v>120</v>
      </c>
      <c r="J265" t="s">
        <v>122</v>
      </c>
      <c r="K265" s="4">
        <v>148</v>
      </c>
      <c r="L265" s="4">
        <v>164.28</v>
      </c>
      <c r="M265" s="4">
        <v>1036</v>
      </c>
      <c r="N265" s="4">
        <v>1149.96</v>
      </c>
      <c r="O265">
        <v>2</v>
      </c>
      <c r="P265" t="s">
        <v>126</v>
      </c>
      <c r="Q265">
        <v>2022</v>
      </c>
      <c r="R265" s="3">
        <v>44563</v>
      </c>
      <c r="S265" s="4">
        <v>241.49160000000001</v>
      </c>
      <c r="T265" s="4">
        <v>16.28</v>
      </c>
      <c r="U265" s="4">
        <v>113.96000000000001</v>
      </c>
      <c r="V265" s="23">
        <v>9.90990990990991E-2</v>
      </c>
      <c r="W265" t="s">
        <v>147</v>
      </c>
      <c r="X265" t="s">
        <v>219</v>
      </c>
      <c r="Y265" t="s">
        <v>489</v>
      </c>
      <c r="Z265" s="4">
        <f>Tabla1_1[[#This Row],[Total Selling Value]]-Tabla1_1[[#This Row],[total_discount_value]]-Tabla1_1[[#This Row],[Total Buying Value]]</f>
        <v>-127.53160000000003</v>
      </c>
      <c r="AA265" s="23">
        <f>Tabla1_1[[#This Row],[beneficio_descuento]]/Tabla1_1[[#This Row],[Total Selling Value]]</f>
        <v>-0.11090090090090092</v>
      </c>
    </row>
    <row r="266" spans="1:27">
      <c r="A266">
        <v>44563</v>
      </c>
      <c r="B266" t="s">
        <v>47</v>
      </c>
      <c r="C266" t="s">
        <v>491</v>
      </c>
      <c r="D266">
        <v>2</v>
      </c>
      <c r="E266" t="s">
        <v>71</v>
      </c>
      <c r="F266" t="s">
        <v>138</v>
      </c>
      <c r="G266">
        <v>48</v>
      </c>
      <c r="H266" t="s">
        <v>98</v>
      </c>
      <c r="I266" t="s">
        <v>120</v>
      </c>
      <c r="J266" t="s">
        <v>125</v>
      </c>
      <c r="K266" s="4">
        <v>12</v>
      </c>
      <c r="L266" s="4">
        <v>15.72</v>
      </c>
      <c r="M266" s="4">
        <v>24</v>
      </c>
      <c r="N266" s="4">
        <v>31.44</v>
      </c>
      <c r="O266">
        <v>2</v>
      </c>
      <c r="P266" t="s">
        <v>126</v>
      </c>
      <c r="Q266">
        <v>2022</v>
      </c>
      <c r="R266" s="3">
        <v>44563</v>
      </c>
      <c r="S266" s="4">
        <v>15.091200000000001</v>
      </c>
      <c r="T266" s="4">
        <v>3.7200000000000006</v>
      </c>
      <c r="U266" s="4">
        <v>7.4400000000000013</v>
      </c>
      <c r="V266" s="23">
        <v>0.23664122137404583</v>
      </c>
      <c r="W266" t="s">
        <v>179</v>
      </c>
      <c r="X266" t="s">
        <v>219</v>
      </c>
      <c r="Y266" t="s">
        <v>489</v>
      </c>
      <c r="Z266" s="4">
        <f>Tabla1_1[[#This Row],[Total Selling Value]]-Tabla1_1[[#This Row],[total_discount_value]]-Tabla1_1[[#This Row],[Total Buying Value]]</f>
        <v>-7.6511999999999993</v>
      </c>
      <c r="AA266" s="23">
        <f>Tabla1_1[[#This Row],[beneficio_descuento]]/Tabla1_1[[#This Row],[Total Selling Value]]</f>
        <v>-0.24335877862595418</v>
      </c>
    </row>
    <row r="267" spans="1:27">
      <c r="A267">
        <v>44563</v>
      </c>
      <c r="B267" t="s">
        <v>58</v>
      </c>
      <c r="C267" t="s">
        <v>492</v>
      </c>
      <c r="D267">
        <v>1</v>
      </c>
      <c r="E267" t="s">
        <v>70</v>
      </c>
      <c r="F267" t="s">
        <v>138</v>
      </c>
      <c r="G267">
        <v>14</v>
      </c>
      <c r="H267" t="s">
        <v>110</v>
      </c>
      <c r="I267" t="s">
        <v>121</v>
      </c>
      <c r="J267" t="s">
        <v>123</v>
      </c>
      <c r="K267" s="4">
        <v>95</v>
      </c>
      <c r="L267" s="4">
        <v>119.7</v>
      </c>
      <c r="M267" s="4">
        <v>95</v>
      </c>
      <c r="N267" s="4">
        <v>119.7</v>
      </c>
      <c r="O267">
        <v>2</v>
      </c>
      <c r="P267" t="s">
        <v>126</v>
      </c>
      <c r="Q267">
        <v>2022</v>
      </c>
      <c r="R267" s="3">
        <v>44563</v>
      </c>
      <c r="S267" s="4">
        <v>16.758000000000003</v>
      </c>
      <c r="T267" s="4">
        <v>24.700000000000003</v>
      </c>
      <c r="U267" s="4">
        <v>24.700000000000003</v>
      </c>
      <c r="V267" s="23">
        <v>0.20634920634920637</v>
      </c>
      <c r="W267" t="s">
        <v>179</v>
      </c>
      <c r="X267" t="s">
        <v>219</v>
      </c>
      <c r="Y267" t="s">
        <v>489</v>
      </c>
      <c r="Z267" s="4">
        <f>Tabla1_1[[#This Row],[Total Selling Value]]-Tabla1_1[[#This Row],[total_discount_value]]-Tabla1_1[[#This Row],[Total Buying Value]]</f>
        <v>7.9420000000000073</v>
      </c>
      <c r="AA267" s="23">
        <f>Tabla1_1[[#This Row],[beneficio_descuento]]/Tabla1_1[[#This Row],[Total Selling Value]]</f>
        <v>6.6349206349206408E-2</v>
      </c>
    </row>
    <row r="268" spans="1:27">
      <c r="A268">
        <v>44564</v>
      </c>
      <c r="B268" t="s">
        <v>43</v>
      </c>
      <c r="C268" t="s">
        <v>493</v>
      </c>
      <c r="D268">
        <v>9</v>
      </c>
      <c r="E268" t="s">
        <v>70</v>
      </c>
      <c r="F268" t="s">
        <v>138</v>
      </c>
      <c r="G268">
        <v>32</v>
      </c>
      <c r="H268" t="s">
        <v>94</v>
      </c>
      <c r="I268" t="s">
        <v>118</v>
      </c>
      <c r="J268" t="s">
        <v>123</v>
      </c>
      <c r="K268" s="4">
        <v>67</v>
      </c>
      <c r="L268" s="4">
        <v>83.08</v>
      </c>
      <c r="M268" s="4">
        <v>603</v>
      </c>
      <c r="N268" s="4">
        <v>747.72</v>
      </c>
      <c r="O268">
        <v>3</v>
      </c>
      <c r="P268" t="s">
        <v>126</v>
      </c>
      <c r="Q268">
        <v>2022</v>
      </c>
      <c r="R268" s="3">
        <v>44564</v>
      </c>
      <c r="S268" s="4">
        <v>239.27040000000002</v>
      </c>
      <c r="T268" s="4">
        <v>16.079999999999998</v>
      </c>
      <c r="U268" s="4">
        <v>144.71999999999997</v>
      </c>
      <c r="V268" s="23">
        <v>0.19354838709677416</v>
      </c>
      <c r="W268" t="s">
        <v>179</v>
      </c>
      <c r="X268" t="s">
        <v>219</v>
      </c>
      <c r="Y268" t="s">
        <v>489</v>
      </c>
      <c r="Z268" s="4">
        <f>Tabla1_1[[#This Row],[Total Selling Value]]-Tabla1_1[[#This Row],[total_discount_value]]-Tabla1_1[[#This Row],[Total Buying Value]]</f>
        <v>-94.550399999999968</v>
      </c>
      <c r="AA268" s="23">
        <f>Tabla1_1[[#This Row],[beneficio_descuento]]/Tabla1_1[[#This Row],[Total Selling Value]]</f>
        <v>-0.12645161290322576</v>
      </c>
    </row>
    <row r="269" spans="1:27">
      <c r="A269">
        <v>44565</v>
      </c>
      <c r="B269" t="s">
        <v>55</v>
      </c>
      <c r="C269" t="s">
        <v>494</v>
      </c>
      <c r="D269">
        <v>8</v>
      </c>
      <c r="E269" t="s">
        <v>70</v>
      </c>
      <c r="F269" t="s">
        <v>71</v>
      </c>
      <c r="G269">
        <v>34</v>
      </c>
      <c r="H269" t="s">
        <v>107</v>
      </c>
      <c r="I269" t="s">
        <v>120</v>
      </c>
      <c r="J269" t="s">
        <v>123</v>
      </c>
      <c r="K269" s="4">
        <v>73</v>
      </c>
      <c r="L269" s="4">
        <v>94.17</v>
      </c>
      <c r="M269" s="4">
        <v>584</v>
      </c>
      <c r="N269" s="4">
        <v>753.36</v>
      </c>
      <c r="O269">
        <v>4</v>
      </c>
      <c r="P269" t="s">
        <v>126</v>
      </c>
      <c r="Q269">
        <v>2022</v>
      </c>
      <c r="R269" s="3">
        <v>44565</v>
      </c>
      <c r="S269" s="4">
        <v>256.14240000000001</v>
      </c>
      <c r="T269" s="4">
        <v>21.17</v>
      </c>
      <c r="U269" s="4">
        <v>169.36</v>
      </c>
      <c r="V269" s="23">
        <v>0.22480620155038761</v>
      </c>
      <c r="W269" t="s">
        <v>179</v>
      </c>
      <c r="X269" t="s">
        <v>216</v>
      </c>
      <c r="Y269" t="s">
        <v>489</v>
      </c>
      <c r="Z269" s="4">
        <f>Tabla1_1[[#This Row],[Total Selling Value]]-Tabla1_1[[#This Row],[total_discount_value]]-Tabla1_1[[#This Row],[Total Buying Value]]</f>
        <v>-86.782399999999996</v>
      </c>
      <c r="AA269" s="23">
        <f>Tabla1_1[[#This Row],[beneficio_descuento]]/Tabla1_1[[#This Row],[Total Selling Value]]</f>
        <v>-0.11519379844961239</v>
      </c>
    </row>
    <row r="270" spans="1:27">
      <c r="A270">
        <v>44565</v>
      </c>
      <c r="B270" t="s">
        <v>39</v>
      </c>
      <c r="C270" t="s">
        <v>495</v>
      </c>
      <c r="D270">
        <v>1</v>
      </c>
      <c r="E270" t="s">
        <v>71</v>
      </c>
      <c r="F270" t="s">
        <v>71</v>
      </c>
      <c r="G270">
        <v>6</v>
      </c>
      <c r="H270" t="s">
        <v>89</v>
      </c>
      <c r="I270" t="s">
        <v>121</v>
      </c>
      <c r="J270" t="s">
        <v>124</v>
      </c>
      <c r="K270" s="4">
        <v>47</v>
      </c>
      <c r="L270" s="4">
        <v>53.11</v>
      </c>
      <c r="M270" s="4">
        <v>47</v>
      </c>
      <c r="N270" s="4">
        <v>53.11</v>
      </c>
      <c r="O270">
        <v>4</v>
      </c>
      <c r="P270" t="s">
        <v>126</v>
      </c>
      <c r="Q270">
        <v>2022</v>
      </c>
      <c r="R270" s="3">
        <v>44565</v>
      </c>
      <c r="S270" s="4">
        <v>3.1865999999999999</v>
      </c>
      <c r="T270" s="4">
        <v>6.1099999999999994</v>
      </c>
      <c r="U270" s="4">
        <v>6.1099999999999994</v>
      </c>
      <c r="V270" s="23">
        <v>0.1150442477876106</v>
      </c>
      <c r="W270" t="s">
        <v>179</v>
      </c>
      <c r="X270" t="s">
        <v>216</v>
      </c>
      <c r="Y270" t="s">
        <v>489</v>
      </c>
      <c r="Z270" s="4">
        <f>Tabla1_1[[#This Row],[Total Selling Value]]-Tabla1_1[[#This Row],[total_discount_value]]-Tabla1_1[[#This Row],[Total Buying Value]]</f>
        <v>2.9234000000000009</v>
      </c>
      <c r="AA270" s="23">
        <f>Tabla1_1[[#This Row],[beneficio_descuento]]/Tabla1_1[[#This Row],[Total Selling Value]]</f>
        <v>5.5044247787610634E-2</v>
      </c>
    </row>
    <row r="271" spans="1:27">
      <c r="A271">
        <v>44570</v>
      </c>
      <c r="B271" t="s">
        <v>38</v>
      </c>
      <c r="C271" t="s">
        <v>496</v>
      </c>
      <c r="D271">
        <v>12</v>
      </c>
      <c r="E271" t="s">
        <v>70</v>
      </c>
      <c r="F271" t="s">
        <v>71</v>
      </c>
      <c r="G271">
        <v>28</v>
      </c>
      <c r="H271" t="s">
        <v>88</v>
      </c>
      <c r="I271" t="s">
        <v>121</v>
      </c>
      <c r="J271" t="s">
        <v>123</v>
      </c>
      <c r="K271" s="4">
        <v>89</v>
      </c>
      <c r="L271" s="4">
        <v>117.48</v>
      </c>
      <c r="M271" s="4">
        <v>1068</v>
      </c>
      <c r="N271" s="4">
        <v>1409.76</v>
      </c>
      <c r="O271">
        <v>9</v>
      </c>
      <c r="P271" t="s">
        <v>126</v>
      </c>
      <c r="Q271">
        <v>2022</v>
      </c>
      <c r="R271" s="3">
        <v>44570</v>
      </c>
      <c r="S271" s="4">
        <v>394.73280000000005</v>
      </c>
      <c r="T271" s="4">
        <v>28.480000000000004</v>
      </c>
      <c r="U271" s="4">
        <v>341.76000000000005</v>
      </c>
      <c r="V271" s="23">
        <v>0.24242424242424246</v>
      </c>
      <c r="W271" t="s">
        <v>147</v>
      </c>
      <c r="X271" t="s">
        <v>216</v>
      </c>
      <c r="Y271" t="s">
        <v>489</v>
      </c>
      <c r="Z271" s="4">
        <f>Tabla1_1[[#This Row],[Total Selling Value]]-Tabla1_1[[#This Row],[total_discount_value]]-Tabla1_1[[#This Row],[Total Buying Value]]</f>
        <v>-52.972800000000007</v>
      </c>
      <c r="AA271" s="23">
        <f>Tabla1_1[[#This Row],[beneficio_descuento]]/Tabla1_1[[#This Row],[Total Selling Value]]</f>
        <v>-3.7575757575757582E-2</v>
      </c>
    </row>
    <row r="272" spans="1:27">
      <c r="A272">
        <v>44571</v>
      </c>
      <c r="B272" t="s">
        <v>33</v>
      </c>
      <c r="C272" t="s">
        <v>497</v>
      </c>
      <c r="D272">
        <v>14</v>
      </c>
      <c r="E272" t="s">
        <v>71</v>
      </c>
      <c r="F272" t="s">
        <v>71</v>
      </c>
      <c r="G272">
        <v>28</v>
      </c>
      <c r="H272" t="s">
        <v>83</v>
      </c>
      <c r="I272" t="s">
        <v>121</v>
      </c>
      <c r="J272" t="s">
        <v>124</v>
      </c>
      <c r="K272" s="4">
        <v>55</v>
      </c>
      <c r="L272" s="4">
        <v>58.3</v>
      </c>
      <c r="M272" s="4">
        <v>770</v>
      </c>
      <c r="N272" s="4">
        <v>816.19999999999993</v>
      </c>
      <c r="O272">
        <v>10</v>
      </c>
      <c r="P272" t="s">
        <v>126</v>
      </c>
      <c r="Q272">
        <v>2022</v>
      </c>
      <c r="R272" s="3">
        <v>44571</v>
      </c>
      <c r="S272" s="4">
        <v>228.536</v>
      </c>
      <c r="T272" s="4">
        <v>3.2999999999999972</v>
      </c>
      <c r="U272" s="4">
        <v>46.19999999999996</v>
      </c>
      <c r="V272" s="23">
        <v>5.6603773584905613E-2</v>
      </c>
      <c r="W272" t="s">
        <v>147</v>
      </c>
      <c r="X272" t="s">
        <v>216</v>
      </c>
      <c r="Y272" t="s">
        <v>489</v>
      </c>
      <c r="Z272" s="4">
        <f>Tabla1_1[[#This Row],[Total Selling Value]]-Tabla1_1[[#This Row],[total_discount_value]]-Tabla1_1[[#This Row],[Total Buying Value]]</f>
        <v>-182.33600000000001</v>
      </c>
      <c r="AA272" s="23">
        <f>Tabla1_1[[#This Row],[beneficio_descuento]]/Tabla1_1[[#This Row],[Total Selling Value]]</f>
        <v>-0.22339622641509438</v>
      </c>
    </row>
    <row r="273" spans="1:27">
      <c r="A273">
        <v>44572</v>
      </c>
      <c r="B273" t="s">
        <v>38</v>
      </c>
      <c r="C273" t="s">
        <v>498</v>
      </c>
      <c r="D273">
        <v>2</v>
      </c>
      <c r="E273" t="s">
        <v>70</v>
      </c>
      <c r="F273" t="s">
        <v>71</v>
      </c>
      <c r="G273">
        <v>31</v>
      </c>
      <c r="H273" t="s">
        <v>88</v>
      </c>
      <c r="I273" t="s">
        <v>121</v>
      </c>
      <c r="J273" t="s">
        <v>123</v>
      </c>
      <c r="K273" s="4">
        <v>89</v>
      </c>
      <c r="L273" s="4">
        <v>117.48</v>
      </c>
      <c r="M273" s="4">
        <v>178</v>
      </c>
      <c r="N273" s="4">
        <v>234.96</v>
      </c>
      <c r="O273">
        <v>11</v>
      </c>
      <c r="P273" t="s">
        <v>126</v>
      </c>
      <c r="Q273">
        <v>2022</v>
      </c>
      <c r="R273" s="3">
        <v>44572</v>
      </c>
      <c r="S273" s="4">
        <v>72.837600000000009</v>
      </c>
      <c r="T273" s="4">
        <v>28.480000000000004</v>
      </c>
      <c r="U273" s="4">
        <v>56.960000000000008</v>
      </c>
      <c r="V273" s="23">
        <v>0.24242424242424246</v>
      </c>
      <c r="W273" t="s">
        <v>179</v>
      </c>
      <c r="X273" t="s">
        <v>216</v>
      </c>
      <c r="Y273" t="s">
        <v>489</v>
      </c>
      <c r="Z273" s="4">
        <f>Tabla1_1[[#This Row],[Total Selling Value]]-Tabla1_1[[#This Row],[total_discount_value]]-Tabla1_1[[#This Row],[Total Buying Value]]</f>
        <v>-15.877600000000001</v>
      </c>
      <c r="AA273" s="23">
        <f>Tabla1_1[[#This Row],[beneficio_descuento]]/Tabla1_1[[#This Row],[Total Selling Value]]</f>
        <v>-6.7575757575757581E-2</v>
      </c>
    </row>
    <row r="274" spans="1:27">
      <c r="A274">
        <v>44574</v>
      </c>
      <c r="B274" t="s">
        <v>60</v>
      </c>
      <c r="C274" t="s">
        <v>499</v>
      </c>
      <c r="D274">
        <v>6</v>
      </c>
      <c r="E274" t="s">
        <v>71</v>
      </c>
      <c r="F274" t="s">
        <v>71</v>
      </c>
      <c r="G274">
        <v>20</v>
      </c>
      <c r="H274" t="s">
        <v>112</v>
      </c>
      <c r="I274" t="s">
        <v>120</v>
      </c>
      <c r="J274" t="s">
        <v>122</v>
      </c>
      <c r="K274" s="4">
        <v>150</v>
      </c>
      <c r="L274" s="4">
        <v>210</v>
      </c>
      <c r="M274" s="4">
        <v>900</v>
      </c>
      <c r="N274" s="4">
        <v>1260</v>
      </c>
      <c r="O274">
        <v>13</v>
      </c>
      <c r="P274" t="s">
        <v>126</v>
      </c>
      <c r="Q274">
        <v>2022</v>
      </c>
      <c r="R274" s="3">
        <v>44574</v>
      </c>
      <c r="S274" s="4">
        <v>252</v>
      </c>
      <c r="T274" s="4">
        <v>60</v>
      </c>
      <c r="U274" s="4">
        <v>360</v>
      </c>
      <c r="V274" s="23">
        <v>0.2857142857142857</v>
      </c>
      <c r="W274" t="s">
        <v>147</v>
      </c>
      <c r="X274" t="s">
        <v>216</v>
      </c>
      <c r="Y274" t="s">
        <v>489</v>
      </c>
      <c r="Z274" s="4">
        <f>Tabla1_1[[#This Row],[Total Selling Value]]-Tabla1_1[[#This Row],[total_discount_value]]-Tabla1_1[[#This Row],[Total Buying Value]]</f>
        <v>108</v>
      </c>
      <c r="AA274" s="23">
        <f>Tabla1_1[[#This Row],[beneficio_descuento]]/Tabla1_1[[#This Row],[Total Selling Value]]</f>
        <v>8.5714285714285715E-2</v>
      </c>
    </row>
    <row r="275" spans="1:27">
      <c r="A275">
        <v>44575</v>
      </c>
      <c r="B275" t="s">
        <v>51</v>
      </c>
      <c r="C275" t="s">
        <v>500</v>
      </c>
      <c r="D275">
        <v>14</v>
      </c>
      <c r="E275" t="s">
        <v>70</v>
      </c>
      <c r="F275" t="s">
        <v>71</v>
      </c>
      <c r="G275">
        <v>43</v>
      </c>
      <c r="H275" t="s">
        <v>103</v>
      </c>
      <c r="I275" t="s">
        <v>120</v>
      </c>
      <c r="J275" t="s">
        <v>124</v>
      </c>
      <c r="K275" s="4">
        <v>44</v>
      </c>
      <c r="L275" s="4">
        <v>48.4</v>
      </c>
      <c r="M275" s="4">
        <v>616</v>
      </c>
      <c r="N275" s="4">
        <v>677.6</v>
      </c>
      <c r="O275">
        <v>14</v>
      </c>
      <c r="P275" t="s">
        <v>126</v>
      </c>
      <c r="Q275">
        <v>2022</v>
      </c>
      <c r="R275" s="3">
        <v>44575</v>
      </c>
      <c r="S275" s="4">
        <v>291.36799999999999</v>
      </c>
      <c r="T275" s="4">
        <v>4.3999999999999986</v>
      </c>
      <c r="U275" s="4">
        <v>61.59999999999998</v>
      </c>
      <c r="V275" s="23">
        <v>9.090909090909087E-2</v>
      </c>
      <c r="W275" t="s">
        <v>179</v>
      </c>
      <c r="X275" t="s">
        <v>216</v>
      </c>
      <c r="Y275" t="s">
        <v>489</v>
      </c>
      <c r="Z275" s="4">
        <f>Tabla1_1[[#This Row],[Total Selling Value]]-Tabla1_1[[#This Row],[total_discount_value]]-Tabla1_1[[#This Row],[Total Buying Value]]</f>
        <v>-229.76799999999997</v>
      </c>
      <c r="AA275" s="23">
        <f>Tabla1_1[[#This Row],[beneficio_descuento]]/Tabla1_1[[#This Row],[Total Selling Value]]</f>
        <v>-0.33909090909090905</v>
      </c>
    </row>
    <row r="276" spans="1:27">
      <c r="A276">
        <v>44576</v>
      </c>
      <c r="B276" t="s">
        <v>42</v>
      </c>
      <c r="C276" t="s">
        <v>501</v>
      </c>
      <c r="D276">
        <v>10</v>
      </c>
      <c r="E276" t="s">
        <v>70</v>
      </c>
      <c r="F276" t="s">
        <v>138</v>
      </c>
      <c r="G276">
        <v>27</v>
      </c>
      <c r="H276" t="s">
        <v>92</v>
      </c>
      <c r="I276" t="s">
        <v>117</v>
      </c>
      <c r="J276" t="s">
        <v>122</v>
      </c>
      <c r="K276" s="4">
        <v>121</v>
      </c>
      <c r="L276" s="4">
        <v>141.57</v>
      </c>
      <c r="M276" s="4">
        <v>1210</v>
      </c>
      <c r="N276" s="4">
        <v>1415.7</v>
      </c>
      <c r="O276">
        <v>15</v>
      </c>
      <c r="P276" t="s">
        <v>126</v>
      </c>
      <c r="Q276">
        <v>2022</v>
      </c>
      <c r="R276" s="3">
        <v>44576</v>
      </c>
      <c r="S276" s="4">
        <v>382.23900000000003</v>
      </c>
      <c r="T276" s="4">
        <v>20.569999999999993</v>
      </c>
      <c r="U276" s="4">
        <v>205.69999999999993</v>
      </c>
      <c r="V276" s="23">
        <v>0.14529914529914525</v>
      </c>
      <c r="W276" t="s">
        <v>147</v>
      </c>
      <c r="X276" t="s">
        <v>219</v>
      </c>
      <c r="Y276" t="s">
        <v>489</v>
      </c>
      <c r="Z276" s="4">
        <f>Tabla1_1[[#This Row],[Total Selling Value]]-Tabla1_1[[#This Row],[total_discount_value]]-Tabla1_1[[#This Row],[Total Buying Value]]</f>
        <v>-176.53899999999999</v>
      </c>
      <c r="AA276" s="23">
        <f>Tabla1_1[[#This Row],[beneficio_descuento]]/Tabla1_1[[#This Row],[Total Selling Value]]</f>
        <v>-0.12470085470085469</v>
      </c>
    </row>
    <row r="277" spans="1:27">
      <c r="A277">
        <v>44577</v>
      </c>
      <c r="B277" t="s">
        <v>29</v>
      </c>
      <c r="C277" t="s">
        <v>502</v>
      </c>
      <c r="D277">
        <v>11</v>
      </c>
      <c r="E277" t="s">
        <v>71</v>
      </c>
      <c r="F277" t="s">
        <v>138</v>
      </c>
      <c r="G277">
        <v>13</v>
      </c>
      <c r="H277" t="s">
        <v>113</v>
      </c>
      <c r="I277" t="s">
        <v>120</v>
      </c>
      <c r="J277" t="s">
        <v>123</v>
      </c>
      <c r="K277" s="4">
        <v>112</v>
      </c>
      <c r="L277" s="4">
        <v>146.72</v>
      </c>
      <c r="M277" s="4">
        <v>1232</v>
      </c>
      <c r="N277" s="4">
        <v>1613.92</v>
      </c>
      <c r="O277">
        <v>16</v>
      </c>
      <c r="P277" t="s">
        <v>126</v>
      </c>
      <c r="Q277">
        <v>2022</v>
      </c>
      <c r="R277" s="3">
        <v>44577</v>
      </c>
      <c r="S277" s="4">
        <v>209.80960000000002</v>
      </c>
      <c r="T277" s="4">
        <v>34.72</v>
      </c>
      <c r="U277" s="4">
        <v>381.91999999999996</v>
      </c>
      <c r="V277" s="23">
        <v>0.23664122137404578</v>
      </c>
      <c r="W277" t="s">
        <v>147</v>
      </c>
      <c r="X277" t="s">
        <v>219</v>
      </c>
      <c r="Y277" t="s">
        <v>489</v>
      </c>
      <c r="Z277" s="4">
        <f>Tabla1_1[[#This Row],[Total Selling Value]]-Tabla1_1[[#This Row],[total_discount_value]]-Tabla1_1[[#This Row],[Total Buying Value]]</f>
        <v>172.11040000000003</v>
      </c>
      <c r="AA277" s="23">
        <f>Tabla1_1[[#This Row],[beneficio_descuento]]/Tabla1_1[[#This Row],[Total Selling Value]]</f>
        <v>0.10664122137404582</v>
      </c>
    </row>
    <row r="278" spans="1:27">
      <c r="A278">
        <v>44578</v>
      </c>
      <c r="B278" t="s">
        <v>37</v>
      </c>
      <c r="C278" t="s">
        <v>503</v>
      </c>
      <c r="D278">
        <v>4</v>
      </c>
      <c r="E278" t="s">
        <v>71</v>
      </c>
      <c r="F278" t="s">
        <v>71</v>
      </c>
      <c r="G278">
        <v>53</v>
      </c>
      <c r="H278" t="s">
        <v>87</v>
      </c>
      <c r="I278" t="s">
        <v>118</v>
      </c>
      <c r="J278" t="s">
        <v>123</v>
      </c>
      <c r="K278" s="4">
        <v>90</v>
      </c>
      <c r="L278" s="4">
        <v>115.2</v>
      </c>
      <c r="M278" s="4">
        <v>360</v>
      </c>
      <c r="N278" s="4">
        <v>460.8</v>
      </c>
      <c r="O278">
        <v>17</v>
      </c>
      <c r="P278" t="s">
        <v>126</v>
      </c>
      <c r="Q278">
        <v>2022</v>
      </c>
      <c r="R278" s="3">
        <v>44578</v>
      </c>
      <c r="S278" s="4">
        <v>244.22400000000002</v>
      </c>
      <c r="T278" s="4">
        <v>25.200000000000003</v>
      </c>
      <c r="U278" s="4">
        <v>100.80000000000001</v>
      </c>
      <c r="V278" s="23">
        <v>0.21875000000000003</v>
      </c>
      <c r="W278" t="s">
        <v>179</v>
      </c>
      <c r="X278" t="s">
        <v>216</v>
      </c>
      <c r="Y278" t="s">
        <v>489</v>
      </c>
      <c r="Z278" s="4">
        <f>Tabla1_1[[#This Row],[Total Selling Value]]-Tabla1_1[[#This Row],[total_discount_value]]-Tabla1_1[[#This Row],[Total Buying Value]]</f>
        <v>-143.42400000000001</v>
      </c>
      <c r="AA278" s="23">
        <f>Tabla1_1[[#This Row],[beneficio_descuento]]/Tabla1_1[[#This Row],[Total Selling Value]]</f>
        <v>-0.31125000000000003</v>
      </c>
    </row>
    <row r="279" spans="1:27">
      <c r="A279">
        <v>44579</v>
      </c>
      <c r="B279" t="s">
        <v>45</v>
      </c>
      <c r="C279" t="s">
        <v>504</v>
      </c>
      <c r="D279">
        <v>9</v>
      </c>
      <c r="E279" t="s">
        <v>68</v>
      </c>
      <c r="F279" t="s">
        <v>138</v>
      </c>
      <c r="G279">
        <v>19</v>
      </c>
      <c r="H279" t="s">
        <v>96</v>
      </c>
      <c r="I279" t="s">
        <v>119</v>
      </c>
      <c r="J279" t="s">
        <v>123</v>
      </c>
      <c r="K279" s="4">
        <v>83</v>
      </c>
      <c r="L279" s="4">
        <v>94.62</v>
      </c>
      <c r="M279" s="4">
        <v>747</v>
      </c>
      <c r="N279" s="4">
        <v>851.58</v>
      </c>
      <c r="O279">
        <v>18</v>
      </c>
      <c r="P279" t="s">
        <v>126</v>
      </c>
      <c r="Q279">
        <v>2022</v>
      </c>
      <c r="R279" s="3">
        <v>44579</v>
      </c>
      <c r="S279" s="4">
        <v>161.80020000000002</v>
      </c>
      <c r="T279" s="4">
        <v>11.620000000000005</v>
      </c>
      <c r="U279" s="4">
        <v>104.58000000000004</v>
      </c>
      <c r="V279" s="23">
        <v>0.1228070175438597</v>
      </c>
      <c r="W279" t="s">
        <v>179</v>
      </c>
      <c r="X279" t="s">
        <v>219</v>
      </c>
      <c r="Y279" t="s">
        <v>489</v>
      </c>
      <c r="Z279" s="4">
        <f>Tabla1_1[[#This Row],[Total Selling Value]]-Tabla1_1[[#This Row],[total_discount_value]]-Tabla1_1[[#This Row],[Total Buying Value]]</f>
        <v>-57.220199999999977</v>
      </c>
      <c r="AA279" s="23">
        <f>Tabla1_1[[#This Row],[beneficio_descuento]]/Tabla1_1[[#This Row],[Total Selling Value]]</f>
        <v>-6.7192982456140318E-2</v>
      </c>
    </row>
    <row r="280" spans="1:27">
      <c r="A280">
        <v>44581</v>
      </c>
      <c r="B280" t="s">
        <v>52</v>
      </c>
      <c r="C280" t="s">
        <v>505</v>
      </c>
      <c r="D280">
        <v>2</v>
      </c>
      <c r="E280" t="s">
        <v>70</v>
      </c>
      <c r="F280" t="s">
        <v>138</v>
      </c>
      <c r="G280">
        <v>48</v>
      </c>
      <c r="H280" t="s">
        <v>104</v>
      </c>
      <c r="I280" t="s">
        <v>117</v>
      </c>
      <c r="J280" t="s">
        <v>122</v>
      </c>
      <c r="K280" s="4">
        <v>126</v>
      </c>
      <c r="L280" s="4">
        <v>162.54</v>
      </c>
      <c r="M280" s="4">
        <v>252</v>
      </c>
      <c r="N280" s="4">
        <v>325.08</v>
      </c>
      <c r="O280">
        <v>20</v>
      </c>
      <c r="P280" t="s">
        <v>126</v>
      </c>
      <c r="Q280">
        <v>2022</v>
      </c>
      <c r="R280" s="3">
        <v>44581</v>
      </c>
      <c r="S280" s="4">
        <v>156.0384</v>
      </c>
      <c r="T280" s="4">
        <v>36.539999999999992</v>
      </c>
      <c r="U280" s="4">
        <v>73.079999999999984</v>
      </c>
      <c r="V280" s="23">
        <v>0.22480620155038755</v>
      </c>
      <c r="W280" t="s">
        <v>179</v>
      </c>
      <c r="X280" t="s">
        <v>219</v>
      </c>
      <c r="Y280" t="s">
        <v>489</v>
      </c>
      <c r="Z280" s="4">
        <f>Tabla1_1[[#This Row],[Total Selling Value]]-Tabla1_1[[#This Row],[total_discount_value]]-Tabla1_1[[#This Row],[Total Buying Value]]</f>
        <v>-82.958400000000012</v>
      </c>
      <c r="AA280" s="23">
        <f>Tabla1_1[[#This Row],[beneficio_descuento]]/Tabla1_1[[#This Row],[Total Selling Value]]</f>
        <v>-0.25519379844961243</v>
      </c>
    </row>
    <row r="281" spans="1:27">
      <c r="A281">
        <v>44581</v>
      </c>
      <c r="B281" t="s">
        <v>29</v>
      </c>
      <c r="C281" t="s">
        <v>506</v>
      </c>
      <c r="D281">
        <v>7</v>
      </c>
      <c r="E281" t="s">
        <v>71</v>
      </c>
      <c r="F281" t="s">
        <v>71</v>
      </c>
      <c r="G281">
        <v>45</v>
      </c>
      <c r="H281" t="s">
        <v>113</v>
      </c>
      <c r="I281" t="s">
        <v>120</v>
      </c>
      <c r="J281" t="s">
        <v>123</v>
      </c>
      <c r="K281" s="4">
        <v>112</v>
      </c>
      <c r="L281" s="4">
        <v>146.72</v>
      </c>
      <c r="M281" s="4">
        <v>784</v>
      </c>
      <c r="N281" s="4">
        <v>1027.04</v>
      </c>
      <c r="O281">
        <v>20</v>
      </c>
      <c r="P281" t="s">
        <v>126</v>
      </c>
      <c r="Q281">
        <v>2022</v>
      </c>
      <c r="R281" s="3">
        <v>44581</v>
      </c>
      <c r="S281" s="4">
        <v>462.16800000000001</v>
      </c>
      <c r="T281" s="4">
        <v>34.72</v>
      </c>
      <c r="U281" s="4">
        <v>243.04</v>
      </c>
      <c r="V281" s="23">
        <v>0.23664122137404581</v>
      </c>
      <c r="W281" t="s">
        <v>147</v>
      </c>
      <c r="X281" t="s">
        <v>216</v>
      </c>
      <c r="Y281" t="s">
        <v>489</v>
      </c>
      <c r="Z281" s="4">
        <f>Tabla1_1[[#This Row],[Total Selling Value]]-Tabla1_1[[#This Row],[total_discount_value]]-Tabla1_1[[#This Row],[Total Buying Value]]</f>
        <v>-219.12800000000004</v>
      </c>
      <c r="AA281" s="23">
        <f>Tabla1_1[[#This Row],[beneficio_descuento]]/Tabla1_1[[#This Row],[Total Selling Value]]</f>
        <v>-0.21335877862595426</v>
      </c>
    </row>
    <row r="282" spans="1:27">
      <c r="A282">
        <v>44583</v>
      </c>
      <c r="B282" t="s">
        <v>36</v>
      </c>
      <c r="C282" t="s">
        <v>507</v>
      </c>
      <c r="D282">
        <v>6</v>
      </c>
      <c r="E282" t="s">
        <v>71</v>
      </c>
      <c r="F282" t="s">
        <v>138</v>
      </c>
      <c r="G282">
        <v>8</v>
      </c>
      <c r="H282" t="s">
        <v>86</v>
      </c>
      <c r="I282" t="s">
        <v>119</v>
      </c>
      <c r="J282" t="s">
        <v>123</v>
      </c>
      <c r="K282" s="4">
        <v>98</v>
      </c>
      <c r="L282" s="4">
        <v>103.88</v>
      </c>
      <c r="M282" s="4">
        <v>588</v>
      </c>
      <c r="N282" s="4">
        <v>623.28</v>
      </c>
      <c r="O282">
        <v>22</v>
      </c>
      <c r="P282" t="s">
        <v>126</v>
      </c>
      <c r="Q282">
        <v>2022</v>
      </c>
      <c r="R282" s="3">
        <v>44583</v>
      </c>
      <c r="S282" s="4">
        <v>49.862400000000001</v>
      </c>
      <c r="T282" s="4">
        <v>5.8799999999999955</v>
      </c>
      <c r="U282" s="4">
        <v>35.279999999999973</v>
      </c>
      <c r="V282" s="23">
        <v>5.660377358490562E-2</v>
      </c>
      <c r="W282" t="s">
        <v>179</v>
      </c>
      <c r="X282" t="s">
        <v>219</v>
      </c>
      <c r="Y282" t="s">
        <v>489</v>
      </c>
      <c r="Z282" s="4">
        <f>Tabla1_1[[#This Row],[Total Selling Value]]-Tabla1_1[[#This Row],[total_discount_value]]-Tabla1_1[[#This Row],[Total Buying Value]]</f>
        <v>-14.582400000000007</v>
      </c>
      <c r="AA282" s="23">
        <f>Tabla1_1[[#This Row],[beneficio_descuento]]/Tabla1_1[[#This Row],[Total Selling Value]]</f>
        <v>-2.339622641509435E-2</v>
      </c>
    </row>
    <row r="283" spans="1:27">
      <c r="A283">
        <v>44584</v>
      </c>
      <c r="B283" t="s">
        <v>49</v>
      </c>
      <c r="C283" t="s">
        <v>508</v>
      </c>
      <c r="D283">
        <v>5</v>
      </c>
      <c r="E283" t="s">
        <v>68</v>
      </c>
      <c r="F283" t="s">
        <v>138</v>
      </c>
      <c r="G283">
        <v>39</v>
      </c>
      <c r="H283" t="s">
        <v>101</v>
      </c>
      <c r="I283" t="s">
        <v>119</v>
      </c>
      <c r="J283" t="s">
        <v>123</v>
      </c>
      <c r="K283" s="4">
        <v>105</v>
      </c>
      <c r="L283" s="4">
        <v>142.80000000000001</v>
      </c>
      <c r="M283" s="4">
        <v>525</v>
      </c>
      <c r="N283" s="4">
        <v>714</v>
      </c>
      <c r="O283">
        <v>23</v>
      </c>
      <c r="P283" t="s">
        <v>126</v>
      </c>
      <c r="Q283">
        <v>2022</v>
      </c>
      <c r="R283" s="3">
        <v>44584</v>
      </c>
      <c r="S283" s="4">
        <v>278.46000000000004</v>
      </c>
      <c r="T283" s="4">
        <v>37.800000000000011</v>
      </c>
      <c r="U283" s="4">
        <v>189.00000000000006</v>
      </c>
      <c r="V283" s="23">
        <v>0.26470588235294124</v>
      </c>
      <c r="W283" t="s">
        <v>179</v>
      </c>
      <c r="X283" t="s">
        <v>219</v>
      </c>
      <c r="Y283" t="s">
        <v>489</v>
      </c>
      <c r="Z283" s="4">
        <f>Tabla1_1[[#This Row],[Total Selling Value]]-Tabla1_1[[#This Row],[total_discount_value]]-Tabla1_1[[#This Row],[Total Buying Value]]</f>
        <v>-89.460000000000036</v>
      </c>
      <c r="AA283" s="23">
        <f>Tabla1_1[[#This Row],[beneficio_descuento]]/Tabla1_1[[#This Row],[Total Selling Value]]</f>
        <v>-0.12529411764705886</v>
      </c>
    </row>
    <row r="284" spans="1:27">
      <c r="A284">
        <v>44584</v>
      </c>
      <c r="B284" t="s">
        <v>30</v>
      </c>
      <c r="C284" t="s">
        <v>509</v>
      </c>
      <c r="D284">
        <v>8</v>
      </c>
      <c r="E284" t="s">
        <v>70</v>
      </c>
      <c r="F284" t="s">
        <v>71</v>
      </c>
      <c r="G284">
        <v>14</v>
      </c>
      <c r="H284" t="s">
        <v>80</v>
      </c>
      <c r="I284" t="s">
        <v>118</v>
      </c>
      <c r="J284" t="s">
        <v>122</v>
      </c>
      <c r="K284" s="4">
        <v>120</v>
      </c>
      <c r="L284" s="4">
        <v>162</v>
      </c>
      <c r="M284" s="4">
        <v>960</v>
      </c>
      <c r="N284" s="4">
        <v>1296</v>
      </c>
      <c r="O284">
        <v>23</v>
      </c>
      <c r="P284" t="s">
        <v>126</v>
      </c>
      <c r="Q284">
        <v>2022</v>
      </c>
      <c r="R284" s="3">
        <v>44584</v>
      </c>
      <c r="S284" s="4">
        <v>181.44000000000003</v>
      </c>
      <c r="T284" s="4">
        <v>42</v>
      </c>
      <c r="U284" s="4">
        <v>336</v>
      </c>
      <c r="V284" s="23">
        <v>0.25925925925925924</v>
      </c>
      <c r="W284" t="s">
        <v>147</v>
      </c>
      <c r="X284" t="s">
        <v>216</v>
      </c>
      <c r="Y284" t="s">
        <v>489</v>
      </c>
      <c r="Z284" s="4">
        <f>Tabla1_1[[#This Row],[Total Selling Value]]-Tabla1_1[[#This Row],[total_discount_value]]-Tabla1_1[[#This Row],[Total Buying Value]]</f>
        <v>154.55999999999995</v>
      </c>
      <c r="AA284" s="23">
        <f>Tabla1_1[[#This Row],[beneficio_descuento]]/Tabla1_1[[#This Row],[Total Selling Value]]</f>
        <v>0.11925925925925922</v>
      </c>
    </row>
    <row r="285" spans="1:27">
      <c r="A285">
        <v>44585</v>
      </c>
      <c r="B285" t="s">
        <v>48</v>
      </c>
      <c r="C285" t="s">
        <v>510</v>
      </c>
      <c r="D285">
        <v>15</v>
      </c>
      <c r="E285" t="s">
        <v>71</v>
      </c>
      <c r="F285" t="s">
        <v>71</v>
      </c>
      <c r="G285">
        <v>19</v>
      </c>
      <c r="H285" t="s">
        <v>99</v>
      </c>
      <c r="I285" t="s">
        <v>121</v>
      </c>
      <c r="J285" t="s">
        <v>122</v>
      </c>
      <c r="K285" s="4">
        <v>148</v>
      </c>
      <c r="L285" s="4">
        <v>201.28</v>
      </c>
      <c r="M285" s="4">
        <v>2220</v>
      </c>
      <c r="N285" s="4">
        <v>3019.2</v>
      </c>
      <c r="O285">
        <v>24</v>
      </c>
      <c r="P285" t="s">
        <v>126</v>
      </c>
      <c r="Q285">
        <v>2022</v>
      </c>
      <c r="R285" s="3">
        <v>44585</v>
      </c>
      <c r="S285" s="4">
        <v>573.64800000000002</v>
      </c>
      <c r="T285" s="4">
        <v>53.28</v>
      </c>
      <c r="U285" s="4">
        <v>799.2</v>
      </c>
      <c r="V285" s="23">
        <v>0.26470588235294124</v>
      </c>
      <c r="W285" t="s">
        <v>178</v>
      </c>
      <c r="X285" t="s">
        <v>216</v>
      </c>
      <c r="Y285" t="s">
        <v>489</v>
      </c>
      <c r="Z285" s="4">
        <f>Tabla1_1[[#This Row],[Total Selling Value]]-Tabla1_1[[#This Row],[total_discount_value]]-Tabla1_1[[#This Row],[Total Buying Value]]</f>
        <v>225.55199999999968</v>
      </c>
      <c r="AA285" s="23">
        <f>Tabla1_1[[#This Row],[beneficio_descuento]]/Tabla1_1[[#This Row],[Total Selling Value]]</f>
        <v>7.470588235294108E-2</v>
      </c>
    </row>
    <row r="286" spans="1:27">
      <c r="A286">
        <v>44586</v>
      </c>
      <c r="B286" t="s">
        <v>59</v>
      </c>
      <c r="C286" t="s">
        <v>511</v>
      </c>
      <c r="D286">
        <v>14</v>
      </c>
      <c r="E286" t="s">
        <v>70</v>
      </c>
      <c r="F286" t="s">
        <v>138</v>
      </c>
      <c r="G286">
        <v>44</v>
      </c>
      <c r="H286" t="s">
        <v>111</v>
      </c>
      <c r="I286" t="s">
        <v>120</v>
      </c>
      <c r="J286" t="s">
        <v>122</v>
      </c>
      <c r="K286" s="4">
        <v>134</v>
      </c>
      <c r="L286" s="4">
        <v>156.78</v>
      </c>
      <c r="M286" s="4">
        <v>1876</v>
      </c>
      <c r="N286" s="4">
        <v>2194.92</v>
      </c>
      <c r="O286">
        <v>25</v>
      </c>
      <c r="P286" t="s">
        <v>126</v>
      </c>
      <c r="Q286">
        <v>2022</v>
      </c>
      <c r="R286" s="3">
        <v>44586</v>
      </c>
      <c r="S286" s="4">
        <v>965.76480000000004</v>
      </c>
      <c r="T286" s="4">
        <v>22.78</v>
      </c>
      <c r="U286" s="4">
        <v>318.92</v>
      </c>
      <c r="V286" s="23">
        <v>0.14529914529914531</v>
      </c>
      <c r="W286" t="s">
        <v>178</v>
      </c>
      <c r="X286" t="s">
        <v>219</v>
      </c>
      <c r="Y286" t="s">
        <v>489</v>
      </c>
      <c r="Z286" s="4">
        <f>Tabla1_1[[#This Row],[Total Selling Value]]-Tabla1_1[[#This Row],[total_discount_value]]-Tabla1_1[[#This Row],[Total Buying Value]]</f>
        <v>-646.84479999999985</v>
      </c>
      <c r="AA286" s="23">
        <f>Tabla1_1[[#This Row],[beneficio_descuento]]/Tabla1_1[[#This Row],[Total Selling Value]]</f>
        <v>-0.29470085470085461</v>
      </c>
    </row>
    <row r="287" spans="1:27">
      <c r="A287">
        <v>44589</v>
      </c>
      <c r="B287" t="s">
        <v>41</v>
      </c>
      <c r="C287" t="s">
        <v>512</v>
      </c>
      <c r="D287">
        <v>11</v>
      </c>
      <c r="E287" t="s">
        <v>70</v>
      </c>
      <c r="F287" t="s">
        <v>71</v>
      </c>
      <c r="G287">
        <v>0</v>
      </c>
      <c r="H287" t="s">
        <v>91</v>
      </c>
      <c r="I287" t="s">
        <v>120</v>
      </c>
      <c r="J287" t="s">
        <v>125</v>
      </c>
      <c r="K287" s="4">
        <v>13</v>
      </c>
      <c r="L287" s="4">
        <v>16.64</v>
      </c>
      <c r="M287" s="4">
        <v>143</v>
      </c>
      <c r="N287" s="4">
        <v>183.04</v>
      </c>
      <c r="O287">
        <v>28</v>
      </c>
      <c r="P287" t="s">
        <v>126</v>
      </c>
      <c r="Q287">
        <v>2022</v>
      </c>
      <c r="R287" s="3">
        <v>44589</v>
      </c>
      <c r="S287" s="4">
        <v>0</v>
      </c>
      <c r="T287" s="4">
        <v>3.6400000000000006</v>
      </c>
      <c r="U287" s="4">
        <v>40.040000000000006</v>
      </c>
      <c r="V287" s="23">
        <v>0.21875000000000006</v>
      </c>
      <c r="W287" t="s">
        <v>179</v>
      </c>
      <c r="X287" t="s">
        <v>216</v>
      </c>
      <c r="Y287" t="s">
        <v>489</v>
      </c>
      <c r="Z287" s="4">
        <f>Tabla1_1[[#This Row],[Total Selling Value]]-Tabla1_1[[#This Row],[total_discount_value]]-Tabla1_1[[#This Row],[Total Buying Value]]</f>
        <v>40.039999999999992</v>
      </c>
      <c r="AA287" s="23">
        <f>Tabla1_1[[#This Row],[beneficio_descuento]]/Tabla1_1[[#This Row],[Total Selling Value]]</f>
        <v>0.21874999999999997</v>
      </c>
    </row>
    <row r="288" spans="1:27">
      <c r="A288">
        <v>44592</v>
      </c>
      <c r="B288" t="s">
        <v>32</v>
      </c>
      <c r="C288" t="s">
        <v>513</v>
      </c>
      <c r="D288">
        <v>6</v>
      </c>
      <c r="E288" t="s">
        <v>71</v>
      </c>
      <c r="F288" t="s">
        <v>138</v>
      </c>
      <c r="G288">
        <v>27</v>
      </c>
      <c r="H288" t="s">
        <v>82</v>
      </c>
      <c r="I288" t="s">
        <v>117</v>
      </c>
      <c r="J288" t="s">
        <v>122</v>
      </c>
      <c r="K288" s="4">
        <v>141</v>
      </c>
      <c r="L288" s="4">
        <v>149.46</v>
      </c>
      <c r="M288" s="4">
        <v>846</v>
      </c>
      <c r="N288" s="4">
        <v>896.76</v>
      </c>
      <c r="O288">
        <v>31</v>
      </c>
      <c r="P288" t="s">
        <v>126</v>
      </c>
      <c r="Q288">
        <v>2022</v>
      </c>
      <c r="R288" s="3">
        <v>44592</v>
      </c>
      <c r="S288" s="4">
        <v>242.12520000000001</v>
      </c>
      <c r="T288" s="4">
        <v>8.460000000000008</v>
      </c>
      <c r="U288" s="4">
        <v>50.760000000000048</v>
      </c>
      <c r="V288" s="23">
        <v>5.6603773584905717E-2</v>
      </c>
      <c r="W288" t="s">
        <v>147</v>
      </c>
      <c r="X288" t="s">
        <v>219</v>
      </c>
      <c r="Y288" t="s">
        <v>489</v>
      </c>
      <c r="Z288" s="4">
        <f>Tabla1_1[[#This Row],[Total Selling Value]]-Tabla1_1[[#This Row],[total_discount_value]]-Tabla1_1[[#This Row],[Total Buying Value]]</f>
        <v>-191.36519999999996</v>
      </c>
      <c r="AA288" s="23">
        <f>Tabla1_1[[#This Row],[beneficio_descuento]]/Tabla1_1[[#This Row],[Total Selling Value]]</f>
        <v>-0.21339622641509429</v>
      </c>
    </row>
    <row r="289" spans="1:27">
      <c r="A289">
        <v>44592</v>
      </c>
      <c r="B289" t="s">
        <v>61</v>
      </c>
      <c r="C289" t="s">
        <v>514</v>
      </c>
      <c r="D289">
        <v>9</v>
      </c>
      <c r="E289" t="s">
        <v>70</v>
      </c>
      <c r="F289" t="s">
        <v>138</v>
      </c>
      <c r="G289">
        <v>20</v>
      </c>
      <c r="H289" t="s">
        <v>114</v>
      </c>
      <c r="I289" t="s">
        <v>118</v>
      </c>
      <c r="J289" t="s">
        <v>122</v>
      </c>
      <c r="K289" s="4">
        <v>138</v>
      </c>
      <c r="L289" s="4">
        <v>173.88</v>
      </c>
      <c r="M289" s="4">
        <v>1242</v>
      </c>
      <c r="N289" s="4">
        <v>1564.92</v>
      </c>
      <c r="O289">
        <v>31</v>
      </c>
      <c r="P289" t="s">
        <v>126</v>
      </c>
      <c r="Q289">
        <v>2022</v>
      </c>
      <c r="R289" s="3">
        <v>44592</v>
      </c>
      <c r="S289" s="4">
        <v>312.98400000000004</v>
      </c>
      <c r="T289" s="4">
        <v>35.879999999999995</v>
      </c>
      <c r="U289" s="4">
        <v>322.91999999999996</v>
      </c>
      <c r="V289" s="23">
        <v>0.20634920634920631</v>
      </c>
      <c r="W289" t="s">
        <v>147</v>
      </c>
      <c r="X289" t="s">
        <v>219</v>
      </c>
      <c r="Y289" t="s">
        <v>489</v>
      </c>
      <c r="Z289" s="4">
        <f>Tabla1_1[[#This Row],[Total Selling Value]]-Tabla1_1[[#This Row],[total_discount_value]]-Tabla1_1[[#This Row],[Total Buying Value]]</f>
        <v>9.9360000000001492</v>
      </c>
      <c r="AA289" s="23">
        <f>Tabla1_1[[#This Row],[beneficio_descuento]]/Tabla1_1[[#This Row],[Total Selling Value]]</f>
        <v>6.3492063492064446E-3</v>
      </c>
    </row>
    <row r="290" spans="1:27">
      <c r="A290">
        <v>44593</v>
      </c>
      <c r="B290" t="s">
        <v>44</v>
      </c>
      <c r="C290" t="s">
        <v>515</v>
      </c>
      <c r="D290">
        <v>9</v>
      </c>
      <c r="E290" t="s">
        <v>70</v>
      </c>
      <c r="F290" t="s">
        <v>138</v>
      </c>
      <c r="G290">
        <v>17</v>
      </c>
      <c r="H290" t="s">
        <v>95</v>
      </c>
      <c r="I290" t="s">
        <v>119</v>
      </c>
      <c r="J290" t="s">
        <v>122</v>
      </c>
      <c r="K290" s="4">
        <v>133</v>
      </c>
      <c r="L290" s="4">
        <v>155.61000000000001</v>
      </c>
      <c r="M290" s="4">
        <v>1197</v>
      </c>
      <c r="N290" s="4">
        <v>1400.49</v>
      </c>
      <c r="O290">
        <v>1</v>
      </c>
      <c r="P290" t="s">
        <v>127</v>
      </c>
      <c r="Q290">
        <v>2022</v>
      </c>
      <c r="R290" s="3">
        <v>44593</v>
      </c>
      <c r="S290" s="4">
        <v>238.08330000000001</v>
      </c>
      <c r="T290" s="4">
        <v>22.610000000000014</v>
      </c>
      <c r="U290" s="4">
        <v>203.49000000000012</v>
      </c>
      <c r="V290" s="23">
        <v>0.14529914529914539</v>
      </c>
      <c r="W290" t="s">
        <v>147</v>
      </c>
      <c r="X290" t="s">
        <v>219</v>
      </c>
      <c r="Y290" t="s">
        <v>516</v>
      </c>
      <c r="Z290" s="4">
        <f>Tabla1_1[[#This Row],[Total Selling Value]]-Tabla1_1[[#This Row],[total_discount_value]]-Tabla1_1[[#This Row],[Total Buying Value]]</f>
        <v>-34.593299999999999</v>
      </c>
      <c r="AA290" s="23">
        <f>Tabla1_1[[#This Row],[beneficio_descuento]]/Tabla1_1[[#This Row],[Total Selling Value]]</f>
        <v>-2.4700854700854698E-2</v>
      </c>
    </row>
    <row r="291" spans="1:27">
      <c r="A291">
        <v>44595</v>
      </c>
      <c r="B291" t="s">
        <v>29</v>
      </c>
      <c r="C291" t="s">
        <v>517</v>
      </c>
      <c r="D291">
        <v>8</v>
      </c>
      <c r="E291" t="s">
        <v>70</v>
      </c>
      <c r="F291" t="s">
        <v>71</v>
      </c>
      <c r="G291">
        <v>28</v>
      </c>
      <c r="H291" t="s">
        <v>113</v>
      </c>
      <c r="I291" t="s">
        <v>120</v>
      </c>
      <c r="J291" t="s">
        <v>123</v>
      </c>
      <c r="K291" s="4">
        <v>112</v>
      </c>
      <c r="L291" s="4">
        <v>146.72</v>
      </c>
      <c r="M291" s="4">
        <v>896</v>
      </c>
      <c r="N291" s="4">
        <v>1173.76</v>
      </c>
      <c r="O291">
        <v>3</v>
      </c>
      <c r="P291" t="s">
        <v>127</v>
      </c>
      <c r="Q291">
        <v>2022</v>
      </c>
      <c r="R291" s="3">
        <v>44595</v>
      </c>
      <c r="S291" s="4">
        <v>328.65280000000001</v>
      </c>
      <c r="T291" s="4">
        <v>34.72</v>
      </c>
      <c r="U291" s="4">
        <v>277.76</v>
      </c>
      <c r="V291" s="23">
        <v>0.23664122137404581</v>
      </c>
      <c r="W291" t="s">
        <v>147</v>
      </c>
      <c r="X291" t="s">
        <v>216</v>
      </c>
      <c r="Y291" t="s">
        <v>516</v>
      </c>
      <c r="Z291" s="4">
        <f>Tabla1_1[[#This Row],[Total Selling Value]]-Tabla1_1[[#This Row],[total_discount_value]]-Tabla1_1[[#This Row],[Total Buying Value]]</f>
        <v>-50.892800000000079</v>
      </c>
      <c r="AA291" s="23">
        <f>Tabla1_1[[#This Row],[beneficio_descuento]]/Tabla1_1[[#This Row],[Total Selling Value]]</f>
        <v>-4.3358778625954268E-2</v>
      </c>
    </row>
    <row r="292" spans="1:27">
      <c r="A292">
        <v>44597</v>
      </c>
      <c r="B292" t="s">
        <v>50</v>
      </c>
      <c r="C292" t="s">
        <v>518</v>
      </c>
      <c r="D292">
        <v>6</v>
      </c>
      <c r="E292" t="s">
        <v>70</v>
      </c>
      <c r="F292" t="s">
        <v>138</v>
      </c>
      <c r="G292">
        <v>27</v>
      </c>
      <c r="H292" t="s">
        <v>102</v>
      </c>
      <c r="I292" t="s">
        <v>120</v>
      </c>
      <c r="J292" t="s">
        <v>125</v>
      </c>
      <c r="K292" s="4">
        <v>37</v>
      </c>
      <c r="L292" s="4">
        <v>49.21</v>
      </c>
      <c r="M292" s="4">
        <v>222</v>
      </c>
      <c r="N292" s="4">
        <v>295.26</v>
      </c>
      <c r="O292">
        <v>5</v>
      </c>
      <c r="P292" t="s">
        <v>127</v>
      </c>
      <c r="Q292">
        <v>2022</v>
      </c>
      <c r="R292" s="3">
        <v>44597</v>
      </c>
      <c r="S292" s="4">
        <v>79.720200000000006</v>
      </c>
      <c r="T292" s="4">
        <v>12.21</v>
      </c>
      <c r="U292" s="4">
        <v>73.260000000000005</v>
      </c>
      <c r="V292" s="23">
        <v>0.24812030075187971</v>
      </c>
      <c r="W292" t="s">
        <v>179</v>
      </c>
      <c r="X292" t="s">
        <v>219</v>
      </c>
      <c r="Y292" t="s">
        <v>516</v>
      </c>
      <c r="Z292" s="4">
        <f>Tabla1_1[[#This Row],[Total Selling Value]]-Tabla1_1[[#This Row],[total_discount_value]]-Tabla1_1[[#This Row],[Total Buying Value]]</f>
        <v>-6.4602000000000146</v>
      </c>
      <c r="AA292" s="23">
        <f>Tabla1_1[[#This Row],[beneficio_descuento]]/Tabla1_1[[#This Row],[Total Selling Value]]</f>
        <v>-2.187969924812035E-2</v>
      </c>
    </row>
    <row r="293" spans="1:27">
      <c r="A293">
        <v>44598</v>
      </c>
      <c r="B293" t="s">
        <v>49</v>
      </c>
      <c r="C293" t="s">
        <v>519</v>
      </c>
      <c r="D293">
        <v>6</v>
      </c>
      <c r="E293" t="s">
        <v>70</v>
      </c>
      <c r="F293" t="s">
        <v>138</v>
      </c>
      <c r="G293">
        <v>27</v>
      </c>
      <c r="H293" t="s">
        <v>101</v>
      </c>
      <c r="I293" t="s">
        <v>119</v>
      </c>
      <c r="J293" t="s">
        <v>123</v>
      </c>
      <c r="K293" s="4">
        <v>105</v>
      </c>
      <c r="L293" s="4">
        <v>142.80000000000001</v>
      </c>
      <c r="M293" s="4">
        <v>630</v>
      </c>
      <c r="N293" s="4">
        <v>856.80000000000007</v>
      </c>
      <c r="O293">
        <v>6</v>
      </c>
      <c r="P293" t="s">
        <v>127</v>
      </c>
      <c r="Q293">
        <v>2022</v>
      </c>
      <c r="R293" s="3">
        <v>44598</v>
      </c>
      <c r="S293" s="4">
        <v>231.33600000000004</v>
      </c>
      <c r="T293" s="4">
        <v>37.800000000000011</v>
      </c>
      <c r="U293" s="4">
        <v>226.80000000000007</v>
      </c>
      <c r="V293" s="23">
        <v>0.26470588235294124</v>
      </c>
      <c r="W293" t="s">
        <v>179</v>
      </c>
      <c r="X293" t="s">
        <v>219</v>
      </c>
      <c r="Y293" t="s">
        <v>516</v>
      </c>
      <c r="Z293" s="4">
        <f>Tabla1_1[[#This Row],[Total Selling Value]]-Tabla1_1[[#This Row],[total_discount_value]]-Tabla1_1[[#This Row],[Total Buying Value]]</f>
        <v>-4.5359999999999445</v>
      </c>
      <c r="AA293" s="23">
        <f>Tabla1_1[[#This Row],[beneficio_descuento]]/Tabla1_1[[#This Row],[Total Selling Value]]</f>
        <v>-5.2941176470587582E-3</v>
      </c>
    </row>
    <row r="294" spans="1:27">
      <c r="A294">
        <v>44600</v>
      </c>
      <c r="B294" t="s">
        <v>44</v>
      </c>
      <c r="C294" t="s">
        <v>520</v>
      </c>
      <c r="D294">
        <v>11</v>
      </c>
      <c r="E294" t="s">
        <v>71</v>
      </c>
      <c r="F294" t="s">
        <v>138</v>
      </c>
      <c r="G294">
        <v>31</v>
      </c>
      <c r="H294" t="s">
        <v>95</v>
      </c>
      <c r="I294" t="s">
        <v>119</v>
      </c>
      <c r="J294" t="s">
        <v>122</v>
      </c>
      <c r="K294" s="4">
        <v>133</v>
      </c>
      <c r="L294" s="4">
        <v>155.61000000000001</v>
      </c>
      <c r="M294" s="4">
        <v>1463</v>
      </c>
      <c r="N294" s="4">
        <v>1711.71</v>
      </c>
      <c r="O294">
        <v>8</v>
      </c>
      <c r="P294" t="s">
        <v>127</v>
      </c>
      <c r="Q294">
        <v>2022</v>
      </c>
      <c r="R294" s="3">
        <v>44600</v>
      </c>
      <c r="S294" s="4">
        <v>530.63009999999997</v>
      </c>
      <c r="T294" s="4">
        <v>22.610000000000014</v>
      </c>
      <c r="U294" s="4">
        <v>248.71000000000015</v>
      </c>
      <c r="V294" s="23">
        <v>0.14529914529914539</v>
      </c>
      <c r="W294" t="s">
        <v>147</v>
      </c>
      <c r="X294" t="s">
        <v>219</v>
      </c>
      <c r="Y294" t="s">
        <v>516</v>
      </c>
      <c r="Z294" s="4">
        <f>Tabla1_1[[#This Row],[Total Selling Value]]-Tabla1_1[[#This Row],[total_discount_value]]-Tabla1_1[[#This Row],[Total Buying Value]]</f>
        <v>-281.92009999999982</v>
      </c>
      <c r="AA294" s="23">
        <f>Tabla1_1[[#This Row],[beneficio_descuento]]/Tabla1_1[[#This Row],[Total Selling Value]]</f>
        <v>-0.1647008547008546</v>
      </c>
    </row>
    <row r="295" spans="1:27">
      <c r="A295">
        <v>44600</v>
      </c>
      <c r="B295" t="s">
        <v>23</v>
      </c>
      <c r="C295" t="s">
        <v>521</v>
      </c>
      <c r="D295">
        <v>3</v>
      </c>
      <c r="E295" t="s">
        <v>71</v>
      </c>
      <c r="F295" t="s">
        <v>138</v>
      </c>
      <c r="G295">
        <v>35</v>
      </c>
      <c r="H295" t="s">
        <v>76</v>
      </c>
      <c r="I295" t="s">
        <v>119</v>
      </c>
      <c r="J295" t="s">
        <v>124</v>
      </c>
      <c r="K295" s="4">
        <v>44</v>
      </c>
      <c r="L295" s="4">
        <v>48.84</v>
      </c>
      <c r="M295" s="4">
        <v>132</v>
      </c>
      <c r="N295" s="4">
        <v>146.52000000000001</v>
      </c>
      <c r="O295">
        <v>8</v>
      </c>
      <c r="P295" t="s">
        <v>127</v>
      </c>
      <c r="Q295">
        <v>2022</v>
      </c>
      <c r="R295" s="3">
        <v>44600</v>
      </c>
      <c r="S295" s="4">
        <v>51.282000000000004</v>
      </c>
      <c r="T295" s="4">
        <v>4.8400000000000034</v>
      </c>
      <c r="U295" s="4">
        <v>14.52000000000001</v>
      </c>
      <c r="V295" s="23">
        <v>9.9099099099099155E-2</v>
      </c>
      <c r="W295" t="s">
        <v>179</v>
      </c>
      <c r="X295" t="s">
        <v>219</v>
      </c>
      <c r="Y295" t="s">
        <v>516</v>
      </c>
      <c r="Z295" s="4">
        <f>Tabla1_1[[#This Row],[Total Selling Value]]-Tabla1_1[[#This Row],[total_discount_value]]-Tabla1_1[[#This Row],[Total Buying Value]]</f>
        <v>-36.762</v>
      </c>
      <c r="AA295" s="23">
        <f>Tabla1_1[[#This Row],[beneficio_descuento]]/Tabla1_1[[#This Row],[Total Selling Value]]</f>
        <v>-0.25090090090090089</v>
      </c>
    </row>
    <row r="296" spans="1:27">
      <c r="A296">
        <v>44601</v>
      </c>
      <c r="B296" t="s">
        <v>38</v>
      </c>
      <c r="C296" t="s">
        <v>522</v>
      </c>
      <c r="D296">
        <v>14</v>
      </c>
      <c r="E296" t="s">
        <v>71</v>
      </c>
      <c r="F296" t="s">
        <v>71</v>
      </c>
      <c r="G296">
        <v>14</v>
      </c>
      <c r="H296" t="s">
        <v>88</v>
      </c>
      <c r="I296" t="s">
        <v>121</v>
      </c>
      <c r="J296" t="s">
        <v>123</v>
      </c>
      <c r="K296" s="4">
        <v>89</v>
      </c>
      <c r="L296" s="4">
        <v>117.48</v>
      </c>
      <c r="M296" s="4">
        <v>1246</v>
      </c>
      <c r="N296" s="4">
        <v>1644.72</v>
      </c>
      <c r="O296">
        <v>9</v>
      </c>
      <c r="P296" t="s">
        <v>127</v>
      </c>
      <c r="Q296">
        <v>2022</v>
      </c>
      <c r="R296" s="3">
        <v>44601</v>
      </c>
      <c r="S296" s="4">
        <v>230.26080000000002</v>
      </c>
      <c r="T296" s="4">
        <v>28.480000000000004</v>
      </c>
      <c r="U296" s="4">
        <v>398.72</v>
      </c>
      <c r="V296" s="23">
        <v>0.24242424242424243</v>
      </c>
      <c r="W296" t="s">
        <v>147</v>
      </c>
      <c r="X296" t="s">
        <v>216</v>
      </c>
      <c r="Y296" t="s">
        <v>516</v>
      </c>
      <c r="Z296" s="4">
        <f>Tabla1_1[[#This Row],[Total Selling Value]]-Tabla1_1[[#This Row],[total_discount_value]]-Tabla1_1[[#This Row],[Total Buying Value]]</f>
        <v>168.45920000000001</v>
      </c>
      <c r="AA296" s="23">
        <f>Tabla1_1[[#This Row],[beneficio_descuento]]/Tabla1_1[[#This Row],[Total Selling Value]]</f>
        <v>0.10242424242424243</v>
      </c>
    </row>
    <row r="297" spans="1:27">
      <c r="A297">
        <v>44604</v>
      </c>
      <c r="B297" t="s">
        <v>40</v>
      </c>
      <c r="C297" t="s">
        <v>523</v>
      </c>
      <c r="D297">
        <v>13</v>
      </c>
      <c r="E297" t="s">
        <v>70</v>
      </c>
      <c r="F297" t="s">
        <v>138</v>
      </c>
      <c r="G297">
        <v>7</v>
      </c>
      <c r="H297" t="s">
        <v>90</v>
      </c>
      <c r="I297" t="s">
        <v>120</v>
      </c>
      <c r="J297" t="s">
        <v>122</v>
      </c>
      <c r="K297" s="4">
        <v>148</v>
      </c>
      <c r="L297" s="4">
        <v>164.28</v>
      </c>
      <c r="M297" s="4">
        <v>1924</v>
      </c>
      <c r="N297" s="4">
        <v>2135.64</v>
      </c>
      <c r="O297">
        <v>12</v>
      </c>
      <c r="P297" t="s">
        <v>127</v>
      </c>
      <c r="Q297">
        <v>2022</v>
      </c>
      <c r="R297" s="3">
        <v>44604</v>
      </c>
      <c r="S297" s="4">
        <v>149.4948</v>
      </c>
      <c r="T297" s="4">
        <v>16.28</v>
      </c>
      <c r="U297" s="4">
        <v>211.64000000000001</v>
      </c>
      <c r="V297" s="23">
        <v>9.9099099099099114E-2</v>
      </c>
      <c r="W297" t="s">
        <v>178</v>
      </c>
      <c r="X297" t="s">
        <v>219</v>
      </c>
      <c r="Y297" t="s">
        <v>516</v>
      </c>
      <c r="Z297" s="4">
        <f>Tabla1_1[[#This Row],[Total Selling Value]]-Tabla1_1[[#This Row],[total_discount_value]]-Tabla1_1[[#This Row],[Total Buying Value]]</f>
        <v>62.145199999999932</v>
      </c>
      <c r="AA297" s="23">
        <f>Tabla1_1[[#This Row],[beneficio_descuento]]/Tabla1_1[[#This Row],[Total Selling Value]]</f>
        <v>2.9099099099099069E-2</v>
      </c>
    </row>
    <row r="298" spans="1:27">
      <c r="A298">
        <v>44606</v>
      </c>
      <c r="B298" t="s">
        <v>62</v>
      </c>
      <c r="C298" t="s">
        <v>524</v>
      </c>
      <c r="D298">
        <v>8</v>
      </c>
      <c r="E298" t="s">
        <v>71</v>
      </c>
      <c r="F298" t="s">
        <v>138</v>
      </c>
      <c r="G298">
        <v>29</v>
      </c>
      <c r="H298" t="s">
        <v>115</v>
      </c>
      <c r="I298" t="s">
        <v>121</v>
      </c>
      <c r="J298" t="s">
        <v>125</v>
      </c>
      <c r="K298" s="4">
        <v>18</v>
      </c>
      <c r="L298" s="4">
        <v>24.66</v>
      </c>
      <c r="M298" s="4">
        <v>144</v>
      </c>
      <c r="N298" s="4">
        <v>197.28</v>
      </c>
      <c r="O298">
        <v>14</v>
      </c>
      <c r="P298" t="s">
        <v>127</v>
      </c>
      <c r="Q298">
        <v>2022</v>
      </c>
      <c r="R298" s="3">
        <v>44606</v>
      </c>
      <c r="S298" s="4">
        <v>57.211199999999998</v>
      </c>
      <c r="T298" s="4">
        <v>6.66</v>
      </c>
      <c r="U298" s="4">
        <v>53.28</v>
      </c>
      <c r="V298" s="23">
        <v>0.27007299270072993</v>
      </c>
      <c r="W298" t="s">
        <v>179</v>
      </c>
      <c r="X298" t="s">
        <v>219</v>
      </c>
      <c r="Y298" t="s">
        <v>516</v>
      </c>
      <c r="Z298" s="4">
        <f>Tabla1_1[[#This Row],[Total Selling Value]]-Tabla1_1[[#This Row],[total_discount_value]]-Tabla1_1[[#This Row],[Total Buying Value]]</f>
        <v>-3.9311999999999898</v>
      </c>
      <c r="AA298" s="23">
        <f>Tabla1_1[[#This Row],[beneficio_descuento]]/Tabla1_1[[#This Row],[Total Selling Value]]</f>
        <v>-1.9927007299270022E-2</v>
      </c>
    </row>
    <row r="299" spans="1:27">
      <c r="A299">
        <v>44606</v>
      </c>
      <c r="B299" t="s">
        <v>53</v>
      </c>
      <c r="C299" t="s">
        <v>525</v>
      </c>
      <c r="D299">
        <v>3</v>
      </c>
      <c r="E299" t="s">
        <v>70</v>
      </c>
      <c r="F299" t="s">
        <v>138</v>
      </c>
      <c r="G299">
        <v>10</v>
      </c>
      <c r="H299" t="s">
        <v>105</v>
      </c>
      <c r="I299" t="s">
        <v>121</v>
      </c>
      <c r="J299" t="s">
        <v>125</v>
      </c>
      <c r="K299" s="4">
        <v>37</v>
      </c>
      <c r="L299" s="4">
        <v>41.81</v>
      </c>
      <c r="M299" s="4">
        <v>111</v>
      </c>
      <c r="N299" s="4">
        <v>125.43</v>
      </c>
      <c r="O299">
        <v>14</v>
      </c>
      <c r="P299" t="s">
        <v>127</v>
      </c>
      <c r="Q299">
        <v>2022</v>
      </c>
      <c r="R299" s="3">
        <v>44606</v>
      </c>
      <c r="S299" s="4">
        <v>12.543000000000001</v>
      </c>
      <c r="T299" s="4">
        <v>4.8100000000000023</v>
      </c>
      <c r="U299" s="4">
        <v>14.430000000000007</v>
      </c>
      <c r="V299" s="23">
        <v>0.11504424778761067</v>
      </c>
      <c r="W299" t="s">
        <v>179</v>
      </c>
      <c r="X299" t="s">
        <v>219</v>
      </c>
      <c r="Y299" t="s">
        <v>516</v>
      </c>
      <c r="Z299" s="4">
        <f>Tabla1_1[[#This Row],[Total Selling Value]]-Tabla1_1[[#This Row],[total_discount_value]]-Tabla1_1[[#This Row],[Total Buying Value]]</f>
        <v>1.8870000000000005</v>
      </c>
      <c r="AA299" s="23">
        <f>Tabla1_1[[#This Row],[beneficio_descuento]]/Tabla1_1[[#This Row],[Total Selling Value]]</f>
        <v>1.5044247787610623E-2</v>
      </c>
    </row>
    <row r="300" spans="1:27">
      <c r="A300">
        <v>44608</v>
      </c>
      <c r="B300" t="s">
        <v>38</v>
      </c>
      <c r="C300" t="s">
        <v>526</v>
      </c>
      <c r="D300">
        <v>1</v>
      </c>
      <c r="E300" t="s">
        <v>71</v>
      </c>
      <c r="F300" t="s">
        <v>138</v>
      </c>
      <c r="G300">
        <v>35</v>
      </c>
      <c r="H300" t="s">
        <v>88</v>
      </c>
      <c r="I300" t="s">
        <v>121</v>
      </c>
      <c r="J300" t="s">
        <v>123</v>
      </c>
      <c r="K300" s="4">
        <v>89</v>
      </c>
      <c r="L300" s="4">
        <v>117.48</v>
      </c>
      <c r="M300" s="4">
        <v>89</v>
      </c>
      <c r="N300" s="4">
        <v>117.48</v>
      </c>
      <c r="O300">
        <v>16</v>
      </c>
      <c r="P300" t="s">
        <v>127</v>
      </c>
      <c r="Q300">
        <v>2022</v>
      </c>
      <c r="R300" s="3">
        <v>44608</v>
      </c>
      <c r="S300" s="4">
        <v>41.118000000000002</v>
      </c>
      <c r="T300" s="4">
        <v>28.480000000000004</v>
      </c>
      <c r="U300" s="4">
        <v>28.480000000000004</v>
      </c>
      <c r="V300" s="23">
        <v>0.24242424242424246</v>
      </c>
      <c r="W300" t="s">
        <v>179</v>
      </c>
      <c r="X300" t="s">
        <v>219</v>
      </c>
      <c r="Y300" t="s">
        <v>516</v>
      </c>
      <c r="Z300" s="4">
        <f>Tabla1_1[[#This Row],[Total Selling Value]]-Tabla1_1[[#This Row],[total_discount_value]]-Tabla1_1[[#This Row],[Total Buying Value]]</f>
        <v>-12.638000000000005</v>
      </c>
      <c r="AA300" s="23">
        <f>Tabla1_1[[#This Row],[beneficio_descuento]]/Tabla1_1[[#This Row],[Total Selling Value]]</f>
        <v>-0.10757575757575762</v>
      </c>
    </row>
    <row r="301" spans="1:27">
      <c r="A301">
        <v>44611</v>
      </c>
      <c r="B301" t="s">
        <v>49</v>
      </c>
      <c r="C301" t="s">
        <v>527</v>
      </c>
      <c r="D301">
        <v>13</v>
      </c>
      <c r="E301" t="s">
        <v>71</v>
      </c>
      <c r="F301" t="s">
        <v>138</v>
      </c>
      <c r="G301">
        <v>25</v>
      </c>
      <c r="H301" t="s">
        <v>101</v>
      </c>
      <c r="I301" t="s">
        <v>119</v>
      </c>
      <c r="J301" t="s">
        <v>123</v>
      </c>
      <c r="K301" s="4">
        <v>105</v>
      </c>
      <c r="L301" s="4">
        <v>142.80000000000001</v>
      </c>
      <c r="M301" s="4">
        <v>1365</v>
      </c>
      <c r="N301" s="4">
        <v>1856.4</v>
      </c>
      <c r="O301">
        <v>19</v>
      </c>
      <c r="P301" t="s">
        <v>127</v>
      </c>
      <c r="Q301">
        <v>2022</v>
      </c>
      <c r="R301" s="3">
        <v>44611</v>
      </c>
      <c r="S301" s="4">
        <v>464.1</v>
      </c>
      <c r="T301" s="4">
        <v>37.800000000000011</v>
      </c>
      <c r="U301" s="4">
        <v>491.40000000000015</v>
      </c>
      <c r="V301" s="23">
        <v>0.26470588235294124</v>
      </c>
      <c r="W301" t="s">
        <v>147</v>
      </c>
      <c r="X301" t="s">
        <v>219</v>
      </c>
      <c r="Y301" t="s">
        <v>516</v>
      </c>
      <c r="Z301" s="4">
        <f>Tabla1_1[[#This Row],[Total Selling Value]]-Tabla1_1[[#This Row],[total_discount_value]]-Tabla1_1[[#This Row],[Total Buying Value]]</f>
        <v>27.300000000000182</v>
      </c>
      <c r="AA301" s="23">
        <f>Tabla1_1[[#This Row],[beneficio_descuento]]/Tabla1_1[[#This Row],[Total Selling Value]]</f>
        <v>1.4705882352941273E-2</v>
      </c>
    </row>
    <row r="302" spans="1:27">
      <c r="A302">
        <v>44612</v>
      </c>
      <c r="B302" t="s">
        <v>55</v>
      </c>
      <c r="C302" t="s">
        <v>528</v>
      </c>
      <c r="D302">
        <v>6</v>
      </c>
      <c r="E302" t="s">
        <v>70</v>
      </c>
      <c r="F302" t="s">
        <v>138</v>
      </c>
      <c r="G302">
        <v>18</v>
      </c>
      <c r="H302" t="s">
        <v>107</v>
      </c>
      <c r="I302" t="s">
        <v>120</v>
      </c>
      <c r="J302" t="s">
        <v>123</v>
      </c>
      <c r="K302" s="4">
        <v>73</v>
      </c>
      <c r="L302" s="4">
        <v>94.17</v>
      </c>
      <c r="M302" s="4">
        <v>438</v>
      </c>
      <c r="N302" s="4">
        <v>565.02</v>
      </c>
      <c r="O302">
        <v>20</v>
      </c>
      <c r="P302" t="s">
        <v>127</v>
      </c>
      <c r="Q302">
        <v>2022</v>
      </c>
      <c r="R302" s="3">
        <v>44612</v>
      </c>
      <c r="S302" s="4">
        <v>101.70359999999999</v>
      </c>
      <c r="T302" s="4">
        <v>21.17</v>
      </c>
      <c r="U302" s="4">
        <v>127.02000000000001</v>
      </c>
      <c r="V302" s="23">
        <v>0.22480620155038764</v>
      </c>
      <c r="W302" t="s">
        <v>179</v>
      </c>
      <c r="X302" t="s">
        <v>219</v>
      </c>
      <c r="Y302" t="s">
        <v>516</v>
      </c>
      <c r="Z302" s="4">
        <f>Tabla1_1[[#This Row],[Total Selling Value]]-Tabla1_1[[#This Row],[total_discount_value]]-Tabla1_1[[#This Row],[Total Buying Value]]</f>
        <v>25.316399999999987</v>
      </c>
      <c r="AA302" s="23">
        <f>Tabla1_1[[#This Row],[beneficio_descuento]]/Tabla1_1[[#This Row],[Total Selling Value]]</f>
        <v>4.4806201550387573E-2</v>
      </c>
    </row>
    <row r="303" spans="1:27">
      <c r="A303">
        <v>44615</v>
      </c>
      <c r="B303" t="s">
        <v>22</v>
      </c>
      <c r="C303" t="s">
        <v>529</v>
      </c>
      <c r="D303">
        <v>6</v>
      </c>
      <c r="E303" t="s">
        <v>71</v>
      </c>
      <c r="F303" t="s">
        <v>71</v>
      </c>
      <c r="G303">
        <v>36</v>
      </c>
      <c r="H303" t="s">
        <v>75</v>
      </c>
      <c r="I303" t="s">
        <v>120</v>
      </c>
      <c r="J303" t="s">
        <v>123</v>
      </c>
      <c r="K303" s="4">
        <v>112</v>
      </c>
      <c r="L303" s="4">
        <v>122.08</v>
      </c>
      <c r="M303" s="4">
        <v>672</v>
      </c>
      <c r="N303" s="4">
        <v>732.48</v>
      </c>
      <c r="O303">
        <v>23</v>
      </c>
      <c r="P303" t="s">
        <v>127</v>
      </c>
      <c r="Q303">
        <v>2022</v>
      </c>
      <c r="R303" s="3">
        <v>44615</v>
      </c>
      <c r="S303" s="4">
        <v>263.69279999999998</v>
      </c>
      <c r="T303" s="4">
        <v>10.079999999999998</v>
      </c>
      <c r="U303" s="4">
        <v>60.47999999999999</v>
      </c>
      <c r="V303" s="23">
        <v>8.2568807339449532E-2</v>
      </c>
      <c r="W303" t="s">
        <v>179</v>
      </c>
      <c r="X303" t="s">
        <v>216</v>
      </c>
      <c r="Y303" t="s">
        <v>516</v>
      </c>
      <c r="Z303" s="4">
        <f>Tabla1_1[[#This Row],[Total Selling Value]]-Tabla1_1[[#This Row],[total_discount_value]]-Tabla1_1[[#This Row],[Total Buying Value]]</f>
        <v>-203.21279999999996</v>
      </c>
      <c r="AA303" s="23">
        <f>Tabla1_1[[#This Row],[beneficio_descuento]]/Tabla1_1[[#This Row],[Total Selling Value]]</f>
        <v>-0.27743119266055039</v>
      </c>
    </row>
    <row r="304" spans="1:27">
      <c r="A304">
        <v>44615</v>
      </c>
      <c r="B304" t="s">
        <v>41</v>
      </c>
      <c r="C304" t="s">
        <v>530</v>
      </c>
      <c r="D304">
        <v>15</v>
      </c>
      <c r="E304" t="s">
        <v>71</v>
      </c>
      <c r="F304" t="s">
        <v>138</v>
      </c>
      <c r="G304">
        <v>10</v>
      </c>
      <c r="H304" t="s">
        <v>91</v>
      </c>
      <c r="I304" t="s">
        <v>120</v>
      </c>
      <c r="J304" t="s">
        <v>125</v>
      </c>
      <c r="K304" s="4">
        <v>13</v>
      </c>
      <c r="L304" s="4">
        <v>16.64</v>
      </c>
      <c r="M304" s="4">
        <v>195</v>
      </c>
      <c r="N304" s="4">
        <v>249.6</v>
      </c>
      <c r="O304">
        <v>23</v>
      </c>
      <c r="P304" t="s">
        <v>127</v>
      </c>
      <c r="Q304">
        <v>2022</v>
      </c>
      <c r="R304" s="3">
        <v>44615</v>
      </c>
      <c r="S304" s="4">
        <v>24.96</v>
      </c>
      <c r="T304" s="4">
        <v>3.6400000000000006</v>
      </c>
      <c r="U304" s="4">
        <v>54.600000000000009</v>
      </c>
      <c r="V304" s="23">
        <v>0.21875000000000003</v>
      </c>
      <c r="W304" t="s">
        <v>179</v>
      </c>
      <c r="X304" t="s">
        <v>219</v>
      </c>
      <c r="Y304" t="s">
        <v>516</v>
      </c>
      <c r="Z304" s="4">
        <f>Tabla1_1[[#This Row],[Total Selling Value]]-Tabla1_1[[#This Row],[total_discount_value]]-Tabla1_1[[#This Row],[Total Buying Value]]</f>
        <v>29.639999999999986</v>
      </c>
      <c r="AA304" s="23">
        <f>Tabla1_1[[#This Row],[beneficio_descuento]]/Tabla1_1[[#This Row],[Total Selling Value]]</f>
        <v>0.11874999999999995</v>
      </c>
    </row>
    <row r="305" spans="1:27">
      <c r="A305">
        <v>44615</v>
      </c>
      <c r="B305" t="s">
        <v>63</v>
      </c>
      <c r="C305" t="s">
        <v>531</v>
      </c>
      <c r="D305">
        <v>8</v>
      </c>
      <c r="E305" t="s">
        <v>70</v>
      </c>
      <c r="F305" t="s">
        <v>71</v>
      </c>
      <c r="G305">
        <v>11</v>
      </c>
      <c r="H305" t="s">
        <v>116</v>
      </c>
      <c r="I305" t="s">
        <v>121</v>
      </c>
      <c r="J305" t="s">
        <v>123</v>
      </c>
      <c r="K305" s="4">
        <v>90</v>
      </c>
      <c r="L305" s="4">
        <v>96.3</v>
      </c>
      <c r="M305" s="4">
        <v>720</v>
      </c>
      <c r="N305" s="4">
        <v>770.4</v>
      </c>
      <c r="O305">
        <v>23</v>
      </c>
      <c r="P305" t="s">
        <v>127</v>
      </c>
      <c r="Q305">
        <v>2022</v>
      </c>
      <c r="R305" s="3">
        <v>44615</v>
      </c>
      <c r="S305" s="4">
        <v>84.744</v>
      </c>
      <c r="T305" s="4">
        <v>6.2999999999999972</v>
      </c>
      <c r="U305" s="4">
        <v>50.399999999999977</v>
      </c>
      <c r="V305" s="23">
        <v>6.5420560747663517E-2</v>
      </c>
      <c r="W305" t="s">
        <v>179</v>
      </c>
      <c r="X305" t="s">
        <v>216</v>
      </c>
      <c r="Y305" t="s">
        <v>516</v>
      </c>
      <c r="Z305" s="4">
        <f>Tabla1_1[[#This Row],[Total Selling Value]]-Tabla1_1[[#This Row],[total_discount_value]]-Tabla1_1[[#This Row],[Total Buying Value]]</f>
        <v>-34.344000000000051</v>
      </c>
      <c r="AA305" s="23">
        <f>Tabla1_1[[#This Row],[beneficio_descuento]]/Tabla1_1[[#This Row],[Total Selling Value]]</f>
        <v>-4.4579439252336518E-2</v>
      </c>
    </row>
    <row r="306" spans="1:27">
      <c r="A306">
        <v>44619</v>
      </c>
      <c r="B306" t="s">
        <v>55</v>
      </c>
      <c r="C306" t="s">
        <v>532</v>
      </c>
      <c r="D306">
        <v>7</v>
      </c>
      <c r="E306" t="s">
        <v>70</v>
      </c>
      <c r="F306" t="s">
        <v>138</v>
      </c>
      <c r="G306">
        <v>38</v>
      </c>
      <c r="H306" t="s">
        <v>107</v>
      </c>
      <c r="I306" t="s">
        <v>120</v>
      </c>
      <c r="J306" t="s">
        <v>123</v>
      </c>
      <c r="K306" s="4">
        <v>73</v>
      </c>
      <c r="L306" s="4">
        <v>94.17</v>
      </c>
      <c r="M306" s="4">
        <v>511</v>
      </c>
      <c r="N306" s="4">
        <v>659.19</v>
      </c>
      <c r="O306">
        <v>27</v>
      </c>
      <c r="P306" t="s">
        <v>127</v>
      </c>
      <c r="Q306">
        <v>2022</v>
      </c>
      <c r="R306" s="3">
        <v>44619</v>
      </c>
      <c r="S306" s="4">
        <v>250.49220000000003</v>
      </c>
      <c r="T306" s="4">
        <v>21.17</v>
      </c>
      <c r="U306" s="4">
        <v>148.19</v>
      </c>
      <c r="V306" s="23">
        <v>0.22480620155038758</v>
      </c>
      <c r="W306" t="s">
        <v>179</v>
      </c>
      <c r="X306" t="s">
        <v>219</v>
      </c>
      <c r="Y306" t="s">
        <v>516</v>
      </c>
      <c r="Z306" s="4">
        <f>Tabla1_1[[#This Row],[Total Selling Value]]-Tabla1_1[[#This Row],[total_discount_value]]-Tabla1_1[[#This Row],[Total Buying Value]]</f>
        <v>-102.30219999999997</v>
      </c>
      <c r="AA306" s="23">
        <f>Tabla1_1[[#This Row],[beneficio_descuento]]/Tabla1_1[[#This Row],[Total Selling Value]]</f>
        <v>-0.15519379844961234</v>
      </c>
    </row>
    <row r="307" spans="1:27">
      <c r="A307">
        <v>44619</v>
      </c>
      <c r="B307" t="s">
        <v>44</v>
      </c>
      <c r="C307" t="s">
        <v>533</v>
      </c>
      <c r="D307">
        <v>15</v>
      </c>
      <c r="E307" t="s">
        <v>70</v>
      </c>
      <c r="F307" t="s">
        <v>71</v>
      </c>
      <c r="G307">
        <v>23</v>
      </c>
      <c r="H307" t="s">
        <v>95</v>
      </c>
      <c r="I307" t="s">
        <v>119</v>
      </c>
      <c r="J307" t="s">
        <v>122</v>
      </c>
      <c r="K307" s="4">
        <v>133</v>
      </c>
      <c r="L307" s="4">
        <v>155.61000000000001</v>
      </c>
      <c r="M307" s="4">
        <v>1995</v>
      </c>
      <c r="N307" s="4">
        <v>2334.15</v>
      </c>
      <c r="O307">
        <v>27</v>
      </c>
      <c r="P307" t="s">
        <v>127</v>
      </c>
      <c r="Q307">
        <v>2022</v>
      </c>
      <c r="R307" s="3">
        <v>44619</v>
      </c>
      <c r="S307" s="4">
        <v>536.85450000000003</v>
      </c>
      <c r="T307" s="4">
        <v>22.610000000000014</v>
      </c>
      <c r="U307" s="4">
        <v>339.1500000000002</v>
      </c>
      <c r="V307" s="23">
        <v>0.14529914529914539</v>
      </c>
      <c r="W307" t="s">
        <v>178</v>
      </c>
      <c r="X307" t="s">
        <v>216</v>
      </c>
      <c r="Y307" t="s">
        <v>516</v>
      </c>
      <c r="Z307" s="4">
        <f>Tabla1_1[[#This Row],[Total Selling Value]]-Tabla1_1[[#This Row],[total_discount_value]]-Tabla1_1[[#This Row],[Total Buying Value]]</f>
        <v>-197.70449999999983</v>
      </c>
      <c r="AA307" s="23">
        <f>Tabla1_1[[#This Row],[beneficio_descuento]]/Tabla1_1[[#This Row],[Total Selling Value]]</f>
        <v>-8.4700854700854616E-2</v>
      </c>
    </row>
    <row r="308" spans="1:27">
      <c r="A308">
        <v>44620</v>
      </c>
      <c r="B308" t="s">
        <v>28</v>
      </c>
      <c r="C308" t="s">
        <v>534</v>
      </c>
      <c r="D308">
        <v>15</v>
      </c>
      <c r="E308" t="s">
        <v>70</v>
      </c>
      <c r="F308" t="s">
        <v>138</v>
      </c>
      <c r="G308">
        <v>54</v>
      </c>
      <c r="H308" t="s">
        <v>93</v>
      </c>
      <c r="I308" t="s">
        <v>118</v>
      </c>
      <c r="J308" t="s">
        <v>123</v>
      </c>
      <c r="K308" s="4">
        <v>67</v>
      </c>
      <c r="L308" s="4">
        <v>85.76</v>
      </c>
      <c r="M308" s="4">
        <v>1005</v>
      </c>
      <c r="N308" s="4">
        <v>1286.4000000000001</v>
      </c>
      <c r="O308">
        <v>28</v>
      </c>
      <c r="P308" t="s">
        <v>127</v>
      </c>
      <c r="Q308">
        <v>2022</v>
      </c>
      <c r="R308" s="3">
        <v>44620</v>
      </c>
      <c r="S308" s="4">
        <v>694.65600000000006</v>
      </c>
      <c r="T308" s="4">
        <v>18.760000000000005</v>
      </c>
      <c r="U308" s="4">
        <v>281.40000000000009</v>
      </c>
      <c r="V308" s="23">
        <v>0.21875000000000006</v>
      </c>
      <c r="W308" t="s">
        <v>147</v>
      </c>
      <c r="X308" t="s">
        <v>219</v>
      </c>
      <c r="Y308" t="s">
        <v>516</v>
      </c>
      <c r="Z308" s="4">
        <f>Tabla1_1[[#This Row],[Total Selling Value]]-Tabla1_1[[#This Row],[total_discount_value]]-Tabla1_1[[#This Row],[Total Buying Value]]</f>
        <v>-413.25599999999997</v>
      </c>
      <c r="AA308" s="23">
        <f>Tabla1_1[[#This Row],[beneficio_descuento]]/Tabla1_1[[#This Row],[Total Selling Value]]</f>
        <v>-0.32124999999999998</v>
      </c>
    </row>
    <row r="309" spans="1:27">
      <c r="A309">
        <v>44624</v>
      </c>
      <c r="B309" t="s">
        <v>62</v>
      </c>
      <c r="C309" t="s">
        <v>535</v>
      </c>
      <c r="D309">
        <v>13</v>
      </c>
      <c r="E309" t="s">
        <v>68</v>
      </c>
      <c r="F309" t="s">
        <v>71</v>
      </c>
      <c r="G309">
        <v>53</v>
      </c>
      <c r="H309" t="s">
        <v>115</v>
      </c>
      <c r="I309" t="s">
        <v>121</v>
      </c>
      <c r="J309" t="s">
        <v>125</v>
      </c>
      <c r="K309" s="4">
        <v>18</v>
      </c>
      <c r="L309" s="4">
        <v>24.66</v>
      </c>
      <c r="M309" s="4">
        <v>234</v>
      </c>
      <c r="N309" s="4">
        <v>320.58</v>
      </c>
      <c r="O309">
        <v>4</v>
      </c>
      <c r="P309" t="s">
        <v>128</v>
      </c>
      <c r="Q309">
        <v>2022</v>
      </c>
      <c r="R309" s="3">
        <v>44624</v>
      </c>
      <c r="S309" s="4">
        <v>169.9074</v>
      </c>
      <c r="T309" s="4">
        <v>6.66</v>
      </c>
      <c r="U309" s="4">
        <v>86.58</v>
      </c>
      <c r="V309" s="23">
        <v>0.27007299270072993</v>
      </c>
      <c r="W309" t="s">
        <v>179</v>
      </c>
      <c r="X309" t="s">
        <v>216</v>
      </c>
      <c r="Y309" t="s">
        <v>536</v>
      </c>
      <c r="Z309" s="4">
        <f>Tabla1_1[[#This Row],[Total Selling Value]]-Tabla1_1[[#This Row],[total_discount_value]]-Tabla1_1[[#This Row],[Total Buying Value]]</f>
        <v>-83.327400000000011</v>
      </c>
      <c r="AA309" s="23">
        <f>Tabla1_1[[#This Row],[beneficio_descuento]]/Tabla1_1[[#This Row],[Total Selling Value]]</f>
        <v>-0.2599270072992701</v>
      </c>
    </row>
    <row r="310" spans="1:27">
      <c r="A310">
        <v>44626</v>
      </c>
      <c r="B310" t="s">
        <v>23</v>
      </c>
      <c r="C310" t="s">
        <v>537</v>
      </c>
      <c r="D310">
        <v>2</v>
      </c>
      <c r="E310" t="s">
        <v>70</v>
      </c>
      <c r="F310" t="s">
        <v>138</v>
      </c>
      <c r="G310">
        <v>38</v>
      </c>
      <c r="H310" t="s">
        <v>76</v>
      </c>
      <c r="I310" t="s">
        <v>119</v>
      </c>
      <c r="J310" t="s">
        <v>124</v>
      </c>
      <c r="K310" s="4">
        <v>44</v>
      </c>
      <c r="L310" s="4">
        <v>48.84</v>
      </c>
      <c r="M310" s="4">
        <v>88</v>
      </c>
      <c r="N310" s="4">
        <v>97.68</v>
      </c>
      <c r="O310">
        <v>6</v>
      </c>
      <c r="P310" t="s">
        <v>128</v>
      </c>
      <c r="Q310">
        <v>2022</v>
      </c>
      <c r="R310" s="3">
        <v>44626</v>
      </c>
      <c r="S310" s="4">
        <v>37.118400000000001</v>
      </c>
      <c r="T310" s="4">
        <v>4.8400000000000034</v>
      </c>
      <c r="U310" s="4">
        <v>9.6800000000000068</v>
      </c>
      <c r="V310" s="23">
        <v>9.9099099099099155E-2</v>
      </c>
      <c r="W310" t="s">
        <v>179</v>
      </c>
      <c r="X310" t="s">
        <v>219</v>
      </c>
      <c r="Y310" t="s">
        <v>536</v>
      </c>
      <c r="Z310" s="4">
        <f>Tabla1_1[[#This Row],[Total Selling Value]]-Tabla1_1[[#This Row],[total_discount_value]]-Tabla1_1[[#This Row],[Total Buying Value]]</f>
        <v>-27.438399999999994</v>
      </c>
      <c r="AA310" s="23">
        <f>Tabla1_1[[#This Row],[beneficio_descuento]]/Tabla1_1[[#This Row],[Total Selling Value]]</f>
        <v>-0.28090090090090081</v>
      </c>
    </row>
    <row r="311" spans="1:27">
      <c r="A311">
        <v>44627</v>
      </c>
      <c r="B311" t="s">
        <v>26</v>
      </c>
      <c r="C311" t="s">
        <v>538</v>
      </c>
      <c r="D311">
        <v>1</v>
      </c>
      <c r="E311" t="s">
        <v>70</v>
      </c>
      <c r="F311" t="s">
        <v>138</v>
      </c>
      <c r="G311">
        <v>33</v>
      </c>
      <c r="H311" t="s">
        <v>79</v>
      </c>
      <c r="I311" t="s">
        <v>119</v>
      </c>
      <c r="J311" t="s">
        <v>123</v>
      </c>
      <c r="K311" s="4">
        <v>71</v>
      </c>
      <c r="L311" s="4">
        <v>80.94</v>
      </c>
      <c r="M311" s="4">
        <v>71</v>
      </c>
      <c r="N311" s="4">
        <v>80.94</v>
      </c>
      <c r="O311">
        <v>7</v>
      </c>
      <c r="P311" t="s">
        <v>128</v>
      </c>
      <c r="Q311">
        <v>2022</v>
      </c>
      <c r="R311" s="3">
        <v>44627</v>
      </c>
      <c r="S311" s="4">
        <v>26.7102</v>
      </c>
      <c r="T311" s="4">
        <v>9.9399999999999977</v>
      </c>
      <c r="U311" s="4">
        <v>9.9399999999999977</v>
      </c>
      <c r="V311" s="23">
        <v>0.12280701754385963</v>
      </c>
      <c r="W311" t="s">
        <v>179</v>
      </c>
      <c r="X311" t="s">
        <v>219</v>
      </c>
      <c r="Y311" t="s">
        <v>536</v>
      </c>
      <c r="Z311" s="4">
        <f>Tabla1_1[[#This Row],[Total Selling Value]]-Tabla1_1[[#This Row],[total_discount_value]]-Tabla1_1[[#This Row],[Total Buying Value]]</f>
        <v>-16.770200000000003</v>
      </c>
      <c r="AA311" s="23">
        <f>Tabla1_1[[#This Row],[beneficio_descuento]]/Tabla1_1[[#This Row],[Total Selling Value]]</f>
        <v>-0.2071929824561404</v>
      </c>
    </row>
    <row r="312" spans="1:27">
      <c r="A312">
        <v>44628</v>
      </c>
      <c r="B312" t="s">
        <v>31</v>
      </c>
      <c r="C312" t="s">
        <v>539</v>
      </c>
      <c r="D312">
        <v>6</v>
      </c>
      <c r="E312" t="s">
        <v>70</v>
      </c>
      <c r="F312" t="s">
        <v>71</v>
      </c>
      <c r="G312">
        <v>32</v>
      </c>
      <c r="H312" t="s">
        <v>81</v>
      </c>
      <c r="I312" t="s">
        <v>118</v>
      </c>
      <c r="J312" t="s">
        <v>123</v>
      </c>
      <c r="K312" s="4">
        <v>76</v>
      </c>
      <c r="L312" s="4">
        <v>82.08</v>
      </c>
      <c r="M312" s="4">
        <v>456</v>
      </c>
      <c r="N312" s="4">
        <v>492.48</v>
      </c>
      <c r="O312">
        <v>8</v>
      </c>
      <c r="P312" t="s">
        <v>128</v>
      </c>
      <c r="Q312">
        <v>2022</v>
      </c>
      <c r="R312" s="3">
        <v>44628</v>
      </c>
      <c r="S312" s="4">
        <v>157.59360000000001</v>
      </c>
      <c r="T312" s="4">
        <v>6.0799999999999983</v>
      </c>
      <c r="U312" s="4">
        <v>36.47999999999999</v>
      </c>
      <c r="V312" s="23">
        <v>7.4074074074074056E-2</v>
      </c>
      <c r="W312" t="s">
        <v>179</v>
      </c>
      <c r="X312" t="s">
        <v>216</v>
      </c>
      <c r="Y312" t="s">
        <v>536</v>
      </c>
      <c r="Z312" s="4">
        <f>Tabla1_1[[#This Row],[Total Selling Value]]-Tabla1_1[[#This Row],[total_discount_value]]-Tabla1_1[[#This Row],[Total Buying Value]]</f>
        <v>-121.11360000000002</v>
      </c>
      <c r="AA312" s="23">
        <f>Tabla1_1[[#This Row],[beneficio_descuento]]/Tabla1_1[[#This Row],[Total Selling Value]]</f>
        <v>-0.24592592592592596</v>
      </c>
    </row>
    <row r="313" spans="1:27">
      <c r="A313">
        <v>44629</v>
      </c>
      <c r="B313" t="s">
        <v>48</v>
      </c>
      <c r="C313" t="s">
        <v>540</v>
      </c>
      <c r="D313">
        <v>3</v>
      </c>
      <c r="E313" t="s">
        <v>70</v>
      </c>
      <c r="F313" t="s">
        <v>71</v>
      </c>
      <c r="G313">
        <v>36</v>
      </c>
      <c r="H313" t="s">
        <v>99</v>
      </c>
      <c r="I313" t="s">
        <v>121</v>
      </c>
      <c r="J313" t="s">
        <v>122</v>
      </c>
      <c r="K313" s="4">
        <v>148</v>
      </c>
      <c r="L313" s="4">
        <v>201.28</v>
      </c>
      <c r="M313" s="4">
        <v>444</v>
      </c>
      <c r="N313" s="4">
        <v>603.84</v>
      </c>
      <c r="O313">
        <v>9</v>
      </c>
      <c r="P313" t="s">
        <v>128</v>
      </c>
      <c r="Q313">
        <v>2022</v>
      </c>
      <c r="R313" s="3">
        <v>44629</v>
      </c>
      <c r="S313" s="4">
        <v>217.38239999999999</v>
      </c>
      <c r="T313" s="4">
        <v>53.28</v>
      </c>
      <c r="U313" s="4">
        <v>159.84</v>
      </c>
      <c r="V313" s="23">
        <v>0.26470588235294118</v>
      </c>
      <c r="W313" t="s">
        <v>179</v>
      </c>
      <c r="X313" t="s">
        <v>216</v>
      </c>
      <c r="Y313" t="s">
        <v>536</v>
      </c>
      <c r="Z313" s="4">
        <f>Tabla1_1[[#This Row],[Total Selling Value]]-Tabla1_1[[#This Row],[total_discount_value]]-Tabla1_1[[#This Row],[Total Buying Value]]</f>
        <v>-57.54239999999993</v>
      </c>
      <c r="AA313" s="23">
        <f>Tabla1_1[[#This Row],[beneficio_descuento]]/Tabla1_1[[#This Row],[Total Selling Value]]</f>
        <v>-9.5294117647058696E-2</v>
      </c>
    </row>
    <row r="314" spans="1:27">
      <c r="A314">
        <v>44629</v>
      </c>
      <c r="B314" t="s">
        <v>23</v>
      </c>
      <c r="C314" t="s">
        <v>541</v>
      </c>
      <c r="D314">
        <v>11</v>
      </c>
      <c r="E314" t="s">
        <v>71</v>
      </c>
      <c r="F314" t="s">
        <v>138</v>
      </c>
      <c r="G314">
        <v>37</v>
      </c>
      <c r="H314" t="s">
        <v>76</v>
      </c>
      <c r="I314" t="s">
        <v>119</v>
      </c>
      <c r="J314" t="s">
        <v>124</v>
      </c>
      <c r="K314" s="4">
        <v>44</v>
      </c>
      <c r="L314" s="4">
        <v>48.84</v>
      </c>
      <c r="M314" s="4">
        <v>484</v>
      </c>
      <c r="N314" s="4">
        <v>537.24</v>
      </c>
      <c r="O314">
        <v>9</v>
      </c>
      <c r="P314" t="s">
        <v>128</v>
      </c>
      <c r="Q314">
        <v>2022</v>
      </c>
      <c r="R314" s="3">
        <v>44629</v>
      </c>
      <c r="S314" s="4">
        <v>198.77879999999999</v>
      </c>
      <c r="T314" s="4">
        <v>4.8400000000000034</v>
      </c>
      <c r="U314" s="4">
        <v>53.240000000000038</v>
      </c>
      <c r="V314" s="23">
        <v>9.9099099099099169E-2</v>
      </c>
      <c r="W314" t="s">
        <v>179</v>
      </c>
      <c r="X314" t="s">
        <v>219</v>
      </c>
      <c r="Y314" t="s">
        <v>536</v>
      </c>
      <c r="Z314" s="4">
        <f>Tabla1_1[[#This Row],[Total Selling Value]]-Tabla1_1[[#This Row],[total_discount_value]]-Tabla1_1[[#This Row],[Total Buying Value]]</f>
        <v>-145.53879999999998</v>
      </c>
      <c r="AA314" s="23">
        <f>Tabla1_1[[#This Row],[beneficio_descuento]]/Tabla1_1[[#This Row],[Total Selling Value]]</f>
        <v>-0.27090090090090085</v>
      </c>
    </row>
    <row r="315" spans="1:27">
      <c r="A315">
        <v>44630</v>
      </c>
      <c r="B315" t="s">
        <v>58</v>
      </c>
      <c r="C315" t="s">
        <v>542</v>
      </c>
      <c r="D315">
        <v>12</v>
      </c>
      <c r="E315" t="s">
        <v>68</v>
      </c>
      <c r="F315" t="s">
        <v>71</v>
      </c>
      <c r="G315">
        <v>54</v>
      </c>
      <c r="H315" t="s">
        <v>110</v>
      </c>
      <c r="I315" t="s">
        <v>121</v>
      </c>
      <c r="J315" t="s">
        <v>123</v>
      </c>
      <c r="K315" s="4">
        <v>95</v>
      </c>
      <c r="L315" s="4">
        <v>119.7</v>
      </c>
      <c r="M315" s="4">
        <v>1140</v>
      </c>
      <c r="N315" s="4">
        <v>1436.4</v>
      </c>
      <c r="O315">
        <v>10</v>
      </c>
      <c r="P315" t="s">
        <v>128</v>
      </c>
      <c r="Q315">
        <v>2022</v>
      </c>
      <c r="R315" s="3">
        <v>44630</v>
      </c>
      <c r="S315" s="4">
        <v>775.65600000000006</v>
      </c>
      <c r="T315" s="4">
        <v>24.700000000000003</v>
      </c>
      <c r="U315" s="4">
        <v>296.40000000000003</v>
      </c>
      <c r="V315" s="23">
        <v>0.20634920634920637</v>
      </c>
      <c r="W315" t="s">
        <v>147</v>
      </c>
      <c r="X315" t="s">
        <v>216</v>
      </c>
      <c r="Y315" t="s">
        <v>536</v>
      </c>
      <c r="Z315" s="4">
        <f>Tabla1_1[[#This Row],[Total Selling Value]]-Tabla1_1[[#This Row],[total_discount_value]]-Tabla1_1[[#This Row],[Total Buying Value]]</f>
        <v>-479.25599999999997</v>
      </c>
      <c r="AA315" s="23">
        <f>Tabla1_1[[#This Row],[beneficio_descuento]]/Tabla1_1[[#This Row],[Total Selling Value]]</f>
        <v>-0.33365079365079359</v>
      </c>
    </row>
    <row r="316" spans="1:27">
      <c r="A316">
        <v>44634</v>
      </c>
      <c r="B316" t="s">
        <v>41</v>
      </c>
      <c r="C316" t="s">
        <v>543</v>
      </c>
      <c r="D316">
        <v>2</v>
      </c>
      <c r="E316" t="s">
        <v>70</v>
      </c>
      <c r="F316" t="s">
        <v>138</v>
      </c>
      <c r="G316">
        <v>28</v>
      </c>
      <c r="H316" t="s">
        <v>91</v>
      </c>
      <c r="I316" t="s">
        <v>120</v>
      </c>
      <c r="J316" t="s">
        <v>125</v>
      </c>
      <c r="K316" s="4">
        <v>13</v>
      </c>
      <c r="L316" s="4">
        <v>16.64</v>
      </c>
      <c r="M316" s="4">
        <v>26</v>
      </c>
      <c r="N316" s="4">
        <v>33.28</v>
      </c>
      <c r="O316">
        <v>14</v>
      </c>
      <c r="P316" t="s">
        <v>128</v>
      </c>
      <c r="Q316">
        <v>2022</v>
      </c>
      <c r="R316" s="3">
        <v>44634</v>
      </c>
      <c r="S316" s="4">
        <v>9.3184000000000005</v>
      </c>
      <c r="T316" s="4">
        <v>3.6400000000000006</v>
      </c>
      <c r="U316" s="4">
        <v>7.2800000000000011</v>
      </c>
      <c r="V316" s="23">
        <v>0.21875000000000003</v>
      </c>
      <c r="W316" t="s">
        <v>179</v>
      </c>
      <c r="X316" t="s">
        <v>219</v>
      </c>
      <c r="Y316" t="s">
        <v>536</v>
      </c>
      <c r="Z316" s="4">
        <f>Tabla1_1[[#This Row],[Total Selling Value]]-Tabla1_1[[#This Row],[total_discount_value]]-Tabla1_1[[#This Row],[Total Buying Value]]</f>
        <v>-2.0383999999999993</v>
      </c>
      <c r="AA316" s="23">
        <f>Tabla1_1[[#This Row],[beneficio_descuento]]/Tabla1_1[[#This Row],[Total Selling Value]]</f>
        <v>-6.1249999999999978E-2</v>
      </c>
    </row>
    <row r="317" spans="1:27">
      <c r="A317">
        <v>44634</v>
      </c>
      <c r="B317" t="s">
        <v>62</v>
      </c>
      <c r="C317" t="s">
        <v>544</v>
      </c>
      <c r="D317">
        <v>13</v>
      </c>
      <c r="E317" t="s">
        <v>70</v>
      </c>
      <c r="F317" t="s">
        <v>71</v>
      </c>
      <c r="G317">
        <v>8</v>
      </c>
      <c r="H317" t="s">
        <v>115</v>
      </c>
      <c r="I317" t="s">
        <v>121</v>
      </c>
      <c r="J317" t="s">
        <v>125</v>
      </c>
      <c r="K317" s="4">
        <v>18</v>
      </c>
      <c r="L317" s="4">
        <v>24.66</v>
      </c>
      <c r="M317" s="4">
        <v>234</v>
      </c>
      <c r="N317" s="4">
        <v>320.58</v>
      </c>
      <c r="O317">
        <v>14</v>
      </c>
      <c r="P317" t="s">
        <v>128</v>
      </c>
      <c r="Q317">
        <v>2022</v>
      </c>
      <c r="R317" s="3">
        <v>44634</v>
      </c>
      <c r="S317" s="4">
        <v>25.6464</v>
      </c>
      <c r="T317" s="4">
        <v>6.66</v>
      </c>
      <c r="U317" s="4">
        <v>86.58</v>
      </c>
      <c r="V317" s="23">
        <v>0.27007299270072993</v>
      </c>
      <c r="W317" t="s">
        <v>179</v>
      </c>
      <c r="X317" t="s">
        <v>216</v>
      </c>
      <c r="Y317" t="s">
        <v>536</v>
      </c>
      <c r="Z317" s="4">
        <f>Tabla1_1[[#This Row],[Total Selling Value]]-Tabla1_1[[#This Row],[total_discount_value]]-Tabla1_1[[#This Row],[Total Buying Value]]</f>
        <v>60.933599999999956</v>
      </c>
      <c r="AA317" s="23">
        <f>Tabla1_1[[#This Row],[beneficio_descuento]]/Tabla1_1[[#This Row],[Total Selling Value]]</f>
        <v>0.1900729927007298</v>
      </c>
    </row>
    <row r="318" spans="1:27">
      <c r="A318">
        <v>44638</v>
      </c>
      <c r="B318" t="s">
        <v>60</v>
      </c>
      <c r="C318" t="s">
        <v>545</v>
      </c>
      <c r="D318">
        <v>2</v>
      </c>
      <c r="E318" t="s">
        <v>71</v>
      </c>
      <c r="F318" t="s">
        <v>138</v>
      </c>
      <c r="G318">
        <v>51</v>
      </c>
      <c r="H318" t="s">
        <v>112</v>
      </c>
      <c r="I318" t="s">
        <v>120</v>
      </c>
      <c r="J318" t="s">
        <v>122</v>
      </c>
      <c r="K318" s="4">
        <v>150</v>
      </c>
      <c r="L318" s="4">
        <v>210</v>
      </c>
      <c r="M318" s="4">
        <v>300</v>
      </c>
      <c r="N318" s="4">
        <v>420</v>
      </c>
      <c r="O318">
        <v>18</v>
      </c>
      <c r="P318" t="s">
        <v>128</v>
      </c>
      <c r="Q318">
        <v>2022</v>
      </c>
      <c r="R318" s="3">
        <v>44638</v>
      </c>
      <c r="S318" s="4">
        <v>214.20000000000002</v>
      </c>
      <c r="T318" s="4">
        <v>60</v>
      </c>
      <c r="U318" s="4">
        <v>120</v>
      </c>
      <c r="V318" s="23">
        <v>0.2857142857142857</v>
      </c>
      <c r="W318" t="s">
        <v>179</v>
      </c>
      <c r="X318" t="s">
        <v>219</v>
      </c>
      <c r="Y318" t="s">
        <v>536</v>
      </c>
      <c r="Z318" s="4">
        <f>Tabla1_1[[#This Row],[Total Selling Value]]-Tabla1_1[[#This Row],[total_discount_value]]-Tabla1_1[[#This Row],[Total Buying Value]]</f>
        <v>-94.200000000000017</v>
      </c>
      <c r="AA318" s="23">
        <f>Tabla1_1[[#This Row],[beneficio_descuento]]/Tabla1_1[[#This Row],[Total Selling Value]]</f>
        <v>-0.22428571428571434</v>
      </c>
    </row>
    <row r="319" spans="1:27">
      <c r="A319">
        <v>44638</v>
      </c>
      <c r="B319" t="s">
        <v>46</v>
      </c>
      <c r="C319" t="s">
        <v>546</v>
      </c>
      <c r="D319">
        <v>10</v>
      </c>
      <c r="E319" t="s">
        <v>70</v>
      </c>
      <c r="F319" t="s">
        <v>138</v>
      </c>
      <c r="G319">
        <v>11</v>
      </c>
      <c r="H319" t="s">
        <v>97</v>
      </c>
      <c r="I319" t="s">
        <v>121</v>
      </c>
      <c r="J319" t="s">
        <v>124</v>
      </c>
      <c r="K319" s="4">
        <v>48</v>
      </c>
      <c r="L319" s="4">
        <v>57.12</v>
      </c>
      <c r="M319" s="4">
        <v>480</v>
      </c>
      <c r="N319" s="4">
        <v>571.20000000000005</v>
      </c>
      <c r="O319">
        <v>18</v>
      </c>
      <c r="P319" t="s">
        <v>128</v>
      </c>
      <c r="Q319">
        <v>2022</v>
      </c>
      <c r="R319" s="3">
        <v>44638</v>
      </c>
      <c r="S319" s="4">
        <v>62.832000000000008</v>
      </c>
      <c r="T319" s="4">
        <v>9.1199999999999974</v>
      </c>
      <c r="U319" s="4">
        <v>91.199999999999974</v>
      </c>
      <c r="V319" s="23">
        <v>0.15966386554621842</v>
      </c>
      <c r="W319" t="s">
        <v>179</v>
      </c>
      <c r="X319" t="s">
        <v>219</v>
      </c>
      <c r="Y319" t="s">
        <v>536</v>
      </c>
      <c r="Z319" s="4">
        <f>Tabla1_1[[#This Row],[Total Selling Value]]-Tabla1_1[[#This Row],[total_discount_value]]-Tabla1_1[[#This Row],[Total Buying Value]]</f>
        <v>28.368000000000052</v>
      </c>
      <c r="AA319" s="23">
        <f>Tabla1_1[[#This Row],[beneficio_descuento]]/Tabla1_1[[#This Row],[Total Selling Value]]</f>
        <v>4.9663865546218572E-2</v>
      </c>
    </row>
    <row r="320" spans="1:27">
      <c r="A320">
        <v>44639</v>
      </c>
      <c r="B320" t="s">
        <v>61</v>
      </c>
      <c r="C320" t="s">
        <v>547</v>
      </c>
      <c r="D320">
        <v>6</v>
      </c>
      <c r="E320" t="s">
        <v>68</v>
      </c>
      <c r="F320" t="s">
        <v>138</v>
      </c>
      <c r="G320">
        <v>36</v>
      </c>
      <c r="H320" t="s">
        <v>114</v>
      </c>
      <c r="I320" t="s">
        <v>118</v>
      </c>
      <c r="J320" t="s">
        <v>122</v>
      </c>
      <c r="K320" s="4">
        <v>138</v>
      </c>
      <c r="L320" s="4">
        <v>173.88</v>
      </c>
      <c r="M320" s="4">
        <v>828</v>
      </c>
      <c r="N320" s="4">
        <v>1043.28</v>
      </c>
      <c r="O320">
        <v>19</v>
      </c>
      <c r="P320" t="s">
        <v>128</v>
      </c>
      <c r="Q320">
        <v>2022</v>
      </c>
      <c r="R320" s="3">
        <v>44639</v>
      </c>
      <c r="S320" s="4">
        <v>375.58079999999995</v>
      </c>
      <c r="T320" s="4">
        <v>35.879999999999995</v>
      </c>
      <c r="U320" s="4">
        <v>215.27999999999997</v>
      </c>
      <c r="V320" s="23">
        <v>0.20634920634920634</v>
      </c>
      <c r="W320" t="s">
        <v>147</v>
      </c>
      <c r="X320" t="s">
        <v>219</v>
      </c>
      <c r="Y320" t="s">
        <v>536</v>
      </c>
      <c r="Z320" s="4">
        <f>Tabla1_1[[#This Row],[Total Selling Value]]-Tabla1_1[[#This Row],[total_discount_value]]-Tabla1_1[[#This Row],[Total Buying Value]]</f>
        <v>-160.30079999999998</v>
      </c>
      <c r="AA320" s="23">
        <f>Tabla1_1[[#This Row],[beneficio_descuento]]/Tabla1_1[[#This Row],[Total Selling Value]]</f>
        <v>-0.15365079365079365</v>
      </c>
    </row>
    <row r="321" spans="1:27">
      <c r="A321">
        <v>44643</v>
      </c>
      <c r="B321" t="s">
        <v>38</v>
      </c>
      <c r="C321" t="s">
        <v>548</v>
      </c>
      <c r="D321">
        <v>9</v>
      </c>
      <c r="E321" t="s">
        <v>70</v>
      </c>
      <c r="F321" t="s">
        <v>138</v>
      </c>
      <c r="G321">
        <v>12</v>
      </c>
      <c r="H321" t="s">
        <v>88</v>
      </c>
      <c r="I321" t="s">
        <v>121</v>
      </c>
      <c r="J321" t="s">
        <v>123</v>
      </c>
      <c r="K321" s="4">
        <v>89</v>
      </c>
      <c r="L321" s="4">
        <v>117.48</v>
      </c>
      <c r="M321" s="4">
        <v>801</v>
      </c>
      <c r="N321" s="4">
        <v>1057.32</v>
      </c>
      <c r="O321">
        <v>23</v>
      </c>
      <c r="P321" t="s">
        <v>128</v>
      </c>
      <c r="Q321">
        <v>2022</v>
      </c>
      <c r="R321" s="3">
        <v>44643</v>
      </c>
      <c r="S321" s="4">
        <v>126.87839999999998</v>
      </c>
      <c r="T321" s="4">
        <v>28.480000000000004</v>
      </c>
      <c r="U321" s="4">
        <v>256.32000000000005</v>
      </c>
      <c r="V321" s="23">
        <v>0.24242424242424249</v>
      </c>
      <c r="W321" t="s">
        <v>147</v>
      </c>
      <c r="X321" t="s">
        <v>219</v>
      </c>
      <c r="Y321" t="s">
        <v>536</v>
      </c>
      <c r="Z321" s="4">
        <f>Tabla1_1[[#This Row],[Total Selling Value]]-Tabla1_1[[#This Row],[total_discount_value]]-Tabla1_1[[#This Row],[Total Buying Value]]</f>
        <v>129.44159999999999</v>
      </c>
      <c r="AA321" s="23">
        <f>Tabla1_1[[#This Row],[beneficio_descuento]]/Tabla1_1[[#This Row],[Total Selling Value]]</f>
        <v>0.12242424242424242</v>
      </c>
    </row>
    <row r="322" spans="1:27">
      <c r="A322">
        <v>44645</v>
      </c>
      <c r="B322" t="s">
        <v>36</v>
      </c>
      <c r="C322" t="s">
        <v>549</v>
      </c>
      <c r="D322">
        <v>2</v>
      </c>
      <c r="E322" t="s">
        <v>68</v>
      </c>
      <c r="F322" t="s">
        <v>71</v>
      </c>
      <c r="G322">
        <v>22</v>
      </c>
      <c r="H322" t="s">
        <v>86</v>
      </c>
      <c r="I322" t="s">
        <v>119</v>
      </c>
      <c r="J322" t="s">
        <v>123</v>
      </c>
      <c r="K322" s="4">
        <v>98</v>
      </c>
      <c r="L322" s="4">
        <v>103.88</v>
      </c>
      <c r="M322" s="4">
        <v>196</v>
      </c>
      <c r="N322" s="4">
        <v>207.76</v>
      </c>
      <c r="O322">
        <v>25</v>
      </c>
      <c r="P322" t="s">
        <v>128</v>
      </c>
      <c r="Q322">
        <v>2022</v>
      </c>
      <c r="R322" s="3">
        <v>44645</v>
      </c>
      <c r="S322" s="4">
        <v>45.7072</v>
      </c>
      <c r="T322" s="4">
        <v>5.8799999999999955</v>
      </c>
      <c r="U322" s="4">
        <v>11.759999999999991</v>
      </c>
      <c r="V322" s="23">
        <v>5.660377358490562E-2</v>
      </c>
      <c r="W322" t="s">
        <v>179</v>
      </c>
      <c r="X322" t="s">
        <v>216</v>
      </c>
      <c r="Y322" t="s">
        <v>536</v>
      </c>
      <c r="Z322" s="4">
        <f>Tabla1_1[[#This Row],[Total Selling Value]]-Tabla1_1[[#This Row],[total_discount_value]]-Tabla1_1[[#This Row],[Total Buying Value]]</f>
        <v>-33.947200000000009</v>
      </c>
      <c r="AA322" s="23">
        <f>Tabla1_1[[#This Row],[beneficio_descuento]]/Tabla1_1[[#This Row],[Total Selling Value]]</f>
        <v>-0.16339622641509438</v>
      </c>
    </row>
    <row r="323" spans="1:27">
      <c r="A323">
        <v>44645</v>
      </c>
      <c r="B323" t="s">
        <v>48</v>
      </c>
      <c r="C323" t="s">
        <v>550</v>
      </c>
      <c r="D323">
        <v>11</v>
      </c>
      <c r="E323" t="s">
        <v>70</v>
      </c>
      <c r="F323" t="s">
        <v>71</v>
      </c>
      <c r="G323">
        <v>24</v>
      </c>
      <c r="H323" t="s">
        <v>99</v>
      </c>
      <c r="I323" t="s">
        <v>121</v>
      </c>
      <c r="J323" t="s">
        <v>122</v>
      </c>
      <c r="K323" s="4">
        <v>148</v>
      </c>
      <c r="L323" s="4">
        <v>201.28</v>
      </c>
      <c r="M323" s="4">
        <v>1628</v>
      </c>
      <c r="N323" s="4">
        <v>2214.08</v>
      </c>
      <c r="O323">
        <v>25</v>
      </c>
      <c r="P323" t="s">
        <v>128</v>
      </c>
      <c r="Q323">
        <v>2022</v>
      </c>
      <c r="R323" s="3">
        <v>44645</v>
      </c>
      <c r="S323" s="4">
        <v>531.37919999999997</v>
      </c>
      <c r="T323" s="4">
        <v>53.28</v>
      </c>
      <c r="U323" s="4">
        <v>586.08000000000004</v>
      </c>
      <c r="V323" s="23">
        <v>0.26470588235294118</v>
      </c>
      <c r="W323" t="s">
        <v>178</v>
      </c>
      <c r="X323" t="s">
        <v>216</v>
      </c>
      <c r="Y323" t="s">
        <v>536</v>
      </c>
      <c r="Z323" s="4">
        <f>Tabla1_1[[#This Row],[Total Selling Value]]-Tabla1_1[[#This Row],[total_discount_value]]-Tabla1_1[[#This Row],[Total Buying Value]]</f>
        <v>54.700800000000072</v>
      </c>
      <c r="AA323" s="23">
        <f>Tabla1_1[[#This Row],[beneficio_descuento]]/Tabla1_1[[#This Row],[Total Selling Value]]</f>
        <v>2.4705882352941209E-2</v>
      </c>
    </row>
    <row r="324" spans="1:27">
      <c r="A324">
        <v>44649</v>
      </c>
      <c r="B324" t="s">
        <v>38</v>
      </c>
      <c r="C324" t="s">
        <v>551</v>
      </c>
      <c r="D324">
        <v>12</v>
      </c>
      <c r="E324" t="s">
        <v>71</v>
      </c>
      <c r="F324" t="s">
        <v>71</v>
      </c>
      <c r="G324">
        <v>1</v>
      </c>
      <c r="H324" t="s">
        <v>88</v>
      </c>
      <c r="I324" t="s">
        <v>121</v>
      </c>
      <c r="J324" t="s">
        <v>123</v>
      </c>
      <c r="K324" s="4">
        <v>89</v>
      </c>
      <c r="L324" s="4">
        <v>117.48</v>
      </c>
      <c r="M324" s="4">
        <v>1068</v>
      </c>
      <c r="N324" s="4">
        <v>1409.76</v>
      </c>
      <c r="O324">
        <v>29</v>
      </c>
      <c r="P324" t="s">
        <v>128</v>
      </c>
      <c r="Q324">
        <v>2022</v>
      </c>
      <c r="R324" s="3">
        <v>44649</v>
      </c>
      <c r="S324" s="4">
        <v>14.0976</v>
      </c>
      <c r="T324" s="4">
        <v>28.480000000000004</v>
      </c>
      <c r="U324" s="4">
        <v>341.76000000000005</v>
      </c>
      <c r="V324" s="23">
        <v>0.24242424242424246</v>
      </c>
      <c r="W324" t="s">
        <v>147</v>
      </c>
      <c r="X324" t="s">
        <v>216</v>
      </c>
      <c r="Y324" t="s">
        <v>536</v>
      </c>
      <c r="Z324" s="4">
        <f>Tabla1_1[[#This Row],[Total Selling Value]]-Tabla1_1[[#This Row],[total_discount_value]]-Tabla1_1[[#This Row],[Total Buying Value]]</f>
        <v>327.66239999999993</v>
      </c>
      <c r="AA324" s="23">
        <f>Tabla1_1[[#This Row],[beneficio_descuento]]/Tabla1_1[[#This Row],[Total Selling Value]]</f>
        <v>0.23242424242424237</v>
      </c>
    </row>
    <row r="325" spans="1:27">
      <c r="A325">
        <v>44650</v>
      </c>
      <c r="B325" t="s">
        <v>36</v>
      </c>
      <c r="C325" t="s">
        <v>552</v>
      </c>
      <c r="D325">
        <v>13</v>
      </c>
      <c r="E325" t="s">
        <v>71</v>
      </c>
      <c r="F325" t="s">
        <v>138</v>
      </c>
      <c r="G325">
        <v>30</v>
      </c>
      <c r="H325" t="s">
        <v>86</v>
      </c>
      <c r="I325" t="s">
        <v>119</v>
      </c>
      <c r="J325" t="s">
        <v>123</v>
      </c>
      <c r="K325" s="4">
        <v>98</v>
      </c>
      <c r="L325" s="4">
        <v>103.88</v>
      </c>
      <c r="M325" s="4">
        <v>1274</v>
      </c>
      <c r="N325" s="4">
        <v>1350.44</v>
      </c>
      <c r="O325">
        <v>30</v>
      </c>
      <c r="P325" t="s">
        <v>128</v>
      </c>
      <c r="Q325">
        <v>2022</v>
      </c>
      <c r="R325" s="3">
        <v>44650</v>
      </c>
      <c r="S325" s="4">
        <v>405.13200000000001</v>
      </c>
      <c r="T325" s="4">
        <v>5.8799999999999955</v>
      </c>
      <c r="U325" s="4">
        <v>76.439999999999941</v>
      </c>
      <c r="V325" s="23">
        <v>5.6603773584905613E-2</v>
      </c>
      <c r="W325" t="s">
        <v>147</v>
      </c>
      <c r="X325" t="s">
        <v>219</v>
      </c>
      <c r="Y325" t="s">
        <v>536</v>
      </c>
      <c r="Z325" s="4">
        <f>Tabla1_1[[#This Row],[Total Selling Value]]-Tabla1_1[[#This Row],[total_discount_value]]-Tabla1_1[[#This Row],[Total Buying Value]]</f>
        <v>-328.69200000000001</v>
      </c>
      <c r="AA325" s="23">
        <f>Tabla1_1[[#This Row],[beneficio_descuento]]/Tabla1_1[[#This Row],[Total Selling Value]]</f>
        <v>-0.24339622641509434</v>
      </c>
    </row>
    <row r="326" spans="1:27">
      <c r="A326">
        <v>44652</v>
      </c>
      <c r="B326" t="s">
        <v>49</v>
      </c>
      <c r="C326" t="s">
        <v>553</v>
      </c>
      <c r="D326">
        <v>2</v>
      </c>
      <c r="E326" t="s">
        <v>71</v>
      </c>
      <c r="F326" t="s">
        <v>138</v>
      </c>
      <c r="G326">
        <v>7</v>
      </c>
      <c r="H326" t="s">
        <v>101</v>
      </c>
      <c r="I326" t="s">
        <v>119</v>
      </c>
      <c r="J326" t="s">
        <v>123</v>
      </c>
      <c r="K326" s="4">
        <v>105</v>
      </c>
      <c r="L326" s="4">
        <v>142.80000000000001</v>
      </c>
      <c r="M326" s="4">
        <v>210</v>
      </c>
      <c r="N326" s="4">
        <v>285.60000000000002</v>
      </c>
      <c r="O326">
        <v>1</v>
      </c>
      <c r="P326" t="s">
        <v>129</v>
      </c>
      <c r="Q326">
        <v>2022</v>
      </c>
      <c r="R326" s="3">
        <v>44652</v>
      </c>
      <c r="S326" s="4">
        <v>19.992000000000004</v>
      </c>
      <c r="T326" s="4">
        <v>37.800000000000011</v>
      </c>
      <c r="U326" s="4">
        <v>75.600000000000023</v>
      </c>
      <c r="V326" s="23">
        <v>0.26470588235294124</v>
      </c>
      <c r="W326" t="s">
        <v>179</v>
      </c>
      <c r="X326" t="s">
        <v>219</v>
      </c>
      <c r="Y326" t="s">
        <v>554</v>
      </c>
      <c r="Z326" s="4">
        <f>Tabla1_1[[#This Row],[Total Selling Value]]-Tabla1_1[[#This Row],[total_discount_value]]-Tabla1_1[[#This Row],[Total Buying Value]]</f>
        <v>55.608000000000004</v>
      </c>
      <c r="AA326" s="23">
        <f>Tabla1_1[[#This Row],[beneficio_descuento]]/Tabla1_1[[#This Row],[Total Selling Value]]</f>
        <v>0.19470588235294117</v>
      </c>
    </row>
    <row r="327" spans="1:27">
      <c r="A327">
        <v>44653</v>
      </c>
      <c r="B327" t="s">
        <v>49</v>
      </c>
      <c r="C327" t="s">
        <v>555</v>
      </c>
      <c r="D327">
        <v>3</v>
      </c>
      <c r="E327" t="s">
        <v>70</v>
      </c>
      <c r="F327" t="s">
        <v>138</v>
      </c>
      <c r="G327">
        <v>9</v>
      </c>
      <c r="H327" t="s">
        <v>101</v>
      </c>
      <c r="I327" t="s">
        <v>119</v>
      </c>
      <c r="J327" t="s">
        <v>123</v>
      </c>
      <c r="K327" s="4">
        <v>105</v>
      </c>
      <c r="L327" s="4">
        <v>142.80000000000001</v>
      </c>
      <c r="M327" s="4">
        <v>315</v>
      </c>
      <c r="N327" s="4">
        <v>428.4</v>
      </c>
      <c r="O327">
        <v>2</v>
      </c>
      <c r="P327" t="s">
        <v>129</v>
      </c>
      <c r="Q327">
        <v>2022</v>
      </c>
      <c r="R327" s="3">
        <v>44653</v>
      </c>
      <c r="S327" s="4">
        <v>38.555999999999997</v>
      </c>
      <c r="T327" s="4">
        <v>37.800000000000011</v>
      </c>
      <c r="U327" s="4">
        <v>113.40000000000003</v>
      </c>
      <c r="V327" s="23">
        <v>0.26470588235294129</v>
      </c>
      <c r="W327" t="s">
        <v>179</v>
      </c>
      <c r="X327" t="s">
        <v>219</v>
      </c>
      <c r="Y327" t="s">
        <v>554</v>
      </c>
      <c r="Z327" s="4">
        <f>Tabla1_1[[#This Row],[Total Selling Value]]-Tabla1_1[[#This Row],[total_discount_value]]-Tabla1_1[[#This Row],[Total Buying Value]]</f>
        <v>74.843999999999994</v>
      </c>
      <c r="AA327" s="23">
        <f>Tabla1_1[[#This Row],[beneficio_descuento]]/Tabla1_1[[#This Row],[Total Selling Value]]</f>
        <v>0.17470588235294118</v>
      </c>
    </row>
    <row r="328" spans="1:27">
      <c r="A328">
        <v>44657</v>
      </c>
      <c r="B328" t="s">
        <v>37</v>
      </c>
      <c r="C328" t="s">
        <v>556</v>
      </c>
      <c r="D328">
        <v>2</v>
      </c>
      <c r="E328" t="s">
        <v>68</v>
      </c>
      <c r="F328" t="s">
        <v>138</v>
      </c>
      <c r="G328">
        <v>5</v>
      </c>
      <c r="H328" t="s">
        <v>87</v>
      </c>
      <c r="I328" t="s">
        <v>118</v>
      </c>
      <c r="J328" t="s">
        <v>123</v>
      </c>
      <c r="K328" s="4">
        <v>90</v>
      </c>
      <c r="L328" s="4">
        <v>115.2</v>
      </c>
      <c r="M328" s="4">
        <v>180</v>
      </c>
      <c r="N328" s="4">
        <v>230.4</v>
      </c>
      <c r="O328">
        <v>6</v>
      </c>
      <c r="P328" t="s">
        <v>129</v>
      </c>
      <c r="Q328">
        <v>2022</v>
      </c>
      <c r="R328" s="3">
        <v>44657</v>
      </c>
      <c r="S328" s="4">
        <v>11.520000000000001</v>
      </c>
      <c r="T328" s="4">
        <v>25.200000000000003</v>
      </c>
      <c r="U328" s="4">
        <v>50.400000000000006</v>
      </c>
      <c r="V328" s="23">
        <v>0.21875000000000003</v>
      </c>
      <c r="W328" t="s">
        <v>179</v>
      </c>
      <c r="X328" t="s">
        <v>219</v>
      </c>
      <c r="Y328" t="s">
        <v>554</v>
      </c>
      <c r="Z328" s="4">
        <f>Tabla1_1[[#This Row],[Total Selling Value]]-Tabla1_1[[#This Row],[total_discount_value]]-Tabla1_1[[#This Row],[Total Buying Value]]</f>
        <v>38.879999999999995</v>
      </c>
      <c r="AA328" s="23">
        <f>Tabla1_1[[#This Row],[beneficio_descuento]]/Tabla1_1[[#This Row],[Total Selling Value]]</f>
        <v>0.16874999999999998</v>
      </c>
    </row>
    <row r="329" spans="1:27">
      <c r="A329">
        <v>44658</v>
      </c>
      <c r="B329" t="s">
        <v>62</v>
      </c>
      <c r="C329" t="s">
        <v>557</v>
      </c>
      <c r="D329">
        <v>7</v>
      </c>
      <c r="E329" t="s">
        <v>70</v>
      </c>
      <c r="F329" t="s">
        <v>71</v>
      </c>
      <c r="G329">
        <v>24</v>
      </c>
      <c r="H329" t="s">
        <v>115</v>
      </c>
      <c r="I329" t="s">
        <v>121</v>
      </c>
      <c r="J329" t="s">
        <v>125</v>
      </c>
      <c r="K329" s="4">
        <v>18</v>
      </c>
      <c r="L329" s="4">
        <v>24.66</v>
      </c>
      <c r="M329" s="4">
        <v>126</v>
      </c>
      <c r="N329" s="4">
        <v>172.62</v>
      </c>
      <c r="O329">
        <v>7</v>
      </c>
      <c r="P329" t="s">
        <v>129</v>
      </c>
      <c r="Q329">
        <v>2022</v>
      </c>
      <c r="R329" s="3">
        <v>44658</v>
      </c>
      <c r="S329" s="4">
        <v>41.428800000000003</v>
      </c>
      <c r="T329" s="4">
        <v>6.66</v>
      </c>
      <c r="U329" s="4">
        <v>46.620000000000005</v>
      </c>
      <c r="V329" s="23">
        <v>0.27007299270072993</v>
      </c>
      <c r="W329" t="s">
        <v>179</v>
      </c>
      <c r="X329" t="s">
        <v>216</v>
      </c>
      <c r="Y329" t="s">
        <v>554</v>
      </c>
      <c r="Z329" s="4">
        <f>Tabla1_1[[#This Row],[Total Selling Value]]-Tabla1_1[[#This Row],[total_discount_value]]-Tabla1_1[[#This Row],[Total Buying Value]]</f>
        <v>5.1912000000000091</v>
      </c>
      <c r="AA329" s="23">
        <f>Tabla1_1[[#This Row],[beneficio_descuento]]/Tabla1_1[[#This Row],[Total Selling Value]]</f>
        <v>3.0072992700729981E-2</v>
      </c>
    </row>
    <row r="330" spans="1:27">
      <c r="A330">
        <v>44660</v>
      </c>
      <c r="B330" t="s">
        <v>54</v>
      </c>
      <c r="C330" t="s">
        <v>558</v>
      </c>
      <c r="D330">
        <v>12</v>
      </c>
      <c r="E330" t="s">
        <v>68</v>
      </c>
      <c r="F330" t="s">
        <v>138</v>
      </c>
      <c r="G330">
        <v>48</v>
      </c>
      <c r="H330" t="s">
        <v>106</v>
      </c>
      <c r="I330" t="s">
        <v>118</v>
      </c>
      <c r="J330" t="s">
        <v>125</v>
      </c>
      <c r="K330" s="4">
        <v>37</v>
      </c>
      <c r="L330" s="4">
        <v>42.55</v>
      </c>
      <c r="M330" s="4">
        <v>444</v>
      </c>
      <c r="N330" s="4">
        <v>510.6</v>
      </c>
      <c r="O330">
        <v>9</v>
      </c>
      <c r="P330" t="s">
        <v>129</v>
      </c>
      <c r="Q330">
        <v>2022</v>
      </c>
      <c r="R330" s="3">
        <v>44660</v>
      </c>
      <c r="S330" s="4">
        <v>245.08799999999999</v>
      </c>
      <c r="T330" s="4">
        <v>5.5499999999999972</v>
      </c>
      <c r="U330" s="4">
        <v>66.599999999999966</v>
      </c>
      <c r="V330" s="23">
        <v>0.13043478260869559</v>
      </c>
      <c r="W330" t="s">
        <v>179</v>
      </c>
      <c r="X330" t="s">
        <v>219</v>
      </c>
      <c r="Y330" t="s">
        <v>554</v>
      </c>
      <c r="Z330" s="4">
        <f>Tabla1_1[[#This Row],[Total Selling Value]]-Tabla1_1[[#This Row],[total_discount_value]]-Tabla1_1[[#This Row],[Total Buying Value]]</f>
        <v>-178.48799999999994</v>
      </c>
      <c r="AA330" s="23">
        <f>Tabla1_1[[#This Row],[beneficio_descuento]]/Tabla1_1[[#This Row],[Total Selling Value]]</f>
        <v>-0.34956521739130419</v>
      </c>
    </row>
    <row r="331" spans="1:27">
      <c r="A331">
        <v>44660</v>
      </c>
      <c r="B331" t="s">
        <v>49</v>
      </c>
      <c r="C331" t="s">
        <v>559</v>
      </c>
      <c r="D331">
        <v>9</v>
      </c>
      <c r="E331" t="s">
        <v>71</v>
      </c>
      <c r="F331" t="s">
        <v>71</v>
      </c>
      <c r="G331">
        <v>24</v>
      </c>
      <c r="H331" t="s">
        <v>101</v>
      </c>
      <c r="I331" t="s">
        <v>119</v>
      </c>
      <c r="J331" t="s">
        <v>123</v>
      </c>
      <c r="K331" s="4">
        <v>105</v>
      </c>
      <c r="L331" s="4">
        <v>142.80000000000001</v>
      </c>
      <c r="M331" s="4">
        <v>945</v>
      </c>
      <c r="N331" s="4">
        <v>1285.2</v>
      </c>
      <c r="O331">
        <v>9</v>
      </c>
      <c r="P331" t="s">
        <v>129</v>
      </c>
      <c r="Q331">
        <v>2022</v>
      </c>
      <c r="R331" s="3">
        <v>44660</v>
      </c>
      <c r="S331" s="4">
        <v>308.44799999999998</v>
      </c>
      <c r="T331" s="4">
        <v>37.800000000000011</v>
      </c>
      <c r="U331" s="4">
        <v>340.2000000000001</v>
      </c>
      <c r="V331" s="23">
        <v>0.26470588235294124</v>
      </c>
      <c r="W331" t="s">
        <v>147</v>
      </c>
      <c r="X331" t="s">
        <v>216</v>
      </c>
      <c r="Y331" t="s">
        <v>554</v>
      </c>
      <c r="Z331" s="4">
        <f>Tabla1_1[[#This Row],[Total Selling Value]]-Tabla1_1[[#This Row],[total_discount_value]]-Tabla1_1[[#This Row],[Total Buying Value]]</f>
        <v>31.752000000000066</v>
      </c>
      <c r="AA331" s="23">
        <f>Tabla1_1[[#This Row],[beneficio_descuento]]/Tabla1_1[[#This Row],[Total Selling Value]]</f>
        <v>2.4705882352941227E-2</v>
      </c>
    </row>
    <row r="332" spans="1:27">
      <c r="A332">
        <v>44664</v>
      </c>
      <c r="B332" t="s">
        <v>41</v>
      </c>
      <c r="C332" t="s">
        <v>560</v>
      </c>
      <c r="D332">
        <v>14</v>
      </c>
      <c r="E332" t="s">
        <v>68</v>
      </c>
      <c r="F332" t="s">
        <v>71</v>
      </c>
      <c r="G332">
        <v>42</v>
      </c>
      <c r="H332" t="s">
        <v>91</v>
      </c>
      <c r="I332" t="s">
        <v>120</v>
      </c>
      <c r="J332" t="s">
        <v>125</v>
      </c>
      <c r="K332" s="4">
        <v>13</v>
      </c>
      <c r="L332" s="4">
        <v>16.64</v>
      </c>
      <c r="M332" s="4">
        <v>182</v>
      </c>
      <c r="N332" s="4">
        <v>232.96</v>
      </c>
      <c r="O332">
        <v>13</v>
      </c>
      <c r="P332" t="s">
        <v>129</v>
      </c>
      <c r="Q332">
        <v>2022</v>
      </c>
      <c r="R332" s="3">
        <v>44664</v>
      </c>
      <c r="S332" s="4">
        <v>97.843199999999996</v>
      </c>
      <c r="T332" s="4">
        <v>3.6400000000000006</v>
      </c>
      <c r="U332" s="4">
        <v>50.960000000000008</v>
      </c>
      <c r="V332" s="23">
        <v>0.21875000000000003</v>
      </c>
      <c r="W332" t="s">
        <v>179</v>
      </c>
      <c r="X332" t="s">
        <v>216</v>
      </c>
      <c r="Y332" t="s">
        <v>554</v>
      </c>
      <c r="Z332" s="4">
        <f>Tabla1_1[[#This Row],[Total Selling Value]]-Tabla1_1[[#This Row],[total_discount_value]]-Tabla1_1[[#This Row],[Total Buying Value]]</f>
        <v>-46.883199999999988</v>
      </c>
      <c r="AA332" s="23">
        <f>Tabla1_1[[#This Row],[beneficio_descuento]]/Tabla1_1[[#This Row],[Total Selling Value]]</f>
        <v>-0.20124999999999993</v>
      </c>
    </row>
    <row r="333" spans="1:27">
      <c r="A333">
        <v>44669</v>
      </c>
      <c r="B333" t="s">
        <v>61</v>
      </c>
      <c r="C333" t="s">
        <v>561</v>
      </c>
      <c r="D333">
        <v>9</v>
      </c>
      <c r="E333" t="s">
        <v>70</v>
      </c>
      <c r="F333" t="s">
        <v>138</v>
      </c>
      <c r="G333">
        <v>36</v>
      </c>
      <c r="H333" t="s">
        <v>114</v>
      </c>
      <c r="I333" t="s">
        <v>118</v>
      </c>
      <c r="J333" t="s">
        <v>122</v>
      </c>
      <c r="K333" s="4">
        <v>138</v>
      </c>
      <c r="L333" s="4">
        <v>173.88</v>
      </c>
      <c r="M333" s="4">
        <v>1242</v>
      </c>
      <c r="N333" s="4">
        <v>1564.92</v>
      </c>
      <c r="O333">
        <v>18</v>
      </c>
      <c r="P333" t="s">
        <v>129</v>
      </c>
      <c r="Q333">
        <v>2022</v>
      </c>
      <c r="R333" s="3">
        <v>44669</v>
      </c>
      <c r="S333" s="4">
        <v>563.37120000000004</v>
      </c>
      <c r="T333" s="4">
        <v>35.879999999999995</v>
      </c>
      <c r="U333" s="4">
        <v>322.91999999999996</v>
      </c>
      <c r="V333" s="23">
        <v>0.20634920634920631</v>
      </c>
      <c r="W333" t="s">
        <v>147</v>
      </c>
      <c r="X333" t="s">
        <v>219</v>
      </c>
      <c r="Y333" t="s">
        <v>554</v>
      </c>
      <c r="Z333" s="4">
        <f>Tabla1_1[[#This Row],[Total Selling Value]]-Tabla1_1[[#This Row],[total_discount_value]]-Tabla1_1[[#This Row],[Total Buying Value]]</f>
        <v>-240.45119999999997</v>
      </c>
      <c r="AA333" s="23">
        <f>Tabla1_1[[#This Row],[beneficio_descuento]]/Tabla1_1[[#This Row],[Total Selling Value]]</f>
        <v>-0.15365079365079362</v>
      </c>
    </row>
    <row r="334" spans="1:27">
      <c r="A334">
        <v>44671</v>
      </c>
      <c r="B334" t="s">
        <v>50</v>
      </c>
      <c r="C334" t="s">
        <v>562</v>
      </c>
      <c r="D334">
        <v>2</v>
      </c>
      <c r="E334" t="s">
        <v>68</v>
      </c>
      <c r="F334" t="s">
        <v>71</v>
      </c>
      <c r="G334">
        <v>36</v>
      </c>
      <c r="H334" t="s">
        <v>102</v>
      </c>
      <c r="I334" t="s">
        <v>120</v>
      </c>
      <c r="J334" t="s">
        <v>125</v>
      </c>
      <c r="K334" s="4">
        <v>37</v>
      </c>
      <c r="L334" s="4">
        <v>49.21</v>
      </c>
      <c r="M334" s="4">
        <v>74</v>
      </c>
      <c r="N334" s="4">
        <v>98.42</v>
      </c>
      <c r="O334">
        <v>20</v>
      </c>
      <c r="P334" t="s">
        <v>129</v>
      </c>
      <c r="Q334">
        <v>2022</v>
      </c>
      <c r="R334" s="3">
        <v>44671</v>
      </c>
      <c r="S334" s="4">
        <v>35.431199999999997</v>
      </c>
      <c r="T334" s="4">
        <v>12.21</v>
      </c>
      <c r="U334" s="4">
        <v>24.42</v>
      </c>
      <c r="V334" s="23">
        <v>0.24812030075187971</v>
      </c>
      <c r="W334" t="s">
        <v>179</v>
      </c>
      <c r="X334" t="s">
        <v>216</v>
      </c>
      <c r="Y334" t="s">
        <v>554</v>
      </c>
      <c r="Z334" s="4">
        <f>Tabla1_1[[#This Row],[Total Selling Value]]-Tabla1_1[[#This Row],[total_discount_value]]-Tabla1_1[[#This Row],[Total Buying Value]]</f>
        <v>-11.011199999999995</v>
      </c>
      <c r="AA334" s="23">
        <f>Tabla1_1[[#This Row],[beneficio_descuento]]/Tabla1_1[[#This Row],[Total Selling Value]]</f>
        <v>-0.11187969924812025</v>
      </c>
    </row>
    <row r="335" spans="1:27">
      <c r="A335">
        <v>44671</v>
      </c>
      <c r="B335" t="s">
        <v>55</v>
      </c>
      <c r="C335" t="s">
        <v>563</v>
      </c>
      <c r="D335">
        <v>4</v>
      </c>
      <c r="E335" t="s">
        <v>70</v>
      </c>
      <c r="F335" t="s">
        <v>71</v>
      </c>
      <c r="G335">
        <v>38</v>
      </c>
      <c r="H335" t="s">
        <v>107</v>
      </c>
      <c r="I335" t="s">
        <v>120</v>
      </c>
      <c r="J335" t="s">
        <v>123</v>
      </c>
      <c r="K335" s="4">
        <v>73</v>
      </c>
      <c r="L335" s="4">
        <v>94.17</v>
      </c>
      <c r="M335" s="4">
        <v>292</v>
      </c>
      <c r="N335" s="4">
        <v>376.68</v>
      </c>
      <c r="O335">
        <v>20</v>
      </c>
      <c r="P335" t="s">
        <v>129</v>
      </c>
      <c r="Q335">
        <v>2022</v>
      </c>
      <c r="R335" s="3">
        <v>44671</v>
      </c>
      <c r="S335" s="4">
        <v>143.13839999999999</v>
      </c>
      <c r="T335" s="4">
        <v>21.17</v>
      </c>
      <c r="U335" s="4">
        <v>84.68</v>
      </c>
      <c r="V335" s="23">
        <v>0.22480620155038761</v>
      </c>
      <c r="W335" t="s">
        <v>179</v>
      </c>
      <c r="X335" t="s">
        <v>216</v>
      </c>
      <c r="Y335" t="s">
        <v>554</v>
      </c>
      <c r="Z335" s="4">
        <f>Tabla1_1[[#This Row],[Total Selling Value]]-Tabla1_1[[#This Row],[total_discount_value]]-Tabla1_1[[#This Row],[Total Buying Value]]</f>
        <v>-58.458399999999983</v>
      </c>
      <c r="AA335" s="23">
        <f>Tabla1_1[[#This Row],[beneficio_descuento]]/Tabla1_1[[#This Row],[Total Selling Value]]</f>
        <v>-0.15519379844961237</v>
      </c>
    </row>
    <row r="336" spans="1:27">
      <c r="A336">
        <v>44672</v>
      </c>
      <c r="B336" t="s">
        <v>48</v>
      </c>
      <c r="C336" t="s">
        <v>564</v>
      </c>
      <c r="D336">
        <v>2</v>
      </c>
      <c r="E336" t="s">
        <v>70</v>
      </c>
      <c r="F336" t="s">
        <v>138</v>
      </c>
      <c r="G336">
        <v>2</v>
      </c>
      <c r="H336" t="s">
        <v>99</v>
      </c>
      <c r="I336" t="s">
        <v>121</v>
      </c>
      <c r="J336" t="s">
        <v>122</v>
      </c>
      <c r="K336" s="4">
        <v>148</v>
      </c>
      <c r="L336" s="4">
        <v>201.28</v>
      </c>
      <c r="M336" s="4">
        <v>296</v>
      </c>
      <c r="N336" s="4">
        <v>402.56</v>
      </c>
      <c r="O336">
        <v>21</v>
      </c>
      <c r="P336" t="s">
        <v>129</v>
      </c>
      <c r="Q336">
        <v>2022</v>
      </c>
      <c r="R336" s="3">
        <v>44672</v>
      </c>
      <c r="S336" s="4">
        <v>8.0511999999999997</v>
      </c>
      <c r="T336" s="4">
        <v>53.28</v>
      </c>
      <c r="U336" s="4">
        <v>106.56</v>
      </c>
      <c r="V336" s="23">
        <v>0.26470588235294118</v>
      </c>
      <c r="W336" t="s">
        <v>179</v>
      </c>
      <c r="X336" t="s">
        <v>219</v>
      </c>
      <c r="Y336" t="s">
        <v>554</v>
      </c>
      <c r="Z336" s="4">
        <f>Tabla1_1[[#This Row],[Total Selling Value]]-Tabla1_1[[#This Row],[total_discount_value]]-Tabla1_1[[#This Row],[Total Buying Value]]</f>
        <v>98.508800000000008</v>
      </c>
      <c r="AA336" s="23">
        <f>Tabla1_1[[#This Row],[beneficio_descuento]]/Tabla1_1[[#This Row],[Total Selling Value]]</f>
        <v>0.24470588235294119</v>
      </c>
    </row>
    <row r="337" spans="1:27">
      <c r="A337">
        <v>44672</v>
      </c>
      <c r="B337" t="s">
        <v>62</v>
      </c>
      <c r="C337" t="s">
        <v>565</v>
      </c>
      <c r="D337">
        <v>14</v>
      </c>
      <c r="E337" t="s">
        <v>71</v>
      </c>
      <c r="F337" t="s">
        <v>71</v>
      </c>
      <c r="G337">
        <v>2</v>
      </c>
      <c r="H337" t="s">
        <v>115</v>
      </c>
      <c r="I337" t="s">
        <v>121</v>
      </c>
      <c r="J337" t="s">
        <v>125</v>
      </c>
      <c r="K337" s="4">
        <v>18</v>
      </c>
      <c r="L337" s="4">
        <v>24.66</v>
      </c>
      <c r="M337" s="4">
        <v>252</v>
      </c>
      <c r="N337" s="4">
        <v>345.24</v>
      </c>
      <c r="O337">
        <v>21</v>
      </c>
      <c r="P337" t="s">
        <v>129</v>
      </c>
      <c r="Q337">
        <v>2022</v>
      </c>
      <c r="R337" s="3">
        <v>44672</v>
      </c>
      <c r="S337" s="4">
        <v>6.9048000000000007</v>
      </c>
      <c r="T337" s="4">
        <v>6.66</v>
      </c>
      <c r="U337" s="4">
        <v>93.240000000000009</v>
      </c>
      <c r="V337" s="23">
        <v>0.27007299270072993</v>
      </c>
      <c r="W337" t="s">
        <v>179</v>
      </c>
      <c r="X337" t="s">
        <v>216</v>
      </c>
      <c r="Y337" t="s">
        <v>554</v>
      </c>
      <c r="Z337" s="4">
        <f>Tabla1_1[[#This Row],[Total Selling Value]]-Tabla1_1[[#This Row],[total_discount_value]]-Tabla1_1[[#This Row],[Total Buying Value]]</f>
        <v>86.335199999999986</v>
      </c>
      <c r="AA337" s="23">
        <f>Tabla1_1[[#This Row],[beneficio_descuento]]/Tabla1_1[[#This Row],[Total Selling Value]]</f>
        <v>0.25007299270072986</v>
      </c>
    </row>
    <row r="338" spans="1:27">
      <c r="A338">
        <v>44674</v>
      </c>
      <c r="B338" t="s">
        <v>31</v>
      </c>
      <c r="C338" t="s">
        <v>566</v>
      </c>
      <c r="D338">
        <v>15</v>
      </c>
      <c r="E338" t="s">
        <v>71</v>
      </c>
      <c r="F338" t="s">
        <v>71</v>
      </c>
      <c r="G338">
        <v>39</v>
      </c>
      <c r="H338" t="s">
        <v>81</v>
      </c>
      <c r="I338" t="s">
        <v>118</v>
      </c>
      <c r="J338" t="s">
        <v>123</v>
      </c>
      <c r="K338" s="4">
        <v>76</v>
      </c>
      <c r="L338" s="4">
        <v>82.08</v>
      </c>
      <c r="M338" s="4">
        <v>1140</v>
      </c>
      <c r="N338" s="4">
        <v>1231.2</v>
      </c>
      <c r="O338">
        <v>23</v>
      </c>
      <c r="P338" t="s">
        <v>129</v>
      </c>
      <c r="Q338">
        <v>2022</v>
      </c>
      <c r="R338" s="3">
        <v>44674</v>
      </c>
      <c r="S338" s="4">
        <v>480.16800000000001</v>
      </c>
      <c r="T338" s="4">
        <v>6.0799999999999983</v>
      </c>
      <c r="U338" s="4">
        <v>91.199999999999974</v>
      </c>
      <c r="V338" s="23">
        <v>7.4074074074074056E-2</v>
      </c>
      <c r="W338" t="s">
        <v>147</v>
      </c>
      <c r="X338" t="s">
        <v>216</v>
      </c>
      <c r="Y338" t="s">
        <v>554</v>
      </c>
      <c r="Z338" s="4">
        <f>Tabla1_1[[#This Row],[Total Selling Value]]-Tabla1_1[[#This Row],[total_discount_value]]-Tabla1_1[[#This Row],[Total Buying Value]]</f>
        <v>-388.96799999999996</v>
      </c>
      <c r="AA338" s="23">
        <f>Tabla1_1[[#This Row],[beneficio_descuento]]/Tabla1_1[[#This Row],[Total Selling Value]]</f>
        <v>-0.31592592592592589</v>
      </c>
    </row>
    <row r="339" spans="1:27">
      <c r="A339">
        <v>44675</v>
      </c>
      <c r="B339" t="s">
        <v>33</v>
      </c>
      <c r="C339" t="s">
        <v>567</v>
      </c>
      <c r="D339">
        <v>4</v>
      </c>
      <c r="E339" t="s">
        <v>70</v>
      </c>
      <c r="F339" t="s">
        <v>71</v>
      </c>
      <c r="G339">
        <v>0</v>
      </c>
      <c r="H339" t="s">
        <v>83</v>
      </c>
      <c r="I339" t="s">
        <v>121</v>
      </c>
      <c r="J339" t="s">
        <v>124</v>
      </c>
      <c r="K339" s="4">
        <v>55</v>
      </c>
      <c r="L339" s="4">
        <v>58.3</v>
      </c>
      <c r="M339" s="4">
        <v>220</v>
      </c>
      <c r="N339" s="4">
        <v>233.2</v>
      </c>
      <c r="O339">
        <v>24</v>
      </c>
      <c r="P339" t="s">
        <v>129</v>
      </c>
      <c r="Q339">
        <v>2022</v>
      </c>
      <c r="R339" s="3">
        <v>44675</v>
      </c>
      <c r="S339" s="4">
        <v>0</v>
      </c>
      <c r="T339" s="4">
        <v>3.2999999999999972</v>
      </c>
      <c r="U339" s="4">
        <v>13.199999999999989</v>
      </c>
      <c r="V339" s="23">
        <v>5.6603773584905613E-2</v>
      </c>
      <c r="W339" t="s">
        <v>179</v>
      </c>
      <c r="X339" t="s">
        <v>216</v>
      </c>
      <c r="Y339" t="s">
        <v>554</v>
      </c>
      <c r="Z339" s="4">
        <f>Tabla1_1[[#This Row],[Total Selling Value]]-Tabla1_1[[#This Row],[total_discount_value]]-Tabla1_1[[#This Row],[Total Buying Value]]</f>
        <v>13.199999999999989</v>
      </c>
      <c r="AA339" s="23">
        <f>Tabla1_1[[#This Row],[beneficio_descuento]]/Tabla1_1[[#This Row],[Total Selling Value]]</f>
        <v>5.6603773584905613E-2</v>
      </c>
    </row>
    <row r="340" spans="1:27">
      <c r="A340">
        <v>44676</v>
      </c>
      <c r="B340" t="s">
        <v>23</v>
      </c>
      <c r="C340" t="s">
        <v>568</v>
      </c>
      <c r="D340">
        <v>9</v>
      </c>
      <c r="E340" t="s">
        <v>70</v>
      </c>
      <c r="F340" t="s">
        <v>138</v>
      </c>
      <c r="G340">
        <v>17</v>
      </c>
      <c r="H340" t="s">
        <v>76</v>
      </c>
      <c r="I340" t="s">
        <v>119</v>
      </c>
      <c r="J340" t="s">
        <v>124</v>
      </c>
      <c r="K340" s="4">
        <v>44</v>
      </c>
      <c r="L340" s="4">
        <v>48.84</v>
      </c>
      <c r="M340" s="4">
        <v>396</v>
      </c>
      <c r="N340" s="4">
        <v>439.56000000000012</v>
      </c>
      <c r="O340">
        <v>25</v>
      </c>
      <c r="P340" t="s">
        <v>129</v>
      </c>
      <c r="Q340">
        <v>2022</v>
      </c>
      <c r="R340" s="3">
        <v>44676</v>
      </c>
      <c r="S340" s="4">
        <v>74.725200000000029</v>
      </c>
      <c r="T340" s="4">
        <v>4.8400000000000034</v>
      </c>
      <c r="U340" s="4">
        <v>43.560000000000031</v>
      </c>
      <c r="V340" s="23">
        <v>9.9099099099099142E-2</v>
      </c>
      <c r="W340" t="s">
        <v>179</v>
      </c>
      <c r="X340" t="s">
        <v>219</v>
      </c>
      <c r="Y340" t="s">
        <v>554</v>
      </c>
      <c r="Z340" s="4">
        <f>Tabla1_1[[#This Row],[Total Selling Value]]-Tabla1_1[[#This Row],[total_discount_value]]-Tabla1_1[[#This Row],[Total Buying Value]]</f>
        <v>-31.165199999999913</v>
      </c>
      <c r="AA340" s="23">
        <f>Tabla1_1[[#This Row],[beneficio_descuento]]/Tabla1_1[[#This Row],[Total Selling Value]]</f>
        <v>-7.090090090090069E-2</v>
      </c>
    </row>
    <row r="341" spans="1:27">
      <c r="A341">
        <v>44676</v>
      </c>
      <c r="B341" t="s">
        <v>26</v>
      </c>
      <c r="C341" t="s">
        <v>569</v>
      </c>
      <c r="D341">
        <v>8</v>
      </c>
      <c r="E341" t="s">
        <v>71</v>
      </c>
      <c r="F341" t="s">
        <v>71</v>
      </c>
      <c r="G341">
        <v>40</v>
      </c>
      <c r="H341" t="s">
        <v>79</v>
      </c>
      <c r="I341" t="s">
        <v>119</v>
      </c>
      <c r="J341" t="s">
        <v>123</v>
      </c>
      <c r="K341" s="4">
        <v>71</v>
      </c>
      <c r="L341" s="4">
        <v>80.94</v>
      </c>
      <c r="M341" s="4">
        <v>568</v>
      </c>
      <c r="N341" s="4">
        <v>647.52</v>
      </c>
      <c r="O341">
        <v>25</v>
      </c>
      <c r="P341" t="s">
        <v>129</v>
      </c>
      <c r="Q341">
        <v>2022</v>
      </c>
      <c r="R341" s="3">
        <v>44676</v>
      </c>
      <c r="S341" s="4">
        <v>259.00799999999998</v>
      </c>
      <c r="T341" s="4">
        <v>9.9399999999999977</v>
      </c>
      <c r="U341" s="4">
        <v>79.519999999999982</v>
      </c>
      <c r="V341" s="23">
        <v>0.12280701754385963</v>
      </c>
      <c r="W341" t="s">
        <v>179</v>
      </c>
      <c r="X341" t="s">
        <v>216</v>
      </c>
      <c r="Y341" t="s">
        <v>554</v>
      </c>
      <c r="Z341" s="4">
        <f>Tabla1_1[[#This Row],[Total Selling Value]]-Tabla1_1[[#This Row],[total_discount_value]]-Tabla1_1[[#This Row],[Total Buying Value]]</f>
        <v>-179.488</v>
      </c>
      <c r="AA341" s="23">
        <f>Tabla1_1[[#This Row],[beneficio_descuento]]/Tabla1_1[[#This Row],[Total Selling Value]]</f>
        <v>-0.27719298245614038</v>
      </c>
    </row>
    <row r="342" spans="1:27">
      <c r="A342">
        <v>44677</v>
      </c>
      <c r="B342" t="s">
        <v>46</v>
      </c>
      <c r="C342" t="s">
        <v>570</v>
      </c>
      <c r="D342">
        <v>2</v>
      </c>
      <c r="E342" t="s">
        <v>70</v>
      </c>
      <c r="F342" t="s">
        <v>138</v>
      </c>
      <c r="G342">
        <v>26</v>
      </c>
      <c r="H342" t="s">
        <v>97</v>
      </c>
      <c r="I342" t="s">
        <v>121</v>
      </c>
      <c r="J342" t="s">
        <v>124</v>
      </c>
      <c r="K342" s="4">
        <v>48</v>
      </c>
      <c r="L342" s="4">
        <v>57.12</v>
      </c>
      <c r="M342" s="4">
        <v>96</v>
      </c>
      <c r="N342" s="4">
        <v>114.24</v>
      </c>
      <c r="O342">
        <v>26</v>
      </c>
      <c r="P342" t="s">
        <v>129</v>
      </c>
      <c r="Q342">
        <v>2022</v>
      </c>
      <c r="R342" s="3">
        <v>44677</v>
      </c>
      <c r="S342" s="4">
        <v>29.702400000000001</v>
      </c>
      <c r="T342" s="4">
        <v>9.1199999999999974</v>
      </c>
      <c r="U342" s="4">
        <v>18.239999999999995</v>
      </c>
      <c r="V342" s="23">
        <v>0.15966386554621845</v>
      </c>
      <c r="W342" t="s">
        <v>179</v>
      </c>
      <c r="X342" t="s">
        <v>219</v>
      </c>
      <c r="Y342" t="s">
        <v>554</v>
      </c>
      <c r="Z342" s="4">
        <f>Tabla1_1[[#This Row],[Total Selling Value]]-Tabla1_1[[#This Row],[total_discount_value]]-Tabla1_1[[#This Row],[Total Buying Value]]</f>
        <v>-11.462400000000002</v>
      </c>
      <c r="AA342" s="23">
        <f>Tabla1_1[[#This Row],[beneficio_descuento]]/Tabla1_1[[#This Row],[Total Selling Value]]</f>
        <v>-0.10033613445378153</v>
      </c>
    </row>
    <row r="343" spans="1:27">
      <c r="A343">
        <v>44679</v>
      </c>
      <c r="B343" t="s">
        <v>29</v>
      </c>
      <c r="C343" t="s">
        <v>571</v>
      </c>
      <c r="D343">
        <v>14</v>
      </c>
      <c r="E343" t="s">
        <v>70</v>
      </c>
      <c r="F343" t="s">
        <v>138</v>
      </c>
      <c r="G343">
        <v>20</v>
      </c>
      <c r="H343" t="s">
        <v>113</v>
      </c>
      <c r="I343" t="s">
        <v>120</v>
      </c>
      <c r="J343" t="s">
        <v>123</v>
      </c>
      <c r="K343" s="4">
        <v>112</v>
      </c>
      <c r="L343" s="4">
        <v>146.72</v>
      </c>
      <c r="M343" s="4">
        <v>1568</v>
      </c>
      <c r="N343" s="4">
        <v>2054.08</v>
      </c>
      <c r="O343">
        <v>28</v>
      </c>
      <c r="P343" t="s">
        <v>129</v>
      </c>
      <c r="Q343">
        <v>2022</v>
      </c>
      <c r="R343" s="3">
        <v>44679</v>
      </c>
      <c r="S343" s="4">
        <v>410.81600000000003</v>
      </c>
      <c r="T343" s="4">
        <v>34.72</v>
      </c>
      <c r="U343" s="4">
        <v>486.08</v>
      </c>
      <c r="V343" s="23">
        <v>0.23664122137404581</v>
      </c>
      <c r="W343" t="s">
        <v>178</v>
      </c>
      <c r="X343" t="s">
        <v>219</v>
      </c>
      <c r="Y343" t="s">
        <v>554</v>
      </c>
      <c r="Z343" s="4">
        <f>Tabla1_1[[#This Row],[Total Selling Value]]-Tabla1_1[[#This Row],[total_discount_value]]-Tabla1_1[[#This Row],[Total Buying Value]]</f>
        <v>75.263999999999896</v>
      </c>
      <c r="AA343" s="23">
        <f>Tabla1_1[[#This Row],[beneficio_descuento]]/Tabla1_1[[#This Row],[Total Selling Value]]</f>
        <v>3.6641221374045754E-2</v>
      </c>
    </row>
    <row r="344" spans="1:27">
      <c r="A344">
        <v>44681</v>
      </c>
      <c r="B344" t="s">
        <v>41</v>
      </c>
      <c r="C344" t="s">
        <v>572</v>
      </c>
      <c r="D344">
        <v>13</v>
      </c>
      <c r="E344" t="s">
        <v>71</v>
      </c>
      <c r="F344" t="s">
        <v>71</v>
      </c>
      <c r="G344">
        <v>26</v>
      </c>
      <c r="H344" t="s">
        <v>91</v>
      </c>
      <c r="I344" t="s">
        <v>120</v>
      </c>
      <c r="J344" t="s">
        <v>125</v>
      </c>
      <c r="K344" s="4">
        <v>13</v>
      </c>
      <c r="L344" s="4">
        <v>16.64</v>
      </c>
      <c r="M344" s="4">
        <v>169</v>
      </c>
      <c r="N344" s="4">
        <v>216.32</v>
      </c>
      <c r="O344">
        <v>30</v>
      </c>
      <c r="P344" t="s">
        <v>129</v>
      </c>
      <c r="Q344">
        <v>2022</v>
      </c>
      <c r="R344" s="3">
        <v>44681</v>
      </c>
      <c r="S344" s="4">
        <v>56.243200000000002</v>
      </c>
      <c r="T344" s="4">
        <v>3.6400000000000006</v>
      </c>
      <c r="U344" s="4">
        <v>47.320000000000007</v>
      </c>
      <c r="V344" s="23">
        <v>0.21875000000000003</v>
      </c>
      <c r="W344" t="s">
        <v>179</v>
      </c>
      <c r="X344" t="s">
        <v>216</v>
      </c>
      <c r="Y344" t="s">
        <v>554</v>
      </c>
      <c r="Z344" s="4">
        <f>Tabla1_1[[#This Row],[Total Selling Value]]-Tabla1_1[[#This Row],[total_discount_value]]-Tabla1_1[[#This Row],[Total Buying Value]]</f>
        <v>-8.9232000000000085</v>
      </c>
      <c r="AA344" s="23">
        <f>Tabla1_1[[#This Row],[beneficio_descuento]]/Tabla1_1[[#This Row],[Total Selling Value]]</f>
        <v>-4.1250000000000044E-2</v>
      </c>
    </row>
    <row r="345" spans="1:27">
      <c r="A345">
        <v>44681</v>
      </c>
      <c r="B345" t="s">
        <v>46</v>
      </c>
      <c r="C345" t="s">
        <v>573</v>
      </c>
      <c r="D345">
        <v>8</v>
      </c>
      <c r="E345" t="s">
        <v>70</v>
      </c>
      <c r="F345" t="s">
        <v>71</v>
      </c>
      <c r="G345">
        <v>23</v>
      </c>
      <c r="H345" t="s">
        <v>97</v>
      </c>
      <c r="I345" t="s">
        <v>121</v>
      </c>
      <c r="J345" t="s">
        <v>124</v>
      </c>
      <c r="K345" s="4">
        <v>48</v>
      </c>
      <c r="L345" s="4">
        <v>57.12</v>
      </c>
      <c r="M345" s="4">
        <v>384</v>
      </c>
      <c r="N345" s="4">
        <v>456.96</v>
      </c>
      <c r="O345">
        <v>30</v>
      </c>
      <c r="P345" t="s">
        <v>129</v>
      </c>
      <c r="Q345">
        <v>2022</v>
      </c>
      <c r="R345" s="3">
        <v>44681</v>
      </c>
      <c r="S345" s="4">
        <v>105.10080000000001</v>
      </c>
      <c r="T345" s="4">
        <v>9.1199999999999974</v>
      </c>
      <c r="U345" s="4">
        <v>72.95999999999998</v>
      </c>
      <c r="V345" s="23">
        <v>0.15966386554621845</v>
      </c>
      <c r="W345" t="s">
        <v>179</v>
      </c>
      <c r="X345" t="s">
        <v>216</v>
      </c>
      <c r="Y345" t="s">
        <v>554</v>
      </c>
      <c r="Z345" s="4">
        <f>Tabla1_1[[#This Row],[Total Selling Value]]-Tabla1_1[[#This Row],[total_discount_value]]-Tabla1_1[[#This Row],[Total Buying Value]]</f>
        <v>-32.140800000000013</v>
      </c>
      <c r="AA345" s="23">
        <f>Tabla1_1[[#This Row],[beneficio_descuento]]/Tabla1_1[[#This Row],[Total Selling Value]]</f>
        <v>-7.0336134453781549E-2</v>
      </c>
    </row>
    <row r="346" spans="1:27">
      <c r="A346">
        <v>44682</v>
      </c>
      <c r="B346" t="s">
        <v>33</v>
      </c>
      <c r="C346" t="s">
        <v>574</v>
      </c>
      <c r="D346">
        <v>9</v>
      </c>
      <c r="E346" t="s">
        <v>68</v>
      </c>
      <c r="F346" t="s">
        <v>71</v>
      </c>
      <c r="G346">
        <v>6</v>
      </c>
      <c r="H346" t="s">
        <v>83</v>
      </c>
      <c r="I346" t="s">
        <v>121</v>
      </c>
      <c r="J346" t="s">
        <v>124</v>
      </c>
      <c r="K346" s="4">
        <v>55</v>
      </c>
      <c r="L346" s="4">
        <v>58.3</v>
      </c>
      <c r="M346" s="4">
        <v>495</v>
      </c>
      <c r="N346" s="4">
        <v>524.69999999999993</v>
      </c>
      <c r="O346">
        <v>1</v>
      </c>
      <c r="P346" t="s">
        <v>130</v>
      </c>
      <c r="Q346">
        <v>2022</v>
      </c>
      <c r="R346" s="3">
        <v>44682</v>
      </c>
      <c r="S346" s="4">
        <v>31.481999999999996</v>
      </c>
      <c r="T346" s="4">
        <v>3.2999999999999972</v>
      </c>
      <c r="U346" s="4">
        <v>29.699999999999974</v>
      </c>
      <c r="V346" s="23">
        <v>5.660377358490562E-2</v>
      </c>
      <c r="W346" t="s">
        <v>179</v>
      </c>
      <c r="X346" t="s">
        <v>216</v>
      </c>
      <c r="Y346" t="s">
        <v>575</v>
      </c>
      <c r="Z346" s="4">
        <f>Tabla1_1[[#This Row],[Total Selling Value]]-Tabla1_1[[#This Row],[total_discount_value]]-Tabla1_1[[#This Row],[Total Buying Value]]</f>
        <v>-1.7820000000000391</v>
      </c>
      <c r="AA346" s="23">
        <f>Tabla1_1[[#This Row],[beneficio_descuento]]/Tabla1_1[[#This Row],[Total Selling Value]]</f>
        <v>-3.3962264150944146E-3</v>
      </c>
    </row>
    <row r="347" spans="1:27">
      <c r="A347">
        <v>44682</v>
      </c>
      <c r="B347" t="s">
        <v>58</v>
      </c>
      <c r="C347" t="s">
        <v>576</v>
      </c>
      <c r="D347">
        <v>6</v>
      </c>
      <c r="E347" t="s">
        <v>71</v>
      </c>
      <c r="F347" t="s">
        <v>71</v>
      </c>
      <c r="G347">
        <v>42</v>
      </c>
      <c r="H347" t="s">
        <v>110</v>
      </c>
      <c r="I347" t="s">
        <v>121</v>
      </c>
      <c r="J347" t="s">
        <v>123</v>
      </c>
      <c r="K347" s="4">
        <v>95</v>
      </c>
      <c r="L347" s="4">
        <v>119.7</v>
      </c>
      <c r="M347" s="4">
        <v>570</v>
      </c>
      <c r="N347" s="4">
        <v>718.2</v>
      </c>
      <c r="O347">
        <v>1</v>
      </c>
      <c r="P347" t="s">
        <v>130</v>
      </c>
      <c r="Q347">
        <v>2022</v>
      </c>
      <c r="R347" s="3">
        <v>44682</v>
      </c>
      <c r="S347" s="4">
        <v>301.64400000000001</v>
      </c>
      <c r="T347" s="4">
        <v>24.700000000000003</v>
      </c>
      <c r="U347" s="4">
        <v>148.20000000000002</v>
      </c>
      <c r="V347" s="23">
        <v>0.20634920634920637</v>
      </c>
      <c r="W347" t="s">
        <v>179</v>
      </c>
      <c r="X347" t="s">
        <v>216</v>
      </c>
      <c r="Y347" t="s">
        <v>575</v>
      </c>
      <c r="Z347" s="4">
        <f>Tabla1_1[[#This Row],[Total Selling Value]]-Tabla1_1[[#This Row],[total_discount_value]]-Tabla1_1[[#This Row],[Total Buying Value]]</f>
        <v>-153.44399999999996</v>
      </c>
      <c r="AA347" s="23">
        <f>Tabla1_1[[#This Row],[beneficio_descuento]]/Tabla1_1[[#This Row],[Total Selling Value]]</f>
        <v>-0.21365079365079359</v>
      </c>
    </row>
    <row r="348" spans="1:27">
      <c r="A348">
        <v>44683</v>
      </c>
      <c r="B348" t="s">
        <v>22</v>
      </c>
      <c r="C348" t="s">
        <v>577</v>
      </c>
      <c r="D348">
        <v>4</v>
      </c>
      <c r="E348" t="s">
        <v>71</v>
      </c>
      <c r="F348" t="s">
        <v>138</v>
      </c>
      <c r="G348">
        <v>33</v>
      </c>
      <c r="H348" t="s">
        <v>75</v>
      </c>
      <c r="I348" t="s">
        <v>120</v>
      </c>
      <c r="J348" t="s">
        <v>123</v>
      </c>
      <c r="K348" s="4">
        <v>112</v>
      </c>
      <c r="L348" s="4">
        <v>122.08</v>
      </c>
      <c r="M348" s="4">
        <v>448</v>
      </c>
      <c r="N348" s="4">
        <v>488.32</v>
      </c>
      <c r="O348">
        <v>2</v>
      </c>
      <c r="P348" t="s">
        <v>130</v>
      </c>
      <c r="Q348">
        <v>2022</v>
      </c>
      <c r="R348" s="3">
        <v>44683</v>
      </c>
      <c r="S348" s="4">
        <v>161.1456</v>
      </c>
      <c r="T348" s="4">
        <v>10.079999999999998</v>
      </c>
      <c r="U348" s="4">
        <v>40.319999999999993</v>
      </c>
      <c r="V348" s="23">
        <v>8.2568807339449532E-2</v>
      </c>
      <c r="W348" t="s">
        <v>179</v>
      </c>
      <c r="X348" t="s">
        <v>219</v>
      </c>
      <c r="Y348" t="s">
        <v>575</v>
      </c>
      <c r="Z348" s="4">
        <f>Tabla1_1[[#This Row],[Total Selling Value]]-Tabla1_1[[#This Row],[total_discount_value]]-Tabla1_1[[#This Row],[Total Buying Value]]</f>
        <v>-120.82560000000001</v>
      </c>
      <c r="AA348" s="23">
        <f>Tabla1_1[[#This Row],[beneficio_descuento]]/Tabla1_1[[#This Row],[Total Selling Value]]</f>
        <v>-0.24743119266055047</v>
      </c>
    </row>
    <row r="349" spans="1:27">
      <c r="A349">
        <v>44685</v>
      </c>
      <c r="B349" t="s">
        <v>34</v>
      </c>
      <c r="C349" t="s">
        <v>578</v>
      </c>
      <c r="D349">
        <v>10</v>
      </c>
      <c r="E349" t="s">
        <v>70</v>
      </c>
      <c r="F349" t="s">
        <v>71</v>
      </c>
      <c r="G349">
        <v>43</v>
      </c>
      <c r="H349" t="s">
        <v>84</v>
      </c>
      <c r="I349" t="s">
        <v>117</v>
      </c>
      <c r="J349" t="s">
        <v>124</v>
      </c>
      <c r="K349" s="4">
        <v>61</v>
      </c>
      <c r="L349" s="4">
        <v>76.25</v>
      </c>
      <c r="M349" s="4">
        <v>610</v>
      </c>
      <c r="N349" s="4">
        <v>762.5</v>
      </c>
      <c r="O349">
        <v>4</v>
      </c>
      <c r="P349" t="s">
        <v>130</v>
      </c>
      <c r="Q349">
        <v>2022</v>
      </c>
      <c r="R349" s="3">
        <v>44685</v>
      </c>
      <c r="S349" s="4">
        <v>327.875</v>
      </c>
      <c r="T349" s="4">
        <v>15.25</v>
      </c>
      <c r="U349" s="4">
        <v>152.5</v>
      </c>
      <c r="V349" s="23">
        <v>0.2</v>
      </c>
      <c r="W349" t="s">
        <v>179</v>
      </c>
      <c r="X349" t="s">
        <v>216</v>
      </c>
      <c r="Y349" t="s">
        <v>575</v>
      </c>
      <c r="Z349" s="4">
        <f>Tabla1_1[[#This Row],[Total Selling Value]]-Tabla1_1[[#This Row],[total_discount_value]]-Tabla1_1[[#This Row],[Total Buying Value]]</f>
        <v>-175.375</v>
      </c>
      <c r="AA349" s="23">
        <f>Tabla1_1[[#This Row],[beneficio_descuento]]/Tabla1_1[[#This Row],[Total Selling Value]]</f>
        <v>-0.23</v>
      </c>
    </row>
    <row r="350" spans="1:27">
      <c r="A350">
        <v>44687</v>
      </c>
      <c r="B350" t="s">
        <v>33</v>
      </c>
      <c r="C350" t="s">
        <v>579</v>
      </c>
      <c r="D350">
        <v>7</v>
      </c>
      <c r="E350" t="s">
        <v>70</v>
      </c>
      <c r="F350" t="s">
        <v>71</v>
      </c>
      <c r="G350">
        <v>13</v>
      </c>
      <c r="H350" t="s">
        <v>83</v>
      </c>
      <c r="I350" t="s">
        <v>121</v>
      </c>
      <c r="J350" t="s">
        <v>124</v>
      </c>
      <c r="K350" s="4">
        <v>55</v>
      </c>
      <c r="L350" s="4">
        <v>58.3</v>
      </c>
      <c r="M350" s="4">
        <v>385</v>
      </c>
      <c r="N350" s="4">
        <v>408.1</v>
      </c>
      <c r="O350">
        <v>6</v>
      </c>
      <c r="P350" t="s">
        <v>130</v>
      </c>
      <c r="Q350">
        <v>2022</v>
      </c>
      <c r="R350" s="3">
        <v>44687</v>
      </c>
      <c r="S350" s="4">
        <v>53.053000000000004</v>
      </c>
      <c r="T350" s="4">
        <v>3.2999999999999972</v>
      </c>
      <c r="U350" s="4">
        <v>23.09999999999998</v>
      </c>
      <c r="V350" s="23">
        <v>5.6603773584905606E-2</v>
      </c>
      <c r="W350" t="s">
        <v>179</v>
      </c>
      <c r="X350" t="s">
        <v>216</v>
      </c>
      <c r="Y350" t="s">
        <v>575</v>
      </c>
      <c r="Z350" s="4">
        <f>Tabla1_1[[#This Row],[Total Selling Value]]-Tabla1_1[[#This Row],[total_discount_value]]-Tabla1_1[[#This Row],[Total Buying Value]]</f>
        <v>-29.952999999999975</v>
      </c>
      <c r="AA350" s="23">
        <f>Tabla1_1[[#This Row],[beneficio_descuento]]/Tabla1_1[[#This Row],[Total Selling Value]]</f>
        <v>-7.3396226415094273E-2</v>
      </c>
    </row>
    <row r="351" spans="1:27">
      <c r="A351">
        <v>44688</v>
      </c>
      <c r="B351" t="s">
        <v>47</v>
      </c>
      <c r="C351" t="s">
        <v>580</v>
      </c>
      <c r="D351">
        <v>4</v>
      </c>
      <c r="E351" t="s">
        <v>71</v>
      </c>
      <c r="F351" t="s">
        <v>138</v>
      </c>
      <c r="G351">
        <v>11</v>
      </c>
      <c r="H351" t="s">
        <v>98</v>
      </c>
      <c r="I351" t="s">
        <v>120</v>
      </c>
      <c r="J351" t="s">
        <v>125</v>
      </c>
      <c r="K351" s="4">
        <v>12</v>
      </c>
      <c r="L351" s="4">
        <v>15.72</v>
      </c>
      <c r="M351" s="4">
        <v>48</v>
      </c>
      <c r="N351" s="4">
        <v>62.88</v>
      </c>
      <c r="O351">
        <v>7</v>
      </c>
      <c r="P351" t="s">
        <v>130</v>
      </c>
      <c r="Q351">
        <v>2022</v>
      </c>
      <c r="R351" s="3">
        <v>44688</v>
      </c>
      <c r="S351" s="4">
        <v>6.9168000000000003</v>
      </c>
      <c r="T351" s="4">
        <v>3.7200000000000006</v>
      </c>
      <c r="U351" s="4">
        <v>14.880000000000003</v>
      </c>
      <c r="V351" s="23">
        <v>0.23664122137404583</v>
      </c>
      <c r="W351" t="s">
        <v>179</v>
      </c>
      <c r="X351" t="s">
        <v>219</v>
      </c>
      <c r="Y351" t="s">
        <v>575</v>
      </c>
      <c r="Z351" s="4">
        <f>Tabla1_1[[#This Row],[Total Selling Value]]-Tabla1_1[[#This Row],[total_discount_value]]-Tabla1_1[[#This Row],[Total Buying Value]]</f>
        <v>7.9632000000000005</v>
      </c>
      <c r="AA351" s="23">
        <f>Tabla1_1[[#This Row],[beneficio_descuento]]/Tabla1_1[[#This Row],[Total Selling Value]]</f>
        <v>0.12664122137404579</v>
      </c>
    </row>
    <row r="352" spans="1:27">
      <c r="A352">
        <v>44688</v>
      </c>
      <c r="B352" t="s">
        <v>46</v>
      </c>
      <c r="C352" t="s">
        <v>581</v>
      </c>
      <c r="D352">
        <v>1</v>
      </c>
      <c r="E352" t="s">
        <v>71</v>
      </c>
      <c r="F352" t="s">
        <v>71</v>
      </c>
      <c r="G352">
        <v>44</v>
      </c>
      <c r="H352" t="s">
        <v>97</v>
      </c>
      <c r="I352" t="s">
        <v>121</v>
      </c>
      <c r="J352" t="s">
        <v>124</v>
      </c>
      <c r="K352" s="4">
        <v>48</v>
      </c>
      <c r="L352" s="4">
        <v>57.12</v>
      </c>
      <c r="M352" s="4">
        <v>48</v>
      </c>
      <c r="N352" s="4">
        <v>57.12</v>
      </c>
      <c r="O352">
        <v>7</v>
      </c>
      <c r="P352" t="s">
        <v>130</v>
      </c>
      <c r="Q352">
        <v>2022</v>
      </c>
      <c r="R352" s="3">
        <v>44688</v>
      </c>
      <c r="S352" s="4">
        <v>25.1328</v>
      </c>
      <c r="T352" s="4">
        <v>9.1199999999999974</v>
      </c>
      <c r="U352" s="4">
        <v>9.1199999999999974</v>
      </c>
      <c r="V352" s="23">
        <v>0.15966386554621845</v>
      </c>
      <c r="W352" t="s">
        <v>179</v>
      </c>
      <c r="X352" t="s">
        <v>216</v>
      </c>
      <c r="Y352" t="s">
        <v>575</v>
      </c>
      <c r="Z352" s="4">
        <f>Tabla1_1[[#This Row],[Total Selling Value]]-Tabla1_1[[#This Row],[total_discount_value]]-Tabla1_1[[#This Row],[Total Buying Value]]</f>
        <v>-16.012800000000002</v>
      </c>
      <c r="AA352" s="23">
        <f>Tabla1_1[[#This Row],[beneficio_descuento]]/Tabla1_1[[#This Row],[Total Selling Value]]</f>
        <v>-0.28033613445378158</v>
      </c>
    </row>
    <row r="353" spans="1:27">
      <c r="A353">
        <v>44689</v>
      </c>
      <c r="B353" t="s">
        <v>42</v>
      </c>
      <c r="C353" t="s">
        <v>582</v>
      </c>
      <c r="D353">
        <v>7</v>
      </c>
      <c r="E353" t="s">
        <v>71</v>
      </c>
      <c r="F353" t="s">
        <v>71</v>
      </c>
      <c r="G353">
        <v>40</v>
      </c>
      <c r="H353" t="s">
        <v>92</v>
      </c>
      <c r="I353" t="s">
        <v>117</v>
      </c>
      <c r="J353" t="s">
        <v>122</v>
      </c>
      <c r="K353" s="4">
        <v>121</v>
      </c>
      <c r="L353" s="4">
        <v>141.57</v>
      </c>
      <c r="M353" s="4">
        <v>847</v>
      </c>
      <c r="N353" s="4">
        <v>990.99</v>
      </c>
      <c r="O353">
        <v>8</v>
      </c>
      <c r="P353" t="s">
        <v>130</v>
      </c>
      <c r="Q353">
        <v>2022</v>
      </c>
      <c r="R353" s="3">
        <v>44689</v>
      </c>
      <c r="S353" s="4">
        <v>396.39600000000002</v>
      </c>
      <c r="T353" s="4">
        <v>20.569999999999993</v>
      </c>
      <c r="U353" s="4">
        <v>143.98999999999995</v>
      </c>
      <c r="V353" s="23">
        <v>0.14529914529914525</v>
      </c>
      <c r="W353" t="s">
        <v>147</v>
      </c>
      <c r="X353" t="s">
        <v>216</v>
      </c>
      <c r="Y353" t="s">
        <v>575</v>
      </c>
      <c r="Z353" s="4">
        <f>Tabla1_1[[#This Row],[Total Selling Value]]-Tabla1_1[[#This Row],[total_discount_value]]-Tabla1_1[[#This Row],[Total Buying Value]]</f>
        <v>-252.40599999999995</v>
      </c>
      <c r="AA353" s="23">
        <f>Tabla1_1[[#This Row],[beneficio_descuento]]/Tabla1_1[[#This Row],[Total Selling Value]]</f>
        <v>-0.25470085470085463</v>
      </c>
    </row>
    <row r="354" spans="1:27">
      <c r="A354">
        <v>44690</v>
      </c>
      <c r="B354" t="s">
        <v>59</v>
      </c>
      <c r="C354" t="s">
        <v>583</v>
      </c>
      <c r="D354">
        <v>12</v>
      </c>
      <c r="E354" t="s">
        <v>68</v>
      </c>
      <c r="F354" t="s">
        <v>138</v>
      </c>
      <c r="G354">
        <v>23</v>
      </c>
      <c r="H354" t="s">
        <v>111</v>
      </c>
      <c r="I354" t="s">
        <v>120</v>
      </c>
      <c r="J354" t="s">
        <v>122</v>
      </c>
      <c r="K354" s="4">
        <v>134</v>
      </c>
      <c r="L354" s="4">
        <v>156.78</v>
      </c>
      <c r="M354" s="4">
        <v>1608</v>
      </c>
      <c r="N354" s="4">
        <v>1881.36</v>
      </c>
      <c r="O354">
        <v>9</v>
      </c>
      <c r="P354" t="s">
        <v>130</v>
      </c>
      <c r="Q354">
        <v>2022</v>
      </c>
      <c r="R354" s="3">
        <v>44690</v>
      </c>
      <c r="S354" s="4">
        <v>432.71280000000002</v>
      </c>
      <c r="T354" s="4">
        <v>22.78</v>
      </c>
      <c r="U354" s="4">
        <v>273.36</v>
      </c>
      <c r="V354" s="23">
        <v>0.14529914529914531</v>
      </c>
      <c r="W354" t="s">
        <v>178</v>
      </c>
      <c r="X354" t="s">
        <v>219</v>
      </c>
      <c r="Y354" t="s">
        <v>575</v>
      </c>
      <c r="Z354" s="4">
        <f>Tabla1_1[[#This Row],[Total Selling Value]]-Tabla1_1[[#This Row],[total_discount_value]]-Tabla1_1[[#This Row],[Total Buying Value]]</f>
        <v>-159.35280000000012</v>
      </c>
      <c r="AA354" s="23">
        <f>Tabla1_1[[#This Row],[beneficio_descuento]]/Tabla1_1[[#This Row],[Total Selling Value]]</f>
        <v>-8.4700854700854769E-2</v>
      </c>
    </row>
    <row r="355" spans="1:27">
      <c r="A355">
        <v>44691</v>
      </c>
      <c r="B355" t="s">
        <v>57</v>
      </c>
      <c r="C355" t="s">
        <v>584</v>
      </c>
      <c r="D355">
        <v>6</v>
      </c>
      <c r="E355" t="s">
        <v>70</v>
      </c>
      <c r="F355" t="s">
        <v>71</v>
      </c>
      <c r="G355">
        <v>1</v>
      </c>
      <c r="H355" t="s">
        <v>109</v>
      </c>
      <c r="I355" t="s">
        <v>119</v>
      </c>
      <c r="J355" t="s">
        <v>125</v>
      </c>
      <c r="K355" s="4">
        <v>6</v>
      </c>
      <c r="L355" s="4">
        <v>7.8599999999999994</v>
      </c>
      <c r="M355" s="4">
        <v>36</v>
      </c>
      <c r="N355" s="4">
        <v>47.16</v>
      </c>
      <c r="O355">
        <v>10</v>
      </c>
      <c r="P355" t="s">
        <v>130</v>
      </c>
      <c r="Q355">
        <v>2022</v>
      </c>
      <c r="R355" s="3">
        <v>44691</v>
      </c>
      <c r="S355" s="4">
        <v>0.47159999999999996</v>
      </c>
      <c r="T355" s="4">
        <v>1.8599999999999994</v>
      </c>
      <c r="U355" s="4">
        <v>11.159999999999997</v>
      </c>
      <c r="V355" s="23">
        <v>0.23664122137404575</v>
      </c>
      <c r="W355" t="s">
        <v>179</v>
      </c>
      <c r="X355" t="s">
        <v>216</v>
      </c>
      <c r="Y355" t="s">
        <v>575</v>
      </c>
      <c r="Z355" s="4">
        <f>Tabla1_1[[#This Row],[Total Selling Value]]-Tabla1_1[[#This Row],[total_discount_value]]-Tabla1_1[[#This Row],[Total Buying Value]]</f>
        <v>10.688399999999994</v>
      </c>
      <c r="AA355" s="23">
        <f>Tabla1_1[[#This Row],[beneficio_descuento]]/Tabla1_1[[#This Row],[Total Selling Value]]</f>
        <v>0.22664122137404569</v>
      </c>
    </row>
    <row r="356" spans="1:27">
      <c r="A356">
        <v>44693</v>
      </c>
      <c r="B356" t="s">
        <v>51</v>
      </c>
      <c r="C356" t="s">
        <v>585</v>
      </c>
      <c r="D356">
        <v>7</v>
      </c>
      <c r="E356" t="s">
        <v>71</v>
      </c>
      <c r="F356" t="s">
        <v>138</v>
      </c>
      <c r="G356">
        <v>45</v>
      </c>
      <c r="H356" t="s">
        <v>103</v>
      </c>
      <c r="I356" t="s">
        <v>120</v>
      </c>
      <c r="J356" t="s">
        <v>124</v>
      </c>
      <c r="K356" s="4">
        <v>44</v>
      </c>
      <c r="L356" s="4">
        <v>48.4</v>
      </c>
      <c r="M356" s="4">
        <v>308</v>
      </c>
      <c r="N356" s="4">
        <v>338.8</v>
      </c>
      <c r="O356">
        <v>12</v>
      </c>
      <c r="P356" t="s">
        <v>130</v>
      </c>
      <c r="Q356">
        <v>2022</v>
      </c>
      <c r="R356" s="3">
        <v>44693</v>
      </c>
      <c r="S356" s="4">
        <v>152.46</v>
      </c>
      <c r="T356" s="4">
        <v>4.3999999999999986</v>
      </c>
      <c r="U356" s="4">
        <v>30.79999999999999</v>
      </c>
      <c r="V356" s="23">
        <v>9.090909090909087E-2</v>
      </c>
      <c r="W356" t="s">
        <v>179</v>
      </c>
      <c r="X356" t="s">
        <v>219</v>
      </c>
      <c r="Y356" t="s">
        <v>575</v>
      </c>
      <c r="Z356" s="4">
        <f>Tabla1_1[[#This Row],[Total Selling Value]]-Tabla1_1[[#This Row],[total_discount_value]]-Tabla1_1[[#This Row],[Total Buying Value]]</f>
        <v>-121.66</v>
      </c>
      <c r="AA356" s="23">
        <f>Tabla1_1[[#This Row],[beneficio_descuento]]/Tabla1_1[[#This Row],[Total Selling Value]]</f>
        <v>-0.35909090909090907</v>
      </c>
    </row>
    <row r="357" spans="1:27">
      <c r="A357">
        <v>44694</v>
      </c>
      <c r="B357" t="s">
        <v>55</v>
      </c>
      <c r="C357" t="s">
        <v>586</v>
      </c>
      <c r="D357">
        <v>5</v>
      </c>
      <c r="E357" t="s">
        <v>70</v>
      </c>
      <c r="F357" t="s">
        <v>71</v>
      </c>
      <c r="G357">
        <v>31</v>
      </c>
      <c r="H357" t="s">
        <v>107</v>
      </c>
      <c r="I357" t="s">
        <v>120</v>
      </c>
      <c r="J357" t="s">
        <v>123</v>
      </c>
      <c r="K357" s="4">
        <v>73</v>
      </c>
      <c r="L357" s="4">
        <v>94.17</v>
      </c>
      <c r="M357" s="4">
        <v>365</v>
      </c>
      <c r="N357" s="4">
        <v>470.85</v>
      </c>
      <c r="O357">
        <v>13</v>
      </c>
      <c r="P357" t="s">
        <v>130</v>
      </c>
      <c r="Q357">
        <v>2022</v>
      </c>
      <c r="R357" s="3">
        <v>44694</v>
      </c>
      <c r="S357" s="4">
        <v>145.96350000000001</v>
      </c>
      <c r="T357" s="4">
        <v>21.17</v>
      </c>
      <c r="U357" s="4">
        <v>105.85000000000001</v>
      </c>
      <c r="V357" s="23">
        <v>0.22480620155038761</v>
      </c>
      <c r="W357" t="s">
        <v>179</v>
      </c>
      <c r="X357" t="s">
        <v>216</v>
      </c>
      <c r="Y357" t="s">
        <v>575</v>
      </c>
      <c r="Z357" s="4">
        <f>Tabla1_1[[#This Row],[Total Selling Value]]-Tabla1_1[[#This Row],[total_discount_value]]-Tabla1_1[[#This Row],[Total Buying Value]]</f>
        <v>-40.113499999999988</v>
      </c>
      <c r="AA357" s="23">
        <f>Tabla1_1[[#This Row],[beneficio_descuento]]/Tabla1_1[[#This Row],[Total Selling Value]]</f>
        <v>-8.5193798449612376E-2</v>
      </c>
    </row>
    <row r="358" spans="1:27">
      <c r="A358">
        <v>44695</v>
      </c>
      <c r="B358" t="s">
        <v>45</v>
      </c>
      <c r="C358" t="s">
        <v>587</v>
      </c>
      <c r="D358">
        <v>14</v>
      </c>
      <c r="E358" t="s">
        <v>70</v>
      </c>
      <c r="F358" t="s">
        <v>138</v>
      </c>
      <c r="G358">
        <v>11</v>
      </c>
      <c r="H358" t="s">
        <v>96</v>
      </c>
      <c r="I358" t="s">
        <v>119</v>
      </c>
      <c r="J358" t="s">
        <v>123</v>
      </c>
      <c r="K358" s="4">
        <v>83</v>
      </c>
      <c r="L358" s="4">
        <v>94.62</v>
      </c>
      <c r="M358" s="4">
        <v>1162</v>
      </c>
      <c r="N358" s="4">
        <v>1324.68</v>
      </c>
      <c r="O358">
        <v>14</v>
      </c>
      <c r="P358" t="s">
        <v>130</v>
      </c>
      <c r="Q358">
        <v>2022</v>
      </c>
      <c r="R358" s="3">
        <v>44695</v>
      </c>
      <c r="S358" s="4">
        <v>145.7148</v>
      </c>
      <c r="T358" s="4">
        <v>11.620000000000005</v>
      </c>
      <c r="U358" s="4">
        <v>162.68000000000006</v>
      </c>
      <c r="V358" s="23">
        <v>0.1228070175438597</v>
      </c>
      <c r="W358" t="s">
        <v>147</v>
      </c>
      <c r="X358" t="s">
        <v>219</v>
      </c>
      <c r="Y358" t="s">
        <v>575</v>
      </c>
      <c r="Z358" s="4">
        <f>Tabla1_1[[#This Row],[Total Selling Value]]-Tabla1_1[[#This Row],[total_discount_value]]-Tabla1_1[[#This Row],[Total Buying Value]]</f>
        <v>16.965200000000095</v>
      </c>
      <c r="AA358" s="23">
        <f>Tabla1_1[[#This Row],[beneficio_descuento]]/Tabla1_1[[#This Row],[Total Selling Value]]</f>
        <v>1.280701754385972E-2</v>
      </c>
    </row>
    <row r="359" spans="1:27">
      <c r="A359">
        <v>44696</v>
      </c>
      <c r="B359" t="s">
        <v>34</v>
      </c>
      <c r="C359" t="s">
        <v>588</v>
      </c>
      <c r="D359">
        <v>5</v>
      </c>
      <c r="E359" t="s">
        <v>71</v>
      </c>
      <c r="F359" t="s">
        <v>71</v>
      </c>
      <c r="G359">
        <v>44</v>
      </c>
      <c r="H359" t="s">
        <v>84</v>
      </c>
      <c r="I359" t="s">
        <v>117</v>
      </c>
      <c r="J359" t="s">
        <v>124</v>
      </c>
      <c r="K359" s="4">
        <v>61</v>
      </c>
      <c r="L359" s="4">
        <v>76.25</v>
      </c>
      <c r="M359" s="4">
        <v>305</v>
      </c>
      <c r="N359" s="4">
        <v>381.25</v>
      </c>
      <c r="O359">
        <v>15</v>
      </c>
      <c r="P359" t="s">
        <v>130</v>
      </c>
      <c r="Q359">
        <v>2022</v>
      </c>
      <c r="R359" s="3">
        <v>44696</v>
      </c>
      <c r="S359" s="4">
        <v>167.75</v>
      </c>
      <c r="T359" s="4">
        <v>15.25</v>
      </c>
      <c r="U359" s="4">
        <v>76.25</v>
      </c>
      <c r="V359" s="23">
        <v>0.2</v>
      </c>
      <c r="W359" t="s">
        <v>179</v>
      </c>
      <c r="X359" t="s">
        <v>216</v>
      </c>
      <c r="Y359" t="s">
        <v>575</v>
      </c>
      <c r="Z359" s="4">
        <f>Tabla1_1[[#This Row],[Total Selling Value]]-Tabla1_1[[#This Row],[total_discount_value]]-Tabla1_1[[#This Row],[Total Buying Value]]</f>
        <v>-91.5</v>
      </c>
      <c r="AA359" s="23">
        <f>Tabla1_1[[#This Row],[beneficio_descuento]]/Tabla1_1[[#This Row],[Total Selling Value]]</f>
        <v>-0.24</v>
      </c>
    </row>
    <row r="360" spans="1:27">
      <c r="A360">
        <v>44697</v>
      </c>
      <c r="B360" t="s">
        <v>40</v>
      </c>
      <c r="C360" t="s">
        <v>589</v>
      </c>
      <c r="D360">
        <v>13</v>
      </c>
      <c r="E360" t="s">
        <v>70</v>
      </c>
      <c r="F360" t="s">
        <v>138</v>
      </c>
      <c r="G360">
        <v>5</v>
      </c>
      <c r="H360" t="s">
        <v>90</v>
      </c>
      <c r="I360" t="s">
        <v>120</v>
      </c>
      <c r="J360" t="s">
        <v>122</v>
      </c>
      <c r="K360" s="4">
        <v>148</v>
      </c>
      <c r="L360" s="4">
        <v>164.28</v>
      </c>
      <c r="M360" s="4">
        <v>1924</v>
      </c>
      <c r="N360" s="4">
        <v>2135.64</v>
      </c>
      <c r="O360">
        <v>16</v>
      </c>
      <c r="P360" t="s">
        <v>130</v>
      </c>
      <c r="Q360">
        <v>2022</v>
      </c>
      <c r="R360" s="3">
        <v>44697</v>
      </c>
      <c r="S360" s="4">
        <v>106.782</v>
      </c>
      <c r="T360" s="4">
        <v>16.28</v>
      </c>
      <c r="U360" s="4">
        <v>211.64000000000001</v>
      </c>
      <c r="V360" s="23">
        <v>9.9099099099099114E-2</v>
      </c>
      <c r="W360" t="s">
        <v>178</v>
      </c>
      <c r="X360" t="s">
        <v>219</v>
      </c>
      <c r="Y360" t="s">
        <v>575</v>
      </c>
      <c r="Z360" s="4">
        <f>Tabla1_1[[#This Row],[Total Selling Value]]-Tabla1_1[[#This Row],[total_discount_value]]-Tabla1_1[[#This Row],[Total Buying Value]]</f>
        <v>104.85799999999995</v>
      </c>
      <c r="AA360" s="23">
        <f>Tabla1_1[[#This Row],[beneficio_descuento]]/Tabla1_1[[#This Row],[Total Selling Value]]</f>
        <v>4.9099099099099076E-2</v>
      </c>
    </row>
    <row r="361" spans="1:27">
      <c r="A361">
        <v>44697</v>
      </c>
      <c r="B361" t="s">
        <v>25</v>
      </c>
      <c r="C361" t="s">
        <v>590</v>
      </c>
      <c r="D361">
        <v>13</v>
      </c>
      <c r="E361" t="s">
        <v>71</v>
      </c>
      <c r="F361" t="s">
        <v>71</v>
      </c>
      <c r="G361">
        <v>31</v>
      </c>
      <c r="H361" t="s">
        <v>78</v>
      </c>
      <c r="I361" t="s">
        <v>121</v>
      </c>
      <c r="J361" t="s">
        <v>123</v>
      </c>
      <c r="K361" s="4">
        <v>93</v>
      </c>
      <c r="L361" s="4">
        <v>104.16</v>
      </c>
      <c r="M361" s="4">
        <v>1209</v>
      </c>
      <c r="N361" s="4">
        <v>1354.08</v>
      </c>
      <c r="O361">
        <v>16</v>
      </c>
      <c r="P361" t="s">
        <v>130</v>
      </c>
      <c r="Q361">
        <v>2022</v>
      </c>
      <c r="R361" s="3">
        <v>44697</v>
      </c>
      <c r="S361" s="4">
        <v>419.76479999999998</v>
      </c>
      <c r="T361" s="4">
        <v>11.159999999999997</v>
      </c>
      <c r="U361" s="4">
        <v>145.07999999999996</v>
      </c>
      <c r="V361" s="23">
        <v>0.10714285714285711</v>
      </c>
      <c r="W361" t="s">
        <v>147</v>
      </c>
      <c r="X361" t="s">
        <v>216</v>
      </c>
      <c r="Y361" t="s">
        <v>575</v>
      </c>
      <c r="Z361" s="4">
        <f>Tabla1_1[[#This Row],[Total Selling Value]]-Tabla1_1[[#This Row],[total_discount_value]]-Tabla1_1[[#This Row],[Total Buying Value]]</f>
        <v>-274.6848</v>
      </c>
      <c r="AA361" s="23">
        <f>Tabla1_1[[#This Row],[beneficio_descuento]]/Tabla1_1[[#This Row],[Total Selling Value]]</f>
        <v>-0.20285714285714287</v>
      </c>
    </row>
    <row r="362" spans="1:27">
      <c r="A362">
        <v>44698</v>
      </c>
      <c r="B362" t="s">
        <v>46</v>
      </c>
      <c r="C362" t="s">
        <v>591</v>
      </c>
      <c r="D362">
        <v>8</v>
      </c>
      <c r="E362" t="s">
        <v>70</v>
      </c>
      <c r="F362" t="s">
        <v>138</v>
      </c>
      <c r="G362">
        <v>8</v>
      </c>
      <c r="H362" t="s">
        <v>97</v>
      </c>
      <c r="I362" t="s">
        <v>121</v>
      </c>
      <c r="J362" t="s">
        <v>124</v>
      </c>
      <c r="K362" s="4">
        <v>48</v>
      </c>
      <c r="L362" s="4">
        <v>57.12</v>
      </c>
      <c r="M362" s="4">
        <v>384</v>
      </c>
      <c r="N362" s="4">
        <v>456.96</v>
      </c>
      <c r="O362">
        <v>17</v>
      </c>
      <c r="P362" t="s">
        <v>130</v>
      </c>
      <c r="Q362">
        <v>2022</v>
      </c>
      <c r="R362" s="3">
        <v>44698</v>
      </c>
      <c r="S362" s="4">
        <v>36.556800000000003</v>
      </c>
      <c r="T362" s="4">
        <v>9.1199999999999974</v>
      </c>
      <c r="U362" s="4">
        <v>72.95999999999998</v>
      </c>
      <c r="V362" s="23">
        <v>0.15966386554621845</v>
      </c>
      <c r="W362" t="s">
        <v>179</v>
      </c>
      <c r="X362" t="s">
        <v>219</v>
      </c>
      <c r="Y362" t="s">
        <v>575</v>
      </c>
      <c r="Z362" s="4">
        <f>Tabla1_1[[#This Row],[Total Selling Value]]-Tabla1_1[[#This Row],[total_discount_value]]-Tabla1_1[[#This Row],[Total Buying Value]]</f>
        <v>36.40319999999997</v>
      </c>
      <c r="AA362" s="23">
        <f>Tabla1_1[[#This Row],[beneficio_descuento]]/Tabla1_1[[#This Row],[Total Selling Value]]</f>
        <v>7.9663865546218418E-2</v>
      </c>
    </row>
    <row r="363" spans="1:27">
      <c r="A363">
        <v>44699</v>
      </c>
      <c r="B363" t="s">
        <v>46</v>
      </c>
      <c r="C363" t="s">
        <v>592</v>
      </c>
      <c r="D363">
        <v>4</v>
      </c>
      <c r="E363" t="s">
        <v>68</v>
      </c>
      <c r="F363" t="s">
        <v>71</v>
      </c>
      <c r="G363">
        <v>18</v>
      </c>
      <c r="H363" t="s">
        <v>97</v>
      </c>
      <c r="I363" t="s">
        <v>121</v>
      </c>
      <c r="J363" t="s">
        <v>124</v>
      </c>
      <c r="K363" s="4">
        <v>48</v>
      </c>
      <c r="L363" s="4">
        <v>57.12</v>
      </c>
      <c r="M363" s="4">
        <v>192</v>
      </c>
      <c r="N363" s="4">
        <v>228.48</v>
      </c>
      <c r="O363">
        <v>18</v>
      </c>
      <c r="P363" t="s">
        <v>130</v>
      </c>
      <c r="Q363">
        <v>2022</v>
      </c>
      <c r="R363" s="3">
        <v>44699</v>
      </c>
      <c r="S363" s="4">
        <v>41.126399999999997</v>
      </c>
      <c r="T363" s="4">
        <v>9.1199999999999974</v>
      </c>
      <c r="U363" s="4">
        <v>36.47999999999999</v>
      </c>
      <c r="V363" s="23">
        <v>0.15966386554621845</v>
      </c>
      <c r="W363" t="s">
        <v>179</v>
      </c>
      <c r="X363" t="s">
        <v>216</v>
      </c>
      <c r="Y363" t="s">
        <v>575</v>
      </c>
      <c r="Z363" s="4">
        <f>Tabla1_1[[#This Row],[Total Selling Value]]-Tabla1_1[[#This Row],[total_discount_value]]-Tabla1_1[[#This Row],[Total Buying Value]]</f>
        <v>-4.6463999999999999</v>
      </c>
      <c r="AA363" s="23">
        <f>Tabla1_1[[#This Row],[beneficio_descuento]]/Tabla1_1[[#This Row],[Total Selling Value]]</f>
        <v>-2.0336134453781515E-2</v>
      </c>
    </row>
    <row r="364" spans="1:27">
      <c r="A364">
        <v>44699</v>
      </c>
      <c r="B364" t="s">
        <v>21</v>
      </c>
      <c r="C364" t="s">
        <v>593</v>
      </c>
      <c r="D364">
        <v>8</v>
      </c>
      <c r="E364" t="s">
        <v>68</v>
      </c>
      <c r="F364" t="s">
        <v>71</v>
      </c>
      <c r="G364">
        <v>8</v>
      </c>
      <c r="H364" t="s">
        <v>74</v>
      </c>
      <c r="I364" t="s">
        <v>118</v>
      </c>
      <c r="J364" t="s">
        <v>123</v>
      </c>
      <c r="K364" s="4">
        <v>72</v>
      </c>
      <c r="L364" s="4">
        <v>79.92</v>
      </c>
      <c r="M364" s="4">
        <v>576</v>
      </c>
      <c r="N364" s="4">
        <v>639.36</v>
      </c>
      <c r="O364">
        <v>18</v>
      </c>
      <c r="P364" t="s">
        <v>130</v>
      </c>
      <c r="Q364">
        <v>2022</v>
      </c>
      <c r="R364" s="3">
        <v>44699</v>
      </c>
      <c r="S364" s="4">
        <v>51.148800000000001</v>
      </c>
      <c r="T364" s="4">
        <v>7.9200000000000017</v>
      </c>
      <c r="U364" s="4">
        <v>63.360000000000014</v>
      </c>
      <c r="V364" s="23">
        <v>9.9099099099099114E-2</v>
      </c>
      <c r="W364" t="s">
        <v>179</v>
      </c>
      <c r="X364" t="s">
        <v>216</v>
      </c>
      <c r="Y364" t="s">
        <v>575</v>
      </c>
      <c r="Z364" s="4">
        <f>Tabla1_1[[#This Row],[Total Selling Value]]-Tabla1_1[[#This Row],[total_discount_value]]-Tabla1_1[[#This Row],[Total Buying Value]]</f>
        <v>12.211199999999963</v>
      </c>
      <c r="AA364" s="23">
        <f>Tabla1_1[[#This Row],[beneficio_descuento]]/Tabla1_1[[#This Row],[Total Selling Value]]</f>
        <v>1.9099099099099039E-2</v>
      </c>
    </row>
    <row r="365" spans="1:27">
      <c r="A365">
        <v>44701</v>
      </c>
      <c r="B365" t="s">
        <v>31</v>
      </c>
      <c r="C365" t="s">
        <v>594</v>
      </c>
      <c r="D365">
        <v>15</v>
      </c>
      <c r="E365" t="s">
        <v>71</v>
      </c>
      <c r="F365" t="s">
        <v>138</v>
      </c>
      <c r="G365">
        <v>39</v>
      </c>
      <c r="H365" t="s">
        <v>81</v>
      </c>
      <c r="I365" t="s">
        <v>118</v>
      </c>
      <c r="J365" t="s">
        <v>123</v>
      </c>
      <c r="K365" s="4">
        <v>76</v>
      </c>
      <c r="L365" s="4">
        <v>82.08</v>
      </c>
      <c r="M365" s="4">
        <v>1140</v>
      </c>
      <c r="N365" s="4">
        <v>1231.2</v>
      </c>
      <c r="O365">
        <v>20</v>
      </c>
      <c r="P365" t="s">
        <v>130</v>
      </c>
      <c r="Q365">
        <v>2022</v>
      </c>
      <c r="R365" s="3">
        <v>44701</v>
      </c>
      <c r="S365" s="4">
        <v>480.16800000000001</v>
      </c>
      <c r="T365" s="4">
        <v>6.0799999999999983</v>
      </c>
      <c r="U365" s="4">
        <v>91.199999999999974</v>
      </c>
      <c r="V365" s="23">
        <v>7.4074074074074056E-2</v>
      </c>
      <c r="W365" t="s">
        <v>147</v>
      </c>
      <c r="X365" t="s">
        <v>219</v>
      </c>
      <c r="Y365" t="s">
        <v>575</v>
      </c>
      <c r="Z365" s="4">
        <f>Tabla1_1[[#This Row],[Total Selling Value]]-Tabla1_1[[#This Row],[total_discount_value]]-Tabla1_1[[#This Row],[Total Buying Value]]</f>
        <v>-388.96799999999996</v>
      </c>
      <c r="AA365" s="23">
        <f>Tabla1_1[[#This Row],[beneficio_descuento]]/Tabla1_1[[#This Row],[Total Selling Value]]</f>
        <v>-0.31592592592592589</v>
      </c>
    </row>
    <row r="366" spans="1:27">
      <c r="A366">
        <v>44703</v>
      </c>
      <c r="B366" t="s">
        <v>47</v>
      </c>
      <c r="C366" t="s">
        <v>595</v>
      </c>
      <c r="D366">
        <v>12</v>
      </c>
      <c r="E366" t="s">
        <v>70</v>
      </c>
      <c r="F366" t="s">
        <v>71</v>
      </c>
      <c r="G366">
        <v>3</v>
      </c>
      <c r="H366" t="s">
        <v>98</v>
      </c>
      <c r="I366" t="s">
        <v>120</v>
      </c>
      <c r="J366" t="s">
        <v>125</v>
      </c>
      <c r="K366" s="4">
        <v>12</v>
      </c>
      <c r="L366" s="4">
        <v>15.72</v>
      </c>
      <c r="M366" s="4">
        <v>144</v>
      </c>
      <c r="N366" s="4">
        <v>188.64</v>
      </c>
      <c r="O366">
        <v>22</v>
      </c>
      <c r="P366" t="s">
        <v>130</v>
      </c>
      <c r="Q366">
        <v>2022</v>
      </c>
      <c r="R366" s="3">
        <v>44703</v>
      </c>
      <c r="S366" s="4">
        <v>5.6591999999999993</v>
      </c>
      <c r="T366" s="4">
        <v>3.7200000000000006</v>
      </c>
      <c r="U366" s="4">
        <v>44.640000000000008</v>
      </c>
      <c r="V366" s="23">
        <v>0.23664122137404586</v>
      </c>
      <c r="W366" t="s">
        <v>179</v>
      </c>
      <c r="X366" t="s">
        <v>216</v>
      </c>
      <c r="Y366" t="s">
        <v>575</v>
      </c>
      <c r="Z366" s="4">
        <f>Tabla1_1[[#This Row],[Total Selling Value]]-Tabla1_1[[#This Row],[total_discount_value]]-Tabla1_1[[#This Row],[Total Buying Value]]</f>
        <v>38.980799999999988</v>
      </c>
      <c r="AA366" s="23">
        <f>Tabla1_1[[#This Row],[beneficio_descuento]]/Tabla1_1[[#This Row],[Total Selling Value]]</f>
        <v>0.20664122137404575</v>
      </c>
    </row>
    <row r="367" spans="1:27">
      <c r="A367">
        <v>44706</v>
      </c>
      <c r="B367" t="s">
        <v>49</v>
      </c>
      <c r="C367" t="s">
        <v>596</v>
      </c>
      <c r="D367">
        <v>7</v>
      </c>
      <c r="E367" t="s">
        <v>71</v>
      </c>
      <c r="F367" t="s">
        <v>71</v>
      </c>
      <c r="G367">
        <v>29</v>
      </c>
      <c r="H367" t="s">
        <v>101</v>
      </c>
      <c r="I367" t="s">
        <v>119</v>
      </c>
      <c r="J367" t="s">
        <v>123</v>
      </c>
      <c r="K367" s="4">
        <v>105</v>
      </c>
      <c r="L367" s="4">
        <v>142.80000000000001</v>
      </c>
      <c r="M367" s="4">
        <v>735</v>
      </c>
      <c r="N367" s="4">
        <v>999.60000000000014</v>
      </c>
      <c r="O367">
        <v>25</v>
      </c>
      <c r="P367" t="s">
        <v>130</v>
      </c>
      <c r="Q367">
        <v>2022</v>
      </c>
      <c r="R367" s="3">
        <v>44706</v>
      </c>
      <c r="S367" s="4">
        <v>289.88400000000001</v>
      </c>
      <c r="T367" s="4">
        <v>37.800000000000011</v>
      </c>
      <c r="U367" s="4">
        <v>264.60000000000008</v>
      </c>
      <c r="V367" s="23">
        <v>0.26470588235294124</v>
      </c>
      <c r="W367" t="s">
        <v>179</v>
      </c>
      <c r="X367" t="s">
        <v>216</v>
      </c>
      <c r="Y367" t="s">
        <v>575</v>
      </c>
      <c r="Z367" s="4">
        <f>Tabla1_1[[#This Row],[Total Selling Value]]-Tabla1_1[[#This Row],[total_discount_value]]-Tabla1_1[[#This Row],[Total Buying Value]]</f>
        <v>-25.283999999999878</v>
      </c>
      <c r="AA367" s="23">
        <f>Tabla1_1[[#This Row],[beneficio_descuento]]/Tabla1_1[[#This Row],[Total Selling Value]]</f>
        <v>-2.52941176470587E-2</v>
      </c>
    </row>
    <row r="368" spans="1:27">
      <c r="A368">
        <v>44707</v>
      </c>
      <c r="B368" t="s">
        <v>53</v>
      </c>
      <c r="C368" t="s">
        <v>597</v>
      </c>
      <c r="D368">
        <v>2</v>
      </c>
      <c r="E368" t="s">
        <v>70</v>
      </c>
      <c r="F368" t="s">
        <v>71</v>
      </c>
      <c r="G368">
        <v>12</v>
      </c>
      <c r="H368" t="s">
        <v>105</v>
      </c>
      <c r="I368" t="s">
        <v>121</v>
      </c>
      <c r="J368" t="s">
        <v>125</v>
      </c>
      <c r="K368" s="4">
        <v>37</v>
      </c>
      <c r="L368" s="4">
        <v>41.81</v>
      </c>
      <c r="M368" s="4">
        <v>74</v>
      </c>
      <c r="N368" s="4">
        <v>83.62</v>
      </c>
      <c r="O368">
        <v>26</v>
      </c>
      <c r="P368" t="s">
        <v>130</v>
      </c>
      <c r="Q368">
        <v>2022</v>
      </c>
      <c r="R368" s="3">
        <v>44707</v>
      </c>
      <c r="S368" s="4">
        <v>10.0344</v>
      </c>
      <c r="T368" s="4">
        <v>4.8100000000000023</v>
      </c>
      <c r="U368" s="4">
        <v>9.6200000000000045</v>
      </c>
      <c r="V368" s="23">
        <v>0.11504424778761067</v>
      </c>
      <c r="W368" t="s">
        <v>179</v>
      </c>
      <c r="X368" t="s">
        <v>216</v>
      </c>
      <c r="Y368" t="s">
        <v>575</v>
      </c>
      <c r="Z368" s="4">
        <f>Tabla1_1[[#This Row],[Total Selling Value]]-Tabla1_1[[#This Row],[total_discount_value]]-Tabla1_1[[#This Row],[Total Buying Value]]</f>
        <v>-0.41440000000000055</v>
      </c>
      <c r="AA368" s="23">
        <f>Tabla1_1[[#This Row],[beneficio_descuento]]/Tabla1_1[[#This Row],[Total Selling Value]]</f>
        <v>-4.9557522123893864E-3</v>
      </c>
    </row>
    <row r="369" spans="1:27">
      <c r="A369">
        <v>44707</v>
      </c>
      <c r="B369" t="s">
        <v>46</v>
      </c>
      <c r="C369" t="s">
        <v>598</v>
      </c>
      <c r="D369">
        <v>2</v>
      </c>
      <c r="E369" t="s">
        <v>71</v>
      </c>
      <c r="F369" t="s">
        <v>71</v>
      </c>
      <c r="G369">
        <v>51</v>
      </c>
      <c r="H369" t="s">
        <v>97</v>
      </c>
      <c r="I369" t="s">
        <v>121</v>
      </c>
      <c r="J369" t="s">
        <v>124</v>
      </c>
      <c r="K369" s="4">
        <v>48</v>
      </c>
      <c r="L369" s="4">
        <v>57.12</v>
      </c>
      <c r="M369" s="4">
        <v>96</v>
      </c>
      <c r="N369" s="4">
        <v>114.24</v>
      </c>
      <c r="O369">
        <v>26</v>
      </c>
      <c r="P369" t="s">
        <v>130</v>
      </c>
      <c r="Q369">
        <v>2022</v>
      </c>
      <c r="R369" s="3">
        <v>44707</v>
      </c>
      <c r="S369" s="4">
        <v>58.2624</v>
      </c>
      <c r="T369" s="4">
        <v>9.1199999999999974</v>
      </c>
      <c r="U369" s="4">
        <v>18.239999999999995</v>
      </c>
      <c r="V369" s="23">
        <v>0.15966386554621845</v>
      </c>
      <c r="W369" t="s">
        <v>179</v>
      </c>
      <c r="X369" t="s">
        <v>216</v>
      </c>
      <c r="Y369" t="s">
        <v>575</v>
      </c>
      <c r="Z369" s="4">
        <f>Tabla1_1[[#This Row],[Total Selling Value]]-Tabla1_1[[#This Row],[total_discount_value]]-Tabla1_1[[#This Row],[Total Buying Value]]</f>
        <v>-40.022400000000005</v>
      </c>
      <c r="AA369" s="23">
        <f>Tabla1_1[[#This Row],[beneficio_descuento]]/Tabla1_1[[#This Row],[Total Selling Value]]</f>
        <v>-0.35033613445378159</v>
      </c>
    </row>
    <row r="370" spans="1:27">
      <c r="A370">
        <v>44709</v>
      </c>
      <c r="B370" t="s">
        <v>61</v>
      </c>
      <c r="C370" t="s">
        <v>599</v>
      </c>
      <c r="D370">
        <v>10</v>
      </c>
      <c r="E370" t="s">
        <v>68</v>
      </c>
      <c r="F370" t="s">
        <v>138</v>
      </c>
      <c r="G370">
        <v>50</v>
      </c>
      <c r="H370" t="s">
        <v>114</v>
      </c>
      <c r="I370" t="s">
        <v>118</v>
      </c>
      <c r="J370" t="s">
        <v>122</v>
      </c>
      <c r="K370" s="4">
        <v>138</v>
      </c>
      <c r="L370" s="4">
        <v>173.88</v>
      </c>
      <c r="M370" s="4">
        <v>1380</v>
      </c>
      <c r="N370" s="4">
        <v>1738.8</v>
      </c>
      <c r="O370">
        <v>28</v>
      </c>
      <c r="P370" t="s">
        <v>130</v>
      </c>
      <c r="Q370">
        <v>2022</v>
      </c>
      <c r="R370" s="3">
        <v>44709</v>
      </c>
      <c r="S370" s="4">
        <v>869.4</v>
      </c>
      <c r="T370" s="4">
        <v>35.879999999999995</v>
      </c>
      <c r="U370" s="4">
        <v>358.79999999999995</v>
      </c>
      <c r="V370" s="23">
        <v>0.20634920634920634</v>
      </c>
      <c r="W370" t="s">
        <v>147</v>
      </c>
      <c r="X370" t="s">
        <v>219</v>
      </c>
      <c r="Y370" t="s">
        <v>575</v>
      </c>
      <c r="Z370" s="4">
        <f>Tabla1_1[[#This Row],[Total Selling Value]]-Tabla1_1[[#This Row],[total_discount_value]]-Tabla1_1[[#This Row],[Total Buying Value]]</f>
        <v>-510.6</v>
      </c>
      <c r="AA370" s="23">
        <f>Tabla1_1[[#This Row],[beneficio_descuento]]/Tabla1_1[[#This Row],[Total Selling Value]]</f>
        <v>-0.29365079365079366</v>
      </c>
    </row>
    <row r="371" spans="1:27">
      <c r="A371">
        <v>44709</v>
      </c>
      <c r="B371" t="s">
        <v>45</v>
      </c>
      <c r="C371" t="s">
        <v>600</v>
      </c>
      <c r="D371">
        <v>5</v>
      </c>
      <c r="E371" t="s">
        <v>68</v>
      </c>
      <c r="F371" t="s">
        <v>71</v>
      </c>
      <c r="G371">
        <v>43</v>
      </c>
      <c r="H371" t="s">
        <v>96</v>
      </c>
      <c r="I371" t="s">
        <v>119</v>
      </c>
      <c r="J371" t="s">
        <v>123</v>
      </c>
      <c r="K371" s="4">
        <v>83</v>
      </c>
      <c r="L371" s="4">
        <v>94.62</v>
      </c>
      <c r="M371" s="4">
        <v>415</v>
      </c>
      <c r="N371" s="4">
        <v>473.1</v>
      </c>
      <c r="O371">
        <v>28</v>
      </c>
      <c r="P371" t="s">
        <v>130</v>
      </c>
      <c r="Q371">
        <v>2022</v>
      </c>
      <c r="R371" s="3">
        <v>44709</v>
      </c>
      <c r="S371" s="4">
        <v>203.43299999999999</v>
      </c>
      <c r="T371" s="4">
        <v>11.620000000000005</v>
      </c>
      <c r="U371" s="4">
        <v>58.100000000000023</v>
      </c>
      <c r="V371" s="23">
        <v>0.1228070175438597</v>
      </c>
      <c r="W371" t="s">
        <v>179</v>
      </c>
      <c r="X371" t="s">
        <v>216</v>
      </c>
      <c r="Y371" t="s">
        <v>575</v>
      </c>
      <c r="Z371" s="4">
        <f>Tabla1_1[[#This Row],[Total Selling Value]]-Tabla1_1[[#This Row],[total_discount_value]]-Tabla1_1[[#This Row],[Total Buying Value]]</f>
        <v>-145.33299999999997</v>
      </c>
      <c r="AA371" s="23">
        <f>Tabla1_1[[#This Row],[beneficio_descuento]]/Tabla1_1[[#This Row],[Total Selling Value]]</f>
        <v>-0.3071929824561403</v>
      </c>
    </row>
    <row r="372" spans="1:27">
      <c r="A372">
        <v>44709</v>
      </c>
      <c r="B372" t="s">
        <v>40</v>
      </c>
      <c r="C372" t="s">
        <v>601</v>
      </c>
      <c r="D372">
        <v>9</v>
      </c>
      <c r="E372" t="s">
        <v>71</v>
      </c>
      <c r="F372" t="s">
        <v>138</v>
      </c>
      <c r="G372">
        <v>23</v>
      </c>
      <c r="H372" t="s">
        <v>90</v>
      </c>
      <c r="I372" t="s">
        <v>120</v>
      </c>
      <c r="J372" t="s">
        <v>122</v>
      </c>
      <c r="K372" s="4">
        <v>148</v>
      </c>
      <c r="L372" s="4">
        <v>164.28</v>
      </c>
      <c r="M372" s="4">
        <v>1332</v>
      </c>
      <c r="N372" s="4">
        <v>1478.52</v>
      </c>
      <c r="O372">
        <v>28</v>
      </c>
      <c r="P372" t="s">
        <v>130</v>
      </c>
      <c r="Q372">
        <v>2022</v>
      </c>
      <c r="R372" s="3">
        <v>44709</v>
      </c>
      <c r="S372" s="4">
        <v>340.05959999999999</v>
      </c>
      <c r="T372" s="4">
        <v>16.28</v>
      </c>
      <c r="U372" s="4">
        <v>146.52000000000001</v>
      </c>
      <c r="V372" s="23">
        <v>9.9099099099099114E-2</v>
      </c>
      <c r="W372" t="s">
        <v>147</v>
      </c>
      <c r="X372" t="s">
        <v>219</v>
      </c>
      <c r="Y372" t="s">
        <v>575</v>
      </c>
      <c r="Z372" s="4">
        <f>Tabla1_1[[#This Row],[Total Selling Value]]-Tabla1_1[[#This Row],[total_discount_value]]-Tabla1_1[[#This Row],[Total Buying Value]]</f>
        <v>-193.53960000000006</v>
      </c>
      <c r="AA372" s="23">
        <f>Tabla1_1[[#This Row],[beneficio_descuento]]/Tabla1_1[[#This Row],[Total Selling Value]]</f>
        <v>-0.13090090090090095</v>
      </c>
    </row>
    <row r="373" spans="1:27">
      <c r="A373">
        <v>44709</v>
      </c>
      <c r="B373" t="s">
        <v>23</v>
      </c>
      <c r="C373" t="s">
        <v>602</v>
      </c>
      <c r="D373">
        <v>12</v>
      </c>
      <c r="E373" t="s">
        <v>71</v>
      </c>
      <c r="F373" t="s">
        <v>71</v>
      </c>
      <c r="G373">
        <v>22</v>
      </c>
      <c r="H373" t="s">
        <v>76</v>
      </c>
      <c r="I373" t="s">
        <v>119</v>
      </c>
      <c r="J373" t="s">
        <v>124</v>
      </c>
      <c r="K373" s="4">
        <v>44</v>
      </c>
      <c r="L373" s="4">
        <v>48.84</v>
      </c>
      <c r="M373" s="4">
        <v>528</v>
      </c>
      <c r="N373" s="4">
        <v>586.08000000000004</v>
      </c>
      <c r="O373">
        <v>28</v>
      </c>
      <c r="P373" t="s">
        <v>130</v>
      </c>
      <c r="Q373">
        <v>2022</v>
      </c>
      <c r="R373" s="3">
        <v>44709</v>
      </c>
      <c r="S373" s="4">
        <v>128.9376</v>
      </c>
      <c r="T373" s="4">
        <v>4.8400000000000034</v>
      </c>
      <c r="U373" s="4">
        <v>58.080000000000041</v>
      </c>
      <c r="V373" s="23">
        <v>9.9099099099099155E-2</v>
      </c>
      <c r="W373" t="s">
        <v>179</v>
      </c>
      <c r="X373" t="s">
        <v>216</v>
      </c>
      <c r="Y373" t="s">
        <v>575</v>
      </c>
      <c r="Z373" s="4">
        <f>Tabla1_1[[#This Row],[Total Selling Value]]-Tabla1_1[[#This Row],[total_discount_value]]-Tabla1_1[[#This Row],[Total Buying Value]]</f>
        <v>-70.857599999999934</v>
      </c>
      <c r="AA373" s="23">
        <f>Tabla1_1[[#This Row],[beneficio_descuento]]/Tabla1_1[[#This Row],[Total Selling Value]]</f>
        <v>-0.12090090090090078</v>
      </c>
    </row>
    <row r="374" spans="1:27">
      <c r="A374">
        <v>44709</v>
      </c>
      <c r="B374" t="s">
        <v>34</v>
      </c>
      <c r="C374" t="s">
        <v>603</v>
      </c>
      <c r="D374">
        <v>14</v>
      </c>
      <c r="E374" t="s">
        <v>70</v>
      </c>
      <c r="F374" t="s">
        <v>138</v>
      </c>
      <c r="G374">
        <v>17</v>
      </c>
      <c r="H374" t="s">
        <v>84</v>
      </c>
      <c r="I374" t="s">
        <v>117</v>
      </c>
      <c r="J374" t="s">
        <v>124</v>
      </c>
      <c r="K374" s="4">
        <v>61</v>
      </c>
      <c r="L374" s="4">
        <v>76.25</v>
      </c>
      <c r="M374" s="4">
        <v>854</v>
      </c>
      <c r="N374" s="4">
        <v>1067.5</v>
      </c>
      <c r="O374">
        <v>28</v>
      </c>
      <c r="P374" t="s">
        <v>130</v>
      </c>
      <c r="Q374">
        <v>2022</v>
      </c>
      <c r="R374" s="3">
        <v>44709</v>
      </c>
      <c r="S374" s="4">
        <v>181.47500000000002</v>
      </c>
      <c r="T374" s="4">
        <v>15.25</v>
      </c>
      <c r="U374" s="4">
        <v>213.5</v>
      </c>
      <c r="V374" s="23">
        <v>0.2</v>
      </c>
      <c r="W374" t="s">
        <v>147</v>
      </c>
      <c r="X374" t="s">
        <v>219</v>
      </c>
      <c r="Y374" t="s">
        <v>575</v>
      </c>
      <c r="Z374" s="4">
        <f>Tabla1_1[[#This Row],[Total Selling Value]]-Tabla1_1[[#This Row],[total_discount_value]]-Tabla1_1[[#This Row],[Total Buying Value]]</f>
        <v>32.024999999999977</v>
      </c>
      <c r="AA374" s="23">
        <f>Tabla1_1[[#This Row],[beneficio_descuento]]/Tabla1_1[[#This Row],[Total Selling Value]]</f>
        <v>2.9999999999999978E-2</v>
      </c>
    </row>
    <row r="375" spans="1:27">
      <c r="A375">
        <v>44711</v>
      </c>
      <c r="B375" t="s">
        <v>31</v>
      </c>
      <c r="C375" t="s">
        <v>604</v>
      </c>
      <c r="D375">
        <v>9</v>
      </c>
      <c r="E375" t="s">
        <v>70</v>
      </c>
      <c r="F375" t="s">
        <v>71</v>
      </c>
      <c r="G375">
        <v>21</v>
      </c>
      <c r="H375" t="s">
        <v>81</v>
      </c>
      <c r="I375" t="s">
        <v>118</v>
      </c>
      <c r="J375" t="s">
        <v>123</v>
      </c>
      <c r="K375" s="4">
        <v>76</v>
      </c>
      <c r="L375" s="4">
        <v>82.08</v>
      </c>
      <c r="M375" s="4">
        <v>684</v>
      </c>
      <c r="N375" s="4">
        <v>738.72</v>
      </c>
      <c r="O375">
        <v>30</v>
      </c>
      <c r="P375" t="s">
        <v>130</v>
      </c>
      <c r="Q375">
        <v>2022</v>
      </c>
      <c r="R375" s="3">
        <v>44711</v>
      </c>
      <c r="S375" s="4">
        <v>155.13120000000001</v>
      </c>
      <c r="T375" s="4">
        <v>6.0799999999999983</v>
      </c>
      <c r="U375" s="4">
        <v>54.719999999999985</v>
      </c>
      <c r="V375" s="23">
        <v>7.4074074074074056E-2</v>
      </c>
      <c r="W375" t="s">
        <v>179</v>
      </c>
      <c r="X375" t="s">
        <v>216</v>
      </c>
      <c r="Y375" t="s">
        <v>575</v>
      </c>
      <c r="Z375" s="4">
        <f>Tabla1_1[[#This Row],[Total Selling Value]]-Tabla1_1[[#This Row],[total_discount_value]]-Tabla1_1[[#This Row],[Total Buying Value]]</f>
        <v>-100.41120000000001</v>
      </c>
      <c r="AA375" s="23">
        <f>Tabla1_1[[#This Row],[beneficio_descuento]]/Tabla1_1[[#This Row],[Total Selling Value]]</f>
        <v>-0.13592592592592592</v>
      </c>
    </row>
    <row r="376" spans="1:27">
      <c r="A376">
        <v>44711</v>
      </c>
      <c r="B376" t="s">
        <v>44</v>
      </c>
      <c r="C376" t="s">
        <v>605</v>
      </c>
      <c r="D376">
        <v>4</v>
      </c>
      <c r="E376" t="s">
        <v>68</v>
      </c>
      <c r="F376" t="s">
        <v>138</v>
      </c>
      <c r="G376">
        <v>16</v>
      </c>
      <c r="H376" t="s">
        <v>95</v>
      </c>
      <c r="I376" t="s">
        <v>119</v>
      </c>
      <c r="J376" t="s">
        <v>122</v>
      </c>
      <c r="K376" s="4">
        <v>133</v>
      </c>
      <c r="L376" s="4">
        <v>155.61000000000001</v>
      </c>
      <c r="M376" s="4">
        <v>532</v>
      </c>
      <c r="N376" s="4">
        <v>622.44000000000005</v>
      </c>
      <c r="O376">
        <v>30</v>
      </c>
      <c r="P376" t="s">
        <v>130</v>
      </c>
      <c r="Q376">
        <v>2022</v>
      </c>
      <c r="R376" s="3">
        <v>44711</v>
      </c>
      <c r="S376" s="4">
        <v>99.590400000000017</v>
      </c>
      <c r="T376" s="4">
        <v>22.610000000000014</v>
      </c>
      <c r="U376" s="4">
        <v>90.440000000000055</v>
      </c>
      <c r="V376" s="23">
        <v>0.14529914529914537</v>
      </c>
      <c r="W376" t="s">
        <v>179</v>
      </c>
      <c r="X376" t="s">
        <v>219</v>
      </c>
      <c r="Y376" t="s">
        <v>575</v>
      </c>
      <c r="Z376" s="4">
        <f>Tabla1_1[[#This Row],[Total Selling Value]]-Tabla1_1[[#This Row],[total_discount_value]]-Tabla1_1[[#This Row],[Total Buying Value]]</f>
        <v>-9.1503999999999905</v>
      </c>
      <c r="AA376" s="23">
        <f>Tabla1_1[[#This Row],[beneficio_descuento]]/Tabla1_1[[#This Row],[Total Selling Value]]</f>
        <v>-1.4700854700854684E-2</v>
      </c>
    </row>
    <row r="377" spans="1:27">
      <c r="A377">
        <v>44711</v>
      </c>
      <c r="B377" t="s">
        <v>58</v>
      </c>
      <c r="C377" t="s">
        <v>606</v>
      </c>
      <c r="D377">
        <v>3</v>
      </c>
      <c r="E377" t="s">
        <v>71</v>
      </c>
      <c r="F377" t="s">
        <v>138</v>
      </c>
      <c r="G377">
        <v>31</v>
      </c>
      <c r="H377" t="s">
        <v>110</v>
      </c>
      <c r="I377" t="s">
        <v>121</v>
      </c>
      <c r="J377" t="s">
        <v>123</v>
      </c>
      <c r="K377" s="4">
        <v>95</v>
      </c>
      <c r="L377" s="4">
        <v>119.7</v>
      </c>
      <c r="M377" s="4">
        <v>285</v>
      </c>
      <c r="N377" s="4">
        <v>359.1</v>
      </c>
      <c r="O377">
        <v>30</v>
      </c>
      <c r="P377" t="s">
        <v>130</v>
      </c>
      <c r="Q377">
        <v>2022</v>
      </c>
      <c r="R377" s="3">
        <v>44711</v>
      </c>
      <c r="S377" s="4">
        <v>111.32100000000001</v>
      </c>
      <c r="T377" s="4">
        <v>24.700000000000003</v>
      </c>
      <c r="U377" s="4">
        <v>74.100000000000009</v>
      </c>
      <c r="V377" s="23">
        <v>0.20634920634920637</v>
      </c>
      <c r="W377" t="s">
        <v>179</v>
      </c>
      <c r="X377" t="s">
        <v>219</v>
      </c>
      <c r="Y377" t="s">
        <v>575</v>
      </c>
      <c r="Z377" s="4">
        <f>Tabla1_1[[#This Row],[Total Selling Value]]-Tabla1_1[[#This Row],[total_discount_value]]-Tabla1_1[[#This Row],[Total Buying Value]]</f>
        <v>-37.221000000000004</v>
      </c>
      <c r="AA377" s="23">
        <f>Tabla1_1[[#This Row],[beneficio_descuento]]/Tabla1_1[[#This Row],[Total Selling Value]]</f>
        <v>-0.10365079365079366</v>
      </c>
    </row>
    <row r="378" spans="1:27">
      <c r="A378">
        <v>44715</v>
      </c>
      <c r="B378" t="s">
        <v>45</v>
      </c>
      <c r="C378" t="s">
        <v>607</v>
      </c>
      <c r="D378">
        <v>14</v>
      </c>
      <c r="E378" t="s">
        <v>71</v>
      </c>
      <c r="F378" t="s">
        <v>71</v>
      </c>
      <c r="G378">
        <v>3</v>
      </c>
      <c r="H378" t="s">
        <v>96</v>
      </c>
      <c r="I378" t="s">
        <v>119</v>
      </c>
      <c r="J378" t="s">
        <v>123</v>
      </c>
      <c r="K378" s="4">
        <v>83</v>
      </c>
      <c r="L378" s="4">
        <v>94.62</v>
      </c>
      <c r="M378" s="4">
        <v>1162</v>
      </c>
      <c r="N378" s="4">
        <v>1324.68</v>
      </c>
      <c r="O378">
        <v>3</v>
      </c>
      <c r="P378" t="s">
        <v>131</v>
      </c>
      <c r="Q378">
        <v>2022</v>
      </c>
      <c r="R378" s="3">
        <v>44715</v>
      </c>
      <c r="S378" s="4">
        <v>39.740400000000001</v>
      </c>
      <c r="T378" s="4">
        <v>11.620000000000005</v>
      </c>
      <c r="U378" s="4">
        <v>162.68000000000006</v>
      </c>
      <c r="V378" s="23">
        <v>0.1228070175438597</v>
      </c>
      <c r="W378" t="s">
        <v>147</v>
      </c>
      <c r="X378" t="s">
        <v>216</v>
      </c>
      <c r="Y378" t="s">
        <v>608</v>
      </c>
      <c r="Z378" s="4">
        <f>Tabla1_1[[#This Row],[Total Selling Value]]-Tabla1_1[[#This Row],[total_discount_value]]-Tabla1_1[[#This Row],[Total Buying Value]]</f>
        <v>122.93960000000015</v>
      </c>
      <c r="AA378" s="23">
        <f>Tabla1_1[[#This Row],[beneficio_descuento]]/Tabla1_1[[#This Row],[Total Selling Value]]</f>
        <v>9.2807017543859768E-2</v>
      </c>
    </row>
    <row r="379" spans="1:27">
      <c r="A379">
        <v>44722</v>
      </c>
      <c r="B379" t="s">
        <v>53</v>
      </c>
      <c r="C379" t="s">
        <v>609</v>
      </c>
      <c r="D379">
        <v>8</v>
      </c>
      <c r="E379" t="s">
        <v>68</v>
      </c>
      <c r="F379" t="s">
        <v>71</v>
      </c>
      <c r="G379">
        <v>32</v>
      </c>
      <c r="H379" t="s">
        <v>105</v>
      </c>
      <c r="I379" t="s">
        <v>121</v>
      </c>
      <c r="J379" t="s">
        <v>125</v>
      </c>
      <c r="K379" s="4">
        <v>37</v>
      </c>
      <c r="L379" s="4">
        <v>41.81</v>
      </c>
      <c r="M379" s="4">
        <v>296</v>
      </c>
      <c r="N379" s="4">
        <v>334.48</v>
      </c>
      <c r="O379">
        <v>10</v>
      </c>
      <c r="P379" t="s">
        <v>131</v>
      </c>
      <c r="Q379">
        <v>2022</v>
      </c>
      <c r="R379" s="3">
        <v>44722</v>
      </c>
      <c r="S379" s="4">
        <v>107.03360000000001</v>
      </c>
      <c r="T379" s="4">
        <v>4.8100000000000023</v>
      </c>
      <c r="U379" s="4">
        <v>38.480000000000018</v>
      </c>
      <c r="V379" s="23">
        <v>0.11504424778761067</v>
      </c>
      <c r="W379" t="s">
        <v>179</v>
      </c>
      <c r="X379" t="s">
        <v>216</v>
      </c>
      <c r="Y379" t="s">
        <v>608</v>
      </c>
      <c r="Z379" s="4">
        <f>Tabla1_1[[#This Row],[Total Selling Value]]-Tabla1_1[[#This Row],[total_discount_value]]-Tabla1_1[[#This Row],[Total Buying Value]]</f>
        <v>-68.553599999999989</v>
      </c>
      <c r="AA379" s="23">
        <f>Tabla1_1[[#This Row],[beneficio_descuento]]/Tabla1_1[[#This Row],[Total Selling Value]]</f>
        <v>-0.20495575221238935</v>
      </c>
    </row>
    <row r="380" spans="1:27">
      <c r="A380">
        <v>44723</v>
      </c>
      <c r="B380" t="s">
        <v>54</v>
      </c>
      <c r="C380" t="s">
        <v>610</v>
      </c>
      <c r="D380">
        <v>13</v>
      </c>
      <c r="E380" t="s">
        <v>71</v>
      </c>
      <c r="F380" t="s">
        <v>138</v>
      </c>
      <c r="G380">
        <v>53</v>
      </c>
      <c r="H380" t="s">
        <v>106</v>
      </c>
      <c r="I380" t="s">
        <v>118</v>
      </c>
      <c r="J380" t="s">
        <v>125</v>
      </c>
      <c r="K380" s="4">
        <v>37</v>
      </c>
      <c r="L380" s="4">
        <v>42.55</v>
      </c>
      <c r="M380" s="4">
        <v>481</v>
      </c>
      <c r="N380" s="4">
        <v>553.15</v>
      </c>
      <c r="O380">
        <v>11</v>
      </c>
      <c r="P380" t="s">
        <v>131</v>
      </c>
      <c r="Q380">
        <v>2022</v>
      </c>
      <c r="R380" s="3">
        <v>44723</v>
      </c>
      <c r="S380" s="4">
        <v>293.16950000000003</v>
      </c>
      <c r="T380" s="4">
        <v>5.5499999999999972</v>
      </c>
      <c r="U380" s="4">
        <v>72.149999999999963</v>
      </c>
      <c r="V380" s="23">
        <v>0.13043478260869559</v>
      </c>
      <c r="W380" t="s">
        <v>179</v>
      </c>
      <c r="X380" t="s">
        <v>219</v>
      </c>
      <c r="Y380" t="s">
        <v>608</v>
      </c>
      <c r="Z380" s="4">
        <f>Tabla1_1[[#This Row],[Total Selling Value]]-Tabla1_1[[#This Row],[total_discount_value]]-Tabla1_1[[#This Row],[Total Buying Value]]</f>
        <v>-221.01950000000005</v>
      </c>
      <c r="AA380" s="23">
        <f>Tabla1_1[[#This Row],[beneficio_descuento]]/Tabla1_1[[#This Row],[Total Selling Value]]</f>
        <v>-0.39956521739130446</v>
      </c>
    </row>
    <row r="381" spans="1:27">
      <c r="A381">
        <v>44723</v>
      </c>
      <c r="B381" t="s">
        <v>52</v>
      </c>
      <c r="C381" t="s">
        <v>611</v>
      </c>
      <c r="D381">
        <v>6</v>
      </c>
      <c r="E381" t="s">
        <v>70</v>
      </c>
      <c r="F381" t="s">
        <v>71</v>
      </c>
      <c r="G381">
        <v>26</v>
      </c>
      <c r="H381" t="s">
        <v>104</v>
      </c>
      <c r="I381" t="s">
        <v>117</v>
      </c>
      <c r="J381" t="s">
        <v>122</v>
      </c>
      <c r="K381" s="4">
        <v>126</v>
      </c>
      <c r="L381" s="4">
        <v>162.54</v>
      </c>
      <c r="M381" s="4">
        <v>756</v>
      </c>
      <c r="N381" s="4">
        <v>975.24</v>
      </c>
      <c r="O381">
        <v>11</v>
      </c>
      <c r="P381" t="s">
        <v>131</v>
      </c>
      <c r="Q381">
        <v>2022</v>
      </c>
      <c r="R381" s="3">
        <v>44723</v>
      </c>
      <c r="S381" s="4">
        <v>253.56240000000003</v>
      </c>
      <c r="T381" s="4">
        <v>36.539999999999992</v>
      </c>
      <c r="U381" s="4">
        <v>219.23999999999995</v>
      </c>
      <c r="V381" s="23">
        <v>0.22480620155038755</v>
      </c>
      <c r="W381" t="s">
        <v>147</v>
      </c>
      <c r="X381" t="s">
        <v>216</v>
      </c>
      <c r="Y381" t="s">
        <v>608</v>
      </c>
      <c r="Z381" s="4">
        <f>Tabla1_1[[#This Row],[Total Selling Value]]-Tabla1_1[[#This Row],[total_discount_value]]-Tabla1_1[[#This Row],[Total Buying Value]]</f>
        <v>-34.322400000000016</v>
      </c>
      <c r="AA381" s="23">
        <f>Tabla1_1[[#This Row],[beneficio_descuento]]/Tabla1_1[[#This Row],[Total Selling Value]]</f>
        <v>-3.5193798449612422E-2</v>
      </c>
    </row>
    <row r="382" spans="1:27">
      <c r="A382">
        <v>44725</v>
      </c>
      <c r="B382" t="s">
        <v>62</v>
      </c>
      <c r="C382" t="s">
        <v>612</v>
      </c>
      <c r="D382">
        <v>6</v>
      </c>
      <c r="E382" t="s">
        <v>70</v>
      </c>
      <c r="F382" t="s">
        <v>138</v>
      </c>
      <c r="G382">
        <v>23</v>
      </c>
      <c r="H382" t="s">
        <v>115</v>
      </c>
      <c r="I382" t="s">
        <v>121</v>
      </c>
      <c r="J382" t="s">
        <v>125</v>
      </c>
      <c r="K382" s="4">
        <v>18</v>
      </c>
      <c r="L382" s="4">
        <v>24.66</v>
      </c>
      <c r="M382" s="4">
        <v>108</v>
      </c>
      <c r="N382" s="4">
        <v>147.96</v>
      </c>
      <c r="O382">
        <v>13</v>
      </c>
      <c r="P382" t="s">
        <v>131</v>
      </c>
      <c r="Q382">
        <v>2022</v>
      </c>
      <c r="R382" s="3">
        <v>44725</v>
      </c>
      <c r="S382" s="4">
        <v>34.030800000000006</v>
      </c>
      <c r="T382" s="4">
        <v>6.66</v>
      </c>
      <c r="U382" s="4">
        <v>39.96</v>
      </c>
      <c r="V382" s="23">
        <v>0.27007299270072993</v>
      </c>
      <c r="W382" t="s">
        <v>179</v>
      </c>
      <c r="X382" t="s">
        <v>219</v>
      </c>
      <c r="Y382" t="s">
        <v>608</v>
      </c>
      <c r="Z382" s="4">
        <f>Tabla1_1[[#This Row],[Total Selling Value]]-Tabla1_1[[#This Row],[total_discount_value]]-Tabla1_1[[#This Row],[Total Buying Value]]</f>
        <v>5.9292000000000087</v>
      </c>
      <c r="AA382" s="23">
        <f>Tabla1_1[[#This Row],[beneficio_descuento]]/Tabla1_1[[#This Row],[Total Selling Value]]</f>
        <v>4.0072992700729983E-2</v>
      </c>
    </row>
    <row r="383" spans="1:27">
      <c r="A383">
        <v>44727</v>
      </c>
      <c r="B383" t="s">
        <v>30</v>
      </c>
      <c r="C383" t="s">
        <v>613</v>
      </c>
      <c r="D383">
        <v>15</v>
      </c>
      <c r="E383" t="s">
        <v>68</v>
      </c>
      <c r="F383" t="s">
        <v>71</v>
      </c>
      <c r="G383">
        <v>31</v>
      </c>
      <c r="H383" t="s">
        <v>80</v>
      </c>
      <c r="I383" t="s">
        <v>118</v>
      </c>
      <c r="J383" t="s">
        <v>122</v>
      </c>
      <c r="K383" s="4">
        <v>120</v>
      </c>
      <c r="L383" s="4">
        <v>162</v>
      </c>
      <c r="M383" s="4">
        <v>1800</v>
      </c>
      <c r="N383" s="4">
        <v>2430</v>
      </c>
      <c r="O383">
        <v>15</v>
      </c>
      <c r="P383" t="s">
        <v>131</v>
      </c>
      <c r="Q383">
        <v>2022</v>
      </c>
      <c r="R383" s="3">
        <v>44727</v>
      </c>
      <c r="S383" s="4">
        <v>753.3</v>
      </c>
      <c r="T383" s="4">
        <v>42</v>
      </c>
      <c r="U383" s="4">
        <v>630</v>
      </c>
      <c r="V383" s="23">
        <v>0.25925925925925924</v>
      </c>
      <c r="W383" t="s">
        <v>178</v>
      </c>
      <c r="X383" t="s">
        <v>216</v>
      </c>
      <c r="Y383" t="s">
        <v>608</v>
      </c>
      <c r="Z383" s="4">
        <f>Tabla1_1[[#This Row],[Total Selling Value]]-Tabla1_1[[#This Row],[total_discount_value]]-Tabla1_1[[#This Row],[Total Buying Value]]</f>
        <v>-123.29999999999995</v>
      </c>
      <c r="AA383" s="23">
        <f>Tabla1_1[[#This Row],[beneficio_descuento]]/Tabla1_1[[#This Row],[Total Selling Value]]</f>
        <v>-5.0740740740740725E-2</v>
      </c>
    </row>
    <row r="384" spans="1:27">
      <c r="A384">
        <v>44728</v>
      </c>
      <c r="B384" t="s">
        <v>39</v>
      </c>
      <c r="C384" t="s">
        <v>614</v>
      </c>
      <c r="D384">
        <v>15</v>
      </c>
      <c r="E384" t="s">
        <v>71</v>
      </c>
      <c r="F384" t="s">
        <v>138</v>
      </c>
      <c r="G384">
        <v>26</v>
      </c>
      <c r="H384" t="s">
        <v>89</v>
      </c>
      <c r="I384" t="s">
        <v>121</v>
      </c>
      <c r="J384" t="s">
        <v>124</v>
      </c>
      <c r="K384" s="4">
        <v>47</v>
      </c>
      <c r="L384" s="4">
        <v>53.11</v>
      </c>
      <c r="M384" s="4">
        <v>705</v>
      </c>
      <c r="N384" s="4">
        <v>796.65</v>
      </c>
      <c r="O384">
        <v>16</v>
      </c>
      <c r="P384" t="s">
        <v>131</v>
      </c>
      <c r="Q384">
        <v>2022</v>
      </c>
      <c r="R384" s="3">
        <v>44728</v>
      </c>
      <c r="S384" s="4">
        <v>207.12899999999999</v>
      </c>
      <c r="T384" s="4">
        <v>6.1099999999999994</v>
      </c>
      <c r="U384" s="4">
        <v>91.649999999999991</v>
      </c>
      <c r="V384" s="23">
        <v>0.11504424778761062</v>
      </c>
      <c r="W384" t="s">
        <v>179</v>
      </c>
      <c r="X384" t="s">
        <v>219</v>
      </c>
      <c r="Y384" t="s">
        <v>608</v>
      </c>
      <c r="Z384" s="4">
        <f>Tabla1_1[[#This Row],[Total Selling Value]]-Tabla1_1[[#This Row],[total_discount_value]]-Tabla1_1[[#This Row],[Total Buying Value]]</f>
        <v>-115.47900000000004</v>
      </c>
      <c r="AA384" s="23">
        <f>Tabla1_1[[#This Row],[beneficio_descuento]]/Tabla1_1[[#This Row],[Total Selling Value]]</f>
        <v>-0.14495575221238943</v>
      </c>
    </row>
    <row r="385" spans="1:27">
      <c r="A385">
        <v>44731</v>
      </c>
      <c r="B385" t="s">
        <v>49</v>
      </c>
      <c r="C385" t="s">
        <v>615</v>
      </c>
      <c r="D385">
        <v>8</v>
      </c>
      <c r="E385" t="s">
        <v>70</v>
      </c>
      <c r="F385" t="s">
        <v>138</v>
      </c>
      <c r="G385">
        <v>29</v>
      </c>
      <c r="H385" t="s">
        <v>101</v>
      </c>
      <c r="I385" t="s">
        <v>119</v>
      </c>
      <c r="J385" t="s">
        <v>123</v>
      </c>
      <c r="K385" s="4">
        <v>105</v>
      </c>
      <c r="L385" s="4">
        <v>142.80000000000001</v>
      </c>
      <c r="M385" s="4">
        <v>840</v>
      </c>
      <c r="N385" s="4">
        <v>1142.4000000000001</v>
      </c>
      <c r="O385">
        <v>19</v>
      </c>
      <c r="P385" t="s">
        <v>131</v>
      </c>
      <c r="Q385">
        <v>2022</v>
      </c>
      <c r="R385" s="3">
        <v>44731</v>
      </c>
      <c r="S385" s="4">
        <v>331.29599999999999</v>
      </c>
      <c r="T385" s="4">
        <v>37.800000000000011</v>
      </c>
      <c r="U385" s="4">
        <v>302.40000000000009</v>
      </c>
      <c r="V385" s="23">
        <v>0.26470588235294124</v>
      </c>
      <c r="W385" t="s">
        <v>147</v>
      </c>
      <c r="X385" t="s">
        <v>219</v>
      </c>
      <c r="Y385" t="s">
        <v>608</v>
      </c>
      <c r="Z385" s="4">
        <f>Tabla1_1[[#This Row],[Total Selling Value]]-Tabla1_1[[#This Row],[total_discount_value]]-Tabla1_1[[#This Row],[Total Buying Value]]</f>
        <v>-28.895999999999958</v>
      </c>
      <c r="AA385" s="23">
        <f>Tabla1_1[[#This Row],[beneficio_descuento]]/Tabla1_1[[#This Row],[Total Selling Value]]</f>
        <v>-2.5294117647058786E-2</v>
      </c>
    </row>
    <row r="386" spans="1:27">
      <c r="A386">
        <v>44733</v>
      </c>
      <c r="B386" t="s">
        <v>59</v>
      </c>
      <c r="C386" t="s">
        <v>616</v>
      </c>
      <c r="D386">
        <v>14</v>
      </c>
      <c r="E386" t="s">
        <v>70</v>
      </c>
      <c r="F386" t="s">
        <v>138</v>
      </c>
      <c r="G386">
        <v>25</v>
      </c>
      <c r="H386" t="s">
        <v>111</v>
      </c>
      <c r="I386" t="s">
        <v>120</v>
      </c>
      <c r="J386" t="s">
        <v>122</v>
      </c>
      <c r="K386" s="4">
        <v>134</v>
      </c>
      <c r="L386" s="4">
        <v>156.78</v>
      </c>
      <c r="M386" s="4">
        <v>1876</v>
      </c>
      <c r="N386" s="4">
        <v>2194.92</v>
      </c>
      <c r="O386">
        <v>21</v>
      </c>
      <c r="P386" t="s">
        <v>131</v>
      </c>
      <c r="Q386">
        <v>2022</v>
      </c>
      <c r="R386" s="3">
        <v>44733</v>
      </c>
      <c r="S386" s="4">
        <v>548.73</v>
      </c>
      <c r="T386" s="4">
        <v>22.78</v>
      </c>
      <c r="U386" s="4">
        <v>318.92</v>
      </c>
      <c r="V386" s="23">
        <v>0.14529914529914531</v>
      </c>
      <c r="W386" t="s">
        <v>178</v>
      </c>
      <c r="X386" t="s">
        <v>219</v>
      </c>
      <c r="Y386" t="s">
        <v>608</v>
      </c>
      <c r="Z386" s="4">
        <f>Tabla1_1[[#This Row],[Total Selling Value]]-Tabla1_1[[#This Row],[total_discount_value]]-Tabla1_1[[#This Row],[Total Buying Value]]</f>
        <v>-229.80999999999995</v>
      </c>
      <c r="AA386" s="23">
        <f>Tabla1_1[[#This Row],[beneficio_descuento]]/Tabla1_1[[#This Row],[Total Selling Value]]</f>
        <v>-0.10470085470085468</v>
      </c>
    </row>
    <row r="387" spans="1:27">
      <c r="A387">
        <v>44734</v>
      </c>
      <c r="B387" t="s">
        <v>37</v>
      </c>
      <c r="C387" t="s">
        <v>617</v>
      </c>
      <c r="D387">
        <v>10</v>
      </c>
      <c r="E387" t="s">
        <v>71</v>
      </c>
      <c r="F387" t="s">
        <v>138</v>
      </c>
      <c r="G387">
        <v>16</v>
      </c>
      <c r="H387" t="s">
        <v>87</v>
      </c>
      <c r="I387" t="s">
        <v>118</v>
      </c>
      <c r="J387" t="s">
        <v>123</v>
      </c>
      <c r="K387" s="4">
        <v>90</v>
      </c>
      <c r="L387" s="4">
        <v>115.2</v>
      </c>
      <c r="M387" s="4">
        <v>900</v>
      </c>
      <c r="N387" s="4">
        <v>1152</v>
      </c>
      <c r="O387">
        <v>22</v>
      </c>
      <c r="P387" t="s">
        <v>131</v>
      </c>
      <c r="Q387">
        <v>2022</v>
      </c>
      <c r="R387" s="3">
        <v>44734</v>
      </c>
      <c r="S387" s="4">
        <v>184.32</v>
      </c>
      <c r="T387" s="4">
        <v>25.200000000000003</v>
      </c>
      <c r="U387" s="4">
        <v>252.00000000000003</v>
      </c>
      <c r="V387" s="23">
        <v>0.21875000000000003</v>
      </c>
      <c r="W387" t="s">
        <v>147</v>
      </c>
      <c r="X387" t="s">
        <v>219</v>
      </c>
      <c r="Y387" t="s">
        <v>608</v>
      </c>
      <c r="Z387" s="4">
        <f>Tabla1_1[[#This Row],[Total Selling Value]]-Tabla1_1[[#This Row],[total_discount_value]]-Tabla1_1[[#This Row],[Total Buying Value]]</f>
        <v>67.680000000000064</v>
      </c>
      <c r="AA387" s="23">
        <f>Tabla1_1[[#This Row],[beneficio_descuento]]/Tabla1_1[[#This Row],[Total Selling Value]]</f>
        <v>5.8750000000000052E-2</v>
      </c>
    </row>
    <row r="388" spans="1:27">
      <c r="A388">
        <v>44734</v>
      </c>
      <c r="B388" t="s">
        <v>36</v>
      </c>
      <c r="C388" t="s">
        <v>618</v>
      </c>
      <c r="D388">
        <v>4</v>
      </c>
      <c r="E388" t="s">
        <v>70</v>
      </c>
      <c r="F388" t="s">
        <v>138</v>
      </c>
      <c r="G388">
        <v>45</v>
      </c>
      <c r="H388" t="s">
        <v>86</v>
      </c>
      <c r="I388" t="s">
        <v>119</v>
      </c>
      <c r="J388" t="s">
        <v>123</v>
      </c>
      <c r="K388" s="4">
        <v>98</v>
      </c>
      <c r="L388" s="4">
        <v>103.88</v>
      </c>
      <c r="M388" s="4">
        <v>392</v>
      </c>
      <c r="N388" s="4">
        <v>415.52</v>
      </c>
      <c r="O388">
        <v>22</v>
      </c>
      <c r="P388" t="s">
        <v>131</v>
      </c>
      <c r="Q388">
        <v>2022</v>
      </c>
      <c r="R388" s="3">
        <v>44734</v>
      </c>
      <c r="S388" s="4">
        <v>186.98400000000001</v>
      </c>
      <c r="T388" s="4">
        <v>5.8799999999999955</v>
      </c>
      <c r="U388" s="4">
        <v>23.519999999999982</v>
      </c>
      <c r="V388" s="23">
        <v>5.660377358490562E-2</v>
      </c>
      <c r="W388" t="s">
        <v>179</v>
      </c>
      <c r="X388" t="s">
        <v>219</v>
      </c>
      <c r="Y388" t="s">
        <v>608</v>
      </c>
      <c r="Z388" s="4">
        <f>Tabla1_1[[#This Row],[Total Selling Value]]-Tabla1_1[[#This Row],[total_discount_value]]-Tabla1_1[[#This Row],[Total Buying Value]]</f>
        <v>-163.46400000000003</v>
      </c>
      <c r="AA388" s="23">
        <f>Tabla1_1[[#This Row],[beneficio_descuento]]/Tabla1_1[[#This Row],[Total Selling Value]]</f>
        <v>-0.39339622641509442</v>
      </c>
    </row>
    <row r="389" spans="1:27">
      <c r="A389">
        <v>44735</v>
      </c>
      <c r="B389" t="s">
        <v>23</v>
      </c>
      <c r="C389" t="s">
        <v>619</v>
      </c>
      <c r="D389">
        <v>8</v>
      </c>
      <c r="E389" t="s">
        <v>70</v>
      </c>
      <c r="F389" t="s">
        <v>71</v>
      </c>
      <c r="G389">
        <v>20</v>
      </c>
      <c r="H389" t="s">
        <v>76</v>
      </c>
      <c r="I389" t="s">
        <v>119</v>
      </c>
      <c r="J389" t="s">
        <v>124</v>
      </c>
      <c r="K389" s="4">
        <v>44</v>
      </c>
      <c r="L389" s="4">
        <v>48.84</v>
      </c>
      <c r="M389" s="4">
        <v>352</v>
      </c>
      <c r="N389" s="4">
        <v>390.72</v>
      </c>
      <c r="O389">
        <v>23</v>
      </c>
      <c r="P389" t="s">
        <v>131</v>
      </c>
      <c r="Q389">
        <v>2022</v>
      </c>
      <c r="R389" s="3">
        <v>44735</v>
      </c>
      <c r="S389" s="4">
        <v>78.144000000000005</v>
      </c>
      <c r="T389" s="4">
        <v>4.8400000000000034</v>
      </c>
      <c r="U389" s="4">
        <v>38.720000000000027</v>
      </c>
      <c r="V389" s="23">
        <v>9.9099099099099155E-2</v>
      </c>
      <c r="W389" t="s">
        <v>179</v>
      </c>
      <c r="X389" t="s">
        <v>216</v>
      </c>
      <c r="Y389" t="s">
        <v>608</v>
      </c>
      <c r="Z389" s="4">
        <f>Tabla1_1[[#This Row],[Total Selling Value]]-Tabla1_1[[#This Row],[total_discount_value]]-Tabla1_1[[#This Row],[Total Buying Value]]</f>
        <v>-39.423999999999978</v>
      </c>
      <c r="AA389" s="23">
        <f>Tabla1_1[[#This Row],[beneficio_descuento]]/Tabla1_1[[#This Row],[Total Selling Value]]</f>
        <v>-0.10090090090090084</v>
      </c>
    </row>
    <row r="390" spans="1:27">
      <c r="A390">
        <v>44736</v>
      </c>
      <c r="B390" t="s">
        <v>50</v>
      </c>
      <c r="C390" t="s">
        <v>620</v>
      </c>
      <c r="D390">
        <v>7</v>
      </c>
      <c r="E390" t="s">
        <v>70</v>
      </c>
      <c r="F390" t="s">
        <v>138</v>
      </c>
      <c r="G390">
        <v>1</v>
      </c>
      <c r="H390" t="s">
        <v>102</v>
      </c>
      <c r="I390" t="s">
        <v>120</v>
      </c>
      <c r="J390" t="s">
        <v>125</v>
      </c>
      <c r="K390" s="4">
        <v>37</v>
      </c>
      <c r="L390" s="4">
        <v>49.21</v>
      </c>
      <c r="M390" s="4">
        <v>259</v>
      </c>
      <c r="N390" s="4">
        <v>344.47</v>
      </c>
      <c r="O390">
        <v>24</v>
      </c>
      <c r="P390" t="s">
        <v>131</v>
      </c>
      <c r="Q390">
        <v>2022</v>
      </c>
      <c r="R390" s="3">
        <v>44736</v>
      </c>
      <c r="S390" s="4">
        <v>3.4447000000000005</v>
      </c>
      <c r="T390" s="4">
        <v>12.21</v>
      </c>
      <c r="U390" s="4">
        <v>85.47</v>
      </c>
      <c r="V390" s="23">
        <v>0.24812030075187969</v>
      </c>
      <c r="W390" t="s">
        <v>179</v>
      </c>
      <c r="X390" t="s">
        <v>219</v>
      </c>
      <c r="Y390" t="s">
        <v>608</v>
      </c>
      <c r="Z390" s="4">
        <f>Tabla1_1[[#This Row],[Total Selling Value]]-Tabla1_1[[#This Row],[total_discount_value]]-Tabla1_1[[#This Row],[Total Buying Value]]</f>
        <v>82.025300000000016</v>
      </c>
      <c r="AA390" s="23">
        <f>Tabla1_1[[#This Row],[beneficio_descuento]]/Tabla1_1[[#This Row],[Total Selling Value]]</f>
        <v>0.23812030075187973</v>
      </c>
    </row>
    <row r="391" spans="1:27">
      <c r="A391">
        <v>44737</v>
      </c>
      <c r="B391" t="s">
        <v>55</v>
      </c>
      <c r="C391" t="s">
        <v>621</v>
      </c>
      <c r="D391">
        <v>7</v>
      </c>
      <c r="E391" t="s">
        <v>71</v>
      </c>
      <c r="F391" t="s">
        <v>71</v>
      </c>
      <c r="G391">
        <v>31</v>
      </c>
      <c r="H391" t="s">
        <v>107</v>
      </c>
      <c r="I391" t="s">
        <v>120</v>
      </c>
      <c r="J391" t="s">
        <v>123</v>
      </c>
      <c r="K391" s="4">
        <v>73</v>
      </c>
      <c r="L391" s="4">
        <v>94.17</v>
      </c>
      <c r="M391" s="4">
        <v>511</v>
      </c>
      <c r="N391" s="4">
        <v>659.19</v>
      </c>
      <c r="O391">
        <v>25</v>
      </c>
      <c r="P391" t="s">
        <v>131</v>
      </c>
      <c r="Q391">
        <v>2022</v>
      </c>
      <c r="R391" s="3">
        <v>44737</v>
      </c>
      <c r="S391" s="4">
        <v>204.34890000000001</v>
      </c>
      <c r="T391" s="4">
        <v>21.17</v>
      </c>
      <c r="U391" s="4">
        <v>148.19</v>
      </c>
      <c r="V391" s="23">
        <v>0.22480620155038758</v>
      </c>
      <c r="W391" t="s">
        <v>179</v>
      </c>
      <c r="X391" t="s">
        <v>216</v>
      </c>
      <c r="Y391" t="s">
        <v>608</v>
      </c>
      <c r="Z391" s="4">
        <f>Tabla1_1[[#This Row],[Total Selling Value]]-Tabla1_1[[#This Row],[total_discount_value]]-Tabla1_1[[#This Row],[Total Buying Value]]</f>
        <v>-56.15889999999996</v>
      </c>
      <c r="AA391" s="23">
        <f>Tabla1_1[[#This Row],[beneficio_descuento]]/Tabla1_1[[#This Row],[Total Selling Value]]</f>
        <v>-8.5193798449612335E-2</v>
      </c>
    </row>
    <row r="392" spans="1:27">
      <c r="A392">
        <v>44738</v>
      </c>
      <c r="B392" t="s">
        <v>33</v>
      </c>
      <c r="C392" t="s">
        <v>622</v>
      </c>
      <c r="D392">
        <v>4</v>
      </c>
      <c r="E392" t="s">
        <v>70</v>
      </c>
      <c r="F392" t="s">
        <v>138</v>
      </c>
      <c r="G392">
        <v>50</v>
      </c>
      <c r="H392" t="s">
        <v>83</v>
      </c>
      <c r="I392" t="s">
        <v>121</v>
      </c>
      <c r="J392" t="s">
        <v>124</v>
      </c>
      <c r="K392" s="4">
        <v>55</v>
      </c>
      <c r="L392" s="4">
        <v>58.3</v>
      </c>
      <c r="M392" s="4">
        <v>220</v>
      </c>
      <c r="N392" s="4">
        <v>233.2</v>
      </c>
      <c r="O392">
        <v>26</v>
      </c>
      <c r="P392" t="s">
        <v>131</v>
      </c>
      <c r="Q392">
        <v>2022</v>
      </c>
      <c r="R392" s="3">
        <v>44738</v>
      </c>
      <c r="S392" s="4">
        <v>116.6</v>
      </c>
      <c r="T392" s="4">
        <v>3.2999999999999972</v>
      </c>
      <c r="U392" s="4">
        <v>13.199999999999989</v>
      </c>
      <c r="V392" s="23">
        <v>5.6603773584905613E-2</v>
      </c>
      <c r="W392" t="s">
        <v>179</v>
      </c>
      <c r="X392" t="s">
        <v>219</v>
      </c>
      <c r="Y392" t="s">
        <v>608</v>
      </c>
      <c r="Z392" s="4">
        <f>Tabla1_1[[#This Row],[Total Selling Value]]-Tabla1_1[[#This Row],[total_discount_value]]-Tabla1_1[[#This Row],[Total Buying Value]]</f>
        <v>-103.4</v>
      </c>
      <c r="AA392" s="23">
        <f>Tabla1_1[[#This Row],[beneficio_descuento]]/Tabla1_1[[#This Row],[Total Selling Value]]</f>
        <v>-0.44339622641509441</v>
      </c>
    </row>
    <row r="393" spans="1:27">
      <c r="A393">
        <v>44738</v>
      </c>
      <c r="B393" t="s">
        <v>43</v>
      </c>
      <c r="C393" t="s">
        <v>623</v>
      </c>
      <c r="D393">
        <v>12</v>
      </c>
      <c r="E393" t="s">
        <v>70</v>
      </c>
      <c r="F393" t="s">
        <v>71</v>
      </c>
      <c r="G393">
        <v>20</v>
      </c>
      <c r="H393" t="s">
        <v>94</v>
      </c>
      <c r="I393" t="s">
        <v>118</v>
      </c>
      <c r="J393" t="s">
        <v>123</v>
      </c>
      <c r="K393" s="4">
        <v>67</v>
      </c>
      <c r="L393" s="4">
        <v>83.08</v>
      </c>
      <c r="M393" s="4">
        <v>804</v>
      </c>
      <c r="N393" s="4">
        <v>996.96</v>
      </c>
      <c r="O393">
        <v>26</v>
      </c>
      <c r="P393" t="s">
        <v>131</v>
      </c>
      <c r="Q393">
        <v>2022</v>
      </c>
      <c r="R393" s="3">
        <v>44738</v>
      </c>
      <c r="S393" s="4">
        <v>199.39200000000002</v>
      </c>
      <c r="T393" s="4">
        <v>16.079999999999998</v>
      </c>
      <c r="U393" s="4">
        <v>192.95999999999998</v>
      </c>
      <c r="V393" s="23">
        <v>0.19354838709677416</v>
      </c>
      <c r="W393" t="s">
        <v>147</v>
      </c>
      <c r="X393" t="s">
        <v>216</v>
      </c>
      <c r="Y393" t="s">
        <v>608</v>
      </c>
      <c r="Z393" s="4">
        <f>Tabla1_1[[#This Row],[Total Selling Value]]-Tabla1_1[[#This Row],[total_discount_value]]-Tabla1_1[[#This Row],[Total Buying Value]]</f>
        <v>-6.4320000000000164</v>
      </c>
      <c r="AA393" s="23">
        <f>Tabla1_1[[#This Row],[beneficio_descuento]]/Tabla1_1[[#This Row],[Total Selling Value]]</f>
        <v>-6.4516129032258229E-3</v>
      </c>
    </row>
    <row r="394" spans="1:27">
      <c r="A394">
        <v>44745</v>
      </c>
      <c r="B394" t="s">
        <v>58</v>
      </c>
      <c r="C394" t="s">
        <v>624</v>
      </c>
      <c r="D394">
        <v>15</v>
      </c>
      <c r="E394" t="s">
        <v>70</v>
      </c>
      <c r="F394" t="s">
        <v>138</v>
      </c>
      <c r="G394">
        <v>42</v>
      </c>
      <c r="H394" t="s">
        <v>110</v>
      </c>
      <c r="I394" t="s">
        <v>121</v>
      </c>
      <c r="J394" t="s">
        <v>123</v>
      </c>
      <c r="K394" s="4">
        <v>95</v>
      </c>
      <c r="L394" s="4">
        <v>119.7</v>
      </c>
      <c r="M394" s="4">
        <v>1425</v>
      </c>
      <c r="N394" s="4">
        <v>1795.5</v>
      </c>
      <c r="O394">
        <v>3</v>
      </c>
      <c r="P394" t="s">
        <v>132</v>
      </c>
      <c r="Q394">
        <v>2022</v>
      </c>
      <c r="R394" s="3">
        <v>44745</v>
      </c>
      <c r="S394" s="4">
        <v>754.11</v>
      </c>
      <c r="T394" s="4">
        <v>24.700000000000003</v>
      </c>
      <c r="U394" s="4">
        <v>370.50000000000006</v>
      </c>
      <c r="V394" s="23">
        <v>0.20634920634920639</v>
      </c>
      <c r="W394" t="s">
        <v>147</v>
      </c>
      <c r="X394" t="s">
        <v>219</v>
      </c>
      <c r="Y394" t="s">
        <v>625</v>
      </c>
      <c r="Z394" s="4">
        <f>Tabla1_1[[#This Row],[Total Selling Value]]-Tabla1_1[[#This Row],[total_discount_value]]-Tabla1_1[[#This Row],[Total Buying Value]]</f>
        <v>-383.61000000000013</v>
      </c>
      <c r="AA394" s="23">
        <f>Tabla1_1[[#This Row],[beneficio_descuento]]/Tabla1_1[[#This Row],[Total Selling Value]]</f>
        <v>-0.21365079365079373</v>
      </c>
    </row>
    <row r="395" spans="1:27">
      <c r="A395">
        <v>44746</v>
      </c>
      <c r="B395" t="s">
        <v>56</v>
      </c>
      <c r="C395" t="s">
        <v>626</v>
      </c>
      <c r="D395">
        <v>7</v>
      </c>
      <c r="E395" t="s">
        <v>70</v>
      </c>
      <c r="F395" t="s">
        <v>71</v>
      </c>
      <c r="G395">
        <v>35</v>
      </c>
      <c r="H395" t="s">
        <v>108</v>
      </c>
      <c r="I395" t="s">
        <v>119</v>
      </c>
      <c r="J395" t="s">
        <v>124</v>
      </c>
      <c r="K395" s="4">
        <v>43</v>
      </c>
      <c r="L395" s="4">
        <v>47.73</v>
      </c>
      <c r="M395" s="4">
        <v>301</v>
      </c>
      <c r="N395" s="4">
        <v>334.11</v>
      </c>
      <c r="O395">
        <v>4</v>
      </c>
      <c r="P395" t="s">
        <v>132</v>
      </c>
      <c r="Q395">
        <v>2022</v>
      </c>
      <c r="R395" s="3">
        <v>44746</v>
      </c>
      <c r="S395" s="4">
        <v>116.93849999999999</v>
      </c>
      <c r="T395" s="4">
        <v>4.7299999999999969</v>
      </c>
      <c r="U395" s="4">
        <v>33.109999999999978</v>
      </c>
      <c r="V395" s="23">
        <v>9.9099099099099031E-2</v>
      </c>
      <c r="W395" t="s">
        <v>179</v>
      </c>
      <c r="X395" t="s">
        <v>216</v>
      </c>
      <c r="Y395" t="s">
        <v>625</v>
      </c>
      <c r="Z395" s="4">
        <f>Tabla1_1[[#This Row],[Total Selling Value]]-Tabla1_1[[#This Row],[total_discount_value]]-Tabla1_1[[#This Row],[Total Buying Value]]</f>
        <v>-83.828499999999963</v>
      </c>
      <c r="AA395" s="23">
        <f>Tabla1_1[[#This Row],[beneficio_descuento]]/Tabla1_1[[#This Row],[Total Selling Value]]</f>
        <v>-0.25090090090090078</v>
      </c>
    </row>
    <row r="396" spans="1:27">
      <c r="A396">
        <v>44747</v>
      </c>
      <c r="B396" t="s">
        <v>27</v>
      </c>
      <c r="C396" t="s">
        <v>627</v>
      </c>
      <c r="D396">
        <v>7</v>
      </c>
      <c r="E396" t="s">
        <v>71</v>
      </c>
      <c r="F396" t="s">
        <v>138</v>
      </c>
      <c r="G396">
        <v>0</v>
      </c>
      <c r="H396" t="s">
        <v>100</v>
      </c>
      <c r="I396" t="s">
        <v>117</v>
      </c>
      <c r="J396" t="s">
        <v>125</v>
      </c>
      <c r="K396" s="4">
        <v>7</v>
      </c>
      <c r="L396" s="4">
        <v>8.33</v>
      </c>
      <c r="M396" s="4">
        <v>49</v>
      </c>
      <c r="N396" s="4">
        <v>58.31</v>
      </c>
      <c r="O396">
        <v>5</v>
      </c>
      <c r="P396" t="s">
        <v>132</v>
      </c>
      <c r="Q396">
        <v>2022</v>
      </c>
      <c r="R396" s="3">
        <v>44747</v>
      </c>
      <c r="S396" s="4">
        <v>0</v>
      </c>
      <c r="T396" s="4">
        <v>1.33</v>
      </c>
      <c r="U396" s="4">
        <v>9.31</v>
      </c>
      <c r="V396" s="23">
        <v>0.1596638655462185</v>
      </c>
      <c r="W396" t="s">
        <v>179</v>
      </c>
      <c r="X396" t="s">
        <v>219</v>
      </c>
      <c r="Y396" t="s">
        <v>625</v>
      </c>
      <c r="Z396" s="4">
        <f>Tabla1_1[[#This Row],[Total Selling Value]]-Tabla1_1[[#This Row],[total_discount_value]]-Tabla1_1[[#This Row],[Total Buying Value]]</f>
        <v>9.3100000000000023</v>
      </c>
      <c r="AA396" s="23">
        <f>Tabla1_1[[#This Row],[beneficio_descuento]]/Tabla1_1[[#This Row],[Total Selling Value]]</f>
        <v>0.15966386554621853</v>
      </c>
    </row>
    <row r="397" spans="1:27">
      <c r="A397">
        <v>44747</v>
      </c>
      <c r="B397" t="s">
        <v>47</v>
      </c>
      <c r="C397" t="s">
        <v>628</v>
      </c>
      <c r="D397">
        <v>8</v>
      </c>
      <c r="E397" t="s">
        <v>70</v>
      </c>
      <c r="F397" t="s">
        <v>71</v>
      </c>
      <c r="G397">
        <v>34</v>
      </c>
      <c r="H397" t="s">
        <v>98</v>
      </c>
      <c r="I397" t="s">
        <v>120</v>
      </c>
      <c r="J397" t="s">
        <v>125</v>
      </c>
      <c r="K397" s="4">
        <v>12</v>
      </c>
      <c r="L397" s="4">
        <v>15.72</v>
      </c>
      <c r="M397" s="4">
        <v>96</v>
      </c>
      <c r="N397" s="4">
        <v>125.76</v>
      </c>
      <c r="O397">
        <v>5</v>
      </c>
      <c r="P397" t="s">
        <v>132</v>
      </c>
      <c r="Q397">
        <v>2022</v>
      </c>
      <c r="R397" s="3">
        <v>44747</v>
      </c>
      <c r="S397" s="4">
        <v>42.758400000000002</v>
      </c>
      <c r="T397" s="4">
        <v>3.7200000000000006</v>
      </c>
      <c r="U397" s="4">
        <v>29.760000000000005</v>
      </c>
      <c r="V397" s="23">
        <v>0.23664122137404583</v>
      </c>
      <c r="W397" t="s">
        <v>179</v>
      </c>
      <c r="X397" t="s">
        <v>216</v>
      </c>
      <c r="Y397" t="s">
        <v>625</v>
      </c>
      <c r="Z397" s="4">
        <f>Tabla1_1[[#This Row],[Total Selling Value]]-Tabla1_1[[#This Row],[total_discount_value]]-Tabla1_1[[#This Row],[Total Buying Value]]</f>
        <v>-12.998400000000004</v>
      </c>
      <c r="AA397" s="23">
        <f>Tabla1_1[[#This Row],[beneficio_descuento]]/Tabla1_1[[#This Row],[Total Selling Value]]</f>
        <v>-0.10335877862595422</v>
      </c>
    </row>
    <row r="398" spans="1:27">
      <c r="A398">
        <v>44748</v>
      </c>
      <c r="B398" t="s">
        <v>61</v>
      </c>
      <c r="C398" t="s">
        <v>629</v>
      </c>
      <c r="D398">
        <v>2</v>
      </c>
      <c r="E398" t="s">
        <v>70</v>
      </c>
      <c r="F398" t="s">
        <v>138</v>
      </c>
      <c r="G398">
        <v>2</v>
      </c>
      <c r="H398" t="s">
        <v>114</v>
      </c>
      <c r="I398" t="s">
        <v>118</v>
      </c>
      <c r="J398" t="s">
        <v>122</v>
      </c>
      <c r="K398" s="4">
        <v>138</v>
      </c>
      <c r="L398" s="4">
        <v>173.88</v>
      </c>
      <c r="M398" s="4">
        <v>276</v>
      </c>
      <c r="N398" s="4">
        <v>347.76</v>
      </c>
      <c r="O398">
        <v>6</v>
      </c>
      <c r="P398" t="s">
        <v>132</v>
      </c>
      <c r="Q398">
        <v>2022</v>
      </c>
      <c r="R398" s="3">
        <v>44748</v>
      </c>
      <c r="S398" s="4">
        <v>6.9551999999999996</v>
      </c>
      <c r="T398" s="4">
        <v>35.879999999999995</v>
      </c>
      <c r="U398" s="4">
        <v>71.759999999999991</v>
      </c>
      <c r="V398" s="23">
        <v>0.20634920634920634</v>
      </c>
      <c r="W398" t="s">
        <v>179</v>
      </c>
      <c r="X398" t="s">
        <v>219</v>
      </c>
      <c r="Y398" t="s">
        <v>625</v>
      </c>
      <c r="Z398" s="4">
        <f>Tabla1_1[[#This Row],[Total Selling Value]]-Tabla1_1[[#This Row],[total_discount_value]]-Tabla1_1[[#This Row],[Total Buying Value]]</f>
        <v>64.8048</v>
      </c>
      <c r="AA398" s="23">
        <f>Tabla1_1[[#This Row],[beneficio_descuento]]/Tabla1_1[[#This Row],[Total Selling Value]]</f>
        <v>0.18634920634920635</v>
      </c>
    </row>
    <row r="399" spans="1:27">
      <c r="A399">
        <v>44750</v>
      </c>
      <c r="B399" t="s">
        <v>50</v>
      </c>
      <c r="C399" t="s">
        <v>630</v>
      </c>
      <c r="D399">
        <v>2</v>
      </c>
      <c r="E399" t="s">
        <v>70</v>
      </c>
      <c r="F399" t="s">
        <v>71</v>
      </c>
      <c r="G399">
        <v>16</v>
      </c>
      <c r="H399" t="s">
        <v>102</v>
      </c>
      <c r="I399" t="s">
        <v>120</v>
      </c>
      <c r="J399" t="s">
        <v>125</v>
      </c>
      <c r="K399" s="4">
        <v>37</v>
      </c>
      <c r="L399" s="4">
        <v>49.21</v>
      </c>
      <c r="M399" s="4">
        <v>74</v>
      </c>
      <c r="N399" s="4">
        <v>98.42</v>
      </c>
      <c r="O399">
        <v>8</v>
      </c>
      <c r="P399" t="s">
        <v>132</v>
      </c>
      <c r="Q399">
        <v>2022</v>
      </c>
      <c r="R399" s="3">
        <v>44750</v>
      </c>
      <c r="S399" s="4">
        <v>15.747200000000001</v>
      </c>
      <c r="T399" s="4">
        <v>12.21</v>
      </c>
      <c r="U399" s="4">
        <v>24.42</v>
      </c>
      <c r="V399" s="23">
        <v>0.24812030075187971</v>
      </c>
      <c r="W399" t="s">
        <v>179</v>
      </c>
      <c r="X399" t="s">
        <v>216</v>
      </c>
      <c r="Y399" t="s">
        <v>625</v>
      </c>
      <c r="Z399" s="4">
        <f>Tabla1_1[[#This Row],[Total Selling Value]]-Tabla1_1[[#This Row],[total_discount_value]]-Tabla1_1[[#This Row],[Total Buying Value]]</f>
        <v>8.6727999999999952</v>
      </c>
      <c r="AA399" s="23">
        <f>Tabla1_1[[#This Row],[beneficio_descuento]]/Tabla1_1[[#This Row],[Total Selling Value]]</f>
        <v>8.8120300751879654E-2</v>
      </c>
    </row>
    <row r="400" spans="1:27">
      <c r="A400">
        <v>44752</v>
      </c>
      <c r="B400" t="s">
        <v>38</v>
      </c>
      <c r="C400" t="s">
        <v>631</v>
      </c>
      <c r="D400">
        <v>12</v>
      </c>
      <c r="E400" t="s">
        <v>71</v>
      </c>
      <c r="F400" t="s">
        <v>138</v>
      </c>
      <c r="G400">
        <v>23</v>
      </c>
      <c r="H400" t="s">
        <v>88</v>
      </c>
      <c r="I400" t="s">
        <v>121</v>
      </c>
      <c r="J400" t="s">
        <v>123</v>
      </c>
      <c r="K400" s="4">
        <v>89</v>
      </c>
      <c r="L400" s="4">
        <v>117.48</v>
      </c>
      <c r="M400" s="4">
        <v>1068</v>
      </c>
      <c r="N400" s="4">
        <v>1409.76</v>
      </c>
      <c r="O400">
        <v>10</v>
      </c>
      <c r="P400" t="s">
        <v>132</v>
      </c>
      <c r="Q400">
        <v>2022</v>
      </c>
      <c r="R400" s="3">
        <v>44752</v>
      </c>
      <c r="S400" s="4">
        <v>324.2448</v>
      </c>
      <c r="T400" s="4">
        <v>28.480000000000004</v>
      </c>
      <c r="U400" s="4">
        <v>341.76000000000005</v>
      </c>
      <c r="V400" s="23">
        <v>0.24242424242424246</v>
      </c>
      <c r="W400" t="s">
        <v>147</v>
      </c>
      <c r="X400" t="s">
        <v>219</v>
      </c>
      <c r="Y400" t="s">
        <v>625</v>
      </c>
      <c r="Z400" s="4">
        <f>Tabla1_1[[#This Row],[Total Selling Value]]-Tabla1_1[[#This Row],[total_discount_value]]-Tabla1_1[[#This Row],[Total Buying Value]]</f>
        <v>17.51520000000005</v>
      </c>
      <c r="AA400" s="23">
        <f>Tabla1_1[[#This Row],[beneficio_descuento]]/Tabla1_1[[#This Row],[Total Selling Value]]</f>
        <v>1.2424242424242459E-2</v>
      </c>
    </row>
    <row r="401" spans="1:27">
      <c r="A401">
        <v>44754</v>
      </c>
      <c r="B401" t="s">
        <v>53</v>
      </c>
      <c r="C401" t="s">
        <v>632</v>
      </c>
      <c r="D401">
        <v>12</v>
      </c>
      <c r="E401" t="s">
        <v>70</v>
      </c>
      <c r="F401" t="s">
        <v>138</v>
      </c>
      <c r="G401">
        <v>5</v>
      </c>
      <c r="H401" t="s">
        <v>105</v>
      </c>
      <c r="I401" t="s">
        <v>121</v>
      </c>
      <c r="J401" t="s">
        <v>125</v>
      </c>
      <c r="K401" s="4">
        <v>37</v>
      </c>
      <c r="L401" s="4">
        <v>41.81</v>
      </c>
      <c r="M401" s="4">
        <v>444</v>
      </c>
      <c r="N401" s="4">
        <v>501.72</v>
      </c>
      <c r="O401">
        <v>12</v>
      </c>
      <c r="P401" t="s">
        <v>132</v>
      </c>
      <c r="Q401">
        <v>2022</v>
      </c>
      <c r="R401" s="3">
        <v>44754</v>
      </c>
      <c r="S401" s="4">
        <v>25.086000000000002</v>
      </c>
      <c r="T401" s="4">
        <v>4.8100000000000023</v>
      </c>
      <c r="U401" s="4">
        <v>57.720000000000027</v>
      </c>
      <c r="V401" s="23">
        <v>0.11504424778761067</v>
      </c>
      <c r="W401" t="s">
        <v>179</v>
      </c>
      <c r="X401" t="s">
        <v>219</v>
      </c>
      <c r="Y401" t="s">
        <v>625</v>
      </c>
      <c r="Z401" s="4">
        <f>Tabla1_1[[#This Row],[Total Selling Value]]-Tabla1_1[[#This Row],[total_discount_value]]-Tabla1_1[[#This Row],[Total Buying Value]]</f>
        <v>32.634000000000015</v>
      </c>
      <c r="AA401" s="23">
        <f>Tabla1_1[[#This Row],[beneficio_descuento]]/Tabla1_1[[#This Row],[Total Selling Value]]</f>
        <v>6.5044247787610643E-2</v>
      </c>
    </row>
    <row r="402" spans="1:27">
      <c r="A402">
        <v>44755</v>
      </c>
      <c r="B402" t="s">
        <v>27</v>
      </c>
      <c r="C402" t="s">
        <v>633</v>
      </c>
      <c r="D402">
        <v>7</v>
      </c>
      <c r="E402" t="s">
        <v>70</v>
      </c>
      <c r="F402" t="s">
        <v>71</v>
      </c>
      <c r="G402">
        <v>40</v>
      </c>
      <c r="H402" t="s">
        <v>100</v>
      </c>
      <c r="I402" t="s">
        <v>117</v>
      </c>
      <c r="J402" t="s">
        <v>125</v>
      </c>
      <c r="K402" s="4">
        <v>7</v>
      </c>
      <c r="L402" s="4">
        <v>8.33</v>
      </c>
      <c r="M402" s="4">
        <v>49</v>
      </c>
      <c r="N402" s="4">
        <v>58.31</v>
      </c>
      <c r="O402">
        <v>13</v>
      </c>
      <c r="P402" t="s">
        <v>132</v>
      </c>
      <c r="Q402">
        <v>2022</v>
      </c>
      <c r="R402" s="3">
        <v>44755</v>
      </c>
      <c r="S402" s="4">
        <v>23.324000000000002</v>
      </c>
      <c r="T402" s="4">
        <v>1.33</v>
      </c>
      <c r="U402" s="4">
        <v>9.31</v>
      </c>
      <c r="V402" s="23">
        <v>0.1596638655462185</v>
      </c>
      <c r="W402" t="s">
        <v>179</v>
      </c>
      <c r="X402" t="s">
        <v>216</v>
      </c>
      <c r="Y402" t="s">
        <v>625</v>
      </c>
      <c r="Z402" s="4">
        <f>Tabla1_1[[#This Row],[Total Selling Value]]-Tabla1_1[[#This Row],[total_discount_value]]-Tabla1_1[[#This Row],[Total Buying Value]]</f>
        <v>-14.013999999999996</v>
      </c>
      <c r="AA402" s="23">
        <f>Tabla1_1[[#This Row],[beneficio_descuento]]/Tabla1_1[[#This Row],[Total Selling Value]]</f>
        <v>-0.24033613445378144</v>
      </c>
    </row>
    <row r="403" spans="1:27">
      <c r="A403">
        <v>44756</v>
      </c>
      <c r="B403" t="s">
        <v>58</v>
      </c>
      <c r="C403" t="s">
        <v>634</v>
      </c>
      <c r="D403">
        <v>9</v>
      </c>
      <c r="E403" t="s">
        <v>70</v>
      </c>
      <c r="F403" t="s">
        <v>71</v>
      </c>
      <c r="G403">
        <v>45</v>
      </c>
      <c r="H403" t="s">
        <v>110</v>
      </c>
      <c r="I403" t="s">
        <v>121</v>
      </c>
      <c r="J403" t="s">
        <v>123</v>
      </c>
      <c r="K403" s="4">
        <v>95</v>
      </c>
      <c r="L403" s="4">
        <v>119.7</v>
      </c>
      <c r="M403" s="4">
        <v>855</v>
      </c>
      <c r="N403" s="4">
        <v>1077.3</v>
      </c>
      <c r="O403">
        <v>14</v>
      </c>
      <c r="P403" t="s">
        <v>132</v>
      </c>
      <c r="Q403">
        <v>2022</v>
      </c>
      <c r="R403" s="3">
        <v>44756</v>
      </c>
      <c r="S403" s="4">
        <v>484.78499999999997</v>
      </c>
      <c r="T403" s="4">
        <v>24.700000000000003</v>
      </c>
      <c r="U403" s="4">
        <v>222.3</v>
      </c>
      <c r="V403" s="23">
        <v>0.20634920634920637</v>
      </c>
      <c r="W403" t="s">
        <v>147</v>
      </c>
      <c r="X403" t="s">
        <v>216</v>
      </c>
      <c r="Y403" t="s">
        <v>625</v>
      </c>
      <c r="Z403" s="4">
        <f>Tabla1_1[[#This Row],[Total Selling Value]]-Tabla1_1[[#This Row],[total_discount_value]]-Tabla1_1[[#This Row],[Total Buying Value]]</f>
        <v>-262.48500000000001</v>
      </c>
      <c r="AA403" s="23">
        <f>Tabla1_1[[#This Row],[beneficio_descuento]]/Tabla1_1[[#This Row],[Total Selling Value]]</f>
        <v>-0.24365079365079367</v>
      </c>
    </row>
    <row r="404" spans="1:27">
      <c r="A404">
        <v>44757</v>
      </c>
      <c r="B404" t="s">
        <v>23</v>
      </c>
      <c r="C404" t="s">
        <v>635</v>
      </c>
      <c r="D404">
        <v>2</v>
      </c>
      <c r="E404" t="s">
        <v>71</v>
      </c>
      <c r="F404" t="s">
        <v>71</v>
      </c>
      <c r="G404">
        <v>40</v>
      </c>
      <c r="H404" t="s">
        <v>76</v>
      </c>
      <c r="I404" t="s">
        <v>119</v>
      </c>
      <c r="J404" t="s">
        <v>124</v>
      </c>
      <c r="K404" s="4">
        <v>44</v>
      </c>
      <c r="L404" s="4">
        <v>48.84</v>
      </c>
      <c r="M404" s="4">
        <v>88</v>
      </c>
      <c r="N404" s="4">
        <v>97.68</v>
      </c>
      <c r="O404">
        <v>15</v>
      </c>
      <c r="P404" t="s">
        <v>132</v>
      </c>
      <c r="Q404">
        <v>2022</v>
      </c>
      <c r="R404" s="3">
        <v>44757</v>
      </c>
      <c r="S404" s="4">
        <v>39.072000000000003</v>
      </c>
      <c r="T404" s="4">
        <v>4.8400000000000034</v>
      </c>
      <c r="U404" s="4">
        <v>9.6800000000000068</v>
      </c>
      <c r="V404" s="23">
        <v>9.9099099099099155E-2</v>
      </c>
      <c r="W404" t="s">
        <v>179</v>
      </c>
      <c r="X404" t="s">
        <v>216</v>
      </c>
      <c r="Y404" t="s">
        <v>625</v>
      </c>
      <c r="Z404" s="4">
        <f>Tabla1_1[[#This Row],[Total Selling Value]]-Tabla1_1[[#This Row],[total_discount_value]]-Tabla1_1[[#This Row],[Total Buying Value]]</f>
        <v>-29.391999999999996</v>
      </c>
      <c r="AA404" s="23">
        <f>Tabla1_1[[#This Row],[beneficio_descuento]]/Tabla1_1[[#This Row],[Total Selling Value]]</f>
        <v>-0.30090090090090083</v>
      </c>
    </row>
    <row r="405" spans="1:27">
      <c r="A405">
        <v>44759</v>
      </c>
      <c r="B405" t="s">
        <v>61</v>
      </c>
      <c r="C405" t="s">
        <v>636</v>
      </c>
      <c r="D405">
        <v>8</v>
      </c>
      <c r="E405" t="s">
        <v>71</v>
      </c>
      <c r="F405" t="s">
        <v>138</v>
      </c>
      <c r="G405">
        <v>21</v>
      </c>
      <c r="H405" t="s">
        <v>114</v>
      </c>
      <c r="I405" t="s">
        <v>118</v>
      </c>
      <c r="J405" t="s">
        <v>122</v>
      </c>
      <c r="K405" s="4">
        <v>138</v>
      </c>
      <c r="L405" s="4">
        <v>173.88</v>
      </c>
      <c r="M405" s="4">
        <v>1104</v>
      </c>
      <c r="N405" s="4">
        <v>1391.04</v>
      </c>
      <c r="O405">
        <v>17</v>
      </c>
      <c r="P405" t="s">
        <v>132</v>
      </c>
      <c r="Q405">
        <v>2022</v>
      </c>
      <c r="R405" s="3">
        <v>44759</v>
      </c>
      <c r="S405" s="4">
        <v>292.11840000000001</v>
      </c>
      <c r="T405" s="4">
        <v>35.879999999999995</v>
      </c>
      <c r="U405" s="4">
        <v>287.03999999999996</v>
      </c>
      <c r="V405" s="23">
        <v>0.20634920634920634</v>
      </c>
      <c r="W405" t="s">
        <v>147</v>
      </c>
      <c r="X405" t="s">
        <v>219</v>
      </c>
      <c r="Y405" t="s">
        <v>625</v>
      </c>
      <c r="Z405" s="4">
        <f>Tabla1_1[[#This Row],[Total Selling Value]]-Tabla1_1[[#This Row],[total_discount_value]]-Tabla1_1[[#This Row],[Total Buying Value]]</f>
        <v>-5.0784000000001015</v>
      </c>
      <c r="AA405" s="23">
        <f>Tabla1_1[[#This Row],[beneficio_descuento]]/Tabla1_1[[#This Row],[Total Selling Value]]</f>
        <v>-3.6507936507937239E-3</v>
      </c>
    </row>
    <row r="406" spans="1:27">
      <c r="A406">
        <v>44760</v>
      </c>
      <c r="B406" t="s">
        <v>40</v>
      </c>
      <c r="C406" t="s">
        <v>637</v>
      </c>
      <c r="D406">
        <v>12</v>
      </c>
      <c r="E406" t="s">
        <v>70</v>
      </c>
      <c r="F406" t="s">
        <v>71</v>
      </c>
      <c r="G406">
        <v>53</v>
      </c>
      <c r="H406" t="s">
        <v>90</v>
      </c>
      <c r="I406" t="s">
        <v>120</v>
      </c>
      <c r="J406" t="s">
        <v>122</v>
      </c>
      <c r="K406" s="4">
        <v>148</v>
      </c>
      <c r="L406" s="4">
        <v>164.28</v>
      </c>
      <c r="M406" s="4">
        <v>1776</v>
      </c>
      <c r="N406" s="4">
        <v>1971.36</v>
      </c>
      <c r="O406">
        <v>18</v>
      </c>
      <c r="P406" t="s">
        <v>132</v>
      </c>
      <c r="Q406">
        <v>2022</v>
      </c>
      <c r="R406" s="3">
        <v>44760</v>
      </c>
      <c r="S406" s="4">
        <v>1044.8208</v>
      </c>
      <c r="T406" s="4">
        <v>16.28</v>
      </c>
      <c r="U406" s="4">
        <v>195.36</v>
      </c>
      <c r="V406" s="23">
        <v>9.9099099099099114E-2</v>
      </c>
      <c r="W406" t="s">
        <v>178</v>
      </c>
      <c r="X406" t="s">
        <v>216</v>
      </c>
      <c r="Y406" t="s">
        <v>625</v>
      </c>
      <c r="Z406" s="4">
        <f>Tabla1_1[[#This Row],[Total Selling Value]]-Tabla1_1[[#This Row],[total_discount_value]]-Tabla1_1[[#This Row],[Total Buying Value]]</f>
        <v>-849.46080000000006</v>
      </c>
      <c r="AA406" s="23">
        <f>Tabla1_1[[#This Row],[beneficio_descuento]]/Tabla1_1[[#This Row],[Total Selling Value]]</f>
        <v>-0.43090090090090094</v>
      </c>
    </row>
    <row r="407" spans="1:27">
      <c r="A407">
        <v>44762</v>
      </c>
      <c r="B407" t="s">
        <v>30</v>
      </c>
      <c r="C407" t="s">
        <v>638</v>
      </c>
      <c r="D407">
        <v>8</v>
      </c>
      <c r="E407" t="s">
        <v>68</v>
      </c>
      <c r="F407" t="s">
        <v>71</v>
      </c>
      <c r="G407">
        <v>17</v>
      </c>
      <c r="H407" t="s">
        <v>80</v>
      </c>
      <c r="I407" t="s">
        <v>118</v>
      </c>
      <c r="J407" t="s">
        <v>122</v>
      </c>
      <c r="K407" s="4">
        <v>120</v>
      </c>
      <c r="L407" s="4">
        <v>162</v>
      </c>
      <c r="M407" s="4">
        <v>960</v>
      </c>
      <c r="N407" s="4">
        <v>1296</v>
      </c>
      <c r="O407">
        <v>20</v>
      </c>
      <c r="P407" t="s">
        <v>132</v>
      </c>
      <c r="Q407">
        <v>2022</v>
      </c>
      <c r="R407" s="3">
        <v>44762</v>
      </c>
      <c r="S407" s="4">
        <v>220.32000000000002</v>
      </c>
      <c r="T407" s="4">
        <v>42</v>
      </c>
      <c r="U407" s="4">
        <v>336</v>
      </c>
      <c r="V407" s="23">
        <v>0.25925925925925924</v>
      </c>
      <c r="W407" t="s">
        <v>147</v>
      </c>
      <c r="X407" t="s">
        <v>216</v>
      </c>
      <c r="Y407" t="s">
        <v>625</v>
      </c>
      <c r="Z407" s="4">
        <f>Tabla1_1[[#This Row],[Total Selling Value]]-Tabla1_1[[#This Row],[total_discount_value]]-Tabla1_1[[#This Row],[Total Buying Value]]</f>
        <v>115.68000000000006</v>
      </c>
      <c r="AA407" s="23">
        <f>Tabla1_1[[#This Row],[beneficio_descuento]]/Tabla1_1[[#This Row],[Total Selling Value]]</f>
        <v>8.9259259259259302E-2</v>
      </c>
    </row>
    <row r="408" spans="1:27">
      <c r="A408">
        <v>44764</v>
      </c>
      <c r="B408" t="s">
        <v>33</v>
      </c>
      <c r="C408" t="s">
        <v>639</v>
      </c>
      <c r="D408">
        <v>6</v>
      </c>
      <c r="E408" t="s">
        <v>70</v>
      </c>
      <c r="F408" t="s">
        <v>138</v>
      </c>
      <c r="G408">
        <v>20</v>
      </c>
      <c r="H408" t="s">
        <v>83</v>
      </c>
      <c r="I408" t="s">
        <v>121</v>
      </c>
      <c r="J408" t="s">
        <v>124</v>
      </c>
      <c r="K408" s="4">
        <v>55</v>
      </c>
      <c r="L408" s="4">
        <v>58.3</v>
      </c>
      <c r="M408" s="4">
        <v>330</v>
      </c>
      <c r="N408" s="4">
        <v>349.8</v>
      </c>
      <c r="O408">
        <v>22</v>
      </c>
      <c r="P408" t="s">
        <v>132</v>
      </c>
      <c r="Q408">
        <v>2022</v>
      </c>
      <c r="R408" s="3">
        <v>44764</v>
      </c>
      <c r="S408" s="4">
        <v>69.960000000000008</v>
      </c>
      <c r="T408" s="4">
        <v>3.2999999999999972</v>
      </c>
      <c r="U408" s="4">
        <v>19.799999999999983</v>
      </c>
      <c r="V408" s="23">
        <v>5.6603773584905613E-2</v>
      </c>
      <c r="W408" t="s">
        <v>179</v>
      </c>
      <c r="X408" t="s">
        <v>219</v>
      </c>
      <c r="Y408" t="s">
        <v>625</v>
      </c>
      <c r="Z408" s="4">
        <f>Tabla1_1[[#This Row],[Total Selling Value]]-Tabla1_1[[#This Row],[total_discount_value]]-Tabla1_1[[#This Row],[Total Buying Value]]</f>
        <v>-50.159999999999968</v>
      </c>
      <c r="AA408" s="23">
        <f>Tabla1_1[[#This Row],[beneficio_descuento]]/Tabla1_1[[#This Row],[Total Selling Value]]</f>
        <v>-0.14339622641509425</v>
      </c>
    </row>
    <row r="409" spans="1:27">
      <c r="A409">
        <v>44765</v>
      </c>
      <c r="B409" t="s">
        <v>50</v>
      </c>
      <c r="C409" t="s">
        <v>640</v>
      </c>
      <c r="D409">
        <v>2</v>
      </c>
      <c r="E409" t="s">
        <v>71</v>
      </c>
      <c r="F409" t="s">
        <v>71</v>
      </c>
      <c r="G409">
        <v>28</v>
      </c>
      <c r="H409" t="s">
        <v>102</v>
      </c>
      <c r="I409" t="s">
        <v>120</v>
      </c>
      <c r="J409" t="s">
        <v>125</v>
      </c>
      <c r="K409" s="4">
        <v>37</v>
      </c>
      <c r="L409" s="4">
        <v>49.21</v>
      </c>
      <c r="M409" s="4">
        <v>74</v>
      </c>
      <c r="N409" s="4">
        <v>98.42</v>
      </c>
      <c r="O409">
        <v>23</v>
      </c>
      <c r="P409" t="s">
        <v>132</v>
      </c>
      <c r="Q409">
        <v>2022</v>
      </c>
      <c r="R409" s="3">
        <v>44765</v>
      </c>
      <c r="S409" s="4">
        <v>27.557600000000004</v>
      </c>
      <c r="T409" s="4">
        <v>12.21</v>
      </c>
      <c r="U409" s="4">
        <v>24.42</v>
      </c>
      <c r="V409" s="23">
        <v>0.24812030075187971</v>
      </c>
      <c r="W409" t="s">
        <v>179</v>
      </c>
      <c r="X409" t="s">
        <v>216</v>
      </c>
      <c r="Y409" t="s">
        <v>625</v>
      </c>
      <c r="Z409" s="4">
        <f>Tabla1_1[[#This Row],[Total Selling Value]]-Tabla1_1[[#This Row],[total_discount_value]]-Tabla1_1[[#This Row],[Total Buying Value]]</f>
        <v>-3.1376000000000062</v>
      </c>
      <c r="AA409" s="23">
        <f>Tabla1_1[[#This Row],[beneficio_descuento]]/Tabla1_1[[#This Row],[Total Selling Value]]</f>
        <v>-3.1879699248120362E-2</v>
      </c>
    </row>
    <row r="410" spans="1:27">
      <c r="A410">
        <v>44766</v>
      </c>
      <c r="B410" t="s">
        <v>35</v>
      </c>
      <c r="C410" t="s">
        <v>641</v>
      </c>
      <c r="D410">
        <v>14</v>
      </c>
      <c r="E410" t="s">
        <v>70</v>
      </c>
      <c r="F410" t="s">
        <v>138</v>
      </c>
      <c r="G410">
        <v>5</v>
      </c>
      <c r="H410" t="s">
        <v>85</v>
      </c>
      <c r="I410" t="s">
        <v>119</v>
      </c>
      <c r="J410" t="s">
        <v>123</v>
      </c>
      <c r="K410" s="4">
        <v>75</v>
      </c>
      <c r="L410" s="4">
        <v>85.5</v>
      </c>
      <c r="M410" s="4">
        <v>1050</v>
      </c>
      <c r="N410" s="4">
        <v>1197</v>
      </c>
      <c r="O410">
        <v>24</v>
      </c>
      <c r="P410" t="s">
        <v>132</v>
      </c>
      <c r="Q410">
        <v>2022</v>
      </c>
      <c r="R410" s="3">
        <v>44766</v>
      </c>
      <c r="S410" s="4">
        <v>59.85</v>
      </c>
      <c r="T410" s="4">
        <v>10.5</v>
      </c>
      <c r="U410" s="4">
        <v>147</v>
      </c>
      <c r="V410" s="23">
        <v>0.12280701754385964</v>
      </c>
      <c r="W410" t="s">
        <v>147</v>
      </c>
      <c r="X410" t="s">
        <v>219</v>
      </c>
      <c r="Y410" t="s">
        <v>625</v>
      </c>
      <c r="Z410" s="4">
        <f>Tabla1_1[[#This Row],[Total Selling Value]]-Tabla1_1[[#This Row],[total_discount_value]]-Tabla1_1[[#This Row],[Total Buying Value]]</f>
        <v>87.150000000000091</v>
      </c>
      <c r="AA410" s="23">
        <f>Tabla1_1[[#This Row],[beneficio_descuento]]/Tabla1_1[[#This Row],[Total Selling Value]]</f>
        <v>7.2807017543859723E-2</v>
      </c>
    </row>
    <row r="411" spans="1:27">
      <c r="A411">
        <v>44766</v>
      </c>
      <c r="B411" t="s">
        <v>46</v>
      </c>
      <c r="C411" t="s">
        <v>642</v>
      </c>
      <c r="D411">
        <v>1</v>
      </c>
      <c r="E411" t="s">
        <v>71</v>
      </c>
      <c r="F411" t="s">
        <v>71</v>
      </c>
      <c r="G411">
        <v>17</v>
      </c>
      <c r="H411" t="s">
        <v>97</v>
      </c>
      <c r="I411" t="s">
        <v>121</v>
      </c>
      <c r="J411" t="s">
        <v>124</v>
      </c>
      <c r="K411" s="4">
        <v>48</v>
      </c>
      <c r="L411" s="4">
        <v>57.12</v>
      </c>
      <c r="M411" s="4">
        <v>48</v>
      </c>
      <c r="N411" s="4">
        <v>57.12</v>
      </c>
      <c r="O411">
        <v>24</v>
      </c>
      <c r="P411" t="s">
        <v>132</v>
      </c>
      <c r="Q411">
        <v>2022</v>
      </c>
      <c r="R411" s="3">
        <v>44766</v>
      </c>
      <c r="S411" s="4">
        <v>9.7103999999999999</v>
      </c>
      <c r="T411" s="4">
        <v>9.1199999999999974</v>
      </c>
      <c r="U411" s="4">
        <v>9.1199999999999974</v>
      </c>
      <c r="V411" s="23">
        <v>0.15966386554621845</v>
      </c>
      <c r="W411" t="s">
        <v>179</v>
      </c>
      <c r="X411" t="s">
        <v>216</v>
      </c>
      <c r="Y411" t="s">
        <v>625</v>
      </c>
      <c r="Z411" s="4">
        <f>Tabla1_1[[#This Row],[Total Selling Value]]-Tabla1_1[[#This Row],[total_discount_value]]-Tabla1_1[[#This Row],[Total Buying Value]]</f>
        <v>-0.59040000000000248</v>
      </c>
      <c r="AA411" s="23">
        <f>Tabla1_1[[#This Row],[beneficio_descuento]]/Tabla1_1[[#This Row],[Total Selling Value]]</f>
        <v>-1.0336134453781556E-2</v>
      </c>
    </row>
    <row r="412" spans="1:27">
      <c r="A412">
        <v>44767</v>
      </c>
      <c r="B412" t="s">
        <v>31</v>
      </c>
      <c r="C412" t="s">
        <v>643</v>
      </c>
      <c r="D412">
        <v>2</v>
      </c>
      <c r="E412" t="s">
        <v>70</v>
      </c>
      <c r="F412" t="s">
        <v>138</v>
      </c>
      <c r="G412">
        <v>26</v>
      </c>
      <c r="H412" t="s">
        <v>81</v>
      </c>
      <c r="I412" t="s">
        <v>118</v>
      </c>
      <c r="J412" t="s">
        <v>123</v>
      </c>
      <c r="K412" s="4">
        <v>76</v>
      </c>
      <c r="L412" s="4">
        <v>82.08</v>
      </c>
      <c r="M412" s="4">
        <v>152</v>
      </c>
      <c r="N412" s="4">
        <v>164.16</v>
      </c>
      <c r="O412">
        <v>25</v>
      </c>
      <c r="P412" t="s">
        <v>132</v>
      </c>
      <c r="Q412">
        <v>2022</v>
      </c>
      <c r="R412" s="3">
        <v>44767</v>
      </c>
      <c r="S412" s="4">
        <v>42.681600000000003</v>
      </c>
      <c r="T412" s="4">
        <v>6.0799999999999983</v>
      </c>
      <c r="U412" s="4">
        <v>12.159999999999997</v>
      </c>
      <c r="V412" s="23">
        <v>7.4074074074074056E-2</v>
      </c>
      <c r="W412" t="s">
        <v>179</v>
      </c>
      <c r="X412" t="s">
        <v>219</v>
      </c>
      <c r="Y412" t="s">
        <v>625</v>
      </c>
      <c r="Z412" s="4">
        <f>Tabla1_1[[#This Row],[Total Selling Value]]-Tabla1_1[[#This Row],[total_discount_value]]-Tabla1_1[[#This Row],[Total Buying Value]]</f>
        <v>-30.521600000000007</v>
      </c>
      <c r="AA412" s="23">
        <f>Tabla1_1[[#This Row],[beneficio_descuento]]/Tabla1_1[[#This Row],[Total Selling Value]]</f>
        <v>-0.18592592592592597</v>
      </c>
    </row>
    <row r="413" spans="1:27">
      <c r="A413">
        <v>44767</v>
      </c>
      <c r="B413" t="s">
        <v>59</v>
      </c>
      <c r="C413" t="s">
        <v>644</v>
      </c>
      <c r="D413">
        <v>12</v>
      </c>
      <c r="E413" t="s">
        <v>70</v>
      </c>
      <c r="F413" t="s">
        <v>138</v>
      </c>
      <c r="G413">
        <v>42</v>
      </c>
      <c r="H413" t="s">
        <v>111</v>
      </c>
      <c r="I413" t="s">
        <v>120</v>
      </c>
      <c r="J413" t="s">
        <v>122</v>
      </c>
      <c r="K413" s="4">
        <v>134</v>
      </c>
      <c r="L413" s="4">
        <v>156.78</v>
      </c>
      <c r="M413" s="4">
        <v>1608</v>
      </c>
      <c r="N413" s="4">
        <v>1881.36</v>
      </c>
      <c r="O413">
        <v>25</v>
      </c>
      <c r="P413" t="s">
        <v>132</v>
      </c>
      <c r="Q413">
        <v>2022</v>
      </c>
      <c r="R413" s="3">
        <v>44767</v>
      </c>
      <c r="S413" s="4">
        <v>790.17119999999989</v>
      </c>
      <c r="T413" s="4">
        <v>22.78</v>
      </c>
      <c r="U413" s="4">
        <v>273.36</v>
      </c>
      <c r="V413" s="23">
        <v>0.14529914529914531</v>
      </c>
      <c r="W413" t="s">
        <v>178</v>
      </c>
      <c r="X413" t="s">
        <v>219</v>
      </c>
      <c r="Y413" t="s">
        <v>625</v>
      </c>
      <c r="Z413" s="4">
        <f>Tabla1_1[[#This Row],[Total Selling Value]]-Tabla1_1[[#This Row],[total_discount_value]]-Tabla1_1[[#This Row],[Total Buying Value]]</f>
        <v>-516.8112000000001</v>
      </c>
      <c r="AA413" s="23">
        <f>Tabla1_1[[#This Row],[beneficio_descuento]]/Tabla1_1[[#This Row],[Total Selling Value]]</f>
        <v>-0.27470085470085476</v>
      </c>
    </row>
    <row r="414" spans="1:27">
      <c r="A414">
        <v>44767</v>
      </c>
      <c r="B414" t="s">
        <v>26</v>
      </c>
      <c r="C414" t="s">
        <v>645</v>
      </c>
      <c r="D414">
        <v>13</v>
      </c>
      <c r="E414" t="s">
        <v>71</v>
      </c>
      <c r="F414" t="s">
        <v>138</v>
      </c>
      <c r="G414">
        <v>21</v>
      </c>
      <c r="H414" t="s">
        <v>79</v>
      </c>
      <c r="I414" t="s">
        <v>119</v>
      </c>
      <c r="J414" t="s">
        <v>123</v>
      </c>
      <c r="K414" s="4">
        <v>71</v>
      </c>
      <c r="L414" s="4">
        <v>80.94</v>
      </c>
      <c r="M414" s="4">
        <v>923</v>
      </c>
      <c r="N414" s="4">
        <v>1052.22</v>
      </c>
      <c r="O414">
        <v>25</v>
      </c>
      <c r="P414" t="s">
        <v>132</v>
      </c>
      <c r="Q414">
        <v>2022</v>
      </c>
      <c r="R414" s="3">
        <v>44767</v>
      </c>
      <c r="S414" s="4">
        <v>220.96619999999999</v>
      </c>
      <c r="T414" s="4">
        <v>9.9399999999999977</v>
      </c>
      <c r="U414" s="4">
        <v>129.21999999999997</v>
      </c>
      <c r="V414" s="23">
        <v>0.12280701754385961</v>
      </c>
      <c r="W414" t="s">
        <v>147</v>
      </c>
      <c r="X414" t="s">
        <v>219</v>
      </c>
      <c r="Y414" t="s">
        <v>625</v>
      </c>
      <c r="Z414" s="4">
        <f>Tabla1_1[[#This Row],[Total Selling Value]]-Tabla1_1[[#This Row],[total_discount_value]]-Tabla1_1[[#This Row],[Total Buying Value]]</f>
        <v>-91.746199999999931</v>
      </c>
      <c r="AA414" s="23">
        <f>Tabla1_1[[#This Row],[beneficio_descuento]]/Tabla1_1[[#This Row],[Total Selling Value]]</f>
        <v>-8.7192982456140281E-2</v>
      </c>
    </row>
    <row r="415" spans="1:27">
      <c r="A415">
        <v>44768</v>
      </c>
      <c r="B415" t="s">
        <v>26</v>
      </c>
      <c r="C415" t="s">
        <v>646</v>
      </c>
      <c r="D415">
        <v>10</v>
      </c>
      <c r="E415" t="s">
        <v>71</v>
      </c>
      <c r="F415" t="s">
        <v>71</v>
      </c>
      <c r="G415">
        <v>28</v>
      </c>
      <c r="H415" t="s">
        <v>79</v>
      </c>
      <c r="I415" t="s">
        <v>119</v>
      </c>
      <c r="J415" t="s">
        <v>123</v>
      </c>
      <c r="K415" s="4">
        <v>71</v>
      </c>
      <c r="L415" s="4">
        <v>80.94</v>
      </c>
      <c r="M415" s="4">
        <v>710</v>
      </c>
      <c r="N415" s="4">
        <v>809.4</v>
      </c>
      <c r="O415">
        <v>26</v>
      </c>
      <c r="P415" t="s">
        <v>132</v>
      </c>
      <c r="Q415">
        <v>2022</v>
      </c>
      <c r="R415" s="3">
        <v>44768</v>
      </c>
      <c r="S415" s="4">
        <v>226.63200000000001</v>
      </c>
      <c r="T415" s="4">
        <v>9.9399999999999977</v>
      </c>
      <c r="U415" s="4">
        <v>99.399999999999977</v>
      </c>
      <c r="V415" s="23">
        <v>0.12280701754385963</v>
      </c>
      <c r="W415" t="s">
        <v>179</v>
      </c>
      <c r="X415" t="s">
        <v>216</v>
      </c>
      <c r="Y415" t="s">
        <v>625</v>
      </c>
      <c r="Z415" s="4">
        <f>Tabla1_1[[#This Row],[Total Selling Value]]-Tabla1_1[[#This Row],[total_discount_value]]-Tabla1_1[[#This Row],[Total Buying Value]]</f>
        <v>-127.23199999999997</v>
      </c>
      <c r="AA415" s="23">
        <f>Tabla1_1[[#This Row],[beneficio_descuento]]/Tabla1_1[[#This Row],[Total Selling Value]]</f>
        <v>-0.15719298245614033</v>
      </c>
    </row>
    <row r="416" spans="1:27">
      <c r="A416">
        <v>44768</v>
      </c>
      <c r="B416" t="s">
        <v>62</v>
      </c>
      <c r="C416" t="s">
        <v>647</v>
      </c>
      <c r="D416">
        <v>1</v>
      </c>
      <c r="E416" t="s">
        <v>71</v>
      </c>
      <c r="F416" t="s">
        <v>138</v>
      </c>
      <c r="G416">
        <v>20</v>
      </c>
      <c r="H416" t="s">
        <v>115</v>
      </c>
      <c r="I416" t="s">
        <v>121</v>
      </c>
      <c r="J416" t="s">
        <v>125</v>
      </c>
      <c r="K416" s="4">
        <v>18</v>
      </c>
      <c r="L416" s="4">
        <v>24.66</v>
      </c>
      <c r="M416" s="4">
        <v>18</v>
      </c>
      <c r="N416" s="4">
        <v>24.66</v>
      </c>
      <c r="O416">
        <v>26</v>
      </c>
      <c r="P416" t="s">
        <v>132</v>
      </c>
      <c r="Q416">
        <v>2022</v>
      </c>
      <c r="R416" s="3">
        <v>44768</v>
      </c>
      <c r="S416" s="4">
        <v>4.9320000000000004</v>
      </c>
      <c r="T416" s="4">
        <v>6.66</v>
      </c>
      <c r="U416" s="4">
        <v>6.66</v>
      </c>
      <c r="V416" s="23">
        <v>0.27007299270072993</v>
      </c>
      <c r="W416" t="s">
        <v>179</v>
      </c>
      <c r="X416" t="s">
        <v>219</v>
      </c>
      <c r="Y416" t="s">
        <v>625</v>
      </c>
      <c r="Z416" s="4">
        <f>Tabla1_1[[#This Row],[Total Selling Value]]-Tabla1_1[[#This Row],[total_discount_value]]-Tabla1_1[[#This Row],[Total Buying Value]]</f>
        <v>1.7280000000000015</v>
      </c>
      <c r="AA416" s="23">
        <f>Tabla1_1[[#This Row],[beneficio_descuento]]/Tabla1_1[[#This Row],[Total Selling Value]]</f>
        <v>7.0072992700729989E-2</v>
      </c>
    </row>
    <row r="417" spans="1:27">
      <c r="A417">
        <v>44776</v>
      </c>
      <c r="B417" t="s">
        <v>55</v>
      </c>
      <c r="C417" t="s">
        <v>648</v>
      </c>
      <c r="D417">
        <v>5</v>
      </c>
      <c r="E417" t="s">
        <v>70</v>
      </c>
      <c r="F417" t="s">
        <v>138</v>
      </c>
      <c r="G417">
        <v>21</v>
      </c>
      <c r="H417" t="s">
        <v>107</v>
      </c>
      <c r="I417" t="s">
        <v>120</v>
      </c>
      <c r="J417" t="s">
        <v>123</v>
      </c>
      <c r="K417" s="4">
        <v>73</v>
      </c>
      <c r="L417" s="4">
        <v>94.17</v>
      </c>
      <c r="M417" s="4">
        <v>365</v>
      </c>
      <c r="N417" s="4">
        <v>470.85</v>
      </c>
      <c r="O417">
        <v>3</v>
      </c>
      <c r="P417" t="s">
        <v>133</v>
      </c>
      <c r="Q417">
        <v>2022</v>
      </c>
      <c r="R417" s="3">
        <v>44776</v>
      </c>
      <c r="S417" s="4">
        <v>98.878500000000003</v>
      </c>
      <c r="T417" s="4">
        <v>21.17</v>
      </c>
      <c r="U417" s="4">
        <v>105.85000000000001</v>
      </c>
      <c r="V417" s="23">
        <v>0.22480620155038761</v>
      </c>
      <c r="W417" t="s">
        <v>179</v>
      </c>
      <c r="X417" t="s">
        <v>219</v>
      </c>
      <c r="Y417" t="s">
        <v>649</v>
      </c>
      <c r="Z417" s="4">
        <f>Tabla1_1[[#This Row],[Total Selling Value]]-Tabla1_1[[#This Row],[total_discount_value]]-Tabla1_1[[#This Row],[Total Buying Value]]</f>
        <v>6.9714999999999918</v>
      </c>
      <c r="AA417" s="23">
        <f>Tabla1_1[[#This Row],[beneficio_descuento]]/Tabla1_1[[#This Row],[Total Selling Value]]</f>
        <v>1.4806201550387579E-2</v>
      </c>
    </row>
    <row r="418" spans="1:27">
      <c r="A418">
        <v>44779</v>
      </c>
      <c r="B418" t="s">
        <v>41</v>
      </c>
      <c r="C418" t="s">
        <v>650</v>
      </c>
      <c r="D418">
        <v>9</v>
      </c>
      <c r="E418" t="s">
        <v>71</v>
      </c>
      <c r="F418" t="s">
        <v>71</v>
      </c>
      <c r="G418">
        <v>7</v>
      </c>
      <c r="H418" t="s">
        <v>91</v>
      </c>
      <c r="I418" t="s">
        <v>120</v>
      </c>
      <c r="J418" t="s">
        <v>125</v>
      </c>
      <c r="K418" s="4">
        <v>13</v>
      </c>
      <c r="L418" s="4">
        <v>16.64</v>
      </c>
      <c r="M418" s="4">
        <v>117</v>
      </c>
      <c r="N418" s="4">
        <v>149.76</v>
      </c>
      <c r="O418">
        <v>6</v>
      </c>
      <c r="P418" t="s">
        <v>133</v>
      </c>
      <c r="Q418">
        <v>2022</v>
      </c>
      <c r="R418" s="3">
        <v>44779</v>
      </c>
      <c r="S418" s="4">
        <v>10.4832</v>
      </c>
      <c r="T418" s="4">
        <v>3.6400000000000006</v>
      </c>
      <c r="U418" s="4">
        <v>32.760000000000005</v>
      </c>
      <c r="V418" s="23">
        <v>0.21875000000000006</v>
      </c>
      <c r="W418" t="s">
        <v>179</v>
      </c>
      <c r="X418" t="s">
        <v>216</v>
      </c>
      <c r="Y418" t="s">
        <v>649</v>
      </c>
      <c r="Z418" s="4">
        <f>Tabla1_1[[#This Row],[Total Selling Value]]-Tabla1_1[[#This Row],[total_discount_value]]-Tabla1_1[[#This Row],[Total Buying Value]]</f>
        <v>22.27679999999998</v>
      </c>
      <c r="AA418" s="23">
        <f>Tabla1_1[[#This Row],[beneficio_descuento]]/Tabla1_1[[#This Row],[Total Selling Value]]</f>
        <v>0.14874999999999988</v>
      </c>
    </row>
    <row r="419" spans="1:27">
      <c r="A419">
        <v>44781</v>
      </c>
      <c r="B419" t="s">
        <v>41</v>
      </c>
      <c r="C419" t="s">
        <v>651</v>
      </c>
      <c r="D419">
        <v>2</v>
      </c>
      <c r="E419" t="s">
        <v>70</v>
      </c>
      <c r="F419" t="s">
        <v>71</v>
      </c>
      <c r="G419">
        <v>35</v>
      </c>
      <c r="H419" t="s">
        <v>91</v>
      </c>
      <c r="I419" t="s">
        <v>120</v>
      </c>
      <c r="J419" t="s">
        <v>125</v>
      </c>
      <c r="K419" s="4">
        <v>13</v>
      </c>
      <c r="L419" s="4">
        <v>16.64</v>
      </c>
      <c r="M419" s="4">
        <v>26</v>
      </c>
      <c r="N419" s="4">
        <v>33.28</v>
      </c>
      <c r="O419">
        <v>8</v>
      </c>
      <c r="P419" t="s">
        <v>133</v>
      </c>
      <c r="Q419">
        <v>2022</v>
      </c>
      <c r="R419" s="3">
        <v>44781</v>
      </c>
      <c r="S419" s="4">
        <v>11.648</v>
      </c>
      <c r="T419" s="4">
        <v>3.6400000000000006</v>
      </c>
      <c r="U419" s="4">
        <v>7.2800000000000011</v>
      </c>
      <c r="V419" s="23">
        <v>0.21875000000000003</v>
      </c>
      <c r="W419" t="s">
        <v>179</v>
      </c>
      <c r="X419" t="s">
        <v>216</v>
      </c>
      <c r="Y419" t="s">
        <v>649</v>
      </c>
      <c r="Z419" s="4">
        <f>Tabla1_1[[#This Row],[Total Selling Value]]-Tabla1_1[[#This Row],[total_discount_value]]-Tabla1_1[[#This Row],[Total Buying Value]]</f>
        <v>-4.3679999999999986</v>
      </c>
      <c r="AA419" s="23">
        <f>Tabla1_1[[#This Row],[beneficio_descuento]]/Tabla1_1[[#This Row],[Total Selling Value]]</f>
        <v>-0.13124999999999995</v>
      </c>
    </row>
    <row r="420" spans="1:27">
      <c r="A420">
        <v>44781</v>
      </c>
      <c r="B420" t="s">
        <v>38</v>
      </c>
      <c r="C420" t="s">
        <v>652</v>
      </c>
      <c r="D420">
        <v>12</v>
      </c>
      <c r="E420" t="s">
        <v>70</v>
      </c>
      <c r="F420" t="s">
        <v>138</v>
      </c>
      <c r="G420">
        <v>18</v>
      </c>
      <c r="H420" t="s">
        <v>88</v>
      </c>
      <c r="I420" t="s">
        <v>121</v>
      </c>
      <c r="J420" t="s">
        <v>123</v>
      </c>
      <c r="K420" s="4">
        <v>89</v>
      </c>
      <c r="L420" s="4">
        <v>117.48</v>
      </c>
      <c r="M420" s="4">
        <v>1068</v>
      </c>
      <c r="N420" s="4">
        <v>1409.76</v>
      </c>
      <c r="O420">
        <v>8</v>
      </c>
      <c r="P420" t="s">
        <v>133</v>
      </c>
      <c r="Q420">
        <v>2022</v>
      </c>
      <c r="R420" s="3">
        <v>44781</v>
      </c>
      <c r="S420" s="4">
        <v>253.7568</v>
      </c>
      <c r="T420" s="4">
        <v>28.480000000000004</v>
      </c>
      <c r="U420" s="4">
        <v>341.76000000000005</v>
      </c>
      <c r="V420" s="23">
        <v>0.24242424242424246</v>
      </c>
      <c r="W420" t="s">
        <v>147</v>
      </c>
      <c r="X420" t="s">
        <v>219</v>
      </c>
      <c r="Y420" t="s">
        <v>649</v>
      </c>
      <c r="Z420" s="4">
        <f>Tabla1_1[[#This Row],[Total Selling Value]]-Tabla1_1[[#This Row],[total_discount_value]]-Tabla1_1[[#This Row],[Total Buying Value]]</f>
        <v>88.003200000000106</v>
      </c>
      <c r="AA420" s="23">
        <f>Tabla1_1[[#This Row],[beneficio_descuento]]/Tabla1_1[[#This Row],[Total Selling Value]]</f>
        <v>6.24242424242425E-2</v>
      </c>
    </row>
    <row r="421" spans="1:27">
      <c r="A421">
        <v>44781</v>
      </c>
      <c r="B421" t="s">
        <v>52</v>
      </c>
      <c r="C421" t="s">
        <v>653</v>
      </c>
      <c r="D421">
        <v>11</v>
      </c>
      <c r="E421" t="s">
        <v>70</v>
      </c>
      <c r="F421" t="s">
        <v>138</v>
      </c>
      <c r="G421">
        <v>24</v>
      </c>
      <c r="H421" t="s">
        <v>104</v>
      </c>
      <c r="I421" t="s">
        <v>117</v>
      </c>
      <c r="J421" t="s">
        <v>122</v>
      </c>
      <c r="K421" s="4">
        <v>126</v>
      </c>
      <c r="L421" s="4">
        <v>162.54</v>
      </c>
      <c r="M421" s="4">
        <v>1386</v>
      </c>
      <c r="N421" s="4">
        <v>1787.94</v>
      </c>
      <c r="O421">
        <v>8</v>
      </c>
      <c r="P421" t="s">
        <v>133</v>
      </c>
      <c r="Q421">
        <v>2022</v>
      </c>
      <c r="R421" s="3">
        <v>44781</v>
      </c>
      <c r="S421" s="4">
        <v>429.10559999999998</v>
      </c>
      <c r="T421" s="4">
        <v>36.539999999999992</v>
      </c>
      <c r="U421" s="4">
        <v>401.93999999999994</v>
      </c>
      <c r="V421" s="23">
        <v>0.22480620155038755</v>
      </c>
      <c r="W421" t="s">
        <v>147</v>
      </c>
      <c r="X421" t="s">
        <v>219</v>
      </c>
      <c r="Y421" t="s">
        <v>649</v>
      </c>
      <c r="Z421" s="4">
        <f>Tabla1_1[[#This Row],[Total Selling Value]]-Tabla1_1[[#This Row],[total_discount_value]]-Tabla1_1[[#This Row],[Total Buying Value]]</f>
        <v>-27.165599999999813</v>
      </c>
      <c r="AA421" s="23">
        <f>Tabla1_1[[#This Row],[beneficio_descuento]]/Tabla1_1[[#This Row],[Total Selling Value]]</f>
        <v>-1.5193798449612298E-2</v>
      </c>
    </row>
    <row r="422" spans="1:27">
      <c r="A422">
        <v>44787</v>
      </c>
      <c r="B422" t="s">
        <v>48</v>
      </c>
      <c r="C422" t="s">
        <v>654</v>
      </c>
      <c r="D422">
        <v>14</v>
      </c>
      <c r="E422" t="s">
        <v>70</v>
      </c>
      <c r="F422" t="s">
        <v>138</v>
      </c>
      <c r="G422">
        <v>44</v>
      </c>
      <c r="H422" t="s">
        <v>99</v>
      </c>
      <c r="I422" t="s">
        <v>121</v>
      </c>
      <c r="J422" t="s">
        <v>122</v>
      </c>
      <c r="K422" s="4">
        <v>148</v>
      </c>
      <c r="L422" s="4">
        <v>201.28</v>
      </c>
      <c r="M422" s="4">
        <v>2072</v>
      </c>
      <c r="N422" s="4">
        <v>2817.92</v>
      </c>
      <c r="O422">
        <v>14</v>
      </c>
      <c r="P422" t="s">
        <v>133</v>
      </c>
      <c r="Q422">
        <v>2022</v>
      </c>
      <c r="R422" s="3">
        <v>44787</v>
      </c>
      <c r="S422" s="4">
        <v>1239.8848</v>
      </c>
      <c r="T422" s="4">
        <v>53.28</v>
      </c>
      <c r="U422" s="4">
        <v>745.92000000000007</v>
      </c>
      <c r="V422" s="23">
        <v>0.26470588235294118</v>
      </c>
      <c r="W422" t="s">
        <v>178</v>
      </c>
      <c r="X422" t="s">
        <v>219</v>
      </c>
      <c r="Y422" t="s">
        <v>649</v>
      </c>
      <c r="Z422" s="4">
        <f>Tabla1_1[[#This Row],[Total Selling Value]]-Tabla1_1[[#This Row],[total_discount_value]]-Tabla1_1[[#This Row],[Total Buying Value]]</f>
        <v>-493.96479999999997</v>
      </c>
      <c r="AA422" s="23">
        <f>Tabla1_1[[#This Row],[beneficio_descuento]]/Tabla1_1[[#This Row],[Total Selling Value]]</f>
        <v>-0.17529411764705879</v>
      </c>
    </row>
    <row r="423" spans="1:27">
      <c r="A423">
        <v>44788</v>
      </c>
      <c r="B423" t="s">
        <v>51</v>
      </c>
      <c r="C423" t="s">
        <v>655</v>
      </c>
      <c r="D423">
        <v>10</v>
      </c>
      <c r="E423" t="s">
        <v>68</v>
      </c>
      <c r="F423" t="s">
        <v>138</v>
      </c>
      <c r="G423">
        <v>11</v>
      </c>
      <c r="H423" t="s">
        <v>103</v>
      </c>
      <c r="I423" t="s">
        <v>120</v>
      </c>
      <c r="J423" t="s">
        <v>124</v>
      </c>
      <c r="K423" s="4">
        <v>44</v>
      </c>
      <c r="L423" s="4">
        <v>48.4</v>
      </c>
      <c r="M423" s="4">
        <v>440</v>
      </c>
      <c r="N423" s="4">
        <v>484</v>
      </c>
      <c r="O423">
        <v>15</v>
      </c>
      <c r="P423" t="s">
        <v>133</v>
      </c>
      <c r="Q423">
        <v>2022</v>
      </c>
      <c r="R423" s="3">
        <v>44788</v>
      </c>
      <c r="S423" s="4">
        <v>53.24</v>
      </c>
      <c r="T423" s="4">
        <v>4.3999999999999986</v>
      </c>
      <c r="U423" s="4">
        <v>43.999999999999986</v>
      </c>
      <c r="V423" s="23">
        <v>9.0909090909090884E-2</v>
      </c>
      <c r="W423" t="s">
        <v>179</v>
      </c>
      <c r="X423" t="s">
        <v>219</v>
      </c>
      <c r="Y423" t="s">
        <v>649</v>
      </c>
      <c r="Z423" s="4">
        <f>Tabla1_1[[#This Row],[Total Selling Value]]-Tabla1_1[[#This Row],[total_discount_value]]-Tabla1_1[[#This Row],[Total Buying Value]]</f>
        <v>-9.2400000000000091</v>
      </c>
      <c r="AA423" s="23">
        <f>Tabla1_1[[#This Row],[beneficio_descuento]]/Tabla1_1[[#This Row],[Total Selling Value]]</f>
        <v>-1.909090909090911E-2</v>
      </c>
    </row>
    <row r="424" spans="1:27">
      <c r="A424">
        <v>44788</v>
      </c>
      <c r="B424" t="s">
        <v>47</v>
      </c>
      <c r="C424" t="s">
        <v>656</v>
      </c>
      <c r="D424">
        <v>7</v>
      </c>
      <c r="E424" t="s">
        <v>70</v>
      </c>
      <c r="F424" t="s">
        <v>71</v>
      </c>
      <c r="G424">
        <v>45</v>
      </c>
      <c r="H424" t="s">
        <v>98</v>
      </c>
      <c r="I424" t="s">
        <v>120</v>
      </c>
      <c r="J424" t="s">
        <v>125</v>
      </c>
      <c r="K424" s="4">
        <v>12</v>
      </c>
      <c r="L424" s="4">
        <v>15.72</v>
      </c>
      <c r="M424" s="4">
        <v>84</v>
      </c>
      <c r="N424" s="4">
        <v>110.04</v>
      </c>
      <c r="O424">
        <v>15</v>
      </c>
      <c r="P424" t="s">
        <v>133</v>
      </c>
      <c r="Q424">
        <v>2022</v>
      </c>
      <c r="R424" s="3">
        <v>44788</v>
      </c>
      <c r="S424" s="4">
        <v>49.518000000000001</v>
      </c>
      <c r="T424" s="4">
        <v>3.7200000000000006</v>
      </c>
      <c r="U424" s="4">
        <v>26.040000000000006</v>
      </c>
      <c r="V424" s="23">
        <v>0.23664122137404583</v>
      </c>
      <c r="W424" t="s">
        <v>179</v>
      </c>
      <c r="X424" t="s">
        <v>216</v>
      </c>
      <c r="Y424" t="s">
        <v>649</v>
      </c>
      <c r="Z424" s="4">
        <f>Tabla1_1[[#This Row],[Total Selling Value]]-Tabla1_1[[#This Row],[total_discount_value]]-Tabla1_1[[#This Row],[Total Buying Value]]</f>
        <v>-23.477999999999994</v>
      </c>
      <c r="AA424" s="23">
        <f>Tabla1_1[[#This Row],[beneficio_descuento]]/Tabla1_1[[#This Row],[Total Selling Value]]</f>
        <v>-0.21335877862595415</v>
      </c>
    </row>
    <row r="425" spans="1:27">
      <c r="A425">
        <v>44791</v>
      </c>
      <c r="B425" t="s">
        <v>39</v>
      </c>
      <c r="C425" t="s">
        <v>657</v>
      </c>
      <c r="D425">
        <v>8</v>
      </c>
      <c r="E425" t="s">
        <v>71</v>
      </c>
      <c r="F425" t="s">
        <v>71</v>
      </c>
      <c r="G425">
        <v>26</v>
      </c>
      <c r="H425" t="s">
        <v>89</v>
      </c>
      <c r="I425" t="s">
        <v>121</v>
      </c>
      <c r="J425" t="s">
        <v>124</v>
      </c>
      <c r="K425" s="4">
        <v>47</v>
      </c>
      <c r="L425" s="4">
        <v>53.11</v>
      </c>
      <c r="M425" s="4">
        <v>376</v>
      </c>
      <c r="N425" s="4">
        <v>424.88</v>
      </c>
      <c r="O425">
        <v>18</v>
      </c>
      <c r="P425" t="s">
        <v>133</v>
      </c>
      <c r="Q425">
        <v>2022</v>
      </c>
      <c r="R425" s="3">
        <v>44791</v>
      </c>
      <c r="S425" s="4">
        <v>110.4688</v>
      </c>
      <c r="T425" s="4">
        <v>6.1099999999999994</v>
      </c>
      <c r="U425" s="4">
        <v>48.879999999999995</v>
      </c>
      <c r="V425" s="23">
        <v>0.1150442477876106</v>
      </c>
      <c r="W425" t="s">
        <v>179</v>
      </c>
      <c r="X425" t="s">
        <v>216</v>
      </c>
      <c r="Y425" t="s">
        <v>649</v>
      </c>
      <c r="Z425" s="4">
        <f>Tabla1_1[[#This Row],[Total Selling Value]]-Tabla1_1[[#This Row],[total_discount_value]]-Tabla1_1[[#This Row],[Total Buying Value]]</f>
        <v>-61.588799999999992</v>
      </c>
      <c r="AA425" s="23">
        <f>Tabla1_1[[#This Row],[beneficio_descuento]]/Tabla1_1[[#This Row],[Total Selling Value]]</f>
        <v>-0.14495575221238935</v>
      </c>
    </row>
    <row r="426" spans="1:27">
      <c r="A426">
        <v>44791</v>
      </c>
      <c r="B426" t="s">
        <v>40</v>
      </c>
      <c r="C426" t="s">
        <v>658</v>
      </c>
      <c r="D426">
        <v>2</v>
      </c>
      <c r="E426" t="s">
        <v>71</v>
      </c>
      <c r="F426" t="s">
        <v>138</v>
      </c>
      <c r="G426">
        <v>14</v>
      </c>
      <c r="H426" t="s">
        <v>90</v>
      </c>
      <c r="I426" t="s">
        <v>120</v>
      </c>
      <c r="J426" t="s">
        <v>122</v>
      </c>
      <c r="K426" s="4">
        <v>148</v>
      </c>
      <c r="L426" s="4">
        <v>164.28</v>
      </c>
      <c r="M426" s="4">
        <v>296</v>
      </c>
      <c r="N426" s="4">
        <v>328.56</v>
      </c>
      <c r="O426">
        <v>18</v>
      </c>
      <c r="P426" t="s">
        <v>133</v>
      </c>
      <c r="Q426">
        <v>2022</v>
      </c>
      <c r="R426" s="3">
        <v>44791</v>
      </c>
      <c r="S426" s="4">
        <v>45.998400000000004</v>
      </c>
      <c r="T426" s="4">
        <v>16.28</v>
      </c>
      <c r="U426" s="4">
        <v>32.56</v>
      </c>
      <c r="V426" s="23">
        <v>9.90990990990991E-2</v>
      </c>
      <c r="W426" t="s">
        <v>179</v>
      </c>
      <c r="X426" t="s">
        <v>219</v>
      </c>
      <c r="Y426" t="s">
        <v>649</v>
      </c>
      <c r="Z426" s="4">
        <f>Tabla1_1[[#This Row],[Total Selling Value]]-Tabla1_1[[#This Row],[total_discount_value]]-Tabla1_1[[#This Row],[Total Buying Value]]</f>
        <v>-13.438400000000001</v>
      </c>
      <c r="AA426" s="23">
        <f>Tabla1_1[[#This Row],[beneficio_descuento]]/Tabla1_1[[#This Row],[Total Selling Value]]</f>
        <v>-4.0900900900900906E-2</v>
      </c>
    </row>
    <row r="427" spans="1:27">
      <c r="A427">
        <v>44792</v>
      </c>
      <c r="B427" t="s">
        <v>56</v>
      </c>
      <c r="C427" t="s">
        <v>659</v>
      </c>
      <c r="D427">
        <v>3</v>
      </c>
      <c r="E427" t="s">
        <v>71</v>
      </c>
      <c r="F427" t="s">
        <v>71</v>
      </c>
      <c r="G427">
        <v>5</v>
      </c>
      <c r="H427" t="s">
        <v>108</v>
      </c>
      <c r="I427" t="s">
        <v>119</v>
      </c>
      <c r="J427" t="s">
        <v>124</v>
      </c>
      <c r="K427" s="4">
        <v>43</v>
      </c>
      <c r="L427" s="4">
        <v>47.73</v>
      </c>
      <c r="M427" s="4">
        <v>129</v>
      </c>
      <c r="N427" s="4">
        <v>143.19</v>
      </c>
      <c r="O427">
        <v>19</v>
      </c>
      <c r="P427" t="s">
        <v>133</v>
      </c>
      <c r="Q427">
        <v>2022</v>
      </c>
      <c r="R427" s="3">
        <v>44792</v>
      </c>
      <c r="S427" s="4">
        <v>7.1595000000000004</v>
      </c>
      <c r="T427" s="4">
        <v>4.7299999999999969</v>
      </c>
      <c r="U427" s="4">
        <v>14.189999999999991</v>
      </c>
      <c r="V427" s="23">
        <v>9.9099099099099031E-2</v>
      </c>
      <c r="W427" t="s">
        <v>179</v>
      </c>
      <c r="X427" t="s">
        <v>216</v>
      </c>
      <c r="Y427" t="s">
        <v>649</v>
      </c>
      <c r="Z427" s="4">
        <f>Tabla1_1[[#This Row],[Total Selling Value]]-Tabla1_1[[#This Row],[total_discount_value]]-Tabla1_1[[#This Row],[Total Buying Value]]</f>
        <v>7.0304999999999893</v>
      </c>
      <c r="AA427" s="23">
        <f>Tabla1_1[[#This Row],[beneficio_descuento]]/Tabla1_1[[#This Row],[Total Selling Value]]</f>
        <v>4.9099099099099028E-2</v>
      </c>
    </row>
    <row r="428" spans="1:27">
      <c r="A428">
        <v>44793</v>
      </c>
      <c r="B428" t="s">
        <v>32</v>
      </c>
      <c r="C428" t="s">
        <v>660</v>
      </c>
      <c r="D428">
        <v>13</v>
      </c>
      <c r="E428" t="s">
        <v>70</v>
      </c>
      <c r="F428" t="s">
        <v>71</v>
      </c>
      <c r="G428">
        <v>38</v>
      </c>
      <c r="H428" t="s">
        <v>82</v>
      </c>
      <c r="I428" t="s">
        <v>117</v>
      </c>
      <c r="J428" t="s">
        <v>122</v>
      </c>
      <c r="K428" s="4">
        <v>141</v>
      </c>
      <c r="L428" s="4">
        <v>149.46</v>
      </c>
      <c r="M428" s="4">
        <v>1833</v>
      </c>
      <c r="N428" s="4">
        <v>1942.98</v>
      </c>
      <c r="O428">
        <v>20</v>
      </c>
      <c r="P428" t="s">
        <v>133</v>
      </c>
      <c r="Q428">
        <v>2022</v>
      </c>
      <c r="R428" s="3">
        <v>44793</v>
      </c>
      <c r="S428" s="4">
        <v>738.33240000000001</v>
      </c>
      <c r="T428" s="4">
        <v>8.460000000000008</v>
      </c>
      <c r="U428" s="4">
        <v>109.9800000000001</v>
      </c>
      <c r="V428" s="23">
        <v>5.660377358490571E-2</v>
      </c>
      <c r="W428" t="s">
        <v>178</v>
      </c>
      <c r="X428" t="s">
        <v>216</v>
      </c>
      <c r="Y428" t="s">
        <v>649</v>
      </c>
      <c r="Z428" s="4">
        <f>Tabla1_1[[#This Row],[Total Selling Value]]-Tabla1_1[[#This Row],[total_discount_value]]-Tabla1_1[[#This Row],[Total Buying Value]]</f>
        <v>-628.35239999999999</v>
      </c>
      <c r="AA428" s="23">
        <f>Tabla1_1[[#This Row],[beneficio_descuento]]/Tabla1_1[[#This Row],[Total Selling Value]]</f>
        <v>-0.32339622641509436</v>
      </c>
    </row>
    <row r="429" spans="1:27">
      <c r="A429">
        <v>44793</v>
      </c>
      <c r="B429" t="s">
        <v>58</v>
      </c>
      <c r="C429" t="s">
        <v>661</v>
      </c>
      <c r="D429">
        <v>14</v>
      </c>
      <c r="E429" t="s">
        <v>70</v>
      </c>
      <c r="F429" t="s">
        <v>71</v>
      </c>
      <c r="G429">
        <v>14</v>
      </c>
      <c r="H429" t="s">
        <v>110</v>
      </c>
      <c r="I429" t="s">
        <v>121</v>
      </c>
      <c r="J429" t="s">
        <v>123</v>
      </c>
      <c r="K429" s="4">
        <v>95</v>
      </c>
      <c r="L429" s="4">
        <v>119.7</v>
      </c>
      <c r="M429" s="4">
        <v>1330</v>
      </c>
      <c r="N429" s="4">
        <v>1675.8</v>
      </c>
      <c r="O429">
        <v>20</v>
      </c>
      <c r="P429" t="s">
        <v>133</v>
      </c>
      <c r="Q429">
        <v>2022</v>
      </c>
      <c r="R429" s="3">
        <v>44793</v>
      </c>
      <c r="S429" s="4">
        <v>234.61200000000002</v>
      </c>
      <c r="T429" s="4">
        <v>24.700000000000003</v>
      </c>
      <c r="U429" s="4">
        <v>345.80000000000007</v>
      </c>
      <c r="V429" s="23">
        <v>0.20634920634920639</v>
      </c>
      <c r="W429" t="s">
        <v>147</v>
      </c>
      <c r="X429" t="s">
        <v>216</v>
      </c>
      <c r="Y429" t="s">
        <v>649</v>
      </c>
      <c r="Z429" s="4">
        <f>Tabla1_1[[#This Row],[Total Selling Value]]-Tabla1_1[[#This Row],[total_discount_value]]-Tabla1_1[[#This Row],[Total Buying Value]]</f>
        <v>111.18799999999987</v>
      </c>
      <c r="AA429" s="23">
        <f>Tabla1_1[[#This Row],[beneficio_descuento]]/Tabla1_1[[#This Row],[Total Selling Value]]</f>
        <v>6.6349206349206283E-2</v>
      </c>
    </row>
    <row r="430" spans="1:27">
      <c r="A430">
        <v>44794</v>
      </c>
      <c r="B430" t="s">
        <v>41</v>
      </c>
      <c r="C430" t="s">
        <v>662</v>
      </c>
      <c r="D430">
        <v>4</v>
      </c>
      <c r="E430" t="s">
        <v>70</v>
      </c>
      <c r="F430" t="s">
        <v>71</v>
      </c>
      <c r="G430">
        <v>3</v>
      </c>
      <c r="H430" t="s">
        <v>91</v>
      </c>
      <c r="I430" t="s">
        <v>120</v>
      </c>
      <c r="J430" t="s">
        <v>125</v>
      </c>
      <c r="K430" s="4">
        <v>13</v>
      </c>
      <c r="L430" s="4">
        <v>16.64</v>
      </c>
      <c r="M430" s="4">
        <v>52</v>
      </c>
      <c r="N430" s="4">
        <v>66.56</v>
      </c>
      <c r="O430">
        <v>21</v>
      </c>
      <c r="P430" t="s">
        <v>133</v>
      </c>
      <c r="Q430">
        <v>2022</v>
      </c>
      <c r="R430" s="3">
        <v>44794</v>
      </c>
      <c r="S430" s="4">
        <v>1.9967999999999999</v>
      </c>
      <c r="T430" s="4">
        <v>3.6400000000000006</v>
      </c>
      <c r="U430" s="4">
        <v>14.560000000000002</v>
      </c>
      <c r="V430" s="23">
        <v>0.21875000000000003</v>
      </c>
      <c r="W430" t="s">
        <v>179</v>
      </c>
      <c r="X430" t="s">
        <v>216</v>
      </c>
      <c r="Y430" t="s">
        <v>649</v>
      </c>
      <c r="Z430" s="4">
        <f>Tabla1_1[[#This Row],[Total Selling Value]]-Tabla1_1[[#This Row],[total_discount_value]]-Tabla1_1[[#This Row],[Total Buying Value]]</f>
        <v>12.563200000000009</v>
      </c>
      <c r="AA430" s="23">
        <f>Tabla1_1[[#This Row],[beneficio_descuento]]/Tabla1_1[[#This Row],[Total Selling Value]]</f>
        <v>0.18875000000000014</v>
      </c>
    </row>
    <row r="431" spans="1:27">
      <c r="A431">
        <v>44796</v>
      </c>
      <c r="B431" t="s">
        <v>31</v>
      </c>
      <c r="C431" t="s">
        <v>663</v>
      </c>
      <c r="D431">
        <v>11</v>
      </c>
      <c r="E431" t="s">
        <v>71</v>
      </c>
      <c r="F431" t="s">
        <v>71</v>
      </c>
      <c r="G431">
        <v>30</v>
      </c>
      <c r="H431" t="s">
        <v>81</v>
      </c>
      <c r="I431" t="s">
        <v>118</v>
      </c>
      <c r="J431" t="s">
        <v>123</v>
      </c>
      <c r="K431" s="4">
        <v>76</v>
      </c>
      <c r="L431" s="4">
        <v>82.08</v>
      </c>
      <c r="M431" s="4">
        <v>836</v>
      </c>
      <c r="N431" s="4">
        <v>902.88</v>
      </c>
      <c r="O431">
        <v>23</v>
      </c>
      <c r="P431" t="s">
        <v>133</v>
      </c>
      <c r="Q431">
        <v>2022</v>
      </c>
      <c r="R431" s="3">
        <v>44796</v>
      </c>
      <c r="S431" s="4">
        <v>270.86399999999998</v>
      </c>
      <c r="T431" s="4">
        <v>6.0799999999999983</v>
      </c>
      <c r="U431" s="4">
        <v>66.879999999999981</v>
      </c>
      <c r="V431" s="23">
        <v>7.4074074074074056E-2</v>
      </c>
      <c r="W431" t="s">
        <v>147</v>
      </c>
      <c r="X431" t="s">
        <v>216</v>
      </c>
      <c r="Y431" t="s">
        <v>649</v>
      </c>
      <c r="Z431" s="4">
        <f>Tabla1_1[[#This Row],[Total Selling Value]]-Tabla1_1[[#This Row],[total_discount_value]]-Tabla1_1[[#This Row],[Total Buying Value]]</f>
        <v>-203.98399999999992</v>
      </c>
      <c r="AA431" s="23">
        <f>Tabla1_1[[#This Row],[beneficio_descuento]]/Tabla1_1[[#This Row],[Total Selling Value]]</f>
        <v>-0.22592592592592584</v>
      </c>
    </row>
    <row r="432" spans="1:27">
      <c r="A432">
        <v>44796</v>
      </c>
      <c r="B432" t="s">
        <v>39</v>
      </c>
      <c r="C432" t="s">
        <v>664</v>
      </c>
      <c r="D432">
        <v>14</v>
      </c>
      <c r="E432" t="s">
        <v>70</v>
      </c>
      <c r="F432" t="s">
        <v>138</v>
      </c>
      <c r="G432">
        <v>31</v>
      </c>
      <c r="H432" t="s">
        <v>89</v>
      </c>
      <c r="I432" t="s">
        <v>121</v>
      </c>
      <c r="J432" t="s">
        <v>124</v>
      </c>
      <c r="K432" s="4">
        <v>47</v>
      </c>
      <c r="L432" s="4">
        <v>53.11</v>
      </c>
      <c r="M432" s="4">
        <v>658</v>
      </c>
      <c r="N432" s="4">
        <v>743.54</v>
      </c>
      <c r="O432">
        <v>23</v>
      </c>
      <c r="P432" t="s">
        <v>133</v>
      </c>
      <c r="Q432">
        <v>2022</v>
      </c>
      <c r="R432" s="3">
        <v>44796</v>
      </c>
      <c r="S432" s="4">
        <v>230.4974</v>
      </c>
      <c r="T432" s="4">
        <v>6.1099999999999994</v>
      </c>
      <c r="U432" s="4">
        <v>85.539999999999992</v>
      </c>
      <c r="V432" s="23">
        <v>0.11504424778761062</v>
      </c>
      <c r="W432" t="s">
        <v>179</v>
      </c>
      <c r="X432" t="s">
        <v>219</v>
      </c>
      <c r="Y432" t="s">
        <v>649</v>
      </c>
      <c r="Z432" s="4">
        <f>Tabla1_1[[#This Row],[Total Selling Value]]-Tabla1_1[[#This Row],[total_discount_value]]-Tabla1_1[[#This Row],[Total Buying Value]]</f>
        <v>-144.95740000000001</v>
      </c>
      <c r="AA432" s="23">
        <f>Tabla1_1[[#This Row],[beneficio_descuento]]/Tabla1_1[[#This Row],[Total Selling Value]]</f>
        <v>-0.19495575221238939</v>
      </c>
    </row>
    <row r="433" spans="1:27">
      <c r="A433">
        <v>44797</v>
      </c>
      <c r="B433" t="s">
        <v>44</v>
      </c>
      <c r="C433" t="s">
        <v>665</v>
      </c>
      <c r="D433">
        <v>5</v>
      </c>
      <c r="E433" t="s">
        <v>70</v>
      </c>
      <c r="F433" t="s">
        <v>138</v>
      </c>
      <c r="G433">
        <v>50</v>
      </c>
      <c r="H433" t="s">
        <v>95</v>
      </c>
      <c r="I433" t="s">
        <v>119</v>
      </c>
      <c r="J433" t="s">
        <v>122</v>
      </c>
      <c r="K433" s="4">
        <v>133</v>
      </c>
      <c r="L433" s="4">
        <v>155.61000000000001</v>
      </c>
      <c r="M433" s="4">
        <v>665</v>
      </c>
      <c r="N433" s="4">
        <v>778.05000000000007</v>
      </c>
      <c r="O433">
        <v>24</v>
      </c>
      <c r="P433" t="s">
        <v>133</v>
      </c>
      <c r="Q433">
        <v>2022</v>
      </c>
      <c r="R433" s="3">
        <v>44797</v>
      </c>
      <c r="S433" s="4">
        <v>389.02500000000003</v>
      </c>
      <c r="T433" s="4">
        <v>22.610000000000014</v>
      </c>
      <c r="U433" s="4">
        <v>113.05000000000007</v>
      </c>
      <c r="V433" s="23">
        <v>0.14529914529914537</v>
      </c>
      <c r="W433" t="s">
        <v>179</v>
      </c>
      <c r="X433" t="s">
        <v>219</v>
      </c>
      <c r="Y433" t="s">
        <v>649</v>
      </c>
      <c r="Z433" s="4">
        <f>Tabla1_1[[#This Row],[Total Selling Value]]-Tabla1_1[[#This Row],[total_discount_value]]-Tabla1_1[[#This Row],[Total Buying Value]]</f>
        <v>-275.97499999999997</v>
      </c>
      <c r="AA433" s="23">
        <f>Tabla1_1[[#This Row],[beneficio_descuento]]/Tabla1_1[[#This Row],[Total Selling Value]]</f>
        <v>-0.35470085470085461</v>
      </c>
    </row>
    <row r="434" spans="1:27">
      <c r="A434">
        <v>44799</v>
      </c>
      <c r="B434" t="s">
        <v>60</v>
      </c>
      <c r="C434" t="s">
        <v>666</v>
      </c>
      <c r="D434">
        <v>13</v>
      </c>
      <c r="E434" t="s">
        <v>68</v>
      </c>
      <c r="F434" t="s">
        <v>138</v>
      </c>
      <c r="G434">
        <v>18</v>
      </c>
      <c r="H434" t="s">
        <v>112</v>
      </c>
      <c r="I434" t="s">
        <v>120</v>
      </c>
      <c r="J434" t="s">
        <v>122</v>
      </c>
      <c r="K434" s="4">
        <v>150</v>
      </c>
      <c r="L434" s="4">
        <v>210</v>
      </c>
      <c r="M434" s="4">
        <v>1950</v>
      </c>
      <c r="N434" s="4">
        <v>2730</v>
      </c>
      <c r="O434">
        <v>26</v>
      </c>
      <c r="P434" t="s">
        <v>133</v>
      </c>
      <c r="Q434">
        <v>2022</v>
      </c>
      <c r="R434" s="3">
        <v>44799</v>
      </c>
      <c r="S434" s="4">
        <v>491.4</v>
      </c>
      <c r="T434" s="4">
        <v>60</v>
      </c>
      <c r="U434" s="4">
        <v>780</v>
      </c>
      <c r="V434" s="23">
        <v>0.2857142857142857</v>
      </c>
      <c r="W434" t="s">
        <v>178</v>
      </c>
      <c r="X434" t="s">
        <v>219</v>
      </c>
      <c r="Y434" t="s">
        <v>649</v>
      </c>
      <c r="Z434" s="4">
        <f>Tabla1_1[[#This Row],[Total Selling Value]]-Tabla1_1[[#This Row],[total_discount_value]]-Tabla1_1[[#This Row],[Total Buying Value]]</f>
        <v>288.59999999999991</v>
      </c>
      <c r="AA434" s="23">
        <f>Tabla1_1[[#This Row],[beneficio_descuento]]/Tabla1_1[[#This Row],[Total Selling Value]]</f>
        <v>0.10571428571428568</v>
      </c>
    </row>
    <row r="435" spans="1:27">
      <c r="A435">
        <v>44799</v>
      </c>
      <c r="B435" t="s">
        <v>28</v>
      </c>
      <c r="C435" t="s">
        <v>667</v>
      </c>
      <c r="D435">
        <v>8</v>
      </c>
      <c r="E435" t="s">
        <v>71</v>
      </c>
      <c r="F435" t="s">
        <v>71</v>
      </c>
      <c r="G435">
        <v>27</v>
      </c>
      <c r="H435" t="s">
        <v>93</v>
      </c>
      <c r="I435" t="s">
        <v>118</v>
      </c>
      <c r="J435" t="s">
        <v>123</v>
      </c>
      <c r="K435" s="4">
        <v>67</v>
      </c>
      <c r="L435" s="4">
        <v>85.76</v>
      </c>
      <c r="M435" s="4">
        <v>536</v>
      </c>
      <c r="N435" s="4">
        <v>686.08</v>
      </c>
      <c r="O435">
        <v>26</v>
      </c>
      <c r="P435" t="s">
        <v>133</v>
      </c>
      <c r="Q435">
        <v>2022</v>
      </c>
      <c r="R435" s="3">
        <v>44799</v>
      </c>
      <c r="S435" s="4">
        <v>185.24160000000003</v>
      </c>
      <c r="T435" s="4">
        <v>18.760000000000005</v>
      </c>
      <c r="U435" s="4">
        <v>150.08000000000004</v>
      </c>
      <c r="V435" s="23">
        <v>0.21875000000000006</v>
      </c>
      <c r="W435" t="s">
        <v>179</v>
      </c>
      <c r="X435" t="s">
        <v>216</v>
      </c>
      <c r="Y435" t="s">
        <v>649</v>
      </c>
      <c r="Z435" s="4">
        <f>Tabla1_1[[#This Row],[Total Selling Value]]-Tabla1_1[[#This Row],[total_discount_value]]-Tabla1_1[[#This Row],[Total Buying Value]]</f>
        <v>-35.161600000000021</v>
      </c>
      <c r="AA435" s="23">
        <f>Tabla1_1[[#This Row],[beneficio_descuento]]/Tabla1_1[[#This Row],[Total Selling Value]]</f>
        <v>-5.1250000000000025E-2</v>
      </c>
    </row>
    <row r="436" spans="1:27">
      <c r="A436">
        <v>44800</v>
      </c>
      <c r="B436" t="s">
        <v>54</v>
      </c>
      <c r="C436" t="s">
        <v>668</v>
      </c>
      <c r="D436">
        <v>15</v>
      </c>
      <c r="E436" t="s">
        <v>68</v>
      </c>
      <c r="F436" t="s">
        <v>71</v>
      </c>
      <c r="G436">
        <v>32</v>
      </c>
      <c r="H436" t="s">
        <v>106</v>
      </c>
      <c r="I436" t="s">
        <v>118</v>
      </c>
      <c r="J436" t="s">
        <v>125</v>
      </c>
      <c r="K436" s="4">
        <v>37</v>
      </c>
      <c r="L436" s="4">
        <v>42.55</v>
      </c>
      <c r="M436" s="4">
        <v>555</v>
      </c>
      <c r="N436" s="4">
        <v>638.25</v>
      </c>
      <c r="O436">
        <v>27</v>
      </c>
      <c r="P436" t="s">
        <v>133</v>
      </c>
      <c r="Q436">
        <v>2022</v>
      </c>
      <c r="R436" s="3">
        <v>44800</v>
      </c>
      <c r="S436" s="4">
        <v>204.24</v>
      </c>
      <c r="T436" s="4">
        <v>5.5499999999999972</v>
      </c>
      <c r="U436" s="4">
        <v>83.249999999999957</v>
      </c>
      <c r="V436" s="23">
        <v>0.13043478260869559</v>
      </c>
      <c r="W436" t="s">
        <v>179</v>
      </c>
      <c r="X436" t="s">
        <v>216</v>
      </c>
      <c r="Y436" t="s">
        <v>649</v>
      </c>
      <c r="Z436" s="4">
        <f>Tabla1_1[[#This Row],[Total Selling Value]]-Tabla1_1[[#This Row],[total_discount_value]]-Tabla1_1[[#This Row],[Total Buying Value]]</f>
        <v>-120.99000000000001</v>
      </c>
      <c r="AA436" s="23">
        <f>Tabla1_1[[#This Row],[beneficio_descuento]]/Tabla1_1[[#This Row],[Total Selling Value]]</f>
        <v>-0.18956521739130436</v>
      </c>
    </row>
    <row r="437" spans="1:27">
      <c r="A437">
        <v>44801</v>
      </c>
      <c r="B437" t="s">
        <v>44</v>
      </c>
      <c r="C437" t="s">
        <v>669</v>
      </c>
      <c r="D437">
        <v>9</v>
      </c>
      <c r="E437" t="s">
        <v>71</v>
      </c>
      <c r="F437" t="s">
        <v>71</v>
      </c>
      <c r="G437">
        <v>13</v>
      </c>
      <c r="H437" t="s">
        <v>95</v>
      </c>
      <c r="I437" t="s">
        <v>119</v>
      </c>
      <c r="J437" t="s">
        <v>122</v>
      </c>
      <c r="K437" s="4">
        <v>133</v>
      </c>
      <c r="L437" s="4">
        <v>155.61000000000001</v>
      </c>
      <c r="M437" s="4">
        <v>1197</v>
      </c>
      <c r="N437" s="4">
        <v>1400.49</v>
      </c>
      <c r="O437">
        <v>28</v>
      </c>
      <c r="P437" t="s">
        <v>133</v>
      </c>
      <c r="Q437">
        <v>2022</v>
      </c>
      <c r="R437" s="3">
        <v>44801</v>
      </c>
      <c r="S437" s="4">
        <v>182.06370000000001</v>
      </c>
      <c r="T437" s="4">
        <v>22.610000000000014</v>
      </c>
      <c r="U437" s="4">
        <v>203.49000000000012</v>
      </c>
      <c r="V437" s="23">
        <v>0.14529914529914539</v>
      </c>
      <c r="W437" t="s">
        <v>147</v>
      </c>
      <c r="X437" t="s">
        <v>216</v>
      </c>
      <c r="Y437" t="s">
        <v>649</v>
      </c>
      <c r="Z437" s="4">
        <f>Tabla1_1[[#This Row],[Total Selling Value]]-Tabla1_1[[#This Row],[total_discount_value]]-Tabla1_1[[#This Row],[Total Buying Value]]</f>
        <v>21.426300000000083</v>
      </c>
      <c r="AA437" s="23">
        <f>Tabla1_1[[#This Row],[beneficio_descuento]]/Tabla1_1[[#This Row],[Total Selling Value]]</f>
        <v>1.5299145299145358E-2</v>
      </c>
    </row>
    <row r="438" spans="1:27">
      <c r="A438">
        <v>44801</v>
      </c>
      <c r="B438" t="s">
        <v>54</v>
      </c>
      <c r="C438" t="s">
        <v>670</v>
      </c>
      <c r="D438">
        <v>5</v>
      </c>
      <c r="E438" t="s">
        <v>70</v>
      </c>
      <c r="F438" t="s">
        <v>71</v>
      </c>
      <c r="G438">
        <v>47</v>
      </c>
      <c r="H438" t="s">
        <v>106</v>
      </c>
      <c r="I438" t="s">
        <v>118</v>
      </c>
      <c r="J438" t="s">
        <v>125</v>
      </c>
      <c r="K438" s="4">
        <v>37</v>
      </c>
      <c r="L438" s="4">
        <v>42.55</v>
      </c>
      <c r="M438" s="4">
        <v>185</v>
      </c>
      <c r="N438" s="4">
        <v>212.75</v>
      </c>
      <c r="O438">
        <v>28</v>
      </c>
      <c r="P438" t="s">
        <v>133</v>
      </c>
      <c r="Q438">
        <v>2022</v>
      </c>
      <c r="R438" s="3">
        <v>44801</v>
      </c>
      <c r="S438" s="4">
        <v>99.992499999999993</v>
      </c>
      <c r="T438" s="4">
        <v>5.5499999999999972</v>
      </c>
      <c r="U438" s="4">
        <v>27.749999999999986</v>
      </c>
      <c r="V438" s="23">
        <v>0.13043478260869559</v>
      </c>
      <c r="W438" t="s">
        <v>179</v>
      </c>
      <c r="X438" t="s">
        <v>216</v>
      </c>
      <c r="Y438" t="s">
        <v>649</v>
      </c>
      <c r="Z438" s="4">
        <f>Tabla1_1[[#This Row],[Total Selling Value]]-Tabla1_1[[#This Row],[total_discount_value]]-Tabla1_1[[#This Row],[Total Buying Value]]</f>
        <v>-72.242499999999993</v>
      </c>
      <c r="AA438" s="23">
        <f>Tabla1_1[[#This Row],[beneficio_descuento]]/Tabla1_1[[#This Row],[Total Selling Value]]</f>
        <v>-0.3395652173913043</v>
      </c>
    </row>
    <row r="439" spans="1:27">
      <c r="A439">
        <v>44803</v>
      </c>
      <c r="B439" t="s">
        <v>35</v>
      </c>
      <c r="C439" t="s">
        <v>671</v>
      </c>
      <c r="D439">
        <v>6</v>
      </c>
      <c r="E439" t="s">
        <v>71</v>
      </c>
      <c r="F439" t="s">
        <v>138</v>
      </c>
      <c r="G439">
        <v>50</v>
      </c>
      <c r="H439" t="s">
        <v>85</v>
      </c>
      <c r="I439" t="s">
        <v>119</v>
      </c>
      <c r="J439" t="s">
        <v>123</v>
      </c>
      <c r="K439" s="4">
        <v>75</v>
      </c>
      <c r="L439" s="4">
        <v>85.5</v>
      </c>
      <c r="M439" s="4">
        <v>450</v>
      </c>
      <c r="N439" s="4">
        <v>513</v>
      </c>
      <c r="O439">
        <v>30</v>
      </c>
      <c r="P439" t="s">
        <v>133</v>
      </c>
      <c r="Q439">
        <v>2022</v>
      </c>
      <c r="R439" s="3">
        <v>44803</v>
      </c>
      <c r="S439" s="4">
        <v>256.5</v>
      </c>
      <c r="T439" s="4">
        <v>10.5</v>
      </c>
      <c r="U439" s="4">
        <v>63</v>
      </c>
      <c r="V439" s="23">
        <v>0.12280701754385964</v>
      </c>
      <c r="W439" t="s">
        <v>179</v>
      </c>
      <c r="X439" t="s">
        <v>219</v>
      </c>
      <c r="Y439" t="s">
        <v>649</v>
      </c>
      <c r="Z439" s="4">
        <f>Tabla1_1[[#This Row],[Total Selling Value]]-Tabla1_1[[#This Row],[total_discount_value]]-Tabla1_1[[#This Row],[Total Buying Value]]</f>
        <v>-193.5</v>
      </c>
      <c r="AA439" s="23">
        <f>Tabla1_1[[#This Row],[beneficio_descuento]]/Tabla1_1[[#This Row],[Total Selling Value]]</f>
        <v>-0.37719298245614036</v>
      </c>
    </row>
    <row r="440" spans="1:27">
      <c r="A440">
        <v>44803</v>
      </c>
      <c r="B440" t="s">
        <v>43</v>
      </c>
      <c r="C440" t="s">
        <v>672</v>
      </c>
      <c r="D440">
        <v>6</v>
      </c>
      <c r="E440" t="s">
        <v>70</v>
      </c>
      <c r="F440" t="s">
        <v>138</v>
      </c>
      <c r="G440">
        <v>53</v>
      </c>
      <c r="H440" t="s">
        <v>94</v>
      </c>
      <c r="I440" t="s">
        <v>118</v>
      </c>
      <c r="J440" t="s">
        <v>123</v>
      </c>
      <c r="K440" s="4">
        <v>67</v>
      </c>
      <c r="L440" s="4">
        <v>83.08</v>
      </c>
      <c r="M440" s="4">
        <v>402</v>
      </c>
      <c r="N440" s="4">
        <v>498.48</v>
      </c>
      <c r="O440">
        <v>30</v>
      </c>
      <c r="P440" t="s">
        <v>133</v>
      </c>
      <c r="Q440">
        <v>2022</v>
      </c>
      <c r="R440" s="3">
        <v>44803</v>
      </c>
      <c r="S440" s="4">
        <v>264.19440000000003</v>
      </c>
      <c r="T440" s="4">
        <v>16.079999999999998</v>
      </c>
      <c r="U440" s="4">
        <v>96.47999999999999</v>
      </c>
      <c r="V440" s="23">
        <v>0.19354838709677416</v>
      </c>
      <c r="W440" t="s">
        <v>179</v>
      </c>
      <c r="X440" t="s">
        <v>219</v>
      </c>
      <c r="Y440" t="s">
        <v>649</v>
      </c>
      <c r="Z440" s="4">
        <f>Tabla1_1[[#This Row],[Total Selling Value]]-Tabla1_1[[#This Row],[total_discount_value]]-Tabla1_1[[#This Row],[Total Buying Value]]</f>
        <v>-167.71440000000001</v>
      </c>
      <c r="AA440" s="23">
        <f>Tabla1_1[[#This Row],[beneficio_descuento]]/Tabla1_1[[#This Row],[Total Selling Value]]</f>
        <v>-0.33645161290322584</v>
      </c>
    </row>
    <row r="441" spans="1:27">
      <c r="A441">
        <v>44803</v>
      </c>
      <c r="B441" t="s">
        <v>27</v>
      </c>
      <c r="C441" t="s">
        <v>673</v>
      </c>
      <c r="D441">
        <v>5</v>
      </c>
      <c r="E441" t="s">
        <v>70</v>
      </c>
      <c r="F441" t="s">
        <v>138</v>
      </c>
      <c r="G441">
        <v>44</v>
      </c>
      <c r="H441" t="s">
        <v>100</v>
      </c>
      <c r="I441" t="s">
        <v>117</v>
      </c>
      <c r="J441" t="s">
        <v>125</v>
      </c>
      <c r="K441" s="4">
        <v>7</v>
      </c>
      <c r="L441" s="4">
        <v>8.33</v>
      </c>
      <c r="M441" s="4">
        <v>35</v>
      </c>
      <c r="N441" s="4">
        <v>41.65</v>
      </c>
      <c r="O441">
        <v>30</v>
      </c>
      <c r="P441" t="s">
        <v>133</v>
      </c>
      <c r="Q441">
        <v>2022</v>
      </c>
      <c r="R441" s="3">
        <v>44803</v>
      </c>
      <c r="S441" s="4">
        <v>18.326000000000001</v>
      </c>
      <c r="T441" s="4">
        <v>1.33</v>
      </c>
      <c r="U441" s="4">
        <v>6.65</v>
      </c>
      <c r="V441" s="23">
        <v>0.1596638655462185</v>
      </c>
      <c r="W441" t="s">
        <v>179</v>
      </c>
      <c r="X441" t="s">
        <v>219</v>
      </c>
      <c r="Y441" t="s">
        <v>649</v>
      </c>
      <c r="Z441" s="4">
        <f>Tabla1_1[[#This Row],[Total Selling Value]]-Tabla1_1[[#This Row],[total_discount_value]]-Tabla1_1[[#This Row],[Total Buying Value]]</f>
        <v>-11.676000000000002</v>
      </c>
      <c r="AA441" s="23">
        <f>Tabla1_1[[#This Row],[beneficio_descuento]]/Tabla1_1[[#This Row],[Total Selling Value]]</f>
        <v>-0.28033613445378158</v>
      </c>
    </row>
    <row r="442" spans="1:27">
      <c r="A442">
        <v>44804</v>
      </c>
      <c r="B442" t="s">
        <v>47</v>
      </c>
      <c r="C442" t="s">
        <v>674</v>
      </c>
      <c r="D442">
        <v>13</v>
      </c>
      <c r="E442" t="s">
        <v>70</v>
      </c>
      <c r="F442" t="s">
        <v>138</v>
      </c>
      <c r="G442">
        <v>14</v>
      </c>
      <c r="H442" t="s">
        <v>98</v>
      </c>
      <c r="I442" t="s">
        <v>120</v>
      </c>
      <c r="J442" t="s">
        <v>125</v>
      </c>
      <c r="K442" s="4">
        <v>12</v>
      </c>
      <c r="L442" s="4">
        <v>15.72</v>
      </c>
      <c r="M442" s="4">
        <v>156</v>
      </c>
      <c r="N442" s="4">
        <v>204.36</v>
      </c>
      <c r="O442">
        <v>31</v>
      </c>
      <c r="P442" t="s">
        <v>133</v>
      </c>
      <c r="Q442">
        <v>2022</v>
      </c>
      <c r="R442" s="3">
        <v>44804</v>
      </c>
      <c r="S442" s="4">
        <v>28.610400000000006</v>
      </c>
      <c r="T442" s="4">
        <v>3.7200000000000006</v>
      </c>
      <c r="U442" s="4">
        <v>48.360000000000007</v>
      </c>
      <c r="V442" s="23">
        <v>0.23664122137404581</v>
      </c>
      <c r="W442" t="s">
        <v>179</v>
      </c>
      <c r="X442" t="s">
        <v>219</v>
      </c>
      <c r="Y442" t="s">
        <v>649</v>
      </c>
      <c r="Z442" s="4">
        <f>Tabla1_1[[#This Row],[Total Selling Value]]-Tabla1_1[[#This Row],[total_discount_value]]-Tabla1_1[[#This Row],[Total Buying Value]]</f>
        <v>19.749600000000015</v>
      </c>
      <c r="AA442" s="23">
        <f>Tabla1_1[[#This Row],[beneficio_descuento]]/Tabla1_1[[#This Row],[Total Selling Value]]</f>
        <v>9.6641221374045863E-2</v>
      </c>
    </row>
    <row r="443" spans="1:27">
      <c r="A443">
        <v>44808</v>
      </c>
      <c r="B443" t="s">
        <v>49</v>
      </c>
      <c r="C443" t="s">
        <v>675</v>
      </c>
      <c r="D443">
        <v>1</v>
      </c>
      <c r="E443" t="s">
        <v>70</v>
      </c>
      <c r="F443" t="s">
        <v>138</v>
      </c>
      <c r="G443">
        <v>31</v>
      </c>
      <c r="H443" t="s">
        <v>101</v>
      </c>
      <c r="I443" t="s">
        <v>119</v>
      </c>
      <c r="J443" t="s">
        <v>123</v>
      </c>
      <c r="K443" s="4">
        <v>105</v>
      </c>
      <c r="L443" s="4">
        <v>142.80000000000001</v>
      </c>
      <c r="M443" s="4">
        <v>105</v>
      </c>
      <c r="N443" s="4">
        <v>142.80000000000001</v>
      </c>
      <c r="O443">
        <v>4</v>
      </c>
      <c r="P443" t="s">
        <v>134</v>
      </c>
      <c r="Q443">
        <v>2022</v>
      </c>
      <c r="R443" s="3">
        <v>44808</v>
      </c>
      <c r="S443" s="4">
        <v>44.268000000000001</v>
      </c>
      <c r="T443" s="4">
        <v>37.800000000000011</v>
      </c>
      <c r="U443" s="4">
        <v>37.800000000000011</v>
      </c>
      <c r="V443" s="23">
        <v>0.26470588235294124</v>
      </c>
      <c r="W443" t="s">
        <v>179</v>
      </c>
      <c r="X443" t="s">
        <v>219</v>
      </c>
      <c r="Y443" t="s">
        <v>676</v>
      </c>
      <c r="Z443" s="4">
        <f>Tabla1_1[[#This Row],[Total Selling Value]]-Tabla1_1[[#This Row],[total_discount_value]]-Tabla1_1[[#This Row],[Total Buying Value]]</f>
        <v>-6.4679999999999893</v>
      </c>
      <c r="AA443" s="23">
        <f>Tabla1_1[[#This Row],[beneficio_descuento]]/Tabla1_1[[#This Row],[Total Selling Value]]</f>
        <v>-4.5294117647058742E-2</v>
      </c>
    </row>
    <row r="444" spans="1:27">
      <c r="A444">
        <v>44810</v>
      </c>
      <c r="B444" t="s">
        <v>44</v>
      </c>
      <c r="C444" t="s">
        <v>677</v>
      </c>
      <c r="D444">
        <v>12</v>
      </c>
      <c r="E444" t="s">
        <v>68</v>
      </c>
      <c r="F444" t="s">
        <v>71</v>
      </c>
      <c r="G444">
        <v>27</v>
      </c>
      <c r="H444" t="s">
        <v>95</v>
      </c>
      <c r="I444" t="s">
        <v>119</v>
      </c>
      <c r="J444" t="s">
        <v>122</v>
      </c>
      <c r="K444" s="4">
        <v>133</v>
      </c>
      <c r="L444" s="4">
        <v>155.61000000000001</v>
      </c>
      <c r="M444" s="4">
        <v>1596</v>
      </c>
      <c r="N444" s="4">
        <v>1867.32</v>
      </c>
      <c r="O444">
        <v>6</v>
      </c>
      <c r="P444" t="s">
        <v>134</v>
      </c>
      <c r="Q444">
        <v>2022</v>
      </c>
      <c r="R444" s="3">
        <v>44810</v>
      </c>
      <c r="S444" s="4">
        <v>504.1764</v>
      </c>
      <c r="T444" s="4">
        <v>22.610000000000014</v>
      </c>
      <c r="U444" s="4">
        <v>271.32000000000016</v>
      </c>
      <c r="V444" s="23">
        <v>0.14529914529914539</v>
      </c>
      <c r="W444" t="s">
        <v>178</v>
      </c>
      <c r="X444" t="s">
        <v>216</v>
      </c>
      <c r="Y444" t="s">
        <v>676</v>
      </c>
      <c r="Z444" s="4">
        <f>Tabla1_1[[#This Row],[Total Selling Value]]-Tabla1_1[[#This Row],[total_discount_value]]-Tabla1_1[[#This Row],[Total Buying Value]]</f>
        <v>-232.85640000000012</v>
      </c>
      <c r="AA444" s="23">
        <f>Tabla1_1[[#This Row],[beneficio_descuento]]/Tabla1_1[[#This Row],[Total Selling Value]]</f>
        <v>-0.12470085470085478</v>
      </c>
    </row>
    <row r="445" spans="1:27">
      <c r="A445">
        <v>44813</v>
      </c>
      <c r="B445" t="s">
        <v>61</v>
      </c>
      <c r="C445" t="s">
        <v>678</v>
      </c>
      <c r="D445">
        <v>9</v>
      </c>
      <c r="E445" t="s">
        <v>70</v>
      </c>
      <c r="F445" t="s">
        <v>71</v>
      </c>
      <c r="G445">
        <v>53</v>
      </c>
      <c r="H445" t="s">
        <v>114</v>
      </c>
      <c r="I445" t="s">
        <v>118</v>
      </c>
      <c r="J445" t="s">
        <v>122</v>
      </c>
      <c r="K445" s="4">
        <v>138</v>
      </c>
      <c r="L445" s="4">
        <v>173.88</v>
      </c>
      <c r="M445" s="4">
        <v>1242</v>
      </c>
      <c r="N445" s="4">
        <v>1564.92</v>
      </c>
      <c r="O445">
        <v>9</v>
      </c>
      <c r="P445" t="s">
        <v>134</v>
      </c>
      <c r="Q445">
        <v>2022</v>
      </c>
      <c r="R445" s="3">
        <v>44813</v>
      </c>
      <c r="S445" s="4">
        <v>829.40760000000012</v>
      </c>
      <c r="T445" s="4">
        <v>35.879999999999995</v>
      </c>
      <c r="U445" s="4">
        <v>322.91999999999996</v>
      </c>
      <c r="V445" s="23">
        <v>0.20634920634920631</v>
      </c>
      <c r="W445" t="s">
        <v>147</v>
      </c>
      <c r="X445" t="s">
        <v>216</v>
      </c>
      <c r="Y445" t="s">
        <v>676</v>
      </c>
      <c r="Z445" s="4">
        <f>Tabla1_1[[#This Row],[Total Selling Value]]-Tabla1_1[[#This Row],[total_discount_value]]-Tabla1_1[[#This Row],[Total Buying Value]]</f>
        <v>-506.48760000000004</v>
      </c>
      <c r="AA445" s="23">
        <f>Tabla1_1[[#This Row],[beneficio_descuento]]/Tabla1_1[[#This Row],[Total Selling Value]]</f>
        <v>-0.32365079365079369</v>
      </c>
    </row>
    <row r="446" spans="1:27">
      <c r="A446">
        <v>44813</v>
      </c>
      <c r="B446" t="s">
        <v>26</v>
      </c>
      <c r="C446" t="s">
        <v>679</v>
      </c>
      <c r="D446">
        <v>3</v>
      </c>
      <c r="E446" t="s">
        <v>70</v>
      </c>
      <c r="F446" t="s">
        <v>71</v>
      </c>
      <c r="G446">
        <v>28</v>
      </c>
      <c r="H446" t="s">
        <v>79</v>
      </c>
      <c r="I446" t="s">
        <v>119</v>
      </c>
      <c r="J446" t="s">
        <v>123</v>
      </c>
      <c r="K446" s="4">
        <v>71</v>
      </c>
      <c r="L446" s="4">
        <v>80.94</v>
      </c>
      <c r="M446" s="4">
        <v>213</v>
      </c>
      <c r="N446" s="4">
        <v>242.82</v>
      </c>
      <c r="O446">
        <v>9</v>
      </c>
      <c r="P446" t="s">
        <v>134</v>
      </c>
      <c r="Q446">
        <v>2022</v>
      </c>
      <c r="R446" s="3">
        <v>44813</v>
      </c>
      <c r="S446" s="4">
        <v>67.98960000000001</v>
      </c>
      <c r="T446" s="4">
        <v>9.9399999999999977</v>
      </c>
      <c r="U446" s="4">
        <v>29.819999999999993</v>
      </c>
      <c r="V446" s="23">
        <v>0.12280701754385963</v>
      </c>
      <c r="W446" t="s">
        <v>179</v>
      </c>
      <c r="X446" t="s">
        <v>216</v>
      </c>
      <c r="Y446" t="s">
        <v>676</v>
      </c>
      <c r="Z446" s="4">
        <f>Tabla1_1[[#This Row],[Total Selling Value]]-Tabla1_1[[#This Row],[total_discount_value]]-Tabla1_1[[#This Row],[Total Buying Value]]</f>
        <v>-38.169600000000003</v>
      </c>
      <c r="AA446" s="23">
        <f>Tabla1_1[[#This Row],[beneficio_descuento]]/Tabla1_1[[#This Row],[Total Selling Value]]</f>
        <v>-0.15719298245614036</v>
      </c>
    </row>
    <row r="447" spans="1:27">
      <c r="A447">
        <v>44814</v>
      </c>
      <c r="B447" t="s">
        <v>24</v>
      </c>
      <c r="C447" t="s">
        <v>680</v>
      </c>
      <c r="D447">
        <v>15</v>
      </c>
      <c r="E447" t="s">
        <v>71</v>
      </c>
      <c r="F447" t="s">
        <v>138</v>
      </c>
      <c r="G447">
        <v>42</v>
      </c>
      <c r="H447" t="s">
        <v>77</v>
      </c>
      <c r="I447" t="s">
        <v>121</v>
      </c>
      <c r="J447" t="s">
        <v>125</v>
      </c>
      <c r="K447" s="4">
        <v>5</v>
      </c>
      <c r="L447" s="4">
        <v>6.7</v>
      </c>
      <c r="M447" s="4">
        <v>75</v>
      </c>
      <c r="N447" s="4">
        <v>100.5</v>
      </c>
      <c r="O447">
        <v>10</v>
      </c>
      <c r="P447" t="s">
        <v>134</v>
      </c>
      <c r="Q447">
        <v>2022</v>
      </c>
      <c r="R447" s="3">
        <v>44814</v>
      </c>
      <c r="S447" s="4">
        <v>42.21</v>
      </c>
      <c r="T447" s="4">
        <v>1.7000000000000002</v>
      </c>
      <c r="U447" s="4">
        <v>25.500000000000004</v>
      </c>
      <c r="V447" s="23">
        <v>0.2537313432835821</v>
      </c>
      <c r="W447" t="s">
        <v>179</v>
      </c>
      <c r="X447" t="s">
        <v>219</v>
      </c>
      <c r="Y447" t="s">
        <v>676</v>
      </c>
      <c r="Z447" s="4">
        <f>Tabla1_1[[#This Row],[Total Selling Value]]-Tabla1_1[[#This Row],[total_discount_value]]-Tabla1_1[[#This Row],[Total Buying Value]]</f>
        <v>-16.71</v>
      </c>
      <c r="AA447" s="23">
        <f>Tabla1_1[[#This Row],[beneficio_descuento]]/Tabla1_1[[#This Row],[Total Selling Value]]</f>
        <v>-0.16626865671641791</v>
      </c>
    </row>
    <row r="448" spans="1:27">
      <c r="A448">
        <v>44814</v>
      </c>
      <c r="B448" t="s">
        <v>21</v>
      </c>
      <c r="C448" t="s">
        <v>681</v>
      </c>
      <c r="D448">
        <v>4</v>
      </c>
      <c r="E448" t="s">
        <v>70</v>
      </c>
      <c r="F448" t="s">
        <v>138</v>
      </c>
      <c r="G448">
        <v>3</v>
      </c>
      <c r="H448" t="s">
        <v>74</v>
      </c>
      <c r="I448" t="s">
        <v>118</v>
      </c>
      <c r="J448" t="s">
        <v>123</v>
      </c>
      <c r="K448" s="4">
        <v>72</v>
      </c>
      <c r="L448" s="4">
        <v>79.92</v>
      </c>
      <c r="M448" s="4">
        <v>288</v>
      </c>
      <c r="N448" s="4">
        <v>319.68</v>
      </c>
      <c r="O448">
        <v>10</v>
      </c>
      <c r="P448" t="s">
        <v>134</v>
      </c>
      <c r="Q448">
        <v>2022</v>
      </c>
      <c r="R448" s="3">
        <v>44814</v>
      </c>
      <c r="S448" s="4">
        <v>9.5904000000000007</v>
      </c>
      <c r="T448" s="4">
        <v>7.9200000000000017</v>
      </c>
      <c r="U448" s="4">
        <v>31.680000000000007</v>
      </c>
      <c r="V448" s="23">
        <v>9.9099099099099114E-2</v>
      </c>
      <c r="W448" t="s">
        <v>179</v>
      </c>
      <c r="X448" t="s">
        <v>219</v>
      </c>
      <c r="Y448" t="s">
        <v>676</v>
      </c>
      <c r="Z448" s="4">
        <f>Tabla1_1[[#This Row],[Total Selling Value]]-Tabla1_1[[#This Row],[total_discount_value]]-Tabla1_1[[#This Row],[Total Buying Value]]</f>
        <v>22.089600000000019</v>
      </c>
      <c r="AA448" s="23">
        <f>Tabla1_1[[#This Row],[beneficio_descuento]]/Tabla1_1[[#This Row],[Total Selling Value]]</f>
        <v>6.9099099099099157E-2</v>
      </c>
    </row>
    <row r="449" spans="1:27">
      <c r="A449">
        <v>44818</v>
      </c>
      <c r="B449" t="s">
        <v>39</v>
      </c>
      <c r="C449" t="s">
        <v>682</v>
      </c>
      <c r="D449">
        <v>3</v>
      </c>
      <c r="E449" t="s">
        <v>70</v>
      </c>
      <c r="F449" t="s">
        <v>138</v>
      </c>
      <c r="G449">
        <v>39</v>
      </c>
      <c r="H449" t="s">
        <v>89</v>
      </c>
      <c r="I449" t="s">
        <v>121</v>
      </c>
      <c r="J449" t="s">
        <v>124</v>
      </c>
      <c r="K449" s="4">
        <v>47</v>
      </c>
      <c r="L449" s="4">
        <v>53.11</v>
      </c>
      <c r="M449" s="4">
        <v>141</v>
      </c>
      <c r="N449" s="4">
        <v>159.33000000000001</v>
      </c>
      <c r="O449">
        <v>14</v>
      </c>
      <c r="P449" t="s">
        <v>134</v>
      </c>
      <c r="Q449">
        <v>2022</v>
      </c>
      <c r="R449" s="3">
        <v>44818</v>
      </c>
      <c r="S449" s="4">
        <v>62.138700000000007</v>
      </c>
      <c r="T449" s="4">
        <v>6.1099999999999994</v>
      </c>
      <c r="U449" s="4">
        <v>18.329999999999998</v>
      </c>
      <c r="V449" s="23">
        <v>0.1150442477876106</v>
      </c>
      <c r="W449" t="s">
        <v>179</v>
      </c>
      <c r="X449" t="s">
        <v>219</v>
      </c>
      <c r="Y449" t="s">
        <v>676</v>
      </c>
      <c r="Z449" s="4">
        <f>Tabla1_1[[#This Row],[Total Selling Value]]-Tabla1_1[[#This Row],[total_discount_value]]-Tabla1_1[[#This Row],[Total Buying Value]]</f>
        <v>-43.808699999999988</v>
      </c>
      <c r="AA449" s="23">
        <f>Tabla1_1[[#This Row],[beneficio_descuento]]/Tabla1_1[[#This Row],[Total Selling Value]]</f>
        <v>-0.27495575221238927</v>
      </c>
    </row>
    <row r="450" spans="1:27">
      <c r="A450">
        <v>44819</v>
      </c>
      <c r="B450" t="s">
        <v>28</v>
      </c>
      <c r="C450" t="s">
        <v>683</v>
      </c>
      <c r="D450">
        <v>15</v>
      </c>
      <c r="E450" t="s">
        <v>71</v>
      </c>
      <c r="F450" t="s">
        <v>71</v>
      </c>
      <c r="G450">
        <v>33</v>
      </c>
      <c r="H450" t="s">
        <v>93</v>
      </c>
      <c r="I450" t="s">
        <v>118</v>
      </c>
      <c r="J450" t="s">
        <v>123</v>
      </c>
      <c r="K450" s="4">
        <v>67</v>
      </c>
      <c r="L450" s="4">
        <v>85.76</v>
      </c>
      <c r="M450" s="4">
        <v>1005</v>
      </c>
      <c r="N450" s="4">
        <v>1286.4000000000001</v>
      </c>
      <c r="O450">
        <v>15</v>
      </c>
      <c r="P450" t="s">
        <v>134</v>
      </c>
      <c r="Q450">
        <v>2022</v>
      </c>
      <c r="R450" s="3">
        <v>44819</v>
      </c>
      <c r="S450" s="4">
        <v>424.51200000000006</v>
      </c>
      <c r="T450" s="4">
        <v>18.760000000000005</v>
      </c>
      <c r="U450" s="4">
        <v>281.40000000000009</v>
      </c>
      <c r="V450" s="23">
        <v>0.21875000000000006</v>
      </c>
      <c r="W450" t="s">
        <v>147</v>
      </c>
      <c r="X450" t="s">
        <v>216</v>
      </c>
      <c r="Y450" t="s">
        <v>676</v>
      </c>
      <c r="Z450" s="4">
        <f>Tabla1_1[[#This Row],[Total Selling Value]]-Tabla1_1[[#This Row],[total_discount_value]]-Tabla1_1[[#This Row],[Total Buying Value]]</f>
        <v>-143.11199999999997</v>
      </c>
      <c r="AA450" s="23">
        <f>Tabla1_1[[#This Row],[beneficio_descuento]]/Tabla1_1[[#This Row],[Total Selling Value]]</f>
        <v>-0.11124999999999996</v>
      </c>
    </row>
    <row r="451" spans="1:27">
      <c r="A451">
        <v>44822</v>
      </c>
      <c r="B451" t="s">
        <v>62</v>
      </c>
      <c r="C451" t="s">
        <v>684</v>
      </c>
      <c r="D451">
        <v>14</v>
      </c>
      <c r="E451" t="s">
        <v>71</v>
      </c>
      <c r="F451" t="s">
        <v>138</v>
      </c>
      <c r="G451">
        <v>28</v>
      </c>
      <c r="H451" t="s">
        <v>115</v>
      </c>
      <c r="I451" t="s">
        <v>121</v>
      </c>
      <c r="J451" t="s">
        <v>125</v>
      </c>
      <c r="K451" s="4">
        <v>18</v>
      </c>
      <c r="L451" s="4">
        <v>24.66</v>
      </c>
      <c r="M451" s="4">
        <v>252</v>
      </c>
      <c r="N451" s="4">
        <v>345.24</v>
      </c>
      <c r="O451">
        <v>18</v>
      </c>
      <c r="P451" t="s">
        <v>134</v>
      </c>
      <c r="Q451">
        <v>2022</v>
      </c>
      <c r="R451" s="3">
        <v>44822</v>
      </c>
      <c r="S451" s="4">
        <v>96.667200000000008</v>
      </c>
      <c r="T451" s="4">
        <v>6.66</v>
      </c>
      <c r="U451" s="4">
        <v>93.240000000000009</v>
      </c>
      <c r="V451" s="23">
        <v>0.27007299270072993</v>
      </c>
      <c r="W451" t="s">
        <v>179</v>
      </c>
      <c r="X451" t="s">
        <v>219</v>
      </c>
      <c r="Y451" t="s">
        <v>676</v>
      </c>
      <c r="Z451" s="4">
        <f>Tabla1_1[[#This Row],[Total Selling Value]]-Tabla1_1[[#This Row],[total_discount_value]]-Tabla1_1[[#This Row],[Total Buying Value]]</f>
        <v>-3.4271999999999991</v>
      </c>
      <c r="AA451" s="23">
        <f>Tabla1_1[[#This Row],[beneficio_descuento]]/Tabla1_1[[#This Row],[Total Selling Value]]</f>
        <v>-9.9270072992700704E-3</v>
      </c>
    </row>
    <row r="452" spans="1:27">
      <c r="A452">
        <v>44823</v>
      </c>
      <c r="B452" t="s">
        <v>58</v>
      </c>
      <c r="C452" t="s">
        <v>685</v>
      </c>
      <c r="D452">
        <v>8</v>
      </c>
      <c r="E452" t="s">
        <v>68</v>
      </c>
      <c r="F452" t="s">
        <v>138</v>
      </c>
      <c r="G452">
        <v>54</v>
      </c>
      <c r="H452" t="s">
        <v>110</v>
      </c>
      <c r="I452" t="s">
        <v>121</v>
      </c>
      <c r="J452" t="s">
        <v>123</v>
      </c>
      <c r="K452" s="4">
        <v>95</v>
      </c>
      <c r="L452" s="4">
        <v>119.7</v>
      </c>
      <c r="M452" s="4">
        <v>760</v>
      </c>
      <c r="N452" s="4">
        <v>957.6</v>
      </c>
      <c r="O452">
        <v>19</v>
      </c>
      <c r="P452" t="s">
        <v>134</v>
      </c>
      <c r="Q452">
        <v>2022</v>
      </c>
      <c r="R452" s="3">
        <v>44823</v>
      </c>
      <c r="S452" s="4">
        <v>517.10400000000004</v>
      </c>
      <c r="T452" s="4">
        <v>24.700000000000003</v>
      </c>
      <c r="U452" s="4">
        <v>197.60000000000002</v>
      </c>
      <c r="V452" s="23">
        <v>0.20634920634920637</v>
      </c>
      <c r="W452" t="s">
        <v>147</v>
      </c>
      <c r="X452" t="s">
        <v>219</v>
      </c>
      <c r="Y452" t="s">
        <v>676</v>
      </c>
      <c r="Z452" s="4">
        <f>Tabla1_1[[#This Row],[Total Selling Value]]-Tabla1_1[[#This Row],[total_discount_value]]-Tabla1_1[[#This Row],[Total Buying Value]]</f>
        <v>-319.50400000000002</v>
      </c>
      <c r="AA452" s="23">
        <f>Tabla1_1[[#This Row],[beneficio_descuento]]/Tabla1_1[[#This Row],[Total Selling Value]]</f>
        <v>-0.33365079365079364</v>
      </c>
    </row>
    <row r="453" spans="1:27">
      <c r="A453">
        <v>44824</v>
      </c>
      <c r="B453" t="s">
        <v>58</v>
      </c>
      <c r="C453" t="s">
        <v>686</v>
      </c>
      <c r="D453">
        <v>6</v>
      </c>
      <c r="E453" t="s">
        <v>70</v>
      </c>
      <c r="F453" t="s">
        <v>71</v>
      </c>
      <c r="G453">
        <v>45</v>
      </c>
      <c r="H453" t="s">
        <v>110</v>
      </c>
      <c r="I453" t="s">
        <v>121</v>
      </c>
      <c r="J453" t="s">
        <v>123</v>
      </c>
      <c r="K453" s="4">
        <v>95</v>
      </c>
      <c r="L453" s="4">
        <v>119.7</v>
      </c>
      <c r="M453" s="4">
        <v>570</v>
      </c>
      <c r="N453" s="4">
        <v>718.2</v>
      </c>
      <c r="O453">
        <v>20</v>
      </c>
      <c r="P453" t="s">
        <v>134</v>
      </c>
      <c r="Q453">
        <v>2022</v>
      </c>
      <c r="R453" s="3">
        <v>44824</v>
      </c>
      <c r="S453" s="4">
        <v>323.19000000000005</v>
      </c>
      <c r="T453" s="4">
        <v>24.700000000000003</v>
      </c>
      <c r="U453" s="4">
        <v>148.20000000000002</v>
      </c>
      <c r="V453" s="23">
        <v>0.20634920634920637</v>
      </c>
      <c r="W453" t="s">
        <v>179</v>
      </c>
      <c r="X453" t="s">
        <v>216</v>
      </c>
      <c r="Y453" t="s">
        <v>676</v>
      </c>
      <c r="Z453" s="4">
        <f>Tabla1_1[[#This Row],[Total Selling Value]]-Tabla1_1[[#This Row],[total_discount_value]]-Tabla1_1[[#This Row],[Total Buying Value]]</f>
        <v>-174.99</v>
      </c>
      <c r="AA453" s="23">
        <f>Tabla1_1[[#This Row],[beneficio_descuento]]/Tabla1_1[[#This Row],[Total Selling Value]]</f>
        <v>-0.24365079365079365</v>
      </c>
    </row>
    <row r="454" spans="1:27">
      <c r="A454">
        <v>44824</v>
      </c>
      <c r="B454" t="s">
        <v>36</v>
      </c>
      <c r="C454" t="s">
        <v>687</v>
      </c>
      <c r="D454">
        <v>10</v>
      </c>
      <c r="E454" t="s">
        <v>70</v>
      </c>
      <c r="F454" t="s">
        <v>71</v>
      </c>
      <c r="G454">
        <v>35</v>
      </c>
      <c r="H454" t="s">
        <v>86</v>
      </c>
      <c r="I454" t="s">
        <v>119</v>
      </c>
      <c r="J454" t="s">
        <v>123</v>
      </c>
      <c r="K454" s="4">
        <v>98</v>
      </c>
      <c r="L454" s="4">
        <v>103.88</v>
      </c>
      <c r="M454" s="4">
        <v>980</v>
      </c>
      <c r="N454" s="4">
        <v>1038.8</v>
      </c>
      <c r="O454">
        <v>20</v>
      </c>
      <c r="P454" t="s">
        <v>134</v>
      </c>
      <c r="Q454">
        <v>2022</v>
      </c>
      <c r="R454" s="3">
        <v>44824</v>
      </c>
      <c r="S454" s="4">
        <v>363.58</v>
      </c>
      <c r="T454" s="4">
        <v>5.8799999999999955</v>
      </c>
      <c r="U454" s="4">
        <v>58.799999999999955</v>
      </c>
      <c r="V454" s="23">
        <v>5.660377358490562E-2</v>
      </c>
      <c r="W454" t="s">
        <v>147</v>
      </c>
      <c r="X454" t="s">
        <v>216</v>
      </c>
      <c r="Y454" t="s">
        <v>676</v>
      </c>
      <c r="Z454" s="4">
        <f>Tabla1_1[[#This Row],[Total Selling Value]]-Tabla1_1[[#This Row],[total_discount_value]]-Tabla1_1[[#This Row],[Total Buying Value]]</f>
        <v>-304.77999999999997</v>
      </c>
      <c r="AA454" s="23">
        <f>Tabla1_1[[#This Row],[beneficio_descuento]]/Tabla1_1[[#This Row],[Total Selling Value]]</f>
        <v>-0.29339622641509433</v>
      </c>
    </row>
    <row r="455" spans="1:27">
      <c r="A455">
        <v>44825</v>
      </c>
      <c r="B455" t="s">
        <v>50</v>
      </c>
      <c r="C455" t="s">
        <v>688</v>
      </c>
      <c r="D455">
        <v>14</v>
      </c>
      <c r="E455" t="s">
        <v>71</v>
      </c>
      <c r="F455" t="s">
        <v>71</v>
      </c>
      <c r="G455">
        <v>31</v>
      </c>
      <c r="H455" t="s">
        <v>102</v>
      </c>
      <c r="I455" t="s">
        <v>120</v>
      </c>
      <c r="J455" t="s">
        <v>125</v>
      </c>
      <c r="K455" s="4">
        <v>37</v>
      </c>
      <c r="L455" s="4">
        <v>49.21</v>
      </c>
      <c r="M455" s="4">
        <v>518</v>
      </c>
      <c r="N455" s="4">
        <v>688.94</v>
      </c>
      <c r="O455">
        <v>21</v>
      </c>
      <c r="P455" t="s">
        <v>134</v>
      </c>
      <c r="Q455">
        <v>2022</v>
      </c>
      <c r="R455" s="3">
        <v>44825</v>
      </c>
      <c r="S455" s="4">
        <v>213.57140000000001</v>
      </c>
      <c r="T455" s="4">
        <v>12.21</v>
      </c>
      <c r="U455" s="4">
        <v>170.94</v>
      </c>
      <c r="V455" s="23">
        <v>0.24812030075187969</v>
      </c>
      <c r="W455" t="s">
        <v>179</v>
      </c>
      <c r="X455" t="s">
        <v>216</v>
      </c>
      <c r="Y455" t="s">
        <v>676</v>
      </c>
      <c r="Z455" s="4">
        <f>Tabla1_1[[#This Row],[Total Selling Value]]-Tabla1_1[[#This Row],[total_discount_value]]-Tabla1_1[[#This Row],[Total Buying Value]]</f>
        <v>-42.631399999999985</v>
      </c>
      <c r="AA455" s="23">
        <f>Tabla1_1[[#This Row],[beneficio_descuento]]/Tabla1_1[[#This Row],[Total Selling Value]]</f>
        <v>-6.1879699248120278E-2</v>
      </c>
    </row>
    <row r="456" spans="1:27">
      <c r="A456">
        <v>44825</v>
      </c>
      <c r="B456" t="s">
        <v>62</v>
      </c>
      <c r="C456" t="s">
        <v>689</v>
      </c>
      <c r="D456">
        <v>5</v>
      </c>
      <c r="E456" t="s">
        <v>70</v>
      </c>
      <c r="F456" t="s">
        <v>138</v>
      </c>
      <c r="G456">
        <v>12</v>
      </c>
      <c r="H456" t="s">
        <v>115</v>
      </c>
      <c r="I456" t="s">
        <v>121</v>
      </c>
      <c r="J456" t="s">
        <v>125</v>
      </c>
      <c r="K456" s="4">
        <v>18</v>
      </c>
      <c r="L456" s="4">
        <v>24.66</v>
      </c>
      <c r="M456" s="4">
        <v>90</v>
      </c>
      <c r="N456" s="4">
        <v>123.3</v>
      </c>
      <c r="O456">
        <v>21</v>
      </c>
      <c r="P456" t="s">
        <v>134</v>
      </c>
      <c r="Q456">
        <v>2022</v>
      </c>
      <c r="R456" s="3">
        <v>44825</v>
      </c>
      <c r="S456" s="4">
        <v>14.795999999999999</v>
      </c>
      <c r="T456" s="4">
        <v>6.66</v>
      </c>
      <c r="U456" s="4">
        <v>33.299999999999997</v>
      </c>
      <c r="V456" s="23">
        <v>0.27007299270072993</v>
      </c>
      <c r="W456" t="s">
        <v>179</v>
      </c>
      <c r="X456" t="s">
        <v>219</v>
      </c>
      <c r="Y456" t="s">
        <v>676</v>
      </c>
      <c r="Z456" s="4">
        <f>Tabla1_1[[#This Row],[Total Selling Value]]-Tabla1_1[[#This Row],[total_discount_value]]-Tabla1_1[[#This Row],[Total Buying Value]]</f>
        <v>18.503999999999991</v>
      </c>
      <c r="AA456" s="23">
        <f>Tabla1_1[[#This Row],[beneficio_descuento]]/Tabla1_1[[#This Row],[Total Selling Value]]</f>
        <v>0.15007299270072985</v>
      </c>
    </row>
    <row r="457" spans="1:27">
      <c r="A457">
        <v>44826</v>
      </c>
      <c r="B457" t="s">
        <v>43</v>
      </c>
      <c r="C457" t="s">
        <v>690</v>
      </c>
      <c r="D457">
        <v>12</v>
      </c>
      <c r="E457" t="s">
        <v>71</v>
      </c>
      <c r="F457" t="s">
        <v>71</v>
      </c>
      <c r="G457">
        <v>28</v>
      </c>
      <c r="H457" t="s">
        <v>94</v>
      </c>
      <c r="I457" t="s">
        <v>118</v>
      </c>
      <c r="J457" t="s">
        <v>123</v>
      </c>
      <c r="K457" s="4">
        <v>67</v>
      </c>
      <c r="L457" s="4">
        <v>83.08</v>
      </c>
      <c r="M457" s="4">
        <v>804</v>
      </c>
      <c r="N457" s="4">
        <v>996.96</v>
      </c>
      <c r="O457">
        <v>22</v>
      </c>
      <c r="P457" t="s">
        <v>134</v>
      </c>
      <c r="Q457">
        <v>2022</v>
      </c>
      <c r="R457" s="3">
        <v>44826</v>
      </c>
      <c r="S457" s="4">
        <v>279.14880000000005</v>
      </c>
      <c r="T457" s="4">
        <v>16.079999999999998</v>
      </c>
      <c r="U457" s="4">
        <v>192.95999999999998</v>
      </c>
      <c r="V457" s="23">
        <v>0.19354838709677416</v>
      </c>
      <c r="W457" t="s">
        <v>147</v>
      </c>
      <c r="X457" t="s">
        <v>216</v>
      </c>
      <c r="Y457" t="s">
        <v>676</v>
      </c>
      <c r="Z457" s="4">
        <f>Tabla1_1[[#This Row],[Total Selling Value]]-Tabla1_1[[#This Row],[total_discount_value]]-Tabla1_1[[#This Row],[Total Buying Value]]</f>
        <v>-86.188800000000015</v>
      </c>
      <c r="AA457" s="23">
        <f>Tabla1_1[[#This Row],[beneficio_descuento]]/Tabla1_1[[#This Row],[Total Selling Value]]</f>
        <v>-8.6451612903225825E-2</v>
      </c>
    </row>
    <row r="458" spans="1:27">
      <c r="A458">
        <v>44827</v>
      </c>
      <c r="B458" t="s">
        <v>55</v>
      </c>
      <c r="C458" t="s">
        <v>691</v>
      </c>
      <c r="D458">
        <v>12</v>
      </c>
      <c r="E458" t="s">
        <v>70</v>
      </c>
      <c r="F458" t="s">
        <v>71</v>
      </c>
      <c r="G458">
        <v>3</v>
      </c>
      <c r="H458" t="s">
        <v>107</v>
      </c>
      <c r="I458" t="s">
        <v>120</v>
      </c>
      <c r="J458" t="s">
        <v>123</v>
      </c>
      <c r="K458" s="4">
        <v>73</v>
      </c>
      <c r="L458" s="4">
        <v>94.17</v>
      </c>
      <c r="M458" s="4">
        <v>876</v>
      </c>
      <c r="N458" s="4">
        <v>1130.04</v>
      </c>
      <c r="O458">
        <v>23</v>
      </c>
      <c r="P458" t="s">
        <v>134</v>
      </c>
      <c r="Q458">
        <v>2022</v>
      </c>
      <c r="R458" s="3">
        <v>44827</v>
      </c>
      <c r="S458" s="4">
        <v>33.901199999999996</v>
      </c>
      <c r="T458" s="4">
        <v>21.17</v>
      </c>
      <c r="U458" s="4">
        <v>254.04000000000002</v>
      </c>
      <c r="V458" s="23">
        <v>0.22480620155038764</v>
      </c>
      <c r="W458" t="s">
        <v>147</v>
      </c>
      <c r="X458" t="s">
        <v>216</v>
      </c>
      <c r="Y458" t="s">
        <v>676</v>
      </c>
      <c r="Z458" s="4">
        <f>Tabla1_1[[#This Row],[Total Selling Value]]-Tabla1_1[[#This Row],[total_discount_value]]-Tabla1_1[[#This Row],[Total Buying Value]]</f>
        <v>220.13879999999995</v>
      </c>
      <c r="AA458" s="23">
        <f>Tabla1_1[[#This Row],[beneficio_descuento]]/Tabla1_1[[#This Row],[Total Selling Value]]</f>
        <v>0.19480620155038755</v>
      </c>
    </row>
    <row r="459" spans="1:27">
      <c r="A459">
        <v>44828</v>
      </c>
      <c r="B459" t="s">
        <v>38</v>
      </c>
      <c r="C459" t="s">
        <v>692</v>
      </c>
      <c r="D459">
        <v>14</v>
      </c>
      <c r="E459" t="s">
        <v>70</v>
      </c>
      <c r="F459" t="s">
        <v>71</v>
      </c>
      <c r="G459">
        <v>48</v>
      </c>
      <c r="H459" t="s">
        <v>88</v>
      </c>
      <c r="I459" t="s">
        <v>121</v>
      </c>
      <c r="J459" t="s">
        <v>123</v>
      </c>
      <c r="K459" s="4">
        <v>89</v>
      </c>
      <c r="L459" s="4">
        <v>117.48</v>
      </c>
      <c r="M459" s="4">
        <v>1246</v>
      </c>
      <c r="N459" s="4">
        <v>1644.72</v>
      </c>
      <c r="O459">
        <v>24</v>
      </c>
      <c r="P459" t="s">
        <v>134</v>
      </c>
      <c r="Q459">
        <v>2022</v>
      </c>
      <c r="R459" s="3">
        <v>44828</v>
      </c>
      <c r="S459" s="4">
        <v>789.46559999999999</v>
      </c>
      <c r="T459" s="4">
        <v>28.480000000000004</v>
      </c>
      <c r="U459" s="4">
        <v>398.72</v>
      </c>
      <c r="V459" s="23">
        <v>0.24242424242424243</v>
      </c>
      <c r="W459" t="s">
        <v>147</v>
      </c>
      <c r="X459" t="s">
        <v>216</v>
      </c>
      <c r="Y459" t="s">
        <v>676</v>
      </c>
      <c r="Z459" s="4">
        <f>Tabla1_1[[#This Row],[Total Selling Value]]-Tabla1_1[[#This Row],[total_discount_value]]-Tabla1_1[[#This Row],[Total Buying Value]]</f>
        <v>-390.74559999999997</v>
      </c>
      <c r="AA459" s="23">
        <f>Tabla1_1[[#This Row],[beneficio_descuento]]/Tabla1_1[[#This Row],[Total Selling Value]]</f>
        <v>-0.23757575757575755</v>
      </c>
    </row>
    <row r="460" spans="1:27">
      <c r="A460">
        <v>44828</v>
      </c>
      <c r="B460" t="s">
        <v>38</v>
      </c>
      <c r="C460" t="s">
        <v>692</v>
      </c>
      <c r="D460">
        <v>8</v>
      </c>
      <c r="E460" t="s">
        <v>70</v>
      </c>
      <c r="F460" t="s">
        <v>138</v>
      </c>
      <c r="G460">
        <v>10</v>
      </c>
      <c r="H460" t="s">
        <v>88</v>
      </c>
      <c r="I460" t="s">
        <v>121</v>
      </c>
      <c r="J460" t="s">
        <v>123</v>
      </c>
      <c r="K460" s="4">
        <v>89</v>
      </c>
      <c r="L460" s="4">
        <v>117.48</v>
      </c>
      <c r="M460" s="4">
        <v>712</v>
      </c>
      <c r="N460" s="4">
        <v>939.84</v>
      </c>
      <c r="O460">
        <v>24</v>
      </c>
      <c r="P460" t="s">
        <v>134</v>
      </c>
      <c r="Q460">
        <v>2022</v>
      </c>
      <c r="R460" s="3">
        <v>44828</v>
      </c>
      <c r="S460" s="4">
        <v>93.984000000000009</v>
      </c>
      <c r="T460" s="4">
        <v>28.480000000000004</v>
      </c>
      <c r="U460" s="4">
        <v>227.84000000000003</v>
      </c>
      <c r="V460" s="23">
        <v>0.24242424242424246</v>
      </c>
      <c r="W460" t="s">
        <v>179</v>
      </c>
      <c r="X460" t="s">
        <v>219</v>
      </c>
      <c r="Y460" t="s">
        <v>676</v>
      </c>
      <c r="Z460" s="4">
        <f>Tabla1_1[[#This Row],[Total Selling Value]]-Tabla1_1[[#This Row],[total_discount_value]]-Tabla1_1[[#This Row],[Total Buying Value]]</f>
        <v>133.85599999999999</v>
      </c>
      <c r="AA460" s="23">
        <f>Tabla1_1[[#This Row],[beneficio_descuento]]/Tabla1_1[[#This Row],[Total Selling Value]]</f>
        <v>0.14242424242424243</v>
      </c>
    </row>
    <row r="461" spans="1:27">
      <c r="A461">
        <v>44831</v>
      </c>
      <c r="B461" t="s">
        <v>63</v>
      </c>
      <c r="C461" t="s">
        <v>693</v>
      </c>
      <c r="D461">
        <v>4</v>
      </c>
      <c r="E461" t="s">
        <v>70</v>
      </c>
      <c r="F461" t="s">
        <v>138</v>
      </c>
      <c r="G461">
        <v>32</v>
      </c>
      <c r="H461" t="s">
        <v>116</v>
      </c>
      <c r="I461" t="s">
        <v>121</v>
      </c>
      <c r="J461" t="s">
        <v>123</v>
      </c>
      <c r="K461" s="4">
        <v>90</v>
      </c>
      <c r="L461" s="4">
        <v>96.3</v>
      </c>
      <c r="M461" s="4">
        <v>360</v>
      </c>
      <c r="N461" s="4">
        <v>385.2</v>
      </c>
      <c r="O461">
        <v>27</v>
      </c>
      <c r="P461" t="s">
        <v>134</v>
      </c>
      <c r="Q461">
        <v>2022</v>
      </c>
      <c r="R461" s="3">
        <v>44831</v>
      </c>
      <c r="S461" s="4">
        <v>123.264</v>
      </c>
      <c r="T461" s="4">
        <v>6.2999999999999972</v>
      </c>
      <c r="U461" s="4">
        <v>25.199999999999989</v>
      </c>
      <c r="V461" s="23">
        <v>6.5420560747663517E-2</v>
      </c>
      <c r="W461" t="s">
        <v>179</v>
      </c>
      <c r="X461" t="s">
        <v>219</v>
      </c>
      <c r="Y461" t="s">
        <v>676</v>
      </c>
      <c r="Z461" s="4">
        <f>Tabla1_1[[#This Row],[Total Selling Value]]-Tabla1_1[[#This Row],[total_discount_value]]-Tabla1_1[[#This Row],[Total Buying Value]]</f>
        <v>-98.064000000000021</v>
      </c>
      <c r="AA461" s="23">
        <f>Tabla1_1[[#This Row],[beneficio_descuento]]/Tabla1_1[[#This Row],[Total Selling Value]]</f>
        <v>-0.2545794392523365</v>
      </c>
    </row>
    <row r="462" spans="1:27">
      <c r="A462">
        <v>44831</v>
      </c>
      <c r="B462" t="s">
        <v>31</v>
      </c>
      <c r="C462" t="s">
        <v>694</v>
      </c>
      <c r="D462">
        <v>9</v>
      </c>
      <c r="E462" t="s">
        <v>70</v>
      </c>
      <c r="F462" t="s">
        <v>138</v>
      </c>
      <c r="G462">
        <v>12</v>
      </c>
      <c r="H462" t="s">
        <v>81</v>
      </c>
      <c r="I462" t="s">
        <v>118</v>
      </c>
      <c r="J462" t="s">
        <v>123</v>
      </c>
      <c r="K462" s="4">
        <v>76</v>
      </c>
      <c r="L462" s="4">
        <v>82.08</v>
      </c>
      <c r="M462" s="4">
        <v>684</v>
      </c>
      <c r="N462" s="4">
        <v>738.72</v>
      </c>
      <c r="O462">
        <v>27</v>
      </c>
      <c r="P462" t="s">
        <v>134</v>
      </c>
      <c r="Q462">
        <v>2022</v>
      </c>
      <c r="R462" s="3">
        <v>44831</v>
      </c>
      <c r="S462" s="4">
        <v>88.6464</v>
      </c>
      <c r="T462" s="4">
        <v>6.0799999999999983</v>
      </c>
      <c r="U462" s="4">
        <v>54.719999999999985</v>
      </c>
      <c r="V462" s="23">
        <v>7.4074074074074056E-2</v>
      </c>
      <c r="W462" t="s">
        <v>179</v>
      </c>
      <c r="X462" t="s">
        <v>219</v>
      </c>
      <c r="Y462" t="s">
        <v>676</v>
      </c>
      <c r="Z462" s="4">
        <f>Tabla1_1[[#This Row],[Total Selling Value]]-Tabla1_1[[#This Row],[total_discount_value]]-Tabla1_1[[#This Row],[Total Buying Value]]</f>
        <v>-33.926399999999944</v>
      </c>
      <c r="AA462" s="23">
        <f>Tabla1_1[[#This Row],[beneficio_descuento]]/Tabla1_1[[#This Row],[Total Selling Value]]</f>
        <v>-4.5925925925925849E-2</v>
      </c>
    </row>
    <row r="463" spans="1:27">
      <c r="A463">
        <v>44831</v>
      </c>
      <c r="B463" t="s">
        <v>21</v>
      </c>
      <c r="C463" t="s">
        <v>695</v>
      </c>
      <c r="D463">
        <v>3</v>
      </c>
      <c r="E463" t="s">
        <v>68</v>
      </c>
      <c r="F463" t="s">
        <v>138</v>
      </c>
      <c r="G463">
        <v>25</v>
      </c>
      <c r="H463" t="s">
        <v>74</v>
      </c>
      <c r="I463" t="s">
        <v>118</v>
      </c>
      <c r="J463" t="s">
        <v>123</v>
      </c>
      <c r="K463" s="4">
        <v>72</v>
      </c>
      <c r="L463" s="4">
        <v>79.92</v>
      </c>
      <c r="M463" s="4">
        <v>216</v>
      </c>
      <c r="N463" s="4">
        <v>239.76</v>
      </c>
      <c r="O463">
        <v>27</v>
      </c>
      <c r="P463" t="s">
        <v>134</v>
      </c>
      <c r="Q463">
        <v>2022</v>
      </c>
      <c r="R463" s="3">
        <v>44831</v>
      </c>
      <c r="S463" s="4">
        <v>59.94</v>
      </c>
      <c r="T463" s="4">
        <v>7.9200000000000017</v>
      </c>
      <c r="U463" s="4">
        <v>23.760000000000005</v>
      </c>
      <c r="V463" s="23">
        <v>9.9099099099099128E-2</v>
      </c>
      <c r="W463" t="s">
        <v>179</v>
      </c>
      <c r="X463" t="s">
        <v>219</v>
      </c>
      <c r="Y463" t="s">
        <v>676</v>
      </c>
      <c r="Z463" s="4">
        <f>Tabla1_1[[#This Row],[Total Selling Value]]-Tabla1_1[[#This Row],[total_discount_value]]-Tabla1_1[[#This Row],[Total Buying Value]]</f>
        <v>-36.180000000000007</v>
      </c>
      <c r="AA463" s="23">
        <f>Tabla1_1[[#This Row],[beneficio_descuento]]/Tabla1_1[[#This Row],[Total Selling Value]]</f>
        <v>-0.15090090090090094</v>
      </c>
    </row>
    <row r="464" spans="1:27">
      <c r="A464">
        <v>44833</v>
      </c>
      <c r="B464" t="s">
        <v>33</v>
      </c>
      <c r="C464" t="s">
        <v>696</v>
      </c>
      <c r="D464">
        <v>13</v>
      </c>
      <c r="E464" t="s">
        <v>70</v>
      </c>
      <c r="F464" t="s">
        <v>71</v>
      </c>
      <c r="G464">
        <v>20</v>
      </c>
      <c r="H464" t="s">
        <v>83</v>
      </c>
      <c r="I464" t="s">
        <v>121</v>
      </c>
      <c r="J464" t="s">
        <v>124</v>
      </c>
      <c r="K464" s="4">
        <v>55</v>
      </c>
      <c r="L464" s="4">
        <v>58.3</v>
      </c>
      <c r="M464" s="4">
        <v>715</v>
      </c>
      <c r="N464" s="4">
        <v>757.9</v>
      </c>
      <c r="O464">
        <v>29</v>
      </c>
      <c r="P464" t="s">
        <v>134</v>
      </c>
      <c r="Q464">
        <v>2022</v>
      </c>
      <c r="R464" s="3">
        <v>44833</v>
      </c>
      <c r="S464" s="4">
        <v>151.58000000000001</v>
      </c>
      <c r="T464" s="4">
        <v>3.2999999999999972</v>
      </c>
      <c r="U464" s="4">
        <v>42.899999999999963</v>
      </c>
      <c r="V464" s="23">
        <v>5.6603773584905613E-2</v>
      </c>
      <c r="W464" t="s">
        <v>179</v>
      </c>
      <c r="X464" t="s">
        <v>216</v>
      </c>
      <c r="Y464" t="s">
        <v>676</v>
      </c>
      <c r="Z464" s="4">
        <f>Tabla1_1[[#This Row],[Total Selling Value]]-Tabla1_1[[#This Row],[total_discount_value]]-Tabla1_1[[#This Row],[Total Buying Value]]</f>
        <v>-108.68000000000006</v>
      </c>
      <c r="AA464" s="23">
        <f>Tabla1_1[[#This Row],[beneficio_descuento]]/Tabla1_1[[#This Row],[Total Selling Value]]</f>
        <v>-0.14339622641509442</v>
      </c>
    </row>
    <row r="465" spans="1:27">
      <c r="A465">
        <v>44837</v>
      </c>
      <c r="B465" t="s">
        <v>51</v>
      </c>
      <c r="C465" t="s">
        <v>697</v>
      </c>
      <c r="D465">
        <v>5</v>
      </c>
      <c r="E465" t="s">
        <v>70</v>
      </c>
      <c r="F465" t="s">
        <v>138</v>
      </c>
      <c r="G465">
        <v>42</v>
      </c>
      <c r="H465" t="s">
        <v>103</v>
      </c>
      <c r="I465" t="s">
        <v>120</v>
      </c>
      <c r="J465" t="s">
        <v>124</v>
      </c>
      <c r="K465" s="4">
        <v>44</v>
      </c>
      <c r="L465" s="4">
        <v>48.4</v>
      </c>
      <c r="M465" s="4">
        <v>220</v>
      </c>
      <c r="N465" s="4">
        <v>242</v>
      </c>
      <c r="O465">
        <v>3</v>
      </c>
      <c r="P465" t="s">
        <v>135</v>
      </c>
      <c r="Q465">
        <v>2022</v>
      </c>
      <c r="R465" s="3">
        <v>44837</v>
      </c>
      <c r="S465" s="4">
        <v>101.64</v>
      </c>
      <c r="T465" s="4">
        <v>4.3999999999999986</v>
      </c>
      <c r="U465" s="4">
        <v>21.999999999999993</v>
      </c>
      <c r="V465" s="23">
        <v>9.0909090909090884E-2</v>
      </c>
      <c r="W465" t="s">
        <v>179</v>
      </c>
      <c r="X465" t="s">
        <v>219</v>
      </c>
      <c r="Y465" t="s">
        <v>698</v>
      </c>
      <c r="Z465" s="4">
        <f>Tabla1_1[[#This Row],[Total Selling Value]]-Tabla1_1[[#This Row],[total_discount_value]]-Tabla1_1[[#This Row],[Total Buying Value]]</f>
        <v>-79.639999999999986</v>
      </c>
      <c r="AA465" s="23">
        <f>Tabla1_1[[#This Row],[beneficio_descuento]]/Tabla1_1[[#This Row],[Total Selling Value]]</f>
        <v>-0.32909090909090905</v>
      </c>
    </row>
    <row r="466" spans="1:27">
      <c r="A466">
        <v>44838</v>
      </c>
      <c r="B466" t="s">
        <v>56</v>
      </c>
      <c r="C466" t="s">
        <v>699</v>
      </c>
      <c r="D466">
        <v>15</v>
      </c>
      <c r="E466" t="s">
        <v>70</v>
      </c>
      <c r="F466" t="s">
        <v>71</v>
      </c>
      <c r="G466">
        <v>13</v>
      </c>
      <c r="H466" t="s">
        <v>108</v>
      </c>
      <c r="I466" t="s">
        <v>119</v>
      </c>
      <c r="J466" t="s">
        <v>124</v>
      </c>
      <c r="K466" s="4">
        <v>43</v>
      </c>
      <c r="L466" s="4">
        <v>47.73</v>
      </c>
      <c r="M466" s="4">
        <v>645</v>
      </c>
      <c r="N466" s="4">
        <v>715.95</v>
      </c>
      <c r="O466">
        <v>4</v>
      </c>
      <c r="P466" t="s">
        <v>135</v>
      </c>
      <c r="Q466">
        <v>2022</v>
      </c>
      <c r="R466" s="3">
        <v>44838</v>
      </c>
      <c r="S466" s="4">
        <v>93.07350000000001</v>
      </c>
      <c r="T466" s="4">
        <v>4.7299999999999969</v>
      </c>
      <c r="U466" s="4">
        <v>70.94999999999996</v>
      </c>
      <c r="V466" s="23">
        <v>9.9099099099099031E-2</v>
      </c>
      <c r="W466" t="s">
        <v>179</v>
      </c>
      <c r="X466" t="s">
        <v>216</v>
      </c>
      <c r="Y466" t="s">
        <v>698</v>
      </c>
      <c r="Z466" s="4">
        <f>Tabla1_1[[#This Row],[Total Selling Value]]-Tabla1_1[[#This Row],[total_discount_value]]-Tabla1_1[[#This Row],[Total Buying Value]]</f>
        <v>-22.123499999999922</v>
      </c>
      <c r="AA466" s="23">
        <f>Tabla1_1[[#This Row],[beneficio_descuento]]/Tabla1_1[[#This Row],[Total Selling Value]]</f>
        <v>-3.090090090090079E-2</v>
      </c>
    </row>
    <row r="467" spans="1:27">
      <c r="A467">
        <v>44840</v>
      </c>
      <c r="B467" t="s">
        <v>24</v>
      </c>
      <c r="C467" t="s">
        <v>700</v>
      </c>
      <c r="D467">
        <v>1</v>
      </c>
      <c r="E467" t="s">
        <v>70</v>
      </c>
      <c r="F467" t="s">
        <v>71</v>
      </c>
      <c r="G467">
        <v>27</v>
      </c>
      <c r="H467" t="s">
        <v>77</v>
      </c>
      <c r="I467" t="s">
        <v>121</v>
      </c>
      <c r="J467" t="s">
        <v>125</v>
      </c>
      <c r="K467" s="4">
        <v>5</v>
      </c>
      <c r="L467" s="4">
        <v>6.7</v>
      </c>
      <c r="M467" s="4">
        <v>5</v>
      </c>
      <c r="N467" s="4">
        <v>6.7</v>
      </c>
      <c r="O467">
        <v>6</v>
      </c>
      <c r="P467" t="s">
        <v>135</v>
      </c>
      <c r="Q467">
        <v>2022</v>
      </c>
      <c r="R467" s="3">
        <v>44840</v>
      </c>
      <c r="S467" s="4">
        <v>1.8090000000000002</v>
      </c>
      <c r="T467" s="4">
        <v>1.7000000000000002</v>
      </c>
      <c r="U467" s="4">
        <v>1.7000000000000002</v>
      </c>
      <c r="V467" s="23">
        <v>0.2537313432835821</v>
      </c>
      <c r="W467" t="s">
        <v>179</v>
      </c>
      <c r="X467" t="s">
        <v>216</v>
      </c>
      <c r="Y467" t="s">
        <v>698</v>
      </c>
      <c r="Z467" s="4">
        <f>Tabla1_1[[#This Row],[Total Selling Value]]-Tabla1_1[[#This Row],[total_discount_value]]-Tabla1_1[[#This Row],[Total Buying Value]]</f>
        <v>-0.10899999999999999</v>
      </c>
      <c r="AA467" s="23">
        <f>Tabla1_1[[#This Row],[beneficio_descuento]]/Tabla1_1[[#This Row],[Total Selling Value]]</f>
        <v>-1.6268656716417907E-2</v>
      </c>
    </row>
    <row r="468" spans="1:27">
      <c r="A468">
        <v>44843</v>
      </c>
      <c r="B468" t="s">
        <v>21</v>
      </c>
      <c r="C468" t="s">
        <v>701</v>
      </c>
      <c r="D468">
        <v>14</v>
      </c>
      <c r="E468" t="s">
        <v>71</v>
      </c>
      <c r="F468" t="s">
        <v>71</v>
      </c>
      <c r="G468">
        <v>13</v>
      </c>
      <c r="H468" t="s">
        <v>74</v>
      </c>
      <c r="I468" t="s">
        <v>118</v>
      </c>
      <c r="J468" t="s">
        <v>123</v>
      </c>
      <c r="K468" s="4">
        <v>72</v>
      </c>
      <c r="L468" s="4">
        <v>79.92</v>
      </c>
      <c r="M468" s="4">
        <v>1008</v>
      </c>
      <c r="N468" s="4">
        <v>1118.8800000000001</v>
      </c>
      <c r="O468">
        <v>9</v>
      </c>
      <c r="P468" t="s">
        <v>135</v>
      </c>
      <c r="Q468">
        <v>2022</v>
      </c>
      <c r="R468" s="3">
        <v>44843</v>
      </c>
      <c r="S468" s="4">
        <v>145.45440000000002</v>
      </c>
      <c r="T468" s="4">
        <v>7.9200000000000017</v>
      </c>
      <c r="U468" s="4">
        <v>110.88000000000002</v>
      </c>
      <c r="V468" s="23">
        <v>9.9099099099099114E-2</v>
      </c>
      <c r="W468" t="s">
        <v>147</v>
      </c>
      <c r="X468" t="s">
        <v>216</v>
      </c>
      <c r="Y468" t="s">
        <v>698</v>
      </c>
      <c r="Z468" s="4">
        <f>Tabla1_1[[#This Row],[Total Selling Value]]-Tabla1_1[[#This Row],[total_discount_value]]-Tabla1_1[[#This Row],[Total Buying Value]]</f>
        <v>-34.574399999999969</v>
      </c>
      <c r="AA468" s="23">
        <f>Tabla1_1[[#This Row],[beneficio_descuento]]/Tabla1_1[[#This Row],[Total Selling Value]]</f>
        <v>-3.090090090090087E-2</v>
      </c>
    </row>
    <row r="469" spans="1:27">
      <c r="A469">
        <v>44844</v>
      </c>
      <c r="B469" t="s">
        <v>60</v>
      </c>
      <c r="C469" t="s">
        <v>702</v>
      </c>
      <c r="D469">
        <v>9</v>
      </c>
      <c r="E469" t="s">
        <v>70</v>
      </c>
      <c r="F469" t="s">
        <v>71</v>
      </c>
      <c r="G469">
        <v>51</v>
      </c>
      <c r="H469" t="s">
        <v>112</v>
      </c>
      <c r="I469" t="s">
        <v>120</v>
      </c>
      <c r="J469" t="s">
        <v>122</v>
      </c>
      <c r="K469" s="4">
        <v>150</v>
      </c>
      <c r="L469" s="4">
        <v>210</v>
      </c>
      <c r="M469" s="4">
        <v>1350</v>
      </c>
      <c r="N469" s="4">
        <v>1890</v>
      </c>
      <c r="O469">
        <v>10</v>
      </c>
      <c r="P469" t="s">
        <v>135</v>
      </c>
      <c r="Q469">
        <v>2022</v>
      </c>
      <c r="R469" s="3">
        <v>44844</v>
      </c>
      <c r="S469" s="4">
        <v>963.9</v>
      </c>
      <c r="T469" s="4">
        <v>60</v>
      </c>
      <c r="U469" s="4">
        <v>540</v>
      </c>
      <c r="V469" s="23">
        <v>0.2857142857142857</v>
      </c>
      <c r="W469" t="s">
        <v>147</v>
      </c>
      <c r="X469" t="s">
        <v>216</v>
      </c>
      <c r="Y469" t="s">
        <v>698</v>
      </c>
      <c r="Z469" s="4">
        <f>Tabla1_1[[#This Row],[Total Selling Value]]-Tabla1_1[[#This Row],[total_discount_value]]-Tabla1_1[[#This Row],[Total Buying Value]]</f>
        <v>-423.9</v>
      </c>
      <c r="AA469" s="23">
        <f>Tabla1_1[[#This Row],[beneficio_descuento]]/Tabla1_1[[#This Row],[Total Selling Value]]</f>
        <v>-0.22428571428571428</v>
      </c>
    </row>
    <row r="470" spans="1:27">
      <c r="A470">
        <v>44844</v>
      </c>
      <c r="B470" t="s">
        <v>31</v>
      </c>
      <c r="C470" t="s">
        <v>703</v>
      </c>
      <c r="D470">
        <v>12</v>
      </c>
      <c r="E470" t="s">
        <v>71</v>
      </c>
      <c r="F470" t="s">
        <v>71</v>
      </c>
      <c r="G470">
        <v>18</v>
      </c>
      <c r="H470" t="s">
        <v>81</v>
      </c>
      <c r="I470" t="s">
        <v>118</v>
      </c>
      <c r="J470" t="s">
        <v>123</v>
      </c>
      <c r="K470" s="4">
        <v>76</v>
      </c>
      <c r="L470" s="4">
        <v>82.08</v>
      </c>
      <c r="M470" s="4">
        <v>912</v>
      </c>
      <c r="N470" s="4">
        <v>984.96</v>
      </c>
      <c r="O470">
        <v>10</v>
      </c>
      <c r="P470" t="s">
        <v>135</v>
      </c>
      <c r="Q470">
        <v>2022</v>
      </c>
      <c r="R470" s="3">
        <v>44844</v>
      </c>
      <c r="S470" s="4">
        <v>177.2928</v>
      </c>
      <c r="T470" s="4">
        <v>6.0799999999999983</v>
      </c>
      <c r="U470" s="4">
        <v>72.95999999999998</v>
      </c>
      <c r="V470" s="23">
        <v>7.4074074074074056E-2</v>
      </c>
      <c r="W470" t="s">
        <v>147</v>
      </c>
      <c r="X470" t="s">
        <v>216</v>
      </c>
      <c r="Y470" t="s">
        <v>698</v>
      </c>
      <c r="Z470" s="4">
        <f>Tabla1_1[[#This Row],[Total Selling Value]]-Tabla1_1[[#This Row],[total_discount_value]]-Tabla1_1[[#This Row],[Total Buying Value]]</f>
        <v>-104.33279999999991</v>
      </c>
      <c r="AA470" s="23">
        <f>Tabla1_1[[#This Row],[beneficio_descuento]]/Tabla1_1[[#This Row],[Total Selling Value]]</f>
        <v>-0.10592592592592583</v>
      </c>
    </row>
    <row r="471" spans="1:27">
      <c r="A471">
        <v>44845</v>
      </c>
      <c r="B471" t="s">
        <v>45</v>
      </c>
      <c r="C471" t="s">
        <v>704</v>
      </c>
      <c r="D471">
        <v>10</v>
      </c>
      <c r="E471" t="s">
        <v>70</v>
      </c>
      <c r="F471" t="s">
        <v>71</v>
      </c>
      <c r="G471">
        <v>40</v>
      </c>
      <c r="H471" t="s">
        <v>96</v>
      </c>
      <c r="I471" t="s">
        <v>119</v>
      </c>
      <c r="J471" t="s">
        <v>123</v>
      </c>
      <c r="K471" s="4">
        <v>83</v>
      </c>
      <c r="L471" s="4">
        <v>94.62</v>
      </c>
      <c r="M471" s="4">
        <v>830</v>
      </c>
      <c r="N471" s="4">
        <v>946.2</v>
      </c>
      <c r="O471">
        <v>11</v>
      </c>
      <c r="P471" t="s">
        <v>135</v>
      </c>
      <c r="Q471">
        <v>2022</v>
      </c>
      <c r="R471" s="3">
        <v>44845</v>
      </c>
      <c r="S471" s="4">
        <v>378.48</v>
      </c>
      <c r="T471" s="4">
        <v>11.620000000000005</v>
      </c>
      <c r="U471" s="4">
        <v>116.20000000000005</v>
      </c>
      <c r="V471" s="23">
        <v>0.1228070175438597</v>
      </c>
      <c r="W471" t="s">
        <v>147</v>
      </c>
      <c r="X471" t="s">
        <v>216</v>
      </c>
      <c r="Y471" t="s">
        <v>698</v>
      </c>
      <c r="Z471" s="4">
        <f>Tabla1_1[[#This Row],[Total Selling Value]]-Tabla1_1[[#This Row],[total_discount_value]]-Tabla1_1[[#This Row],[Total Buying Value]]</f>
        <v>-262.27999999999997</v>
      </c>
      <c r="AA471" s="23">
        <f>Tabla1_1[[#This Row],[beneficio_descuento]]/Tabla1_1[[#This Row],[Total Selling Value]]</f>
        <v>-0.27719298245614032</v>
      </c>
    </row>
    <row r="472" spans="1:27">
      <c r="A472">
        <v>44847</v>
      </c>
      <c r="B472" t="s">
        <v>49</v>
      </c>
      <c r="C472" t="s">
        <v>705</v>
      </c>
      <c r="D472">
        <v>15</v>
      </c>
      <c r="E472" t="s">
        <v>71</v>
      </c>
      <c r="F472" t="s">
        <v>71</v>
      </c>
      <c r="G472">
        <v>33</v>
      </c>
      <c r="H472" t="s">
        <v>101</v>
      </c>
      <c r="I472" t="s">
        <v>119</v>
      </c>
      <c r="J472" t="s">
        <v>123</v>
      </c>
      <c r="K472" s="4">
        <v>105</v>
      </c>
      <c r="L472" s="4">
        <v>142.80000000000001</v>
      </c>
      <c r="M472" s="4">
        <v>1575</v>
      </c>
      <c r="N472" s="4">
        <v>2142</v>
      </c>
      <c r="O472">
        <v>13</v>
      </c>
      <c r="P472" t="s">
        <v>135</v>
      </c>
      <c r="Q472">
        <v>2022</v>
      </c>
      <c r="R472" s="3">
        <v>44847</v>
      </c>
      <c r="S472" s="4">
        <v>706.86</v>
      </c>
      <c r="T472" s="4">
        <v>37.800000000000011</v>
      </c>
      <c r="U472" s="4">
        <v>567.00000000000023</v>
      </c>
      <c r="V472" s="23">
        <v>0.26470588235294129</v>
      </c>
      <c r="W472" t="s">
        <v>178</v>
      </c>
      <c r="X472" t="s">
        <v>216</v>
      </c>
      <c r="Y472" t="s">
        <v>698</v>
      </c>
      <c r="Z472" s="4">
        <f>Tabla1_1[[#This Row],[Total Selling Value]]-Tabla1_1[[#This Row],[total_discount_value]]-Tabla1_1[[#This Row],[Total Buying Value]]</f>
        <v>-139.86000000000013</v>
      </c>
      <c r="AA472" s="23">
        <f>Tabla1_1[[#This Row],[beneficio_descuento]]/Tabla1_1[[#This Row],[Total Selling Value]]</f>
        <v>-6.5294117647058877E-2</v>
      </c>
    </row>
    <row r="473" spans="1:27">
      <c r="A473">
        <v>44848</v>
      </c>
      <c r="B473" t="s">
        <v>31</v>
      </c>
      <c r="C473" t="s">
        <v>706</v>
      </c>
      <c r="D473">
        <v>15</v>
      </c>
      <c r="E473" t="s">
        <v>68</v>
      </c>
      <c r="F473" t="s">
        <v>71</v>
      </c>
      <c r="G473">
        <v>47</v>
      </c>
      <c r="H473" t="s">
        <v>81</v>
      </c>
      <c r="I473" t="s">
        <v>118</v>
      </c>
      <c r="J473" t="s">
        <v>123</v>
      </c>
      <c r="K473" s="4">
        <v>76</v>
      </c>
      <c r="L473" s="4">
        <v>82.08</v>
      </c>
      <c r="M473" s="4">
        <v>1140</v>
      </c>
      <c r="N473" s="4">
        <v>1231.2</v>
      </c>
      <c r="O473">
        <v>14</v>
      </c>
      <c r="P473" t="s">
        <v>135</v>
      </c>
      <c r="Q473">
        <v>2022</v>
      </c>
      <c r="R473" s="3">
        <v>44848</v>
      </c>
      <c r="S473" s="4">
        <v>578.66399999999999</v>
      </c>
      <c r="T473" s="4">
        <v>6.0799999999999983</v>
      </c>
      <c r="U473" s="4">
        <v>91.199999999999974</v>
      </c>
      <c r="V473" s="23">
        <v>7.4074074074074056E-2</v>
      </c>
      <c r="W473" t="s">
        <v>147</v>
      </c>
      <c r="X473" t="s">
        <v>216</v>
      </c>
      <c r="Y473" t="s">
        <v>698</v>
      </c>
      <c r="Z473" s="4">
        <f>Tabla1_1[[#This Row],[Total Selling Value]]-Tabla1_1[[#This Row],[total_discount_value]]-Tabla1_1[[#This Row],[Total Buying Value]]</f>
        <v>-487.46399999999994</v>
      </c>
      <c r="AA473" s="23">
        <f>Tabla1_1[[#This Row],[beneficio_descuento]]/Tabla1_1[[#This Row],[Total Selling Value]]</f>
        <v>-0.39592592592592585</v>
      </c>
    </row>
    <row r="474" spans="1:27">
      <c r="A474">
        <v>44849</v>
      </c>
      <c r="B474" t="s">
        <v>47</v>
      </c>
      <c r="C474" t="s">
        <v>707</v>
      </c>
      <c r="D474">
        <v>10</v>
      </c>
      <c r="E474" t="s">
        <v>70</v>
      </c>
      <c r="F474" t="s">
        <v>138</v>
      </c>
      <c r="G474">
        <v>35</v>
      </c>
      <c r="H474" t="s">
        <v>98</v>
      </c>
      <c r="I474" t="s">
        <v>120</v>
      </c>
      <c r="J474" t="s">
        <v>125</v>
      </c>
      <c r="K474" s="4">
        <v>12</v>
      </c>
      <c r="L474" s="4">
        <v>15.72</v>
      </c>
      <c r="M474" s="4">
        <v>120</v>
      </c>
      <c r="N474" s="4">
        <v>157.19999999999999</v>
      </c>
      <c r="O474">
        <v>15</v>
      </c>
      <c r="P474" t="s">
        <v>135</v>
      </c>
      <c r="Q474">
        <v>2022</v>
      </c>
      <c r="R474" s="3">
        <v>44849</v>
      </c>
      <c r="S474" s="4">
        <v>55.019999999999996</v>
      </c>
      <c r="T474" s="4">
        <v>3.7200000000000006</v>
      </c>
      <c r="U474" s="4">
        <v>37.200000000000003</v>
      </c>
      <c r="V474" s="23">
        <v>0.23664122137404583</v>
      </c>
      <c r="W474" t="s">
        <v>179</v>
      </c>
      <c r="X474" t="s">
        <v>219</v>
      </c>
      <c r="Y474" t="s">
        <v>698</v>
      </c>
      <c r="Z474" s="4">
        <f>Tabla1_1[[#This Row],[Total Selling Value]]-Tabla1_1[[#This Row],[total_discount_value]]-Tabla1_1[[#This Row],[Total Buying Value]]</f>
        <v>-17.820000000000007</v>
      </c>
      <c r="AA474" s="23">
        <f>Tabla1_1[[#This Row],[beneficio_descuento]]/Tabla1_1[[#This Row],[Total Selling Value]]</f>
        <v>-0.11335877862595425</v>
      </c>
    </row>
    <row r="475" spans="1:27">
      <c r="A475">
        <v>44850</v>
      </c>
      <c r="B475" t="s">
        <v>63</v>
      </c>
      <c r="C475" t="s">
        <v>708</v>
      </c>
      <c r="D475">
        <v>3</v>
      </c>
      <c r="E475" t="s">
        <v>71</v>
      </c>
      <c r="F475" t="s">
        <v>71</v>
      </c>
      <c r="G475">
        <v>3</v>
      </c>
      <c r="H475" t="s">
        <v>116</v>
      </c>
      <c r="I475" t="s">
        <v>121</v>
      </c>
      <c r="J475" t="s">
        <v>123</v>
      </c>
      <c r="K475" s="4">
        <v>90</v>
      </c>
      <c r="L475" s="4">
        <v>96.3</v>
      </c>
      <c r="M475" s="4">
        <v>270</v>
      </c>
      <c r="N475" s="4">
        <v>288.89999999999998</v>
      </c>
      <c r="O475">
        <v>16</v>
      </c>
      <c r="P475" t="s">
        <v>135</v>
      </c>
      <c r="Q475">
        <v>2022</v>
      </c>
      <c r="R475" s="3">
        <v>44850</v>
      </c>
      <c r="S475" s="4">
        <v>8.6669999999999998</v>
      </c>
      <c r="T475" s="4">
        <v>6.2999999999999972</v>
      </c>
      <c r="U475" s="4">
        <v>18.899999999999991</v>
      </c>
      <c r="V475" s="23">
        <v>6.5420560747663531E-2</v>
      </c>
      <c r="W475" t="s">
        <v>179</v>
      </c>
      <c r="X475" t="s">
        <v>216</v>
      </c>
      <c r="Y475" t="s">
        <v>698</v>
      </c>
      <c r="Z475" s="4">
        <f>Tabla1_1[[#This Row],[Total Selling Value]]-Tabla1_1[[#This Row],[total_discount_value]]-Tabla1_1[[#This Row],[Total Buying Value]]</f>
        <v>10.233000000000004</v>
      </c>
      <c r="AA475" s="23">
        <f>Tabla1_1[[#This Row],[beneficio_descuento]]/Tabla1_1[[#This Row],[Total Selling Value]]</f>
        <v>3.5420560747663567E-2</v>
      </c>
    </row>
    <row r="476" spans="1:27">
      <c r="A476">
        <v>44857</v>
      </c>
      <c r="B476" t="s">
        <v>20</v>
      </c>
      <c r="C476" t="s">
        <v>709</v>
      </c>
      <c r="D476">
        <v>14</v>
      </c>
      <c r="E476" t="s">
        <v>71</v>
      </c>
      <c r="F476" t="s">
        <v>138</v>
      </c>
      <c r="G476">
        <v>14</v>
      </c>
      <c r="H476" t="s">
        <v>73</v>
      </c>
      <c r="I476" t="s">
        <v>117</v>
      </c>
      <c r="J476" t="s">
        <v>122</v>
      </c>
      <c r="K476" s="4">
        <v>144</v>
      </c>
      <c r="L476" s="4">
        <v>156.96</v>
      </c>
      <c r="M476" s="4">
        <v>2016</v>
      </c>
      <c r="N476" s="4">
        <v>2197.44</v>
      </c>
      <c r="O476">
        <v>23</v>
      </c>
      <c r="P476" t="s">
        <v>135</v>
      </c>
      <c r="Q476">
        <v>2022</v>
      </c>
      <c r="R476" s="3">
        <v>44857</v>
      </c>
      <c r="S476" s="4">
        <v>307.64160000000004</v>
      </c>
      <c r="T476" s="4">
        <v>12.960000000000008</v>
      </c>
      <c r="U476" s="4">
        <v>181.44000000000011</v>
      </c>
      <c r="V476" s="23">
        <v>8.2568807339449588E-2</v>
      </c>
      <c r="W476" t="s">
        <v>178</v>
      </c>
      <c r="X476" t="s">
        <v>219</v>
      </c>
      <c r="Y476" t="s">
        <v>698</v>
      </c>
      <c r="Z476" s="4">
        <f>Tabla1_1[[#This Row],[Total Selling Value]]-Tabla1_1[[#This Row],[total_discount_value]]-Tabla1_1[[#This Row],[Total Buying Value]]</f>
        <v>-126.20159999999987</v>
      </c>
      <c r="AA476" s="23">
        <f>Tabla1_1[[#This Row],[beneficio_descuento]]/Tabla1_1[[#This Row],[Total Selling Value]]</f>
        <v>-5.7431192660550398E-2</v>
      </c>
    </row>
    <row r="477" spans="1:27">
      <c r="A477">
        <v>44864</v>
      </c>
      <c r="B477" t="s">
        <v>30</v>
      </c>
      <c r="C477" t="s">
        <v>710</v>
      </c>
      <c r="D477">
        <v>3</v>
      </c>
      <c r="E477" t="s">
        <v>70</v>
      </c>
      <c r="F477" t="s">
        <v>138</v>
      </c>
      <c r="G477">
        <v>39</v>
      </c>
      <c r="H477" t="s">
        <v>80</v>
      </c>
      <c r="I477" t="s">
        <v>118</v>
      </c>
      <c r="J477" t="s">
        <v>122</v>
      </c>
      <c r="K477" s="4">
        <v>120</v>
      </c>
      <c r="L477" s="4">
        <v>162</v>
      </c>
      <c r="M477" s="4">
        <v>360</v>
      </c>
      <c r="N477" s="4">
        <v>486</v>
      </c>
      <c r="O477">
        <v>30</v>
      </c>
      <c r="P477" t="s">
        <v>135</v>
      </c>
      <c r="Q477">
        <v>2022</v>
      </c>
      <c r="R477" s="3">
        <v>44864</v>
      </c>
      <c r="S477" s="4">
        <v>189.54000000000002</v>
      </c>
      <c r="T477" s="4">
        <v>42</v>
      </c>
      <c r="U477" s="4">
        <v>126</v>
      </c>
      <c r="V477" s="23">
        <v>0.25925925925925924</v>
      </c>
      <c r="W477" t="s">
        <v>179</v>
      </c>
      <c r="X477" t="s">
        <v>219</v>
      </c>
      <c r="Y477" t="s">
        <v>698</v>
      </c>
      <c r="Z477" s="4">
        <f>Tabla1_1[[#This Row],[Total Selling Value]]-Tabla1_1[[#This Row],[total_discount_value]]-Tabla1_1[[#This Row],[Total Buying Value]]</f>
        <v>-63.54000000000002</v>
      </c>
      <c r="AA477" s="23">
        <f>Tabla1_1[[#This Row],[beneficio_descuento]]/Tabla1_1[[#This Row],[Total Selling Value]]</f>
        <v>-0.1307407407407408</v>
      </c>
    </row>
    <row r="478" spans="1:27">
      <c r="A478">
        <v>44865</v>
      </c>
      <c r="B478" t="s">
        <v>21</v>
      </c>
      <c r="C478" t="s">
        <v>711</v>
      </c>
      <c r="D478">
        <v>8</v>
      </c>
      <c r="E478" t="s">
        <v>70</v>
      </c>
      <c r="F478" t="s">
        <v>71</v>
      </c>
      <c r="G478">
        <v>15</v>
      </c>
      <c r="H478" t="s">
        <v>74</v>
      </c>
      <c r="I478" t="s">
        <v>118</v>
      </c>
      <c r="J478" t="s">
        <v>123</v>
      </c>
      <c r="K478" s="4">
        <v>72</v>
      </c>
      <c r="L478" s="4">
        <v>79.92</v>
      </c>
      <c r="M478" s="4">
        <v>576</v>
      </c>
      <c r="N478" s="4">
        <v>639.36</v>
      </c>
      <c r="O478">
        <v>31</v>
      </c>
      <c r="P478" t="s">
        <v>135</v>
      </c>
      <c r="Q478">
        <v>2022</v>
      </c>
      <c r="R478" s="3">
        <v>44865</v>
      </c>
      <c r="S478" s="4">
        <v>95.903999999999996</v>
      </c>
      <c r="T478" s="4">
        <v>7.9200000000000017</v>
      </c>
      <c r="U478" s="4">
        <v>63.360000000000014</v>
      </c>
      <c r="V478" s="23">
        <v>9.9099099099099114E-2</v>
      </c>
      <c r="W478" t="s">
        <v>179</v>
      </c>
      <c r="X478" t="s">
        <v>216</v>
      </c>
      <c r="Y478" t="s">
        <v>698</v>
      </c>
      <c r="Z478" s="4">
        <f>Tabla1_1[[#This Row],[Total Selling Value]]-Tabla1_1[[#This Row],[total_discount_value]]-Tabla1_1[[#This Row],[Total Buying Value]]</f>
        <v>-32.543999999999983</v>
      </c>
      <c r="AA478" s="23">
        <f>Tabla1_1[[#This Row],[beneficio_descuento]]/Tabla1_1[[#This Row],[Total Selling Value]]</f>
        <v>-5.0900900900900874E-2</v>
      </c>
    </row>
    <row r="479" spans="1:27">
      <c r="A479">
        <v>44866</v>
      </c>
      <c r="B479" t="s">
        <v>55</v>
      </c>
      <c r="C479" t="s">
        <v>712</v>
      </c>
      <c r="D479">
        <v>15</v>
      </c>
      <c r="E479" t="s">
        <v>68</v>
      </c>
      <c r="F479" t="s">
        <v>71</v>
      </c>
      <c r="G479">
        <v>16</v>
      </c>
      <c r="H479" t="s">
        <v>107</v>
      </c>
      <c r="I479" t="s">
        <v>120</v>
      </c>
      <c r="J479" t="s">
        <v>123</v>
      </c>
      <c r="K479" s="4">
        <v>73</v>
      </c>
      <c r="L479" s="4">
        <v>94.17</v>
      </c>
      <c r="M479" s="4">
        <v>1095</v>
      </c>
      <c r="N479" s="4">
        <v>1412.55</v>
      </c>
      <c r="O479">
        <v>1</v>
      </c>
      <c r="P479" t="s">
        <v>136</v>
      </c>
      <c r="Q479">
        <v>2022</v>
      </c>
      <c r="R479" s="3">
        <v>44866</v>
      </c>
      <c r="S479" s="4">
        <v>226.00800000000001</v>
      </c>
      <c r="T479" s="4">
        <v>21.17</v>
      </c>
      <c r="U479" s="4">
        <v>317.55</v>
      </c>
      <c r="V479" s="23">
        <v>0.22480620155038761</v>
      </c>
      <c r="W479" t="s">
        <v>147</v>
      </c>
      <c r="X479" t="s">
        <v>216</v>
      </c>
      <c r="Y479" t="s">
        <v>713</v>
      </c>
      <c r="Z479" s="4">
        <f>Tabla1_1[[#This Row],[Total Selling Value]]-Tabla1_1[[#This Row],[total_discount_value]]-Tabla1_1[[#This Row],[Total Buying Value]]</f>
        <v>91.541999999999916</v>
      </c>
      <c r="AA479" s="23">
        <f>Tabla1_1[[#This Row],[beneficio_descuento]]/Tabla1_1[[#This Row],[Total Selling Value]]</f>
        <v>6.4806201550387535E-2</v>
      </c>
    </row>
    <row r="480" spans="1:27">
      <c r="A480">
        <v>44867</v>
      </c>
      <c r="B480" t="s">
        <v>47</v>
      </c>
      <c r="C480" t="s">
        <v>714</v>
      </c>
      <c r="D480">
        <v>15</v>
      </c>
      <c r="E480" t="s">
        <v>68</v>
      </c>
      <c r="F480" t="s">
        <v>138</v>
      </c>
      <c r="G480">
        <v>8</v>
      </c>
      <c r="H480" t="s">
        <v>98</v>
      </c>
      <c r="I480" t="s">
        <v>120</v>
      </c>
      <c r="J480" t="s">
        <v>125</v>
      </c>
      <c r="K480" s="4">
        <v>12</v>
      </c>
      <c r="L480" s="4">
        <v>15.72</v>
      </c>
      <c r="M480" s="4">
        <v>180</v>
      </c>
      <c r="N480" s="4">
        <v>235.8</v>
      </c>
      <c r="O480">
        <v>2</v>
      </c>
      <c r="P480" t="s">
        <v>136</v>
      </c>
      <c r="Q480">
        <v>2022</v>
      </c>
      <c r="R480" s="3">
        <v>44867</v>
      </c>
      <c r="S480" s="4">
        <v>18.864000000000001</v>
      </c>
      <c r="T480" s="4">
        <v>3.7200000000000006</v>
      </c>
      <c r="U480" s="4">
        <v>55.800000000000011</v>
      </c>
      <c r="V480" s="23">
        <v>0.23664122137404583</v>
      </c>
      <c r="W480" t="s">
        <v>179</v>
      </c>
      <c r="X480" t="s">
        <v>219</v>
      </c>
      <c r="Y480" t="s">
        <v>713</v>
      </c>
      <c r="Z480" s="4">
        <f>Tabla1_1[[#This Row],[Total Selling Value]]-Tabla1_1[[#This Row],[total_discount_value]]-Tabla1_1[[#This Row],[Total Buying Value]]</f>
        <v>36.936000000000007</v>
      </c>
      <c r="AA480" s="23">
        <f>Tabla1_1[[#This Row],[beneficio_descuento]]/Tabla1_1[[#This Row],[Total Selling Value]]</f>
        <v>0.15664122137404582</v>
      </c>
    </row>
    <row r="481" spans="1:27">
      <c r="A481">
        <v>44867</v>
      </c>
      <c r="B481" t="s">
        <v>48</v>
      </c>
      <c r="C481" t="s">
        <v>715</v>
      </c>
      <c r="D481">
        <v>15</v>
      </c>
      <c r="E481" t="s">
        <v>70</v>
      </c>
      <c r="F481" t="s">
        <v>138</v>
      </c>
      <c r="G481">
        <v>53</v>
      </c>
      <c r="H481" t="s">
        <v>99</v>
      </c>
      <c r="I481" t="s">
        <v>121</v>
      </c>
      <c r="J481" t="s">
        <v>122</v>
      </c>
      <c r="K481" s="4">
        <v>148</v>
      </c>
      <c r="L481" s="4">
        <v>201.28</v>
      </c>
      <c r="M481" s="4">
        <v>2220</v>
      </c>
      <c r="N481" s="4">
        <v>3019.2</v>
      </c>
      <c r="O481">
        <v>2</v>
      </c>
      <c r="P481" t="s">
        <v>136</v>
      </c>
      <c r="Q481">
        <v>2022</v>
      </c>
      <c r="R481" s="3">
        <v>44867</v>
      </c>
      <c r="S481" s="4">
        <v>1600.1759999999999</v>
      </c>
      <c r="T481" s="4">
        <v>53.28</v>
      </c>
      <c r="U481" s="4">
        <v>799.2</v>
      </c>
      <c r="V481" s="23">
        <v>0.26470588235294124</v>
      </c>
      <c r="W481" t="s">
        <v>178</v>
      </c>
      <c r="X481" t="s">
        <v>219</v>
      </c>
      <c r="Y481" t="s">
        <v>713</v>
      </c>
      <c r="Z481" s="4">
        <f>Tabla1_1[[#This Row],[Total Selling Value]]-Tabla1_1[[#This Row],[total_discount_value]]-Tabla1_1[[#This Row],[Total Buying Value]]</f>
        <v>-800.97600000000011</v>
      </c>
      <c r="AA481" s="23">
        <f>Tabla1_1[[#This Row],[beneficio_descuento]]/Tabla1_1[[#This Row],[Total Selling Value]]</f>
        <v>-0.2652941176470589</v>
      </c>
    </row>
    <row r="482" spans="1:27">
      <c r="A482">
        <v>44867</v>
      </c>
      <c r="B482" t="s">
        <v>24</v>
      </c>
      <c r="C482" t="s">
        <v>716</v>
      </c>
      <c r="D482">
        <v>5</v>
      </c>
      <c r="E482" t="s">
        <v>70</v>
      </c>
      <c r="F482" t="s">
        <v>138</v>
      </c>
      <c r="G482">
        <v>50</v>
      </c>
      <c r="H482" t="s">
        <v>77</v>
      </c>
      <c r="I482" t="s">
        <v>121</v>
      </c>
      <c r="J482" t="s">
        <v>125</v>
      </c>
      <c r="K482" s="4">
        <v>5</v>
      </c>
      <c r="L482" s="4">
        <v>6.7</v>
      </c>
      <c r="M482" s="4">
        <v>25</v>
      </c>
      <c r="N482" s="4">
        <v>33.5</v>
      </c>
      <c r="O482">
        <v>2</v>
      </c>
      <c r="P482" t="s">
        <v>136</v>
      </c>
      <c r="Q482">
        <v>2022</v>
      </c>
      <c r="R482" s="3">
        <v>44867</v>
      </c>
      <c r="S482" s="4">
        <v>16.75</v>
      </c>
      <c r="T482" s="4">
        <v>1.7000000000000002</v>
      </c>
      <c r="U482" s="4">
        <v>8.5</v>
      </c>
      <c r="V482" s="23">
        <v>0.2537313432835821</v>
      </c>
      <c r="W482" t="s">
        <v>179</v>
      </c>
      <c r="X482" t="s">
        <v>219</v>
      </c>
      <c r="Y482" t="s">
        <v>713</v>
      </c>
      <c r="Z482" s="4">
        <f>Tabla1_1[[#This Row],[Total Selling Value]]-Tabla1_1[[#This Row],[total_discount_value]]-Tabla1_1[[#This Row],[Total Buying Value]]</f>
        <v>-8.25</v>
      </c>
      <c r="AA482" s="23">
        <f>Tabla1_1[[#This Row],[beneficio_descuento]]/Tabla1_1[[#This Row],[Total Selling Value]]</f>
        <v>-0.2462686567164179</v>
      </c>
    </row>
    <row r="483" spans="1:27">
      <c r="A483">
        <v>44868</v>
      </c>
      <c r="B483" t="s">
        <v>34</v>
      </c>
      <c r="C483" t="s">
        <v>717</v>
      </c>
      <c r="D483">
        <v>11</v>
      </c>
      <c r="E483" t="s">
        <v>71</v>
      </c>
      <c r="F483" t="s">
        <v>71</v>
      </c>
      <c r="G483">
        <v>26</v>
      </c>
      <c r="H483" t="s">
        <v>84</v>
      </c>
      <c r="I483" t="s">
        <v>117</v>
      </c>
      <c r="J483" t="s">
        <v>124</v>
      </c>
      <c r="K483" s="4">
        <v>61</v>
      </c>
      <c r="L483" s="4">
        <v>76.25</v>
      </c>
      <c r="M483" s="4">
        <v>671</v>
      </c>
      <c r="N483" s="4">
        <v>838.75</v>
      </c>
      <c r="O483">
        <v>3</v>
      </c>
      <c r="P483" t="s">
        <v>136</v>
      </c>
      <c r="Q483">
        <v>2022</v>
      </c>
      <c r="R483" s="3">
        <v>44868</v>
      </c>
      <c r="S483" s="4">
        <v>218.07500000000002</v>
      </c>
      <c r="T483" s="4">
        <v>15.25</v>
      </c>
      <c r="U483" s="4">
        <v>167.75</v>
      </c>
      <c r="V483" s="23">
        <v>0.2</v>
      </c>
      <c r="W483" t="s">
        <v>179</v>
      </c>
      <c r="X483" t="s">
        <v>216</v>
      </c>
      <c r="Y483" t="s">
        <v>713</v>
      </c>
      <c r="Z483" s="4">
        <f>Tabla1_1[[#This Row],[Total Selling Value]]-Tabla1_1[[#This Row],[total_discount_value]]-Tabla1_1[[#This Row],[Total Buying Value]]</f>
        <v>-50.325000000000045</v>
      </c>
      <c r="AA483" s="23">
        <f>Tabla1_1[[#This Row],[beneficio_descuento]]/Tabla1_1[[#This Row],[Total Selling Value]]</f>
        <v>-6.0000000000000053E-2</v>
      </c>
    </row>
    <row r="484" spans="1:27">
      <c r="A484">
        <v>44869</v>
      </c>
      <c r="B484" t="s">
        <v>45</v>
      </c>
      <c r="C484" t="s">
        <v>718</v>
      </c>
      <c r="D484">
        <v>10</v>
      </c>
      <c r="E484" t="s">
        <v>70</v>
      </c>
      <c r="F484" t="s">
        <v>71</v>
      </c>
      <c r="G484">
        <v>7</v>
      </c>
      <c r="H484" t="s">
        <v>96</v>
      </c>
      <c r="I484" t="s">
        <v>119</v>
      </c>
      <c r="J484" t="s">
        <v>123</v>
      </c>
      <c r="K484" s="4">
        <v>83</v>
      </c>
      <c r="L484" s="4">
        <v>94.62</v>
      </c>
      <c r="M484" s="4">
        <v>830</v>
      </c>
      <c r="N484" s="4">
        <v>946.2</v>
      </c>
      <c r="O484">
        <v>4</v>
      </c>
      <c r="P484" t="s">
        <v>136</v>
      </c>
      <c r="Q484">
        <v>2022</v>
      </c>
      <c r="R484" s="3">
        <v>44869</v>
      </c>
      <c r="S484" s="4">
        <v>66.234000000000009</v>
      </c>
      <c r="T484" s="4">
        <v>11.620000000000005</v>
      </c>
      <c r="U484" s="4">
        <v>116.20000000000005</v>
      </c>
      <c r="V484" s="23">
        <v>0.1228070175438597</v>
      </c>
      <c r="W484" t="s">
        <v>147</v>
      </c>
      <c r="X484" t="s">
        <v>216</v>
      </c>
      <c r="Y484" t="s">
        <v>713</v>
      </c>
      <c r="Z484" s="4">
        <f>Tabla1_1[[#This Row],[Total Selling Value]]-Tabla1_1[[#This Row],[total_discount_value]]-Tabla1_1[[#This Row],[Total Buying Value]]</f>
        <v>49.966000000000008</v>
      </c>
      <c r="AA484" s="23">
        <f>Tabla1_1[[#This Row],[beneficio_descuento]]/Tabla1_1[[#This Row],[Total Selling Value]]</f>
        <v>5.2807017543859656E-2</v>
      </c>
    </row>
    <row r="485" spans="1:27">
      <c r="A485">
        <v>44870</v>
      </c>
      <c r="B485" t="s">
        <v>60</v>
      </c>
      <c r="C485" t="s">
        <v>719</v>
      </c>
      <c r="D485">
        <v>15</v>
      </c>
      <c r="E485" t="s">
        <v>70</v>
      </c>
      <c r="F485" t="s">
        <v>138</v>
      </c>
      <c r="G485">
        <v>34</v>
      </c>
      <c r="H485" t="s">
        <v>112</v>
      </c>
      <c r="I485" t="s">
        <v>120</v>
      </c>
      <c r="J485" t="s">
        <v>122</v>
      </c>
      <c r="K485" s="4">
        <v>150</v>
      </c>
      <c r="L485" s="4">
        <v>210</v>
      </c>
      <c r="M485" s="4">
        <v>2250</v>
      </c>
      <c r="N485" s="4">
        <v>3150</v>
      </c>
      <c r="O485">
        <v>5</v>
      </c>
      <c r="P485" t="s">
        <v>136</v>
      </c>
      <c r="Q485">
        <v>2022</v>
      </c>
      <c r="R485" s="3">
        <v>44870</v>
      </c>
      <c r="S485" s="4">
        <v>1071</v>
      </c>
      <c r="T485" s="4">
        <v>60</v>
      </c>
      <c r="U485" s="4">
        <v>900</v>
      </c>
      <c r="V485" s="23">
        <v>0.2857142857142857</v>
      </c>
      <c r="W485" t="s">
        <v>178</v>
      </c>
      <c r="X485" t="s">
        <v>219</v>
      </c>
      <c r="Y485" t="s">
        <v>713</v>
      </c>
      <c r="Z485" s="4">
        <f>Tabla1_1[[#This Row],[Total Selling Value]]-Tabla1_1[[#This Row],[total_discount_value]]-Tabla1_1[[#This Row],[Total Buying Value]]</f>
        <v>-171</v>
      </c>
      <c r="AA485" s="23">
        <f>Tabla1_1[[#This Row],[beneficio_descuento]]/Tabla1_1[[#This Row],[Total Selling Value]]</f>
        <v>-5.4285714285714284E-2</v>
      </c>
    </row>
    <row r="486" spans="1:27">
      <c r="A486">
        <v>44871</v>
      </c>
      <c r="B486" t="s">
        <v>43</v>
      </c>
      <c r="C486" t="s">
        <v>720</v>
      </c>
      <c r="D486">
        <v>13</v>
      </c>
      <c r="E486" t="s">
        <v>70</v>
      </c>
      <c r="F486" t="s">
        <v>138</v>
      </c>
      <c r="G486">
        <v>9</v>
      </c>
      <c r="H486" t="s">
        <v>94</v>
      </c>
      <c r="I486" t="s">
        <v>118</v>
      </c>
      <c r="J486" t="s">
        <v>123</v>
      </c>
      <c r="K486" s="4">
        <v>67</v>
      </c>
      <c r="L486" s="4">
        <v>83.08</v>
      </c>
      <c r="M486" s="4">
        <v>871</v>
      </c>
      <c r="N486" s="4">
        <v>1080.04</v>
      </c>
      <c r="O486">
        <v>6</v>
      </c>
      <c r="P486" t="s">
        <v>136</v>
      </c>
      <c r="Q486">
        <v>2022</v>
      </c>
      <c r="R486" s="3">
        <v>44871</v>
      </c>
      <c r="S486" s="4">
        <v>97.203599999999994</v>
      </c>
      <c r="T486" s="4">
        <v>16.079999999999998</v>
      </c>
      <c r="U486" s="4">
        <v>209.03999999999996</v>
      </c>
      <c r="V486" s="23">
        <v>0.19354838709677416</v>
      </c>
      <c r="W486" t="s">
        <v>147</v>
      </c>
      <c r="X486" t="s">
        <v>219</v>
      </c>
      <c r="Y486" t="s">
        <v>713</v>
      </c>
      <c r="Z486" s="4">
        <f>Tabla1_1[[#This Row],[Total Selling Value]]-Tabla1_1[[#This Row],[total_discount_value]]-Tabla1_1[[#This Row],[Total Buying Value]]</f>
        <v>111.83639999999991</v>
      </c>
      <c r="AA486" s="23">
        <f>Tabla1_1[[#This Row],[beneficio_descuento]]/Tabla1_1[[#This Row],[Total Selling Value]]</f>
        <v>0.10354838709677412</v>
      </c>
    </row>
    <row r="487" spans="1:27">
      <c r="A487">
        <v>44871</v>
      </c>
      <c r="B487" t="s">
        <v>47</v>
      </c>
      <c r="C487" t="s">
        <v>721</v>
      </c>
      <c r="D487">
        <v>13</v>
      </c>
      <c r="E487" t="s">
        <v>71</v>
      </c>
      <c r="F487" t="s">
        <v>71</v>
      </c>
      <c r="G487">
        <v>48</v>
      </c>
      <c r="H487" t="s">
        <v>98</v>
      </c>
      <c r="I487" t="s">
        <v>120</v>
      </c>
      <c r="J487" t="s">
        <v>125</v>
      </c>
      <c r="K487" s="4">
        <v>12</v>
      </c>
      <c r="L487" s="4">
        <v>15.72</v>
      </c>
      <c r="M487" s="4">
        <v>156</v>
      </c>
      <c r="N487" s="4">
        <v>204.36</v>
      </c>
      <c r="O487">
        <v>6</v>
      </c>
      <c r="P487" t="s">
        <v>136</v>
      </c>
      <c r="Q487">
        <v>2022</v>
      </c>
      <c r="R487" s="3">
        <v>44871</v>
      </c>
      <c r="S487" s="4">
        <v>98.092799999999997</v>
      </c>
      <c r="T487" s="4">
        <v>3.7200000000000006</v>
      </c>
      <c r="U487" s="4">
        <v>48.360000000000007</v>
      </c>
      <c r="V487" s="23">
        <v>0.23664122137404581</v>
      </c>
      <c r="W487" t="s">
        <v>179</v>
      </c>
      <c r="X487" t="s">
        <v>216</v>
      </c>
      <c r="Y487" t="s">
        <v>713</v>
      </c>
      <c r="Z487" s="4">
        <f>Tabla1_1[[#This Row],[Total Selling Value]]-Tabla1_1[[#This Row],[total_discount_value]]-Tabla1_1[[#This Row],[Total Buying Value]]</f>
        <v>-49.732799999999983</v>
      </c>
      <c r="AA487" s="23">
        <f>Tabla1_1[[#This Row],[beneficio_descuento]]/Tabla1_1[[#This Row],[Total Selling Value]]</f>
        <v>-0.24335877862595409</v>
      </c>
    </row>
    <row r="488" spans="1:27">
      <c r="A488">
        <v>44871</v>
      </c>
      <c r="B488" t="s">
        <v>30</v>
      </c>
      <c r="C488" t="s">
        <v>722</v>
      </c>
      <c r="D488">
        <v>13</v>
      </c>
      <c r="E488" t="s">
        <v>70</v>
      </c>
      <c r="F488" t="s">
        <v>138</v>
      </c>
      <c r="G488">
        <v>27</v>
      </c>
      <c r="H488" t="s">
        <v>80</v>
      </c>
      <c r="I488" t="s">
        <v>118</v>
      </c>
      <c r="J488" t="s">
        <v>122</v>
      </c>
      <c r="K488" s="4">
        <v>120</v>
      </c>
      <c r="L488" s="4">
        <v>162</v>
      </c>
      <c r="M488" s="4">
        <v>1560</v>
      </c>
      <c r="N488" s="4">
        <v>2106</v>
      </c>
      <c r="O488">
        <v>6</v>
      </c>
      <c r="P488" t="s">
        <v>136</v>
      </c>
      <c r="Q488">
        <v>2022</v>
      </c>
      <c r="R488" s="3">
        <v>44871</v>
      </c>
      <c r="S488" s="4">
        <v>568.62</v>
      </c>
      <c r="T488" s="4">
        <v>42</v>
      </c>
      <c r="U488" s="4">
        <v>546</v>
      </c>
      <c r="V488" s="23">
        <v>0.25925925925925924</v>
      </c>
      <c r="W488" t="s">
        <v>178</v>
      </c>
      <c r="X488" t="s">
        <v>219</v>
      </c>
      <c r="Y488" t="s">
        <v>713</v>
      </c>
      <c r="Z488" s="4">
        <f>Tabla1_1[[#This Row],[Total Selling Value]]-Tabla1_1[[#This Row],[total_discount_value]]-Tabla1_1[[#This Row],[Total Buying Value]]</f>
        <v>-22.619999999999891</v>
      </c>
      <c r="AA488" s="23">
        <f>Tabla1_1[[#This Row],[beneficio_descuento]]/Tabla1_1[[#This Row],[Total Selling Value]]</f>
        <v>-1.074074074074069E-2</v>
      </c>
    </row>
    <row r="489" spans="1:27">
      <c r="A489">
        <v>44872</v>
      </c>
      <c r="B489" t="s">
        <v>37</v>
      </c>
      <c r="C489" t="s">
        <v>723</v>
      </c>
      <c r="D489">
        <v>13</v>
      </c>
      <c r="E489" t="s">
        <v>71</v>
      </c>
      <c r="F489" t="s">
        <v>138</v>
      </c>
      <c r="G489">
        <v>53</v>
      </c>
      <c r="H489" t="s">
        <v>87</v>
      </c>
      <c r="I489" t="s">
        <v>118</v>
      </c>
      <c r="J489" t="s">
        <v>123</v>
      </c>
      <c r="K489" s="4">
        <v>90</v>
      </c>
      <c r="L489" s="4">
        <v>115.2</v>
      </c>
      <c r="M489" s="4">
        <v>1170</v>
      </c>
      <c r="N489" s="4">
        <v>1497.6</v>
      </c>
      <c r="O489">
        <v>7</v>
      </c>
      <c r="P489" t="s">
        <v>136</v>
      </c>
      <c r="Q489">
        <v>2022</v>
      </c>
      <c r="R489" s="3">
        <v>44872</v>
      </c>
      <c r="S489" s="4">
        <v>793.72799999999995</v>
      </c>
      <c r="T489" s="4">
        <v>25.200000000000003</v>
      </c>
      <c r="U489" s="4">
        <v>327.60000000000002</v>
      </c>
      <c r="V489" s="23">
        <v>0.21875000000000003</v>
      </c>
      <c r="W489" t="s">
        <v>147</v>
      </c>
      <c r="X489" t="s">
        <v>219</v>
      </c>
      <c r="Y489" t="s">
        <v>713</v>
      </c>
      <c r="Z489" s="4">
        <f>Tabla1_1[[#This Row],[Total Selling Value]]-Tabla1_1[[#This Row],[total_discount_value]]-Tabla1_1[[#This Row],[Total Buying Value]]</f>
        <v>-466.12800000000004</v>
      </c>
      <c r="AA489" s="23">
        <f>Tabla1_1[[#This Row],[beneficio_descuento]]/Tabla1_1[[#This Row],[Total Selling Value]]</f>
        <v>-0.31125000000000003</v>
      </c>
    </row>
    <row r="490" spans="1:27">
      <c r="A490">
        <v>44873</v>
      </c>
      <c r="B490" t="s">
        <v>63</v>
      </c>
      <c r="C490" t="s">
        <v>724</v>
      </c>
      <c r="D490">
        <v>11</v>
      </c>
      <c r="E490" t="s">
        <v>68</v>
      </c>
      <c r="F490" t="s">
        <v>138</v>
      </c>
      <c r="G490">
        <v>14</v>
      </c>
      <c r="H490" t="s">
        <v>116</v>
      </c>
      <c r="I490" t="s">
        <v>121</v>
      </c>
      <c r="J490" t="s">
        <v>123</v>
      </c>
      <c r="K490" s="4">
        <v>90</v>
      </c>
      <c r="L490" s="4">
        <v>96.3</v>
      </c>
      <c r="M490" s="4">
        <v>990</v>
      </c>
      <c r="N490" s="4">
        <v>1059.3</v>
      </c>
      <c r="O490">
        <v>8</v>
      </c>
      <c r="P490" t="s">
        <v>136</v>
      </c>
      <c r="Q490">
        <v>2022</v>
      </c>
      <c r="R490" s="3">
        <v>44873</v>
      </c>
      <c r="S490" s="4">
        <v>148.30200000000002</v>
      </c>
      <c r="T490" s="4">
        <v>6.2999999999999972</v>
      </c>
      <c r="U490" s="4">
        <v>69.299999999999969</v>
      </c>
      <c r="V490" s="23">
        <v>6.5420560747663531E-2</v>
      </c>
      <c r="W490" t="s">
        <v>147</v>
      </c>
      <c r="X490" t="s">
        <v>219</v>
      </c>
      <c r="Y490" t="s">
        <v>713</v>
      </c>
      <c r="Z490" s="4">
        <f>Tabla1_1[[#This Row],[Total Selling Value]]-Tabla1_1[[#This Row],[total_discount_value]]-Tabla1_1[[#This Row],[Total Buying Value]]</f>
        <v>-79.002000000000066</v>
      </c>
      <c r="AA490" s="23">
        <f>Tabla1_1[[#This Row],[beneficio_descuento]]/Tabla1_1[[#This Row],[Total Selling Value]]</f>
        <v>-7.457943925233651E-2</v>
      </c>
    </row>
    <row r="491" spans="1:27">
      <c r="A491">
        <v>44873</v>
      </c>
      <c r="B491" t="s">
        <v>60</v>
      </c>
      <c r="C491" t="s">
        <v>725</v>
      </c>
      <c r="D491">
        <v>10</v>
      </c>
      <c r="E491" t="s">
        <v>68</v>
      </c>
      <c r="F491" t="s">
        <v>71</v>
      </c>
      <c r="G491">
        <v>34</v>
      </c>
      <c r="H491" t="s">
        <v>112</v>
      </c>
      <c r="I491" t="s">
        <v>120</v>
      </c>
      <c r="J491" t="s">
        <v>122</v>
      </c>
      <c r="K491" s="4">
        <v>150</v>
      </c>
      <c r="L491" s="4">
        <v>210</v>
      </c>
      <c r="M491" s="4">
        <v>1500</v>
      </c>
      <c r="N491" s="4">
        <v>2100</v>
      </c>
      <c r="O491">
        <v>8</v>
      </c>
      <c r="P491" t="s">
        <v>136</v>
      </c>
      <c r="Q491">
        <v>2022</v>
      </c>
      <c r="R491" s="3">
        <v>44873</v>
      </c>
      <c r="S491" s="4">
        <v>714</v>
      </c>
      <c r="T491" s="4">
        <v>60</v>
      </c>
      <c r="U491" s="4">
        <v>600</v>
      </c>
      <c r="V491" s="23">
        <v>0.2857142857142857</v>
      </c>
      <c r="W491" t="s">
        <v>178</v>
      </c>
      <c r="X491" t="s">
        <v>216</v>
      </c>
      <c r="Y491" t="s">
        <v>713</v>
      </c>
      <c r="Z491" s="4">
        <f>Tabla1_1[[#This Row],[Total Selling Value]]-Tabla1_1[[#This Row],[total_discount_value]]-Tabla1_1[[#This Row],[Total Buying Value]]</f>
        <v>-114</v>
      </c>
      <c r="AA491" s="23">
        <f>Tabla1_1[[#This Row],[beneficio_descuento]]/Tabla1_1[[#This Row],[Total Selling Value]]</f>
        <v>-5.4285714285714284E-2</v>
      </c>
    </row>
    <row r="492" spans="1:27">
      <c r="A492">
        <v>44874</v>
      </c>
      <c r="B492" t="s">
        <v>46</v>
      </c>
      <c r="C492" t="s">
        <v>726</v>
      </c>
      <c r="D492">
        <v>8</v>
      </c>
      <c r="E492" t="s">
        <v>71</v>
      </c>
      <c r="F492" t="s">
        <v>138</v>
      </c>
      <c r="G492">
        <v>18</v>
      </c>
      <c r="H492" t="s">
        <v>97</v>
      </c>
      <c r="I492" t="s">
        <v>121</v>
      </c>
      <c r="J492" t="s">
        <v>124</v>
      </c>
      <c r="K492" s="4">
        <v>48</v>
      </c>
      <c r="L492" s="4">
        <v>57.12</v>
      </c>
      <c r="M492" s="4">
        <v>384</v>
      </c>
      <c r="N492" s="4">
        <v>456.96</v>
      </c>
      <c r="O492">
        <v>9</v>
      </c>
      <c r="P492" t="s">
        <v>136</v>
      </c>
      <c r="Q492">
        <v>2022</v>
      </c>
      <c r="R492" s="3">
        <v>44874</v>
      </c>
      <c r="S492" s="4">
        <v>82.252799999999993</v>
      </c>
      <c r="T492" s="4">
        <v>9.1199999999999974</v>
      </c>
      <c r="U492" s="4">
        <v>72.95999999999998</v>
      </c>
      <c r="V492" s="23">
        <v>0.15966386554621845</v>
      </c>
      <c r="W492" t="s">
        <v>179</v>
      </c>
      <c r="X492" t="s">
        <v>219</v>
      </c>
      <c r="Y492" t="s">
        <v>713</v>
      </c>
      <c r="Z492" s="4">
        <f>Tabla1_1[[#This Row],[Total Selling Value]]-Tabla1_1[[#This Row],[total_discount_value]]-Tabla1_1[[#This Row],[Total Buying Value]]</f>
        <v>-9.2927999999999997</v>
      </c>
      <c r="AA492" s="23">
        <f>Tabla1_1[[#This Row],[beneficio_descuento]]/Tabla1_1[[#This Row],[Total Selling Value]]</f>
        <v>-2.0336134453781515E-2</v>
      </c>
    </row>
    <row r="493" spans="1:27">
      <c r="A493">
        <v>44875</v>
      </c>
      <c r="B493" t="s">
        <v>50</v>
      </c>
      <c r="C493" t="s">
        <v>727</v>
      </c>
      <c r="D493">
        <v>7</v>
      </c>
      <c r="E493" t="s">
        <v>70</v>
      </c>
      <c r="F493" t="s">
        <v>71</v>
      </c>
      <c r="G493">
        <v>14</v>
      </c>
      <c r="H493" t="s">
        <v>102</v>
      </c>
      <c r="I493" t="s">
        <v>120</v>
      </c>
      <c r="J493" t="s">
        <v>125</v>
      </c>
      <c r="K493" s="4">
        <v>37</v>
      </c>
      <c r="L493" s="4">
        <v>49.21</v>
      </c>
      <c r="M493" s="4">
        <v>259</v>
      </c>
      <c r="N493" s="4">
        <v>344.47</v>
      </c>
      <c r="O493">
        <v>10</v>
      </c>
      <c r="P493" t="s">
        <v>136</v>
      </c>
      <c r="Q493">
        <v>2022</v>
      </c>
      <c r="R493" s="3">
        <v>44875</v>
      </c>
      <c r="S493" s="4">
        <v>48.225800000000007</v>
      </c>
      <c r="T493" s="4">
        <v>12.21</v>
      </c>
      <c r="U493" s="4">
        <v>85.47</v>
      </c>
      <c r="V493" s="23">
        <v>0.24812030075187969</v>
      </c>
      <c r="W493" t="s">
        <v>179</v>
      </c>
      <c r="X493" t="s">
        <v>216</v>
      </c>
      <c r="Y493" t="s">
        <v>713</v>
      </c>
      <c r="Z493" s="4">
        <f>Tabla1_1[[#This Row],[Total Selling Value]]-Tabla1_1[[#This Row],[total_discount_value]]-Tabla1_1[[#This Row],[Total Buying Value]]</f>
        <v>37.244200000000035</v>
      </c>
      <c r="AA493" s="23">
        <f>Tabla1_1[[#This Row],[beneficio_descuento]]/Tabla1_1[[#This Row],[Total Selling Value]]</f>
        <v>0.1081203007518798</v>
      </c>
    </row>
    <row r="494" spans="1:27">
      <c r="A494">
        <v>44878</v>
      </c>
      <c r="B494" t="s">
        <v>46</v>
      </c>
      <c r="C494" t="s">
        <v>728</v>
      </c>
      <c r="D494">
        <v>10</v>
      </c>
      <c r="E494" t="s">
        <v>68</v>
      </c>
      <c r="F494" t="s">
        <v>138</v>
      </c>
      <c r="G494">
        <v>0</v>
      </c>
      <c r="H494" t="s">
        <v>97</v>
      </c>
      <c r="I494" t="s">
        <v>121</v>
      </c>
      <c r="J494" t="s">
        <v>124</v>
      </c>
      <c r="K494" s="4">
        <v>48</v>
      </c>
      <c r="L494" s="4">
        <v>57.12</v>
      </c>
      <c r="M494" s="4">
        <v>480</v>
      </c>
      <c r="N494" s="4">
        <v>571.20000000000005</v>
      </c>
      <c r="O494">
        <v>13</v>
      </c>
      <c r="P494" t="s">
        <v>136</v>
      </c>
      <c r="Q494">
        <v>2022</v>
      </c>
      <c r="R494" s="3">
        <v>44878</v>
      </c>
      <c r="S494" s="4">
        <v>0</v>
      </c>
      <c r="T494" s="4">
        <v>9.1199999999999974</v>
      </c>
      <c r="U494" s="4">
        <v>91.199999999999974</v>
      </c>
      <c r="V494" s="23">
        <v>0.15966386554621842</v>
      </c>
      <c r="W494" t="s">
        <v>179</v>
      </c>
      <c r="X494" t="s">
        <v>219</v>
      </c>
      <c r="Y494" t="s">
        <v>713</v>
      </c>
      <c r="Z494" s="4">
        <f>Tabla1_1[[#This Row],[Total Selling Value]]-Tabla1_1[[#This Row],[total_discount_value]]-Tabla1_1[[#This Row],[Total Buying Value]]</f>
        <v>91.200000000000045</v>
      </c>
      <c r="AA494" s="23">
        <f>Tabla1_1[[#This Row],[beneficio_descuento]]/Tabla1_1[[#This Row],[Total Selling Value]]</f>
        <v>0.15966386554621856</v>
      </c>
    </row>
    <row r="495" spans="1:27">
      <c r="A495">
        <v>44879</v>
      </c>
      <c r="B495" t="s">
        <v>49</v>
      </c>
      <c r="C495" t="s">
        <v>729</v>
      </c>
      <c r="D495">
        <v>1</v>
      </c>
      <c r="E495" t="s">
        <v>70</v>
      </c>
      <c r="F495" t="s">
        <v>138</v>
      </c>
      <c r="G495">
        <v>15</v>
      </c>
      <c r="H495" t="s">
        <v>101</v>
      </c>
      <c r="I495" t="s">
        <v>119</v>
      </c>
      <c r="J495" t="s">
        <v>123</v>
      </c>
      <c r="K495" s="4">
        <v>105</v>
      </c>
      <c r="L495" s="4">
        <v>142.80000000000001</v>
      </c>
      <c r="M495" s="4">
        <v>105</v>
      </c>
      <c r="N495" s="4">
        <v>142.80000000000001</v>
      </c>
      <c r="O495">
        <v>14</v>
      </c>
      <c r="P495" t="s">
        <v>136</v>
      </c>
      <c r="Q495">
        <v>2022</v>
      </c>
      <c r="R495" s="3">
        <v>44879</v>
      </c>
      <c r="S495" s="4">
        <v>21.42</v>
      </c>
      <c r="T495" s="4">
        <v>37.800000000000011</v>
      </c>
      <c r="U495" s="4">
        <v>37.800000000000011</v>
      </c>
      <c r="V495" s="23">
        <v>0.26470588235294124</v>
      </c>
      <c r="W495" t="s">
        <v>179</v>
      </c>
      <c r="X495" t="s">
        <v>219</v>
      </c>
      <c r="Y495" t="s">
        <v>713</v>
      </c>
      <c r="Z495" s="4">
        <f>Tabla1_1[[#This Row],[Total Selling Value]]-Tabla1_1[[#This Row],[total_discount_value]]-Tabla1_1[[#This Row],[Total Buying Value]]</f>
        <v>16.38000000000001</v>
      </c>
      <c r="AA495" s="23">
        <f>Tabla1_1[[#This Row],[beneficio_descuento]]/Tabla1_1[[#This Row],[Total Selling Value]]</f>
        <v>0.11470588235294124</v>
      </c>
    </row>
    <row r="496" spans="1:27">
      <c r="A496">
        <v>44880</v>
      </c>
      <c r="B496" t="s">
        <v>55</v>
      </c>
      <c r="C496" t="s">
        <v>730</v>
      </c>
      <c r="D496">
        <v>14</v>
      </c>
      <c r="E496" t="s">
        <v>70</v>
      </c>
      <c r="F496" t="s">
        <v>138</v>
      </c>
      <c r="G496">
        <v>4</v>
      </c>
      <c r="H496" t="s">
        <v>107</v>
      </c>
      <c r="I496" t="s">
        <v>120</v>
      </c>
      <c r="J496" t="s">
        <v>123</v>
      </c>
      <c r="K496" s="4">
        <v>73</v>
      </c>
      <c r="L496" s="4">
        <v>94.17</v>
      </c>
      <c r="M496" s="4">
        <v>1022</v>
      </c>
      <c r="N496" s="4">
        <v>1318.38</v>
      </c>
      <c r="O496">
        <v>15</v>
      </c>
      <c r="P496" t="s">
        <v>136</v>
      </c>
      <c r="Q496">
        <v>2022</v>
      </c>
      <c r="R496" s="3">
        <v>44880</v>
      </c>
      <c r="S496" s="4">
        <v>52.735200000000006</v>
      </c>
      <c r="T496" s="4">
        <v>21.17</v>
      </c>
      <c r="U496" s="4">
        <v>296.38</v>
      </c>
      <c r="V496" s="23">
        <v>0.22480620155038758</v>
      </c>
      <c r="W496" t="s">
        <v>147</v>
      </c>
      <c r="X496" t="s">
        <v>219</v>
      </c>
      <c r="Y496" t="s">
        <v>713</v>
      </c>
      <c r="Z496" s="4">
        <f>Tabla1_1[[#This Row],[Total Selling Value]]-Tabla1_1[[#This Row],[total_discount_value]]-Tabla1_1[[#This Row],[Total Buying Value]]</f>
        <v>243.64480000000003</v>
      </c>
      <c r="AA496" s="23">
        <f>Tabla1_1[[#This Row],[beneficio_descuento]]/Tabla1_1[[#This Row],[Total Selling Value]]</f>
        <v>0.1848062015503876</v>
      </c>
    </row>
    <row r="497" spans="1:27">
      <c r="A497">
        <v>44881</v>
      </c>
      <c r="B497" t="s">
        <v>59</v>
      </c>
      <c r="C497" t="s">
        <v>731</v>
      </c>
      <c r="D497">
        <v>8</v>
      </c>
      <c r="E497" t="s">
        <v>71</v>
      </c>
      <c r="F497" t="s">
        <v>71</v>
      </c>
      <c r="G497">
        <v>41</v>
      </c>
      <c r="H497" t="s">
        <v>111</v>
      </c>
      <c r="I497" t="s">
        <v>120</v>
      </c>
      <c r="J497" t="s">
        <v>122</v>
      </c>
      <c r="K497" s="4">
        <v>134</v>
      </c>
      <c r="L497" s="4">
        <v>156.78</v>
      </c>
      <c r="M497" s="4">
        <v>1072</v>
      </c>
      <c r="N497" s="4">
        <v>1254.24</v>
      </c>
      <c r="O497">
        <v>16</v>
      </c>
      <c r="P497" t="s">
        <v>136</v>
      </c>
      <c r="Q497">
        <v>2022</v>
      </c>
      <c r="R497" s="3">
        <v>44881</v>
      </c>
      <c r="S497" s="4">
        <v>514.23839999999996</v>
      </c>
      <c r="T497" s="4">
        <v>22.78</v>
      </c>
      <c r="U497" s="4">
        <v>182.24</v>
      </c>
      <c r="V497" s="23">
        <v>0.14529914529914531</v>
      </c>
      <c r="W497" t="s">
        <v>147</v>
      </c>
      <c r="X497" t="s">
        <v>216</v>
      </c>
      <c r="Y497" t="s">
        <v>713</v>
      </c>
      <c r="Z497" s="4">
        <f>Tabla1_1[[#This Row],[Total Selling Value]]-Tabla1_1[[#This Row],[total_discount_value]]-Tabla1_1[[#This Row],[Total Buying Value]]</f>
        <v>-331.99839999999995</v>
      </c>
      <c r="AA497" s="23">
        <f>Tabla1_1[[#This Row],[beneficio_descuento]]/Tabla1_1[[#This Row],[Total Selling Value]]</f>
        <v>-0.26470085470085464</v>
      </c>
    </row>
    <row r="498" spans="1:27">
      <c r="A498">
        <v>44883</v>
      </c>
      <c r="B498" t="s">
        <v>33</v>
      </c>
      <c r="C498" t="s">
        <v>732</v>
      </c>
      <c r="D498">
        <v>8</v>
      </c>
      <c r="E498" t="s">
        <v>70</v>
      </c>
      <c r="F498" t="s">
        <v>138</v>
      </c>
      <c r="G498">
        <v>33</v>
      </c>
      <c r="H498" t="s">
        <v>83</v>
      </c>
      <c r="I498" t="s">
        <v>121</v>
      </c>
      <c r="J498" t="s">
        <v>124</v>
      </c>
      <c r="K498" s="4">
        <v>55</v>
      </c>
      <c r="L498" s="4">
        <v>58.3</v>
      </c>
      <c r="M498" s="4">
        <v>440</v>
      </c>
      <c r="N498" s="4">
        <v>466.4</v>
      </c>
      <c r="O498">
        <v>18</v>
      </c>
      <c r="P498" t="s">
        <v>136</v>
      </c>
      <c r="Q498">
        <v>2022</v>
      </c>
      <c r="R498" s="3">
        <v>44883</v>
      </c>
      <c r="S498" s="4">
        <v>153.91200000000001</v>
      </c>
      <c r="T498" s="4">
        <v>3.2999999999999972</v>
      </c>
      <c r="U498" s="4">
        <v>26.399999999999977</v>
      </c>
      <c r="V498" s="23">
        <v>5.6603773584905613E-2</v>
      </c>
      <c r="W498" t="s">
        <v>179</v>
      </c>
      <c r="X498" t="s">
        <v>219</v>
      </c>
      <c r="Y498" t="s">
        <v>713</v>
      </c>
      <c r="Z498" s="4">
        <f>Tabla1_1[[#This Row],[Total Selling Value]]-Tabla1_1[[#This Row],[total_discount_value]]-Tabla1_1[[#This Row],[Total Buying Value]]</f>
        <v>-127.51200000000006</v>
      </c>
      <c r="AA498" s="23">
        <f>Tabla1_1[[#This Row],[beneficio_descuento]]/Tabla1_1[[#This Row],[Total Selling Value]]</f>
        <v>-0.27339622641509448</v>
      </c>
    </row>
    <row r="499" spans="1:27">
      <c r="A499">
        <v>44886</v>
      </c>
      <c r="B499" t="s">
        <v>34</v>
      </c>
      <c r="C499" t="s">
        <v>733</v>
      </c>
      <c r="D499">
        <v>6</v>
      </c>
      <c r="E499" t="s">
        <v>70</v>
      </c>
      <c r="F499" t="s">
        <v>138</v>
      </c>
      <c r="G499">
        <v>24</v>
      </c>
      <c r="H499" t="s">
        <v>84</v>
      </c>
      <c r="I499" t="s">
        <v>117</v>
      </c>
      <c r="J499" t="s">
        <v>124</v>
      </c>
      <c r="K499" s="4">
        <v>61</v>
      </c>
      <c r="L499" s="4">
        <v>76.25</v>
      </c>
      <c r="M499" s="4">
        <v>366</v>
      </c>
      <c r="N499" s="4">
        <v>457.5</v>
      </c>
      <c r="O499">
        <v>21</v>
      </c>
      <c r="P499" t="s">
        <v>136</v>
      </c>
      <c r="Q499">
        <v>2022</v>
      </c>
      <c r="R499" s="3">
        <v>44886</v>
      </c>
      <c r="S499" s="4">
        <v>109.8</v>
      </c>
      <c r="T499" s="4">
        <v>15.25</v>
      </c>
      <c r="U499" s="4">
        <v>91.5</v>
      </c>
      <c r="V499" s="23">
        <v>0.2</v>
      </c>
      <c r="W499" t="s">
        <v>179</v>
      </c>
      <c r="X499" t="s">
        <v>219</v>
      </c>
      <c r="Y499" t="s">
        <v>713</v>
      </c>
      <c r="Z499" s="4">
        <f>Tabla1_1[[#This Row],[Total Selling Value]]-Tabla1_1[[#This Row],[total_discount_value]]-Tabla1_1[[#This Row],[Total Buying Value]]</f>
        <v>-18.300000000000011</v>
      </c>
      <c r="AA499" s="23">
        <f>Tabla1_1[[#This Row],[beneficio_descuento]]/Tabla1_1[[#This Row],[Total Selling Value]]</f>
        <v>-4.0000000000000022E-2</v>
      </c>
    </row>
    <row r="500" spans="1:27">
      <c r="A500">
        <v>44888</v>
      </c>
      <c r="B500" t="s">
        <v>63</v>
      </c>
      <c r="C500" t="s">
        <v>734</v>
      </c>
      <c r="D500">
        <v>12</v>
      </c>
      <c r="E500" t="s">
        <v>71</v>
      </c>
      <c r="F500" t="s">
        <v>71</v>
      </c>
      <c r="G500">
        <v>16</v>
      </c>
      <c r="H500" t="s">
        <v>116</v>
      </c>
      <c r="I500" t="s">
        <v>121</v>
      </c>
      <c r="J500" t="s">
        <v>123</v>
      </c>
      <c r="K500" s="4">
        <v>90</v>
      </c>
      <c r="L500" s="4">
        <v>96.3</v>
      </c>
      <c r="M500" s="4">
        <v>1080</v>
      </c>
      <c r="N500" s="4">
        <v>1155.5999999999999</v>
      </c>
      <c r="O500">
        <v>23</v>
      </c>
      <c r="P500" t="s">
        <v>136</v>
      </c>
      <c r="Q500">
        <v>2022</v>
      </c>
      <c r="R500" s="3">
        <v>44888</v>
      </c>
      <c r="S500" s="4">
        <v>184.89599999999999</v>
      </c>
      <c r="T500" s="4">
        <v>6.2999999999999972</v>
      </c>
      <c r="U500" s="4">
        <v>75.599999999999966</v>
      </c>
      <c r="V500" s="23">
        <v>6.5420560747663531E-2</v>
      </c>
      <c r="W500" t="s">
        <v>147</v>
      </c>
      <c r="X500" t="s">
        <v>216</v>
      </c>
      <c r="Y500" t="s">
        <v>713</v>
      </c>
      <c r="Z500" s="4">
        <f>Tabla1_1[[#This Row],[Total Selling Value]]-Tabla1_1[[#This Row],[total_discount_value]]-Tabla1_1[[#This Row],[Total Buying Value]]</f>
        <v>-109.29600000000005</v>
      </c>
      <c r="AA500" s="23">
        <f>Tabla1_1[[#This Row],[beneficio_descuento]]/Tabla1_1[[#This Row],[Total Selling Value]]</f>
        <v>-9.45794392523365E-2</v>
      </c>
    </row>
    <row r="501" spans="1:27">
      <c r="A501">
        <v>44890</v>
      </c>
      <c r="B501" t="s">
        <v>23</v>
      </c>
      <c r="C501" t="s">
        <v>735</v>
      </c>
      <c r="D501">
        <v>5</v>
      </c>
      <c r="E501" t="s">
        <v>70</v>
      </c>
      <c r="F501" t="s">
        <v>138</v>
      </c>
      <c r="G501">
        <v>38</v>
      </c>
      <c r="H501" t="s">
        <v>76</v>
      </c>
      <c r="I501" t="s">
        <v>119</v>
      </c>
      <c r="J501" t="s">
        <v>124</v>
      </c>
      <c r="K501" s="4">
        <v>44</v>
      </c>
      <c r="L501" s="4">
        <v>48.84</v>
      </c>
      <c r="M501" s="4">
        <v>220</v>
      </c>
      <c r="N501" s="4">
        <v>244.2</v>
      </c>
      <c r="O501">
        <v>25</v>
      </c>
      <c r="P501" t="s">
        <v>136</v>
      </c>
      <c r="Q501">
        <v>2022</v>
      </c>
      <c r="R501" s="3">
        <v>44890</v>
      </c>
      <c r="S501" s="4">
        <v>92.795999999999992</v>
      </c>
      <c r="T501" s="4">
        <v>4.8400000000000034</v>
      </c>
      <c r="U501" s="4">
        <v>24.200000000000017</v>
      </c>
      <c r="V501" s="23">
        <v>9.9099099099099169E-2</v>
      </c>
      <c r="W501" t="s">
        <v>179</v>
      </c>
      <c r="X501" t="s">
        <v>219</v>
      </c>
      <c r="Y501" t="s">
        <v>713</v>
      </c>
      <c r="Z501" s="4">
        <f>Tabla1_1[[#This Row],[Total Selling Value]]-Tabla1_1[[#This Row],[total_discount_value]]-Tabla1_1[[#This Row],[Total Buying Value]]</f>
        <v>-68.596000000000004</v>
      </c>
      <c r="AA501" s="23">
        <f>Tabla1_1[[#This Row],[beneficio_descuento]]/Tabla1_1[[#This Row],[Total Selling Value]]</f>
        <v>-0.28090090090090092</v>
      </c>
    </row>
    <row r="502" spans="1:27">
      <c r="A502">
        <v>44891</v>
      </c>
      <c r="B502" t="s">
        <v>38</v>
      </c>
      <c r="C502" t="s">
        <v>736</v>
      </c>
      <c r="D502">
        <v>5</v>
      </c>
      <c r="E502" t="s">
        <v>70</v>
      </c>
      <c r="F502" t="s">
        <v>71</v>
      </c>
      <c r="G502">
        <v>52</v>
      </c>
      <c r="H502" t="s">
        <v>88</v>
      </c>
      <c r="I502" t="s">
        <v>121</v>
      </c>
      <c r="J502" t="s">
        <v>123</v>
      </c>
      <c r="K502" s="4">
        <v>89</v>
      </c>
      <c r="L502" s="4">
        <v>117.48</v>
      </c>
      <c r="M502" s="4">
        <v>445</v>
      </c>
      <c r="N502" s="4">
        <v>587.4</v>
      </c>
      <c r="O502">
        <v>26</v>
      </c>
      <c r="P502" t="s">
        <v>136</v>
      </c>
      <c r="Q502">
        <v>2022</v>
      </c>
      <c r="R502" s="3">
        <v>44891</v>
      </c>
      <c r="S502" s="4">
        <v>305.44799999999998</v>
      </c>
      <c r="T502" s="4">
        <v>28.480000000000004</v>
      </c>
      <c r="U502" s="4">
        <v>142.40000000000003</v>
      </c>
      <c r="V502" s="23">
        <v>0.24242424242424249</v>
      </c>
      <c r="W502" t="s">
        <v>179</v>
      </c>
      <c r="X502" t="s">
        <v>216</v>
      </c>
      <c r="Y502" t="s">
        <v>713</v>
      </c>
      <c r="Z502" s="4">
        <f>Tabla1_1[[#This Row],[Total Selling Value]]-Tabla1_1[[#This Row],[total_discount_value]]-Tabla1_1[[#This Row],[Total Buying Value]]</f>
        <v>-163.048</v>
      </c>
      <c r="AA502" s="23">
        <f>Tabla1_1[[#This Row],[beneficio_descuento]]/Tabla1_1[[#This Row],[Total Selling Value]]</f>
        <v>-0.27757575757575759</v>
      </c>
    </row>
    <row r="503" spans="1:27">
      <c r="A503">
        <v>44892</v>
      </c>
      <c r="B503" t="s">
        <v>33</v>
      </c>
      <c r="C503" t="s">
        <v>737</v>
      </c>
      <c r="D503">
        <v>15</v>
      </c>
      <c r="E503" t="s">
        <v>70</v>
      </c>
      <c r="F503" t="s">
        <v>71</v>
      </c>
      <c r="G503">
        <v>36</v>
      </c>
      <c r="H503" t="s">
        <v>83</v>
      </c>
      <c r="I503" t="s">
        <v>121</v>
      </c>
      <c r="J503" t="s">
        <v>124</v>
      </c>
      <c r="K503" s="4">
        <v>55</v>
      </c>
      <c r="L503" s="4">
        <v>58.3</v>
      </c>
      <c r="M503" s="4">
        <v>825</v>
      </c>
      <c r="N503" s="4">
        <v>874.5</v>
      </c>
      <c r="O503">
        <v>27</v>
      </c>
      <c r="P503" t="s">
        <v>136</v>
      </c>
      <c r="Q503">
        <v>2022</v>
      </c>
      <c r="R503" s="3">
        <v>44892</v>
      </c>
      <c r="S503" s="4">
        <v>314.82</v>
      </c>
      <c r="T503" s="4">
        <v>3.2999999999999972</v>
      </c>
      <c r="U503" s="4">
        <v>49.499999999999957</v>
      </c>
      <c r="V503" s="23">
        <v>5.6603773584905613E-2</v>
      </c>
      <c r="W503" t="s">
        <v>147</v>
      </c>
      <c r="X503" t="s">
        <v>216</v>
      </c>
      <c r="Y503" t="s">
        <v>713</v>
      </c>
      <c r="Z503" s="4">
        <f>Tabla1_1[[#This Row],[Total Selling Value]]-Tabla1_1[[#This Row],[total_discount_value]]-Tabla1_1[[#This Row],[Total Buying Value]]</f>
        <v>-265.31999999999994</v>
      </c>
      <c r="AA503" s="23">
        <f>Tabla1_1[[#This Row],[beneficio_descuento]]/Tabla1_1[[#This Row],[Total Selling Value]]</f>
        <v>-0.30339622641509428</v>
      </c>
    </row>
    <row r="504" spans="1:27">
      <c r="A504">
        <v>44893</v>
      </c>
      <c r="B504" t="s">
        <v>25</v>
      </c>
      <c r="C504" t="s">
        <v>738</v>
      </c>
      <c r="D504">
        <v>8</v>
      </c>
      <c r="E504" t="s">
        <v>70</v>
      </c>
      <c r="F504" t="s">
        <v>138</v>
      </c>
      <c r="G504">
        <v>16</v>
      </c>
      <c r="H504" t="s">
        <v>78</v>
      </c>
      <c r="I504" t="s">
        <v>121</v>
      </c>
      <c r="J504" t="s">
        <v>123</v>
      </c>
      <c r="K504" s="4">
        <v>93</v>
      </c>
      <c r="L504" s="4">
        <v>104.16</v>
      </c>
      <c r="M504" s="4">
        <v>744</v>
      </c>
      <c r="N504" s="4">
        <v>833.28</v>
      </c>
      <c r="O504">
        <v>28</v>
      </c>
      <c r="P504" t="s">
        <v>136</v>
      </c>
      <c r="Q504">
        <v>2022</v>
      </c>
      <c r="R504" s="3">
        <v>44893</v>
      </c>
      <c r="S504" s="4">
        <v>133.32480000000001</v>
      </c>
      <c r="T504" s="4">
        <v>11.159999999999997</v>
      </c>
      <c r="U504" s="4">
        <v>89.279999999999973</v>
      </c>
      <c r="V504" s="23">
        <v>0.10714285714285711</v>
      </c>
      <c r="W504" t="s">
        <v>179</v>
      </c>
      <c r="X504" t="s">
        <v>219</v>
      </c>
      <c r="Y504" t="s">
        <v>713</v>
      </c>
      <c r="Z504" s="4">
        <f>Tabla1_1[[#This Row],[Total Selling Value]]-Tabla1_1[[#This Row],[total_discount_value]]-Tabla1_1[[#This Row],[Total Buying Value]]</f>
        <v>-44.044800000000009</v>
      </c>
      <c r="AA504" s="23">
        <f>Tabla1_1[[#This Row],[beneficio_descuento]]/Tabla1_1[[#This Row],[Total Selling Value]]</f>
        <v>-5.2857142857142873E-2</v>
      </c>
    </row>
    <row r="505" spans="1:27">
      <c r="A505">
        <v>44895</v>
      </c>
      <c r="B505" t="s">
        <v>47</v>
      </c>
      <c r="C505" t="s">
        <v>739</v>
      </c>
      <c r="D505">
        <v>2</v>
      </c>
      <c r="E505" t="s">
        <v>70</v>
      </c>
      <c r="F505" t="s">
        <v>71</v>
      </c>
      <c r="G505">
        <v>41</v>
      </c>
      <c r="H505" t="s">
        <v>98</v>
      </c>
      <c r="I505" t="s">
        <v>120</v>
      </c>
      <c r="J505" t="s">
        <v>125</v>
      </c>
      <c r="K505" s="4">
        <v>12</v>
      </c>
      <c r="L505" s="4">
        <v>15.72</v>
      </c>
      <c r="M505" s="4">
        <v>24</v>
      </c>
      <c r="N505" s="4">
        <v>31.44</v>
      </c>
      <c r="O505">
        <v>30</v>
      </c>
      <c r="P505" t="s">
        <v>136</v>
      </c>
      <c r="Q505">
        <v>2022</v>
      </c>
      <c r="R505" s="3">
        <v>44895</v>
      </c>
      <c r="S505" s="4">
        <v>12.8904</v>
      </c>
      <c r="T505" s="4">
        <v>3.7200000000000006</v>
      </c>
      <c r="U505" s="4">
        <v>7.4400000000000013</v>
      </c>
      <c r="V505" s="23">
        <v>0.23664122137404583</v>
      </c>
      <c r="W505" t="s">
        <v>179</v>
      </c>
      <c r="X505" t="s">
        <v>216</v>
      </c>
      <c r="Y505" t="s">
        <v>713</v>
      </c>
      <c r="Z505" s="4">
        <f>Tabla1_1[[#This Row],[Total Selling Value]]-Tabla1_1[[#This Row],[total_discount_value]]-Tabla1_1[[#This Row],[Total Buying Value]]</f>
        <v>-5.4503999999999984</v>
      </c>
      <c r="AA505" s="23">
        <f>Tabla1_1[[#This Row],[beneficio_descuento]]/Tabla1_1[[#This Row],[Total Selling Value]]</f>
        <v>-0.17335877862595414</v>
      </c>
    </row>
    <row r="506" spans="1:27">
      <c r="A506">
        <v>44898</v>
      </c>
      <c r="B506" t="s">
        <v>53</v>
      </c>
      <c r="C506" t="s">
        <v>740</v>
      </c>
      <c r="D506">
        <v>5</v>
      </c>
      <c r="E506" t="s">
        <v>68</v>
      </c>
      <c r="F506" t="s">
        <v>138</v>
      </c>
      <c r="G506">
        <v>54</v>
      </c>
      <c r="H506" t="s">
        <v>105</v>
      </c>
      <c r="I506" t="s">
        <v>121</v>
      </c>
      <c r="J506" t="s">
        <v>125</v>
      </c>
      <c r="K506" s="4">
        <v>37</v>
      </c>
      <c r="L506" s="4">
        <v>41.81</v>
      </c>
      <c r="M506" s="4">
        <v>185</v>
      </c>
      <c r="N506" s="4">
        <v>209.05</v>
      </c>
      <c r="O506">
        <v>3</v>
      </c>
      <c r="P506" t="s">
        <v>137</v>
      </c>
      <c r="Q506">
        <v>2022</v>
      </c>
      <c r="R506" s="3">
        <v>44898</v>
      </c>
      <c r="S506" s="4">
        <v>112.88700000000001</v>
      </c>
      <c r="T506" s="4">
        <v>4.8100000000000023</v>
      </c>
      <c r="U506" s="4">
        <v>24.050000000000011</v>
      </c>
      <c r="V506" s="23">
        <v>0.11504424778761067</v>
      </c>
      <c r="W506" t="s">
        <v>179</v>
      </c>
      <c r="X506" t="s">
        <v>219</v>
      </c>
      <c r="Y506" t="s">
        <v>741</v>
      </c>
      <c r="Z506" s="4">
        <f>Tabla1_1[[#This Row],[Total Selling Value]]-Tabla1_1[[#This Row],[total_discount_value]]-Tabla1_1[[#This Row],[Total Buying Value]]</f>
        <v>-88.837000000000003</v>
      </c>
      <c r="AA506" s="23">
        <f>Tabla1_1[[#This Row],[beneficio_descuento]]/Tabla1_1[[#This Row],[Total Selling Value]]</f>
        <v>-0.42495575221238935</v>
      </c>
    </row>
    <row r="507" spans="1:27">
      <c r="A507">
        <v>44899</v>
      </c>
      <c r="B507" t="s">
        <v>62</v>
      </c>
      <c r="C507" t="s">
        <v>742</v>
      </c>
      <c r="D507">
        <v>10</v>
      </c>
      <c r="E507" t="s">
        <v>70</v>
      </c>
      <c r="F507" t="s">
        <v>138</v>
      </c>
      <c r="G507">
        <v>43</v>
      </c>
      <c r="H507" t="s">
        <v>115</v>
      </c>
      <c r="I507" t="s">
        <v>121</v>
      </c>
      <c r="J507" t="s">
        <v>125</v>
      </c>
      <c r="K507" s="4">
        <v>18</v>
      </c>
      <c r="L507" s="4">
        <v>24.66</v>
      </c>
      <c r="M507" s="4">
        <v>180</v>
      </c>
      <c r="N507" s="4">
        <v>246.6</v>
      </c>
      <c r="O507">
        <v>4</v>
      </c>
      <c r="P507" t="s">
        <v>137</v>
      </c>
      <c r="Q507">
        <v>2022</v>
      </c>
      <c r="R507" s="3">
        <v>44899</v>
      </c>
      <c r="S507" s="4">
        <v>106.038</v>
      </c>
      <c r="T507" s="4">
        <v>6.66</v>
      </c>
      <c r="U507" s="4">
        <v>66.599999999999994</v>
      </c>
      <c r="V507" s="23">
        <v>0.27007299270072993</v>
      </c>
      <c r="W507" t="s">
        <v>179</v>
      </c>
      <c r="X507" t="s">
        <v>219</v>
      </c>
      <c r="Y507" t="s">
        <v>741</v>
      </c>
      <c r="Z507" s="4">
        <f>Tabla1_1[[#This Row],[Total Selling Value]]-Tabla1_1[[#This Row],[total_discount_value]]-Tabla1_1[[#This Row],[Total Buying Value]]</f>
        <v>-39.437999999999988</v>
      </c>
      <c r="AA507" s="23">
        <f>Tabla1_1[[#This Row],[beneficio_descuento]]/Tabla1_1[[#This Row],[Total Selling Value]]</f>
        <v>-0.15992700729927004</v>
      </c>
    </row>
    <row r="508" spans="1:27">
      <c r="A508">
        <v>44899</v>
      </c>
      <c r="B508" t="s">
        <v>31</v>
      </c>
      <c r="C508" t="s">
        <v>743</v>
      </c>
      <c r="D508">
        <v>15</v>
      </c>
      <c r="E508" t="s">
        <v>70</v>
      </c>
      <c r="F508" t="s">
        <v>138</v>
      </c>
      <c r="G508">
        <v>16</v>
      </c>
      <c r="H508" t="s">
        <v>81</v>
      </c>
      <c r="I508" t="s">
        <v>118</v>
      </c>
      <c r="J508" t="s">
        <v>123</v>
      </c>
      <c r="K508" s="4">
        <v>76</v>
      </c>
      <c r="L508" s="4">
        <v>82.08</v>
      </c>
      <c r="M508" s="4">
        <v>1140</v>
      </c>
      <c r="N508" s="4">
        <v>1231.2</v>
      </c>
      <c r="O508">
        <v>4</v>
      </c>
      <c r="P508" t="s">
        <v>137</v>
      </c>
      <c r="Q508">
        <v>2022</v>
      </c>
      <c r="R508" s="3">
        <v>44899</v>
      </c>
      <c r="S508" s="4">
        <v>196.99200000000002</v>
      </c>
      <c r="T508" s="4">
        <v>6.0799999999999983</v>
      </c>
      <c r="U508" s="4">
        <v>91.199999999999974</v>
      </c>
      <c r="V508" s="23">
        <v>7.4074074074074056E-2</v>
      </c>
      <c r="W508" t="s">
        <v>147</v>
      </c>
      <c r="X508" t="s">
        <v>219</v>
      </c>
      <c r="Y508" t="s">
        <v>741</v>
      </c>
      <c r="Z508" s="4">
        <f>Tabla1_1[[#This Row],[Total Selling Value]]-Tabla1_1[[#This Row],[total_discount_value]]-Tabla1_1[[#This Row],[Total Buying Value]]</f>
        <v>-105.79199999999992</v>
      </c>
      <c r="AA508" s="23">
        <f>Tabla1_1[[#This Row],[beneficio_descuento]]/Tabla1_1[[#This Row],[Total Selling Value]]</f>
        <v>-8.592592592592585E-2</v>
      </c>
    </row>
    <row r="509" spans="1:27">
      <c r="A509">
        <v>44902</v>
      </c>
      <c r="B509" t="s">
        <v>21</v>
      </c>
      <c r="C509" t="s">
        <v>744</v>
      </c>
      <c r="D509">
        <v>12</v>
      </c>
      <c r="E509" t="s">
        <v>70</v>
      </c>
      <c r="F509" t="s">
        <v>138</v>
      </c>
      <c r="G509">
        <v>54</v>
      </c>
      <c r="H509" t="s">
        <v>74</v>
      </c>
      <c r="I509" t="s">
        <v>118</v>
      </c>
      <c r="J509" t="s">
        <v>123</v>
      </c>
      <c r="K509" s="4">
        <v>72</v>
      </c>
      <c r="L509" s="4">
        <v>79.92</v>
      </c>
      <c r="M509" s="4">
        <v>864</v>
      </c>
      <c r="N509" s="4">
        <v>959.04</v>
      </c>
      <c r="O509">
        <v>7</v>
      </c>
      <c r="P509" t="s">
        <v>137</v>
      </c>
      <c r="Q509">
        <v>2022</v>
      </c>
      <c r="R509" s="3">
        <v>44902</v>
      </c>
      <c r="S509" s="4">
        <v>517.88160000000005</v>
      </c>
      <c r="T509" s="4">
        <v>7.9200000000000017</v>
      </c>
      <c r="U509" s="4">
        <v>95.04000000000002</v>
      </c>
      <c r="V509" s="23">
        <v>9.9099099099099128E-2</v>
      </c>
      <c r="W509" t="s">
        <v>147</v>
      </c>
      <c r="X509" t="s">
        <v>219</v>
      </c>
      <c r="Y509" t="s">
        <v>741</v>
      </c>
      <c r="Z509" s="4">
        <f>Tabla1_1[[#This Row],[Total Selling Value]]-Tabla1_1[[#This Row],[total_discount_value]]-Tabla1_1[[#This Row],[Total Buying Value]]</f>
        <v>-422.84160000000008</v>
      </c>
      <c r="AA509" s="23">
        <f>Tabla1_1[[#This Row],[beneficio_descuento]]/Tabla1_1[[#This Row],[Total Selling Value]]</f>
        <v>-0.440900900900901</v>
      </c>
    </row>
    <row r="510" spans="1:27">
      <c r="A510">
        <v>44902</v>
      </c>
      <c r="B510" t="s">
        <v>41</v>
      </c>
      <c r="C510" t="s">
        <v>745</v>
      </c>
      <c r="D510">
        <v>13</v>
      </c>
      <c r="E510" t="s">
        <v>70</v>
      </c>
      <c r="F510" t="s">
        <v>71</v>
      </c>
      <c r="G510">
        <v>33</v>
      </c>
      <c r="H510" t="s">
        <v>91</v>
      </c>
      <c r="I510" t="s">
        <v>120</v>
      </c>
      <c r="J510" t="s">
        <v>125</v>
      </c>
      <c r="K510" s="4">
        <v>13</v>
      </c>
      <c r="L510" s="4">
        <v>16.64</v>
      </c>
      <c r="M510" s="4">
        <v>169</v>
      </c>
      <c r="N510" s="4">
        <v>216.32</v>
      </c>
      <c r="O510">
        <v>7</v>
      </c>
      <c r="P510" t="s">
        <v>137</v>
      </c>
      <c r="Q510">
        <v>2022</v>
      </c>
      <c r="R510" s="3">
        <v>44902</v>
      </c>
      <c r="S510" s="4">
        <v>71.385599999999997</v>
      </c>
      <c r="T510" s="4">
        <v>3.6400000000000006</v>
      </c>
      <c r="U510" s="4">
        <v>47.320000000000007</v>
      </c>
      <c r="V510" s="23">
        <v>0.21875000000000003</v>
      </c>
      <c r="W510" t="s">
        <v>179</v>
      </c>
      <c r="X510" t="s">
        <v>216</v>
      </c>
      <c r="Y510" t="s">
        <v>741</v>
      </c>
      <c r="Z510" s="4">
        <f>Tabla1_1[[#This Row],[Total Selling Value]]-Tabla1_1[[#This Row],[total_discount_value]]-Tabla1_1[[#This Row],[Total Buying Value]]</f>
        <v>-24.065600000000018</v>
      </c>
      <c r="AA510" s="23">
        <f>Tabla1_1[[#This Row],[beneficio_descuento]]/Tabla1_1[[#This Row],[Total Selling Value]]</f>
        <v>-0.11125000000000008</v>
      </c>
    </row>
    <row r="511" spans="1:27">
      <c r="A511">
        <v>44902</v>
      </c>
      <c r="B511" t="s">
        <v>21</v>
      </c>
      <c r="C511" t="s">
        <v>744</v>
      </c>
      <c r="D511">
        <v>5</v>
      </c>
      <c r="E511" t="s">
        <v>70</v>
      </c>
      <c r="F511" t="s">
        <v>138</v>
      </c>
      <c r="G511">
        <v>10</v>
      </c>
      <c r="H511" t="s">
        <v>74</v>
      </c>
      <c r="I511" t="s">
        <v>118</v>
      </c>
      <c r="J511" t="s">
        <v>123</v>
      </c>
      <c r="K511" s="4">
        <v>72</v>
      </c>
      <c r="L511" s="4">
        <v>79.92</v>
      </c>
      <c r="M511" s="4">
        <v>360</v>
      </c>
      <c r="N511" s="4">
        <v>399.6</v>
      </c>
      <c r="O511">
        <v>7</v>
      </c>
      <c r="P511" t="s">
        <v>137</v>
      </c>
      <c r="Q511">
        <v>2022</v>
      </c>
      <c r="R511" s="3">
        <v>44902</v>
      </c>
      <c r="S511" s="4">
        <v>39.960000000000008</v>
      </c>
      <c r="T511" s="4">
        <v>7.9200000000000017</v>
      </c>
      <c r="U511" s="4">
        <v>39.600000000000009</v>
      </c>
      <c r="V511" s="23">
        <v>9.9099099099099114E-2</v>
      </c>
      <c r="W511" t="s">
        <v>179</v>
      </c>
      <c r="X511" t="s">
        <v>219</v>
      </c>
      <c r="Y511" t="s">
        <v>741</v>
      </c>
      <c r="Z511" s="4">
        <f>Tabla1_1[[#This Row],[Total Selling Value]]-Tabla1_1[[#This Row],[total_discount_value]]-Tabla1_1[[#This Row],[Total Buying Value]]</f>
        <v>-0.36000000000001364</v>
      </c>
      <c r="AA511" s="23">
        <f>Tabla1_1[[#This Row],[beneficio_descuento]]/Tabla1_1[[#This Row],[Total Selling Value]]</f>
        <v>-9.0090090090093496E-4</v>
      </c>
    </row>
    <row r="512" spans="1:27">
      <c r="A512">
        <v>44906</v>
      </c>
      <c r="B512" t="s">
        <v>46</v>
      </c>
      <c r="C512" t="s">
        <v>746</v>
      </c>
      <c r="D512">
        <v>5</v>
      </c>
      <c r="E512" t="s">
        <v>70</v>
      </c>
      <c r="F512" t="s">
        <v>71</v>
      </c>
      <c r="G512">
        <v>7</v>
      </c>
      <c r="H512" t="s">
        <v>97</v>
      </c>
      <c r="I512" t="s">
        <v>121</v>
      </c>
      <c r="J512" t="s">
        <v>124</v>
      </c>
      <c r="K512" s="4">
        <v>48</v>
      </c>
      <c r="L512" s="4">
        <v>57.12</v>
      </c>
      <c r="M512" s="4">
        <v>240</v>
      </c>
      <c r="N512" s="4">
        <v>285.60000000000002</v>
      </c>
      <c r="O512">
        <v>11</v>
      </c>
      <c r="P512" t="s">
        <v>137</v>
      </c>
      <c r="Q512">
        <v>2022</v>
      </c>
      <c r="R512" s="3">
        <v>44906</v>
      </c>
      <c r="S512" s="4">
        <v>19.992000000000004</v>
      </c>
      <c r="T512" s="4">
        <v>9.1199999999999974</v>
      </c>
      <c r="U512" s="4">
        <v>45.599999999999987</v>
      </c>
      <c r="V512" s="23">
        <v>0.15966386554621842</v>
      </c>
      <c r="W512" t="s">
        <v>179</v>
      </c>
      <c r="X512" t="s">
        <v>216</v>
      </c>
      <c r="Y512" t="s">
        <v>741</v>
      </c>
      <c r="Z512" s="4">
        <f>Tabla1_1[[#This Row],[Total Selling Value]]-Tabla1_1[[#This Row],[total_discount_value]]-Tabla1_1[[#This Row],[Total Buying Value]]</f>
        <v>25.608000000000004</v>
      </c>
      <c r="AA512" s="23">
        <f>Tabla1_1[[#This Row],[beneficio_descuento]]/Tabla1_1[[#This Row],[Total Selling Value]]</f>
        <v>8.9663865546218496E-2</v>
      </c>
    </row>
    <row r="513" spans="1:27">
      <c r="A513">
        <v>44906</v>
      </c>
      <c r="B513" t="s">
        <v>22</v>
      </c>
      <c r="C513" t="s">
        <v>747</v>
      </c>
      <c r="D513">
        <v>9</v>
      </c>
      <c r="E513" t="s">
        <v>68</v>
      </c>
      <c r="F513" t="s">
        <v>71</v>
      </c>
      <c r="G513">
        <v>47</v>
      </c>
      <c r="H513" t="s">
        <v>75</v>
      </c>
      <c r="I513" t="s">
        <v>120</v>
      </c>
      <c r="J513" t="s">
        <v>123</v>
      </c>
      <c r="K513" s="4">
        <v>112</v>
      </c>
      <c r="L513" s="4">
        <v>122.08</v>
      </c>
      <c r="M513" s="4">
        <v>1008</v>
      </c>
      <c r="N513" s="4">
        <v>1098.72</v>
      </c>
      <c r="O513">
        <v>11</v>
      </c>
      <c r="P513" t="s">
        <v>137</v>
      </c>
      <c r="Q513">
        <v>2022</v>
      </c>
      <c r="R513" s="3">
        <v>44906</v>
      </c>
      <c r="S513" s="4">
        <v>516.39840000000004</v>
      </c>
      <c r="T513" s="4">
        <v>10.079999999999998</v>
      </c>
      <c r="U513" s="4">
        <v>90.719999999999985</v>
      </c>
      <c r="V513" s="23">
        <v>8.2568807339449532E-2</v>
      </c>
      <c r="W513" t="s">
        <v>147</v>
      </c>
      <c r="X513" t="s">
        <v>216</v>
      </c>
      <c r="Y513" t="s">
        <v>741</v>
      </c>
      <c r="Z513" s="4">
        <f>Tabla1_1[[#This Row],[Total Selling Value]]-Tabla1_1[[#This Row],[total_discount_value]]-Tabla1_1[[#This Row],[Total Buying Value]]</f>
        <v>-425.67840000000001</v>
      </c>
      <c r="AA513" s="23">
        <f>Tabla1_1[[#This Row],[beneficio_descuento]]/Tabla1_1[[#This Row],[Total Selling Value]]</f>
        <v>-0.38743119266055048</v>
      </c>
    </row>
    <row r="514" spans="1:27">
      <c r="A514">
        <v>44906</v>
      </c>
      <c r="B514" t="s">
        <v>29</v>
      </c>
      <c r="C514" t="s">
        <v>748</v>
      </c>
      <c r="D514">
        <v>10</v>
      </c>
      <c r="E514" t="s">
        <v>71</v>
      </c>
      <c r="F514" t="s">
        <v>138</v>
      </c>
      <c r="G514">
        <v>28</v>
      </c>
      <c r="H514" t="s">
        <v>113</v>
      </c>
      <c r="I514" t="s">
        <v>120</v>
      </c>
      <c r="J514" t="s">
        <v>123</v>
      </c>
      <c r="K514" s="4">
        <v>112</v>
      </c>
      <c r="L514" s="4">
        <v>146.72</v>
      </c>
      <c r="M514" s="4">
        <v>1120</v>
      </c>
      <c r="N514" s="4">
        <v>1467.2</v>
      </c>
      <c r="O514">
        <v>11</v>
      </c>
      <c r="P514" t="s">
        <v>137</v>
      </c>
      <c r="Q514">
        <v>2022</v>
      </c>
      <c r="R514" s="3">
        <v>44906</v>
      </c>
      <c r="S514" s="4">
        <v>410.81600000000003</v>
      </c>
      <c r="T514" s="4">
        <v>34.72</v>
      </c>
      <c r="U514" s="4">
        <v>347.2</v>
      </c>
      <c r="V514" s="23">
        <v>0.23664122137404578</v>
      </c>
      <c r="W514" t="s">
        <v>147</v>
      </c>
      <c r="X514" t="s">
        <v>219</v>
      </c>
      <c r="Y514" t="s">
        <v>741</v>
      </c>
      <c r="Z514" s="4">
        <f>Tabla1_1[[#This Row],[Total Selling Value]]-Tabla1_1[[#This Row],[total_discount_value]]-Tabla1_1[[#This Row],[Total Buying Value]]</f>
        <v>-63.615999999999985</v>
      </c>
      <c r="AA514" s="23">
        <f>Tabla1_1[[#This Row],[beneficio_descuento]]/Tabla1_1[[#This Row],[Total Selling Value]]</f>
        <v>-4.3358778625954185E-2</v>
      </c>
    </row>
    <row r="515" spans="1:27">
      <c r="A515">
        <v>44907</v>
      </c>
      <c r="B515" t="s">
        <v>48</v>
      </c>
      <c r="C515" t="s">
        <v>749</v>
      </c>
      <c r="D515">
        <v>9</v>
      </c>
      <c r="E515" t="s">
        <v>68</v>
      </c>
      <c r="F515" t="s">
        <v>138</v>
      </c>
      <c r="G515">
        <v>29</v>
      </c>
      <c r="H515" t="s">
        <v>99</v>
      </c>
      <c r="I515" t="s">
        <v>121</v>
      </c>
      <c r="J515" t="s">
        <v>122</v>
      </c>
      <c r="K515" s="4">
        <v>148</v>
      </c>
      <c r="L515" s="4">
        <v>201.28</v>
      </c>
      <c r="M515" s="4">
        <v>1332</v>
      </c>
      <c r="N515" s="4">
        <v>1811.52</v>
      </c>
      <c r="O515">
        <v>12</v>
      </c>
      <c r="P515" t="s">
        <v>137</v>
      </c>
      <c r="Q515">
        <v>2022</v>
      </c>
      <c r="R515" s="3">
        <v>44907</v>
      </c>
      <c r="S515" s="4">
        <v>525.34079999999994</v>
      </c>
      <c r="T515" s="4">
        <v>53.28</v>
      </c>
      <c r="U515" s="4">
        <v>479.52</v>
      </c>
      <c r="V515" s="23">
        <v>0.26470588235294118</v>
      </c>
      <c r="W515" t="s">
        <v>147</v>
      </c>
      <c r="X515" t="s">
        <v>219</v>
      </c>
      <c r="Y515" t="s">
        <v>741</v>
      </c>
      <c r="Z515" s="4">
        <f>Tabla1_1[[#This Row],[Total Selling Value]]-Tabla1_1[[#This Row],[total_discount_value]]-Tabla1_1[[#This Row],[Total Buying Value]]</f>
        <v>-45.820799999999963</v>
      </c>
      <c r="AA515" s="23">
        <f>Tabla1_1[[#This Row],[beneficio_descuento]]/Tabla1_1[[#This Row],[Total Selling Value]]</f>
        <v>-2.5294117647058804E-2</v>
      </c>
    </row>
    <row r="516" spans="1:27">
      <c r="A516">
        <v>44907</v>
      </c>
      <c r="B516" t="s">
        <v>61</v>
      </c>
      <c r="C516" t="s">
        <v>750</v>
      </c>
      <c r="D516">
        <v>10</v>
      </c>
      <c r="E516" t="s">
        <v>68</v>
      </c>
      <c r="F516" t="s">
        <v>71</v>
      </c>
      <c r="G516">
        <v>3</v>
      </c>
      <c r="H516" t="s">
        <v>114</v>
      </c>
      <c r="I516" t="s">
        <v>118</v>
      </c>
      <c r="J516" t="s">
        <v>122</v>
      </c>
      <c r="K516" s="4">
        <v>138</v>
      </c>
      <c r="L516" s="4">
        <v>173.88</v>
      </c>
      <c r="M516" s="4">
        <v>1380</v>
      </c>
      <c r="N516" s="4">
        <v>1738.8</v>
      </c>
      <c r="O516">
        <v>12</v>
      </c>
      <c r="P516" t="s">
        <v>137</v>
      </c>
      <c r="Q516">
        <v>2022</v>
      </c>
      <c r="R516" s="3">
        <v>44907</v>
      </c>
      <c r="S516" s="4">
        <v>52.163999999999994</v>
      </c>
      <c r="T516" s="4">
        <v>35.879999999999995</v>
      </c>
      <c r="U516" s="4">
        <v>358.79999999999995</v>
      </c>
      <c r="V516" s="23">
        <v>0.20634920634920634</v>
      </c>
      <c r="W516" t="s">
        <v>147</v>
      </c>
      <c r="X516" t="s">
        <v>216</v>
      </c>
      <c r="Y516" t="s">
        <v>741</v>
      </c>
      <c r="Z516" s="4">
        <f>Tabla1_1[[#This Row],[Total Selling Value]]-Tabla1_1[[#This Row],[total_discount_value]]-Tabla1_1[[#This Row],[Total Buying Value]]</f>
        <v>306.63599999999997</v>
      </c>
      <c r="AA516" s="23">
        <f>Tabla1_1[[#This Row],[beneficio_descuento]]/Tabla1_1[[#This Row],[Total Selling Value]]</f>
        <v>0.17634920634920634</v>
      </c>
    </row>
    <row r="517" spans="1:27">
      <c r="A517">
        <v>44909</v>
      </c>
      <c r="B517" t="s">
        <v>44</v>
      </c>
      <c r="C517" t="s">
        <v>751</v>
      </c>
      <c r="D517">
        <v>4</v>
      </c>
      <c r="E517" t="s">
        <v>70</v>
      </c>
      <c r="F517" t="s">
        <v>138</v>
      </c>
      <c r="G517">
        <v>50</v>
      </c>
      <c r="H517" t="s">
        <v>95</v>
      </c>
      <c r="I517" t="s">
        <v>119</v>
      </c>
      <c r="J517" t="s">
        <v>122</v>
      </c>
      <c r="K517" s="4">
        <v>133</v>
      </c>
      <c r="L517" s="4">
        <v>155.61000000000001</v>
      </c>
      <c r="M517" s="4">
        <v>532</v>
      </c>
      <c r="N517" s="4">
        <v>622.44000000000005</v>
      </c>
      <c r="O517">
        <v>14</v>
      </c>
      <c r="P517" t="s">
        <v>137</v>
      </c>
      <c r="Q517">
        <v>2022</v>
      </c>
      <c r="R517" s="3">
        <v>44909</v>
      </c>
      <c r="S517" s="4">
        <v>311.22000000000003</v>
      </c>
      <c r="T517" s="4">
        <v>22.610000000000014</v>
      </c>
      <c r="U517" s="4">
        <v>90.440000000000055</v>
      </c>
      <c r="V517" s="23">
        <v>0.14529914529914537</v>
      </c>
      <c r="W517" t="s">
        <v>179</v>
      </c>
      <c r="X517" t="s">
        <v>219</v>
      </c>
      <c r="Y517" t="s">
        <v>741</v>
      </c>
      <c r="Z517" s="4">
        <f>Tabla1_1[[#This Row],[Total Selling Value]]-Tabla1_1[[#This Row],[total_discount_value]]-Tabla1_1[[#This Row],[Total Buying Value]]</f>
        <v>-220.77999999999997</v>
      </c>
      <c r="AA517" s="23">
        <f>Tabla1_1[[#This Row],[beneficio_descuento]]/Tabla1_1[[#This Row],[Total Selling Value]]</f>
        <v>-0.35470085470085461</v>
      </c>
    </row>
    <row r="518" spans="1:27">
      <c r="A518">
        <v>44910</v>
      </c>
      <c r="B518" t="s">
        <v>57</v>
      </c>
      <c r="C518" t="s">
        <v>752</v>
      </c>
      <c r="D518">
        <v>13</v>
      </c>
      <c r="E518" t="s">
        <v>70</v>
      </c>
      <c r="F518" t="s">
        <v>71</v>
      </c>
      <c r="G518">
        <v>50</v>
      </c>
      <c r="H518" t="s">
        <v>109</v>
      </c>
      <c r="I518" t="s">
        <v>119</v>
      </c>
      <c r="J518" t="s">
        <v>125</v>
      </c>
      <c r="K518" s="4">
        <v>6</v>
      </c>
      <c r="L518" s="4">
        <v>7.8599999999999994</v>
      </c>
      <c r="M518" s="4">
        <v>78</v>
      </c>
      <c r="N518" s="4">
        <v>102.18</v>
      </c>
      <c r="O518">
        <v>15</v>
      </c>
      <c r="P518" t="s">
        <v>137</v>
      </c>
      <c r="Q518">
        <v>2022</v>
      </c>
      <c r="R518" s="3">
        <v>44910</v>
      </c>
      <c r="S518" s="4">
        <v>51.09</v>
      </c>
      <c r="T518" s="4">
        <v>1.8599999999999994</v>
      </c>
      <c r="U518" s="4">
        <v>24.179999999999993</v>
      </c>
      <c r="V518" s="23">
        <v>0.23664122137404572</v>
      </c>
      <c r="W518" t="s">
        <v>179</v>
      </c>
      <c r="X518" t="s">
        <v>216</v>
      </c>
      <c r="Y518" t="s">
        <v>741</v>
      </c>
      <c r="Z518" s="4">
        <f>Tabla1_1[[#This Row],[Total Selling Value]]-Tabla1_1[[#This Row],[total_discount_value]]-Tabla1_1[[#This Row],[Total Buying Value]]</f>
        <v>-26.909999999999997</v>
      </c>
      <c r="AA518" s="23">
        <f>Tabla1_1[[#This Row],[beneficio_descuento]]/Tabla1_1[[#This Row],[Total Selling Value]]</f>
        <v>-0.26335877862595414</v>
      </c>
    </row>
    <row r="519" spans="1:27">
      <c r="A519">
        <v>44914</v>
      </c>
      <c r="B519" t="s">
        <v>31</v>
      </c>
      <c r="C519" t="s">
        <v>753</v>
      </c>
      <c r="D519">
        <v>7</v>
      </c>
      <c r="E519" t="s">
        <v>70</v>
      </c>
      <c r="F519" t="s">
        <v>71</v>
      </c>
      <c r="G519">
        <v>38</v>
      </c>
      <c r="H519" t="s">
        <v>81</v>
      </c>
      <c r="I519" t="s">
        <v>118</v>
      </c>
      <c r="J519" t="s">
        <v>123</v>
      </c>
      <c r="K519" s="4">
        <v>76</v>
      </c>
      <c r="L519" s="4">
        <v>82.08</v>
      </c>
      <c r="M519" s="4">
        <v>532</v>
      </c>
      <c r="N519" s="4">
        <v>574.55999999999995</v>
      </c>
      <c r="O519">
        <v>19</v>
      </c>
      <c r="P519" t="s">
        <v>137</v>
      </c>
      <c r="Q519">
        <v>2022</v>
      </c>
      <c r="R519" s="3">
        <v>44914</v>
      </c>
      <c r="S519" s="4">
        <v>218.33279999999999</v>
      </c>
      <c r="T519" s="4">
        <v>6.0799999999999983</v>
      </c>
      <c r="U519" s="4">
        <v>42.559999999999988</v>
      </c>
      <c r="V519" s="23">
        <v>7.4074074074074056E-2</v>
      </c>
      <c r="W519" t="s">
        <v>179</v>
      </c>
      <c r="X519" t="s">
        <v>216</v>
      </c>
      <c r="Y519" t="s">
        <v>741</v>
      </c>
      <c r="Z519" s="4">
        <f>Tabla1_1[[#This Row],[Total Selling Value]]-Tabla1_1[[#This Row],[total_discount_value]]-Tabla1_1[[#This Row],[Total Buying Value]]</f>
        <v>-175.77280000000007</v>
      </c>
      <c r="AA519" s="23">
        <f>Tabla1_1[[#This Row],[beneficio_descuento]]/Tabla1_1[[#This Row],[Total Selling Value]]</f>
        <v>-0.3059259259259261</v>
      </c>
    </row>
    <row r="520" spans="1:27">
      <c r="A520">
        <v>44914</v>
      </c>
      <c r="B520" t="s">
        <v>51</v>
      </c>
      <c r="C520" t="s">
        <v>754</v>
      </c>
      <c r="D520">
        <v>14</v>
      </c>
      <c r="E520" t="s">
        <v>70</v>
      </c>
      <c r="F520" t="s">
        <v>138</v>
      </c>
      <c r="G520">
        <v>31</v>
      </c>
      <c r="H520" t="s">
        <v>103</v>
      </c>
      <c r="I520" t="s">
        <v>120</v>
      </c>
      <c r="J520" t="s">
        <v>124</v>
      </c>
      <c r="K520" s="4">
        <v>44</v>
      </c>
      <c r="L520" s="4">
        <v>48.4</v>
      </c>
      <c r="M520" s="4">
        <v>616</v>
      </c>
      <c r="N520" s="4">
        <v>677.6</v>
      </c>
      <c r="O520">
        <v>19</v>
      </c>
      <c r="P520" t="s">
        <v>137</v>
      </c>
      <c r="Q520">
        <v>2022</v>
      </c>
      <c r="R520" s="3">
        <v>44914</v>
      </c>
      <c r="S520" s="4">
        <v>210.05600000000001</v>
      </c>
      <c r="T520" s="4">
        <v>4.3999999999999986</v>
      </c>
      <c r="U520" s="4">
        <v>61.59999999999998</v>
      </c>
      <c r="V520" s="23">
        <v>9.090909090909087E-2</v>
      </c>
      <c r="W520" t="s">
        <v>179</v>
      </c>
      <c r="X520" t="s">
        <v>219</v>
      </c>
      <c r="Y520" t="s">
        <v>741</v>
      </c>
      <c r="Z520" s="4">
        <f>Tabla1_1[[#This Row],[Total Selling Value]]-Tabla1_1[[#This Row],[total_discount_value]]-Tabla1_1[[#This Row],[Total Buying Value]]</f>
        <v>-148.45600000000002</v>
      </c>
      <c r="AA520" s="23">
        <f>Tabla1_1[[#This Row],[beneficio_descuento]]/Tabla1_1[[#This Row],[Total Selling Value]]</f>
        <v>-0.21909090909090911</v>
      </c>
    </row>
    <row r="521" spans="1:27">
      <c r="A521">
        <v>44914</v>
      </c>
      <c r="B521" t="s">
        <v>57</v>
      </c>
      <c r="C521" t="s">
        <v>755</v>
      </c>
      <c r="D521">
        <v>11</v>
      </c>
      <c r="E521" t="s">
        <v>71</v>
      </c>
      <c r="F521" t="s">
        <v>71</v>
      </c>
      <c r="G521">
        <v>24</v>
      </c>
      <c r="H521" t="s">
        <v>109</v>
      </c>
      <c r="I521" t="s">
        <v>119</v>
      </c>
      <c r="J521" t="s">
        <v>125</v>
      </c>
      <c r="K521" s="4">
        <v>6</v>
      </c>
      <c r="L521" s="4">
        <v>7.8599999999999994</v>
      </c>
      <c r="M521" s="4">
        <v>66</v>
      </c>
      <c r="N521" s="4">
        <v>86.46</v>
      </c>
      <c r="O521">
        <v>19</v>
      </c>
      <c r="P521" t="s">
        <v>137</v>
      </c>
      <c r="Q521">
        <v>2022</v>
      </c>
      <c r="R521" s="3">
        <v>44914</v>
      </c>
      <c r="S521" s="4">
        <v>20.750399999999999</v>
      </c>
      <c r="T521" s="4">
        <v>1.8599999999999994</v>
      </c>
      <c r="U521" s="4">
        <v>20.459999999999994</v>
      </c>
      <c r="V521" s="23">
        <v>0.23664122137404575</v>
      </c>
      <c r="W521" t="s">
        <v>179</v>
      </c>
      <c r="X521" t="s">
        <v>216</v>
      </c>
      <c r="Y521" t="s">
        <v>741</v>
      </c>
      <c r="Z521" s="4">
        <f>Tabla1_1[[#This Row],[Total Selling Value]]-Tabla1_1[[#This Row],[total_discount_value]]-Tabla1_1[[#This Row],[Total Buying Value]]</f>
        <v>-0.29040000000000532</v>
      </c>
      <c r="AA521" s="23">
        <f>Tabla1_1[[#This Row],[beneficio_descuento]]/Tabla1_1[[#This Row],[Total Selling Value]]</f>
        <v>-3.3587786259542604E-3</v>
      </c>
    </row>
    <row r="522" spans="1:27">
      <c r="A522">
        <v>44916</v>
      </c>
      <c r="B522" t="s">
        <v>35</v>
      </c>
      <c r="C522" t="s">
        <v>756</v>
      </c>
      <c r="D522">
        <v>10</v>
      </c>
      <c r="E522" t="s">
        <v>70</v>
      </c>
      <c r="F522" t="s">
        <v>71</v>
      </c>
      <c r="G522">
        <v>45</v>
      </c>
      <c r="H522" t="s">
        <v>85</v>
      </c>
      <c r="I522" t="s">
        <v>119</v>
      </c>
      <c r="J522" t="s">
        <v>123</v>
      </c>
      <c r="K522" s="4">
        <v>75</v>
      </c>
      <c r="L522" s="4">
        <v>85.5</v>
      </c>
      <c r="M522" s="4">
        <v>750</v>
      </c>
      <c r="N522" s="4">
        <v>855</v>
      </c>
      <c r="O522">
        <v>21</v>
      </c>
      <c r="P522" t="s">
        <v>137</v>
      </c>
      <c r="Q522">
        <v>2022</v>
      </c>
      <c r="R522" s="3">
        <v>44916</v>
      </c>
      <c r="S522" s="4">
        <v>384.75</v>
      </c>
      <c r="T522" s="4">
        <v>10.5</v>
      </c>
      <c r="U522" s="4">
        <v>105</v>
      </c>
      <c r="V522" s="23">
        <v>0.12280701754385964</v>
      </c>
      <c r="W522" t="s">
        <v>179</v>
      </c>
      <c r="X522" t="s">
        <v>216</v>
      </c>
      <c r="Y522" t="s">
        <v>741</v>
      </c>
      <c r="Z522" s="4">
        <f>Tabla1_1[[#This Row],[Total Selling Value]]-Tabla1_1[[#This Row],[total_discount_value]]-Tabla1_1[[#This Row],[Total Buying Value]]</f>
        <v>-279.75</v>
      </c>
      <c r="AA522" s="23">
        <f>Tabla1_1[[#This Row],[beneficio_descuento]]/Tabla1_1[[#This Row],[Total Selling Value]]</f>
        <v>-0.32719298245614037</v>
      </c>
    </row>
    <row r="523" spans="1:27">
      <c r="A523">
        <v>44924</v>
      </c>
      <c r="B523" t="s">
        <v>45</v>
      </c>
      <c r="C523" t="s">
        <v>757</v>
      </c>
      <c r="D523">
        <v>15</v>
      </c>
      <c r="E523" t="s">
        <v>70</v>
      </c>
      <c r="F523" t="s">
        <v>71</v>
      </c>
      <c r="G523">
        <v>33</v>
      </c>
      <c r="H523" t="s">
        <v>96</v>
      </c>
      <c r="I523" t="s">
        <v>119</v>
      </c>
      <c r="J523" t="s">
        <v>123</v>
      </c>
      <c r="K523" s="4">
        <v>83</v>
      </c>
      <c r="L523" s="4">
        <v>94.62</v>
      </c>
      <c r="M523" s="4">
        <v>1245</v>
      </c>
      <c r="N523" s="4">
        <v>1419.3</v>
      </c>
      <c r="O523">
        <v>29</v>
      </c>
      <c r="P523" t="s">
        <v>137</v>
      </c>
      <c r="Q523">
        <v>2022</v>
      </c>
      <c r="R523" s="3">
        <v>44924</v>
      </c>
      <c r="S523" s="4">
        <v>468.36900000000003</v>
      </c>
      <c r="T523" s="4">
        <v>11.620000000000005</v>
      </c>
      <c r="U523" s="4">
        <v>174.30000000000007</v>
      </c>
      <c r="V523" s="23">
        <v>0.1228070175438597</v>
      </c>
      <c r="W523" t="s">
        <v>147</v>
      </c>
      <c r="X523" t="s">
        <v>216</v>
      </c>
      <c r="Y523" t="s">
        <v>741</v>
      </c>
      <c r="Z523" s="4">
        <f>Tabla1_1[[#This Row],[Total Selling Value]]-Tabla1_1[[#This Row],[total_discount_value]]-Tabla1_1[[#This Row],[Total Buying Value]]</f>
        <v>-294.06900000000007</v>
      </c>
      <c r="AA523" s="23">
        <f>Tabla1_1[[#This Row],[beneficio_descuento]]/Tabla1_1[[#This Row],[Total Selling Value]]</f>
        <v>-0.2071929824561404</v>
      </c>
    </row>
    <row r="524" spans="1:27">
      <c r="A524">
        <v>44924</v>
      </c>
      <c r="B524" t="s">
        <v>30</v>
      </c>
      <c r="C524" t="s">
        <v>758</v>
      </c>
      <c r="D524">
        <v>1</v>
      </c>
      <c r="E524" t="s">
        <v>68</v>
      </c>
      <c r="F524" t="s">
        <v>138</v>
      </c>
      <c r="G524">
        <v>37</v>
      </c>
      <c r="H524" t="s">
        <v>80</v>
      </c>
      <c r="I524" t="s">
        <v>118</v>
      </c>
      <c r="J524" t="s">
        <v>122</v>
      </c>
      <c r="K524" s="4">
        <v>120</v>
      </c>
      <c r="L524" s="4">
        <v>162</v>
      </c>
      <c r="M524" s="4">
        <v>120</v>
      </c>
      <c r="N524" s="4">
        <v>162</v>
      </c>
      <c r="O524">
        <v>29</v>
      </c>
      <c r="P524" t="s">
        <v>137</v>
      </c>
      <c r="Q524">
        <v>2022</v>
      </c>
      <c r="R524" s="3">
        <v>44924</v>
      </c>
      <c r="S524" s="4">
        <v>59.94</v>
      </c>
      <c r="T524" s="4">
        <v>42</v>
      </c>
      <c r="U524" s="4">
        <v>42</v>
      </c>
      <c r="V524" s="23">
        <v>0.25925925925925924</v>
      </c>
      <c r="W524" t="s">
        <v>179</v>
      </c>
      <c r="X524" t="s">
        <v>219</v>
      </c>
      <c r="Y524" t="s">
        <v>741</v>
      </c>
      <c r="Z524" s="4">
        <f>Tabla1_1[[#This Row],[Total Selling Value]]-Tabla1_1[[#This Row],[total_discount_value]]-Tabla1_1[[#This Row],[Total Buying Value]]</f>
        <v>-17.939999999999998</v>
      </c>
      <c r="AA524" s="23">
        <f>Tabla1_1[[#This Row],[beneficio_descuento]]/Tabla1_1[[#This Row],[Total Selling Value]]</f>
        <v>-0.11074074074074072</v>
      </c>
    </row>
    <row r="525" spans="1:27">
      <c r="A525">
        <v>44925</v>
      </c>
      <c r="B525" t="s">
        <v>61</v>
      </c>
      <c r="C525" t="s">
        <v>759</v>
      </c>
      <c r="D525">
        <v>14</v>
      </c>
      <c r="E525" t="s">
        <v>70</v>
      </c>
      <c r="F525" t="s">
        <v>71</v>
      </c>
      <c r="G525">
        <v>21</v>
      </c>
      <c r="H525" t="s">
        <v>114</v>
      </c>
      <c r="I525" t="s">
        <v>118</v>
      </c>
      <c r="J525" t="s">
        <v>122</v>
      </c>
      <c r="K525" s="4">
        <v>138</v>
      </c>
      <c r="L525" s="4">
        <v>173.88</v>
      </c>
      <c r="M525" s="4">
        <v>1932</v>
      </c>
      <c r="N525" s="4">
        <v>2434.3200000000002</v>
      </c>
      <c r="O525">
        <v>30</v>
      </c>
      <c r="P525" t="s">
        <v>137</v>
      </c>
      <c r="Q525">
        <v>2022</v>
      </c>
      <c r="R525" s="3">
        <v>44925</v>
      </c>
      <c r="S525" s="4">
        <v>511.2072</v>
      </c>
      <c r="T525" s="4">
        <v>35.879999999999995</v>
      </c>
      <c r="U525" s="4">
        <v>502.31999999999994</v>
      </c>
      <c r="V525" s="23">
        <v>0.20634920634920631</v>
      </c>
      <c r="W525" t="s">
        <v>178</v>
      </c>
      <c r="X525" t="s">
        <v>216</v>
      </c>
      <c r="Y525" t="s">
        <v>741</v>
      </c>
      <c r="Z525" s="4">
        <f>Tabla1_1[[#This Row],[Total Selling Value]]-Tabla1_1[[#This Row],[total_discount_value]]-Tabla1_1[[#This Row],[Total Buying Value]]</f>
        <v>-8.8871999999998934</v>
      </c>
      <c r="AA525" s="23">
        <f>Tabla1_1[[#This Row],[beneficio_descuento]]/Tabla1_1[[#This Row],[Total Selling Value]]</f>
        <v>-3.6507936507936068E-3</v>
      </c>
    </row>
    <row r="526" spans="1:27">
      <c r="A526">
        <v>44926</v>
      </c>
      <c r="B526" t="s">
        <v>58</v>
      </c>
      <c r="C526" t="s">
        <v>760</v>
      </c>
      <c r="D526">
        <v>12</v>
      </c>
      <c r="E526" t="s">
        <v>71</v>
      </c>
      <c r="F526" t="s">
        <v>71</v>
      </c>
      <c r="G526">
        <v>45</v>
      </c>
      <c r="H526" t="s">
        <v>110</v>
      </c>
      <c r="I526" t="s">
        <v>121</v>
      </c>
      <c r="J526" t="s">
        <v>123</v>
      </c>
      <c r="K526" s="4">
        <v>95</v>
      </c>
      <c r="L526" s="4">
        <v>119.7</v>
      </c>
      <c r="M526" s="4">
        <v>1140</v>
      </c>
      <c r="N526" s="4">
        <v>1436.4</v>
      </c>
      <c r="O526">
        <v>31</v>
      </c>
      <c r="P526" t="s">
        <v>137</v>
      </c>
      <c r="Q526">
        <v>2022</v>
      </c>
      <c r="R526" s="3">
        <v>44926</v>
      </c>
      <c r="S526" s="4">
        <v>646.38000000000011</v>
      </c>
      <c r="T526" s="4">
        <v>24.700000000000003</v>
      </c>
      <c r="U526" s="4">
        <v>296.40000000000003</v>
      </c>
      <c r="V526" s="23">
        <v>0.20634920634920637</v>
      </c>
      <c r="W526" t="s">
        <v>147</v>
      </c>
      <c r="X526" t="s">
        <v>216</v>
      </c>
      <c r="Y526" t="s">
        <v>741</v>
      </c>
      <c r="Z526" s="4">
        <f>Tabla1_1[[#This Row],[Total Selling Value]]-Tabla1_1[[#This Row],[total_discount_value]]-Tabla1_1[[#This Row],[Total Buying Value]]</f>
        <v>-349.98</v>
      </c>
      <c r="AA526" s="23">
        <f>Tabla1_1[[#This Row],[beneficio_descuento]]/Tabla1_1[[#This Row],[Total Selling Value]]</f>
        <v>-0.24365079365079365</v>
      </c>
    </row>
    <row r="527" spans="1:27">
      <c r="A527">
        <v>44926</v>
      </c>
      <c r="B527" t="s">
        <v>51</v>
      </c>
      <c r="C527" t="s">
        <v>761</v>
      </c>
      <c r="D527">
        <v>6</v>
      </c>
      <c r="E527" t="s">
        <v>71</v>
      </c>
      <c r="F527" t="s">
        <v>71</v>
      </c>
      <c r="G527">
        <v>22</v>
      </c>
      <c r="H527" t="s">
        <v>103</v>
      </c>
      <c r="I527" t="s">
        <v>120</v>
      </c>
      <c r="J527" t="s">
        <v>124</v>
      </c>
      <c r="K527" s="4">
        <v>44</v>
      </c>
      <c r="L527" s="4">
        <v>48.4</v>
      </c>
      <c r="M527" s="4">
        <v>264</v>
      </c>
      <c r="N527" s="4">
        <v>290.39999999999998</v>
      </c>
      <c r="O527">
        <v>31</v>
      </c>
      <c r="P527" t="s">
        <v>137</v>
      </c>
      <c r="Q527">
        <v>2022</v>
      </c>
      <c r="R527" s="3">
        <v>44926</v>
      </c>
      <c r="S527" s="4">
        <v>63.887999999999998</v>
      </c>
      <c r="T527" s="4">
        <v>4.3999999999999986</v>
      </c>
      <c r="U527" s="4">
        <v>26.399999999999991</v>
      </c>
      <c r="V527" s="23">
        <v>9.0909090909090884E-2</v>
      </c>
      <c r="W527" t="s">
        <v>179</v>
      </c>
      <c r="X527" t="s">
        <v>216</v>
      </c>
      <c r="Y527" t="s">
        <v>741</v>
      </c>
      <c r="Z527" s="4">
        <f>Tabla1_1[[#This Row],[Total Selling Value]]-Tabla1_1[[#This Row],[total_discount_value]]-Tabla1_1[[#This Row],[Total Buying Value]]</f>
        <v>-37.488000000000028</v>
      </c>
      <c r="AA527" s="23">
        <f>Tabla1_1[[#This Row],[beneficio_descuento]]/Tabla1_1[[#This Row],[Total Selling Value]]</f>
        <v>-0.1290909090909092</v>
      </c>
    </row>
    <row r="528" spans="1:27">
      <c r="A528">
        <v>44926</v>
      </c>
      <c r="B528" t="s">
        <v>51</v>
      </c>
      <c r="C528" t="s">
        <v>761</v>
      </c>
      <c r="D528">
        <v>3</v>
      </c>
      <c r="E528" t="s">
        <v>68</v>
      </c>
      <c r="F528" t="s">
        <v>138</v>
      </c>
      <c r="G528">
        <v>33</v>
      </c>
      <c r="H528" t="s">
        <v>103</v>
      </c>
      <c r="I528" t="s">
        <v>120</v>
      </c>
      <c r="J528" t="s">
        <v>124</v>
      </c>
      <c r="K528" s="4">
        <v>44</v>
      </c>
      <c r="L528" s="4">
        <v>48.4</v>
      </c>
      <c r="M528" s="4">
        <v>132</v>
      </c>
      <c r="N528" s="4">
        <v>145.19999999999999</v>
      </c>
      <c r="O528">
        <v>31</v>
      </c>
      <c r="P528" t="s">
        <v>137</v>
      </c>
      <c r="Q528">
        <v>2022</v>
      </c>
      <c r="R528" s="3">
        <v>44926</v>
      </c>
      <c r="S528" s="4">
        <v>47.915999999999997</v>
      </c>
      <c r="T528" s="4">
        <v>4.3999999999999986</v>
      </c>
      <c r="U528" s="4">
        <v>13.199999999999996</v>
      </c>
      <c r="V528" s="23">
        <v>9.0909090909090884E-2</v>
      </c>
      <c r="W528" t="s">
        <v>179</v>
      </c>
      <c r="X528" t="s">
        <v>219</v>
      </c>
      <c r="Y528" t="s">
        <v>741</v>
      </c>
      <c r="Z528" s="4">
        <f>Tabla1_1[[#This Row],[Total Selling Value]]-Tabla1_1[[#This Row],[total_discount_value]]-Tabla1_1[[#This Row],[Total Buying Value]]</f>
        <v>-34.716000000000008</v>
      </c>
      <c r="AA528" s="23">
        <f>Tabla1_1[[#This Row],[beneficio_descuento]]/Tabla1_1[[#This Row],[Total Selling Value]]</f>
        <v>-0.23909090909090916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103CC-ACBC-4E93-B683-22C7862123B4}">
  <dimension ref="A1:R40"/>
  <sheetViews>
    <sheetView workbookViewId="0">
      <selection activeCell="F24" sqref="F24"/>
    </sheetView>
  </sheetViews>
  <sheetFormatPr baseColWidth="10" defaultRowHeight="15"/>
  <cols>
    <col min="1" max="1" width="16.85546875" bestFit="1" customWidth="1"/>
    <col min="2" max="2" width="19.85546875" bestFit="1" customWidth="1"/>
    <col min="3" max="3" width="18.42578125" bestFit="1" customWidth="1"/>
    <col min="5" max="5" width="16.85546875" bestFit="1" customWidth="1"/>
    <col min="6" max="6" width="19.85546875" bestFit="1" customWidth="1"/>
    <col min="7" max="7" width="18.42578125" bestFit="1" customWidth="1"/>
    <col min="8" max="8" width="17" customWidth="1"/>
    <col min="9" max="9" width="19.85546875" bestFit="1" customWidth="1"/>
    <col min="10" max="10" width="21.5703125" bestFit="1" customWidth="1"/>
    <col min="11" max="11" width="18.42578125" bestFit="1" customWidth="1"/>
    <col min="12" max="12" width="12.28515625" bestFit="1" customWidth="1"/>
    <col min="13" max="13" width="12" bestFit="1" customWidth="1"/>
    <col min="14" max="14" width="19.85546875" bestFit="1" customWidth="1"/>
    <col min="15" max="15" width="18.42578125" bestFit="1" customWidth="1"/>
    <col min="16" max="16" width="24.5703125" bestFit="1" customWidth="1"/>
    <col min="17" max="17" width="23.140625" bestFit="1" customWidth="1"/>
    <col min="18" max="18" width="20.85546875" bestFit="1" customWidth="1"/>
    <col min="19" max="19" width="8.140625" bestFit="1" customWidth="1"/>
    <col min="20" max="21" width="8.42578125" bestFit="1" customWidth="1"/>
    <col min="22" max="25" width="8.28515625" bestFit="1" customWidth="1"/>
    <col min="26" max="31" width="8" bestFit="1" customWidth="1"/>
    <col min="32" max="33" width="8.5703125" bestFit="1" customWidth="1"/>
    <col min="34" max="35" width="8.85546875" bestFit="1" customWidth="1"/>
    <col min="36" max="37" width="8.5703125" bestFit="1" customWidth="1"/>
    <col min="38" max="39" width="8" bestFit="1" customWidth="1"/>
    <col min="40" max="41" width="8.28515625" bestFit="1" customWidth="1"/>
    <col min="42" max="42" width="12.5703125" bestFit="1" customWidth="1"/>
  </cols>
  <sheetData>
    <row r="1" spans="1:18" ht="9" customHeight="1"/>
    <row r="2" spans="1:18" ht="29.25" customHeight="1">
      <c r="A2" s="65" t="s">
        <v>187</v>
      </c>
      <c r="B2" s="65"/>
      <c r="C2" s="65"/>
      <c r="E2" s="65" t="s">
        <v>188</v>
      </c>
      <c r="F2" s="65"/>
      <c r="G2" s="65"/>
      <c r="I2" s="65" t="s">
        <v>189</v>
      </c>
      <c r="J2" s="65"/>
      <c r="K2" s="65"/>
      <c r="M2" s="65" t="s">
        <v>190</v>
      </c>
      <c r="N2" s="65"/>
      <c r="O2" s="65"/>
      <c r="Q2" s="18"/>
      <c r="R2" s="18"/>
    </row>
    <row r="4" spans="1:18">
      <c r="A4" s="13" t="s">
        <v>175</v>
      </c>
      <c r="B4" t="s">
        <v>177</v>
      </c>
      <c r="C4" t="s">
        <v>186</v>
      </c>
      <c r="E4" s="13" t="s">
        <v>175</v>
      </c>
      <c r="F4" t="s">
        <v>177</v>
      </c>
      <c r="G4" t="s">
        <v>186</v>
      </c>
      <c r="I4" s="13" t="s">
        <v>175</v>
      </c>
      <c r="J4" t="s">
        <v>177</v>
      </c>
      <c r="K4" t="s">
        <v>186</v>
      </c>
      <c r="M4" s="13" t="s">
        <v>175</v>
      </c>
      <c r="N4" t="s">
        <v>177</v>
      </c>
      <c r="O4" t="s">
        <v>186</v>
      </c>
    </row>
    <row r="5" spans="1:18">
      <c r="A5" s="14" t="s">
        <v>138</v>
      </c>
      <c r="B5" s="16">
        <v>0.50094517958412099</v>
      </c>
      <c r="C5" s="16">
        <v>0.50966137601643868</v>
      </c>
      <c r="E5" s="14" t="s">
        <v>119</v>
      </c>
      <c r="F5" s="16">
        <v>0.19281663516068054</v>
      </c>
      <c r="G5" s="16">
        <v>0.14442384633896879</v>
      </c>
      <c r="I5" s="14" t="s">
        <v>178</v>
      </c>
      <c r="J5" s="16">
        <v>7.9395085066162566E-2</v>
      </c>
      <c r="K5" s="16">
        <v>0.25320797253705929</v>
      </c>
      <c r="M5" s="14" t="s">
        <v>70</v>
      </c>
      <c r="N5" s="16">
        <v>0.53497164461247637</v>
      </c>
      <c r="O5" s="16">
        <v>0.52398596192027658</v>
      </c>
    </row>
    <row r="6" spans="1:18">
      <c r="A6" s="14" t="s">
        <v>71</v>
      </c>
      <c r="B6" s="16">
        <v>0.49905482041587901</v>
      </c>
      <c r="C6" s="16">
        <v>0.49033862398356126</v>
      </c>
      <c r="E6" s="14" t="s">
        <v>120</v>
      </c>
      <c r="F6" s="16">
        <v>0.22306238185255198</v>
      </c>
      <c r="G6" s="16">
        <v>0.25380412522619678</v>
      </c>
      <c r="I6" s="14" t="s">
        <v>147</v>
      </c>
      <c r="J6" s="16">
        <v>0.2608695652173913</v>
      </c>
      <c r="K6" s="16">
        <v>0.44072764181549773</v>
      </c>
      <c r="M6" s="14" t="s">
        <v>71</v>
      </c>
      <c r="N6" s="16">
        <v>0.31758034026465026</v>
      </c>
      <c r="O6" s="16">
        <v>0.32164578059267002</v>
      </c>
    </row>
    <row r="7" spans="1:18">
      <c r="A7" s="14" t="s">
        <v>176</v>
      </c>
      <c r="B7" s="16">
        <v>1</v>
      </c>
      <c r="C7" s="16">
        <v>1</v>
      </c>
      <c r="E7" s="14" t="s">
        <v>117</v>
      </c>
      <c r="F7" s="16">
        <v>0.10396975425330812</v>
      </c>
      <c r="G7" s="16">
        <v>0.10463983815654891</v>
      </c>
      <c r="I7" s="14" t="s">
        <v>179</v>
      </c>
      <c r="J7" s="16">
        <v>0.6597353497164461</v>
      </c>
      <c r="K7" s="16">
        <v>0.30606438564744343</v>
      </c>
      <c r="M7" s="14" t="s">
        <v>68</v>
      </c>
      <c r="N7" s="16">
        <v>0.14744801512287334</v>
      </c>
      <c r="O7" s="16">
        <v>0.15436825748705282</v>
      </c>
    </row>
    <row r="8" spans="1:18" ht="15.75" thickBot="1">
      <c r="E8" s="14" t="s">
        <v>121</v>
      </c>
      <c r="F8" s="16">
        <v>0.28166351606805295</v>
      </c>
      <c r="G8" s="16">
        <v>0.25441922405853568</v>
      </c>
      <c r="I8" s="14" t="s">
        <v>176</v>
      </c>
      <c r="J8" s="16">
        <v>1</v>
      </c>
      <c r="K8" s="16">
        <v>1</v>
      </c>
      <c r="M8" s="14" t="s">
        <v>176</v>
      </c>
      <c r="N8" s="16">
        <v>1</v>
      </c>
      <c r="O8" s="16">
        <v>1</v>
      </c>
    </row>
    <row r="9" spans="1:18" ht="15" customHeight="1" thickBot="1">
      <c r="A9" s="47" t="s">
        <v>191</v>
      </c>
      <c r="B9" s="48"/>
      <c r="C9" s="49"/>
      <c r="E9" s="14" t="s">
        <v>118</v>
      </c>
      <c r="F9" s="16">
        <v>0.19848771266540643</v>
      </c>
      <c r="G9" s="16">
        <v>0.24271296621974967</v>
      </c>
    </row>
    <row r="10" spans="1:18" ht="15" customHeight="1">
      <c r="A10" s="50"/>
      <c r="B10" s="51"/>
      <c r="C10" s="52"/>
      <c r="E10" s="14" t="s">
        <v>176</v>
      </c>
      <c r="F10" s="16">
        <v>1</v>
      </c>
      <c r="G10" s="16">
        <v>1</v>
      </c>
      <c r="I10" s="47" t="s">
        <v>194</v>
      </c>
      <c r="J10" s="48"/>
      <c r="K10" s="49"/>
      <c r="M10" s="47" t="s">
        <v>196</v>
      </c>
      <c r="N10" s="48"/>
      <c r="O10" s="49"/>
    </row>
    <row r="11" spans="1:18" ht="15.75" thickBot="1">
      <c r="A11" s="53"/>
      <c r="B11" s="54"/>
      <c r="C11" s="55"/>
      <c r="I11" s="50"/>
      <c r="J11" s="51"/>
      <c r="K11" s="52"/>
      <c r="M11" s="50"/>
      <c r="N11" s="51"/>
      <c r="O11" s="52"/>
    </row>
    <row r="12" spans="1:18" ht="15" customHeight="1">
      <c r="A12" s="17"/>
      <c r="B12" s="19"/>
      <c r="E12" s="128" t="s">
        <v>192</v>
      </c>
      <c r="F12" s="129"/>
      <c r="G12" s="130"/>
      <c r="I12" s="50"/>
      <c r="J12" s="51"/>
      <c r="K12" s="52"/>
      <c r="M12" s="50"/>
      <c r="N12" s="51"/>
      <c r="O12" s="52"/>
    </row>
    <row r="13" spans="1:18">
      <c r="E13" s="131"/>
      <c r="F13" s="132"/>
      <c r="G13" s="133"/>
      <c r="I13" s="50"/>
      <c r="J13" s="51"/>
      <c r="K13" s="52"/>
      <c r="M13" s="50"/>
      <c r="N13" s="51"/>
      <c r="O13" s="52"/>
    </row>
    <row r="14" spans="1:18">
      <c r="E14" s="131"/>
      <c r="F14" s="132"/>
      <c r="G14" s="133"/>
      <c r="I14" s="50"/>
      <c r="J14" s="51"/>
      <c r="K14" s="52"/>
      <c r="M14" s="50"/>
      <c r="N14" s="51"/>
      <c r="O14" s="52"/>
    </row>
    <row r="15" spans="1:18" ht="15" customHeight="1" thickBot="1">
      <c r="E15" s="131"/>
      <c r="F15" s="132"/>
      <c r="G15" s="133"/>
      <c r="I15" s="50"/>
      <c r="J15" s="51"/>
      <c r="K15" s="52"/>
      <c r="M15" s="53"/>
      <c r="N15" s="54"/>
      <c r="O15" s="55"/>
    </row>
    <row r="16" spans="1:18" ht="15.75" thickBot="1">
      <c r="E16" s="131"/>
      <c r="F16" s="132"/>
      <c r="G16" s="133"/>
      <c r="I16" s="53"/>
      <c r="J16" s="54"/>
      <c r="K16" s="55"/>
      <c r="M16" s="38" t="s">
        <v>197</v>
      </c>
      <c r="N16" s="39"/>
      <c r="O16" s="40"/>
    </row>
    <row r="17" spans="5:15" ht="15" customHeight="1">
      <c r="E17" s="131"/>
      <c r="F17" s="132"/>
      <c r="G17" s="133"/>
      <c r="I17" s="56" t="s">
        <v>195</v>
      </c>
      <c r="J17" s="57"/>
      <c r="K17" s="58"/>
      <c r="M17" s="41"/>
      <c r="N17" s="42"/>
      <c r="O17" s="43"/>
    </row>
    <row r="18" spans="5:15" ht="15.75" thickBot="1">
      <c r="E18" s="134"/>
      <c r="F18" s="135"/>
      <c r="G18" s="136"/>
      <c r="I18" s="59"/>
      <c r="J18" s="60"/>
      <c r="K18" s="61"/>
      <c r="M18" s="44"/>
      <c r="N18" s="45"/>
      <c r="O18" s="46"/>
    </row>
    <row r="19" spans="5:15" ht="15" customHeight="1" thickBot="1">
      <c r="E19" s="38" t="s">
        <v>193</v>
      </c>
      <c r="F19" s="39"/>
      <c r="G19" s="40"/>
      <c r="I19" s="62"/>
      <c r="J19" s="63"/>
      <c r="K19" s="64"/>
    </row>
    <row r="20" spans="5:15">
      <c r="E20" s="41"/>
      <c r="F20" s="42"/>
      <c r="G20" s="43"/>
    </row>
    <row r="21" spans="5:15" ht="15.75" thickBot="1">
      <c r="E21" s="44"/>
      <c r="F21" s="45"/>
      <c r="G21" s="46"/>
    </row>
    <row r="28" spans="5:15">
      <c r="I28" s="28" t="s">
        <v>773</v>
      </c>
      <c r="J28" s="28"/>
      <c r="K28" s="28"/>
      <c r="L28" s="28"/>
      <c r="M28" s="28"/>
    </row>
    <row r="30" spans="5:15">
      <c r="I30" s="13" t="s">
        <v>177</v>
      </c>
      <c r="J30" s="13" t="s">
        <v>213</v>
      </c>
    </row>
    <row r="31" spans="5:15">
      <c r="I31" s="13" t="s">
        <v>175</v>
      </c>
      <c r="J31" t="s">
        <v>70</v>
      </c>
      <c r="K31" t="s">
        <v>71</v>
      </c>
      <c r="L31" t="s">
        <v>68</v>
      </c>
      <c r="M31" t="s">
        <v>176</v>
      </c>
    </row>
    <row r="32" spans="5:15">
      <c r="I32" s="14" t="s">
        <v>178</v>
      </c>
      <c r="J32" s="16">
        <v>0.54761904761904767</v>
      </c>
      <c r="K32" s="16">
        <v>0.30952380952380953</v>
      </c>
      <c r="L32" s="16">
        <v>0.14285714285714285</v>
      </c>
      <c r="M32" s="16">
        <v>1</v>
      </c>
    </row>
    <row r="33" spans="9:13">
      <c r="I33" s="14" t="s">
        <v>147</v>
      </c>
      <c r="J33" s="16">
        <v>0.45652173913043476</v>
      </c>
      <c r="K33" s="16">
        <v>0.40579710144927539</v>
      </c>
      <c r="L33" s="16">
        <v>0.13768115942028986</v>
      </c>
      <c r="M33" s="16">
        <v>1</v>
      </c>
    </row>
    <row r="34" spans="9:13">
      <c r="I34" s="14" t="s">
        <v>179</v>
      </c>
      <c r="J34" s="16">
        <v>0.5644699140401146</v>
      </c>
      <c r="K34" s="16">
        <v>0.28366762177650429</v>
      </c>
      <c r="L34" s="16">
        <v>0.15186246418338109</v>
      </c>
      <c r="M34" s="16">
        <v>1</v>
      </c>
    </row>
    <row r="35" spans="9:13">
      <c r="I35" s="14" t="s">
        <v>176</v>
      </c>
      <c r="J35" s="16">
        <v>0.53497164461247637</v>
      </c>
      <c r="K35" s="16">
        <v>0.31758034026465026</v>
      </c>
      <c r="L35" s="16">
        <v>0.14744801512287334</v>
      </c>
      <c r="M35" s="16">
        <v>1</v>
      </c>
    </row>
    <row r="36" spans="9:13" ht="15.75" thickBot="1"/>
    <row r="37" spans="9:13">
      <c r="I37" s="29" t="s">
        <v>774</v>
      </c>
      <c r="J37" s="30"/>
      <c r="K37" s="30"/>
      <c r="L37" s="30"/>
      <c r="M37" s="31"/>
    </row>
    <row r="38" spans="9:13">
      <c r="I38" s="32"/>
      <c r="J38" s="33"/>
      <c r="K38" s="33"/>
      <c r="L38" s="33"/>
      <c r="M38" s="34"/>
    </row>
    <row r="39" spans="9:13">
      <c r="I39" s="32"/>
      <c r="J39" s="33"/>
      <c r="K39" s="33"/>
      <c r="L39" s="33"/>
      <c r="M39" s="34"/>
    </row>
    <row r="40" spans="9:13" ht="15.75" thickBot="1">
      <c r="I40" s="35"/>
      <c r="J40" s="36"/>
      <c r="K40" s="36"/>
      <c r="L40" s="36"/>
      <c r="M40" s="37"/>
    </row>
  </sheetData>
  <mergeCells count="13">
    <mergeCell ref="M2:O2"/>
    <mergeCell ref="I2:K2"/>
    <mergeCell ref="E2:G2"/>
    <mergeCell ref="A2:C2"/>
    <mergeCell ref="A9:C11"/>
    <mergeCell ref="M10:O15"/>
    <mergeCell ref="I28:M28"/>
    <mergeCell ref="I37:M40"/>
    <mergeCell ref="E19:G21"/>
    <mergeCell ref="I10:K16"/>
    <mergeCell ref="I17:K19"/>
    <mergeCell ref="E12:G18"/>
    <mergeCell ref="M16:O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C6BA5-ECBF-4F21-AB28-B9F1FB578C69}">
  <dimension ref="A1:L159"/>
  <sheetViews>
    <sheetView topLeftCell="A80" zoomScale="85" zoomScaleNormal="85" workbookViewId="0">
      <selection activeCell="B141" sqref="B141"/>
    </sheetView>
  </sheetViews>
  <sheetFormatPr baseColWidth="10" defaultRowHeight="15"/>
  <cols>
    <col min="1" max="1" width="22.85546875" bestFit="1" customWidth="1"/>
    <col min="2" max="2" width="12.5703125" bestFit="1" customWidth="1"/>
  </cols>
  <sheetData>
    <row r="1" spans="1:12" ht="15.75" thickBot="1">
      <c r="A1" s="7" t="s">
        <v>5</v>
      </c>
      <c r="B1" s="7"/>
    </row>
    <row r="2" spans="1:12" ht="15" customHeight="1">
      <c r="D2" s="90" t="s">
        <v>161</v>
      </c>
      <c r="E2" s="91"/>
      <c r="F2" s="91"/>
      <c r="G2" s="91"/>
      <c r="H2" s="91"/>
      <c r="I2" s="91"/>
      <c r="J2" s="91"/>
      <c r="K2" s="91"/>
      <c r="L2" s="92"/>
    </row>
    <row r="3" spans="1:12">
      <c r="A3" t="s">
        <v>145</v>
      </c>
      <c r="B3">
        <v>26.593572778827976</v>
      </c>
      <c r="D3" s="93"/>
      <c r="E3" s="94"/>
      <c r="F3" s="94"/>
      <c r="G3" s="94"/>
      <c r="H3" s="94"/>
      <c r="I3" s="94"/>
      <c r="J3" s="94"/>
      <c r="K3" s="94"/>
      <c r="L3" s="95"/>
    </row>
    <row r="4" spans="1:12">
      <c r="A4" t="s">
        <v>146</v>
      </c>
      <c r="B4">
        <v>0.65686067973468665</v>
      </c>
      <c r="D4" s="93"/>
      <c r="E4" s="94"/>
      <c r="F4" s="94"/>
      <c r="G4" s="94"/>
      <c r="H4" s="94"/>
      <c r="I4" s="94"/>
      <c r="J4" s="94"/>
      <c r="K4" s="94"/>
      <c r="L4" s="95"/>
    </row>
    <row r="5" spans="1:12">
      <c r="A5" t="s">
        <v>147</v>
      </c>
      <c r="B5">
        <v>27</v>
      </c>
      <c r="D5" s="93"/>
      <c r="E5" s="94"/>
      <c r="F5" s="94"/>
      <c r="G5" s="94"/>
      <c r="H5" s="94"/>
      <c r="I5" s="94"/>
      <c r="J5" s="94"/>
      <c r="K5" s="94"/>
      <c r="L5" s="95"/>
    </row>
    <row r="6" spans="1:12">
      <c r="A6" t="s">
        <v>148</v>
      </c>
      <c r="B6">
        <v>28</v>
      </c>
      <c r="D6" s="93"/>
      <c r="E6" s="94"/>
      <c r="F6" s="94"/>
      <c r="G6" s="94"/>
      <c r="H6" s="94"/>
      <c r="I6" s="94"/>
      <c r="J6" s="94"/>
      <c r="K6" s="94"/>
      <c r="L6" s="95"/>
    </row>
    <row r="7" spans="1:12">
      <c r="A7" t="s">
        <v>149</v>
      </c>
      <c r="B7">
        <v>15.107795633897792</v>
      </c>
      <c r="D7" s="93"/>
      <c r="E7" s="94"/>
      <c r="F7" s="94"/>
      <c r="G7" s="94"/>
      <c r="H7" s="94"/>
      <c r="I7" s="94"/>
      <c r="J7" s="94"/>
      <c r="K7" s="94"/>
      <c r="L7" s="95"/>
    </row>
    <row r="8" spans="1:12" ht="15.75" thickBot="1">
      <c r="A8" t="s">
        <v>150</v>
      </c>
      <c r="B8">
        <v>228.24548891562119</v>
      </c>
      <c r="D8" s="96"/>
      <c r="E8" s="97"/>
      <c r="F8" s="97"/>
      <c r="G8" s="97"/>
      <c r="H8" s="97"/>
      <c r="I8" s="97"/>
      <c r="J8" s="97"/>
      <c r="K8" s="97"/>
      <c r="L8" s="98"/>
    </row>
    <row r="9" spans="1:12" ht="15" customHeight="1">
      <c r="A9" t="s">
        <v>151</v>
      </c>
      <c r="B9">
        <v>-1.0499022287529773</v>
      </c>
      <c r="D9" s="81" t="s">
        <v>171</v>
      </c>
      <c r="E9" s="82"/>
      <c r="F9" s="82"/>
      <c r="G9" s="82"/>
      <c r="H9" s="82"/>
      <c r="I9" s="82"/>
      <c r="J9" s="82"/>
      <c r="K9" s="82"/>
      <c r="L9" s="83"/>
    </row>
    <row r="10" spans="1:12">
      <c r="A10" t="s">
        <v>152</v>
      </c>
      <c r="B10">
        <v>2.8657088633638202E-2</v>
      </c>
      <c r="D10" s="84"/>
      <c r="E10" s="85"/>
      <c r="F10" s="85"/>
      <c r="G10" s="85"/>
      <c r="H10" s="85"/>
      <c r="I10" s="85"/>
      <c r="J10" s="85"/>
      <c r="K10" s="85"/>
      <c r="L10" s="86"/>
    </row>
    <row r="11" spans="1:12" ht="15.75" thickBot="1">
      <c r="A11" t="s">
        <v>153</v>
      </c>
      <c r="B11">
        <v>54</v>
      </c>
      <c r="D11" s="87"/>
      <c r="E11" s="88"/>
      <c r="F11" s="88"/>
      <c r="G11" s="88"/>
      <c r="H11" s="88"/>
      <c r="I11" s="88"/>
      <c r="J11" s="88"/>
      <c r="K11" s="88"/>
      <c r="L11" s="89"/>
    </row>
    <row r="12" spans="1:12">
      <c r="A12" t="s">
        <v>154</v>
      </c>
      <c r="B12">
        <v>0</v>
      </c>
    </row>
    <row r="13" spans="1:12">
      <c r="A13" t="s">
        <v>155</v>
      </c>
      <c r="B13">
        <v>54</v>
      </c>
    </row>
    <row r="14" spans="1:12">
      <c r="A14" t="s">
        <v>156</v>
      </c>
      <c r="B14">
        <v>14068</v>
      </c>
    </row>
    <row r="15" spans="1:12" ht="15.75" thickBot="1">
      <c r="A15" s="6" t="s">
        <v>157</v>
      </c>
      <c r="B15" s="6">
        <v>529</v>
      </c>
    </row>
    <row r="16" spans="1:12" ht="15.75" thickBot="1"/>
    <row r="17" spans="1:12" ht="15" customHeight="1" thickBot="1">
      <c r="A17" s="7" t="s">
        <v>9</v>
      </c>
      <c r="B17" s="7"/>
    </row>
    <row r="18" spans="1:12">
      <c r="D18" s="90" t="s">
        <v>160</v>
      </c>
      <c r="E18" s="91"/>
      <c r="F18" s="91"/>
      <c r="G18" s="91"/>
      <c r="H18" s="91"/>
      <c r="I18" s="91"/>
      <c r="J18" s="91"/>
      <c r="K18" s="91"/>
      <c r="L18" s="92"/>
    </row>
    <row r="19" spans="1:12">
      <c r="A19" t="s">
        <v>145</v>
      </c>
      <c r="B19">
        <v>77.661625708884685</v>
      </c>
      <c r="D19" s="93"/>
      <c r="E19" s="94"/>
      <c r="F19" s="94"/>
      <c r="G19" s="94"/>
      <c r="H19" s="94"/>
      <c r="I19" s="94"/>
      <c r="J19" s="94"/>
      <c r="K19" s="94"/>
      <c r="L19" s="95"/>
    </row>
    <row r="20" spans="1:12">
      <c r="A20" t="s">
        <v>146</v>
      </c>
      <c r="B20">
        <v>1.8734414107970969</v>
      </c>
      <c r="D20" s="93"/>
      <c r="E20" s="94"/>
      <c r="F20" s="94"/>
      <c r="G20" s="94"/>
      <c r="H20" s="94"/>
      <c r="I20" s="94"/>
      <c r="J20" s="94"/>
      <c r="K20" s="94"/>
      <c r="L20" s="95"/>
    </row>
    <row r="21" spans="1:12">
      <c r="A21" t="s">
        <v>147</v>
      </c>
      <c r="B21">
        <v>75</v>
      </c>
      <c r="D21" s="93"/>
      <c r="E21" s="94"/>
      <c r="F21" s="94"/>
      <c r="G21" s="94"/>
      <c r="H21" s="94"/>
      <c r="I21" s="94"/>
      <c r="J21" s="94"/>
      <c r="K21" s="94"/>
      <c r="L21" s="95"/>
    </row>
    <row r="22" spans="1:12">
      <c r="A22" t="s">
        <v>148</v>
      </c>
      <c r="B22">
        <v>37</v>
      </c>
      <c r="D22" s="93"/>
      <c r="E22" s="94"/>
      <c r="F22" s="94"/>
      <c r="G22" s="94"/>
      <c r="H22" s="94"/>
      <c r="I22" s="94"/>
      <c r="J22" s="94"/>
      <c r="K22" s="94"/>
      <c r="L22" s="95"/>
    </row>
    <row r="23" spans="1:12">
      <c r="A23" t="s">
        <v>149</v>
      </c>
      <c r="B23">
        <v>43.08915244833323</v>
      </c>
      <c r="D23" s="93"/>
      <c r="E23" s="94"/>
      <c r="F23" s="94"/>
      <c r="G23" s="94"/>
      <c r="H23" s="94"/>
      <c r="I23" s="94"/>
      <c r="J23" s="94"/>
      <c r="K23" s="94"/>
      <c r="L23" s="95"/>
    </row>
    <row r="24" spans="1:12" ht="15.75" thickBot="1">
      <c r="A24" t="s">
        <v>150</v>
      </c>
      <c r="B24">
        <v>1856.6750587157017</v>
      </c>
      <c r="D24" s="96"/>
      <c r="E24" s="97"/>
      <c r="F24" s="97"/>
      <c r="G24" s="97"/>
      <c r="H24" s="97"/>
      <c r="I24" s="97"/>
      <c r="J24" s="97"/>
      <c r="K24" s="97"/>
      <c r="L24" s="98"/>
    </row>
    <row r="25" spans="1:12" ht="15" customHeight="1">
      <c r="A25" t="s">
        <v>151</v>
      </c>
      <c r="B25">
        <v>-1.0383596087589413</v>
      </c>
      <c r="D25" s="81" t="s">
        <v>180</v>
      </c>
      <c r="E25" s="82"/>
      <c r="F25" s="82"/>
      <c r="G25" s="82"/>
      <c r="H25" s="82"/>
      <c r="I25" s="82"/>
      <c r="J25" s="82"/>
      <c r="K25" s="82"/>
      <c r="L25" s="83"/>
    </row>
    <row r="26" spans="1:12" ht="15.75" thickBot="1">
      <c r="A26" t="s">
        <v>152</v>
      </c>
      <c r="B26">
        <v>4.2682437827263359E-2</v>
      </c>
      <c r="D26" s="87"/>
      <c r="E26" s="88"/>
      <c r="F26" s="88"/>
      <c r="G26" s="88"/>
      <c r="H26" s="88"/>
      <c r="I26" s="88"/>
      <c r="J26" s="88"/>
      <c r="K26" s="88"/>
      <c r="L26" s="89"/>
    </row>
    <row r="27" spans="1:12">
      <c r="A27" t="s">
        <v>153</v>
      </c>
      <c r="B27">
        <v>145</v>
      </c>
    </row>
    <row r="28" spans="1:12">
      <c r="A28" t="s">
        <v>154</v>
      </c>
      <c r="B28">
        <v>5</v>
      </c>
    </row>
    <row r="29" spans="1:12">
      <c r="A29" t="s">
        <v>155</v>
      </c>
      <c r="B29">
        <v>150</v>
      </c>
    </row>
    <row r="30" spans="1:12">
      <c r="A30" t="s">
        <v>156</v>
      </c>
      <c r="B30">
        <v>41083</v>
      </c>
    </row>
    <row r="31" spans="1:12" ht="15.75" thickBot="1">
      <c r="A31" s="6" t="s">
        <v>157</v>
      </c>
      <c r="B31" s="6">
        <v>529</v>
      </c>
    </row>
    <row r="32" spans="1:12" ht="15.75" thickBot="1"/>
    <row r="33" spans="1:12" ht="15.75" thickBot="1">
      <c r="A33" s="7" t="s">
        <v>10</v>
      </c>
      <c r="B33" s="7"/>
    </row>
    <row r="34" spans="1:12">
      <c r="D34" s="90" t="s">
        <v>162</v>
      </c>
      <c r="E34" s="91"/>
      <c r="F34" s="91"/>
      <c r="G34" s="91"/>
      <c r="H34" s="91"/>
      <c r="I34" s="91"/>
      <c r="J34" s="91"/>
      <c r="K34" s="91"/>
      <c r="L34" s="92"/>
    </row>
    <row r="35" spans="1:12">
      <c r="A35" t="s">
        <v>145</v>
      </c>
      <c r="B35">
        <v>94.152155009451945</v>
      </c>
      <c r="D35" s="93"/>
      <c r="E35" s="94"/>
      <c r="F35" s="94"/>
      <c r="G35" s="94"/>
      <c r="H35" s="94"/>
      <c r="I35" s="94"/>
      <c r="J35" s="94"/>
      <c r="K35" s="94"/>
      <c r="L35" s="95"/>
    </row>
    <row r="36" spans="1:12">
      <c r="A36" t="s">
        <v>146</v>
      </c>
      <c r="B36">
        <v>2.3826526289184304</v>
      </c>
      <c r="D36" s="93"/>
      <c r="E36" s="94"/>
      <c r="F36" s="94"/>
      <c r="G36" s="94"/>
      <c r="H36" s="94"/>
      <c r="I36" s="94"/>
      <c r="J36" s="94"/>
      <c r="K36" s="94"/>
      <c r="L36" s="95"/>
    </row>
    <row r="37" spans="1:12">
      <c r="A37" t="s">
        <v>147</v>
      </c>
      <c r="B37">
        <v>85.5</v>
      </c>
      <c r="D37" s="93"/>
      <c r="E37" s="94"/>
      <c r="F37" s="94"/>
      <c r="G37" s="94"/>
      <c r="H37" s="94"/>
      <c r="I37" s="94"/>
      <c r="J37" s="94"/>
      <c r="K37" s="94"/>
      <c r="L37" s="95"/>
    </row>
    <row r="38" spans="1:12">
      <c r="A38" t="s">
        <v>148</v>
      </c>
      <c r="B38">
        <v>162</v>
      </c>
      <c r="D38" s="93"/>
      <c r="E38" s="94"/>
      <c r="F38" s="94"/>
      <c r="G38" s="94"/>
      <c r="H38" s="94"/>
      <c r="I38" s="94"/>
      <c r="J38" s="94"/>
      <c r="K38" s="94"/>
      <c r="L38" s="95"/>
    </row>
    <row r="39" spans="1:12">
      <c r="A39" t="s">
        <v>149</v>
      </c>
      <c r="B39">
        <v>54.801010465123902</v>
      </c>
      <c r="D39" s="93"/>
      <c r="E39" s="94"/>
      <c r="F39" s="94"/>
      <c r="G39" s="94"/>
      <c r="H39" s="94"/>
      <c r="I39" s="94"/>
      <c r="J39" s="94"/>
      <c r="K39" s="94"/>
      <c r="L39" s="95"/>
    </row>
    <row r="40" spans="1:12" ht="15.75" thickBot="1">
      <c r="A40" t="s">
        <v>150</v>
      </c>
      <c r="B40">
        <v>3003.1507479986194</v>
      </c>
      <c r="D40" s="96"/>
      <c r="E40" s="97"/>
      <c r="F40" s="97"/>
      <c r="G40" s="97"/>
      <c r="H40" s="97"/>
      <c r="I40" s="97"/>
      <c r="J40" s="97"/>
      <c r="K40" s="97"/>
      <c r="L40" s="98"/>
    </row>
    <row r="41" spans="1:12" ht="15" customHeight="1">
      <c r="A41" t="s">
        <v>151</v>
      </c>
      <c r="B41">
        <v>-0.90862595810249935</v>
      </c>
      <c r="D41" s="81" t="s">
        <v>181</v>
      </c>
      <c r="E41" s="82"/>
      <c r="F41" s="82"/>
      <c r="G41" s="82"/>
      <c r="H41" s="82"/>
      <c r="I41" s="82"/>
      <c r="J41" s="82"/>
      <c r="K41" s="82"/>
      <c r="L41" s="83"/>
    </row>
    <row r="42" spans="1:12">
      <c r="A42" t="s">
        <v>152</v>
      </c>
      <c r="B42">
        <v>0.23106976788417888</v>
      </c>
      <c r="D42" s="84"/>
      <c r="E42" s="85"/>
      <c r="F42" s="85"/>
      <c r="G42" s="85"/>
      <c r="H42" s="85"/>
      <c r="I42" s="85"/>
      <c r="J42" s="85"/>
      <c r="K42" s="85"/>
      <c r="L42" s="86"/>
    </row>
    <row r="43" spans="1:12" ht="15.75" thickBot="1">
      <c r="A43" t="s">
        <v>153</v>
      </c>
      <c r="B43">
        <v>203.3</v>
      </c>
      <c r="D43" s="87"/>
      <c r="E43" s="88"/>
      <c r="F43" s="88"/>
      <c r="G43" s="88"/>
      <c r="H43" s="88"/>
      <c r="I43" s="88"/>
      <c r="J43" s="88"/>
      <c r="K43" s="88"/>
      <c r="L43" s="89"/>
    </row>
    <row r="44" spans="1:12">
      <c r="A44" t="s">
        <v>154</v>
      </c>
      <c r="B44">
        <v>6.7</v>
      </c>
    </row>
    <row r="45" spans="1:12">
      <c r="A45" t="s">
        <v>155</v>
      </c>
      <c r="B45">
        <v>210</v>
      </c>
    </row>
    <row r="46" spans="1:12">
      <c r="A46" t="s">
        <v>156</v>
      </c>
      <c r="B46">
        <v>49806.490000000078</v>
      </c>
    </row>
    <row r="47" spans="1:12" ht="15.75" thickBot="1">
      <c r="A47" s="6" t="s">
        <v>157</v>
      </c>
      <c r="B47" s="6">
        <v>529</v>
      </c>
    </row>
    <row r="48" spans="1:12" ht="15.75" thickBot="1"/>
    <row r="49" spans="1:12" ht="15.75" thickBot="1">
      <c r="A49" s="7" t="s">
        <v>11</v>
      </c>
      <c r="B49" s="7"/>
    </row>
    <row r="50" spans="1:12" ht="15" customHeight="1">
      <c r="D50" s="90" t="s">
        <v>163</v>
      </c>
      <c r="E50" s="91"/>
      <c r="F50" s="91"/>
      <c r="G50" s="91"/>
      <c r="H50" s="91"/>
      <c r="I50" s="91"/>
      <c r="J50" s="91"/>
      <c r="K50" s="91"/>
      <c r="L50" s="92"/>
    </row>
    <row r="51" spans="1:12">
      <c r="A51" t="s">
        <v>145</v>
      </c>
      <c r="B51">
        <v>633.04347826086962</v>
      </c>
      <c r="D51" s="93"/>
      <c r="E51" s="94"/>
      <c r="F51" s="94"/>
      <c r="G51" s="94"/>
      <c r="H51" s="94"/>
      <c r="I51" s="94"/>
      <c r="J51" s="94"/>
      <c r="K51" s="94"/>
      <c r="L51" s="95"/>
    </row>
    <row r="52" spans="1:12">
      <c r="A52" t="s">
        <v>146</v>
      </c>
      <c r="B52">
        <v>22.654534931667769</v>
      </c>
      <c r="D52" s="93"/>
      <c r="E52" s="94"/>
      <c r="F52" s="94"/>
      <c r="G52" s="94"/>
      <c r="H52" s="94"/>
      <c r="I52" s="94"/>
      <c r="J52" s="94"/>
      <c r="K52" s="94"/>
      <c r="L52" s="95"/>
    </row>
    <row r="53" spans="1:12">
      <c r="A53" t="s">
        <v>147</v>
      </c>
      <c r="B53">
        <v>495</v>
      </c>
      <c r="D53" s="93"/>
      <c r="E53" s="94"/>
      <c r="F53" s="94"/>
      <c r="G53" s="94"/>
      <c r="H53" s="94"/>
      <c r="I53" s="94"/>
      <c r="J53" s="94"/>
      <c r="K53" s="94"/>
      <c r="L53" s="95"/>
    </row>
    <row r="54" spans="1:12">
      <c r="A54" t="s">
        <v>148</v>
      </c>
      <c r="B54">
        <v>360</v>
      </c>
      <c r="D54" s="93"/>
      <c r="E54" s="94"/>
      <c r="F54" s="94"/>
      <c r="G54" s="94"/>
      <c r="H54" s="94"/>
      <c r="I54" s="94"/>
      <c r="J54" s="94"/>
      <c r="K54" s="94"/>
      <c r="L54" s="95"/>
    </row>
    <row r="55" spans="1:12">
      <c r="A55" t="s">
        <v>149</v>
      </c>
      <c r="B55">
        <v>521.05430342835871</v>
      </c>
      <c r="D55" s="93"/>
      <c r="E55" s="94"/>
      <c r="F55" s="94"/>
      <c r="G55" s="94"/>
      <c r="H55" s="94"/>
      <c r="I55" s="94"/>
      <c r="J55" s="94"/>
      <c r="K55" s="94"/>
      <c r="L55" s="95"/>
    </row>
    <row r="56" spans="1:12">
      <c r="A56" t="s">
        <v>150</v>
      </c>
      <c r="B56">
        <v>271497.5871212121</v>
      </c>
      <c r="D56" s="93"/>
      <c r="E56" s="94"/>
      <c r="F56" s="94"/>
      <c r="G56" s="94"/>
      <c r="H56" s="94"/>
      <c r="I56" s="94"/>
      <c r="J56" s="94"/>
      <c r="K56" s="94"/>
      <c r="L56" s="95"/>
    </row>
    <row r="57" spans="1:12" ht="15" customHeight="1">
      <c r="A57" t="s">
        <v>151</v>
      </c>
      <c r="B57">
        <v>0.29579065936000237</v>
      </c>
      <c r="D57" s="93"/>
      <c r="E57" s="94"/>
      <c r="F57" s="94"/>
      <c r="G57" s="94"/>
      <c r="H57" s="94"/>
      <c r="I57" s="94"/>
      <c r="J57" s="94"/>
      <c r="K57" s="94"/>
      <c r="L57" s="95"/>
    </row>
    <row r="58" spans="1:12" ht="15.75" thickBot="1">
      <c r="A58" t="s">
        <v>152</v>
      </c>
      <c r="B58">
        <v>0.96374155492395486</v>
      </c>
      <c r="D58" s="96"/>
      <c r="E58" s="97"/>
      <c r="F58" s="97"/>
      <c r="G58" s="97"/>
      <c r="H58" s="97"/>
      <c r="I58" s="97"/>
      <c r="J58" s="97"/>
      <c r="K58" s="97"/>
      <c r="L58" s="98"/>
    </row>
    <row r="59" spans="1:12">
      <c r="A59" t="s">
        <v>153</v>
      </c>
      <c r="B59">
        <v>2245</v>
      </c>
      <c r="D59" s="81" t="s">
        <v>172</v>
      </c>
      <c r="E59" s="82"/>
      <c r="F59" s="82"/>
      <c r="G59" s="82"/>
      <c r="H59" s="82"/>
      <c r="I59" s="82"/>
      <c r="J59" s="82"/>
      <c r="K59" s="82"/>
      <c r="L59" s="83"/>
    </row>
    <row r="60" spans="1:12" ht="15.75" thickBot="1">
      <c r="A60" t="s">
        <v>154</v>
      </c>
      <c r="B60">
        <v>5</v>
      </c>
      <c r="D60" s="87"/>
      <c r="E60" s="88"/>
      <c r="F60" s="88"/>
      <c r="G60" s="88"/>
      <c r="H60" s="88"/>
      <c r="I60" s="88"/>
      <c r="J60" s="88"/>
      <c r="K60" s="88"/>
      <c r="L60" s="89"/>
    </row>
    <row r="61" spans="1:12">
      <c r="A61" t="s">
        <v>155</v>
      </c>
      <c r="B61">
        <v>2250</v>
      </c>
      <c r="D61" s="19"/>
      <c r="E61" s="19"/>
      <c r="F61" s="19"/>
      <c r="G61" s="19"/>
      <c r="H61" s="19"/>
      <c r="I61" s="19"/>
      <c r="J61" s="19"/>
      <c r="K61" s="19"/>
      <c r="L61" s="19"/>
    </row>
    <row r="62" spans="1:12">
      <c r="A62" t="s">
        <v>156</v>
      </c>
      <c r="B62">
        <v>334880</v>
      </c>
    </row>
    <row r="63" spans="1:12" ht="15.75" thickBot="1">
      <c r="A63" s="6" t="s">
        <v>157</v>
      </c>
      <c r="B63" s="6">
        <v>529</v>
      </c>
    </row>
    <row r="64" spans="1:12" ht="15.75" thickBot="1"/>
    <row r="65" spans="1:12" ht="15.75" thickBot="1">
      <c r="A65" s="7" t="s">
        <v>12</v>
      </c>
      <c r="B65" s="7"/>
    </row>
    <row r="66" spans="1:12" ht="15" customHeight="1">
      <c r="D66" s="90" t="s">
        <v>168</v>
      </c>
      <c r="E66" s="91"/>
      <c r="F66" s="91"/>
      <c r="G66" s="91"/>
      <c r="H66" s="91"/>
      <c r="I66" s="91"/>
      <c r="J66" s="91"/>
      <c r="K66" s="91"/>
      <c r="L66" s="92"/>
    </row>
    <row r="67" spans="1:12">
      <c r="A67" t="s">
        <v>145</v>
      </c>
      <c r="B67" s="4">
        <v>763.74926275992379</v>
      </c>
      <c r="D67" s="93"/>
      <c r="E67" s="94"/>
      <c r="F67" s="94"/>
      <c r="G67" s="94"/>
      <c r="H67" s="94"/>
      <c r="I67" s="94"/>
      <c r="J67" s="94"/>
      <c r="K67" s="94"/>
      <c r="L67" s="95"/>
    </row>
    <row r="68" spans="1:12">
      <c r="A68" t="s">
        <v>146</v>
      </c>
      <c r="B68" s="4">
        <v>27.938830038526682</v>
      </c>
      <c r="D68" s="93"/>
      <c r="E68" s="94"/>
      <c r="F68" s="94"/>
      <c r="G68" s="94"/>
      <c r="H68" s="94"/>
      <c r="I68" s="94"/>
      <c r="J68" s="94"/>
      <c r="K68" s="94"/>
      <c r="L68" s="95"/>
    </row>
    <row r="69" spans="1:12">
      <c r="A69" t="s">
        <v>147</v>
      </c>
      <c r="B69" s="4">
        <v>598.5</v>
      </c>
      <c r="D69" s="93"/>
      <c r="E69" s="94"/>
      <c r="F69" s="94"/>
      <c r="G69" s="94"/>
      <c r="H69" s="94"/>
      <c r="I69" s="94"/>
      <c r="J69" s="94"/>
      <c r="K69" s="94"/>
      <c r="L69" s="95"/>
    </row>
    <row r="70" spans="1:12">
      <c r="A70" t="s">
        <v>148</v>
      </c>
      <c r="B70" s="4">
        <v>738.72</v>
      </c>
      <c r="D70" s="93"/>
      <c r="E70" s="94"/>
      <c r="F70" s="94"/>
      <c r="G70" s="94"/>
      <c r="H70" s="94"/>
      <c r="I70" s="94"/>
      <c r="J70" s="94"/>
      <c r="K70" s="94"/>
      <c r="L70" s="95"/>
    </row>
    <row r="71" spans="1:12">
      <c r="A71" t="s">
        <v>149</v>
      </c>
      <c r="B71" s="4">
        <v>642.59309088611371</v>
      </c>
      <c r="D71" s="93"/>
      <c r="E71" s="94"/>
      <c r="F71" s="94"/>
      <c r="G71" s="94"/>
      <c r="H71" s="94"/>
      <c r="I71" s="94"/>
      <c r="J71" s="94"/>
      <c r="K71" s="94"/>
      <c r="L71" s="95"/>
    </row>
    <row r="72" spans="1:12">
      <c r="A72" t="s">
        <v>150</v>
      </c>
      <c r="B72" s="4">
        <v>412925.88045456924</v>
      </c>
      <c r="D72" s="93"/>
      <c r="E72" s="94"/>
      <c r="F72" s="94"/>
      <c r="G72" s="94"/>
      <c r="H72" s="94"/>
      <c r="I72" s="94"/>
      <c r="J72" s="94"/>
      <c r="K72" s="94"/>
      <c r="L72" s="95"/>
    </row>
    <row r="73" spans="1:12" ht="15" customHeight="1" thickBot="1">
      <c r="A73" t="s">
        <v>151</v>
      </c>
      <c r="B73" s="4">
        <v>0.78555005848763404</v>
      </c>
      <c r="D73" s="93"/>
      <c r="E73" s="94"/>
      <c r="F73" s="94"/>
      <c r="G73" s="94"/>
      <c r="H73" s="94"/>
      <c r="I73" s="94"/>
      <c r="J73" s="94"/>
      <c r="K73" s="94"/>
      <c r="L73" s="95"/>
    </row>
    <row r="74" spans="1:12" ht="15" customHeight="1">
      <c r="A74" t="s">
        <v>152</v>
      </c>
      <c r="B74" s="4">
        <v>1.0893393549593313</v>
      </c>
      <c r="D74" s="81" t="s">
        <v>173</v>
      </c>
      <c r="E74" s="82"/>
      <c r="F74" s="82"/>
      <c r="G74" s="82"/>
      <c r="H74" s="82"/>
      <c r="I74" s="82"/>
      <c r="J74" s="82"/>
      <c r="K74" s="82"/>
      <c r="L74" s="83"/>
    </row>
    <row r="75" spans="1:12" ht="15.75" thickBot="1">
      <c r="A75" t="s">
        <v>153</v>
      </c>
      <c r="B75" s="4">
        <v>3143.3</v>
      </c>
      <c r="D75" s="87"/>
      <c r="E75" s="88"/>
      <c r="F75" s="88"/>
      <c r="G75" s="88"/>
      <c r="H75" s="88"/>
      <c r="I75" s="88"/>
      <c r="J75" s="88"/>
      <c r="K75" s="88"/>
      <c r="L75" s="89"/>
    </row>
    <row r="76" spans="1:12">
      <c r="A76" t="s">
        <v>154</v>
      </c>
      <c r="B76" s="4">
        <v>6.7</v>
      </c>
    </row>
    <row r="77" spans="1:12">
      <c r="A77" t="s">
        <v>155</v>
      </c>
      <c r="B77" s="4">
        <v>3150</v>
      </c>
    </row>
    <row r="78" spans="1:12">
      <c r="A78" t="s">
        <v>156</v>
      </c>
      <c r="B78" s="4">
        <v>404023.35999999969</v>
      </c>
    </row>
    <row r="79" spans="1:12" ht="15.75" thickBot="1">
      <c r="A79" s="6" t="s">
        <v>157</v>
      </c>
      <c r="B79" s="11">
        <v>529</v>
      </c>
    </row>
    <row r="80" spans="1:12" ht="15.75" thickBot="1"/>
    <row r="81" spans="1:12" ht="15.75" thickBot="1">
      <c r="A81" s="7" t="s">
        <v>158</v>
      </c>
      <c r="B81" s="7"/>
    </row>
    <row r="82" spans="1:12" ht="15" customHeight="1">
      <c r="D82" s="90" t="s">
        <v>167</v>
      </c>
      <c r="E82" s="91"/>
      <c r="F82" s="91"/>
      <c r="G82" s="91"/>
      <c r="H82" s="91"/>
      <c r="I82" s="91"/>
      <c r="J82" s="91"/>
      <c r="K82" s="91"/>
      <c r="L82" s="92"/>
    </row>
    <row r="83" spans="1:12">
      <c r="A83" t="s">
        <v>145</v>
      </c>
      <c r="B83">
        <v>203.43483156899813</v>
      </c>
      <c r="D83" s="93"/>
      <c r="E83" s="94"/>
      <c r="F83" s="94"/>
      <c r="G83" s="94"/>
      <c r="H83" s="94"/>
      <c r="I83" s="94"/>
      <c r="J83" s="94"/>
      <c r="K83" s="94"/>
      <c r="L83" s="95"/>
    </row>
    <row r="84" spans="1:12">
      <c r="A84" t="s">
        <v>146</v>
      </c>
      <c r="B84">
        <v>9.8088874151810064</v>
      </c>
      <c r="D84" s="93"/>
      <c r="E84" s="94"/>
      <c r="F84" s="94"/>
      <c r="G84" s="94"/>
      <c r="H84" s="94"/>
      <c r="I84" s="94"/>
      <c r="J84" s="94"/>
      <c r="K84" s="94"/>
      <c r="L84" s="95"/>
    </row>
    <row r="85" spans="1:12">
      <c r="A85" t="s">
        <v>147</v>
      </c>
      <c r="B85">
        <v>118.26360000000001</v>
      </c>
      <c r="D85" s="93"/>
      <c r="E85" s="94"/>
      <c r="F85" s="94"/>
      <c r="G85" s="94"/>
      <c r="H85" s="94"/>
      <c r="I85" s="94"/>
      <c r="J85" s="94"/>
      <c r="K85" s="94"/>
      <c r="L85" s="95"/>
    </row>
    <row r="86" spans="1:12">
      <c r="A86" t="s">
        <v>148</v>
      </c>
      <c r="B86">
        <v>0</v>
      </c>
      <c r="D86" s="93"/>
      <c r="E86" s="94"/>
      <c r="F86" s="94"/>
      <c r="G86" s="94"/>
      <c r="H86" s="94"/>
      <c r="I86" s="94"/>
      <c r="J86" s="94"/>
      <c r="K86" s="94"/>
      <c r="L86" s="95"/>
    </row>
    <row r="87" spans="1:12">
      <c r="A87" t="s">
        <v>149</v>
      </c>
      <c r="B87">
        <v>225.60441054916316</v>
      </c>
      <c r="D87" s="93"/>
      <c r="E87" s="94"/>
      <c r="F87" s="94"/>
      <c r="G87" s="94"/>
      <c r="H87" s="94"/>
      <c r="I87" s="94"/>
      <c r="J87" s="94"/>
      <c r="K87" s="94"/>
      <c r="L87" s="95"/>
    </row>
    <row r="88" spans="1:12" ht="15.75" thickBot="1">
      <c r="A88" t="s">
        <v>150</v>
      </c>
      <c r="B88">
        <v>50897.350059235367</v>
      </c>
      <c r="D88" s="93"/>
      <c r="E88" s="94"/>
      <c r="F88" s="94"/>
      <c r="G88" s="94"/>
      <c r="H88" s="94"/>
      <c r="I88" s="94"/>
      <c r="J88" s="94"/>
      <c r="K88" s="94"/>
      <c r="L88" s="95"/>
    </row>
    <row r="89" spans="1:12" ht="15" customHeight="1">
      <c r="A89" t="s">
        <v>151</v>
      </c>
      <c r="B89">
        <v>5.0800395483262388</v>
      </c>
      <c r="D89" s="81" t="s">
        <v>182</v>
      </c>
      <c r="E89" s="82"/>
      <c r="F89" s="82"/>
      <c r="G89" s="82"/>
      <c r="H89" s="82"/>
      <c r="I89" s="82"/>
      <c r="J89" s="82"/>
      <c r="K89" s="82"/>
      <c r="L89" s="83"/>
    </row>
    <row r="90" spans="1:12" ht="15.75" thickBot="1">
      <c r="A90" t="s">
        <v>152</v>
      </c>
      <c r="B90">
        <v>1.9375482429574054</v>
      </c>
      <c r="D90" s="87"/>
      <c r="E90" s="88"/>
      <c r="F90" s="88"/>
      <c r="G90" s="88"/>
      <c r="H90" s="88"/>
      <c r="I90" s="88"/>
      <c r="J90" s="88"/>
      <c r="K90" s="88"/>
      <c r="L90" s="89"/>
    </row>
    <row r="91" spans="1:12">
      <c r="A91" t="s">
        <v>153</v>
      </c>
      <c r="B91">
        <v>1600.1759999999999</v>
      </c>
    </row>
    <row r="92" spans="1:12">
      <c r="A92" t="s">
        <v>154</v>
      </c>
      <c r="B92">
        <v>0</v>
      </c>
    </row>
    <row r="93" spans="1:12">
      <c r="A93" t="s">
        <v>155</v>
      </c>
      <c r="B93">
        <v>1600.1759999999999</v>
      </c>
    </row>
    <row r="94" spans="1:12">
      <c r="A94" t="s">
        <v>156</v>
      </c>
      <c r="B94">
        <v>107617.02590000001</v>
      </c>
    </row>
    <row r="95" spans="1:12" ht="15.75" thickBot="1">
      <c r="A95" s="6" t="s">
        <v>157</v>
      </c>
      <c r="B95" s="6">
        <v>529</v>
      </c>
    </row>
    <row r="96" spans="1:12" ht="15.75" thickBot="1"/>
    <row r="97" spans="1:12" ht="15.75" thickBot="1">
      <c r="A97" s="7" t="s">
        <v>141</v>
      </c>
      <c r="B97" s="7"/>
    </row>
    <row r="98" spans="1:12">
      <c r="D98" s="72" t="s">
        <v>166</v>
      </c>
      <c r="E98" s="91"/>
      <c r="F98" s="91"/>
      <c r="G98" s="91"/>
      <c r="H98" s="91"/>
      <c r="I98" s="91"/>
      <c r="J98" s="91"/>
      <c r="K98" s="91"/>
      <c r="L98" s="92"/>
    </row>
    <row r="99" spans="1:12">
      <c r="A99" t="s">
        <v>145</v>
      </c>
      <c r="B99">
        <v>16.490529300567086</v>
      </c>
      <c r="D99" s="93"/>
      <c r="E99" s="94"/>
      <c r="F99" s="94"/>
      <c r="G99" s="94"/>
      <c r="H99" s="94"/>
      <c r="I99" s="94"/>
      <c r="J99" s="94"/>
      <c r="K99" s="94"/>
      <c r="L99" s="95"/>
    </row>
    <row r="100" spans="1:12">
      <c r="A100" t="s">
        <v>146</v>
      </c>
      <c r="B100">
        <v>0.63992777396652745</v>
      </c>
      <c r="D100" s="93"/>
      <c r="E100" s="94"/>
      <c r="F100" s="94"/>
      <c r="G100" s="94"/>
      <c r="H100" s="94"/>
      <c r="I100" s="94"/>
      <c r="J100" s="94"/>
      <c r="K100" s="94"/>
      <c r="L100" s="95"/>
    </row>
    <row r="101" spans="1:12">
      <c r="A101" t="s">
        <v>147</v>
      </c>
      <c r="B101">
        <v>10.079999999999998</v>
      </c>
      <c r="D101" s="93"/>
      <c r="E101" s="94"/>
      <c r="F101" s="94"/>
      <c r="G101" s="94"/>
      <c r="H101" s="94"/>
      <c r="I101" s="94"/>
      <c r="J101" s="94"/>
      <c r="K101" s="94"/>
      <c r="L101" s="95"/>
    </row>
    <row r="102" spans="1:12">
      <c r="A102" t="s">
        <v>148</v>
      </c>
      <c r="B102">
        <v>42</v>
      </c>
      <c r="D102" s="93"/>
      <c r="E102" s="94"/>
      <c r="F102" s="94"/>
      <c r="G102" s="94"/>
      <c r="H102" s="94"/>
      <c r="I102" s="94"/>
      <c r="J102" s="94"/>
      <c r="K102" s="94"/>
      <c r="L102" s="95"/>
    </row>
    <row r="103" spans="1:12">
      <c r="A103" t="s">
        <v>149</v>
      </c>
      <c r="B103">
        <v>14.71833880123013</v>
      </c>
      <c r="D103" s="93"/>
      <c r="E103" s="94"/>
      <c r="F103" s="94"/>
      <c r="G103" s="94"/>
      <c r="H103" s="94"/>
      <c r="I103" s="94"/>
      <c r="J103" s="94"/>
      <c r="K103" s="94"/>
      <c r="L103" s="95"/>
    </row>
    <row r="104" spans="1:12" ht="15.75" thickBot="1">
      <c r="A104" t="s">
        <v>150</v>
      </c>
      <c r="B104">
        <v>216.62949706779639</v>
      </c>
      <c r="D104" s="96"/>
      <c r="E104" s="97"/>
      <c r="F104" s="97"/>
      <c r="G104" s="97"/>
      <c r="H104" s="97"/>
      <c r="I104" s="97"/>
      <c r="J104" s="97"/>
      <c r="K104" s="97"/>
      <c r="L104" s="98"/>
    </row>
    <row r="105" spans="1:12" ht="15" customHeight="1" thickBot="1">
      <c r="A105" t="s">
        <v>151</v>
      </c>
      <c r="B105">
        <v>0.67673404018986805</v>
      </c>
      <c r="D105" s="99" t="s">
        <v>183</v>
      </c>
      <c r="E105" s="100"/>
      <c r="F105" s="100"/>
      <c r="G105" s="100"/>
      <c r="H105" s="100"/>
      <c r="I105" s="100"/>
      <c r="J105" s="100"/>
      <c r="K105" s="100"/>
      <c r="L105" s="101"/>
    </row>
    <row r="106" spans="1:12">
      <c r="A106" t="s">
        <v>152</v>
      </c>
      <c r="B106">
        <v>1.2228401970131901</v>
      </c>
    </row>
    <row r="107" spans="1:12">
      <c r="A107" t="s">
        <v>153</v>
      </c>
      <c r="B107">
        <v>58.67</v>
      </c>
    </row>
    <row r="108" spans="1:12">
      <c r="A108" t="s">
        <v>154</v>
      </c>
      <c r="B108">
        <v>1.33</v>
      </c>
    </row>
    <row r="109" spans="1:12">
      <c r="A109" t="s">
        <v>155</v>
      </c>
      <c r="B109">
        <v>60</v>
      </c>
    </row>
    <row r="110" spans="1:12">
      <c r="A110" t="s">
        <v>156</v>
      </c>
      <c r="B110">
        <v>8723.4899999999889</v>
      </c>
    </row>
    <row r="111" spans="1:12" ht="15.75" thickBot="1">
      <c r="A111" s="6" t="s">
        <v>157</v>
      </c>
      <c r="B111" s="6">
        <v>529</v>
      </c>
    </row>
    <row r="112" spans="1:12" ht="15.75" thickBot="1"/>
    <row r="113" spans="1:12" ht="15.75" thickBot="1">
      <c r="A113" s="7" t="s">
        <v>142</v>
      </c>
      <c r="B113" s="7"/>
    </row>
    <row r="114" spans="1:12">
      <c r="D114" s="72" t="s">
        <v>164</v>
      </c>
      <c r="E114" s="91"/>
      <c r="F114" s="91"/>
      <c r="G114" s="91"/>
      <c r="H114" s="91"/>
      <c r="I114" s="91"/>
      <c r="J114" s="91"/>
      <c r="K114" s="91"/>
      <c r="L114" s="92"/>
    </row>
    <row r="115" spans="1:12">
      <c r="A115" t="s">
        <v>145</v>
      </c>
      <c r="B115">
        <v>130.70578449905489</v>
      </c>
      <c r="D115" s="93"/>
      <c r="E115" s="94"/>
      <c r="F115" s="94"/>
      <c r="G115" s="94"/>
      <c r="H115" s="94"/>
      <c r="I115" s="94"/>
      <c r="J115" s="94"/>
      <c r="K115" s="94"/>
      <c r="L115" s="95"/>
    </row>
    <row r="116" spans="1:12">
      <c r="A116" t="s">
        <v>146</v>
      </c>
      <c r="B116">
        <v>6.4077099106000937</v>
      </c>
      <c r="D116" s="93"/>
      <c r="E116" s="94"/>
      <c r="F116" s="94"/>
      <c r="G116" s="94"/>
      <c r="H116" s="94"/>
      <c r="I116" s="94"/>
      <c r="J116" s="94"/>
      <c r="K116" s="94"/>
      <c r="L116" s="95"/>
    </row>
    <row r="117" spans="1:12">
      <c r="A117" t="s">
        <v>147</v>
      </c>
      <c r="B117">
        <v>73.079999999999984</v>
      </c>
      <c r="D117" s="93"/>
      <c r="E117" s="94"/>
      <c r="F117" s="94"/>
      <c r="G117" s="94"/>
      <c r="H117" s="94"/>
      <c r="I117" s="94"/>
      <c r="J117" s="94"/>
      <c r="K117" s="94"/>
      <c r="L117" s="95"/>
    </row>
    <row r="118" spans="1:12">
      <c r="A118" t="s">
        <v>148</v>
      </c>
      <c r="B118">
        <v>91.199999999999974</v>
      </c>
      <c r="D118" s="93"/>
      <c r="E118" s="94"/>
      <c r="F118" s="94"/>
      <c r="G118" s="94"/>
      <c r="H118" s="94"/>
      <c r="I118" s="94"/>
      <c r="J118" s="94"/>
      <c r="K118" s="94"/>
      <c r="L118" s="95"/>
    </row>
    <row r="119" spans="1:12">
      <c r="A119" t="s">
        <v>149</v>
      </c>
      <c r="B119">
        <v>147.37732794380216</v>
      </c>
      <c r="D119" s="93"/>
      <c r="E119" s="94"/>
      <c r="F119" s="94"/>
      <c r="G119" s="94"/>
      <c r="H119" s="94"/>
      <c r="I119" s="94"/>
      <c r="J119" s="94"/>
      <c r="K119" s="94"/>
      <c r="L119" s="95"/>
    </row>
    <row r="120" spans="1:12" ht="15.75" thickBot="1">
      <c r="A120" t="s">
        <v>150</v>
      </c>
      <c r="B120">
        <v>21720.076791855005</v>
      </c>
      <c r="D120" s="96"/>
      <c r="E120" s="97"/>
      <c r="F120" s="97"/>
      <c r="G120" s="97"/>
      <c r="H120" s="97"/>
      <c r="I120" s="97"/>
      <c r="J120" s="97"/>
      <c r="K120" s="97"/>
      <c r="L120" s="98"/>
    </row>
    <row r="121" spans="1:12" ht="15" customHeight="1">
      <c r="A121" t="s">
        <v>151</v>
      </c>
      <c r="B121">
        <v>5.3228800172246284</v>
      </c>
      <c r="D121" s="81" t="s">
        <v>170</v>
      </c>
      <c r="E121" s="82"/>
      <c r="F121" s="82"/>
      <c r="G121" s="82"/>
      <c r="H121" s="82"/>
      <c r="I121" s="82"/>
      <c r="J121" s="82"/>
      <c r="K121" s="82"/>
      <c r="L121" s="83"/>
    </row>
    <row r="122" spans="1:12">
      <c r="A122" t="s">
        <v>152</v>
      </c>
      <c r="B122">
        <v>2.11833829099985</v>
      </c>
      <c r="D122" s="84"/>
      <c r="E122" s="85"/>
      <c r="F122" s="85"/>
      <c r="G122" s="85"/>
      <c r="H122" s="85"/>
      <c r="I122" s="85"/>
      <c r="J122" s="85"/>
      <c r="K122" s="85"/>
      <c r="L122" s="86"/>
    </row>
    <row r="123" spans="1:12" ht="15.75" thickBot="1">
      <c r="A123" t="s">
        <v>153</v>
      </c>
      <c r="B123">
        <v>898.3</v>
      </c>
      <c r="D123" s="87"/>
      <c r="E123" s="88"/>
      <c r="F123" s="88"/>
      <c r="G123" s="88"/>
      <c r="H123" s="88"/>
      <c r="I123" s="88"/>
      <c r="J123" s="88"/>
      <c r="K123" s="88"/>
      <c r="L123" s="89"/>
    </row>
    <row r="124" spans="1:12">
      <c r="A124" t="s">
        <v>154</v>
      </c>
      <c r="B124">
        <v>1.7000000000000002</v>
      </c>
    </row>
    <row r="125" spans="1:12">
      <c r="A125" t="s">
        <v>155</v>
      </c>
      <c r="B125">
        <v>900</v>
      </c>
    </row>
    <row r="126" spans="1:12">
      <c r="A126" t="s">
        <v>156</v>
      </c>
      <c r="B126">
        <v>69143.36000000003</v>
      </c>
    </row>
    <row r="127" spans="1:12" ht="15.75" thickBot="1">
      <c r="A127" s="6" t="s">
        <v>157</v>
      </c>
      <c r="B127" s="6">
        <v>529</v>
      </c>
    </row>
    <row r="128" spans="1:12" ht="15.75" thickBot="1"/>
    <row r="129" spans="1:12" ht="15.75" thickBot="1">
      <c r="A129" s="7" t="s">
        <v>143</v>
      </c>
      <c r="B129" s="7"/>
    </row>
    <row r="130" spans="1:12">
      <c r="D130" s="72" t="s">
        <v>165</v>
      </c>
      <c r="E130" s="73"/>
      <c r="F130" s="73"/>
      <c r="G130" s="73"/>
      <c r="H130" s="73"/>
      <c r="I130" s="73"/>
      <c r="J130" s="73"/>
      <c r="K130" s="73"/>
      <c r="L130" s="74"/>
    </row>
    <row r="131" spans="1:12">
      <c r="A131" t="s">
        <v>145</v>
      </c>
      <c r="B131">
        <v>0.1684925405833167</v>
      </c>
      <c r="D131" s="75"/>
      <c r="E131" s="76"/>
      <c r="F131" s="76"/>
      <c r="G131" s="76"/>
      <c r="H131" s="76"/>
      <c r="I131" s="76"/>
      <c r="J131" s="76"/>
      <c r="K131" s="76"/>
      <c r="L131" s="77"/>
    </row>
    <row r="132" spans="1:12">
      <c r="A132" t="s">
        <v>146</v>
      </c>
      <c r="B132">
        <v>3.1595304728435276E-3</v>
      </c>
      <c r="D132" s="75"/>
      <c r="E132" s="76"/>
      <c r="F132" s="76"/>
      <c r="G132" s="76"/>
      <c r="H132" s="76"/>
      <c r="I132" s="76"/>
      <c r="J132" s="76"/>
      <c r="K132" s="76"/>
      <c r="L132" s="77"/>
    </row>
    <row r="133" spans="1:12">
      <c r="A133" t="s">
        <v>147</v>
      </c>
      <c r="B133">
        <v>0.15966386554621845</v>
      </c>
      <c r="D133" s="75"/>
      <c r="E133" s="76"/>
      <c r="F133" s="76"/>
      <c r="G133" s="76"/>
      <c r="H133" s="76"/>
      <c r="I133" s="76"/>
      <c r="J133" s="76"/>
      <c r="K133" s="76"/>
      <c r="L133" s="77"/>
    </row>
    <row r="134" spans="1:12">
      <c r="A134" t="s">
        <v>148</v>
      </c>
      <c r="B134">
        <v>0.21875000000000003</v>
      </c>
      <c r="D134" s="75"/>
      <c r="E134" s="76"/>
      <c r="F134" s="76"/>
      <c r="G134" s="76"/>
      <c r="H134" s="76"/>
      <c r="I134" s="76"/>
      <c r="J134" s="76"/>
      <c r="K134" s="76"/>
      <c r="L134" s="77"/>
    </row>
    <row r="135" spans="1:12">
      <c r="A135" t="s">
        <v>149</v>
      </c>
      <c r="B135">
        <v>7.266920087540113E-2</v>
      </c>
      <c r="D135" s="75"/>
      <c r="E135" s="76"/>
      <c r="F135" s="76"/>
      <c r="G135" s="76"/>
      <c r="H135" s="76"/>
      <c r="I135" s="76"/>
      <c r="J135" s="76"/>
      <c r="K135" s="76"/>
      <c r="L135" s="77"/>
    </row>
    <row r="136" spans="1:12" ht="15.75" thickBot="1">
      <c r="A136" t="s">
        <v>150</v>
      </c>
      <c r="B136">
        <v>5.2808127558693994E-3</v>
      </c>
      <c r="D136" s="78"/>
      <c r="E136" s="79"/>
      <c r="F136" s="79"/>
      <c r="G136" s="79"/>
      <c r="H136" s="79"/>
      <c r="I136" s="79"/>
      <c r="J136" s="79"/>
      <c r="K136" s="79"/>
      <c r="L136" s="80"/>
    </row>
    <row r="137" spans="1:12" ht="15" customHeight="1">
      <c r="A137" t="s">
        <v>151</v>
      </c>
      <c r="B137">
        <v>-1.4683014120184366</v>
      </c>
      <c r="D137" s="81" t="s">
        <v>169</v>
      </c>
      <c r="E137" s="82"/>
      <c r="F137" s="82"/>
      <c r="G137" s="82"/>
      <c r="H137" s="82"/>
      <c r="I137" s="82"/>
      <c r="J137" s="82"/>
      <c r="K137" s="82"/>
      <c r="L137" s="83"/>
    </row>
    <row r="138" spans="1:12" ht="15.75" thickBot="1">
      <c r="A138" t="s">
        <v>152</v>
      </c>
      <c r="B138">
        <v>-4.9150764260039718E-2</v>
      </c>
      <c r="D138" s="87"/>
      <c r="E138" s="88"/>
      <c r="F138" s="88"/>
      <c r="G138" s="88"/>
      <c r="H138" s="88"/>
      <c r="I138" s="88"/>
      <c r="J138" s="88"/>
      <c r="K138" s="88"/>
      <c r="L138" s="89"/>
    </row>
    <row r="139" spans="1:12">
      <c r="A139" t="s">
        <v>153</v>
      </c>
      <c r="B139">
        <v>0.22911051212938011</v>
      </c>
    </row>
    <row r="140" spans="1:12">
      <c r="A140" t="s">
        <v>154</v>
      </c>
      <c r="B140">
        <v>5.6603773584905606E-2</v>
      </c>
    </row>
    <row r="141" spans="1:12">
      <c r="A141" t="s">
        <v>155</v>
      </c>
      <c r="B141">
        <v>0.2857142857142857</v>
      </c>
    </row>
    <row r="142" spans="1:12">
      <c r="A142" t="s">
        <v>156</v>
      </c>
      <c r="B142">
        <v>89.132553968574527</v>
      </c>
    </row>
    <row r="143" spans="1:12" ht="15.75" thickBot="1">
      <c r="A143" s="6" t="s">
        <v>157</v>
      </c>
      <c r="B143" s="6">
        <v>529</v>
      </c>
    </row>
    <row r="144" spans="1:12" ht="15.75" thickBot="1"/>
    <row r="145" spans="1:12" ht="15.75" thickBot="1">
      <c r="A145" s="7" t="s">
        <v>2</v>
      </c>
      <c r="B145" s="7"/>
    </row>
    <row r="146" spans="1:12" ht="15" customHeight="1">
      <c r="D146" s="72" t="s">
        <v>184</v>
      </c>
      <c r="E146" s="73"/>
      <c r="F146" s="73"/>
      <c r="G146" s="73"/>
      <c r="H146" s="73"/>
      <c r="I146" s="73"/>
      <c r="J146" s="73"/>
      <c r="K146" s="73"/>
      <c r="L146" s="74"/>
    </row>
    <row r="147" spans="1:12">
      <c r="A147" t="s">
        <v>145</v>
      </c>
      <c r="B147">
        <v>8.1361058601134211</v>
      </c>
      <c r="D147" s="75"/>
      <c r="E147" s="76"/>
      <c r="F147" s="76"/>
      <c r="G147" s="76"/>
      <c r="H147" s="76"/>
      <c r="I147" s="76"/>
      <c r="J147" s="76"/>
      <c r="K147" s="76"/>
      <c r="L147" s="77"/>
    </row>
    <row r="148" spans="1:12">
      <c r="A148" t="s">
        <v>146</v>
      </c>
      <c r="B148">
        <v>0.18917889277139754</v>
      </c>
      <c r="D148" s="75"/>
      <c r="E148" s="76"/>
      <c r="F148" s="76"/>
      <c r="G148" s="76"/>
      <c r="H148" s="76"/>
      <c r="I148" s="76"/>
      <c r="J148" s="76"/>
      <c r="K148" s="76"/>
      <c r="L148" s="77"/>
    </row>
    <row r="149" spans="1:12">
      <c r="A149" t="s">
        <v>147</v>
      </c>
      <c r="B149">
        <v>8</v>
      </c>
      <c r="D149" s="75"/>
      <c r="E149" s="76"/>
      <c r="F149" s="76"/>
      <c r="G149" s="76"/>
      <c r="H149" s="76"/>
      <c r="I149" s="76"/>
      <c r="J149" s="76"/>
      <c r="K149" s="76"/>
      <c r="L149" s="77"/>
    </row>
    <row r="150" spans="1:12">
      <c r="A150" t="s">
        <v>148</v>
      </c>
      <c r="B150">
        <v>6</v>
      </c>
      <c r="D150" s="75"/>
      <c r="E150" s="76"/>
      <c r="F150" s="76"/>
      <c r="G150" s="76"/>
      <c r="H150" s="76"/>
      <c r="I150" s="76"/>
      <c r="J150" s="76"/>
      <c r="K150" s="76"/>
      <c r="L150" s="77"/>
    </row>
    <row r="151" spans="1:12">
      <c r="A151" t="s">
        <v>149</v>
      </c>
      <c r="B151">
        <v>4.3511145337421437</v>
      </c>
      <c r="D151" s="75"/>
      <c r="E151" s="76"/>
      <c r="F151" s="76"/>
      <c r="G151" s="76"/>
      <c r="H151" s="76"/>
      <c r="I151" s="76"/>
      <c r="J151" s="76"/>
      <c r="K151" s="76"/>
      <c r="L151" s="77"/>
    </row>
    <row r="152" spans="1:12" ht="15.75" thickBot="1">
      <c r="A152" t="s">
        <v>150</v>
      </c>
      <c r="B152">
        <v>18.932197685742114</v>
      </c>
      <c r="D152" s="78"/>
      <c r="E152" s="79"/>
      <c r="F152" s="79"/>
      <c r="G152" s="79"/>
      <c r="H152" s="79"/>
      <c r="I152" s="79"/>
      <c r="J152" s="79"/>
      <c r="K152" s="79"/>
      <c r="L152" s="80"/>
    </row>
    <row r="153" spans="1:12" ht="15" customHeight="1">
      <c r="A153" t="s">
        <v>151</v>
      </c>
      <c r="B153">
        <v>-1.1987405657916566</v>
      </c>
      <c r="D153" s="66" t="s">
        <v>185</v>
      </c>
      <c r="E153" s="67"/>
      <c r="F153" s="67"/>
      <c r="G153" s="67"/>
      <c r="H153" s="67"/>
      <c r="I153" s="67"/>
      <c r="J153" s="67"/>
      <c r="K153" s="67"/>
      <c r="L153" s="68"/>
    </row>
    <row r="154" spans="1:12" ht="15.75" thickBot="1">
      <c r="A154" t="s">
        <v>152</v>
      </c>
      <c r="B154">
        <v>-4.6378338299141496E-3</v>
      </c>
      <c r="D154" s="69"/>
      <c r="E154" s="70"/>
      <c r="F154" s="70"/>
      <c r="G154" s="70"/>
      <c r="H154" s="70"/>
      <c r="I154" s="70"/>
      <c r="J154" s="70"/>
      <c r="K154" s="70"/>
      <c r="L154" s="71"/>
    </row>
    <row r="155" spans="1:12">
      <c r="A155" t="s">
        <v>153</v>
      </c>
      <c r="B155">
        <v>14</v>
      </c>
    </row>
    <row r="156" spans="1:12">
      <c r="A156" t="s">
        <v>154</v>
      </c>
      <c r="B156">
        <v>1</v>
      </c>
    </row>
    <row r="157" spans="1:12">
      <c r="A157" t="s">
        <v>155</v>
      </c>
      <c r="B157">
        <v>15</v>
      </c>
    </row>
    <row r="158" spans="1:12">
      <c r="A158" t="s">
        <v>156</v>
      </c>
      <c r="B158">
        <v>4304</v>
      </c>
    </row>
    <row r="159" spans="1:12" ht="15.75" thickBot="1">
      <c r="A159" s="6" t="s">
        <v>157</v>
      </c>
      <c r="B159" s="6">
        <v>529</v>
      </c>
    </row>
  </sheetData>
  <mergeCells count="20">
    <mergeCell ref="D2:L8"/>
    <mergeCell ref="D18:L24"/>
    <mergeCell ref="D34:L40"/>
    <mergeCell ref="D82:L88"/>
    <mergeCell ref="D98:L104"/>
    <mergeCell ref="D153:L154"/>
    <mergeCell ref="D146:L152"/>
    <mergeCell ref="D9:L11"/>
    <mergeCell ref="D25:L26"/>
    <mergeCell ref="D41:L43"/>
    <mergeCell ref="D50:L58"/>
    <mergeCell ref="D59:L60"/>
    <mergeCell ref="D66:L73"/>
    <mergeCell ref="D74:L75"/>
    <mergeCell ref="D89:L90"/>
    <mergeCell ref="D105:L105"/>
    <mergeCell ref="D121:L123"/>
    <mergeCell ref="D114:L120"/>
    <mergeCell ref="D130:L136"/>
    <mergeCell ref="D137:L13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BAD82-92AC-49D8-8240-3EC6D6AE3751}">
  <dimension ref="A1:J530"/>
  <sheetViews>
    <sheetView topLeftCell="A494" workbookViewId="0">
      <selection sqref="A1:J530"/>
    </sheetView>
  </sheetViews>
  <sheetFormatPr baseColWidth="10" defaultRowHeight="15"/>
  <cols>
    <col min="1" max="1" width="12.140625" customWidth="1"/>
    <col min="2" max="2" width="14.28515625" customWidth="1"/>
    <col min="3" max="3" width="15.140625" customWidth="1"/>
    <col min="4" max="4" width="15.5703125" customWidth="1"/>
    <col min="5" max="6" width="19.5703125" customWidth="1"/>
    <col min="7" max="7" width="21.7109375" customWidth="1"/>
    <col min="8" max="8" width="20" customWidth="1"/>
    <col min="9" max="9" width="13.28515625" customWidth="1"/>
    <col min="10" max="10" width="15.28515625" customWidth="1"/>
  </cols>
  <sheetData>
    <row r="1" spans="1:10">
      <c r="A1" t="s">
        <v>2</v>
      </c>
      <c r="B1" t="s">
        <v>5</v>
      </c>
      <c r="C1" t="s">
        <v>9</v>
      </c>
      <c r="D1" t="s">
        <v>10</v>
      </c>
      <c r="E1" t="s">
        <v>11</v>
      </c>
      <c r="F1" t="s">
        <v>12</v>
      </c>
      <c r="G1" t="s">
        <v>158</v>
      </c>
      <c r="H1" t="s">
        <v>141</v>
      </c>
      <c r="I1" t="s">
        <v>142</v>
      </c>
      <c r="J1" t="s">
        <v>143</v>
      </c>
    </row>
    <row r="2" spans="1:10">
      <c r="A2">
        <v>9</v>
      </c>
      <c r="B2">
        <v>28</v>
      </c>
      <c r="C2">
        <v>144</v>
      </c>
      <c r="D2">
        <v>156.96</v>
      </c>
      <c r="E2">
        <v>1296</v>
      </c>
      <c r="F2">
        <v>1412.64</v>
      </c>
      <c r="G2">
        <v>395.53920000000005</v>
      </c>
      <c r="H2">
        <v>12.960000000000008</v>
      </c>
      <c r="I2">
        <v>116.64000000000007</v>
      </c>
      <c r="J2">
        <v>8.2568807339449588E-2</v>
      </c>
    </row>
    <row r="3" spans="1:10">
      <c r="A3">
        <v>15</v>
      </c>
      <c r="B3">
        <v>36</v>
      </c>
      <c r="C3">
        <v>72</v>
      </c>
      <c r="D3">
        <v>79.92</v>
      </c>
      <c r="E3">
        <v>1080</v>
      </c>
      <c r="F3">
        <v>1198.8</v>
      </c>
      <c r="G3">
        <v>431.56799999999998</v>
      </c>
      <c r="H3">
        <v>7.9200000000000017</v>
      </c>
      <c r="I3">
        <v>118.80000000000003</v>
      </c>
      <c r="J3">
        <v>9.9099099099099128E-2</v>
      </c>
    </row>
    <row r="4" spans="1:10">
      <c r="A4">
        <v>6</v>
      </c>
      <c r="B4">
        <v>38</v>
      </c>
      <c r="C4">
        <v>112</v>
      </c>
      <c r="D4">
        <v>122.08</v>
      </c>
      <c r="E4">
        <v>672</v>
      </c>
      <c r="F4">
        <v>732.48</v>
      </c>
      <c r="G4">
        <v>278.3424</v>
      </c>
      <c r="H4">
        <v>10.079999999999998</v>
      </c>
      <c r="I4">
        <v>60.47999999999999</v>
      </c>
      <c r="J4">
        <v>8.2568807339449532E-2</v>
      </c>
    </row>
    <row r="5" spans="1:10">
      <c r="A5">
        <v>5</v>
      </c>
      <c r="B5">
        <v>43</v>
      </c>
      <c r="C5">
        <v>44</v>
      </c>
      <c r="D5">
        <v>48.84</v>
      </c>
      <c r="E5">
        <v>220</v>
      </c>
      <c r="F5">
        <v>244.2</v>
      </c>
      <c r="G5">
        <v>105.006</v>
      </c>
      <c r="H5">
        <v>4.8400000000000034</v>
      </c>
      <c r="I5">
        <v>24.200000000000017</v>
      </c>
      <c r="J5">
        <v>9.9099099099099169E-2</v>
      </c>
    </row>
    <row r="6" spans="1:10">
      <c r="A6">
        <v>12</v>
      </c>
      <c r="B6">
        <v>12</v>
      </c>
      <c r="C6">
        <v>5</v>
      </c>
      <c r="D6">
        <v>6.7</v>
      </c>
      <c r="E6">
        <v>60</v>
      </c>
      <c r="F6">
        <v>80.400000000000006</v>
      </c>
      <c r="G6">
        <v>9.6479999999999997</v>
      </c>
      <c r="H6">
        <v>1.7000000000000002</v>
      </c>
      <c r="I6">
        <v>20.400000000000002</v>
      </c>
      <c r="J6">
        <v>0.2537313432835821</v>
      </c>
    </row>
    <row r="7" spans="1:10">
      <c r="A7">
        <v>1</v>
      </c>
      <c r="B7">
        <v>28</v>
      </c>
      <c r="C7">
        <v>93</v>
      </c>
      <c r="D7">
        <v>104.16</v>
      </c>
      <c r="E7">
        <v>93</v>
      </c>
      <c r="F7">
        <v>104.16</v>
      </c>
      <c r="G7">
        <v>29.164800000000003</v>
      </c>
      <c r="H7">
        <v>11.159999999999997</v>
      </c>
      <c r="I7">
        <v>11.159999999999997</v>
      </c>
      <c r="J7">
        <v>0.10714285714285711</v>
      </c>
    </row>
    <row r="8" spans="1:10">
      <c r="A8">
        <v>8</v>
      </c>
      <c r="B8">
        <v>45</v>
      </c>
      <c r="C8">
        <v>71</v>
      </c>
      <c r="D8">
        <v>80.94</v>
      </c>
      <c r="E8">
        <v>568</v>
      </c>
      <c r="F8">
        <v>647.52</v>
      </c>
      <c r="G8">
        <v>291.38400000000001</v>
      </c>
      <c r="H8">
        <v>9.9399999999999977</v>
      </c>
      <c r="I8">
        <v>79.519999999999982</v>
      </c>
      <c r="J8">
        <v>0.12280701754385963</v>
      </c>
    </row>
    <row r="9" spans="1:10">
      <c r="A9">
        <v>4</v>
      </c>
      <c r="B9">
        <v>18</v>
      </c>
      <c r="C9">
        <v>7</v>
      </c>
      <c r="D9">
        <v>8.33</v>
      </c>
      <c r="E9">
        <v>28</v>
      </c>
      <c r="F9">
        <v>33.32</v>
      </c>
      <c r="G9">
        <v>5.9976000000000003</v>
      </c>
      <c r="H9">
        <v>1.33</v>
      </c>
      <c r="I9">
        <v>5.32</v>
      </c>
      <c r="J9">
        <v>0.1596638655462185</v>
      </c>
    </row>
    <row r="10" spans="1:10">
      <c r="A10">
        <v>3</v>
      </c>
      <c r="B10">
        <v>33</v>
      </c>
      <c r="C10">
        <v>67</v>
      </c>
      <c r="D10">
        <v>85.76</v>
      </c>
      <c r="E10">
        <v>201</v>
      </c>
      <c r="F10">
        <v>257.27999999999997</v>
      </c>
      <c r="G10">
        <v>84.9024</v>
      </c>
      <c r="H10">
        <v>18.760000000000005</v>
      </c>
      <c r="I10">
        <v>56.280000000000015</v>
      </c>
      <c r="J10">
        <v>0.21875000000000008</v>
      </c>
    </row>
    <row r="11" spans="1:10">
      <c r="A11">
        <v>4</v>
      </c>
      <c r="B11">
        <v>15</v>
      </c>
      <c r="C11">
        <v>112</v>
      </c>
      <c r="D11">
        <v>146.72</v>
      </c>
      <c r="E11">
        <v>448</v>
      </c>
      <c r="F11">
        <v>586.88</v>
      </c>
      <c r="G11">
        <v>88.031999999999996</v>
      </c>
      <c r="H11">
        <v>34.72</v>
      </c>
      <c r="I11">
        <v>138.88</v>
      </c>
      <c r="J11">
        <v>0.23664122137404581</v>
      </c>
    </row>
    <row r="12" spans="1:10">
      <c r="A12">
        <v>4</v>
      </c>
      <c r="B12">
        <v>23</v>
      </c>
      <c r="C12">
        <v>120</v>
      </c>
      <c r="D12">
        <v>162</v>
      </c>
      <c r="E12">
        <v>480</v>
      </c>
      <c r="F12">
        <v>648</v>
      </c>
      <c r="G12">
        <v>149.04000000000002</v>
      </c>
      <c r="H12">
        <v>42</v>
      </c>
      <c r="I12">
        <v>168</v>
      </c>
      <c r="J12">
        <v>0.25925925925925924</v>
      </c>
    </row>
    <row r="13" spans="1:10">
      <c r="A13">
        <v>10</v>
      </c>
      <c r="B13">
        <v>16</v>
      </c>
      <c r="C13">
        <v>120</v>
      </c>
      <c r="D13">
        <v>162</v>
      </c>
      <c r="E13">
        <v>1200</v>
      </c>
      <c r="F13">
        <v>1620</v>
      </c>
      <c r="G13">
        <v>259.2</v>
      </c>
      <c r="H13">
        <v>42</v>
      </c>
      <c r="I13">
        <v>420</v>
      </c>
      <c r="J13">
        <v>0.25925925925925924</v>
      </c>
    </row>
    <row r="14" spans="1:10">
      <c r="A14">
        <v>13</v>
      </c>
      <c r="B14">
        <v>51</v>
      </c>
      <c r="C14">
        <v>76</v>
      </c>
      <c r="D14">
        <v>82.08</v>
      </c>
      <c r="E14">
        <v>988</v>
      </c>
      <c r="F14">
        <v>1067.04</v>
      </c>
      <c r="G14">
        <v>544.19039999999995</v>
      </c>
      <c r="H14">
        <v>6.0799999999999983</v>
      </c>
      <c r="I14">
        <v>79.039999999999978</v>
      </c>
      <c r="J14">
        <v>7.4074074074074056E-2</v>
      </c>
    </row>
    <row r="15" spans="1:10">
      <c r="A15">
        <v>3</v>
      </c>
      <c r="B15">
        <v>9</v>
      </c>
      <c r="C15">
        <v>141</v>
      </c>
      <c r="D15">
        <v>149.46</v>
      </c>
      <c r="E15">
        <v>423</v>
      </c>
      <c r="F15">
        <v>448.38</v>
      </c>
      <c r="G15">
        <v>40.354199999999999</v>
      </c>
      <c r="H15">
        <v>8.460000000000008</v>
      </c>
      <c r="I15">
        <v>25.380000000000024</v>
      </c>
      <c r="J15">
        <v>5.6603773584905717E-2</v>
      </c>
    </row>
    <row r="16" spans="1:10">
      <c r="A16">
        <v>6</v>
      </c>
      <c r="B16">
        <v>43</v>
      </c>
      <c r="C16">
        <v>5</v>
      </c>
      <c r="D16">
        <v>6.7</v>
      </c>
      <c r="E16">
        <v>30</v>
      </c>
      <c r="F16">
        <v>40.200000000000003</v>
      </c>
      <c r="G16">
        <v>17.286000000000001</v>
      </c>
      <c r="H16">
        <v>1.7000000000000002</v>
      </c>
      <c r="I16">
        <v>10.200000000000001</v>
      </c>
      <c r="J16">
        <v>0.2537313432835821</v>
      </c>
    </row>
    <row r="17" spans="1:10">
      <c r="A17">
        <v>4</v>
      </c>
      <c r="B17">
        <v>45</v>
      </c>
      <c r="C17">
        <v>55</v>
      </c>
      <c r="D17">
        <v>58.3</v>
      </c>
      <c r="E17">
        <v>220</v>
      </c>
      <c r="F17">
        <v>233.2</v>
      </c>
      <c r="G17">
        <v>104.94</v>
      </c>
      <c r="H17">
        <v>3.2999999999999972</v>
      </c>
      <c r="I17">
        <v>13.199999999999989</v>
      </c>
      <c r="J17">
        <v>5.6603773584905613E-2</v>
      </c>
    </row>
    <row r="18" spans="1:10">
      <c r="A18">
        <v>4</v>
      </c>
      <c r="B18">
        <v>53</v>
      </c>
      <c r="C18">
        <v>61</v>
      </c>
      <c r="D18">
        <v>76.25</v>
      </c>
      <c r="E18">
        <v>244</v>
      </c>
      <c r="F18">
        <v>305</v>
      </c>
      <c r="G18">
        <v>161.65</v>
      </c>
      <c r="H18">
        <v>15.25</v>
      </c>
      <c r="I18">
        <v>61</v>
      </c>
      <c r="J18">
        <v>0.2</v>
      </c>
    </row>
    <row r="19" spans="1:10">
      <c r="A19">
        <v>15</v>
      </c>
      <c r="B19">
        <v>34</v>
      </c>
      <c r="C19">
        <v>44</v>
      </c>
      <c r="D19">
        <v>48.84</v>
      </c>
      <c r="E19">
        <v>660</v>
      </c>
      <c r="F19">
        <v>732.6</v>
      </c>
      <c r="G19">
        <v>249.08400000000003</v>
      </c>
      <c r="H19">
        <v>4.8400000000000034</v>
      </c>
      <c r="I19">
        <v>72.600000000000051</v>
      </c>
      <c r="J19">
        <v>9.9099099099099169E-2</v>
      </c>
    </row>
    <row r="20" spans="1:10">
      <c r="A20">
        <v>9</v>
      </c>
      <c r="B20">
        <v>28</v>
      </c>
      <c r="C20">
        <v>71</v>
      </c>
      <c r="D20">
        <v>80.94</v>
      </c>
      <c r="E20">
        <v>639</v>
      </c>
      <c r="F20">
        <v>728.46</v>
      </c>
      <c r="G20">
        <v>203.96880000000002</v>
      </c>
      <c r="H20">
        <v>9.9399999999999977</v>
      </c>
      <c r="I20">
        <v>89.45999999999998</v>
      </c>
      <c r="J20">
        <v>0.12280701754385961</v>
      </c>
    </row>
    <row r="21" spans="1:10">
      <c r="A21">
        <v>6</v>
      </c>
      <c r="B21">
        <v>0</v>
      </c>
      <c r="C21">
        <v>120</v>
      </c>
      <c r="D21">
        <v>162</v>
      </c>
      <c r="E21">
        <v>720</v>
      </c>
      <c r="F21">
        <v>972</v>
      </c>
      <c r="G21">
        <v>0</v>
      </c>
      <c r="H21">
        <v>42</v>
      </c>
      <c r="I21">
        <v>252</v>
      </c>
      <c r="J21">
        <v>0.25925925925925924</v>
      </c>
    </row>
    <row r="22" spans="1:10">
      <c r="A22">
        <v>6</v>
      </c>
      <c r="B22">
        <v>13</v>
      </c>
      <c r="C22">
        <v>55</v>
      </c>
      <c r="D22">
        <v>58.3</v>
      </c>
      <c r="E22">
        <v>330</v>
      </c>
      <c r="F22">
        <v>349.8</v>
      </c>
      <c r="G22">
        <v>45.474000000000004</v>
      </c>
      <c r="H22">
        <v>3.2999999999999972</v>
      </c>
      <c r="I22">
        <v>19.799999999999983</v>
      </c>
      <c r="J22">
        <v>5.6603773584905613E-2</v>
      </c>
    </row>
    <row r="23" spans="1:10">
      <c r="A23">
        <v>7</v>
      </c>
      <c r="B23">
        <v>25</v>
      </c>
      <c r="C23">
        <v>5</v>
      </c>
      <c r="D23">
        <v>6.7</v>
      </c>
      <c r="E23">
        <v>35</v>
      </c>
      <c r="F23">
        <v>46.9</v>
      </c>
      <c r="G23">
        <v>11.725</v>
      </c>
      <c r="H23">
        <v>1.7000000000000002</v>
      </c>
      <c r="I23">
        <v>11.900000000000002</v>
      </c>
      <c r="J23">
        <v>0.25373134328358216</v>
      </c>
    </row>
    <row r="24" spans="1:10">
      <c r="A24">
        <v>14</v>
      </c>
      <c r="B24">
        <v>8</v>
      </c>
      <c r="C24">
        <v>93</v>
      </c>
      <c r="D24">
        <v>104.16</v>
      </c>
      <c r="E24">
        <v>1302</v>
      </c>
      <c r="F24">
        <v>1458.24</v>
      </c>
      <c r="G24">
        <v>116.6592</v>
      </c>
      <c r="H24">
        <v>11.159999999999997</v>
      </c>
      <c r="I24">
        <v>156.23999999999995</v>
      </c>
      <c r="J24">
        <v>0.10714285714285711</v>
      </c>
    </row>
    <row r="25" spans="1:10">
      <c r="A25">
        <v>9</v>
      </c>
      <c r="B25">
        <v>5</v>
      </c>
      <c r="C25">
        <v>76</v>
      </c>
      <c r="D25">
        <v>82.08</v>
      </c>
      <c r="E25">
        <v>684</v>
      </c>
      <c r="F25">
        <v>738.72</v>
      </c>
      <c r="G25">
        <v>36.936</v>
      </c>
      <c r="H25">
        <v>6.0799999999999983</v>
      </c>
      <c r="I25">
        <v>54.719999999999985</v>
      </c>
      <c r="J25">
        <v>7.4074074074074056E-2</v>
      </c>
    </row>
    <row r="26" spans="1:10">
      <c r="A26">
        <v>7</v>
      </c>
      <c r="B26">
        <v>53</v>
      </c>
      <c r="C26">
        <v>75</v>
      </c>
      <c r="D26">
        <v>85.5</v>
      </c>
      <c r="E26">
        <v>525</v>
      </c>
      <c r="F26">
        <v>598.5</v>
      </c>
      <c r="G26">
        <v>317.20500000000004</v>
      </c>
      <c r="H26">
        <v>10.5</v>
      </c>
      <c r="I26">
        <v>73.5</v>
      </c>
      <c r="J26">
        <v>0.12280701754385964</v>
      </c>
    </row>
    <row r="27" spans="1:10">
      <c r="A27">
        <v>7</v>
      </c>
      <c r="B27">
        <v>53</v>
      </c>
      <c r="C27">
        <v>98</v>
      </c>
      <c r="D27">
        <v>103.88</v>
      </c>
      <c r="E27">
        <v>686</v>
      </c>
      <c r="F27">
        <v>727.16</v>
      </c>
      <c r="G27">
        <v>385.39479999999998</v>
      </c>
      <c r="H27">
        <v>5.8799999999999955</v>
      </c>
      <c r="I27">
        <v>41.159999999999968</v>
      </c>
      <c r="J27">
        <v>5.660377358490562E-2</v>
      </c>
    </row>
    <row r="28" spans="1:10">
      <c r="A28">
        <v>7</v>
      </c>
      <c r="B28">
        <v>35</v>
      </c>
      <c r="C28">
        <v>90</v>
      </c>
      <c r="D28">
        <v>115.2</v>
      </c>
      <c r="E28">
        <v>630</v>
      </c>
      <c r="F28">
        <v>806.4</v>
      </c>
      <c r="G28">
        <v>282.23999999999995</v>
      </c>
      <c r="H28">
        <v>25.200000000000003</v>
      </c>
      <c r="I28">
        <v>176.40000000000003</v>
      </c>
      <c r="J28">
        <v>0.21875000000000006</v>
      </c>
    </row>
    <row r="29" spans="1:10">
      <c r="A29">
        <v>3</v>
      </c>
      <c r="B29">
        <v>22</v>
      </c>
      <c r="C29">
        <v>89</v>
      </c>
      <c r="D29">
        <v>117.48</v>
      </c>
      <c r="E29">
        <v>267</v>
      </c>
      <c r="F29">
        <v>352.44</v>
      </c>
      <c r="G29">
        <v>77.536799999999999</v>
      </c>
      <c r="H29">
        <v>28.480000000000004</v>
      </c>
      <c r="I29">
        <v>85.440000000000012</v>
      </c>
      <c r="J29">
        <v>0.24242424242424246</v>
      </c>
    </row>
    <row r="30" spans="1:10">
      <c r="A30">
        <v>10</v>
      </c>
      <c r="B30">
        <v>50</v>
      </c>
      <c r="C30">
        <v>44</v>
      </c>
      <c r="D30">
        <v>48.84</v>
      </c>
      <c r="E30">
        <v>440</v>
      </c>
      <c r="F30">
        <v>488.4</v>
      </c>
      <c r="G30">
        <v>244.2</v>
      </c>
      <c r="H30">
        <v>4.8400000000000034</v>
      </c>
      <c r="I30">
        <v>48.400000000000034</v>
      </c>
      <c r="J30">
        <v>9.9099099099099169E-2</v>
      </c>
    </row>
    <row r="31" spans="1:10">
      <c r="A31">
        <v>2</v>
      </c>
      <c r="B31">
        <v>28</v>
      </c>
      <c r="C31">
        <v>47</v>
      </c>
      <c r="D31">
        <v>53.11</v>
      </c>
      <c r="E31">
        <v>94</v>
      </c>
      <c r="F31">
        <v>106.22</v>
      </c>
      <c r="G31">
        <v>29.741600000000002</v>
      </c>
      <c r="H31">
        <v>6.1099999999999994</v>
      </c>
      <c r="I31">
        <v>12.219999999999999</v>
      </c>
      <c r="J31">
        <v>0.1150442477876106</v>
      </c>
    </row>
    <row r="32" spans="1:10">
      <c r="A32">
        <v>7</v>
      </c>
      <c r="B32">
        <v>24</v>
      </c>
      <c r="C32">
        <v>148</v>
      </c>
      <c r="D32">
        <v>164.28</v>
      </c>
      <c r="E32">
        <v>1036</v>
      </c>
      <c r="F32">
        <v>1149.96</v>
      </c>
      <c r="G32">
        <v>275.99040000000002</v>
      </c>
      <c r="H32">
        <v>16.28</v>
      </c>
      <c r="I32">
        <v>113.96000000000001</v>
      </c>
      <c r="J32">
        <v>9.90990990990991E-2</v>
      </c>
    </row>
    <row r="33" spans="1:10">
      <c r="A33">
        <v>13</v>
      </c>
      <c r="B33">
        <v>20</v>
      </c>
      <c r="C33">
        <v>13</v>
      </c>
      <c r="D33">
        <v>16.64</v>
      </c>
      <c r="E33">
        <v>169</v>
      </c>
      <c r="F33">
        <v>216.32</v>
      </c>
      <c r="G33">
        <v>43.264000000000003</v>
      </c>
      <c r="H33">
        <v>3.6400000000000006</v>
      </c>
      <c r="I33">
        <v>47.320000000000007</v>
      </c>
      <c r="J33">
        <v>0.21875000000000003</v>
      </c>
    </row>
    <row r="34" spans="1:10">
      <c r="A34">
        <v>2</v>
      </c>
      <c r="B34">
        <v>45</v>
      </c>
      <c r="C34">
        <v>121</v>
      </c>
      <c r="D34">
        <v>141.57</v>
      </c>
      <c r="E34">
        <v>242</v>
      </c>
      <c r="F34">
        <v>283.14</v>
      </c>
      <c r="G34">
        <v>127.413</v>
      </c>
      <c r="H34">
        <v>20.569999999999993</v>
      </c>
      <c r="I34">
        <v>41.139999999999986</v>
      </c>
      <c r="J34">
        <v>0.14529914529914525</v>
      </c>
    </row>
    <row r="35" spans="1:10">
      <c r="A35">
        <v>4</v>
      </c>
      <c r="B35">
        <v>6</v>
      </c>
      <c r="C35">
        <v>67</v>
      </c>
      <c r="D35">
        <v>85.76</v>
      </c>
      <c r="E35">
        <v>268</v>
      </c>
      <c r="F35">
        <v>343.04</v>
      </c>
      <c r="G35">
        <v>20.5824</v>
      </c>
      <c r="H35">
        <v>18.760000000000005</v>
      </c>
      <c r="I35">
        <v>75.04000000000002</v>
      </c>
      <c r="J35">
        <v>0.21875000000000006</v>
      </c>
    </row>
    <row r="36" spans="1:10">
      <c r="A36">
        <v>7</v>
      </c>
      <c r="B36">
        <v>37</v>
      </c>
      <c r="C36">
        <v>67</v>
      </c>
      <c r="D36">
        <v>83.08</v>
      </c>
      <c r="E36">
        <v>469</v>
      </c>
      <c r="F36">
        <v>581.55999999999995</v>
      </c>
      <c r="G36">
        <v>215.17719999999997</v>
      </c>
      <c r="H36">
        <v>16.079999999999998</v>
      </c>
      <c r="I36">
        <v>112.55999999999999</v>
      </c>
      <c r="J36">
        <v>0.19354838709677419</v>
      </c>
    </row>
    <row r="37" spans="1:10">
      <c r="A37">
        <v>1</v>
      </c>
      <c r="B37">
        <v>37</v>
      </c>
      <c r="C37">
        <v>133</v>
      </c>
      <c r="D37">
        <v>155.61000000000001</v>
      </c>
      <c r="E37">
        <v>133</v>
      </c>
      <c r="F37">
        <v>155.61000000000001</v>
      </c>
      <c r="G37">
        <v>57.575700000000005</v>
      </c>
      <c r="H37">
        <v>22.610000000000014</v>
      </c>
      <c r="I37">
        <v>22.610000000000014</v>
      </c>
      <c r="J37">
        <v>0.14529914529914537</v>
      </c>
    </row>
    <row r="38" spans="1:10">
      <c r="A38">
        <v>9</v>
      </c>
      <c r="B38">
        <v>50</v>
      </c>
      <c r="C38">
        <v>67</v>
      </c>
      <c r="D38">
        <v>83.08</v>
      </c>
      <c r="E38">
        <v>603</v>
      </c>
      <c r="F38">
        <v>747.72</v>
      </c>
      <c r="G38">
        <v>373.86</v>
      </c>
      <c r="H38">
        <v>16.079999999999998</v>
      </c>
      <c r="I38">
        <v>144.71999999999997</v>
      </c>
      <c r="J38">
        <v>0.19354838709677416</v>
      </c>
    </row>
    <row r="39" spans="1:10">
      <c r="A39">
        <v>1</v>
      </c>
      <c r="B39">
        <v>47</v>
      </c>
      <c r="C39">
        <v>5</v>
      </c>
      <c r="D39">
        <v>6.7</v>
      </c>
      <c r="E39">
        <v>5</v>
      </c>
      <c r="F39">
        <v>6.7</v>
      </c>
      <c r="G39">
        <v>3.149</v>
      </c>
      <c r="H39">
        <v>1.7000000000000002</v>
      </c>
      <c r="I39">
        <v>1.7000000000000002</v>
      </c>
      <c r="J39">
        <v>0.2537313432835821</v>
      </c>
    </row>
    <row r="40" spans="1:10">
      <c r="A40">
        <v>14</v>
      </c>
      <c r="B40">
        <v>2</v>
      </c>
      <c r="C40">
        <v>55</v>
      </c>
      <c r="D40">
        <v>58.3</v>
      </c>
      <c r="E40">
        <v>770</v>
      </c>
      <c r="F40">
        <v>816.19999999999993</v>
      </c>
      <c r="G40">
        <v>16.323999999999998</v>
      </c>
      <c r="H40">
        <v>3.2999999999999972</v>
      </c>
      <c r="I40">
        <v>46.19999999999996</v>
      </c>
      <c r="J40">
        <v>5.6603773584905613E-2</v>
      </c>
    </row>
    <row r="41" spans="1:10">
      <c r="A41">
        <v>7</v>
      </c>
      <c r="B41">
        <v>49</v>
      </c>
      <c r="C41">
        <v>83</v>
      </c>
      <c r="D41">
        <v>94.62</v>
      </c>
      <c r="E41">
        <v>581</v>
      </c>
      <c r="F41">
        <v>662.34</v>
      </c>
      <c r="G41">
        <v>324.54660000000001</v>
      </c>
      <c r="H41">
        <v>11.620000000000005</v>
      </c>
      <c r="I41">
        <v>81.340000000000032</v>
      </c>
      <c r="J41">
        <v>0.1228070175438597</v>
      </c>
    </row>
    <row r="42" spans="1:10">
      <c r="A42">
        <v>9</v>
      </c>
      <c r="B42">
        <v>44</v>
      </c>
      <c r="C42">
        <v>141</v>
      </c>
      <c r="D42">
        <v>149.46</v>
      </c>
      <c r="E42">
        <v>1269</v>
      </c>
      <c r="F42">
        <v>1345.14</v>
      </c>
      <c r="G42">
        <v>591.86160000000007</v>
      </c>
      <c r="H42">
        <v>8.460000000000008</v>
      </c>
      <c r="I42">
        <v>76.140000000000072</v>
      </c>
      <c r="J42">
        <v>5.660377358490571E-2</v>
      </c>
    </row>
    <row r="43" spans="1:10">
      <c r="A43">
        <v>4</v>
      </c>
      <c r="B43">
        <v>0</v>
      </c>
      <c r="C43">
        <v>48</v>
      </c>
      <c r="D43">
        <v>57.12</v>
      </c>
      <c r="E43">
        <v>192</v>
      </c>
      <c r="F43">
        <v>228.48</v>
      </c>
      <c r="G43">
        <v>0</v>
      </c>
      <c r="H43">
        <v>9.1199999999999974</v>
      </c>
      <c r="I43">
        <v>36.47999999999999</v>
      </c>
      <c r="J43">
        <v>0.15966386554621845</v>
      </c>
    </row>
    <row r="44" spans="1:10">
      <c r="A44">
        <v>6</v>
      </c>
      <c r="B44">
        <v>25</v>
      </c>
      <c r="C44">
        <v>12</v>
      </c>
      <c r="D44">
        <v>15.72</v>
      </c>
      <c r="E44">
        <v>72</v>
      </c>
      <c r="F44">
        <v>94.32</v>
      </c>
      <c r="G44">
        <v>23.58</v>
      </c>
      <c r="H44">
        <v>3.7200000000000006</v>
      </c>
      <c r="I44">
        <v>22.320000000000004</v>
      </c>
      <c r="J44">
        <v>0.23664122137404586</v>
      </c>
    </row>
    <row r="45" spans="1:10">
      <c r="A45">
        <v>11</v>
      </c>
      <c r="B45">
        <v>50</v>
      </c>
      <c r="C45">
        <v>148</v>
      </c>
      <c r="D45">
        <v>201.28</v>
      </c>
      <c r="E45">
        <v>1628</v>
      </c>
      <c r="F45">
        <v>2214.08</v>
      </c>
      <c r="G45">
        <v>1107.04</v>
      </c>
      <c r="H45">
        <v>53.28</v>
      </c>
      <c r="I45">
        <v>586.08000000000004</v>
      </c>
      <c r="J45">
        <v>0.26470588235294118</v>
      </c>
    </row>
    <row r="46" spans="1:10">
      <c r="A46">
        <v>5</v>
      </c>
      <c r="B46">
        <v>14</v>
      </c>
      <c r="C46">
        <v>112</v>
      </c>
      <c r="D46">
        <v>122.08</v>
      </c>
      <c r="E46">
        <v>560</v>
      </c>
      <c r="F46">
        <v>610.4</v>
      </c>
      <c r="G46">
        <v>85.456000000000003</v>
      </c>
      <c r="H46">
        <v>10.079999999999998</v>
      </c>
      <c r="I46">
        <v>50.399999999999991</v>
      </c>
      <c r="J46">
        <v>8.2568807339449532E-2</v>
      </c>
    </row>
    <row r="47" spans="1:10">
      <c r="A47">
        <v>3</v>
      </c>
      <c r="B47">
        <v>42</v>
      </c>
      <c r="C47">
        <v>7</v>
      </c>
      <c r="D47">
        <v>8.33</v>
      </c>
      <c r="E47">
        <v>21</v>
      </c>
      <c r="F47">
        <v>24.99</v>
      </c>
      <c r="G47">
        <v>10.495799999999999</v>
      </c>
      <c r="H47">
        <v>1.33</v>
      </c>
      <c r="I47">
        <v>3.99</v>
      </c>
      <c r="J47">
        <v>0.1596638655462185</v>
      </c>
    </row>
    <row r="48" spans="1:10">
      <c r="A48">
        <v>2</v>
      </c>
      <c r="B48">
        <v>14</v>
      </c>
      <c r="C48">
        <v>133</v>
      </c>
      <c r="D48">
        <v>155.61000000000001</v>
      </c>
      <c r="E48">
        <v>266</v>
      </c>
      <c r="F48">
        <v>311.22000000000003</v>
      </c>
      <c r="G48">
        <v>43.570800000000006</v>
      </c>
      <c r="H48">
        <v>22.610000000000014</v>
      </c>
      <c r="I48">
        <v>45.220000000000027</v>
      </c>
      <c r="J48">
        <v>0.14529914529914537</v>
      </c>
    </row>
    <row r="49" spans="1:10">
      <c r="A49">
        <v>4</v>
      </c>
      <c r="B49">
        <v>34</v>
      </c>
      <c r="C49">
        <v>105</v>
      </c>
      <c r="D49">
        <v>142.80000000000001</v>
      </c>
      <c r="E49">
        <v>420</v>
      </c>
      <c r="F49">
        <v>571.20000000000005</v>
      </c>
      <c r="G49">
        <v>194.20800000000003</v>
      </c>
      <c r="H49">
        <v>37.800000000000011</v>
      </c>
      <c r="I49">
        <v>151.20000000000005</v>
      </c>
      <c r="J49">
        <v>0.26470588235294124</v>
      </c>
    </row>
    <row r="50" spans="1:10">
      <c r="A50">
        <v>11</v>
      </c>
      <c r="B50">
        <v>2</v>
      </c>
      <c r="C50">
        <v>89</v>
      </c>
      <c r="D50">
        <v>117.48</v>
      </c>
      <c r="E50">
        <v>979</v>
      </c>
      <c r="F50">
        <v>1292.28</v>
      </c>
      <c r="G50">
        <v>25.845600000000001</v>
      </c>
      <c r="H50">
        <v>28.480000000000004</v>
      </c>
      <c r="I50">
        <v>313.28000000000003</v>
      </c>
      <c r="J50">
        <v>0.24242424242424246</v>
      </c>
    </row>
    <row r="51" spans="1:10">
      <c r="A51">
        <v>2</v>
      </c>
      <c r="B51">
        <v>45</v>
      </c>
      <c r="C51">
        <v>148</v>
      </c>
      <c r="D51">
        <v>201.28</v>
      </c>
      <c r="E51">
        <v>296</v>
      </c>
      <c r="F51">
        <v>402.56</v>
      </c>
      <c r="G51">
        <v>181.15200000000002</v>
      </c>
      <c r="H51">
        <v>53.28</v>
      </c>
      <c r="I51">
        <v>106.56</v>
      </c>
      <c r="J51">
        <v>0.26470588235294118</v>
      </c>
    </row>
    <row r="52" spans="1:10">
      <c r="A52">
        <v>11</v>
      </c>
      <c r="B52">
        <v>45</v>
      </c>
      <c r="C52">
        <v>37</v>
      </c>
      <c r="D52">
        <v>49.21</v>
      </c>
      <c r="E52">
        <v>407</v>
      </c>
      <c r="F52">
        <v>541.31000000000006</v>
      </c>
      <c r="G52">
        <v>243.58950000000004</v>
      </c>
      <c r="H52">
        <v>12.21</v>
      </c>
      <c r="I52">
        <v>134.31</v>
      </c>
      <c r="J52">
        <v>0.24812030075187969</v>
      </c>
    </row>
    <row r="53" spans="1:10">
      <c r="A53">
        <v>1</v>
      </c>
      <c r="B53">
        <v>53</v>
      </c>
      <c r="C53">
        <v>44</v>
      </c>
      <c r="D53">
        <v>48.4</v>
      </c>
      <c r="E53">
        <v>44</v>
      </c>
      <c r="F53">
        <v>48.4</v>
      </c>
      <c r="G53">
        <v>25.652000000000001</v>
      </c>
      <c r="H53">
        <v>4.3999999999999986</v>
      </c>
      <c r="I53">
        <v>4.3999999999999986</v>
      </c>
      <c r="J53">
        <v>9.0909090909090884E-2</v>
      </c>
    </row>
    <row r="54" spans="1:10">
      <c r="A54">
        <v>9</v>
      </c>
      <c r="B54">
        <v>49</v>
      </c>
      <c r="C54">
        <v>126</v>
      </c>
      <c r="D54">
        <v>162.54</v>
      </c>
      <c r="E54">
        <v>1134</v>
      </c>
      <c r="F54">
        <v>1462.86</v>
      </c>
      <c r="G54">
        <v>716.80139999999994</v>
      </c>
      <c r="H54">
        <v>36.539999999999992</v>
      </c>
      <c r="I54">
        <v>328.8599999999999</v>
      </c>
      <c r="J54">
        <v>0.22480620155038755</v>
      </c>
    </row>
    <row r="55" spans="1:10">
      <c r="A55">
        <v>6</v>
      </c>
      <c r="B55">
        <v>36</v>
      </c>
      <c r="C55">
        <v>48</v>
      </c>
      <c r="D55">
        <v>57.12</v>
      </c>
      <c r="E55">
        <v>288</v>
      </c>
      <c r="F55">
        <v>342.72</v>
      </c>
      <c r="G55">
        <v>123.37920000000001</v>
      </c>
      <c r="H55">
        <v>9.1199999999999974</v>
      </c>
      <c r="I55">
        <v>54.719999999999985</v>
      </c>
      <c r="J55">
        <v>0.15966386554621842</v>
      </c>
    </row>
    <row r="56" spans="1:10">
      <c r="A56">
        <v>9</v>
      </c>
      <c r="B56">
        <v>10</v>
      </c>
      <c r="C56">
        <v>76</v>
      </c>
      <c r="D56">
        <v>82.08</v>
      </c>
      <c r="E56">
        <v>684</v>
      </c>
      <c r="F56">
        <v>738.72</v>
      </c>
      <c r="G56">
        <v>73.872</v>
      </c>
      <c r="H56">
        <v>6.0799999999999983</v>
      </c>
      <c r="I56">
        <v>54.719999999999985</v>
      </c>
      <c r="J56">
        <v>7.4074074074074056E-2</v>
      </c>
    </row>
    <row r="57" spans="1:10">
      <c r="A57">
        <v>6</v>
      </c>
      <c r="B57">
        <v>44</v>
      </c>
      <c r="C57">
        <v>47</v>
      </c>
      <c r="D57">
        <v>53.11</v>
      </c>
      <c r="E57">
        <v>282</v>
      </c>
      <c r="F57">
        <v>318.66000000000003</v>
      </c>
      <c r="G57">
        <v>140.21040000000002</v>
      </c>
      <c r="H57">
        <v>6.1099999999999994</v>
      </c>
      <c r="I57">
        <v>36.659999999999997</v>
      </c>
      <c r="J57">
        <v>0.1150442477876106</v>
      </c>
    </row>
    <row r="58" spans="1:10">
      <c r="A58">
        <v>11</v>
      </c>
      <c r="B58">
        <v>50</v>
      </c>
      <c r="C58">
        <v>7</v>
      </c>
      <c r="D58">
        <v>8.33</v>
      </c>
      <c r="E58">
        <v>77</v>
      </c>
      <c r="F58">
        <v>91.63</v>
      </c>
      <c r="G58">
        <v>45.814999999999998</v>
      </c>
      <c r="H58">
        <v>1.33</v>
      </c>
      <c r="I58">
        <v>14.63</v>
      </c>
      <c r="J58">
        <v>0.1596638655462185</v>
      </c>
    </row>
    <row r="59" spans="1:10">
      <c r="A59">
        <v>10</v>
      </c>
      <c r="B59">
        <v>18</v>
      </c>
      <c r="C59">
        <v>37</v>
      </c>
      <c r="D59">
        <v>41.81</v>
      </c>
      <c r="E59">
        <v>370</v>
      </c>
      <c r="F59">
        <v>418.1</v>
      </c>
      <c r="G59">
        <v>75.257999999999996</v>
      </c>
      <c r="H59">
        <v>4.8100000000000023</v>
      </c>
      <c r="I59">
        <v>48.100000000000023</v>
      </c>
      <c r="J59">
        <v>0.11504424778761067</v>
      </c>
    </row>
    <row r="60" spans="1:10">
      <c r="A60">
        <v>11</v>
      </c>
      <c r="B60">
        <v>19</v>
      </c>
      <c r="C60">
        <v>37</v>
      </c>
      <c r="D60">
        <v>42.55</v>
      </c>
      <c r="E60">
        <v>407</v>
      </c>
      <c r="F60">
        <v>468.05</v>
      </c>
      <c r="G60">
        <v>88.929500000000004</v>
      </c>
      <c r="H60">
        <v>5.5499999999999972</v>
      </c>
      <c r="I60">
        <v>61.049999999999969</v>
      </c>
      <c r="J60">
        <v>0.13043478260869559</v>
      </c>
    </row>
    <row r="61" spans="1:10">
      <c r="A61">
        <v>14</v>
      </c>
      <c r="B61">
        <v>2</v>
      </c>
      <c r="C61">
        <v>73</v>
      </c>
      <c r="D61">
        <v>94.17</v>
      </c>
      <c r="E61">
        <v>1022</v>
      </c>
      <c r="F61">
        <v>1318.38</v>
      </c>
      <c r="G61">
        <v>26.367600000000003</v>
      </c>
      <c r="H61">
        <v>21.17</v>
      </c>
      <c r="I61">
        <v>296.38</v>
      </c>
      <c r="J61">
        <v>0.22480620155038758</v>
      </c>
    </row>
    <row r="62" spans="1:10">
      <c r="A62">
        <v>8</v>
      </c>
      <c r="B62">
        <v>7</v>
      </c>
      <c r="C62">
        <v>120</v>
      </c>
      <c r="D62">
        <v>162</v>
      </c>
      <c r="E62">
        <v>960</v>
      </c>
      <c r="F62">
        <v>1296</v>
      </c>
      <c r="G62">
        <v>90.720000000000013</v>
      </c>
      <c r="H62">
        <v>42</v>
      </c>
      <c r="I62">
        <v>336</v>
      </c>
      <c r="J62">
        <v>0.25925925925925924</v>
      </c>
    </row>
    <row r="63" spans="1:10">
      <c r="A63">
        <v>9</v>
      </c>
      <c r="B63">
        <v>6</v>
      </c>
      <c r="C63">
        <v>37</v>
      </c>
      <c r="D63">
        <v>41.81</v>
      </c>
      <c r="E63">
        <v>333</v>
      </c>
      <c r="F63">
        <v>376.29</v>
      </c>
      <c r="G63">
        <v>22.577400000000001</v>
      </c>
      <c r="H63">
        <v>4.8100000000000023</v>
      </c>
      <c r="I63">
        <v>43.29000000000002</v>
      </c>
      <c r="J63">
        <v>0.11504424778761067</v>
      </c>
    </row>
    <row r="64" spans="1:10">
      <c r="A64">
        <v>13</v>
      </c>
      <c r="B64">
        <v>25</v>
      </c>
      <c r="C64">
        <v>61</v>
      </c>
      <c r="D64">
        <v>76.25</v>
      </c>
      <c r="E64">
        <v>793</v>
      </c>
      <c r="F64">
        <v>991.25</v>
      </c>
      <c r="G64">
        <v>247.8125</v>
      </c>
      <c r="H64">
        <v>15.25</v>
      </c>
      <c r="I64">
        <v>198.25</v>
      </c>
      <c r="J64">
        <v>0.2</v>
      </c>
    </row>
    <row r="65" spans="1:10">
      <c r="A65">
        <v>7</v>
      </c>
      <c r="B65">
        <v>18</v>
      </c>
      <c r="C65">
        <v>37</v>
      </c>
      <c r="D65">
        <v>42.55</v>
      </c>
      <c r="E65">
        <v>259</v>
      </c>
      <c r="F65">
        <v>297.85000000000002</v>
      </c>
      <c r="G65">
        <v>53.613</v>
      </c>
      <c r="H65">
        <v>5.5499999999999972</v>
      </c>
      <c r="I65">
        <v>38.84999999999998</v>
      </c>
      <c r="J65">
        <v>0.13043478260869557</v>
      </c>
    </row>
    <row r="66" spans="1:10">
      <c r="A66">
        <v>8</v>
      </c>
      <c r="B66">
        <v>47</v>
      </c>
      <c r="C66">
        <v>105</v>
      </c>
      <c r="D66">
        <v>142.80000000000001</v>
      </c>
      <c r="E66">
        <v>840</v>
      </c>
      <c r="F66">
        <v>1142.4000000000001</v>
      </c>
      <c r="G66">
        <v>536.928</v>
      </c>
      <c r="H66">
        <v>37.800000000000011</v>
      </c>
      <c r="I66">
        <v>302.40000000000009</v>
      </c>
      <c r="J66">
        <v>0.26470588235294124</v>
      </c>
    </row>
    <row r="67" spans="1:10">
      <c r="A67">
        <v>4</v>
      </c>
      <c r="B67">
        <v>39</v>
      </c>
      <c r="C67">
        <v>73</v>
      </c>
      <c r="D67">
        <v>94.17</v>
      </c>
      <c r="E67">
        <v>292</v>
      </c>
      <c r="F67">
        <v>376.68</v>
      </c>
      <c r="G67">
        <v>146.90520000000001</v>
      </c>
      <c r="H67">
        <v>21.17</v>
      </c>
      <c r="I67">
        <v>84.68</v>
      </c>
      <c r="J67">
        <v>0.22480620155038761</v>
      </c>
    </row>
    <row r="68" spans="1:10">
      <c r="A68">
        <v>14</v>
      </c>
      <c r="B68">
        <v>7</v>
      </c>
      <c r="C68">
        <v>144</v>
      </c>
      <c r="D68">
        <v>156.96</v>
      </c>
      <c r="E68">
        <v>2016</v>
      </c>
      <c r="F68">
        <v>2197.44</v>
      </c>
      <c r="G68">
        <v>153.82080000000002</v>
      </c>
      <c r="H68">
        <v>12.960000000000008</v>
      </c>
      <c r="I68">
        <v>181.44000000000011</v>
      </c>
      <c r="J68">
        <v>8.2568807339449588E-2</v>
      </c>
    </row>
    <row r="69" spans="1:10">
      <c r="A69">
        <v>4</v>
      </c>
      <c r="B69">
        <v>1</v>
      </c>
      <c r="C69">
        <v>75</v>
      </c>
      <c r="D69">
        <v>85.5</v>
      </c>
      <c r="E69">
        <v>300</v>
      </c>
      <c r="F69">
        <v>342</v>
      </c>
      <c r="G69">
        <v>3.42</v>
      </c>
      <c r="H69">
        <v>10.5</v>
      </c>
      <c r="I69">
        <v>42</v>
      </c>
      <c r="J69">
        <v>0.12280701754385964</v>
      </c>
    </row>
    <row r="70" spans="1:10">
      <c r="A70">
        <v>8</v>
      </c>
      <c r="B70">
        <v>17</v>
      </c>
      <c r="C70">
        <v>47</v>
      </c>
      <c r="D70">
        <v>53.11</v>
      </c>
      <c r="E70">
        <v>376</v>
      </c>
      <c r="F70">
        <v>424.88</v>
      </c>
      <c r="G70">
        <v>72.229600000000005</v>
      </c>
      <c r="H70">
        <v>6.1099999999999994</v>
      </c>
      <c r="I70">
        <v>48.879999999999995</v>
      </c>
      <c r="J70">
        <v>0.1150442477876106</v>
      </c>
    </row>
    <row r="71" spans="1:10">
      <c r="A71">
        <v>2</v>
      </c>
      <c r="B71">
        <v>2</v>
      </c>
      <c r="C71">
        <v>72</v>
      </c>
      <c r="D71">
        <v>79.92</v>
      </c>
      <c r="E71">
        <v>144</v>
      </c>
      <c r="F71">
        <v>159.84</v>
      </c>
      <c r="G71">
        <v>3.1968000000000001</v>
      </c>
      <c r="H71">
        <v>7.9200000000000017</v>
      </c>
      <c r="I71">
        <v>15.840000000000003</v>
      </c>
      <c r="J71">
        <v>9.9099099099099114E-2</v>
      </c>
    </row>
    <row r="72" spans="1:10">
      <c r="A72">
        <v>4</v>
      </c>
      <c r="B72">
        <v>23</v>
      </c>
      <c r="C72">
        <v>98</v>
      </c>
      <c r="D72">
        <v>103.88</v>
      </c>
      <c r="E72">
        <v>392</v>
      </c>
      <c r="F72">
        <v>415.52</v>
      </c>
      <c r="G72">
        <v>95.569599999999994</v>
      </c>
      <c r="H72">
        <v>5.8799999999999955</v>
      </c>
      <c r="I72">
        <v>23.519999999999982</v>
      </c>
      <c r="J72">
        <v>5.660377358490562E-2</v>
      </c>
    </row>
    <row r="73" spans="1:10">
      <c r="A73">
        <v>1</v>
      </c>
      <c r="B73">
        <v>23</v>
      </c>
      <c r="C73">
        <v>120</v>
      </c>
      <c r="D73">
        <v>162</v>
      </c>
      <c r="E73">
        <v>120</v>
      </c>
      <c r="F73">
        <v>162</v>
      </c>
      <c r="G73">
        <v>37.260000000000005</v>
      </c>
      <c r="H73">
        <v>42</v>
      </c>
      <c r="I73">
        <v>42</v>
      </c>
      <c r="J73">
        <v>0.25925925925925924</v>
      </c>
    </row>
    <row r="74" spans="1:10">
      <c r="A74">
        <v>9</v>
      </c>
      <c r="B74">
        <v>48</v>
      </c>
      <c r="C74">
        <v>148</v>
      </c>
      <c r="D74">
        <v>164.28</v>
      </c>
      <c r="E74">
        <v>1332</v>
      </c>
      <c r="F74">
        <v>1478.52</v>
      </c>
      <c r="G74">
        <v>709.68959999999993</v>
      </c>
      <c r="H74">
        <v>16.28</v>
      </c>
      <c r="I74">
        <v>146.52000000000001</v>
      </c>
      <c r="J74">
        <v>9.9099099099099114E-2</v>
      </c>
    </row>
    <row r="75" spans="1:10">
      <c r="A75">
        <v>3</v>
      </c>
      <c r="B75">
        <v>12</v>
      </c>
      <c r="C75">
        <v>148</v>
      </c>
      <c r="D75">
        <v>201.28</v>
      </c>
      <c r="E75">
        <v>444</v>
      </c>
      <c r="F75">
        <v>603.84</v>
      </c>
      <c r="G75">
        <v>72.460800000000006</v>
      </c>
      <c r="H75">
        <v>53.28</v>
      </c>
      <c r="I75">
        <v>159.84</v>
      </c>
      <c r="J75">
        <v>0.26470588235294118</v>
      </c>
    </row>
    <row r="76" spans="1:10">
      <c r="A76">
        <v>8</v>
      </c>
      <c r="B76">
        <v>1</v>
      </c>
      <c r="C76">
        <v>43</v>
      </c>
      <c r="D76">
        <v>47.73</v>
      </c>
      <c r="E76">
        <v>344</v>
      </c>
      <c r="F76">
        <v>381.84</v>
      </c>
      <c r="G76">
        <v>3.8184</v>
      </c>
      <c r="H76">
        <v>4.7299999999999969</v>
      </c>
      <c r="I76">
        <v>37.839999999999975</v>
      </c>
      <c r="J76">
        <v>9.9099099099099044E-2</v>
      </c>
    </row>
    <row r="77" spans="1:10">
      <c r="A77">
        <v>1</v>
      </c>
      <c r="B77">
        <v>43</v>
      </c>
      <c r="C77">
        <v>72</v>
      </c>
      <c r="D77">
        <v>79.92</v>
      </c>
      <c r="E77">
        <v>72</v>
      </c>
      <c r="F77">
        <v>79.92</v>
      </c>
      <c r="G77">
        <v>34.365600000000001</v>
      </c>
      <c r="H77">
        <v>7.9200000000000017</v>
      </c>
      <c r="I77">
        <v>7.9200000000000017</v>
      </c>
      <c r="J77">
        <v>9.9099099099099114E-2</v>
      </c>
    </row>
    <row r="78" spans="1:10">
      <c r="A78">
        <v>3</v>
      </c>
      <c r="B78">
        <v>24</v>
      </c>
      <c r="C78">
        <v>120</v>
      </c>
      <c r="D78">
        <v>162</v>
      </c>
      <c r="E78">
        <v>360</v>
      </c>
      <c r="F78">
        <v>486</v>
      </c>
      <c r="G78">
        <v>116.64</v>
      </c>
      <c r="H78">
        <v>42</v>
      </c>
      <c r="I78">
        <v>126</v>
      </c>
      <c r="J78">
        <v>0.25925925925925924</v>
      </c>
    </row>
    <row r="79" spans="1:10">
      <c r="A79">
        <v>4</v>
      </c>
      <c r="B79">
        <v>12</v>
      </c>
      <c r="C79">
        <v>90</v>
      </c>
      <c r="D79">
        <v>115.2</v>
      </c>
      <c r="E79">
        <v>360</v>
      </c>
      <c r="F79">
        <v>460.8</v>
      </c>
      <c r="G79">
        <v>55.295999999999999</v>
      </c>
      <c r="H79">
        <v>25.200000000000003</v>
      </c>
      <c r="I79">
        <v>100.80000000000001</v>
      </c>
      <c r="J79">
        <v>0.21875000000000003</v>
      </c>
    </row>
    <row r="80" spans="1:10">
      <c r="A80">
        <v>9</v>
      </c>
      <c r="B80">
        <v>9</v>
      </c>
      <c r="C80">
        <v>6</v>
      </c>
      <c r="D80">
        <v>7.8599999999999994</v>
      </c>
      <c r="E80">
        <v>54</v>
      </c>
      <c r="F80">
        <v>70.739999999999995</v>
      </c>
      <c r="G80">
        <v>6.3665999999999991</v>
      </c>
      <c r="H80">
        <v>1.8599999999999994</v>
      </c>
      <c r="I80">
        <v>16.739999999999995</v>
      </c>
      <c r="J80">
        <v>0.23664122137404575</v>
      </c>
    </row>
    <row r="81" spans="1:10">
      <c r="A81">
        <v>15</v>
      </c>
      <c r="B81">
        <v>9</v>
      </c>
      <c r="C81">
        <v>93</v>
      </c>
      <c r="D81">
        <v>104.16</v>
      </c>
      <c r="E81">
        <v>1395</v>
      </c>
      <c r="F81">
        <v>1562.4</v>
      </c>
      <c r="G81">
        <v>140.61600000000001</v>
      </c>
      <c r="H81">
        <v>11.159999999999997</v>
      </c>
      <c r="I81">
        <v>167.39999999999995</v>
      </c>
      <c r="J81">
        <v>0.10714285714285711</v>
      </c>
    </row>
    <row r="82" spans="1:10">
      <c r="A82">
        <v>3</v>
      </c>
      <c r="B82">
        <v>22</v>
      </c>
      <c r="C82">
        <v>133</v>
      </c>
      <c r="D82">
        <v>155.61000000000001</v>
      </c>
      <c r="E82">
        <v>399</v>
      </c>
      <c r="F82">
        <v>466.83</v>
      </c>
      <c r="G82">
        <v>102.7026</v>
      </c>
      <c r="H82">
        <v>22.610000000000014</v>
      </c>
      <c r="I82">
        <v>67.830000000000041</v>
      </c>
      <c r="J82">
        <v>0.14529914529914539</v>
      </c>
    </row>
    <row r="83" spans="1:10">
      <c r="A83">
        <v>14</v>
      </c>
      <c r="B83">
        <v>16</v>
      </c>
      <c r="C83">
        <v>121</v>
      </c>
      <c r="D83">
        <v>141.57</v>
      </c>
      <c r="E83">
        <v>1694</v>
      </c>
      <c r="F83">
        <v>1981.98</v>
      </c>
      <c r="G83">
        <v>317.11680000000001</v>
      </c>
      <c r="H83">
        <v>20.569999999999993</v>
      </c>
      <c r="I83">
        <v>287.9799999999999</v>
      </c>
      <c r="J83">
        <v>0.14529914529914525</v>
      </c>
    </row>
    <row r="84" spans="1:10">
      <c r="A84">
        <v>3</v>
      </c>
      <c r="B84">
        <v>15</v>
      </c>
      <c r="C84">
        <v>67</v>
      </c>
      <c r="D84">
        <v>85.76</v>
      </c>
      <c r="E84">
        <v>201</v>
      </c>
      <c r="F84">
        <v>257.27999999999997</v>
      </c>
      <c r="G84">
        <v>38.591999999999992</v>
      </c>
      <c r="H84">
        <v>18.760000000000005</v>
      </c>
      <c r="I84">
        <v>56.280000000000015</v>
      </c>
      <c r="J84">
        <v>0.21875000000000008</v>
      </c>
    </row>
    <row r="85" spans="1:10">
      <c r="A85">
        <v>4</v>
      </c>
      <c r="B85">
        <v>33</v>
      </c>
      <c r="C85">
        <v>47</v>
      </c>
      <c r="D85">
        <v>53.11</v>
      </c>
      <c r="E85">
        <v>188</v>
      </c>
      <c r="F85">
        <v>212.44</v>
      </c>
      <c r="G85">
        <v>70.105199999999996</v>
      </c>
      <c r="H85">
        <v>6.1099999999999994</v>
      </c>
      <c r="I85">
        <v>24.439999999999998</v>
      </c>
      <c r="J85">
        <v>0.1150442477876106</v>
      </c>
    </row>
    <row r="86" spans="1:10">
      <c r="A86">
        <v>9</v>
      </c>
      <c r="B86">
        <v>4</v>
      </c>
      <c r="C86">
        <v>48</v>
      </c>
      <c r="D86">
        <v>57.12</v>
      </c>
      <c r="E86">
        <v>432</v>
      </c>
      <c r="F86">
        <v>514.08000000000004</v>
      </c>
      <c r="G86">
        <v>20.563200000000002</v>
      </c>
      <c r="H86">
        <v>9.1199999999999974</v>
      </c>
      <c r="I86">
        <v>82.079999999999984</v>
      </c>
      <c r="J86">
        <v>0.15966386554621845</v>
      </c>
    </row>
    <row r="87" spans="1:10">
      <c r="A87">
        <v>13</v>
      </c>
      <c r="B87">
        <v>35</v>
      </c>
      <c r="C87">
        <v>95</v>
      </c>
      <c r="D87">
        <v>119.7</v>
      </c>
      <c r="E87">
        <v>1235</v>
      </c>
      <c r="F87">
        <v>1556.1</v>
      </c>
      <c r="G87">
        <v>544.63499999999988</v>
      </c>
      <c r="H87">
        <v>24.700000000000003</v>
      </c>
      <c r="I87">
        <v>321.10000000000002</v>
      </c>
      <c r="J87">
        <v>0.20634920634920637</v>
      </c>
    </row>
    <row r="88" spans="1:10">
      <c r="A88">
        <v>3</v>
      </c>
      <c r="B88">
        <v>6</v>
      </c>
      <c r="C88">
        <v>134</v>
      </c>
      <c r="D88">
        <v>156.78</v>
      </c>
      <c r="E88">
        <v>402</v>
      </c>
      <c r="F88">
        <v>470.34</v>
      </c>
      <c r="G88">
        <v>28.220399999999998</v>
      </c>
      <c r="H88">
        <v>22.78</v>
      </c>
      <c r="I88">
        <v>68.34</v>
      </c>
      <c r="J88">
        <v>0.14529914529914531</v>
      </c>
    </row>
    <row r="89" spans="1:10">
      <c r="A89">
        <v>15</v>
      </c>
      <c r="B89">
        <v>13</v>
      </c>
      <c r="C89">
        <v>37</v>
      </c>
      <c r="D89">
        <v>49.21</v>
      </c>
      <c r="E89">
        <v>555</v>
      </c>
      <c r="F89">
        <v>738.15</v>
      </c>
      <c r="G89">
        <v>95.959500000000006</v>
      </c>
      <c r="H89">
        <v>12.21</v>
      </c>
      <c r="I89">
        <v>183.15</v>
      </c>
      <c r="J89">
        <v>0.24812030075187971</v>
      </c>
    </row>
    <row r="90" spans="1:10">
      <c r="A90">
        <v>9</v>
      </c>
      <c r="B90">
        <v>13</v>
      </c>
      <c r="C90">
        <v>72</v>
      </c>
      <c r="D90">
        <v>79.92</v>
      </c>
      <c r="E90">
        <v>648</v>
      </c>
      <c r="F90">
        <v>719.28</v>
      </c>
      <c r="G90">
        <v>93.506399999999999</v>
      </c>
      <c r="H90">
        <v>7.9200000000000017</v>
      </c>
      <c r="I90">
        <v>71.280000000000015</v>
      </c>
      <c r="J90">
        <v>9.9099099099099128E-2</v>
      </c>
    </row>
    <row r="91" spans="1:10">
      <c r="A91">
        <v>13</v>
      </c>
      <c r="B91">
        <v>42</v>
      </c>
      <c r="C91">
        <v>150</v>
      </c>
      <c r="D91">
        <v>210</v>
      </c>
      <c r="E91">
        <v>1950</v>
      </c>
      <c r="F91">
        <v>2730</v>
      </c>
      <c r="G91">
        <v>1146.5999999999999</v>
      </c>
      <c r="H91">
        <v>60</v>
      </c>
      <c r="I91">
        <v>780</v>
      </c>
      <c r="J91">
        <v>0.2857142857142857</v>
      </c>
    </row>
    <row r="92" spans="1:10">
      <c r="A92">
        <v>6</v>
      </c>
      <c r="B92">
        <v>21</v>
      </c>
      <c r="C92">
        <v>120</v>
      </c>
      <c r="D92">
        <v>162</v>
      </c>
      <c r="E92">
        <v>720</v>
      </c>
      <c r="F92">
        <v>972</v>
      </c>
      <c r="G92">
        <v>204.12</v>
      </c>
      <c r="H92">
        <v>42</v>
      </c>
      <c r="I92">
        <v>252</v>
      </c>
      <c r="J92">
        <v>0.25925925925925924</v>
      </c>
    </row>
    <row r="93" spans="1:10">
      <c r="A93">
        <v>10</v>
      </c>
      <c r="B93">
        <v>30</v>
      </c>
      <c r="C93">
        <v>37</v>
      </c>
      <c r="D93">
        <v>41.81</v>
      </c>
      <c r="E93">
        <v>370</v>
      </c>
      <c r="F93">
        <v>418.1</v>
      </c>
      <c r="G93">
        <v>125.43</v>
      </c>
      <c r="H93">
        <v>4.8100000000000023</v>
      </c>
      <c r="I93">
        <v>48.100000000000023</v>
      </c>
      <c r="J93">
        <v>0.11504424778761067</v>
      </c>
    </row>
    <row r="94" spans="1:10">
      <c r="A94">
        <v>2</v>
      </c>
      <c r="B94">
        <v>12</v>
      </c>
      <c r="C94">
        <v>148</v>
      </c>
      <c r="D94">
        <v>201.28</v>
      </c>
      <c r="E94">
        <v>296</v>
      </c>
      <c r="F94">
        <v>402.56</v>
      </c>
      <c r="G94">
        <v>48.307200000000002</v>
      </c>
      <c r="H94">
        <v>53.28</v>
      </c>
      <c r="I94">
        <v>106.56</v>
      </c>
      <c r="J94">
        <v>0.26470588235294118</v>
      </c>
    </row>
    <row r="95" spans="1:10">
      <c r="A95">
        <v>3</v>
      </c>
      <c r="B95">
        <v>34</v>
      </c>
      <c r="C95">
        <v>67</v>
      </c>
      <c r="D95">
        <v>85.76</v>
      </c>
      <c r="E95">
        <v>201</v>
      </c>
      <c r="F95">
        <v>257.27999999999997</v>
      </c>
      <c r="G95">
        <v>87.475200000000001</v>
      </c>
      <c r="H95">
        <v>18.760000000000005</v>
      </c>
      <c r="I95">
        <v>56.280000000000015</v>
      </c>
      <c r="J95">
        <v>0.21875000000000008</v>
      </c>
    </row>
    <row r="96" spans="1:10">
      <c r="A96">
        <v>7</v>
      </c>
      <c r="B96">
        <v>38</v>
      </c>
      <c r="C96">
        <v>148</v>
      </c>
      <c r="D96">
        <v>201.28</v>
      </c>
      <c r="E96">
        <v>1036</v>
      </c>
      <c r="F96">
        <v>1408.96</v>
      </c>
      <c r="G96">
        <v>535.40480000000002</v>
      </c>
      <c r="H96">
        <v>53.28</v>
      </c>
      <c r="I96">
        <v>372.96000000000004</v>
      </c>
      <c r="J96">
        <v>0.26470588235294118</v>
      </c>
    </row>
    <row r="97" spans="1:10">
      <c r="A97">
        <v>1</v>
      </c>
      <c r="B97">
        <v>10</v>
      </c>
      <c r="C97">
        <v>47</v>
      </c>
      <c r="D97">
        <v>53.11</v>
      </c>
      <c r="E97">
        <v>47</v>
      </c>
      <c r="F97">
        <v>53.11</v>
      </c>
      <c r="G97">
        <v>5.3109999999999999</v>
      </c>
      <c r="H97">
        <v>6.1099999999999994</v>
      </c>
      <c r="I97">
        <v>6.1099999999999994</v>
      </c>
      <c r="J97">
        <v>0.1150442477876106</v>
      </c>
    </row>
    <row r="98" spans="1:10">
      <c r="A98">
        <v>3</v>
      </c>
      <c r="B98">
        <v>9</v>
      </c>
      <c r="C98">
        <v>37</v>
      </c>
      <c r="D98">
        <v>49.21</v>
      </c>
      <c r="E98">
        <v>111</v>
      </c>
      <c r="F98">
        <v>147.63</v>
      </c>
      <c r="G98">
        <v>13.2867</v>
      </c>
      <c r="H98">
        <v>12.21</v>
      </c>
      <c r="I98">
        <v>36.630000000000003</v>
      </c>
      <c r="J98">
        <v>0.24812030075187971</v>
      </c>
    </row>
    <row r="99" spans="1:10">
      <c r="A99">
        <v>1</v>
      </c>
      <c r="B99">
        <v>34</v>
      </c>
      <c r="C99">
        <v>120</v>
      </c>
      <c r="D99">
        <v>162</v>
      </c>
      <c r="E99">
        <v>120</v>
      </c>
      <c r="F99">
        <v>162</v>
      </c>
      <c r="G99">
        <v>55.080000000000005</v>
      </c>
      <c r="H99">
        <v>42</v>
      </c>
      <c r="I99">
        <v>42</v>
      </c>
      <c r="J99">
        <v>0.25925925925925924</v>
      </c>
    </row>
    <row r="100" spans="1:10">
      <c r="A100">
        <v>3</v>
      </c>
      <c r="B100">
        <v>14</v>
      </c>
      <c r="C100">
        <v>55</v>
      </c>
      <c r="D100">
        <v>58.3</v>
      </c>
      <c r="E100">
        <v>165</v>
      </c>
      <c r="F100">
        <v>174.9</v>
      </c>
      <c r="G100">
        <v>24.486000000000004</v>
      </c>
      <c r="H100">
        <v>3.2999999999999972</v>
      </c>
      <c r="I100">
        <v>9.8999999999999915</v>
      </c>
      <c r="J100">
        <v>5.6603773584905613E-2</v>
      </c>
    </row>
    <row r="101" spans="1:10">
      <c r="A101">
        <v>13</v>
      </c>
      <c r="B101">
        <v>13</v>
      </c>
      <c r="C101">
        <v>12</v>
      </c>
      <c r="D101">
        <v>15.72</v>
      </c>
      <c r="E101">
        <v>156</v>
      </c>
      <c r="F101">
        <v>204.36</v>
      </c>
      <c r="G101">
        <v>26.566800000000004</v>
      </c>
      <c r="H101">
        <v>3.7200000000000006</v>
      </c>
      <c r="I101">
        <v>48.360000000000007</v>
      </c>
      <c r="J101">
        <v>0.23664122137404581</v>
      </c>
    </row>
    <row r="102" spans="1:10">
      <c r="A102">
        <v>4</v>
      </c>
      <c r="B102">
        <v>34</v>
      </c>
      <c r="C102">
        <v>112</v>
      </c>
      <c r="D102">
        <v>146.72</v>
      </c>
      <c r="E102">
        <v>448</v>
      </c>
      <c r="F102">
        <v>586.88</v>
      </c>
      <c r="G102">
        <v>199.53920000000002</v>
      </c>
      <c r="H102">
        <v>34.72</v>
      </c>
      <c r="I102">
        <v>138.88</v>
      </c>
      <c r="J102">
        <v>0.23664122137404581</v>
      </c>
    </row>
    <row r="103" spans="1:10">
      <c r="A103">
        <v>13</v>
      </c>
      <c r="B103">
        <v>43</v>
      </c>
      <c r="C103">
        <v>6</v>
      </c>
      <c r="D103">
        <v>7.8599999999999994</v>
      </c>
      <c r="E103">
        <v>78</v>
      </c>
      <c r="F103">
        <v>102.18</v>
      </c>
      <c r="G103">
        <v>43.937400000000004</v>
      </c>
      <c r="H103">
        <v>1.8599999999999994</v>
      </c>
      <c r="I103">
        <v>24.179999999999993</v>
      </c>
      <c r="J103">
        <v>0.23664122137404572</v>
      </c>
    </row>
    <row r="104" spans="1:10">
      <c r="A104">
        <v>15</v>
      </c>
      <c r="B104">
        <v>0</v>
      </c>
      <c r="C104">
        <v>83</v>
      </c>
      <c r="D104">
        <v>94.62</v>
      </c>
      <c r="E104">
        <v>1245</v>
      </c>
      <c r="F104">
        <v>1419.3</v>
      </c>
      <c r="G104">
        <v>0</v>
      </c>
      <c r="H104">
        <v>11.620000000000005</v>
      </c>
      <c r="I104">
        <v>174.30000000000007</v>
      </c>
      <c r="J104">
        <v>0.1228070175438597</v>
      </c>
    </row>
    <row r="105" spans="1:10">
      <c r="A105">
        <v>6</v>
      </c>
      <c r="B105">
        <v>27</v>
      </c>
      <c r="C105">
        <v>6</v>
      </c>
      <c r="D105">
        <v>7.8599999999999994</v>
      </c>
      <c r="E105">
        <v>36</v>
      </c>
      <c r="F105">
        <v>47.16</v>
      </c>
      <c r="G105">
        <v>12.7332</v>
      </c>
      <c r="H105">
        <v>1.8599999999999994</v>
      </c>
      <c r="I105">
        <v>11.159999999999997</v>
      </c>
      <c r="J105">
        <v>0.23664122137404575</v>
      </c>
    </row>
    <row r="106" spans="1:10">
      <c r="A106">
        <v>1</v>
      </c>
      <c r="B106">
        <v>4</v>
      </c>
      <c r="C106">
        <v>37</v>
      </c>
      <c r="D106">
        <v>49.21</v>
      </c>
      <c r="E106">
        <v>37</v>
      </c>
      <c r="F106">
        <v>49.21</v>
      </c>
      <c r="G106">
        <v>1.9684000000000001</v>
      </c>
      <c r="H106">
        <v>12.21</v>
      </c>
      <c r="I106">
        <v>12.21</v>
      </c>
      <c r="J106">
        <v>0.24812030075187971</v>
      </c>
    </row>
    <row r="107" spans="1:10">
      <c r="A107">
        <v>6</v>
      </c>
      <c r="B107">
        <v>44</v>
      </c>
      <c r="C107">
        <v>13</v>
      </c>
      <c r="D107">
        <v>16.64</v>
      </c>
      <c r="E107">
        <v>78</v>
      </c>
      <c r="F107">
        <v>99.84</v>
      </c>
      <c r="G107">
        <v>43.929600000000001</v>
      </c>
      <c r="H107">
        <v>3.6400000000000006</v>
      </c>
      <c r="I107">
        <v>21.840000000000003</v>
      </c>
      <c r="J107">
        <v>0.21875000000000003</v>
      </c>
    </row>
    <row r="108" spans="1:10">
      <c r="A108">
        <v>8</v>
      </c>
      <c r="B108">
        <v>24</v>
      </c>
      <c r="C108">
        <v>37</v>
      </c>
      <c r="D108">
        <v>41.81</v>
      </c>
      <c r="E108">
        <v>296</v>
      </c>
      <c r="F108">
        <v>334.48</v>
      </c>
      <c r="G108">
        <v>80.275199999999998</v>
      </c>
      <c r="H108">
        <v>4.8100000000000023</v>
      </c>
      <c r="I108">
        <v>38.480000000000018</v>
      </c>
      <c r="J108">
        <v>0.11504424778761067</v>
      </c>
    </row>
    <row r="109" spans="1:10">
      <c r="A109">
        <v>3</v>
      </c>
      <c r="B109">
        <v>52</v>
      </c>
      <c r="C109">
        <v>13</v>
      </c>
      <c r="D109">
        <v>16.64</v>
      </c>
      <c r="E109">
        <v>39</v>
      </c>
      <c r="F109">
        <v>49.92</v>
      </c>
      <c r="G109">
        <v>25.958400000000001</v>
      </c>
      <c r="H109">
        <v>3.6400000000000006</v>
      </c>
      <c r="I109">
        <v>10.920000000000002</v>
      </c>
      <c r="J109">
        <v>0.21875000000000003</v>
      </c>
    </row>
    <row r="110" spans="1:10">
      <c r="A110">
        <v>15</v>
      </c>
      <c r="B110">
        <v>7</v>
      </c>
      <c r="C110">
        <v>5</v>
      </c>
      <c r="D110">
        <v>6.7</v>
      </c>
      <c r="E110">
        <v>75</v>
      </c>
      <c r="F110">
        <v>100.5</v>
      </c>
      <c r="G110">
        <v>7.035000000000001</v>
      </c>
      <c r="H110">
        <v>1.7000000000000002</v>
      </c>
      <c r="I110">
        <v>25.500000000000004</v>
      </c>
      <c r="J110">
        <v>0.2537313432835821</v>
      </c>
    </row>
    <row r="111" spans="1:10">
      <c r="A111">
        <v>4</v>
      </c>
      <c r="B111">
        <v>28</v>
      </c>
      <c r="C111">
        <v>47</v>
      </c>
      <c r="D111">
        <v>53.11</v>
      </c>
      <c r="E111">
        <v>188</v>
      </c>
      <c r="F111">
        <v>212.44</v>
      </c>
      <c r="G111">
        <v>59.483200000000004</v>
      </c>
      <c r="H111">
        <v>6.1099999999999994</v>
      </c>
      <c r="I111">
        <v>24.439999999999998</v>
      </c>
      <c r="J111">
        <v>0.1150442477876106</v>
      </c>
    </row>
    <row r="112" spans="1:10">
      <c r="A112">
        <v>2</v>
      </c>
      <c r="B112">
        <v>1</v>
      </c>
      <c r="C112">
        <v>120</v>
      </c>
      <c r="D112">
        <v>162</v>
      </c>
      <c r="E112">
        <v>240</v>
      </c>
      <c r="F112">
        <v>324</v>
      </c>
      <c r="G112">
        <v>3.24</v>
      </c>
      <c r="H112">
        <v>42</v>
      </c>
      <c r="I112">
        <v>84</v>
      </c>
      <c r="J112">
        <v>0.25925925925925924</v>
      </c>
    </row>
    <row r="113" spans="1:10">
      <c r="A113">
        <v>11</v>
      </c>
      <c r="B113">
        <v>9</v>
      </c>
      <c r="C113">
        <v>90</v>
      </c>
      <c r="D113">
        <v>115.2</v>
      </c>
      <c r="E113">
        <v>990</v>
      </c>
      <c r="F113">
        <v>1267.2</v>
      </c>
      <c r="G113">
        <v>114.048</v>
      </c>
      <c r="H113">
        <v>25.200000000000003</v>
      </c>
      <c r="I113">
        <v>277.20000000000005</v>
      </c>
      <c r="J113">
        <v>0.21875000000000003</v>
      </c>
    </row>
    <row r="114" spans="1:10">
      <c r="A114">
        <v>13</v>
      </c>
      <c r="B114">
        <v>5</v>
      </c>
      <c r="C114">
        <v>141</v>
      </c>
      <c r="D114">
        <v>149.46</v>
      </c>
      <c r="E114">
        <v>1833</v>
      </c>
      <c r="F114">
        <v>1942.98</v>
      </c>
      <c r="G114">
        <v>97.149000000000001</v>
      </c>
      <c r="H114">
        <v>8.460000000000008</v>
      </c>
      <c r="I114">
        <v>109.9800000000001</v>
      </c>
      <c r="J114">
        <v>5.660377358490571E-2</v>
      </c>
    </row>
    <row r="115" spans="1:10">
      <c r="A115">
        <v>6</v>
      </c>
      <c r="B115">
        <v>39</v>
      </c>
      <c r="C115">
        <v>112</v>
      </c>
      <c r="D115">
        <v>122.08</v>
      </c>
      <c r="E115">
        <v>672</v>
      </c>
      <c r="F115">
        <v>732.48</v>
      </c>
      <c r="G115">
        <v>285.66720000000004</v>
      </c>
      <c r="H115">
        <v>10.079999999999998</v>
      </c>
      <c r="I115">
        <v>60.47999999999999</v>
      </c>
      <c r="J115">
        <v>8.2568807339449532E-2</v>
      </c>
    </row>
    <row r="116" spans="1:10">
      <c r="A116">
        <v>10</v>
      </c>
      <c r="B116">
        <v>14</v>
      </c>
      <c r="C116">
        <v>126</v>
      </c>
      <c r="D116">
        <v>162.54</v>
      </c>
      <c r="E116">
        <v>1260</v>
      </c>
      <c r="F116">
        <v>1625.4</v>
      </c>
      <c r="G116">
        <v>227.55600000000004</v>
      </c>
      <c r="H116">
        <v>36.539999999999992</v>
      </c>
      <c r="I116">
        <v>365.39999999999992</v>
      </c>
      <c r="J116">
        <v>0.22480620155038752</v>
      </c>
    </row>
    <row r="117" spans="1:10">
      <c r="A117">
        <v>8</v>
      </c>
      <c r="B117">
        <v>11</v>
      </c>
      <c r="C117">
        <v>61</v>
      </c>
      <c r="D117">
        <v>76.25</v>
      </c>
      <c r="E117">
        <v>488</v>
      </c>
      <c r="F117">
        <v>610</v>
      </c>
      <c r="G117">
        <v>67.099999999999994</v>
      </c>
      <c r="H117">
        <v>15.25</v>
      </c>
      <c r="I117">
        <v>122</v>
      </c>
      <c r="J117">
        <v>0.2</v>
      </c>
    </row>
    <row r="118" spans="1:10">
      <c r="A118">
        <v>12</v>
      </c>
      <c r="B118">
        <v>29</v>
      </c>
      <c r="C118">
        <v>61</v>
      </c>
      <c r="D118">
        <v>76.25</v>
      </c>
      <c r="E118">
        <v>732</v>
      </c>
      <c r="F118">
        <v>915</v>
      </c>
      <c r="G118">
        <v>265.34999999999997</v>
      </c>
      <c r="H118">
        <v>15.25</v>
      </c>
      <c r="I118">
        <v>183</v>
      </c>
      <c r="J118">
        <v>0.2</v>
      </c>
    </row>
    <row r="119" spans="1:10">
      <c r="A119">
        <v>15</v>
      </c>
      <c r="B119">
        <v>27</v>
      </c>
      <c r="C119">
        <v>121</v>
      </c>
      <c r="D119">
        <v>141.57</v>
      </c>
      <c r="E119">
        <v>1815</v>
      </c>
      <c r="F119">
        <v>2123.5500000000002</v>
      </c>
      <c r="G119">
        <v>573.35850000000005</v>
      </c>
      <c r="H119">
        <v>20.569999999999993</v>
      </c>
      <c r="I119">
        <v>308.5499999999999</v>
      </c>
      <c r="J119">
        <v>0.14529914529914523</v>
      </c>
    </row>
    <row r="120" spans="1:10">
      <c r="A120">
        <v>10</v>
      </c>
      <c r="B120">
        <v>38</v>
      </c>
      <c r="C120">
        <v>5</v>
      </c>
      <c r="D120">
        <v>6.7</v>
      </c>
      <c r="E120">
        <v>50</v>
      </c>
      <c r="F120">
        <v>67</v>
      </c>
      <c r="G120">
        <v>25.46</v>
      </c>
      <c r="H120">
        <v>1.7000000000000002</v>
      </c>
      <c r="I120">
        <v>17</v>
      </c>
      <c r="J120">
        <v>0.2537313432835821</v>
      </c>
    </row>
    <row r="121" spans="1:10">
      <c r="A121">
        <v>6</v>
      </c>
      <c r="B121">
        <v>15</v>
      </c>
      <c r="C121">
        <v>95</v>
      </c>
      <c r="D121">
        <v>119.7</v>
      </c>
      <c r="E121">
        <v>570</v>
      </c>
      <c r="F121">
        <v>718.2</v>
      </c>
      <c r="G121">
        <v>107.73</v>
      </c>
      <c r="H121">
        <v>24.700000000000003</v>
      </c>
      <c r="I121">
        <v>148.20000000000002</v>
      </c>
      <c r="J121">
        <v>0.20634920634920637</v>
      </c>
    </row>
    <row r="122" spans="1:10">
      <c r="A122">
        <v>11</v>
      </c>
      <c r="B122">
        <v>42</v>
      </c>
      <c r="C122">
        <v>37</v>
      </c>
      <c r="D122">
        <v>41.81</v>
      </c>
      <c r="E122">
        <v>407</v>
      </c>
      <c r="F122">
        <v>459.91</v>
      </c>
      <c r="G122">
        <v>193.16220000000001</v>
      </c>
      <c r="H122">
        <v>4.8100000000000023</v>
      </c>
      <c r="I122">
        <v>52.910000000000025</v>
      </c>
      <c r="J122">
        <v>0.11504424778761067</v>
      </c>
    </row>
    <row r="123" spans="1:10">
      <c r="A123">
        <v>11</v>
      </c>
      <c r="B123">
        <v>39</v>
      </c>
      <c r="C123">
        <v>44</v>
      </c>
      <c r="D123">
        <v>48.84</v>
      </c>
      <c r="E123">
        <v>484</v>
      </c>
      <c r="F123">
        <v>537.24</v>
      </c>
      <c r="G123">
        <v>209.52360000000002</v>
      </c>
      <c r="H123">
        <v>4.8400000000000034</v>
      </c>
      <c r="I123">
        <v>53.240000000000038</v>
      </c>
      <c r="J123">
        <v>9.9099099099099169E-2</v>
      </c>
    </row>
    <row r="124" spans="1:10">
      <c r="A124">
        <v>7</v>
      </c>
      <c r="B124">
        <v>2</v>
      </c>
      <c r="C124">
        <v>98</v>
      </c>
      <c r="D124">
        <v>103.88</v>
      </c>
      <c r="E124">
        <v>686</v>
      </c>
      <c r="F124">
        <v>727.16</v>
      </c>
      <c r="G124">
        <v>14.543199999999999</v>
      </c>
      <c r="H124">
        <v>5.8799999999999955</v>
      </c>
      <c r="I124">
        <v>41.159999999999968</v>
      </c>
      <c r="J124">
        <v>5.660377358490562E-2</v>
      </c>
    </row>
    <row r="125" spans="1:10">
      <c r="A125">
        <v>12</v>
      </c>
      <c r="B125">
        <v>41</v>
      </c>
      <c r="C125">
        <v>89</v>
      </c>
      <c r="D125">
        <v>117.48</v>
      </c>
      <c r="E125">
        <v>1068</v>
      </c>
      <c r="F125">
        <v>1409.76</v>
      </c>
      <c r="G125">
        <v>578.00159999999994</v>
      </c>
      <c r="H125">
        <v>28.480000000000004</v>
      </c>
      <c r="I125">
        <v>341.76000000000005</v>
      </c>
      <c r="J125">
        <v>0.24242424242424246</v>
      </c>
    </row>
    <row r="126" spans="1:10">
      <c r="A126">
        <v>6</v>
      </c>
      <c r="B126">
        <v>51</v>
      </c>
      <c r="C126">
        <v>138</v>
      </c>
      <c r="D126">
        <v>173.88</v>
      </c>
      <c r="E126">
        <v>828</v>
      </c>
      <c r="F126">
        <v>1043.28</v>
      </c>
      <c r="G126">
        <v>532.07280000000003</v>
      </c>
      <c r="H126">
        <v>35.879999999999995</v>
      </c>
      <c r="I126">
        <v>215.27999999999997</v>
      </c>
      <c r="J126">
        <v>0.20634920634920634</v>
      </c>
    </row>
    <row r="127" spans="1:10">
      <c r="A127">
        <v>10</v>
      </c>
      <c r="B127">
        <v>43</v>
      </c>
      <c r="C127">
        <v>7</v>
      </c>
      <c r="D127">
        <v>8.33</v>
      </c>
      <c r="E127">
        <v>70</v>
      </c>
      <c r="F127">
        <v>83.3</v>
      </c>
      <c r="G127">
        <v>35.818999999999996</v>
      </c>
      <c r="H127">
        <v>1.33</v>
      </c>
      <c r="I127">
        <v>13.3</v>
      </c>
      <c r="J127">
        <v>0.1596638655462185</v>
      </c>
    </row>
    <row r="128" spans="1:10">
      <c r="A128">
        <v>5</v>
      </c>
      <c r="B128">
        <v>41</v>
      </c>
      <c r="C128">
        <v>150</v>
      </c>
      <c r="D128">
        <v>210</v>
      </c>
      <c r="E128">
        <v>750</v>
      </c>
      <c r="F128">
        <v>1050</v>
      </c>
      <c r="G128">
        <v>430.5</v>
      </c>
      <c r="H128">
        <v>60</v>
      </c>
      <c r="I128">
        <v>300</v>
      </c>
      <c r="J128">
        <v>0.2857142857142857</v>
      </c>
    </row>
    <row r="129" spans="1:10">
      <c r="A129">
        <v>12</v>
      </c>
      <c r="B129">
        <v>33</v>
      </c>
      <c r="C129">
        <v>12</v>
      </c>
      <c r="D129">
        <v>15.72</v>
      </c>
      <c r="E129">
        <v>144</v>
      </c>
      <c r="F129">
        <v>188.64</v>
      </c>
      <c r="G129">
        <v>62.251199999999997</v>
      </c>
      <c r="H129">
        <v>3.7200000000000006</v>
      </c>
      <c r="I129">
        <v>44.640000000000008</v>
      </c>
      <c r="J129">
        <v>0.23664122137404586</v>
      </c>
    </row>
    <row r="130" spans="1:10">
      <c r="A130">
        <v>11</v>
      </c>
      <c r="B130">
        <v>46</v>
      </c>
      <c r="C130">
        <v>37</v>
      </c>
      <c r="D130">
        <v>42.55</v>
      </c>
      <c r="E130">
        <v>407</v>
      </c>
      <c r="F130">
        <v>468.05</v>
      </c>
      <c r="G130">
        <v>215.30300000000003</v>
      </c>
      <c r="H130">
        <v>5.5499999999999972</v>
      </c>
      <c r="I130">
        <v>61.049999999999969</v>
      </c>
      <c r="J130">
        <v>0.13043478260869559</v>
      </c>
    </row>
    <row r="131" spans="1:10">
      <c r="A131">
        <v>13</v>
      </c>
      <c r="B131">
        <v>26</v>
      </c>
      <c r="C131">
        <v>7</v>
      </c>
      <c r="D131">
        <v>8.33</v>
      </c>
      <c r="E131">
        <v>91</v>
      </c>
      <c r="F131">
        <v>108.29</v>
      </c>
      <c r="G131">
        <v>28.155400000000004</v>
      </c>
      <c r="H131">
        <v>1.33</v>
      </c>
      <c r="I131">
        <v>17.29</v>
      </c>
      <c r="J131">
        <v>0.15966386554621848</v>
      </c>
    </row>
    <row r="132" spans="1:10">
      <c r="A132">
        <v>5</v>
      </c>
      <c r="B132">
        <v>11</v>
      </c>
      <c r="C132">
        <v>138</v>
      </c>
      <c r="D132">
        <v>173.88</v>
      </c>
      <c r="E132">
        <v>690</v>
      </c>
      <c r="F132">
        <v>869.4</v>
      </c>
      <c r="G132">
        <v>95.634</v>
      </c>
      <c r="H132">
        <v>35.879999999999995</v>
      </c>
      <c r="I132">
        <v>179.39999999999998</v>
      </c>
      <c r="J132">
        <v>0.20634920634920634</v>
      </c>
    </row>
    <row r="133" spans="1:10">
      <c r="A133">
        <v>1</v>
      </c>
      <c r="B133">
        <v>22</v>
      </c>
      <c r="C133">
        <v>13</v>
      </c>
      <c r="D133">
        <v>16.64</v>
      </c>
      <c r="E133">
        <v>13</v>
      </c>
      <c r="F133">
        <v>16.64</v>
      </c>
      <c r="G133">
        <v>3.6608000000000001</v>
      </c>
      <c r="H133">
        <v>3.6400000000000006</v>
      </c>
      <c r="I133">
        <v>3.6400000000000006</v>
      </c>
      <c r="J133">
        <v>0.21875000000000003</v>
      </c>
    </row>
    <row r="134" spans="1:10">
      <c r="A134">
        <v>4</v>
      </c>
      <c r="B134">
        <v>26</v>
      </c>
      <c r="C134">
        <v>13</v>
      </c>
      <c r="D134">
        <v>16.64</v>
      </c>
      <c r="E134">
        <v>52</v>
      </c>
      <c r="F134">
        <v>66.56</v>
      </c>
      <c r="G134">
        <v>17.305600000000002</v>
      </c>
      <c r="H134">
        <v>3.6400000000000006</v>
      </c>
      <c r="I134">
        <v>14.560000000000002</v>
      </c>
      <c r="J134">
        <v>0.21875000000000003</v>
      </c>
    </row>
    <row r="135" spans="1:10">
      <c r="A135">
        <v>13</v>
      </c>
      <c r="B135">
        <v>1</v>
      </c>
      <c r="C135">
        <v>44</v>
      </c>
      <c r="D135">
        <v>48.4</v>
      </c>
      <c r="E135">
        <v>572</v>
      </c>
      <c r="F135">
        <v>629.19999999999993</v>
      </c>
      <c r="G135">
        <v>6.2919999999999998</v>
      </c>
      <c r="H135">
        <v>4.3999999999999986</v>
      </c>
      <c r="I135">
        <v>57.199999999999982</v>
      </c>
      <c r="J135">
        <v>9.0909090909090884E-2</v>
      </c>
    </row>
    <row r="136" spans="1:10">
      <c r="A136">
        <v>7</v>
      </c>
      <c r="B136">
        <v>1</v>
      </c>
      <c r="C136">
        <v>6</v>
      </c>
      <c r="D136">
        <v>7.8599999999999994</v>
      </c>
      <c r="E136">
        <v>42</v>
      </c>
      <c r="F136">
        <v>55.02</v>
      </c>
      <c r="G136">
        <v>0.55020000000000002</v>
      </c>
      <c r="H136">
        <v>1.8599999999999994</v>
      </c>
      <c r="I136">
        <v>13.019999999999996</v>
      </c>
      <c r="J136">
        <v>0.23664122137404572</v>
      </c>
    </row>
    <row r="137" spans="1:10">
      <c r="A137">
        <v>11</v>
      </c>
      <c r="B137">
        <v>21</v>
      </c>
      <c r="C137">
        <v>133</v>
      </c>
      <c r="D137">
        <v>155.61000000000001</v>
      </c>
      <c r="E137">
        <v>1463</v>
      </c>
      <c r="F137">
        <v>1711.71</v>
      </c>
      <c r="G137">
        <v>359.45909999999998</v>
      </c>
      <c r="H137">
        <v>22.610000000000014</v>
      </c>
      <c r="I137">
        <v>248.71000000000015</v>
      </c>
      <c r="J137">
        <v>0.14529914529914539</v>
      </c>
    </row>
    <row r="138" spans="1:10">
      <c r="A138">
        <v>2</v>
      </c>
      <c r="B138">
        <v>43</v>
      </c>
      <c r="C138">
        <v>126</v>
      </c>
      <c r="D138">
        <v>162.54</v>
      </c>
      <c r="E138">
        <v>252</v>
      </c>
      <c r="F138">
        <v>325.08</v>
      </c>
      <c r="G138">
        <v>139.78440000000001</v>
      </c>
      <c r="H138">
        <v>36.539999999999992</v>
      </c>
      <c r="I138">
        <v>73.079999999999984</v>
      </c>
      <c r="J138">
        <v>0.22480620155038755</v>
      </c>
    </row>
    <row r="139" spans="1:10">
      <c r="A139">
        <v>7</v>
      </c>
      <c r="B139">
        <v>40</v>
      </c>
      <c r="C139">
        <v>5</v>
      </c>
      <c r="D139">
        <v>6.7</v>
      </c>
      <c r="E139">
        <v>35</v>
      </c>
      <c r="F139">
        <v>46.9</v>
      </c>
      <c r="G139">
        <v>18.760000000000002</v>
      </c>
      <c r="H139">
        <v>1.7000000000000002</v>
      </c>
      <c r="I139">
        <v>11.900000000000002</v>
      </c>
      <c r="J139">
        <v>0.25373134328358216</v>
      </c>
    </row>
    <row r="140" spans="1:10">
      <c r="A140">
        <v>4</v>
      </c>
      <c r="B140">
        <v>16</v>
      </c>
      <c r="C140">
        <v>112</v>
      </c>
      <c r="D140">
        <v>146.72</v>
      </c>
      <c r="E140">
        <v>448</v>
      </c>
      <c r="F140">
        <v>586.88</v>
      </c>
      <c r="G140">
        <v>93.900800000000004</v>
      </c>
      <c r="H140">
        <v>34.72</v>
      </c>
      <c r="I140">
        <v>138.88</v>
      </c>
      <c r="J140">
        <v>0.23664122137404581</v>
      </c>
    </row>
    <row r="141" spans="1:10">
      <c r="A141">
        <v>11</v>
      </c>
      <c r="B141">
        <v>27</v>
      </c>
      <c r="C141">
        <v>133</v>
      </c>
      <c r="D141">
        <v>155.61000000000001</v>
      </c>
      <c r="E141">
        <v>1463</v>
      </c>
      <c r="F141">
        <v>1711.71</v>
      </c>
      <c r="G141">
        <v>462.16170000000005</v>
      </c>
      <c r="H141">
        <v>22.610000000000014</v>
      </c>
      <c r="I141">
        <v>248.71000000000015</v>
      </c>
      <c r="J141">
        <v>0.14529914529914539</v>
      </c>
    </row>
    <row r="142" spans="1:10">
      <c r="A142">
        <v>11</v>
      </c>
      <c r="B142">
        <v>2</v>
      </c>
      <c r="C142">
        <v>148</v>
      </c>
      <c r="D142">
        <v>164.28</v>
      </c>
      <c r="E142">
        <v>1628</v>
      </c>
      <c r="F142">
        <v>1807.08</v>
      </c>
      <c r="G142">
        <v>36.141599999999997</v>
      </c>
      <c r="H142">
        <v>16.28</v>
      </c>
      <c r="I142">
        <v>179.08</v>
      </c>
      <c r="J142">
        <v>9.9099099099099114E-2</v>
      </c>
    </row>
    <row r="143" spans="1:10">
      <c r="A143">
        <v>9</v>
      </c>
      <c r="B143">
        <v>50</v>
      </c>
      <c r="C143">
        <v>95</v>
      </c>
      <c r="D143">
        <v>119.7</v>
      </c>
      <c r="E143">
        <v>855</v>
      </c>
      <c r="F143">
        <v>1077.3</v>
      </c>
      <c r="G143">
        <v>538.65</v>
      </c>
      <c r="H143">
        <v>24.700000000000003</v>
      </c>
      <c r="I143">
        <v>222.3</v>
      </c>
      <c r="J143">
        <v>0.20634920634920637</v>
      </c>
    </row>
    <row r="144" spans="1:10">
      <c r="A144">
        <v>8</v>
      </c>
      <c r="B144">
        <v>51</v>
      </c>
      <c r="C144">
        <v>71</v>
      </c>
      <c r="D144">
        <v>80.94</v>
      </c>
      <c r="E144">
        <v>568</v>
      </c>
      <c r="F144">
        <v>647.52</v>
      </c>
      <c r="G144">
        <v>330.23520000000002</v>
      </c>
      <c r="H144">
        <v>9.9399999999999977</v>
      </c>
      <c r="I144">
        <v>79.519999999999982</v>
      </c>
      <c r="J144">
        <v>0.12280701754385963</v>
      </c>
    </row>
    <row r="145" spans="1:10">
      <c r="A145">
        <v>8</v>
      </c>
      <c r="B145">
        <v>11</v>
      </c>
      <c r="C145">
        <v>105</v>
      </c>
      <c r="D145">
        <v>142.80000000000001</v>
      </c>
      <c r="E145">
        <v>840</v>
      </c>
      <c r="F145">
        <v>1142.4000000000001</v>
      </c>
      <c r="G145">
        <v>125.66400000000002</v>
      </c>
      <c r="H145">
        <v>37.800000000000011</v>
      </c>
      <c r="I145">
        <v>302.40000000000009</v>
      </c>
      <c r="J145">
        <v>0.26470588235294124</v>
      </c>
    </row>
    <row r="146" spans="1:10">
      <c r="A146">
        <v>15</v>
      </c>
      <c r="B146">
        <v>35</v>
      </c>
      <c r="C146">
        <v>138</v>
      </c>
      <c r="D146">
        <v>173.88</v>
      </c>
      <c r="E146">
        <v>2070</v>
      </c>
      <c r="F146">
        <v>2608.1999999999998</v>
      </c>
      <c r="G146">
        <v>912.86999999999989</v>
      </c>
      <c r="H146">
        <v>35.879999999999995</v>
      </c>
      <c r="I146">
        <v>538.19999999999993</v>
      </c>
      <c r="J146">
        <v>0.20634920634920634</v>
      </c>
    </row>
    <row r="147" spans="1:10">
      <c r="A147">
        <v>10</v>
      </c>
      <c r="B147">
        <v>44</v>
      </c>
      <c r="C147">
        <v>44</v>
      </c>
      <c r="D147">
        <v>48.84</v>
      </c>
      <c r="E147">
        <v>440</v>
      </c>
      <c r="F147">
        <v>488.4</v>
      </c>
      <c r="G147">
        <v>214.89599999999999</v>
      </c>
      <c r="H147">
        <v>4.8400000000000034</v>
      </c>
      <c r="I147">
        <v>48.400000000000034</v>
      </c>
      <c r="J147">
        <v>9.9099099099099169E-2</v>
      </c>
    </row>
    <row r="148" spans="1:10">
      <c r="A148">
        <v>6</v>
      </c>
      <c r="B148">
        <v>37</v>
      </c>
      <c r="C148">
        <v>55</v>
      </c>
      <c r="D148">
        <v>58.3</v>
      </c>
      <c r="E148">
        <v>330</v>
      </c>
      <c r="F148">
        <v>349.8</v>
      </c>
      <c r="G148">
        <v>129.42600000000002</v>
      </c>
      <c r="H148">
        <v>3.2999999999999972</v>
      </c>
      <c r="I148">
        <v>19.799999999999983</v>
      </c>
      <c r="J148">
        <v>5.6603773584905613E-2</v>
      </c>
    </row>
    <row r="149" spans="1:10">
      <c r="A149">
        <v>4</v>
      </c>
      <c r="B149">
        <v>28</v>
      </c>
      <c r="C149">
        <v>6</v>
      </c>
      <c r="D149">
        <v>7.8599999999999994</v>
      </c>
      <c r="E149">
        <v>24</v>
      </c>
      <c r="F149">
        <v>31.44</v>
      </c>
      <c r="G149">
        <v>8.8032000000000004</v>
      </c>
      <c r="H149">
        <v>1.8599999999999994</v>
      </c>
      <c r="I149">
        <v>7.4399999999999977</v>
      </c>
      <c r="J149">
        <v>0.23664122137404572</v>
      </c>
    </row>
    <row r="150" spans="1:10">
      <c r="A150">
        <v>1</v>
      </c>
      <c r="B150">
        <v>45</v>
      </c>
      <c r="C150">
        <v>150</v>
      </c>
      <c r="D150">
        <v>210</v>
      </c>
      <c r="E150">
        <v>150</v>
      </c>
      <c r="F150">
        <v>210</v>
      </c>
      <c r="G150">
        <v>94.5</v>
      </c>
      <c r="H150">
        <v>60</v>
      </c>
      <c r="I150">
        <v>60</v>
      </c>
      <c r="J150">
        <v>0.2857142857142857</v>
      </c>
    </row>
    <row r="151" spans="1:10">
      <c r="A151">
        <v>8</v>
      </c>
      <c r="B151">
        <v>42</v>
      </c>
      <c r="C151">
        <v>141</v>
      </c>
      <c r="D151">
        <v>149.46</v>
      </c>
      <c r="E151">
        <v>1128</v>
      </c>
      <c r="F151">
        <v>1195.68</v>
      </c>
      <c r="G151">
        <v>502.18560000000002</v>
      </c>
      <c r="H151">
        <v>8.460000000000008</v>
      </c>
      <c r="I151">
        <v>67.680000000000064</v>
      </c>
      <c r="J151">
        <v>5.660377358490571E-2</v>
      </c>
    </row>
    <row r="152" spans="1:10">
      <c r="A152">
        <v>14</v>
      </c>
      <c r="B152">
        <v>31</v>
      </c>
      <c r="C152">
        <v>48</v>
      </c>
      <c r="D152">
        <v>57.12</v>
      </c>
      <c r="E152">
        <v>672</v>
      </c>
      <c r="F152">
        <v>799.68000000000006</v>
      </c>
      <c r="G152">
        <v>247.9008</v>
      </c>
      <c r="H152">
        <v>9.1199999999999974</v>
      </c>
      <c r="I152">
        <v>127.67999999999996</v>
      </c>
      <c r="J152">
        <v>0.15966386554621842</v>
      </c>
    </row>
    <row r="153" spans="1:10">
      <c r="A153">
        <v>11</v>
      </c>
      <c r="B153">
        <v>3</v>
      </c>
      <c r="C153">
        <v>72</v>
      </c>
      <c r="D153">
        <v>79.92</v>
      </c>
      <c r="E153">
        <v>792</v>
      </c>
      <c r="F153">
        <v>879.12</v>
      </c>
      <c r="G153">
        <v>26.3736</v>
      </c>
      <c r="H153">
        <v>7.9200000000000017</v>
      </c>
      <c r="I153">
        <v>87.120000000000019</v>
      </c>
      <c r="J153">
        <v>9.9099099099099114E-2</v>
      </c>
    </row>
    <row r="154" spans="1:10">
      <c r="A154">
        <v>5</v>
      </c>
      <c r="B154">
        <v>8</v>
      </c>
      <c r="C154">
        <v>67</v>
      </c>
      <c r="D154">
        <v>83.08</v>
      </c>
      <c r="E154">
        <v>335</v>
      </c>
      <c r="F154">
        <v>415.4</v>
      </c>
      <c r="G154">
        <v>33.231999999999999</v>
      </c>
      <c r="H154">
        <v>16.079999999999998</v>
      </c>
      <c r="I154">
        <v>80.399999999999991</v>
      </c>
      <c r="J154">
        <v>0.19354838709677419</v>
      </c>
    </row>
    <row r="155" spans="1:10">
      <c r="A155">
        <v>15</v>
      </c>
      <c r="B155">
        <v>41</v>
      </c>
      <c r="C155">
        <v>47</v>
      </c>
      <c r="D155">
        <v>53.11</v>
      </c>
      <c r="E155">
        <v>705</v>
      </c>
      <c r="F155">
        <v>796.65</v>
      </c>
      <c r="G155">
        <v>326.62649999999996</v>
      </c>
      <c r="H155">
        <v>6.1099999999999994</v>
      </c>
      <c r="I155">
        <v>91.649999999999991</v>
      </c>
      <c r="J155">
        <v>0.11504424778761062</v>
      </c>
    </row>
    <row r="156" spans="1:10">
      <c r="A156">
        <v>3</v>
      </c>
      <c r="B156">
        <v>14</v>
      </c>
      <c r="C156">
        <v>18</v>
      </c>
      <c r="D156">
        <v>24.66</v>
      </c>
      <c r="E156">
        <v>54</v>
      </c>
      <c r="F156">
        <v>73.98</v>
      </c>
      <c r="G156">
        <v>10.357200000000002</v>
      </c>
      <c r="H156">
        <v>6.66</v>
      </c>
      <c r="I156">
        <v>19.98</v>
      </c>
      <c r="J156">
        <v>0.27007299270072993</v>
      </c>
    </row>
    <row r="157" spans="1:10">
      <c r="A157">
        <v>14</v>
      </c>
      <c r="B157">
        <v>27</v>
      </c>
      <c r="C157">
        <v>144</v>
      </c>
      <c r="D157">
        <v>156.96</v>
      </c>
      <c r="E157">
        <v>2016</v>
      </c>
      <c r="F157">
        <v>2197.44</v>
      </c>
      <c r="G157">
        <v>593.30880000000002</v>
      </c>
      <c r="H157">
        <v>12.960000000000008</v>
      </c>
      <c r="I157">
        <v>181.44000000000011</v>
      </c>
      <c r="J157">
        <v>8.2568807339449588E-2</v>
      </c>
    </row>
    <row r="158" spans="1:10">
      <c r="A158">
        <v>7</v>
      </c>
      <c r="B158">
        <v>45</v>
      </c>
      <c r="C158">
        <v>90</v>
      </c>
      <c r="D158">
        <v>96.3</v>
      </c>
      <c r="E158">
        <v>630</v>
      </c>
      <c r="F158">
        <v>674.1</v>
      </c>
      <c r="G158">
        <v>303.34500000000003</v>
      </c>
      <c r="H158">
        <v>6.2999999999999972</v>
      </c>
      <c r="I158">
        <v>44.09999999999998</v>
      </c>
      <c r="J158">
        <v>6.5420560747663517E-2</v>
      </c>
    </row>
    <row r="159" spans="1:10">
      <c r="A159">
        <v>8</v>
      </c>
      <c r="B159">
        <v>15</v>
      </c>
      <c r="C159">
        <v>67</v>
      </c>
      <c r="D159">
        <v>85.76</v>
      </c>
      <c r="E159">
        <v>536</v>
      </c>
      <c r="F159">
        <v>686.08</v>
      </c>
      <c r="G159">
        <v>102.91200000000001</v>
      </c>
      <c r="H159">
        <v>18.760000000000005</v>
      </c>
      <c r="I159">
        <v>150.08000000000004</v>
      </c>
      <c r="J159">
        <v>0.21875000000000006</v>
      </c>
    </row>
    <row r="160" spans="1:10">
      <c r="A160">
        <v>4</v>
      </c>
      <c r="B160">
        <v>26</v>
      </c>
      <c r="C160">
        <v>6</v>
      </c>
      <c r="D160">
        <v>7.8599999999999994</v>
      </c>
      <c r="E160">
        <v>24</v>
      </c>
      <c r="F160">
        <v>31.44</v>
      </c>
      <c r="G160">
        <v>8.1744000000000003</v>
      </c>
      <c r="H160">
        <v>1.8599999999999994</v>
      </c>
      <c r="I160">
        <v>7.4399999999999977</v>
      </c>
      <c r="J160">
        <v>0.23664122137404572</v>
      </c>
    </row>
    <row r="161" spans="1:10">
      <c r="A161">
        <v>15</v>
      </c>
      <c r="B161">
        <v>34</v>
      </c>
      <c r="C161">
        <v>76</v>
      </c>
      <c r="D161">
        <v>82.08</v>
      </c>
      <c r="E161">
        <v>1140</v>
      </c>
      <c r="F161">
        <v>1231.2</v>
      </c>
      <c r="G161">
        <v>418.60800000000006</v>
      </c>
      <c r="H161">
        <v>6.0799999999999983</v>
      </c>
      <c r="I161">
        <v>91.199999999999974</v>
      </c>
      <c r="J161">
        <v>7.4074074074074056E-2</v>
      </c>
    </row>
    <row r="162" spans="1:10">
      <c r="A162">
        <v>11</v>
      </c>
      <c r="B162">
        <v>35</v>
      </c>
      <c r="C162">
        <v>98</v>
      </c>
      <c r="D162">
        <v>103.88</v>
      </c>
      <c r="E162">
        <v>1078</v>
      </c>
      <c r="F162">
        <v>1142.68</v>
      </c>
      <c r="G162">
        <v>399.93799999999999</v>
      </c>
      <c r="H162">
        <v>5.8799999999999955</v>
      </c>
      <c r="I162">
        <v>64.67999999999995</v>
      </c>
      <c r="J162">
        <v>5.6603773584905613E-2</v>
      </c>
    </row>
    <row r="163" spans="1:10">
      <c r="A163">
        <v>3</v>
      </c>
      <c r="B163">
        <v>14</v>
      </c>
      <c r="C163">
        <v>141</v>
      </c>
      <c r="D163">
        <v>149.46</v>
      </c>
      <c r="E163">
        <v>423</v>
      </c>
      <c r="F163">
        <v>448.38</v>
      </c>
      <c r="G163">
        <v>62.773200000000003</v>
      </c>
      <c r="H163">
        <v>8.460000000000008</v>
      </c>
      <c r="I163">
        <v>25.380000000000024</v>
      </c>
      <c r="J163">
        <v>5.6603773584905717E-2</v>
      </c>
    </row>
    <row r="164" spans="1:10">
      <c r="A164">
        <v>13</v>
      </c>
      <c r="B164">
        <v>20</v>
      </c>
      <c r="C164">
        <v>121</v>
      </c>
      <c r="D164">
        <v>141.57</v>
      </c>
      <c r="E164">
        <v>1573</v>
      </c>
      <c r="F164">
        <v>1840.41</v>
      </c>
      <c r="G164">
        <v>368.08200000000005</v>
      </c>
      <c r="H164">
        <v>20.569999999999993</v>
      </c>
      <c r="I164">
        <v>267.40999999999991</v>
      </c>
      <c r="J164">
        <v>0.14529914529914525</v>
      </c>
    </row>
    <row r="165" spans="1:10">
      <c r="A165">
        <v>12</v>
      </c>
      <c r="B165">
        <v>33</v>
      </c>
      <c r="C165">
        <v>55</v>
      </c>
      <c r="D165">
        <v>58.3</v>
      </c>
      <c r="E165">
        <v>660</v>
      </c>
      <c r="F165">
        <v>699.59999999999991</v>
      </c>
      <c r="G165">
        <v>230.86799999999999</v>
      </c>
      <c r="H165">
        <v>3.2999999999999972</v>
      </c>
      <c r="I165">
        <v>39.599999999999966</v>
      </c>
      <c r="J165">
        <v>5.660377358490562E-2</v>
      </c>
    </row>
    <row r="166" spans="1:10">
      <c r="A166">
        <v>14</v>
      </c>
      <c r="B166">
        <v>37</v>
      </c>
      <c r="C166">
        <v>37</v>
      </c>
      <c r="D166">
        <v>41.81</v>
      </c>
      <c r="E166">
        <v>518</v>
      </c>
      <c r="F166">
        <v>585.34</v>
      </c>
      <c r="G166">
        <v>216.57580000000002</v>
      </c>
      <c r="H166">
        <v>4.8100000000000023</v>
      </c>
      <c r="I166">
        <v>67.340000000000032</v>
      </c>
      <c r="J166">
        <v>0.11504424778761067</v>
      </c>
    </row>
    <row r="167" spans="1:10">
      <c r="A167">
        <v>1</v>
      </c>
      <c r="B167">
        <v>20</v>
      </c>
      <c r="C167">
        <v>67</v>
      </c>
      <c r="D167">
        <v>85.76</v>
      </c>
      <c r="E167">
        <v>67</v>
      </c>
      <c r="F167">
        <v>85.76</v>
      </c>
      <c r="G167">
        <v>17.152000000000001</v>
      </c>
      <c r="H167">
        <v>18.760000000000005</v>
      </c>
      <c r="I167">
        <v>18.760000000000005</v>
      </c>
      <c r="J167">
        <v>0.21875000000000006</v>
      </c>
    </row>
    <row r="168" spans="1:10">
      <c r="A168">
        <v>4</v>
      </c>
      <c r="B168">
        <v>19</v>
      </c>
      <c r="C168">
        <v>133</v>
      </c>
      <c r="D168">
        <v>155.61000000000001</v>
      </c>
      <c r="E168">
        <v>532</v>
      </c>
      <c r="F168">
        <v>622.44000000000005</v>
      </c>
      <c r="G168">
        <v>118.26360000000001</v>
      </c>
      <c r="H168">
        <v>22.610000000000014</v>
      </c>
      <c r="I168">
        <v>90.440000000000055</v>
      </c>
      <c r="J168">
        <v>0.14529914529914537</v>
      </c>
    </row>
    <row r="169" spans="1:10">
      <c r="A169">
        <v>10</v>
      </c>
      <c r="B169">
        <v>27</v>
      </c>
      <c r="C169">
        <v>76</v>
      </c>
      <c r="D169">
        <v>82.08</v>
      </c>
      <c r="E169">
        <v>760</v>
      </c>
      <c r="F169">
        <v>820.8</v>
      </c>
      <c r="G169">
        <v>221.61600000000001</v>
      </c>
      <c r="H169">
        <v>6.0799999999999983</v>
      </c>
      <c r="I169">
        <v>60.799999999999983</v>
      </c>
      <c r="J169">
        <v>7.4074074074074056E-2</v>
      </c>
    </row>
    <row r="170" spans="1:10">
      <c r="A170">
        <v>6</v>
      </c>
      <c r="B170">
        <v>19</v>
      </c>
      <c r="C170">
        <v>75</v>
      </c>
      <c r="D170">
        <v>85.5</v>
      </c>
      <c r="E170">
        <v>450</v>
      </c>
      <c r="F170">
        <v>513</v>
      </c>
      <c r="G170">
        <v>97.47</v>
      </c>
      <c r="H170">
        <v>10.5</v>
      </c>
      <c r="I170">
        <v>63</v>
      </c>
      <c r="J170">
        <v>0.12280701754385964</v>
      </c>
    </row>
    <row r="171" spans="1:10">
      <c r="A171">
        <v>4</v>
      </c>
      <c r="B171">
        <v>16</v>
      </c>
      <c r="C171">
        <v>141</v>
      </c>
      <c r="D171">
        <v>149.46</v>
      </c>
      <c r="E171">
        <v>564</v>
      </c>
      <c r="F171">
        <v>597.84</v>
      </c>
      <c r="G171">
        <v>95.65440000000001</v>
      </c>
      <c r="H171">
        <v>8.460000000000008</v>
      </c>
      <c r="I171">
        <v>33.840000000000032</v>
      </c>
      <c r="J171">
        <v>5.660377358490571E-2</v>
      </c>
    </row>
    <row r="172" spans="1:10">
      <c r="A172">
        <v>13</v>
      </c>
      <c r="B172">
        <v>8</v>
      </c>
      <c r="C172">
        <v>44</v>
      </c>
      <c r="D172">
        <v>48.4</v>
      </c>
      <c r="E172">
        <v>572</v>
      </c>
      <c r="F172">
        <v>629.19999999999993</v>
      </c>
      <c r="G172">
        <v>50.335999999999999</v>
      </c>
      <c r="H172">
        <v>4.3999999999999986</v>
      </c>
      <c r="I172">
        <v>57.199999999999982</v>
      </c>
      <c r="J172">
        <v>9.0909090909090884E-2</v>
      </c>
    </row>
    <row r="173" spans="1:10">
      <c r="A173">
        <v>9</v>
      </c>
      <c r="B173">
        <v>21</v>
      </c>
      <c r="C173">
        <v>48</v>
      </c>
      <c r="D173">
        <v>57.12</v>
      </c>
      <c r="E173">
        <v>432</v>
      </c>
      <c r="F173">
        <v>514.08000000000004</v>
      </c>
      <c r="G173">
        <v>107.9568</v>
      </c>
      <c r="H173">
        <v>9.1199999999999974</v>
      </c>
      <c r="I173">
        <v>82.079999999999984</v>
      </c>
      <c r="J173">
        <v>0.15966386554621845</v>
      </c>
    </row>
    <row r="174" spans="1:10">
      <c r="A174">
        <v>3</v>
      </c>
      <c r="B174">
        <v>36</v>
      </c>
      <c r="C174">
        <v>71</v>
      </c>
      <c r="D174">
        <v>80.94</v>
      </c>
      <c r="E174">
        <v>213</v>
      </c>
      <c r="F174">
        <v>242.82</v>
      </c>
      <c r="G174">
        <v>87.415199999999999</v>
      </c>
      <c r="H174">
        <v>9.9399999999999977</v>
      </c>
      <c r="I174">
        <v>29.819999999999993</v>
      </c>
      <c r="J174">
        <v>0.12280701754385963</v>
      </c>
    </row>
    <row r="175" spans="1:10">
      <c r="A175">
        <v>6</v>
      </c>
      <c r="B175">
        <v>23</v>
      </c>
      <c r="C175">
        <v>7</v>
      </c>
      <c r="D175">
        <v>8.33</v>
      </c>
      <c r="E175">
        <v>42</v>
      </c>
      <c r="F175">
        <v>49.98</v>
      </c>
      <c r="G175">
        <v>11.4954</v>
      </c>
      <c r="H175">
        <v>1.33</v>
      </c>
      <c r="I175">
        <v>7.98</v>
      </c>
      <c r="J175">
        <v>0.1596638655462185</v>
      </c>
    </row>
    <row r="176" spans="1:10">
      <c r="A176">
        <v>15</v>
      </c>
      <c r="B176">
        <v>23</v>
      </c>
      <c r="C176">
        <v>61</v>
      </c>
      <c r="D176">
        <v>76.25</v>
      </c>
      <c r="E176">
        <v>915</v>
      </c>
      <c r="F176">
        <v>1143.75</v>
      </c>
      <c r="G176">
        <v>263.0625</v>
      </c>
      <c r="H176">
        <v>15.25</v>
      </c>
      <c r="I176">
        <v>228.75</v>
      </c>
      <c r="J176">
        <v>0.2</v>
      </c>
    </row>
    <row r="177" spans="1:10">
      <c r="A177">
        <v>9</v>
      </c>
      <c r="B177">
        <v>40</v>
      </c>
      <c r="C177">
        <v>93</v>
      </c>
      <c r="D177">
        <v>104.16</v>
      </c>
      <c r="E177">
        <v>837</v>
      </c>
      <c r="F177">
        <v>937.43999999999994</v>
      </c>
      <c r="G177">
        <v>374.976</v>
      </c>
      <c r="H177">
        <v>11.159999999999997</v>
      </c>
      <c r="I177">
        <v>100.43999999999997</v>
      </c>
      <c r="J177">
        <v>0.10714285714285712</v>
      </c>
    </row>
    <row r="178" spans="1:10">
      <c r="A178">
        <v>13</v>
      </c>
      <c r="B178">
        <v>44</v>
      </c>
      <c r="C178">
        <v>37</v>
      </c>
      <c r="D178">
        <v>41.81</v>
      </c>
      <c r="E178">
        <v>481</v>
      </c>
      <c r="F178">
        <v>543.53</v>
      </c>
      <c r="G178">
        <v>239.1532</v>
      </c>
      <c r="H178">
        <v>4.8100000000000023</v>
      </c>
      <c r="I178">
        <v>62.53000000000003</v>
      </c>
      <c r="J178">
        <v>0.11504424778761067</v>
      </c>
    </row>
    <row r="179" spans="1:10">
      <c r="A179">
        <v>4</v>
      </c>
      <c r="B179">
        <v>29</v>
      </c>
      <c r="C179">
        <v>37</v>
      </c>
      <c r="D179">
        <v>42.55</v>
      </c>
      <c r="E179">
        <v>148</v>
      </c>
      <c r="F179">
        <v>170.2</v>
      </c>
      <c r="G179">
        <v>49.35799999999999</v>
      </c>
      <c r="H179">
        <v>5.5499999999999972</v>
      </c>
      <c r="I179">
        <v>22.199999999999989</v>
      </c>
      <c r="J179">
        <v>0.13043478260869559</v>
      </c>
    </row>
    <row r="180" spans="1:10">
      <c r="A180">
        <v>12</v>
      </c>
      <c r="B180">
        <v>4</v>
      </c>
      <c r="C180">
        <v>55</v>
      </c>
      <c r="D180">
        <v>58.3</v>
      </c>
      <c r="E180">
        <v>660</v>
      </c>
      <c r="F180">
        <v>699.59999999999991</v>
      </c>
      <c r="G180">
        <v>27.983999999999998</v>
      </c>
      <c r="H180">
        <v>3.2999999999999972</v>
      </c>
      <c r="I180">
        <v>39.599999999999966</v>
      </c>
      <c r="J180">
        <v>5.660377358490562E-2</v>
      </c>
    </row>
    <row r="181" spans="1:10">
      <c r="A181">
        <v>13</v>
      </c>
      <c r="B181">
        <v>23</v>
      </c>
      <c r="C181">
        <v>112</v>
      </c>
      <c r="D181">
        <v>122.08</v>
      </c>
      <c r="E181">
        <v>1456</v>
      </c>
      <c r="F181">
        <v>1587.04</v>
      </c>
      <c r="G181">
        <v>365.01920000000001</v>
      </c>
      <c r="H181">
        <v>10.079999999999998</v>
      </c>
      <c r="I181">
        <v>131.03999999999996</v>
      </c>
      <c r="J181">
        <v>8.2568807339449518E-2</v>
      </c>
    </row>
    <row r="182" spans="1:10">
      <c r="A182">
        <v>2</v>
      </c>
      <c r="B182">
        <v>36</v>
      </c>
      <c r="C182">
        <v>98</v>
      </c>
      <c r="D182">
        <v>103.88</v>
      </c>
      <c r="E182">
        <v>196</v>
      </c>
      <c r="F182">
        <v>207.76</v>
      </c>
      <c r="G182">
        <v>74.793599999999998</v>
      </c>
      <c r="H182">
        <v>5.8799999999999955</v>
      </c>
      <c r="I182">
        <v>11.759999999999991</v>
      </c>
      <c r="J182">
        <v>5.660377358490562E-2</v>
      </c>
    </row>
    <row r="183" spans="1:10">
      <c r="A183">
        <v>11</v>
      </c>
      <c r="B183">
        <v>3</v>
      </c>
      <c r="C183">
        <v>5</v>
      </c>
      <c r="D183">
        <v>6.7</v>
      </c>
      <c r="E183">
        <v>55</v>
      </c>
      <c r="F183">
        <v>73.7</v>
      </c>
      <c r="G183">
        <v>2.2109999999999999</v>
      </c>
      <c r="H183">
        <v>1.7000000000000002</v>
      </c>
      <c r="I183">
        <v>18.700000000000003</v>
      </c>
      <c r="J183">
        <v>0.2537313432835821</v>
      </c>
    </row>
    <row r="184" spans="1:10">
      <c r="A184">
        <v>1</v>
      </c>
      <c r="B184">
        <v>30</v>
      </c>
      <c r="C184">
        <v>144</v>
      </c>
      <c r="D184">
        <v>156.96</v>
      </c>
      <c r="E184">
        <v>144</v>
      </c>
      <c r="F184">
        <v>156.96</v>
      </c>
      <c r="G184">
        <v>47.088000000000001</v>
      </c>
      <c r="H184">
        <v>12.960000000000008</v>
      </c>
      <c r="I184">
        <v>12.960000000000008</v>
      </c>
      <c r="J184">
        <v>8.2568807339449588E-2</v>
      </c>
    </row>
    <row r="185" spans="1:10">
      <c r="A185">
        <v>14</v>
      </c>
      <c r="B185">
        <v>15</v>
      </c>
      <c r="C185">
        <v>71</v>
      </c>
      <c r="D185">
        <v>80.94</v>
      </c>
      <c r="E185">
        <v>994</v>
      </c>
      <c r="F185">
        <v>1133.1600000000001</v>
      </c>
      <c r="G185">
        <v>169.97400000000002</v>
      </c>
      <c r="H185">
        <v>9.9399999999999977</v>
      </c>
      <c r="I185">
        <v>139.15999999999997</v>
      </c>
      <c r="J185">
        <v>0.12280701754385961</v>
      </c>
    </row>
    <row r="186" spans="1:10">
      <c r="A186">
        <v>8</v>
      </c>
      <c r="B186">
        <v>28</v>
      </c>
      <c r="C186">
        <v>138</v>
      </c>
      <c r="D186">
        <v>173.88</v>
      </c>
      <c r="E186">
        <v>1104</v>
      </c>
      <c r="F186">
        <v>1391.04</v>
      </c>
      <c r="G186">
        <v>389.49120000000005</v>
      </c>
      <c r="H186">
        <v>35.879999999999995</v>
      </c>
      <c r="I186">
        <v>287.03999999999996</v>
      </c>
      <c r="J186">
        <v>0.20634920634920634</v>
      </c>
    </row>
    <row r="187" spans="1:10">
      <c r="A187">
        <v>7</v>
      </c>
      <c r="B187">
        <v>5</v>
      </c>
      <c r="C187">
        <v>37</v>
      </c>
      <c r="D187">
        <v>41.81</v>
      </c>
      <c r="E187">
        <v>259</v>
      </c>
      <c r="F187">
        <v>292.67</v>
      </c>
      <c r="G187">
        <v>14.633500000000002</v>
      </c>
      <c r="H187">
        <v>4.8100000000000023</v>
      </c>
      <c r="I187">
        <v>33.670000000000016</v>
      </c>
      <c r="J187">
        <v>0.11504424778761067</v>
      </c>
    </row>
    <row r="188" spans="1:10">
      <c r="A188">
        <v>15</v>
      </c>
      <c r="B188">
        <v>5</v>
      </c>
      <c r="C188">
        <v>141</v>
      </c>
      <c r="D188">
        <v>149.46</v>
      </c>
      <c r="E188">
        <v>2115</v>
      </c>
      <c r="F188">
        <v>2241.9</v>
      </c>
      <c r="G188">
        <v>112.09500000000001</v>
      </c>
      <c r="H188">
        <v>8.460000000000008</v>
      </c>
      <c r="I188">
        <v>126.90000000000012</v>
      </c>
      <c r="J188">
        <v>5.660377358490571E-2</v>
      </c>
    </row>
    <row r="189" spans="1:10">
      <c r="A189">
        <v>1</v>
      </c>
      <c r="B189">
        <v>5</v>
      </c>
      <c r="C189">
        <v>89</v>
      </c>
      <c r="D189">
        <v>117.48</v>
      </c>
      <c r="E189">
        <v>89</v>
      </c>
      <c r="F189">
        <v>117.48</v>
      </c>
      <c r="G189">
        <v>5.8740000000000006</v>
      </c>
      <c r="H189">
        <v>28.480000000000004</v>
      </c>
      <c r="I189">
        <v>28.480000000000004</v>
      </c>
      <c r="J189">
        <v>0.24242424242424246</v>
      </c>
    </row>
    <row r="190" spans="1:10">
      <c r="A190">
        <v>5</v>
      </c>
      <c r="B190">
        <v>2</v>
      </c>
      <c r="C190">
        <v>150</v>
      </c>
      <c r="D190">
        <v>210</v>
      </c>
      <c r="E190">
        <v>750</v>
      </c>
      <c r="F190">
        <v>1050</v>
      </c>
      <c r="G190">
        <v>21</v>
      </c>
      <c r="H190">
        <v>60</v>
      </c>
      <c r="I190">
        <v>300</v>
      </c>
      <c r="J190">
        <v>0.2857142857142857</v>
      </c>
    </row>
    <row r="191" spans="1:10">
      <c r="A191">
        <v>4</v>
      </c>
      <c r="B191">
        <v>34</v>
      </c>
      <c r="C191">
        <v>76</v>
      </c>
      <c r="D191">
        <v>82.08</v>
      </c>
      <c r="E191">
        <v>304</v>
      </c>
      <c r="F191">
        <v>328.32</v>
      </c>
      <c r="G191">
        <v>111.62880000000001</v>
      </c>
      <c r="H191">
        <v>6.0799999999999983</v>
      </c>
      <c r="I191">
        <v>24.319999999999993</v>
      </c>
      <c r="J191">
        <v>7.4074074074074056E-2</v>
      </c>
    </row>
    <row r="192" spans="1:10">
      <c r="A192">
        <v>6</v>
      </c>
      <c r="B192">
        <v>14</v>
      </c>
      <c r="C192">
        <v>148</v>
      </c>
      <c r="D192">
        <v>201.28</v>
      </c>
      <c r="E192">
        <v>888</v>
      </c>
      <c r="F192">
        <v>1207.68</v>
      </c>
      <c r="G192">
        <v>169.07520000000002</v>
      </c>
      <c r="H192">
        <v>53.28</v>
      </c>
      <c r="I192">
        <v>319.68</v>
      </c>
      <c r="J192">
        <v>0.26470588235294118</v>
      </c>
    </row>
    <row r="193" spans="1:10">
      <c r="A193">
        <v>9</v>
      </c>
      <c r="B193">
        <v>13</v>
      </c>
      <c r="C193">
        <v>98</v>
      </c>
      <c r="D193">
        <v>103.88</v>
      </c>
      <c r="E193">
        <v>882</v>
      </c>
      <c r="F193">
        <v>934.92</v>
      </c>
      <c r="G193">
        <v>121.53959999999999</v>
      </c>
      <c r="H193">
        <v>5.8799999999999955</v>
      </c>
      <c r="I193">
        <v>52.919999999999959</v>
      </c>
      <c r="J193">
        <v>5.660377358490562E-2</v>
      </c>
    </row>
    <row r="194" spans="1:10">
      <c r="A194">
        <v>2</v>
      </c>
      <c r="B194">
        <v>32</v>
      </c>
      <c r="C194">
        <v>18</v>
      </c>
      <c r="D194">
        <v>24.66</v>
      </c>
      <c r="E194">
        <v>36</v>
      </c>
      <c r="F194">
        <v>49.32</v>
      </c>
      <c r="G194">
        <v>15.782400000000001</v>
      </c>
      <c r="H194">
        <v>6.66</v>
      </c>
      <c r="I194">
        <v>13.32</v>
      </c>
      <c r="J194">
        <v>0.27007299270072993</v>
      </c>
    </row>
    <row r="195" spans="1:10">
      <c r="A195">
        <v>6</v>
      </c>
      <c r="B195">
        <v>38</v>
      </c>
      <c r="C195">
        <v>98</v>
      </c>
      <c r="D195">
        <v>103.88</v>
      </c>
      <c r="E195">
        <v>588</v>
      </c>
      <c r="F195">
        <v>623.28</v>
      </c>
      <c r="G195">
        <v>236.84639999999999</v>
      </c>
      <c r="H195">
        <v>5.8799999999999955</v>
      </c>
      <c r="I195">
        <v>35.279999999999973</v>
      </c>
      <c r="J195">
        <v>5.660377358490562E-2</v>
      </c>
    </row>
    <row r="196" spans="1:10">
      <c r="A196">
        <v>7</v>
      </c>
      <c r="B196">
        <v>34</v>
      </c>
      <c r="C196">
        <v>138</v>
      </c>
      <c r="D196">
        <v>173.88</v>
      </c>
      <c r="E196">
        <v>966</v>
      </c>
      <c r="F196">
        <v>1217.1600000000001</v>
      </c>
      <c r="G196">
        <v>413.83440000000007</v>
      </c>
      <c r="H196">
        <v>35.879999999999995</v>
      </c>
      <c r="I196">
        <v>251.15999999999997</v>
      </c>
      <c r="J196">
        <v>0.20634920634920631</v>
      </c>
    </row>
    <row r="197" spans="1:10">
      <c r="A197">
        <v>6</v>
      </c>
      <c r="B197">
        <v>6</v>
      </c>
      <c r="C197">
        <v>120</v>
      </c>
      <c r="D197">
        <v>162</v>
      </c>
      <c r="E197">
        <v>720</v>
      </c>
      <c r="F197">
        <v>972</v>
      </c>
      <c r="G197">
        <v>58.32</v>
      </c>
      <c r="H197">
        <v>42</v>
      </c>
      <c r="I197">
        <v>252</v>
      </c>
      <c r="J197">
        <v>0.25925925925925924</v>
      </c>
    </row>
    <row r="198" spans="1:10">
      <c r="A198">
        <v>14</v>
      </c>
      <c r="B198">
        <v>0</v>
      </c>
      <c r="C198">
        <v>120</v>
      </c>
      <c r="D198">
        <v>162</v>
      </c>
      <c r="E198">
        <v>1680</v>
      </c>
      <c r="F198">
        <v>2268</v>
      </c>
      <c r="G198">
        <v>0</v>
      </c>
      <c r="H198">
        <v>42</v>
      </c>
      <c r="I198">
        <v>588</v>
      </c>
      <c r="J198">
        <v>0.25925925925925924</v>
      </c>
    </row>
    <row r="199" spans="1:10">
      <c r="A199">
        <v>7</v>
      </c>
      <c r="B199">
        <v>12</v>
      </c>
      <c r="C199">
        <v>61</v>
      </c>
      <c r="D199">
        <v>76.25</v>
      </c>
      <c r="E199">
        <v>427</v>
      </c>
      <c r="F199">
        <v>533.75</v>
      </c>
      <c r="G199">
        <v>64.05</v>
      </c>
      <c r="H199">
        <v>15.25</v>
      </c>
      <c r="I199">
        <v>106.75</v>
      </c>
      <c r="J199">
        <v>0.2</v>
      </c>
    </row>
    <row r="200" spans="1:10">
      <c r="A200">
        <v>2</v>
      </c>
      <c r="B200">
        <v>1</v>
      </c>
      <c r="C200">
        <v>90</v>
      </c>
      <c r="D200">
        <v>115.2</v>
      </c>
      <c r="E200">
        <v>180</v>
      </c>
      <c r="F200">
        <v>230.4</v>
      </c>
      <c r="G200">
        <v>2.3040000000000003</v>
      </c>
      <c r="H200">
        <v>25.200000000000003</v>
      </c>
      <c r="I200">
        <v>50.400000000000006</v>
      </c>
      <c r="J200">
        <v>0.21875000000000003</v>
      </c>
    </row>
    <row r="201" spans="1:10">
      <c r="A201">
        <v>4</v>
      </c>
      <c r="B201">
        <v>32</v>
      </c>
      <c r="C201">
        <v>105</v>
      </c>
      <c r="D201">
        <v>142.80000000000001</v>
      </c>
      <c r="E201">
        <v>420</v>
      </c>
      <c r="F201">
        <v>571.20000000000005</v>
      </c>
      <c r="G201">
        <v>182.78400000000002</v>
      </c>
      <c r="H201">
        <v>37.800000000000011</v>
      </c>
      <c r="I201">
        <v>151.20000000000005</v>
      </c>
      <c r="J201">
        <v>0.26470588235294124</v>
      </c>
    </row>
    <row r="202" spans="1:10">
      <c r="A202">
        <v>12</v>
      </c>
      <c r="B202">
        <v>26</v>
      </c>
      <c r="C202">
        <v>37</v>
      </c>
      <c r="D202">
        <v>49.21</v>
      </c>
      <c r="E202">
        <v>444</v>
      </c>
      <c r="F202">
        <v>590.52</v>
      </c>
      <c r="G202">
        <v>153.5352</v>
      </c>
      <c r="H202">
        <v>12.21</v>
      </c>
      <c r="I202">
        <v>146.52000000000001</v>
      </c>
      <c r="J202">
        <v>0.24812030075187971</v>
      </c>
    </row>
    <row r="203" spans="1:10">
      <c r="A203">
        <v>7</v>
      </c>
      <c r="B203">
        <v>34</v>
      </c>
      <c r="C203">
        <v>126</v>
      </c>
      <c r="D203">
        <v>162.54</v>
      </c>
      <c r="E203">
        <v>882</v>
      </c>
      <c r="F203">
        <v>1137.78</v>
      </c>
      <c r="G203">
        <v>386.84520000000003</v>
      </c>
      <c r="H203">
        <v>36.539999999999992</v>
      </c>
      <c r="I203">
        <v>255.77999999999994</v>
      </c>
      <c r="J203">
        <v>0.22480620155038755</v>
      </c>
    </row>
    <row r="204" spans="1:10">
      <c r="A204">
        <v>1</v>
      </c>
      <c r="B204">
        <v>48</v>
      </c>
      <c r="C204">
        <v>55</v>
      </c>
      <c r="D204">
        <v>58.3</v>
      </c>
      <c r="E204">
        <v>55</v>
      </c>
      <c r="F204">
        <v>58.3</v>
      </c>
      <c r="G204">
        <v>27.983999999999998</v>
      </c>
      <c r="H204">
        <v>3.2999999999999972</v>
      </c>
      <c r="I204">
        <v>3.2999999999999972</v>
      </c>
      <c r="J204">
        <v>5.6603773584905613E-2</v>
      </c>
    </row>
    <row r="205" spans="1:10">
      <c r="A205">
        <v>9</v>
      </c>
      <c r="B205">
        <v>50</v>
      </c>
      <c r="C205">
        <v>112</v>
      </c>
      <c r="D205">
        <v>146.72</v>
      </c>
      <c r="E205">
        <v>1008</v>
      </c>
      <c r="F205">
        <v>1320.48</v>
      </c>
      <c r="G205">
        <v>660.24</v>
      </c>
      <c r="H205">
        <v>34.72</v>
      </c>
      <c r="I205">
        <v>312.48</v>
      </c>
      <c r="J205">
        <v>0.23664122137404581</v>
      </c>
    </row>
    <row r="206" spans="1:10">
      <c r="A206">
        <v>5</v>
      </c>
      <c r="B206">
        <v>47</v>
      </c>
      <c r="C206">
        <v>75</v>
      </c>
      <c r="D206">
        <v>85.5</v>
      </c>
      <c r="E206">
        <v>375</v>
      </c>
      <c r="F206">
        <v>427.5</v>
      </c>
      <c r="G206">
        <v>200.92499999999998</v>
      </c>
      <c r="H206">
        <v>10.5</v>
      </c>
      <c r="I206">
        <v>52.5</v>
      </c>
      <c r="J206">
        <v>0.12280701754385964</v>
      </c>
    </row>
    <row r="207" spans="1:10">
      <c r="A207">
        <v>14</v>
      </c>
      <c r="B207">
        <v>14</v>
      </c>
      <c r="C207">
        <v>148</v>
      </c>
      <c r="D207">
        <v>201.28</v>
      </c>
      <c r="E207">
        <v>2072</v>
      </c>
      <c r="F207">
        <v>2817.92</v>
      </c>
      <c r="G207">
        <v>394.50880000000006</v>
      </c>
      <c r="H207">
        <v>53.28</v>
      </c>
      <c r="I207">
        <v>745.92000000000007</v>
      </c>
      <c r="J207">
        <v>0.26470588235294118</v>
      </c>
    </row>
    <row r="208" spans="1:10">
      <c r="A208">
        <v>15</v>
      </c>
      <c r="B208">
        <v>28</v>
      </c>
      <c r="C208">
        <v>112</v>
      </c>
      <c r="D208">
        <v>146.72</v>
      </c>
      <c r="E208">
        <v>1680</v>
      </c>
      <c r="F208">
        <v>2200.8000000000002</v>
      </c>
      <c r="G208">
        <v>616.22400000000016</v>
      </c>
      <c r="H208">
        <v>34.72</v>
      </c>
      <c r="I208">
        <v>520.79999999999995</v>
      </c>
      <c r="J208">
        <v>0.23664122137404575</v>
      </c>
    </row>
    <row r="209" spans="1:10">
      <c r="A209">
        <v>9</v>
      </c>
      <c r="B209">
        <v>21</v>
      </c>
      <c r="C209">
        <v>150</v>
      </c>
      <c r="D209">
        <v>210</v>
      </c>
      <c r="E209">
        <v>1350</v>
      </c>
      <c r="F209">
        <v>1890</v>
      </c>
      <c r="G209">
        <v>396.9</v>
      </c>
      <c r="H209">
        <v>60</v>
      </c>
      <c r="I209">
        <v>540</v>
      </c>
      <c r="J209">
        <v>0.2857142857142857</v>
      </c>
    </row>
    <row r="210" spans="1:10">
      <c r="A210">
        <v>1</v>
      </c>
      <c r="B210">
        <v>17</v>
      </c>
      <c r="C210">
        <v>5</v>
      </c>
      <c r="D210">
        <v>6.7</v>
      </c>
      <c r="E210">
        <v>5</v>
      </c>
      <c r="F210">
        <v>6.7</v>
      </c>
      <c r="G210">
        <v>1.139</v>
      </c>
      <c r="H210">
        <v>1.7000000000000002</v>
      </c>
      <c r="I210">
        <v>1.7000000000000002</v>
      </c>
      <c r="J210">
        <v>0.2537313432835821</v>
      </c>
    </row>
    <row r="211" spans="1:10">
      <c r="A211">
        <v>12</v>
      </c>
      <c r="B211">
        <v>53</v>
      </c>
      <c r="C211">
        <v>90</v>
      </c>
      <c r="D211">
        <v>96.3</v>
      </c>
      <c r="E211">
        <v>1080</v>
      </c>
      <c r="F211">
        <v>1155.5999999999999</v>
      </c>
      <c r="G211">
        <v>612.46799999999996</v>
      </c>
      <c r="H211">
        <v>6.2999999999999972</v>
      </c>
      <c r="I211">
        <v>75.599999999999966</v>
      </c>
      <c r="J211">
        <v>6.5420560747663531E-2</v>
      </c>
    </row>
    <row r="212" spans="1:10">
      <c r="A212">
        <v>6</v>
      </c>
      <c r="B212">
        <v>16</v>
      </c>
      <c r="C212">
        <v>18</v>
      </c>
      <c r="D212">
        <v>24.66</v>
      </c>
      <c r="E212">
        <v>108</v>
      </c>
      <c r="F212">
        <v>147.96</v>
      </c>
      <c r="G212">
        <v>23.6736</v>
      </c>
      <c r="H212">
        <v>6.66</v>
      </c>
      <c r="I212">
        <v>39.96</v>
      </c>
      <c r="J212">
        <v>0.27007299270072993</v>
      </c>
    </row>
    <row r="213" spans="1:10">
      <c r="A213">
        <v>5</v>
      </c>
      <c r="B213">
        <v>24</v>
      </c>
      <c r="C213">
        <v>72</v>
      </c>
      <c r="D213">
        <v>79.92</v>
      </c>
      <c r="E213">
        <v>360</v>
      </c>
      <c r="F213">
        <v>399.6</v>
      </c>
      <c r="G213">
        <v>95.903999999999996</v>
      </c>
      <c r="H213">
        <v>7.9200000000000017</v>
      </c>
      <c r="I213">
        <v>39.600000000000009</v>
      </c>
      <c r="J213">
        <v>9.9099099099099114E-2</v>
      </c>
    </row>
    <row r="214" spans="1:10">
      <c r="A214">
        <v>11</v>
      </c>
      <c r="B214">
        <v>13</v>
      </c>
      <c r="C214">
        <v>89</v>
      </c>
      <c r="D214">
        <v>117.48</v>
      </c>
      <c r="E214">
        <v>979</v>
      </c>
      <c r="F214">
        <v>1292.28</v>
      </c>
      <c r="G214">
        <v>167.99639999999999</v>
      </c>
      <c r="H214">
        <v>28.480000000000004</v>
      </c>
      <c r="I214">
        <v>313.28000000000003</v>
      </c>
      <c r="J214">
        <v>0.24242424242424246</v>
      </c>
    </row>
    <row r="215" spans="1:10">
      <c r="A215">
        <v>14</v>
      </c>
      <c r="B215">
        <v>20</v>
      </c>
      <c r="C215">
        <v>5</v>
      </c>
      <c r="D215">
        <v>6.7</v>
      </c>
      <c r="E215">
        <v>70</v>
      </c>
      <c r="F215">
        <v>93.8</v>
      </c>
      <c r="G215">
        <v>18.760000000000002</v>
      </c>
      <c r="H215">
        <v>1.7000000000000002</v>
      </c>
      <c r="I215">
        <v>23.800000000000004</v>
      </c>
      <c r="J215">
        <v>0.25373134328358216</v>
      </c>
    </row>
    <row r="216" spans="1:10">
      <c r="A216">
        <v>15</v>
      </c>
      <c r="B216">
        <v>24</v>
      </c>
      <c r="C216">
        <v>44</v>
      </c>
      <c r="D216">
        <v>48.4</v>
      </c>
      <c r="E216">
        <v>660</v>
      </c>
      <c r="F216">
        <v>726</v>
      </c>
      <c r="G216">
        <v>174.23999999999998</v>
      </c>
      <c r="H216">
        <v>4.3999999999999986</v>
      </c>
      <c r="I216">
        <v>65.999999999999972</v>
      </c>
      <c r="J216">
        <v>9.090909090909087E-2</v>
      </c>
    </row>
    <row r="217" spans="1:10">
      <c r="A217">
        <v>8</v>
      </c>
      <c r="B217">
        <v>44</v>
      </c>
      <c r="C217">
        <v>48</v>
      </c>
      <c r="D217">
        <v>57.12</v>
      </c>
      <c r="E217">
        <v>384</v>
      </c>
      <c r="F217">
        <v>456.96</v>
      </c>
      <c r="G217">
        <v>201.0624</v>
      </c>
      <c r="H217">
        <v>9.1199999999999974</v>
      </c>
      <c r="I217">
        <v>72.95999999999998</v>
      </c>
      <c r="J217">
        <v>0.15966386554621845</v>
      </c>
    </row>
    <row r="218" spans="1:10">
      <c r="A218">
        <v>13</v>
      </c>
      <c r="B218">
        <v>52</v>
      </c>
      <c r="C218">
        <v>98</v>
      </c>
      <c r="D218">
        <v>103.88</v>
      </c>
      <c r="E218">
        <v>1274</v>
      </c>
      <c r="F218">
        <v>1350.44</v>
      </c>
      <c r="G218">
        <v>702.22880000000009</v>
      </c>
      <c r="H218">
        <v>5.8799999999999955</v>
      </c>
      <c r="I218">
        <v>76.439999999999941</v>
      </c>
      <c r="J218">
        <v>5.6603773584905613E-2</v>
      </c>
    </row>
    <row r="219" spans="1:10">
      <c r="A219">
        <v>6</v>
      </c>
      <c r="B219">
        <v>16</v>
      </c>
      <c r="C219">
        <v>7</v>
      </c>
      <c r="D219">
        <v>8.33</v>
      </c>
      <c r="E219">
        <v>42</v>
      </c>
      <c r="F219">
        <v>49.98</v>
      </c>
      <c r="G219">
        <v>7.9967999999999995</v>
      </c>
      <c r="H219">
        <v>1.33</v>
      </c>
      <c r="I219">
        <v>7.98</v>
      </c>
      <c r="J219">
        <v>0.1596638655462185</v>
      </c>
    </row>
    <row r="220" spans="1:10">
      <c r="A220">
        <v>13</v>
      </c>
      <c r="B220">
        <v>16</v>
      </c>
      <c r="C220">
        <v>126</v>
      </c>
      <c r="D220">
        <v>162.54</v>
      </c>
      <c r="E220">
        <v>1638</v>
      </c>
      <c r="F220">
        <v>2113.02</v>
      </c>
      <c r="G220">
        <v>338.08319999999998</v>
      </c>
      <c r="H220">
        <v>36.539999999999992</v>
      </c>
      <c r="I220">
        <v>475.01999999999987</v>
      </c>
      <c r="J220">
        <v>0.22480620155038752</v>
      </c>
    </row>
    <row r="221" spans="1:10">
      <c r="A221">
        <v>7</v>
      </c>
      <c r="B221">
        <v>52</v>
      </c>
      <c r="C221">
        <v>44</v>
      </c>
      <c r="D221">
        <v>48.4</v>
      </c>
      <c r="E221">
        <v>308</v>
      </c>
      <c r="F221">
        <v>338.8</v>
      </c>
      <c r="G221">
        <v>176.17600000000002</v>
      </c>
      <c r="H221">
        <v>4.3999999999999986</v>
      </c>
      <c r="I221">
        <v>30.79999999999999</v>
      </c>
      <c r="J221">
        <v>9.090909090909087E-2</v>
      </c>
    </row>
    <row r="222" spans="1:10">
      <c r="A222">
        <v>13</v>
      </c>
      <c r="B222">
        <v>20</v>
      </c>
      <c r="C222">
        <v>144</v>
      </c>
      <c r="D222">
        <v>156.96</v>
      </c>
      <c r="E222">
        <v>1872</v>
      </c>
      <c r="F222">
        <v>2040.48</v>
      </c>
      <c r="G222">
        <v>408.096</v>
      </c>
      <c r="H222">
        <v>12.960000000000008</v>
      </c>
      <c r="I222">
        <v>168.4800000000001</v>
      </c>
      <c r="J222">
        <v>8.2568807339449588E-2</v>
      </c>
    </row>
    <row r="223" spans="1:10">
      <c r="A223">
        <v>1</v>
      </c>
      <c r="B223">
        <v>31</v>
      </c>
      <c r="C223">
        <v>6</v>
      </c>
      <c r="D223">
        <v>7.8599999999999994</v>
      </c>
      <c r="E223">
        <v>6</v>
      </c>
      <c r="F223">
        <v>7.8599999999999994</v>
      </c>
      <c r="G223">
        <v>2.4365999999999999</v>
      </c>
      <c r="H223">
        <v>1.8599999999999994</v>
      </c>
      <c r="I223">
        <v>1.8599999999999994</v>
      </c>
      <c r="J223">
        <v>0.23664122137404575</v>
      </c>
    </row>
    <row r="224" spans="1:10">
      <c r="A224">
        <v>3</v>
      </c>
      <c r="B224">
        <v>46</v>
      </c>
      <c r="C224">
        <v>44</v>
      </c>
      <c r="D224">
        <v>48.4</v>
      </c>
      <c r="E224">
        <v>132</v>
      </c>
      <c r="F224">
        <v>145.19999999999999</v>
      </c>
      <c r="G224">
        <v>66.792000000000002</v>
      </c>
      <c r="H224">
        <v>4.3999999999999986</v>
      </c>
      <c r="I224">
        <v>13.199999999999996</v>
      </c>
      <c r="J224">
        <v>9.0909090909090884E-2</v>
      </c>
    </row>
    <row r="225" spans="1:10">
      <c r="A225">
        <v>9</v>
      </c>
      <c r="B225">
        <v>32</v>
      </c>
      <c r="C225">
        <v>76</v>
      </c>
      <c r="D225">
        <v>82.08</v>
      </c>
      <c r="E225">
        <v>684</v>
      </c>
      <c r="F225">
        <v>738.72</v>
      </c>
      <c r="G225">
        <v>236.3904</v>
      </c>
      <c r="H225">
        <v>6.0799999999999983</v>
      </c>
      <c r="I225">
        <v>54.719999999999985</v>
      </c>
      <c r="J225">
        <v>7.4074074074074056E-2</v>
      </c>
    </row>
    <row r="226" spans="1:10">
      <c r="A226">
        <v>6</v>
      </c>
      <c r="B226">
        <v>2</v>
      </c>
      <c r="C226">
        <v>44</v>
      </c>
      <c r="D226">
        <v>48.84</v>
      </c>
      <c r="E226">
        <v>264</v>
      </c>
      <c r="F226">
        <v>293.04000000000002</v>
      </c>
      <c r="G226">
        <v>5.8608000000000002</v>
      </c>
      <c r="H226">
        <v>4.8400000000000034</v>
      </c>
      <c r="I226">
        <v>29.04000000000002</v>
      </c>
      <c r="J226">
        <v>9.9099099099099155E-2</v>
      </c>
    </row>
    <row r="227" spans="1:10">
      <c r="A227">
        <v>1</v>
      </c>
      <c r="B227">
        <v>4</v>
      </c>
      <c r="C227">
        <v>83</v>
      </c>
      <c r="D227">
        <v>94.62</v>
      </c>
      <c r="E227">
        <v>83</v>
      </c>
      <c r="F227">
        <v>94.62</v>
      </c>
      <c r="G227">
        <v>3.7848000000000002</v>
      </c>
      <c r="H227">
        <v>11.620000000000005</v>
      </c>
      <c r="I227">
        <v>11.620000000000005</v>
      </c>
      <c r="J227">
        <v>0.1228070175438597</v>
      </c>
    </row>
    <row r="228" spans="1:10">
      <c r="A228">
        <v>14</v>
      </c>
      <c r="B228">
        <v>53</v>
      </c>
      <c r="C228">
        <v>72</v>
      </c>
      <c r="D228">
        <v>79.92</v>
      </c>
      <c r="E228">
        <v>1008</v>
      </c>
      <c r="F228">
        <v>1118.8800000000001</v>
      </c>
      <c r="G228">
        <v>593.0064000000001</v>
      </c>
      <c r="H228">
        <v>7.9200000000000017</v>
      </c>
      <c r="I228">
        <v>110.88000000000002</v>
      </c>
      <c r="J228">
        <v>9.9099099099099114E-2</v>
      </c>
    </row>
    <row r="229" spans="1:10">
      <c r="A229">
        <v>6</v>
      </c>
      <c r="B229">
        <v>49</v>
      </c>
      <c r="C229">
        <v>126</v>
      </c>
      <c r="D229">
        <v>162.54</v>
      </c>
      <c r="E229">
        <v>756</v>
      </c>
      <c r="F229">
        <v>975.24</v>
      </c>
      <c r="G229">
        <v>477.86759999999998</v>
      </c>
      <c r="H229">
        <v>36.539999999999992</v>
      </c>
      <c r="I229">
        <v>219.23999999999995</v>
      </c>
      <c r="J229">
        <v>0.22480620155038755</v>
      </c>
    </row>
    <row r="230" spans="1:10">
      <c r="A230">
        <v>12</v>
      </c>
      <c r="B230">
        <v>51</v>
      </c>
      <c r="C230">
        <v>112</v>
      </c>
      <c r="D230">
        <v>122.08</v>
      </c>
      <c r="E230">
        <v>1344</v>
      </c>
      <c r="F230">
        <v>1464.96</v>
      </c>
      <c r="G230">
        <v>747.12959999999998</v>
      </c>
      <c r="H230">
        <v>10.079999999999998</v>
      </c>
      <c r="I230">
        <v>120.95999999999998</v>
      </c>
      <c r="J230">
        <v>8.2568807339449532E-2</v>
      </c>
    </row>
    <row r="231" spans="1:10">
      <c r="A231">
        <v>10</v>
      </c>
      <c r="B231">
        <v>30</v>
      </c>
      <c r="C231">
        <v>90</v>
      </c>
      <c r="D231">
        <v>96.3</v>
      </c>
      <c r="E231">
        <v>900</v>
      </c>
      <c r="F231">
        <v>963</v>
      </c>
      <c r="G231">
        <v>288.89999999999998</v>
      </c>
      <c r="H231">
        <v>6.2999999999999972</v>
      </c>
      <c r="I231">
        <v>62.999999999999972</v>
      </c>
      <c r="J231">
        <v>6.5420560747663517E-2</v>
      </c>
    </row>
    <row r="232" spans="1:10">
      <c r="A232">
        <v>15</v>
      </c>
      <c r="B232">
        <v>8</v>
      </c>
      <c r="C232">
        <v>43</v>
      </c>
      <c r="D232">
        <v>47.73</v>
      </c>
      <c r="E232">
        <v>645</v>
      </c>
      <c r="F232">
        <v>715.95</v>
      </c>
      <c r="G232">
        <v>57.276000000000003</v>
      </c>
      <c r="H232">
        <v>4.7299999999999969</v>
      </c>
      <c r="I232">
        <v>70.94999999999996</v>
      </c>
      <c r="J232">
        <v>9.9099099099099031E-2</v>
      </c>
    </row>
    <row r="233" spans="1:10">
      <c r="A233">
        <v>6</v>
      </c>
      <c r="B233">
        <v>28</v>
      </c>
      <c r="C233">
        <v>120</v>
      </c>
      <c r="D233">
        <v>162</v>
      </c>
      <c r="E233">
        <v>720</v>
      </c>
      <c r="F233">
        <v>972</v>
      </c>
      <c r="G233">
        <v>272.16000000000003</v>
      </c>
      <c r="H233">
        <v>42</v>
      </c>
      <c r="I233">
        <v>252</v>
      </c>
      <c r="J233">
        <v>0.25925925925925924</v>
      </c>
    </row>
    <row r="234" spans="1:10">
      <c r="A234">
        <v>12</v>
      </c>
      <c r="B234">
        <v>39</v>
      </c>
      <c r="C234">
        <v>90</v>
      </c>
      <c r="D234">
        <v>115.2</v>
      </c>
      <c r="E234">
        <v>1080</v>
      </c>
      <c r="F234">
        <v>1382.4</v>
      </c>
      <c r="G234">
        <v>539.13600000000008</v>
      </c>
      <c r="H234">
        <v>25.200000000000003</v>
      </c>
      <c r="I234">
        <v>302.40000000000003</v>
      </c>
      <c r="J234">
        <v>0.21875</v>
      </c>
    </row>
    <row r="235" spans="1:10">
      <c r="A235">
        <v>3</v>
      </c>
      <c r="B235">
        <v>26</v>
      </c>
      <c r="C235">
        <v>148</v>
      </c>
      <c r="D235">
        <v>164.28</v>
      </c>
      <c r="E235">
        <v>444</v>
      </c>
      <c r="F235">
        <v>492.84</v>
      </c>
      <c r="G235">
        <v>128.13839999999999</v>
      </c>
      <c r="H235">
        <v>16.28</v>
      </c>
      <c r="I235">
        <v>48.84</v>
      </c>
      <c r="J235">
        <v>9.9099099099099114E-2</v>
      </c>
    </row>
    <row r="236" spans="1:10">
      <c r="A236">
        <v>14</v>
      </c>
      <c r="B236">
        <v>18</v>
      </c>
      <c r="C236">
        <v>55</v>
      </c>
      <c r="D236">
        <v>58.3</v>
      </c>
      <c r="E236">
        <v>770</v>
      </c>
      <c r="F236">
        <v>816.19999999999993</v>
      </c>
      <c r="G236">
        <v>146.91599999999997</v>
      </c>
      <c r="H236">
        <v>3.2999999999999972</v>
      </c>
      <c r="I236">
        <v>46.19999999999996</v>
      </c>
      <c r="J236">
        <v>5.6603773584905613E-2</v>
      </c>
    </row>
    <row r="237" spans="1:10">
      <c r="A237">
        <v>11</v>
      </c>
      <c r="B237">
        <v>17</v>
      </c>
      <c r="C237">
        <v>83</v>
      </c>
      <c r="D237">
        <v>94.62</v>
      </c>
      <c r="E237">
        <v>913</v>
      </c>
      <c r="F237">
        <v>1040.82</v>
      </c>
      <c r="G237">
        <v>176.93940000000001</v>
      </c>
      <c r="H237">
        <v>11.620000000000005</v>
      </c>
      <c r="I237">
        <v>127.82000000000005</v>
      </c>
      <c r="J237">
        <v>0.1228070175438597</v>
      </c>
    </row>
    <row r="238" spans="1:10">
      <c r="A238">
        <v>1</v>
      </c>
      <c r="B238">
        <v>40</v>
      </c>
      <c r="C238">
        <v>112</v>
      </c>
      <c r="D238">
        <v>146.72</v>
      </c>
      <c r="E238">
        <v>112</v>
      </c>
      <c r="F238">
        <v>146.72</v>
      </c>
      <c r="G238">
        <v>58.688000000000002</v>
      </c>
      <c r="H238">
        <v>34.72</v>
      </c>
      <c r="I238">
        <v>34.72</v>
      </c>
      <c r="J238">
        <v>0.23664122137404581</v>
      </c>
    </row>
    <row r="239" spans="1:10">
      <c r="A239">
        <v>1</v>
      </c>
      <c r="B239">
        <v>18</v>
      </c>
      <c r="C239">
        <v>75</v>
      </c>
      <c r="D239">
        <v>85.5</v>
      </c>
      <c r="E239">
        <v>75</v>
      </c>
      <c r="F239">
        <v>85.5</v>
      </c>
      <c r="G239">
        <v>15.389999999999999</v>
      </c>
      <c r="H239">
        <v>10.5</v>
      </c>
      <c r="I239">
        <v>10.5</v>
      </c>
      <c r="J239">
        <v>0.12280701754385964</v>
      </c>
    </row>
    <row r="240" spans="1:10">
      <c r="A240">
        <v>8</v>
      </c>
      <c r="B240">
        <v>25</v>
      </c>
      <c r="C240">
        <v>73</v>
      </c>
      <c r="D240">
        <v>94.17</v>
      </c>
      <c r="E240">
        <v>584</v>
      </c>
      <c r="F240">
        <v>753.36</v>
      </c>
      <c r="G240">
        <v>188.34</v>
      </c>
      <c r="H240">
        <v>21.17</v>
      </c>
      <c r="I240">
        <v>169.36</v>
      </c>
      <c r="J240">
        <v>0.22480620155038761</v>
      </c>
    </row>
    <row r="241" spans="1:10">
      <c r="A241">
        <v>2</v>
      </c>
      <c r="B241">
        <v>23</v>
      </c>
      <c r="C241">
        <v>90</v>
      </c>
      <c r="D241">
        <v>115.2</v>
      </c>
      <c r="E241">
        <v>180</v>
      </c>
      <c r="F241">
        <v>230.4</v>
      </c>
      <c r="G241">
        <v>52.992000000000004</v>
      </c>
      <c r="H241">
        <v>25.200000000000003</v>
      </c>
      <c r="I241">
        <v>50.400000000000006</v>
      </c>
      <c r="J241">
        <v>0.21875000000000003</v>
      </c>
    </row>
    <row r="242" spans="1:10">
      <c r="A242">
        <v>15</v>
      </c>
      <c r="B242">
        <v>8</v>
      </c>
      <c r="C242">
        <v>37</v>
      </c>
      <c r="D242">
        <v>42.55</v>
      </c>
      <c r="E242">
        <v>555</v>
      </c>
      <c r="F242">
        <v>638.25</v>
      </c>
      <c r="G242">
        <v>51.06</v>
      </c>
      <c r="H242">
        <v>5.5499999999999972</v>
      </c>
      <c r="I242">
        <v>83.249999999999957</v>
      </c>
      <c r="J242">
        <v>0.13043478260869559</v>
      </c>
    </row>
    <row r="243" spans="1:10">
      <c r="A243">
        <v>10</v>
      </c>
      <c r="B243">
        <v>43</v>
      </c>
      <c r="C243">
        <v>13</v>
      </c>
      <c r="D243">
        <v>16.64</v>
      </c>
      <c r="E243">
        <v>130</v>
      </c>
      <c r="F243">
        <v>166.4</v>
      </c>
      <c r="G243">
        <v>71.552000000000007</v>
      </c>
      <c r="H243">
        <v>3.6400000000000006</v>
      </c>
      <c r="I243">
        <v>36.400000000000006</v>
      </c>
      <c r="J243">
        <v>0.21875000000000003</v>
      </c>
    </row>
    <row r="244" spans="1:10">
      <c r="A244">
        <v>2</v>
      </c>
      <c r="B244">
        <v>0</v>
      </c>
      <c r="C244">
        <v>55</v>
      </c>
      <c r="D244">
        <v>58.3</v>
      </c>
      <c r="E244">
        <v>110</v>
      </c>
      <c r="F244">
        <v>116.6</v>
      </c>
      <c r="G244">
        <v>0</v>
      </c>
      <c r="H244">
        <v>3.2999999999999972</v>
      </c>
      <c r="I244">
        <v>6.5999999999999943</v>
      </c>
      <c r="J244">
        <v>5.6603773584905613E-2</v>
      </c>
    </row>
    <row r="245" spans="1:10">
      <c r="A245">
        <v>8</v>
      </c>
      <c r="B245">
        <v>25</v>
      </c>
      <c r="C245">
        <v>150</v>
      </c>
      <c r="D245">
        <v>210</v>
      </c>
      <c r="E245">
        <v>1200</v>
      </c>
      <c r="F245">
        <v>1680</v>
      </c>
      <c r="G245">
        <v>420</v>
      </c>
      <c r="H245">
        <v>60</v>
      </c>
      <c r="I245">
        <v>480</v>
      </c>
      <c r="J245">
        <v>0.2857142857142857</v>
      </c>
    </row>
    <row r="246" spans="1:10">
      <c r="A246">
        <v>15</v>
      </c>
      <c r="B246">
        <v>24</v>
      </c>
      <c r="C246">
        <v>44</v>
      </c>
      <c r="D246">
        <v>48.84</v>
      </c>
      <c r="E246">
        <v>660</v>
      </c>
      <c r="F246">
        <v>732.6</v>
      </c>
      <c r="G246">
        <v>175.82400000000001</v>
      </c>
      <c r="H246">
        <v>4.8400000000000034</v>
      </c>
      <c r="I246">
        <v>72.600000000000051</v>
      </c>
      <c r="J246">
        <v>9.9099099099099169E-2</v>
      </c>
    </row>
    <row r="247" spans="1:10">
      <c r="A247">
        <v>1</v>
      </c>
      <c r="B247">
        <v>40</v>
      </c>
      <c r="C247">
        <v>148</v>
      </c>
      <c r="D247">
        <v>164.28</v>
      </c>
      <c r="E247">
        <v>148</v>
      </c>
      <c r="F247">
        <v>164.28</v>
      </c>
      <c r="G247">
        <v>65.712000000000003</v>
      </c>
      <c r="H247">
        <v>16.28</v>
      </c>
      <c r="I247">
        <v>16.28</v>
      </c>
      <c r="J247">
        <v>9.90990990990991E-2</v>
      </c>
    </row>
    <row r="248" spans="1:10">
      <c r="A248">
        <v>8</v>
      </c>
      <c r="B248">
        <v>7</v>
      </c>
      <c r="C248">
        <v>112</v>
      </c>
      <c r="D248">
        <v>122.08</v>
      </c>
      <c r="E248">
        <v>896</v>
      </c>
      <c r="F248">
        <v>976.64</v>
      </c>
      <c r="G248">
        <v>68.364800000000002</v>
      </c>
      <c r="H248">
        <v>10.079999999999998</v>
      </c>
      <c r="I248">
        <v>80.639999999999986</v>
      </c>
      <c r="J248">
        <v>8.2568807339449532E-2</v>
      </c>
    </row>
    <row r="249" spans="1:10">
      <c r="A249">
        <v>14</v>
      </c>
      <c r="B249">
        <v>33</v>
      </c>
      <c r="C249">
        <v>76</v>
      </c>
      <c r="D249">
        <v>82.08</v>
      </c>
      <c r="E249">
        <v>1064</v>
      </c>
      <c r="F249">
        <v>1149.1199999999999</v>
      </c>
      <c r="G249">
        <v>379.20959999999997</v>
      </c>
      <c r="H249">
        <v>6.0799999999999983</v>
      </c>
      <c r="I249">
        <v>85.119999999999976</v>
      </c>
      <c r="J249">
        <v>7.4074074074074056E-2</v>
      </c>
    </row>
    <row r="250" spans="1:10">
      <c r="A250">
        <v>4</v>
      </c>
      <c r="B250">
        <v>44</v>
      </c>
      <c r="C250">
        <v>120</v>
      </c>
      <c r="D250">
        <v>162</v>
      </c>
      <c r="E250">
        <v>480</v>
      </c>
      <c r="F250">
        <v>648</v>
      </c>
      <c r="G250">
        <v>285.12</v>
      </c>
      <c r="H250">
        <v>42</v>
      </c>
      <c r="I250">
        <v>168</v>
      </c>
      <c r="J250">
        <v>0.25925925925925924</v>
      </c>
    </row>
    <row r="251" spans="1:10">
      <c r="A251">
        <v>2</v>
      </c>
      <c r="B251">
        <v>26</v>
      </c>
      <c r="C251">
        <v>71</v>
      </c>
      <c r="D251">
        <v>80.94</v>
      </c>
      <c r="E251">
        <v>142</v>
      </c>
      <c r="F251">
        <v>161.88</v>
      </c>
      <c r="G251">
        <v>42.088799999999999</v>
      </c>
      <c r="H251">
        <v>9.9399999999999977</v>
      </c>
      <c r="I251">
        <v>19.879999999999995</v>
      </c>
      <c r="J251">
        <v>0.12280701754385963</v>
      </c>
    </row>
    <row r="252" spans="1:10">
      <c r="A252">
        <v>8</v>
      </c>
      <c r="B252">
        <v>7</v>
      </c>
      <c r="C252">
        <v>121</v>
      </c>
      <c r="D252">
        <v>141.57</v>
      </c>
      <c r="E252">
        <v>968</v>
      </c>
      <c r="F252">
        <v>1132.56</v>
      </c>
      <c r="G252">
        <v>79.279200000000003</v>
      </c>
      <c r="H252">
        <v>20.569999999999993</v>
      </c>
      <c r="I252">
        <v>164.55999999999995</v>
      </c>
      <c r="J252">
        <v>0.14529914529914525</v>
      </c>
    </row>
    <row r="253" spans="1:10">
      <c r="A253">
        <v>12</v>
      </c>
      <c r="B253">
        <v>13</v>
      </c>
      <c r="C253">
        <v>141</v>
      </c>
      <c r="D253">
        <v>149.46</v>
      </c>
      <c r="E253">
        <v>1692</v>
      </c>
      <c r="F253">
        <v>1793.52</v>
      </c>
      <c r="G253">
        <v>233.1576</v>
      </c>
      <c r="H253">
        <v>8.460000000000008</v>
      </c>
      <c r="I253">
        <v>101.5200000000001</v>
      </c>
      <c r="J253">
        <v>5.6603773584905717E-2</v>
      </c>
    </row>
    <row r="254" spans="1:10">
      <c r="A254">
        <v>3</v>
      </c>
      <c r="B254">
        <v>29</v>
      </c>
      <c r="C254">
        <v>47</v>
      </c>
      <c r="D254">
        <v>53.11</v>
      </c>
      <c r="E254">
        <v>141</v>
      </c>
      <c r="F254">
        <v>159.33000000000001</v>
      </c>
      <c r="G254">
        <v>46.2057</v>
      </c>
      <c r="H254">
        <v>6.1099999999999994</v>
      </c>
      <c r="I254">
        <v>18.329999999999998</v>
      </c>
      <c r="J254">
        <v>0.1150442477876106</v>
      </c>
    </row>
    <row r="255" spans="1:10">
      <c r="A255">
        <v>10</v>
      </c>
      <c r="B255">
        <v>47</v>
      </c>
      <c r="C255">
        <v>44</v>
      </c>
      <c r="D255">
        <v>48.4</v>
      </c>
      <c r="E255">
        <v>440</v>
      </c>
      <c r="F255">
        <v>484</v>
      </c>
      <c r="G255">
        <v>227.48</v>
      </c>
      <c r="H255">
        <v>4.3999999999999986</v>
      </c>
      <c r="I255">
        <v>43.999999999999986</v>
      </c>
      <c r="J255">
        <v>9.0909090909090884E-2</v>
      </c>
    </row>
    <row r="256" spans="1:10">
      <c r="A256">
        <v>14</v>
      </c>
      <c r="B256">
        <v>29</v>
      </c>
      <c r="C256">
        <v>73</v>
      </c>
      <c r="D256">
        <v>94.17</v>
      </c>
      <c r="E256">
        <v>1022</v>
      </c>
      <c r="F256">
        <v>1318.38</v>
      </c>
      <c r="G256">
        <v>382.33019999999999</v>
      </c>
      <c r="H256">
        <v>21.17</v>
      </c>
      <c r="I256">
        <v>296.38</v>
      </c>
      <c r="J256">
        <v>0.22480620155038758</v>
      </c>
    </row>
    <row r="257" spans="1:10">
      <c r="A257">
        <v>10</v>
      </c>
      <c r="B257">
        <v>29</v>
      </c>
      <c r="C257">
        <v>18</v>
      </c>
      <c r="D257">
        <v>24.66</v>
      </c>
      <c r="E257">
        <v>180</v>
      </c>
      <c r="F257">
        <v>246.6</v>
      </c>
      <c r="G257">
        <v>71.513999999999996</v>
      </c>
      <c r="H257">
        <v>6.66</v>
      </c>
      <c r="I257">
        <v>66.599999999999994</v>
      </c>
      <c r="J257">
        <v>0.27007299270072993</v>
      </c>
    </row>
    <row r="258" spans="1:10">
      <c r="A258">
        <v>8</v>
      </c>
      <c r="B258">
        <v>54</v>
      </c>
      <c r="C258">
        <v>120</v>
      </c>
      <c r="D258">
        <v>162</v>
      </c>
      <c r="E258">
        <v>960</v>
      </c>
      <c r="F258">
        <v>1296</v>
      </c>
      <c r="G258">
        <v>699.84</v>
      </c>
      <c r="H258">
        <v>42</v>
      </c>
      <c r="I258">
        <v>336</v>
      </c>
      <c r="J258">
        <v>0.25925925925925924</v>
      </c>
    </row>
    <row r="259" spans="1:10">
      <c r="A259">
        <v>8</v>
      </c>
      <c r="B259">
        <v>39</v>
      </c>
      <c r="C259">
        <v>90</v>
      </c>
      <c r="D259">
        <v>96.3</v>
      </c>
      <c r="E259">
        <v>720</v>
      </c>
      <c r="F259">
        <v>770.4</v>
      </c>
      <c r="G259">
        <v>300.45600000000002</v>
      </c>
      <c r="H259">
        <v>6.2999999999999972</v>
      </c>
      <c r="I259">
        <v>50.399999999999977</v>
      </c>
      <c r="J259">
        <v>6.5420560747663517E-2</v>
      </c>
    </row>
    <row r="260" spans="1:10">
      <c r="A260">
        <v>14</v>
      </c>
      <c r="B260">
        <v>22</v>
      </c>
      <c r="C260">
        <v>138</v>
      </c>
      <c r="D260">
        <v>173.88</v>
      </c>
      <c r="E260">
        <v>1932</v>
      </c>
      <c r="F260">
        <v>2434.3200000000002</v>
      </c>
      <c r="G260">
        <v>535.55040000000008</v>
      </c>
      <c r="H260">
        <v>35.879999999999995</v>
      </c>
      <c r="I260">
        <v>502.31999999999994</v>
      </c>
      <c r="J260">
        <v>0.20634920634920631</v>
      </c>
    </row>
    <row r="261" spans="1:10">
      <c r="A261">
        <v>14</v>
      </c>
      <c r="B261">
        <v>18</v>
      </c>
      <c r="C261">
        <v>47</v>
      </c>
      <c r="D261">
        <v>53.11</v>
      </c>
      <c r="E261">
        <v>658</v>
      </c>
      <c r="F261">
        <v>743.54</v>
      </c>
      <c r="G261">
        <v>133.8372</v>
      </c>
      <c r="H261">
        <v>6.1099999999999994</v>
      </c>
      <c r="I261">
        <v>85.539999999999992</v>
      </c>
      <c r="J261">
        <v>0.11504424778761062</v>
      </c>
    </row>
    <row r="262" spans="1:10">
      <c r="A262">
        <v>6</v>
      </c>
      <c r="B262">
        <v>32</v>
      </c>
      <c r="C262">
        <v>47</v>
      </c>
      <c r="D262">
        <v>53.11</v>
      </c>
      <c r="E262">
        <v>282</v>
      </c>
      <c r="F262">
        <v>318.66000000000003</v>
      </c>
      <c r="G262">
        <v>101.97120000000001</v>
      </c>
      <c r="H262">
        <v>6.1099999999999994</v>
      </c>
      <c r="I262">
        <v>36.659999999999997</v>
      </c>
      <c r="J262">
        <v>0.1150442477876106</v>
      </c>
    </row>
    <row r="263" spans="1:10">
      <c r="A263">
        <v>13</v>
      </c>
      <c r="B263">
        <v>8</v>
      </c>
      <c r="C263">
        <v>148</v>
      </c>
      <c r="D263">
        <v>164.28</v>
      </c>
      <c r="E263">
        <v>1924</v>
      </c>
      <c r="F263">
        <v>2135.64</v>
      </c>
      <c r="G263">
        <v>170.85120000000001</v>
      </c>
      <c r="H263">
        <v>16.28</v>
      </c>
      <c r="I263">
        <v>211.64000000000001</v>
      </c>
      <c r="J263">
        <v>9.9099099099099114E-2</v>
      </c>
    </row>
    <row r="264" spans="1:10">
      <c r="A264">
        <v>1</v>
      </c>
      <c r="B264">
        <v>20</v>
      </c>
      <c r="C264">
        <v>121</v>
      </c>
      <c r="D264">
        <v>141.57</v>
      </c>
      <c r="E264">
        <v>121</v>
      </c>
      <c r="F264">
        <v>141.57</v>
      </c>
      <c r="G264">
        <v>28.314</v>
      </c>
      <c r="H264">
        <v>20.569999999999993</v>
      </c>
      <c r="I264">
        <v>20.569999999999993</v>
      </c>
      <c r="J264">
        <v>0.14529914529914525</v>
      </c>
    </row>
    <row r="265" spans="1:10">
      <c r="A265">
        <v>7</v>
      </c>
      <c r="B265">
        <v>21</v>
      </c>
      <c r="C265">
        <v>148</v>
      </c>
      <c r="D265">
        <v>164.28</v>
      </c>
      <c r="E265">
        <v>1036</v>
      </c>
      <c r="F265">
        <v>1149.96</v>
      </c>
      <c r="G265">
        <v>241.49160000000001</v>
      </c>
      <c r="H265">
        <v>16.28</v>
      </c>
      <c r="I265">
        <v>113.96000000000001</v>
      </c>
      <c r="J265">
        <v>9.90990990990991E-2</v>
      </c>
    </row>
    <row r="266" spans="1:10">
      <c r="A266">
        <v>2</v>
      </c>
      <c r="B266">
        <v>48</v>
      </c>
      <c r="C266">
        <v>12</v>
      </c>
      <c r="D266">
        <v>15.72</v>
      </c>
      <c r="E266">
        <v>24</v>
      </c>
      <c r="F266">
        <v>31.44</v>
      </c>
      <c r="G266">
        <v>15.091200000000001</v>
      </c>
      <c r="H266">
        <v>3.7200000000000006</v>
      </c>
      <c r="I266">
        <v>7.4400000000000013</v>
      </c>
      <c r="J266">
        <v>0.23664122137404583</v>
      </c>
    </row>
    <row r="267" spans="1:10">
      <c r="A267">
        <v>1</v>
      </c>
      <c r="B267">
        <v>14</v>
      </c>
      <c r="C267">
        <v>95</v>
      </c>
      <c r="D267">
        <v>119.7</v>
      </c>
      <c r="E267">
        <v>95</v>
      </c>
      <c r="F267">
        <v>119.7</v>
      </c>
      <c r="G267">
        <v>16.758000000000003</v>
      </c>
      <c r="H267">
        <v>24.700000000000003</v>
      </c>
      <c r="I267">
        <v>24.700000000000003</v>
      </c>
      <c r="J267">
        <v>0.20634920634920637</v>
      </c>
    </row>
    <row r="268" spans="1:10">
      <c r="A268">
        <v>9</v>
      </c>
      <c r="B268">
        <v>32</v>
      </c>
      <c r="C268">
        <v>67</v>
      </c>
      <c r="D268">
        <v>83.08</v>
      </c>
      <c r="E268">
        <v>603</v>
      </c>
      <c r="F268">
        <v>747.72</v>
      </c>
      <c r="G268">
        <v>239.27040000000002</v>
      </c>
      <c r="H268">
        <v>16.079999999999998</v>
      </c>
      <c r="I268">
        <v>144.71999999999997</v>
      </c>
      <c r="J268">
        <v>0.19354838709677416</v>
      </c>
    </row>
    <row r="269" spans="1:10">
      <c r="A269">
        <v>8</v>
      </c>
      <c r="B269">
        <v>34</v>
      </c>
      <c r="C269">
        <v>73</v>
      </c>
      <c r="D269">
        <v>94.17</v>
      </c>
      <c r="E269">
        <v>584</v>
      </c>
      <c r="F269">
        <v>753.36</v>
      </c>
      <c r="G269">
        <v>256.14240000000001</v>
      </c>
      <c r="H269">
        <v>21.17</v>
      </c>
      <c r="I269">
        <v>169.36</v>
      </c>
      <c r="J269">
        <v>0.22480620155038761</v>
      </c>
    </row>
    <row r="270" spans="1:10">
      <c r="A270">
        <v>1</v>
      </c>
      <c r="B270">
        <v>6</v>
      </c>
      <c r="C270">
        <v>47</v>
      </c>
      <c r="D270">
        <v>53.11</v>
      </c>
      <c r="E270">
        <v>47</v>
      </c>
      <c r="F270">
        <v>53.11</v>
      </c>
      <c r="G270">
        <v>3.1865999999999999</v>
      </c>
      <c r="H270">
        <v>6.1099999999999994</v>
      </c>
      <c r="I270">
        <v>6.1099999999999994</v>
      </c>
      <c r="J270">
        <v>0.1150442477876106</v>
      </c>
    </row>
    <row r="271" spans="1:10">
      <c r="A271">
        <v>12</v>
      </c>
      <c r="B271">
        <v>28</v>
      </c>
      <c r="C271">
        <v>89</v>
      </c>
      <c r="D271">
        <v>117.48</v>
      </c>
      <c r="E271">
        <v>1068</v>
      </c>
      <c r="F271">
        <v>1409.76</v>
      </c>
      <c r="G271">
        <v>394.73280000000005</v>
      </c>
      <c r="H271">
        <v>28.480000000000004</v>
      </c>
      <c r="I271">
        <v>341.76000000000005</v>
      </c>
      <c r="J271">
        <v>0.24242424242424246</v>
      </c>
    </row>
    <row r="272" spans="1:10">
      <c r="A272">
        <v>14</v>
      </c>
      <c r="B272">
        <v>28</v>
      </c>
      <c r="C272">
        <v>55</v>
      </c>
      <c r="D272">
        <v>58.3</v>
      </c>
      <c r="E272">
        <v>770</v>
      </c>
      <c r="F272">
        <v>816.19999999999993</v>
      </c>
      <c r="G272">
        <v>228.536</v>
      </c>
      <c r="H272">
        <v>3.2999999999999972</v>
      </c>
      <c r="I272">
        <v>46.19999999999996</v>
      </c>
      <c r="J272">
        <v>5.6603773584905613E-2</v>
      </c>
    </row>
    <row r="273" spans="1:10">
      <c r="A273">
        <v>2</v>
      </c>
      <c r="B273">
        <v>31</v>
      </c>
      <c r="C273">
        <v>89</v>
      </c>
      <c r="D273">
        <v>117.48</v>
      </c>
      <c r="E273">
        <v>178</v>
      </c>
      <c r="F273">
        <v>234.96</v>
      </c>
      <c r="G273">
        <v>72.837600000000009</v>
      </c>
      <c r="H273">
        <v>28.480000000000004</v>
      </c>
      <c r="I273">
        <v>56.960000000000008</v>
      </c>
      <c r="J273">
        <v>0.24242424242424246</v>
      </c>
    </row>
    <row r="274" spans="1:10">
      <c r="A274">
        <v>6</v>
      </c>
      <c r="B274">
        <v>20</v>
      </c>
      <c r="C274">
        <v>150</v>
      </c>
      <c r="D274">
        <v>210</v>
      </c>
      <c r="E274">
        <v>900</v>
      </c>
      <c r="F274">
        <v>1260</v>
      </c>
      <c r="G274">
        <v>252</v>
      </c>
      <c r="H274">
        <v>60</v>
      </c>
      <c r="I274">
        <v>360</v>
      </c>
      <c r="J274">
        <v>0.2857142857142857</v>
      </c>
    </row>
    <row r="275" spans="1:10">
      <c r="A275">
        <v>14</v>
      </c>
      <c r="B275">
        <v>43</v>
      </c>
      <c r="C275">
        <v>44</v>
      </c>
      <c r="D275">
        <v>48.4</v>
      </c>
      <c r="E275">
        <v>616</v>
      </c>
      <c r="F275">
        <v>677.6</v>
      </c>
      <c r="G275">
        <v>291.36799999999999</v>
      </c>
      <c r="H275">
        <v>4.3999999999999986</v>
      </c>
      <c r="I275">
        <v>61.59999999999998</v>
      </c>
      <c r="J275">
        <v>9.090909090909087E-2</v>
      </c>
    </row>
    <row r="276" spans="1:10">
      <c r="A276">
        <v>10</v>
      </c>
      <c r="B276">
        <v>27</v>
      </c>
      <c r="C276">
        <v>121</v>
      </c>
      <c r="D276">
        <v>141.57</v>
      </c>
      <c r="E276">
        <v>1210</v>
      </c>
      <c r="F276">
        <v>1415.7</v>
      </c>
      <c r="G276">
        <v>382.23900000000003</v>
      </c>
      <c r="H276">
        <v>20.569999999999993</v>
      </c>
      <c r="I276">
        <v>205.69999999999993</v>
      </c>
      <c r="J276">
        <v>0.14529914529914525</v>
      </c>
    </row>
    <row r="277" spans="1:10">
      <c r="A277">
        <v>11</v>
      </c>
      <c r="B277">
        <v>13</v>
      </c>
      <c r="C277">
        <v>112</v>
      </c>
      <c r="D277">
        <v>146.72</v>
      </c>
      <c r="E277">
        <v>1232</v>
      </c>
      <c r="F277">
        <v>1613.92</v>
      </c>
      <c r="G277">
        <v>209.80960000000002</v>
      </c>
      <c r="H277">
        <v>34.72</v>
      </c>
      <c r="I277">
        <v>381.91999999999996</v>
      </c>
      <c r="J277">
        <v>0.23664122137404578</v>
      </c>
    </row>
    <row r="278" spans="1:10">
      <c r="A278">
        <v>4</v>
      </c>
      <c r="B278">
        <v>53</v>
      </c>
      <c r="C278">
        <v>90</v>
      </c>
      <c r="D278">
        <v>115.2</v>
      </c>
      <c r="E278">
        <v>360</v>
      </c>
      <c r="F278">
        <v>460.8</v>
      </c>
      <c r="G278">
        <v>244.22400000000002</v>
      </c>
      <c r="H278">
        <v>25.200000000000003</v>
      </c>
      <c r="I278">
        <v>100.80000000000001</v>
      </c>
      <c r="J278">
        <v>0.21875000000000003</v>
      </c>
    </row>
    <row r="279" spans="1:10">
      <c r="A279">
        <v>9</v>
      </c>
      <c r="B279">
        <v>19</v>
      </c>
      <c r="C279">
        <v>83</v>
      </c>
      <c r="D279">
        <v>94.62</v>
      </c>
      <c r="E279">
        <v>747</v>
      </c>
      <c r="F279">
        <v>851.58</v>
      </c>
      <c r="G279">
        <v>161.80020000000002</v>
      </c>
      <c r="H279">
        <v>11.620000000000005</v>
      </c>
      <c r="I279">
        <v>104.58000000000004</v>
      </c>
      <c r="J279">
        <v>0.1228070175438597</v>
      </c>
    </row>
    <row r="280" spans="1:10">
      <c r="A280">
        <v>2</v>
      </c>
      <c r="B280">
        <v>48</v>
      </c>
      <c r="C280">
        <v>126</v>
      </c>
      <c r="D280">
        <v>162.54</v>
      </c>
      <c r="E280">
        <v>252</v>
      </c>
      <c r="F280">
        <v>325.08</v>
      </c>
      <c r="G280">
        <v>156.0384</v>
      </c>
      <c r="H280">
        <v>36.539999999999992</v>
      </c>
      <c r="I280">
        <v>73.079999999999984</v>
      </c>
      <c r="J280">
        <v>0.22480620155038755</v>
      </c>
    </row>
    <row r="281" spans="1:10">
      <c r="A281">
        <v>7</v>
      </c>
      <c r="B281">
        <v>45</v>
      </c>
      <c r="C281">
        <v>112</v>
      </c>
      <c r="D281">
        <v>146.72</v>
      </c>
      <c r="E281">
        <v>784</v>
      </c>
      <c r="F281">
        <v>1027.04</v>
      </c>
      <c r="G281">
        <v>462.16800000000001</v>
      </c>
      <c r="H281">
        <v>34.72</v>
      </c>
      <c r="I281">
        <v>243.04</v>
      </c>
      <c r="J281">
        <v>0.23664122137404581</v>
      </c>
    </row>
    <row r="282" spans="1:10">
      <c r="A282">
        <v>6</v>
      </c>
      <c r="B282">
        <v>8</v>
      </c>
      <c r="C282">
        <v>98</v>
      </c>
      <c r="D282">
        <v>103.88</v>
      </c>
      <c r="E282">
        <v>588</v>
      </c>
      <c r="F282">
        <v>623.28</v>
      </c>
      <c r="G282">
        <v>49.862400000000001</v>
      </c>
      <c r="H282">
        <v>5.8799999999999955</v>
      </c>
      <c r="I282">
        <v>35.279999999999973</v>
      </c>
      <c r="J282">
        <v>5.660377358490562E-2</v>
      </c>
    </row>
    <row r="283" spans="1:10">
      <c r="A283">
        <v>5</v>
      </c>
      <c r="B283">
        <v>39</v>
      </c>
      <c r="C283">
        <v>105</v>
      </c>
      <c r="D283">
        <v>142.80000000000001</v>
      </c>
      <c r="E283">
        <v>525</v>
      </c>
      <c r="F283">
        <v>714</v>
      </c>
      <c r="G283">
        <v>278.46000000000004</v>
      </c>
      <c r="H283">
        <v>37.800000000000011</v>
      </c>
      <c r="I283">
        <v>189.00000000000006</v>
      </c>
      <c r="J283">
        <v>0.26470588235294124</v>
      </c>
    </row>
    <row r="284" spans="1:10">
      <c r="A284">
        <v>8</v>
      </c>
      <c r="B284">
        <v>14</v>
      </c>
      <c r="C284">
        <v>120</v>
      </c>
      <c r="D284">
        <v>162</v>
      </c>
      <c r="E284">
        <v>960</v>
      </c>
      <c r="F284">
        <v>1296</v>
      </c>
      <c r="G284">
        <v>181.44000000000003</v>
      </c>
      <c r="H284">
        <v>42</v>
      </c>
      <c r="I284">
        <v>336</v>
      </c>
      <c r="J284">
        <v>0.25925925925925924</v>
      </c>
    </row>
    <row r="285" spans="1:10">
      <c r="A285">
        <v>15</v>
      </c>
      <c r="B285">
        <v>19</v>
      </c>
      <c r="C285">
        <v>148</v>
      </c>
      <c r="D285">
        <v>201.28</v>
      </c>
      <c r="E285">
        <v>2220</v>
      </c>
      <c r="F285">
        <v>3019.2</v>
      </c>
      <c r="G285">
        <v>573.64800000000002</v>
      </c>
      <c r="H285">
        <v>53.28</v>
      </c>
      <c r="I285">
        <v>799.2</v>
      </c>
      <c r="J285">
        <v>0.26470588235294124</v>
      </c>
    </row>
    <row r="286" spans="1:10">
      <c r="A286">
        <v>14</v>
      </c>
      <c r="B286">
        <v>44</v>
      </c>
      <c r="C286">
        <v>134</v>
      </c>
      <c r="D286">
        <v>156.78</v>
      </c>
      <c r="E286">
        <v>1876</v>
      </c>
      <c r="F286">
        <v>2194.92</v>
      </c>
      <c r="G286">
        <v>965.76480000000004</v>
      </c>
      <c r="H286">
        <v>22.78</v>
      </c>
      <c r="I286">
        <v>318.92</v>
      </c>
      <c r="J286">
        <v>0.14529914529914531</v>
      </c>
    </row>
    <row r="287" spans="1:10">
      <c r="A287">
        <v>11</v>
      </c>
      <c r="B287">
        <v>0</v>
      </c>
      <c r="C287">
        <v>13</v>
      </c>
      <c r="D287">
        <v>16.64</v>
      </c>
      <c r="E287">
        <v>143</v>
      </c>
      <c r="F287">
        <v>183.04</v>
      </c>
      <c r="G287">
        <v>0</v>
      </c>
      <c r="H287">
        <v>3.6400000000000006</v>
      </c>
      <c r="I287">
        <v>40.040000000000006</v>
      </c>
      <c r="J287">
        <v>0.21875000000000006</v>
      </c>
    </row>
    <row r="288" spans="1:10">
      <c r="A288">
        <v>6</v>
      </c>
      <c r="B288">
        <v>27</v>
      </c>
      <c r="C288">
        <v>141</v>
      </c>
      <c r="D288">
        <v>149.46</v>
      </c>
      <c r="E288">
        <v>846</v>
      </c>
      <c r="F288">
        <v>896.76</v>
      </c>
      <c r="G288">
        <v>242.12520000000001</v>
      </c>
      <c r="H288">
        <v>8.460000000000008</v>
      </c>
      <c r="I288">
        <v>50.760000000000048</v>
      </c>
      <c r="J288">
        <v>5.6603773584905717E-2</v>
      </c>
    </row>
    <row r="289" spans="1:10">
      <c r="A289">
        <v>9</v>
      </c>
      <c r="B289">
        <v>20</v>
      </c>
      <c r="C289">
        <v>138</v>
      </c>
      <c r="D289">
        <v>173.88</v>
      </c>
      <c r="E289">
        <v>1242</v>
      </c>
      <c r="F289">
        <v>1564.92</v>
      </c>
      <c r="G289">
        <v>312.98400000000004</v>
      </c>
      <c r="H289">
        <v>35.879999999999995</v>
      </c>
      <c r="I289">
        <v>322.91999999999996</v>
      </c>
      <c r="J289">
        <v>0.20634920634920631</v>
      </c>
    </row>
    <row r="290" spans="1:10">
      <c r="A290">
        <v>9</v>
      </c>
      <c r="B290">
        <v>17</v>
      </c>
      <c r="C290">
        <v>133</v>
      </c>
      <c r="D290">
        <v>155.61000000000001</v>
      </c>
      <c r="E290">
        <v>1197</v>
      </c>
      <c r="F290">
        <v>1400.49</v>
      </c>
      <c r="G290">
        <v>238.08330000000001</v>
      </c>
      <c r="H290">
        <v>22.610000000000014</v>
      </c>
      <c r="I290">
        <v>203.49000000000012</v>
      </c>
      <c r="J290">
        <v>0.14529914529914539</v>
      </c>
    </row>
    <row r="291" spans="1:10">
      <c r="A291">
        <v>8</v>
      </c>
      <c r="B291">
        <v>28</v>
      </c>
      <c r="C291">
        <v>112</v>
      </c>
      <c r="D291">
        <v>146.72</v>
      </c>
      <c r="E291">
        <v>896</v>
      </c>
      <c r="F291">
        <v>1173.76</v>
      </c>
      <c r="G291">
        <v>328.65280000000001</v>
      </c>
      <c r="H291">
        <v>34.72</v>
      </c>
      <c r="I291">
        <v>277.76</v>
      </c>
      <c r="J291">
        <v>0.23664122137404581</v>
      </c>
    </row>
    <row r="292" spans="1:10">
      <c r="A292">
        <v>6</v>
      </c>
      <c r="B292">
        <v>27</v>
      </c>
      <c r="C292">
        <v>37</v>
      </c>
      <c r="D292">
        <v>49.21</v>
      </c>
      <c r="E292">
        <v>222</v>
      </c>
      <c r="F292">
        <v>295.26</v>
      </c>
      <c r="G292">
        <v>79.720200000000006</v>
      </c>
      <c r="H292">
        <v>12.21</v>
      </c>
      <c r="I292">
        <v>73.260000000000005</v>
      </c>
      <c r="J292">
        <v>0.24812030075187971</v>
      </c>
    </row>
    <row r="293" spans="1:10">
      <c r="A293">
        <v>6</v>
      </c>
      <c r="B293">
        <v>27</v>
      </c>
      <c r="C293">
        <v>105</v>
      </c>
      <c r="D293">
        <v>142.80000000000001</v>
      </c>
      <c r="E293">
        <v>630</v>
      </c>
      <c r="F293">
        <v>856.80000000000007</v>
      </c>
      <c r="G293">
        <v>231.33600000000004</v>
      </c>
      <c r="H293">
        <v>37.800000000000011</v>
      </c>
      <c r="I293">
        <v>226.80000000000007</v>
      </c>
      <c r="J293">
        <v>0.26470588235294124</v>
      </c>
    </row>
    <row r="294" spans="1:10">
      <c r="A294">
        <v>11</v>
      </c>
      <c r="B294">
        <v>31</v>
      </c>
      <c r="C294">
        <v>133</v>
      </c>
      <c r="D294">
        <v>155.61000000000001</v>
      </c>
      <c r="E294">
        <v>1463</v>
      </c>
      <c r="F294">
        <v>1711.71</v>
      </c>
      <c r="G294">
        <v>530.63009999999997</v>
      </c>
      <c r="H294">
        <v>22.610000000000014</v>
      </c>
      <c r="I294">
        <v>248.71000000000015</v>
      </c>
      <c r="J294">
        <v>0.14529914529914539</v>
      </c>
    </row>
    <row r="295" spans="1:10">
      <c r="A295">
        <v>3</v>
      </c>
      <c r="B295">
        <v>35</v>
      </c>
      <c r="C295">
        <v>44</v>
      </c>
      <c r="D295">
        <v>48.84</v>
      </c>
      <c r="E295">
        <v>132</v>
      </c>
      <c r="F295">
        <v>146.52000000000001</v>
      </c>
      <c r="G295">
        <v>51.282000000000004</v>
      </c>
      <c r="H295">
        <v>4.8400000000000034</v>
      </c>
      <c r="I295">
        <v>14.52000000000001</v>
      </c>
      <c r="J295">
        <v>9.9099099099099155E-2</v>
      </c>
    </row>
    <row r="296" spans="1:10">
      <c r="A296">
        <v>14</v>
      </c>
      <c r="B296">
        <v>14</v>
      </c>
      <c r="C296">
        <v>89</v>
      </c>
      <c r="D296">
        <v>117.48</v>
      </c>
      <c r="E296">
        <v>1246</v>
      </c>
      <c r="F296">
        <v>1644.72</v>
      </c>
      <c r="G296">
        <v>230.26080000000002</v>
      </c>
      <c r="H296">
        <v>28.480000000000004</v>
      </c>
      <c r="I296">
        <v>398.72</v>
      </c>
      <c r="J296">
        <v>0.24242424242424243</v>
      </c>
    </row>
    <row r="297" spans="1:10">
      <c r="A297">
        <v>13</v>
      </c>
      <c r="B297">
        <v>7</v>
      </c>
      <c r="C297">
        <v>148</v>
      </c>
      <c r="D297">
        <v>164.28</v>
      </c>
      <c r="E297">
        <v>1924</v>
      </c>
      <c r="F297">
        <v>2135.64</v>
      </c>
      <c r="G297">
        <v>149.4948</v>
      </c>
      <c r="H297">
        <v>16.28</v>
      </c>
      <c r="I297">
        <v>211.64000000000001</v>
      </c>
      <c r="J297">
        <v>9.9099099099099114E-2</v>
      </c>
    </row>
    <row r="298" spans="1:10">
      <c r="A298">
        <v>8</v>
      </c>
      <c r="B298">
        <v>29</v>
      </c>
      <c r="C298">
        <v>18</v>
      </c>
      <c r="D298">
        <v>24.66</v>
      </c>
      <c r="E298">
        <v>144</v>
      </c>
      <c r="F298">
        <v>197.28</v>
      </c>
      <c r="G298">
        <v>57.211199999999998</v>
      </c>
      <c r="H298">
        <v>6.66</v>
      </c>
      <c r="I298">
        <v>53.28</v>
      </c>
      <c r="J298">
        <v>0.27007299270072993</v>
      </c>
    </row>
    <row r="299" spans="1:10">
      <c r="A299">
        <v>3</v>
      </c>
      <c r="B299">
        <v>10</v>
      </c>
      <c r="C299">
        <v>37</v>
      </c>
      <c r="D299">
        <v>41.81</v>
      </c>
      <c r="E299">
        <v>111</v>
      </c>
      <c r="F299">
        <v>125.43</v>
      </c>
      <c r="G299">
        <v>12.543000000000001</v>
      </c>
      <c r="H299">
        <v>4.8100000000000023</v>
      </c>
      <c r="I299">
        <v>14.430000000000007</v>
      </c>
      <c r="J299">
        <v>0.11504424778761067</v>
      </c>
    </row>
    <row r="300" spans="1:10">
      <c r="A300">
        <v>1</v>
      </c>
      <c r="B300">
        <v>35</v>
      </c>
      <c r="C300">
        <v>89</v>
      </c>
      <c r="D300">
        <v>117.48</v>
      </c>
      <c r="E300">
        <v>89</v>
      </c>
      <c r="F300">
        <v>117.48</v>
      </c>
      <c r="G300">
        <v>41.118000000000002</v>
      </c>
      <c r="H300">
        <v>28.480000000000004</v>
      </c>
      <c r="I300">
        <v>28.480000000000004</v>
      </c>
      <c r="J300">
        <v>0.24242424242424246</v>
      </c>
    </row>
    <row r="301" spans="1:10">
      <c r="A301">
        <v>13</v>
      </c>
      <c r="B301">
        <v>25</v>
      </c>
      <c r="C301">
        <v>105</v>
      </c>
      <c r="D301">
        <v>142.80000000000001</v>
      </c>
      <c r="E301">
        <v>1365</v>
      </c>
      <c r="F301">
        <v>1856.4</v>
      </c>
      <c r="G301">
        <v>464.1</v>
      </c>
      <c r="H301">
        <v>37.800000000000011</v>
      </c>
      <c r="I301">
        <v>491.40000000000015</v>
      </c>
      <c r="J301">
        <v>0.26470588235294124</v>
      </c>
    </row>
    <row r="302" spans="1:10">
      <c r="A302">
        <v>6</v>
      </c>
      <c r="B302">
        <v>18</v>
      </c>
      <c r="C302">
        <v>73</v>
      </c>
      <c r="D302">
        <v>94.17</v>
      </c>
      <c r="E302">
        <v>438</v>
      </c>
      <c r="F302">
        <v>565.02</v>
      </c>
      <c r="G302">
        <v>101.70359999999999</v>
      </c>
      <c r="H302">
        <v>21.17</v>
      </c>
      <c r="I302">
        <v>127.02000000000001</v>
      </c>
      <c r="J302">
        <v>0.22480620155038764</v>
      </c>
    </row>
    <row r="303" spans="1:10">
      <c r="A303">
        <v>6</v>
      </c>
      <c r="B303">
        <v>36</v>
      </c>
      <c r="C303">
        <v>112</v>
      </c>
      <c r="D303">
        <v>122.08</v>
      </c>
      <c r="E303">
        <v>672</v>
      </c>
      <c r="F303">
        <v>732.48</v>
      </c>
      <c r="G303">
        <v>263.69279999999998</v>
      </c>
      <c r="H303">
        <v>10.079999999999998</v>
      </c>
      <c r="I303">
        <v>60.47999999999999</v>
      </c>
      <c r="J303">
        <v>8.2568807339449532E-2</v>
      </c>
    </row>
    <row r="304" spans="1:10">
      <c r="A304">
        <v>15</v>
      </c>
      <c r="B304">
        <v>10</v>
      </c>
      <c r="C304">
        <v>13</v>
      </c>
      <c r="D304">
        <v>16.64</v>
      </c>
      <c r="E304">
        <v>195</v>
      </c>
      <c r="F304">
        <v>249.6</v>
      </c>
      <c r="G304">
        <v>24.96</v>
      </c>
      <c r="H304">
        <v>3.6400000000000006</v>
      </c>
      <c r="I304">
        <v>54.600000000000009</v>
      </c>
      <c r="J304">
        <v>0.21875000000000003</v>
      </c>
    </row>
    <row r="305" spans="1:10">
      <c r="A305">
        <v>8</v>
      </c>
      <c r="B305">
        <v>11</v>
      </c>
      <c r="C305">
        <v>90</v>
      </c>
      <c r="D305">
        <v>96.3</v>
      </c>
      <c r="E305">
        <v>720</v>
      </c>
      <c r="F305">
        <v>770.4</v>
      </c>
      <c r="G305">
        <v>84.744</v>
      </c>
      <c r="H305">
        <v>6.2999999999999972</v>
      </c>
      <c r="I305">
        <v>50.399999999999977</v>
      </c>
      <c r="J305">
        <v>6.5420560747663517E-2</v>
      </c>
    </row>
    <row r="306" spans="1:10">
      <c r="A306">
        <v>7</v>
      </c>
      <c r="B306">
        <v>38</v>
      </c>
      <c r="C306">
        <v>73</v>
      </c>
      <c r="D306">
        <v>94.17</v>
      </c>
      <c r="E306">
        <v>511</v>
      </c>
      <c r="F306">
        <v>659.19</v>
      </c>
      <c r="G306">
        <v>250.49220000000003</v>
      </c>
      <c r="H306">
        <v>21.17</v>
      </c>
      <c r="I306">
        <v>148.19</v>
      </c>
      <c r="J306">
        <v>0.22480620155038758</v>
      </c>
    </row>
    <row r="307" spans="1:10">
      <c r="A307">
        <v>15</v>
      </c>
      <c r="B307">
        <v>23</v>
      </c>
      <c r="C307">
        <v>133</v>
      </c>
      <c r="D307">
        <v>155.61000000000001</v>
      </c>
      <c r="E307">
        <v>1995</v>
      </c>
      <c r="F307">
        <v>2334.15</v>
      </c>
      <c r="G307">
        <v>536.85450000000003</v>
      </c>
      <c r="H307">
        <v>22.610000000000014</v>
      </c>
      <c r="I307">
        <v>339.1500000000002</v>
      </c>
      <c r="J307">
        <v>0.14529914529914539</v>
      </c>
    </row>
    <row r="308" spans="1:10">
      <c r="A308">
        <v>15</v>
      </c>
      <c r="B308">
        <v>54</v>
      </c>
      <c r="C308">
        <v>67</v>
      </c>
      <c r="D308">
        <v>85.76</v>
      </c>
      <c r="E308">
        <v>1005</v>
      </c>
      <c r="F308">
        <v>1286.4000000000001</v>
      </c>
      <c r="G308">
        <v>694.65600000000006</v>
      </c>
      <c r="H308">
        <v>18.760000000000005</v>
      </c>
      <c r="I308">
        <v>281.40000000000009</v>
      </c>
      <c r="J308">
        <v>0.21875000000000006</v>
      </c>
    </row>
    <row r="309" spans="1:10">
      <c r="A309">
        <v>13</v>
      </c>
      <c r="B309">
        <v>53</v>
      </c>
      <c r="C309">
        <v>18</v>
      </c>
      <c r="D309">
        <v>24.66</v>
      </c>
      <c r="E309">
        <v>234</v>
      </c>
      <c r="F309">
        <v>320.58</v>
      </c>
      <c r="G309">
        <v>169.9074</v>
      </c>
      <c r="H309">
        <v>6.66</v>
      </c>
      <c r="I309">
        <v>86.58</v>
      </c>
      <c r="J309">
        <v>0.27007299270072993</v>
      </c>
    </row>
    <row r="310" spans="1:10">
      <c r="A310">
        <v>2</v>
      </c>
      <c r="B310">
        <v>38</v>
      </c>
      <c r="C310">
        <v>44</v>
      </c>
      <c r="D310">
        <v>48.84</v>
      </c>
      <c r="E310">
        <v>88</v>
      </c>
      <c r="F310">
        <v>97.68</v>
      </c>
      <c r="G310">
        <v>37.118400000000001</v>
      </c>
      <c r="H310">
        <v>4.8400000000000034</v>
      </c>
      <c r="I310">
        <v>9.6800000000000068</v>
      </c>
      <c r="J310">
        <v>9.9099099099099155E-2</v>
      </c>
    </row>
    <row r="311" spans="1:10">
      <c r="A311">
        <v>1</v>
      </c>
      <c r="B311">
        <v>33</v>
      </c>
      <c r="C311">
        <v>71</v>
      </c>
      <c r="D311">
        <v>80.94</v>
      </c>
      <c r="E311">
        <v>71</v>
      </c>
      <c r="F311">
        <v>80.94</v>
      </c>
      <c r="G311">
        <v>26.7102</v>
      </c>
      <c r="H311">
        <v>9.9399999999999977</v>
      </c>
      <c r="I311">
        <v>9.9399999999999977</v>
      </c>
      <c r="J311">
        <v>0.12280701754385963</v>
      </c>
    </row>
    <row r="312" spans="1:10">
      <c r="A312">
        <v>6</v>
      </c>
      <c r="B312">
        <v>32</v>
      </c>
      <c r="C312">
        <v>76</v>
      </c>
      <c r="D312">
        <v>82.08</v>
      </c>
      <c r="E312">
        <v>456</v>
      </c>
      <c r="F312">
        <v>492.48</v>
      </c>
      <c r="G312">
        <v>157.59360000000001</v>
      </c>
      <c r="H312">
        <v>6.0799999999999983</v>
      </c>
      <c r="I312">
        <v>36.47999999999999</v>
      </c>
      <c r="J312">
        <v>7.4074074074074056E-2</v>
      </c>
    </row>
    <row r="313" spans="1:10">
      <c r="A313">
        <v>3</v>
      </c>
      <c r="B313">
        <v>36</v>
      </c>
      <c r="C313">
        <v>148</v>
      </c>
      <c r="D313">
        <v>201.28</v>
      </c>
      <c r="E313">
        <v>444</v>
      </c>
      <c r="F313">
        <v>603.84</v>
      </c>
      <c r="G313">
        <v>217.38239999999999</v>
      </c>
      <c r="H313">
        <v>53.28</v>
      </c>
      <c r="I313">
        <v>159.84</v>
      </c>
      <c r="J313">
        <v>0.26470588235294118</v>
      </c>
    </row>
    <row r="314" spans="1:10">
      <c r="A314">
        <v>11</v>
      </c>
      <c r="B314">
        <v>37</v>
      </c>
      <c r="C314">
        <v>44</v>
      </c>
      <c r="D314">
        <v>48.84</v>
      </c>
      <c r="E314">
        <v>484</v>
      </c>
      <c r="F314">
        <v>537.24</v>
      </c>
      <c r="G314">
        <v>198.77879999999999</v>
      </c>
      <c r="H314">
        <v>4.8400000000000034</v>
      </c>
      <c r="I314">
        <v>53.240000000000038</v>
      </c>
      <c r="J314">
        <v>9.9099099099099169E-2</v>
      </c>
    </row>
    <row r="315" spans="1:10">
      <c r="A315">
        <v>12</v>
      </c>
      <c r="B315">
        <v>54</v>
      </c>
      <c r="C315">
        <v>95</v>
      </c>
      <c r="D315">
        <v>119.7</v>
      </c>
      <c r="E315">
        <v>1140</v>
      </c>
      <c r="F315">
        <v>1436.4</v>
      </c>
      <c r="G315">
        <v>775.65600000000006</v>
      </c>
      <c r="H315">
        <v>24.700000000000003</v>
      </c>
      <c r="I315">
        <v>296.40000000000003</v>
      </c>
      <c r="J315">
        <v>0.20634920634920637</v>
      </c>
    </row>
    <row r="316" spans="1:10">
      <c r="A316">
        <v>2</v>
      </c>
      <c r="B316">
        <v>28</v>
      </c>
      <c r="C316">
        <v>13</v>
      </c>
      <c r="D316">
        <v>16.64</v>
      </c>
      <c r="E316">
        <v>26</v>
      </c>
      <c r="F316">
        <v>33.28</v>
      </c>
      <c r="G316">
        <v>9.3184000000000005</v>
      </c>
      <c r="H316">
        <v>3.6400000000000006</v>
      </c>
      <c r="I316">
        <v>7.2800000000000011</v>
      </c>
      <c r="J316">
        <v>0.21875000000000003</v>
      </c>
    </row>
    <row r="317" spans="1:10">
      <c r="A317">
        <v>13</v>
      </c>
      <c r="B317">
        <v>8</v>
      </c>
      <c r="C317">
        <v>18</v>
      </c>
      <c r="D317">
        <v>24.66</v>
      </c>
      <c r="E317">
        <v>234</v>
      </c>
      <c r="F317">
        <v>320.58</v>
      </c>
      <c r="G317">
        <v>25.6464</v>
      </c>
      <c r="H317">
        <v>6.66</v>
      </c>
      <c r="I317">
        <v>86.58</v>
      </c>
      <c r="J317">
        <v>0.27007299270072993</v>
      </c>
    </row>
    <row r="318" spans="1:10">
      <c r="A318">
        <v>2</v>
      </c>
      <c r="B318">
        <v>51</v>
      </c>
      <c r="C318">
        <v>150</v>
      </c>
      <c r="D318">
        <v>210</v>
      </c>
      <c r="E318">
        <v>300</v>
      </c>
      <c r="F318">
        <v>420</v>
      </c>
      <c r="G318">
        <v>214.20000000000002</v>
      </c>
      <c r="H318">
        <v>60</v>
      </c>
      <c r="I318">
        <v>120</v>
      </c>
      <c r="J318">
        <v>0.2857142857142857</v>
      </c>
    </row>
    <row r="319" spans="1:10">
      <c r="A319">
        <v>10</v>
      </c>
      <c r="B319">
        <v>11</v>
      </c>
      <c r="C319">
        <v>48</v>
      </c>
      <c r="D319">
        <v>57.12</v>
      </c>
      <c r="E319">
        <v>480</v>
      </c>
      <c r="F319">
        <v>571.20000000000005</v>
      </c>
      <c r="G319">
        <v>62.832000000000008</v>
      </c>
      <c r="H319">
        <v>9.1199999999999974</v>
      </c>
      <c r="I319">
        <v>91.199999999999974</v>
      </c>
      <c r="J319">
        <v>0.15966386554621842</v>
      </c>
    </row>
    <row r="320" spans="1:10">
      <c r="A320">
        <v>6</v>
      </c>
      <c r="B320">
        <v>36</v>
      </c>
      <c r="C320">
        <v>138</v>
      </c>
      <c r="D320">
        <v>173.88</v>
      </c>
      <c r="E320">
        <v>828</v>
      </c>
      <c r="F320">
        <v>1043.28</v>
      </c>
      <c r="G320">
        <v>375.58079999999995</v>
      </c>
      <c r="H320">
        <v>35.879999999999995</v>
      </c>
      <c r="I320">
        <v>215.27999999999997</v>
      </c>
      <c r="J320">
        <v>0.20634920634920634</v>
      </c>
    </row>
    <row r="321" spans="1:10">
      <c r="A321">
        <v>9</v>
      </c>
      <c r="B321">
        <v>12</v>
      </c>
      <c r="C321">
        <v>89</v>
      </c>
      <c r="D321">
        <v>117.48</v>
      </c>
      <c r="E321">
        <v>801</v>
      </c>
      <c r="F321">
        <v>1057.32</v>
      </c>
      <c r="G321">
        <v>126.87839999999998</v>
      </c>
      <c r="H321">
        <v>28.480000000000004</v>
      </c>
      <c r="I321">
        <v>256.32000000000005</v>
      </c>
      <c r="J321">
        <v>0.24242424242424249</v>
      </c>
    </row>
    <row r="322" spans="1:10">
      <c r="A322">
        <v>2</v>
      </c>
      <c r="B322">
        <v>22</v>
      </c>
      <c r="C322">
        <v>98</v>
      </c>
      <c r="D322">
        <v>103.88</v>
      </c>
      <c r="E322">
        <v>196</v>
      </c>
      <c r="F322">
        <v>207.76</v>
      </c>
      <c r="G322">
        <v>45.7072</v>
      </c>
      <c r="H322">
        <v>5.8799999999999955</v>
      </c>
      <c r="I322">
        <v>11.759999999999991</v>
      </c>
      <c r="J322">
        <v>5.660377358490562E-2</v>
      </c>
    </row>
    <row r="323" spans="1:10">
      <c r="A323">
        <v>11</v>
      </c>
      <c r="B323">
        <v>24</v>
      </c>
      <c r="C323">
        <v>148</v>
      </c>
      <c r="D323">
        <v>201.28</v>
      </c>
      <c r="E323">
        <v>1628</v>
      </c>
      <c r="F323">
        <v>2214.08</v>
      </c>
      <c r="G323">
        <v>531.37919999999997</v>
      </c>
      <c r="H323">
        <v>53.28</v>
      </c>
      <c r="I323">
        <v>586.08000000000004</v>
      </c>
      <c r="J323">
        <v>0.26470588235294118</v>
      </c>
    </row>
    <row r="324" spans="1:10">
      <c r="A324">
        <v>12</v>
      </c>
      <c r="B324">
        <v>1</v>
      </c>
      <c r="C324">
        <v>89</v>
      </c>
      <c r="D324">
        <v>117.48</v>
      </c>
      <c r="E324">
        <v>1068</v>
      </c>
      <c r="F324">
        <v>1409.76</v>
      </c>
      <c r="G324">
        <v>14.0976</v>
      </c>
      <c r="H324">
        <v>28.480000000000004</v>
      </c>
      <c r="I324">
        <v>341.76000000000005</v>
      </c>
      <c r="J324">
        <v>0.24242424242424246</v>
      </c>
    </row>
    <row r="325" spans="1:10">
      <c r="A325">
        <v>13</v>
      </c>
      <c r="B325">
        <v>30</v>
      </c>
      <c r="C325">
        <v>98</v>
      </c>
      <c r="D325">
        <v>103.88</v>
      </c>
      <c r="E325">
        <v>1274</v>
      </c>
      <c r="F325">
        <v>1350.44</v>
      </c>
      <c r="G325">
        <v>405.13200000000001</v>
      </c>
      <c r="H325">
        <v>5.8799999999999955</v>
      </c>
      <c r="I325">
        <v>76.439999999999941</v>
      </c>
      <c r="J325">
        <v>5.6603773584905613E-2</v>
      </c>
    </row>
    <row r="326" spans="1:10">
      <c r="A326">
        <v>2</v>
      </c>
      <c r="B326">
        <v>7</v>
      </c>
      <c r="C326">
        <v>105</v>
      </c>
      <c r="D326">
        <v>142.80000000000001</v>
      </c>
      <c r="E326">
        <v>210</v>
      </c>
      <c r="F326">
        <v>285.60000000000002</v>
      </c>
      <c r="G326">
        <v>19.992000000000004</v>
      </c>
      <c r="H326">
        <v>37.800000000000011</v>
      </c>
      <c r="I326">
        <v>75.600000000000023</v>
      </c>
      <c r="J326">
        <v>0.26470588235294124</v>
      </c>
    </row>
    <row r="327" spans="1:10">
      <c r="A327">
        <v>3</v>
      </c>
      <c r="B327">
        <v>9</v>
      </c>
      <c r="C327">
        <v>105</v>
      </c>
      <c r="D327">
        <v>142.80000000000001</v>
      </c>
      <c r="E327">
        <v>315</v>
      </c>
      <c r="F327">
        <v>428.4</v>
      </c>
      <c r="G327">
        <v>38.555999999999997</v>
      </c>
      <c r="H327">
        <v>37.800000000000011</v>
      </c>
      <c r="I327">
        <v>113.40000000000003</v>
      </c>
      <c r="J327">
        <v>0.26470588235294129</v>
      </c>
    </row>
    <row r="328" spans="1:10">
      <c r="A328">
        <v>2</v>
      </c>
      <c r="B328">
        <v>5</v>
      </c>
      <c r="C328">
        <v>90</v>
      </c>
      <c r="D328">
        <v>115.2</v>
      </c>
      <c r="E328">
        <v>180</v>
      </c>
      <c r="F328">
        <v>230.4</v>
      </c>
      <c r="G328">
        <v>11.520000000000001</v>
      </c>
      <c r="H328">
        <v>25.200000000000003</v>
      </c>
      <c r="I328">
        <v>50.400000000000006</v>
      </c>
      <c r="J328">
        <v>0.21875000000000003</v>
      </c>
    </row>
    <row r="329" spans="1:10">
      <c r="A329">
        <v>7</v>
      </c>
      <c r="B329">
        <v>24</v>
      </c>
      <c r="C329">
        <v>18</v>
      </c>
      <c r="D329">
        <v>24.66</v>
      </c>
      <c r="E329">
        <v>126</v>
      </c>
      <c r="F329">
        <v>172.62</v>
      </c>
      <c r="G329">
        <v>41.428800000000003</v>
      </c>
      <c r="H329">
        <v>6.66</v>
      </c>
      <c r="I329">
        <v>46.620000000000005</v>
      </c>
      <c r="J329">
        <v>0.27007299270072993</v>
      </c>
    </row>
    <row r="330" spans="1:10">
      <c r="A330">
        <v>12</v>
      </c>
      <c r="B330">
        <v>48</v>
      </c>
      <c r="C330">
        <v>37</v>
      </c>
      <c r="D330">
        <v>42.55</v>
      </c>
      <c r="E330">
        <v>444</v>
      </c>
      <c r="F330">
        <v>510.6</v>
      </c>
      <c r="G330">
        <v>245.08799999999999</v>
      </c>
      <c r="H330">
        <v>5.5499999999999972</v>
      </c>
      <c r="I330">
        <v>66.599999999999966</v>
      </c>
      <c r="J330">
        <v>0.13043478260869559</v>
      </c>
    </row>
    <row r="331" spans="1:10">
      <c r="A331">
        <v>9</v>
      </c>
      <c r="B331">
        <v>24</v>
      </c>
      <c r="C331">
        <v>105</v>
      </c>
      <c r="D331">
        <v>142.80000000000001</v>
      </c>
      <c r="E331">
        <v>945</v>
      </c>
      <c r="F331">
        <v>1285.2</v>
      </c>
      <c r="G331">
        <v>308.44799999999998</v>
      </c>
      <c r="H331">
        <v>37.800000000000011</v>
      </c>
      <c r="I331">
        <v>340.2000000000001</v>
      </c>
      <c r="J331">
        <v>0.26470588235294124</v>
      </c>
    </row>
    <row r="332" spans="1:10">
      <c r="A332">
        <v>14</v>
      </c>
      <c r="B332">
        <v>42</v>
      </c>
      <c r="C332">
        <v>13</v>
      </c>
      <c r="D332">
        <v>16.64</v>
      </c>
      <c r="E332">
        <v>182</v>
      </c>
      <c r="F332">
        <v>232.96</v>
      </c>
      <c r="G332">
        <v>97.843199999999996</v>
      </c>
      <c r="H332">
        <v>3.6400000000000006</v>
      </c>
      <c r="I332">
        <v>50.960000000000008</v>
      </c>
      <c r="J332">
        <v>0.21875000000000003</v>
      </c>
    </row>
    <row r="333" spans="1:10">
      <c r="A333">
        <v>9</v>
      </c>
      <c r="B333">
        <v>36</v>
      </c>
      <c r="C333">
        <v>138</v>
      </c>
      <c r="D333">
        <v>173.88</v>
      </c>
      <c r="E333">
        <v>1242</v>
      </c>
      <c r="F333">
        <v>1564.92</v>
      </c>
      <c r="G333">
        <v>563.37120000000004</v>
      </c>
      <c r="H333">
        <v>35.879999999999995</v>
      </c>
      <c r="I333">
        <v>322.91999999999996</v>
      </c>
      <c r="J333">
        <v>0.20634920634920631</v>
      </c>
    </row>
    <row r="334" spans="1:10">
      <c r="A334">
        <v>2</v>
      </c>
      <c r="B334">
        <v>36</v>
      </c>
      <c r="C334">
        <v>37</v>
      </c>
      <c r="D334">
        <v>49.21</v>
      </c>
      <c r="E334">
        <v>74</v>
      </c>
      <c r="F334">
        <v>98.42</v>
      </c>
      <c r="G334">
        <v>35.431199999999997</v>
      </c>
      <c r="H334">
        <v>12.21</v>
      </c>
      <c r="I334">
        <v>24.42</v>
      </c>
      <c r="J334">
        <v>0.24812030075187971</v>
      </c>
    </row>
    <row r="335" spans="1:10">
      <c r="A335">
        <v>4</v>
      </c>
      <c r="B335">
        <v>38</v>
      </c>
      <c r="C335">
        <v>73</v>
      </c>
      <c r="D335">
        <v>94.17</v>
      </c>
      <c r="E335">
        <v>292</v>
      </c>
      <c r="F335">
        <v>376.68</v>
      </c>
      <c r="G335">
        <v>143.13839999999999</v>
      </c>
      <c r="H335">
        <v>21.17</v>
      </c>
      <c r="I335">
        <v>84.68</v>
      </c>
      <c r="J335">
        <v>0.22480620155038761</v>
      </c>
    </row>
    <row r="336" spans="1:10">
      <c r="A336">
        <v>2</v>
      </c>
      <c r="B336">
        <v>2</v>
      </c>
      <c r="C336">
        <v>148</v>
      </c>
      <c r="D336">
        <v>201.28</v>
      </c>
      <c r="E336">
        <v>296</v>
      </c>
      <c r="F336">
        <v>402.56</v>
      </c>
      <c r="G336">
        <v>8.0511999999999997</v>
      </c>
      <c r="H336">
        <v>53.28</v>
      </c>
      <c r="I336">
        <v>106.56</v>
      </c>
      <c r="J336">
        <v>0.26470588235294118</v>
      </c>
    </row>
    <row r="337" spans="1:10">
      <c r="A337">
        <v>14</v>
      </c>
      <c r="B337">
        <v>2</v>
      </c>
      <c r="C337">
        <v>18</v>
      </c>
      <c r="D337">
        <v>24.66</v>
      </c>
      <c r="E337">
        <v>252</v>
      </c>
      <c r="F337">
        <v>345.24</v>
      </c>
      <c r="G337">
        <v>6.9048000000000007</v>
      </c>
      <c r="H337">
        <v>6.66</v>
      </c>
      <c r="I337">
        <v>93.240000000000009</v>
      </c>
      <c r="J337">
        <v>0.27007299270072993</v>
      </c>
    </row>
    <row r="338" spans="1:10">
      <c r="A338">
        <v>15</v>
      </c>
      <c r="B338">
        <v>39</v>
      </c>
      <c r="C338">
        <v>76</v>
      </c>
      <c r="D338">
        <v>82.08</v>
      </c>
      <c r="E338">
        <v>1140</v>
      </c>
      <c r="F338">
        <v>1231.2</v>
      </c>
      <c r="G338">
        <v>480.16800000000001</v>
      </c>
      <c r="H338">
        <v>6.0799999999999983</v>
      </c>
      <c r="I338">
        <v>91.199999999999974</v>
      </c>
      <c r="J338">
        <v>7.4074074074074056E-2</v>
      </c>
    </row>
    <row r="339" spans="1:10">
      <c r="A339">
        <v>4</v>
      </c>
      <c r="B339">
        <v>0</v>
      </c>
      <c r="C339">
        <v>55</v>
      </c>
      <c r="D339">
        <v>58.3</v>
      </c>
      <c r="E339">
        <v>220</v>
      </c>
      <c r="F339">
        <v>233.2</v>
      </c>
      <c r="G339">
        <v>0</v>
      </c>
      <c r="H339">
        <v>3.2999999999999972</v>
      </c>
      <c r="I339">
        <v>13.199999999999989</v>
      </c>
      <c r="J339">
        <v>5.6603773584905613E-2</v>
      </c>
    </row>
    <row r="340" spans="1:10">
      <c r="A340">
        <v>9</v>
      </c>
      <c r="B340">
        <v>17</v>
      </c>
      <c r="C340">
        <v>44</v>
      </c>
      <c r="D340">
        <v>48.84</v>
      </c>
      <c r="E340">
        <v>396</v>
      </c>
      <c r="F340">
        <v>439.56000000000012</v>
      </c>
      <c r="G340">
        <v>74.725200000000029</v>
      </c>
      <c r="H340">
        <v>4.8400000000000034</v>
      </c>
      <c r="I340">
        <v>43.560000000000031</v>
      </c>
      <c r="J340">
        <v>9.9099099099099142E-2</v>
      </c>
    </row>
    <row r="341" spans="1:10">
      <c r="A341">
        <v>8</v>
      </c>
      <c r="B341">
        <v>40</v>
      </c>
      <c r="C341">
        <v>71</v>
      </c>
      <c r="D341">
        <v>80.94</v>
      </c>
      <c r="E341">
        <v>568</v>
      </c>
      <c r="F341">
        <v>647.52</v>
      </c>
      <c r="G341">
        <v>259.00799999999998</v>
      </c>
      <c r="H341">
        <v>9.9399999999999977</v>
      </c>
      <c r="I341">
        <v>79.519999999999982</v>
      </c>
      <c r="J341">
        <v>0.12280701754385963</v>
      </c>
    </row>
    <row r="342" spans="1:10">
      <c r="A342">
        <v>2</v>
      </c>
      <c r="B342">
        <v>26</v>
      </c>
      <c r="C342">
        <v>48</v>
      </c>
      <c r="D342">
        <v>57.12</v>
      </c>
      <c r="E342">
        <v>96</v>
      </c>
      <c r="F342">
        <v>114.24</v>
      </c>
      <c r="G342">
        <v>29.702400000000001</v>
      </c>
      <c r="H342">
        <v>9.1199999999999974</v>
      </c>
      <c r="I342">
        <v>18.239999999999995</v>
      </c>
      <c r="J342">
        <v>0.15966386554621845</v>
      </c>
    </row>
    <row r="343" spans="1:10">
      <c r="A343">
        <v>14</v>
      </c>
      <c r="B343">
        <v>20</v>
      </c>
      <c r="C343">
        <v>112</v>
      </c>
      <c r="D343">
        <v>146.72</v>
      </c>
      <c r="E343">
        <v>1568</v>
      </c>
      <c r="F343">
        <v>2054.08</v>
      </c>
      <c r="G343">
        <v>410.81600000000003</v>
      </c>
      <c r="H343">
        <v>34.72</v>
      </c>
      <c r="I343">
        <v>486.08</v>
      </c>
      <c r="J343">
        <v>0.23664122137404581</v>
      </c>
    </row>
    <row r="344" spans="1:10">
      <c r="A344">
        <v>13</v>
      </c>
      <c r="B344">
        <v>26</v>
      </c>
      <c r="C344">
        <v>13</v>
      </c>
      <c r="D344">
        <v>16.64</v>
      </c>
      <c r="E344">
        <v>169</v>
      </c>
      <c r="F344">
        <v>216.32</v>
      </c>
      <c r="G344">
        <v>56.243200000000002</v>
      </c>
      <c r="H344">
        <v>3.6400000000000006</v>
      </c>
      <c r="I344">
        <v>47.320000000000007</v>
      </c>
      <c r="J344">
        <v>0.21875000000000003</v>
      </c>
    </row>
    <row r="345" spans="1:10">
      <c r="A345">
        <v>8</v>
      </c>
      <c r="B345">
        <v>23</v>
      </c>
      <c r="C345">
        <v>48</v>
      </c>
      <c r="D345">
        <v>57.12</v>
      </c>
      <c r="E345">
        <v>384</v>
      </c>
      <c r="F345">
        <v>456.96</v>
      </c>
      <c r="G345">
        <v>105.10080000000001</v>
      </c>
      <c r="H345">
        <v>9.1199999999999974</v>
      </c>
      <c r="I345">
        <v>72.95999999999998</v>
      </c>
      <c r="J345">
        <v>0.15966386554621845</v>
      </c>
    </row>
    <row r="346" spans="1:10">
      <c r="A346">
        <v>9</v>
      </c>
      <c r="B346">
        <v>6</v>
      </c>
      <c r="C346">
        <v>55</v>
      </c>
      <c r="D346">
        <v>58.3</v>
      </c>
      <c r="E346">
        <v>495</v>
      </c>
      <c r="F346">
        <v>524.69999999999993</v>
      </c>
      <c r="G346">
        <v>31.481999999999996</v>
      </c>
      <c r="H346">
        <v>3.2999999999999972</v>
      </c>
      <c r="I346">
        <v>29.699999999999974</v>
      </c>
      <c r="J346">
        <v>5.660377358490562E-2</v>
      </c>
    </row>
    <row r="347" spans="1:10">
      <c r="A347">
        <v>6</v>
      </c>
      <c r="B347">
        <v>42</v>
      </c>
      <c r="C347">
        <v>95</v>
      </c>
      <c r="D347">
        <v>119.7</v>
      </c>
      <c r="E347">
        <v>570</v>
      </c>
      <c r="F347">
        <v>718.2</v>
      </c>
      <c r="G347">
        <v>301.64400000000001</v>
      </c>
      <c r="H347">
        <v>24.700000000000003</v>
      </c>
      <c r="I347">
        <v>148.20000000000002</v>
      </c>
      <c r="J347">
        <v>0.20634920634920637</v>
      </c>
    </row>
    <row r="348" spans="1:10">
      <c r="A348">
        <v>4</v>
      </c>
      <c r="B348">
        <v>33</v>
      </c>
      <c r="C348">
        <v>112</v>
      </c>
      <c r="D348">
        <v>122.08</v>
      </c>
      <c r="E348">
        <v>448</v>
      </c>
      <c r="F348">
        <v>488.32</v>
      </c>
      <c r="G348">
        <v>161.1456</v>
      </c>
      <c r="H348">
        <v>10.079999999999998</v>
      </c>
      <c r="I348">
        <v>40.319999999999993</v>
      </c>
      <c r="J348">
        <v>8.2568807339449532E-2</v>
      </c>
    </row>
    <row r="349" spans="1:10">
      <c r="A349">
        <v>10</v>
      </c>
      <c r="B349">
        <v>43</v>
      </c>
      <c r="C349">
        <v>61</v>
      </c>
      <c r="D349">
        <v>76.25</v>
      </c>
      <c r="E349">
        <v>610</v>
      </c>
      <c r="F349">
        <v>762.5</v>
      </c>
      <c r="G349">
        <v>327.875</v>
      </c>
      <c r="H349">
        <v>15.25</v>
      </c>
      <c r="I349">
        <v>152.5</v>
      </c>
      <c r="J349">
        <v>0.2</v>
      </c>
    </row>
    <row r="350" spans="1:10">
      <c r="A350">
        <v>7</v>
      </c>
      <c r="B350">
        <v>13</v>
      </c>
      <c r="C350">
        <v>55</v>
      </c>
      <c r="D350">
        <v>58.3</v>
      </c>
      <c r="E350">
        <v>385</v>
      </c>
      <c r="F350">
        <v>408.1</v>
      </c>
      <c r="G350">
        <v>53.053000000000004</v>
      </c>
      <c r="H350">
        <v>3.2999999999999972</v>
      </c>
      <c r="I350">
        <v>23.09999999999998</v>
      </c>
      <c r="J350">
        <v>5.6603773584905606E-2</v>
      </c>
    </row>
    <row r="351" spans="1:10">
      <c r="A351">
        <v>4</v>
      </c>
      <c r="B351">
        <v>11</v>
      </c>
      <c r="C351">
        <v>12</v>
      </c>
      <c r="D351">
        <v>15.72</v>
      </c>
      <c r="E351">
        <v>48</v>
      </c>
      <c r="F351">
        <v>62.88</v>
      </c>
      <c r="G351">
        <v>6.9168000000000003</v>
      </c>
      <c r="H351">
        <v>3.7200000000000006</v>
      </c>
      <c r="I351">
        <v>14.880000000000003</v>
      </c>
      <c r="J351">
        <v>0.23664122137404583</v>
      </c>
    </row>
    <row r="352" spans="1:10">
      <c r="A352">
        <v>1</v>
      </c>
      <c r="B352">
        <v>44</v>
      </c>
      <c r="C352">
        <v>48</v>
      </c>
      <c r="D352">
        <v>57.12</v>
      </c>
      <c r="E352">
        <v>48</v>
      </c>
      <c r="F352">
        <v>57.12</v>
      </c>
      <c r="G352">
        <v>25.1328</v>
      </c>
      <c r="H352">
        <v>9.1199999999999974</v>
      </c>
      <c r="I352">
        <v>9.1199999999999974</v>
      </c>
      <c r="J352">
        <v>0.15966386554621845</v>
      </c>
    </row>
    <row r="353" spans="1:10">
      <c r="A353">
        <v>7</v>
      </c>
      <c r="B353">
        <v>40</v>
      </c>
      <c r="C353">
        <v>121</v>
      </c>
      <c r="D353">
        <v>141.57</v>
      </c>
      <c r="E353">
        <v>847</v>
      </c>
      <c r="F353">
        <v>990.99</v>
      </c>
      <c r="G353">
        <v>396.39600000000002</v>
      </c>
      <c r="H353">
        <v>20.569999999999993</v>
      </c>
      <c r="I353">
        <v>143.98999999999995</v>
      </c>
      <c r="J353">
        <v>0.14529914529914525</v>
      </c>
    </row>
    <row r="354" spans="1:10">
      <c r="A354">
        <v>12</v>
      </c>
      <c r="B354">
        <v>23</v>
      </c>
      <c r="C354">
        <v>134</v>
      </c>
      <c r="D354">
        <v>156.78</v>
      </c>
      <c r="E354">
        <v>1608</v>
      </c>
      <c r="F354">
        <v>1881.36</v>
      </c>
      <c r="G354">
        <v>432.71280000000002</v>
      </c>
      <c r="H354">
        <v>22.78</v>
      </c>
      <c r="I354">
        <v>273.36</v>
      </c>
      <c r="J354">
        <v>0.14529914529914531</v>
      </c>
    </row>
    <row r="355" spans="1:10">
      <c r="A355">
        <v>6</v>
      </c>
      <c r="B355">
        <v>1</v>
      </c>
      <c r="C355">
        <v>6</v>
      </c>
      <c r="D355">
        <v>7.8599999999999994</v>
      </c>
      <c r="E355">
        <v>36</v>
      </c>
      <c r="F355">
        <v>47.16</v>
      </c>
      <c r="G355">
        <v>0.47159999999999996</v>
      </c>
      <c r="H355">
        <v>1.8599999999999994</v>
      </c>
      <c r="I355">
        <v>11.159999999999997</v>
      </c>
      <c r="J355">
        <v>0.23664122137404575</v>
      </c>
    </row>
    <row r="356" spans="1:10">
      <c r="A356">
        <v>7</v>
      </c>
      <c r="B356">
        <v>45</v>
      </c>
      <c r="C356">
        <v>44</v>
      </c>
      <c r="D356">
        <v>48.4</v>
      </c>
      <c r="E356">
        <v>308</v>
      </c>
      <c r="F356">
        <v>338.8</v>
      </c>
      <c r="G356">
        <v>152.46</v>
      </c>
      <c r="H356">
        <v>4.3999999999999986</v>
      </c>
      <c r="I356">
        <v>30.79999999999999</v>
      </c>
      <c r="J356">
        <v>9.090909090909087E-2</v>
      </c>
    </row>
    <row r="357" spans="1:10">
      <c r="A357">
        <v>5</v>
      </c>
      <c r="B357">
        <v>31</v>
      </c>
      <c r="C357">
        <v>73</v>
      </c>
      <c r="D357">
        <v>94.17</v>
      </c>
      <c r="E357">
        <v>365</v>
      </c>
      <c r="F357">
        <v>470.85</v>
      </c>
      <c r="G357">
        <v>145.96350000000001</v>
      </c>
      <c r="H357">
        <v>21.17</v>
      </c>
      <c r="I357">
        <v>105.85000000000001</v>
      </c>
      <c r="J357">
        <v>0.22480620155038761</v>
      </c>
    </row>
    <row r="358" spans="1:10">
      <c r="A358">
        <v>14</v>
      </c>
      <c r="B358">
        <v>11</v>
      </c>
      <c r="C358">
        <v>83</v>
      </c>
      <c r="D358">
        <v>94.62</v>
      </c>
      <c r="E358">
        <v>1162</v>
      </c>
      <c r="F358">
        <v>1324.68</v>
      </c>
      <c r="G358">
        <v>145.7148</v>
      </c>
      <c r="H358">
        <v>11.620000000000005</v>
      </c>
      <c r="I358">
        <v>162.68000000000006</v>
      </c>
      <c r="J358">
        <v>0.1228070175438597</v>
      </c>
    </row>
    <row r="359" spans="1:10">
      <c r="A359">
        <v>5</v>
      </c>
      <c r="B359">
        <v>44</v>
      </c>
      <c r="C359">
        <v>61</v>
      </c>
      <c r="D359">
        <v>76.25</v>
      </c>
      <c r="E359">
        <v>305</v>
      </c>
      <c r="F359">
        <v>381.25</v>
      </c>
      <c r="G359">
        <v>167.75</v>
      </c>
      <c r="H359">
        <v>15.25</v>
      </c>
      <c r="I359">
        <v>76.25</v>
      </c>
      <c r="J359">
        <v>0.2</v>
      </c>
    </row>
    <row r="360" spans="1:10">
      <c r="A360">
        <v>13</v>
      </c>
      <c r="B360">
        <v>5</v>
      </c>
      <c r="C360">
        <v>148</v>
      </c>
      <c r="D360">
        <v>164.28</v>
      </c>
      <c r="E360">
        <v>1924</v>
      </c>
      <c r="F360">
        <v>2135.64</v>
      </c>
      <c r="G360">
        <v>106.782</v>
      </c>
      <c r="H360">
        <v>16.28</v>
      </c>
      <c r="I360">
        <v>211.64000000000001</v>
      </c>
      <c r="J360">
        <v>9.9099099099099114E-2</v>
      </c>
    </row>
    <row r="361" spans="1:10">
      <c r="A361">
        <v>13</v>
      </c>
      <c r="B361">
        <v>31</v>
      </c>
      <c r="C361">
        <v>93</v>
      </c>
      <c r="D361">
        <v>104.16</v>
      </c>
      <c r="E361">
        <v>1209</v>
      </c>
      <c r="F361">
        <v>1354.08</v>
      </c>
      <c r="G361">
        <v>419.76479999999998</v>
      </c>
      <c r="H361">
        <v>11.159999999999997</v>
      </c>
      <c r="I361">
        <v>145.07999999999996</v>
      </c>
      <c r="J361">
        <v>0.10714285714285711</v>
      </c>
    </row>
    <row r="362" spans="1:10">
      <c r="A362">
        <v>8</v>
      </c>
      <c r="B362">
        <v>8</v>
      </c>
      <c r="C362">
        <v>48</v>
      </c>
      <c r="D362">
        <v>57.12</v>
      </c>
      <c r="E362">
        <v>384</v>
      </c>
      <c r="F362">
        <v>456.96</v>
      </c>
      <c r="G362">
        <v>36.556800000000003</v>
      </c>
      <c r="H362">
        <v>9.1199999999999974</v>
      </c>
      <c r="I362">
        <v>72.95999999999998</v>
      </c>
      <c r="J362">
        <v>0.15966386554621845</v>
      </c>
    </row>
    <row r="363" spans="1:10">
      <c r="A363">
        <v>4</v>
      </c>
      <c r="B363">
        <v>18</v>
      </c>
      <c r="C363">
        <v>48</v>
      </c>
      <c r="D363">
        <v>57.12</v>
      </c>
      <c r="E363">
        <v>192</v>
      </c>
      <c r="F363">
        <v>228.48</v>
      </c>
      <c r="G363">
        <v>41.126399999999997</v>
      </c>
      <c r="H363">
        <v>9.1199999999999974</v>
      </c>
      <c r="I363">
        <v>36.47999999999999</v>
      </c>
      <c r="J363">
        <v>0.15966386554621845</v>
      </c>
    </row>
    <row r="364" spans="1:10">
      <c r="A364">
        <v>8</v>
      </c>
      <c r="B364">
        <v>8</v>
      </c>
      <c r="C364">
        <v>72</v>
      </c>
      <c r="D364">
        <v>79.92</v>
      </c>
      <c r="E364">
        <v>576</v>
      </c>
      <c r="F364">
        <v>639.36</v>
      </c>
      <c r="G364">
        <v>51.148800000000001</v>
      </c>
      <c r="H364">
        <v>7.9200000000000017</v>
      </c>
      <c r="I364">
        <v>63.360000000000014</v>
      </c>
      <c r="J364">
        <v>9.9099099099099114E-2</v>
      </c>
    </row>
    <row r="365" spans="1:10">
      <c r="A365">
        <v>15</v>
      </c>
      <c r="B365">
        <v>39</v>
      </c>
      <c r="C365">
        <v>76</v>
      </c>
      <c r="D365">
        <v>82.08</v>
      </c>
      <c r="E365">
        <v>1140</v>
      </c>
      <c r="F365">
        <v>1231.2</v>
      </c>
      <c r="G365">
        <v>480.16800000000001</v>
      </c>
      <c r="H365">
        <v>6.0799999999999983</v>
      </c>
      <c r="I365">
        <v>91.199999999999974</v>
      </c>
      <c r="J365">
        <v>7.4074074074074056E-2</v>
      </c>
    </row>
    <row r="366" spans="1:10">
      <c r="A366">
        <v>12</v>
      </c>
      <c r="B366">
        <v>3</v>
      </c>
      <c r="C366">
        <v>12</v>
      </c>
      <c r="D366">
        <v>15.72</v>
      </c>
      <c r="E366">
        <v>144</v>
      </c>
      <c r="F366">
        <v>188.64</v>
      </c>
      <c r="G366">
        <v>5.6591999999999993</v>
      </c>
      <c r="H366">
        <v>3.7200000000000006</v>
      </c>
      <c r="I366">
        <v>44.640000000000008</v>
      </c>
      <c r="J366">
        <v>0.23664122137404586</v>
      </c>
    </row>
    <row r="367" spans="1:10">
      <c r="A367">
        <v>7</v>
      </c>
      <c r="B367">
        <v>29</v>
      </c>
      <c r="C367">
        <v>105</v>
      </c>
      <c r="D367">
        <v>142.80000000000001</v>
      </c>
      <c r="E367">
        <v>735</v>
      </c>
      <c r="F367">
        <v>999.60000000000014</v>
      </c>
      <c r="G367">
        <v>289.88400000000001</v>
      </c>
      <c r="H367">
        <v>37.800000000000011</v>
      </c>
      <c r="I367">
        <v>264.60000000000008</v>
      </c>
      <c r="J367">
        <v>0.26470588235294124</v>
      </c>
    </row>
    <row r="368" spans="1:10">
      <c r="A368">
        <v>2</v>
      </c>
      <c r="B368">
        <v>12</v>
      </c>
      <c r="C368">
        <v>37</v>
      </c>
      <c r="D368">
        <v>41.81</v>
      </c>
      <c r="E368">
        <v>74</v>
      </c>
      <c r="F368">
        <v>83.62</v>
      </c>
      <c r="G368">
        <v>10.0344</v>
      </c>
      <c r="H368">
        <v>4.8100000000000023</v>
      </c>
      <c r="I368">
        <v>9.6200000000000045</v>
      </c>
      <c r="J368">
        <v>0.11504424778761067</v>
      </c>
    </row>
    <row r="369" spans="1:10">
      <c r="A369">
        <v>2</v>
      </c>
      <c r="B369">
        <v>51</v>
      </c>
      <c r="C369">
        <v>48</v>
      </c>
      <c r="D369">
        <v>57.12</v>
      </c>
      <c r="E369">
        <v>96</v>
      </c>
      <c r="F369">
        <v>114.24</v>
      </c>
      <c r="G369">
        <v>58.2624</v>
      </c>
      <c r="H369">
        <v>9.1199999999999974</v>
      </c>
      <c r="I369">
        <v>18.239999999999995</v>
      </c>
      <c r="J369">
        <v>0.15966386554621845</v>
      </c>
    </row>
    <row r="370" spans="1:10">
      <c r="A370">
        <v>10</v>
      </c>
      <c r="B370">
        <v>50</v>
      </c>
      <c r="C370">
        <v>138</v>
      </c>
      <c r="D370">
        <v>173.88</v>
      </c>
      <c r="E370">
        <v>1380</v>
      </c>
      <c r="F370">
        <v>1738.8</v>
      </c>
      <c r="G370">
        <v>869.4</v>
      </c>
      <c r="H370">
        <v>35.879999999999995</v>
      </c>
      <c r="I370">
        <v>358.79999999999995</v>
      </c>
      <c r="J370">
        <v>0.20634920634920634</v>
      </c>
    </row>
    <row r="371" spans="1:10">
      <c r="A371">
        <v>5</v>
      </c>
      <c r="B371">
        <v>43</v>
      </c>
      <c r="C371">
        <v>83</v>
      </c>
      <c r="D371">
        <v>94.62</v>
      </c>
      <c r="E371">
        <v>415</v>
      </c>
      <c r="F371">
        <v>473.1</v>
      </c>
      <c r="G371">
        <v>203.43299999999999</v>
      </c>
      <c r="H371">
        <v>11.620000000000005</v>
      </c>
      <c r="I371">
        <v>58.100000000000023</v>
      </c>
      <c r="J371">
        <v>0.1228070175438597</v>
      </c>
    </row>
    <row r="372" spans="1:10">
      <c r="A372">
        <v>9</v>
      </c>
      <c r="B372">
        <v>23</v>
      </c>
      <c r="C372">
        <v>148</v>
      </c>
      <c r="D372">
        <v>164.28</v>
      </c>
      <c r="E372">
        <v>1332</v>
      </c>
      <c r="F372">
        <v>1478.52</v>
      </c>
      <c r="G372">
        <v>340.05959999999999</v>
      </c>
      <c r="H372">
        <v>16.28</v>
      </c>
      <c r="I372">
        <v>146.52000000000001</v>
      </c>
      <c r="J372">
        <v>9.9099099099099114E-2</v>
      </c>
    </row>
    <row r="373" spans="1:10">
      <c r="A373">
        <v>12</v>
      </c>
      <c r="B373">
        <v>22</v>
      </c>
      <c r="C373">
        <v>44</v>
      </c>
      <c r="D373">
        <v>48.84</v>
      </c>
      <c r="E373">
        <v>528</v>
      </c>
      <c r="F373">
        <v>586.08000000000004</v>
      </c>
      <c r="G373">
        <v>128.9376</v>
      </c>
      <c r="H373">
        <v>4.8400000000000034</v>
      </c>
      <c r="I373">
        <v>58.080000000000041</v>
      </c>
      <c r="J373">
        <v>9.9099099099099155E-2</v>
      </c>
    </row>
    <row r="374" spans="1:10">
      <c r="A374">
        <v>14</v>
      </c>
      <c r="B374">
        <v>17</v>
      </c>
      <c r="C374">
        <v>61</v>
      </c>
      <c r="D374">
        <v>76.25</v>
      </c>
      <c r="E374">
        <v>854</v>
      </c>
      <c r="F374">
        <v>1067.5</v>
      </c>
      <c r="G374">
        <v>181.47500000000002</v>
      </c>
      <c r="H374">
        <v>15.25</v>
      </c>
      <c r="I374">
        <v>213.5</v>
      </c>
      <c r="J374">
        <v>0.2</v>
      </c>
    </row>
    <row r="375" spans="1:10">
      <c r="A375">
        <v>9</v>
      </c>
      <c r="B375">
        <v>21</v>
      </c>
      <c r="C375">
        <v>76</v>
      </c>
      <c r="D375">
        <v>82.08</v>
      </c>
      <c r="E375">
        <v>684</v>
      </c>
      <c r="F375">
        <v>738.72</v>
      </c>
      <c r="G375">
        <v>155.13120000000001</v>
      </c>
      <c r="H375">
        <v>6.0799999999999983</v>
      </c>
      <c r="I375">
        <v>54.719999999999985</v>
      </c>
      <c r="J375">
        <v>7.4074074074074056E-2</v>
      </c>
    </row>
    <row r="376" spans="1:10">
      <c r="A376">
        <v>4</v>
      </c>
      <c r="B376">
        <v>16</v>
      </c>
      <c r="C376">
        <v>133</v>
      </c>
      <c r="D376">
        <v>155.61000000000001</v>
      </c>
      <c r="E376">
        <v>532</v>
      </c>
      <c r="F376">
        <v>622.44000000000005</v>
      </c>
      <c r="G376">
        <v>99.590400000000017</v>
      </c>
      <c r="H376">
        <v>22.610000000000014</v>
      </c>
      <c r="I376">
        <v>90.440000000000055</v>
      </c>
      <c r="J376">
        <v>0.14529914529914537</v>
      </c>
    </row>
    <row r="377" spans="1:10">
      <c r="A377">
        <v>3</v>
      </c>
      <c r="B377">
        <v>31</v>
      </c>
      <c r="C377">
        <v>95</v>
      </c>
      <c r="D377">
        <v>119.7</v>
      </c>
      <c r="E377">
        <v>285</v>
      </c>
      <c r="F377">
        <v>359.1</v>
      </c>
      <c r="G377">
        <v>111.32100000000001</v>
      </c>
      <c r="H377">
        <v>24.700000000000003</v>
      </c>
      <c r="I377">
        <v>74.100000000000009</v>
      </c>
      <c r="J377">
        <v>0.20634920634920637</v>
      </c>
    </row>
    <row r="378" spans="1:10">
      <c r="A378">
        <v>14</v>
      </c>
      <c r="B378">
        <v>3</v>
      </c>
      <c r="C378">
        <v>83</v>
      </c>
      <c r="D378">
        <v>94.62</v>
      </c>
      <c r="E378">
        <v>1162</v>
      </c>
      <c r="F378">
        <v>1324.68</v>
      </c>
      <c r="G378">
        <v>39.740400000000001</v>
      </c>
      <c r="H378">
        <v>11.620000000000005</v>
      </c>
      <c r="I378">
        <v>162.68000000000006</v>
      </c>
      <c r="J378">
        <v>0.1228070175438597</v>
      </c>
    </row>
    <row r="379" spans="1:10">
      <c r="A379">
        <v>8</v>
      </c>
      <c r="B379">
        <v>32</v>
      </c>
      <c r="C379">
        <v>37</v>
      </c>
      <c r="D379">
        <v>41.81</v>
      </c>
      <c r="E379">
        <v>296</v>
      </c>
      <c r="F379">
        <v>334.48</v>
      </c>
      <c r="G379">
        <v>107.03360000000001</v>
      </c>
      <c r="H379">
        <v>4.8100000000000023</v>
      </c>
      <c r="I379">
        <v>38.480000000000018</v>
      </c>
      <c r="J379">
        <v>0.11504424778761067</v>
      </c>
    </row>
    <row r="380" spans="1:10">
      <c r="A380">
        <v>13</v>
      </c>
      <c r="B380">
        <v>53</v>
      </c>
      <c r="C380">
        <v>37</v>
      </c>
      <c r="D380">
        <v>42.55</v>
      </c>
      <c r="E380">
        <v>481</v>
      </c>
      <c r="F380">
        <v>553.15</v>
      </c>
      <c r="G380">
        <v>293.16950000000003</v>
      </c>
      <c r="H380">
        <v>5.5499999999999972</v>
      </c>
      <c r="I380">
        <v>72.149999999999963</v>
      </c>
      <c r="J380">
        <v>0.13043478260869559</v>
      </c>
    </row>
    <row r="381" spans="1:10">
      <c r="A381">
        <v>6</v>
      </c>
      <c r="B381">
        <v>26</v>
      </c>
      <c r="C381">
        <v>126</v>
      </c>
      <c r="D381">
        <v>162.54</v>
      </c>
      <c r="E381">
        <v>756</v>
      </c>
      <c r="F381">
        <v>975.24</v>
      </c>
      <c r="G381">
        <v>253.56240000000003</v>
      </c>
      <c r="H381">
        <v>36.539999999999992</v>
      </c>
      <c r="I381">
        <v>219.23999999999995</v>
      </c>
      <c r="J381">
        <v>0.22480620155038755</v>
      </c>
    </row>
    <row r="382" spans="1:10">
      <c r="A382">
        <v>6</v>
      </c>
      <c r="B382">
        <v>23</v>
      </c>
      <c r="C382">
        <v>18</v>
      </c>
      <c r="D382">
        <v>24.66</v>
      </c>
      <c r="E382">
        <v>108</v>
      </c>
      <c r="F382">
        <v>147.96</v>
      </c>
      <c r="G382">
        <v>34.030800000000006</v>
      </c>
      <c r="H382">
        <v>6.66</v>
      </c>
      <c r="I382">
        <v>39.96</v>
      </c>
      <c r="J382">
        <v>0.27007299270072993</v>
      </c>
    </row>
    <row r="383" spans="1:10">
      <c r="A383">
        <v>15</v>
      </c>
      <c r="B383">
        <v>31</v>
      </c>
      <c r="C383">
        <v>120</v>
      </c>
      <c r="D383">
        <v>162</v>
      </c>
      <c r="E383">
        <v>1800</v>
      </c>
      <c r="F383">
        <v>2430</v>
      </c>
      <c r="G383">
        <v>753.3</v>
      </c>
      <c r="H383">
        <v>42</v>
      </c>
      <c r="I383">
        <v>630</v>
      </c>
      <c r="J383">
        <v>0.25925925925925924</v>
      </c>
    </row>
    <row r="384" spans="1:10">
      <c r="A384">
        <v>15</v>
      </c>
      <c r="B384">
        <v>26</v>
      </c>
      <c r="C384">
        <v>47</v>
      </c>
      <c r="D384">
        <v>53.11</v>
      </c>
      <c r="E384">
        <v>705</v>
      </c>
      <c r="F384">
        <v>796.65</v>
      </c>
      <c r="G384">
        <v>207.12899999999999</v>
      </c>
      <c r="H384">
        <v>6.1099999999999994</v>
      </c>
      <c r="I384">
        <v>91.649999999999991</v>
      </c>
      <c r="J384">
        <v>0.11504424778761062</v>
      </c>
    </row>
    <row r="385" spans="1:10">
      <c r="A385">
        <v>8</v>
      </c>
      <c r="B385">
        <v>29</v>
      </c>
      <c r="C385">
        <v>105</v>
      </c>
      <c r="D385">
        <v>142.80000000000001</v>
      </c>
      <c r="E385">
        <v>840</v>
      </c>
      <c r="F385">
        <v>1142.4000000000001</v>
      </c>
      <c r="G385">
        <v>331.29599999999999</v>
      </c>
      <c r="H385">
        <v>37.800000000000011</v>
      </c>
      <c r="I385">
        <v>302.40000000000009</v>
      </c>
      <c r="J385">
        <v>0.26470588235294124</v>
      </c>
    </row>
    <row r="386" spans="1:10">
      <c r="A386">
        <v>14</v>
      </c>
      <c r="B386">
        <v>25</v>
      </c>
      <c r="C386">
        <v>134</v>
      </c>
      <c r="D386">
        <v>156.78</v>
      </c>
      <c r="E386">
        <v>1876</v>
      </c>
      <c r="F386">
        <v>2194.92</v>
      </c>
      <c r="G386">
        <v>548.73</v>
      </c>
      <c r="H386">
        <v>22.78</v>
      </c>
      <c r="I386">
        <v>318.92</v>
      </c>
      <c r="J386">
        <v>0.14529914529914531</v>
      </c>
    </row>
    <row r="387" spans="1:10">
      <c r="A387">
        <v>10</v>
      </c>
      <c r="B387">
        <v>16</v>
      </c>
      <c r="C387">
        <v>90</v>
      </c>
      <c r="D387">
        <v>115.2</v>
      </c>
      <c r="E387">
        <v>900</v>
      </c>
      <c r="F387">
        <v>1152</v>
      </c>
      <c r="G387">
        <v>184.32</v>
      </c>
      <c r="H387">
        <v>25.200000000000003</v>
      </c>
      <c r="I387">
        <v>252.00000000000003</v>
      </c>
      <c r="J387">
        <v>0.21875000000000003</v>
      </c>
    </row>
    <row r="388" spans="1:10">
      <c r="A388">
        <v>4</v>
      </c>
      <c r="B388">
        <v>45</v>
      </c>
      <c r="C388">
        <v>98</v>
      </c>
      <c r="D388">
        <v>103.88</v>
      </c>
      <c r="E388">
        <v>392</v>
      </c>
      <c r="F388">
        <v>415.52</v>
      </c>
      <c r="G388">
        <v>186.98400000000001</v>
      </c>
      <c r="H388">
        <v>5.8799999999999955</v>
      </c>
      <c r="I388">
        <v>23.519999999999982</v>
      </c>
      <c r="J388">
        <v>5.660377358490562E-2</v>
      </c>
    </row>
    <row r="389" spans="1:10">
      <c r="A389">
        <v>8</v>
      </c>
      <c r="B389">
        <v>20</v>
      </c>
      <c r="C389">
        <v>44</v>
      </c>
      <c r="D389">
        <v>48.84</v>
      </c>
      <c r="E389">
        <v>352</v>
      </c>
      <c r="F389">
        <v>390.72</v>
      </c>
      <c r="G389">
        <v>78.144000000000005</v>
      </c>
      <c r="H389">
        <v>4.8400000000000034</v>
      </c>
      <c r="I389">
        <v>38.720000000000027</v>
      </c>
      <c r="J389">
        <v>9.9099099099099155E-2</v>
      </c>
    </row>
    <row r="390" spans="1:10">
      <c r="A390">
        <v>7</v>
      </c>
      <c r="B390">
        <v>1</v>
      </c>
      <c r="C390">
        <v>37</v>
      </c>
      <c r="D390">
        <v>49.21</v>
      </c>
      <c r="E390">
        <v>259</v>
      </c>
      <c r="F390">
        <v>344.47</v>
      </c>
      <c r="G390">
        <v>3.4447000000000005</v>
      </c>
      <c r="H390">
        <v>12.21</v>
      </c>
      <c r="I390">
        <v>85.47</v>
      </c>
      <c r="J390">
        <v>0.24812030075187969</v>
      </c>
    </row>
    <row r="391" spans="1:10">
      <c r="A391">
        <v>7</v>
      </c>
      <c r="B391">
        <v>31</v>
      </c>
      <c r="C391">
        <v>73</v>
      </c>
      <c r="D391">
        <v>94.17</v>
      </c>
      <c r="E391">
        <v>511</v>
      </c>
      <c r="F391">
        <v>659.19</v>
      </c>
      <c r="G391">
        <v>204.34890000000001</v>
      </c>
      <c r="H391">
        <v>21.17</v>
      </c>
      <c r="I391">
        <v>148.19</v>
      </c>
      <c r="J391">
        <v>0.22480620155038758</v>
      </c>
    </row>
    <row r="392" spans="1:10">
      <c r="A392">
        <v>4</v>
      </c>
      <c r="B392">
        <v>50</v>
      </c>
      <c r="C392">
        <v>55</v>
      </c>
      <c r="D392">
        <v>58.3</v>
      </c>
      <c r="E392">
        <v>220</v>
      </c>
      <c r="F392">
        <v>233.2</v>
      </c>
      <c r="G392">
        <v>116.6</v>
      </c>
      <c r="H392">
        <v>3.2999999999999972</v>
      </c>
      <c r="I392">
        <v>13.199999999999989</v>
      </c>
      <c r="J392">
        <v>5.6603773584905613E-2</v>
      </c>
    </row>
    <row r="393" spans="1:10">
      <c r="A393">
        <v>12</v>
      </c>
      <c r="B393">
        <v>20</v>
      </c>
      <c r="C393">
        <v>67</v>
      </c>
      <c r="D393">
        <v>83.08</v>
      </c>
      <c r="E393">
        <v>804</v>
      </c>
      <c r="F393">
        <v>996.96</v>
      </c>
      <c r="G393">
        <v>199.39200000000002</v>
      </c>
      <c r="H393">
        <v>16.079999999999998</v>
      </c>
      <c r="I393">
        <v>192.95999999999998</v>
      </c>
      <c r="J393">
        <v>0.19354838709677416</v>
      </c>
    </row>
    <row r="394" spans="1:10">
      <c r="A394">
        <v>15</v>
      </c>
      <c r="B394">
        <v>42</v>
      </c>
      <c r="C394">
        <v>95</v>
      </c>
      <c r="D394">
        <v>119.7</v>
      </c>
      <c r="E394">
        <v>1425</v>
      </c>
      <c r="F394">
        <v>1795.5</v>
      </c>
      <c r="G394">
        <v>754.11</v>
      </c>
      <c r="H394">
        <v>24.700000000000003</v>
      </c>
      <c r="I394">
        <v>370.50000000000006</v>
      </c>
      <c r="J394">
        <v>0.20634920634920639</v>
      </c>
    </row>
    <row r="395" spans="1:10">
      <c r="A395">
        <v>7</v>
      </c>
      <c r="B395">
        <v>35</v>
      </c>
      <c r="C395">
        <v>43</v>
      </c>
      <c r="D395">
        <v>47.73</v>
      </c>
      <c r="E395">
        <v>301</v>
      </c>
      <c r="F395">
        <v>334.11</v>
      </c>
      <c r="G395">
        <v>116.93849999999999</v>
      </c>
      <c r="H395">
        <v>4.7299999999999969</v>
      </c>
      <c r="I395">
        <v>33.109999999999978</v>
      </c>
      <c r="J395">
        <v>9.9099099099099031E-2</v>
      </c>
    </row>
    <row r="396" spans="1:10">
      <c r="A396">
        <v>7</v>
      </c>
      <c r="B396">
        <v>0</v>
      </c>
      <c r="C396">
        <v>7</v>
      </c>
      <c r="D396">
        <v>8.33</v>
      </c>
      <c r="E396">
        <v>49</v>
      </c>
      <c r="F396">
        <v>58.31</v>
      </c>
      <c r="G396">
        <v>0</v>
      </c>
      <c r="H396">
        <v>1.33</v>
      </c>
      <c r="I396">
        <v>9.31</v>
      </c>
      <c r="J396">
        <v>0.1596638655462185</v>
      </c>
    </row>
    <row r="397" spans="1:10">
      <c r="A397">
        <v>8</v>
      </c>
      <c r="B397">
        <v>34</v>
      </c>
      <c r="C397">
        <v>12</v>
      </c>
      <c r="D397">
        <v>15.72</v>
      </c>
      <c r="E397">
        <v>96</v>
      </c>
      <c r="F397">
        <v>125.76</v>
      </c>
      <c r="G397">
        <v>42.758400000000002</v>
      </c>
      <c r="H397">
        <v>3.7200000000000006</v>
      </c>
      <c r="I397">
        <v>29.760000000000005</v>
      </c>
      <c r="J397">
        <v>0.23664122137404583</v>
      </c>
    </row>
    <row r="398" spans="1:10">
      <c r="A398">
        <v>2</v>
      </c>
      <c r="B398">
        <v>2</v>
      </c>
      <c r="C398">
        <v>138</v>
      </c>
      <c r="D398">
        <v>173.88</v>
      </c>
      <c r="E398">
        <v>276</v>
      </c>
      <c r="F398">
        <v>347.76</v>
      </c>
      <c r="G398">
        <v>6.9551999999999996</v>
      </c>
      <c r="H398">
        <v>35.879999999999995</v>
      </c>
      <c r="I398">
        <v>71.759999999999991</v>
      </c>
      <c r="J398">
        <v>0.20634920634920634</v>
      </c>
    </row>
    <row r="399" spans="1:10">
      <c r="A399">
        <v>2</v>
      </c>
      <c r="B399">
        <v>16</v>
      </c>
      <c r="C399">
        <v>37</v>
      </c>
      <c r="D399">
        <v>49.21</v>
      </c>
      <c r="E399">
        <v>74</v>
      </c>
      <c r="F399">
        <v>98.42</v>
      </c>
      <c r="G399">
        <v>15.747200000000001</v>
      </c>
      <c r="H399">
        <v>12.21</v>
      </c>
      <c r="I399">
        <v>24.42</v>
      </c>
      <c r="J399">
        <v>0.24812030075187971</v>
      </c>
    </row>
    <row r="400" spans="1:10">
      <c r="A400">
        <v>12</v>
      </c>
      <c r="B400">
        <v>23</v>
      </c>
      <c r="C400">
        <v>89</v>
      </c>
      <c r="D400">
        <v>117.48</v>
      </c>
      <c r="E400">
        <v>1068</v>
      </c>
      <c r="F400">
        <v>1409.76</v>
      </c>
      <c r="G400">
        <v>324.2448</v>
      </c>
      <c r="H400">
        <v>28.480000000000004</v>
      </c>
      <c r="I400">
        <v>341.76000000000005</v>
      </c>
      <c r="J400">
        <v>0.24242424242424246</v>
      </c>
    </row>
    <row r="401" spans="1:10">
      <c r="A401">
        <v>12</v>
      </c>
      <c r="B401">
        <v>5</v>
      </c>
      <c r="C401">
        <v>37</v>
      </c>
      <c r="D401">
        <v>41.81</v>
      </c>
      <c r="E401">
        <v>444</v>
      </c>
      <c r="F401">
        <v>501.72</v>
      </c>
      <c r="G401">
        <v>25.086000000000002</v>
      </c>
      <c r="H401">
        <v>4.8100000000000023</v>
      </c>
      <c r="I401">
        <v>57.720000000000027</v>
      </c>
      <c r="J401">
        <v>0.11504424778761067</v>
      </c>
    </row>
    <row r="402" spans="1:10">
      <c r="A402">
        <v>7</v>
      </c>
      <c r="B402">
        <v>40</v>
      </c>
      <c r="C402">
        <v>7</v>
      </c>
      <c r="D402">
        <v>8.33</v>
      </c>
      <c r="E402">
        <v>49</v>
      </c>
      <c r="F402">
        <v>58.31</v>
      </c>
      <c r="G402">
        <v>23.324000000000002</v>
      </c>
      <c r="H402">
        <v>1.33</v>
      </c>
      <c r="I402">
        <v>9.31</v>
      </c>
      <c r="J402">
        <v>0.1596638655462185</v>
      </c>
    </row>
    <row r="403" spans="1:10">
      <c r="A403">
        <v>9</v>
      </c>
      <c r="B403">
        <v>45</v>
      </c>
      <c r="C403">
        <v>95</v>
      </c>
      <c r="D403">
        <v>119.7</v>
      </c>
      <c r="E403">
        <v>855</v>
      </c>
      <c r="F403">
        <v>1077.3</v>
      </c>
      <c r="G403">
        <v>484.78499999999997</v>
      </c>
      <c r="H403">
        <v>24.700000000000003</v>
      </c>
      <c r="I403">
        <v>222.3</v>
      </c>
      <c r="J403">
        <v>0.20634920634920637</v>
      </c>
    </row>
    <row r="404" spans="1:10">
      <c r="A404">
        <v>2</v>
      </c>
      <c r="B404">
        <v>40</v>
      </c>
      <c r="C404">
        <v>44</v>
      </c>
      <c r="D404">
        <v>48.84</v>
      </c>
      <c r="E404">
        <v>88</v>
      </c>
      <c r="F404">
        <v>97.68</v>
      </c>
      <c r="G404">
        <v>39.072000000000003</v>
      </c>
      <c r="H404">
        <v>4.8400000000000034</v>
      </c>
      <c r="I404">
        <v>9.6800000000000068</v>
      </c>
      <c r="J404">
        <v>9.9099099099099155E-2</v>
      </c>
    </row>
    <row r="405" spans="1:10">
      <c r="A405">
        <v>8</v>
      </c>
      <c r="B405">
        <v>21</v>
      </c>
      <c r="C405">
        <v>138</v>
      </c>
      <c r="D405">
        <v>173.88</v>
      </c>
      <c r="E405">
        <v>1104</v>
      </c>
      <c r="F405">
        <v>1391.04</v>
      </c>
      <c r="G405">
        <v>292.11840000000001</v>
      </c>
      <c r="H405">
        <v>35.879999999999995</v>
      </c>
      <c r="I405">
        <v>287.03999999999996</v>
      </c>
      <c r="J405">
        <v>0.20634920634920634</v>
      </c>
    </row>
    <row r="406" spans="1:10">
      <c r="A406">
        <v>12</v>
      </c>
      <c r="B406">
        <v>53</v>
      </c>
      <c r="C406">
        <v>148</v>
      </c>
      <c r="D406">
        <v>164.28</v>
      </c>
      <c r="E406">
        <v>1776</v>
      </c>
      <c r="F406">
        <v>1971.36</v>
      </c>
      <c r="G406">
        <v>1044.8208</v>
      </c>
      <c r="H406">
        <v>16.28</v>
      </c>
      <c r="I406">
        <v>195.36</v>
      </c>
      <c r="J406">
        <v>9.9099099099099114E-2</v>
      </c>
    </row>
    <row r="407" spans="1:10">
      <c r="A407">
        <v>8</v>
      </c>
      <c r="B407">
        <v>17</v>
      </c>
      <c r="C407">
        <v>120</v>
      </c>
      <c r="D407">
        <v>162</v>
      </c>
      <c r="E407">
        <v>960</v>
      </c>
      <c r="F407">
        <v>1296</v>
      </c>
      <c r="G407">
        <v>220.32000000000002</v>
      </c>
      <c r="H407">
        <v>42</v>
      </c>
      <c r="I407">
        <v>336</v>
      </c>
      <c r="J407">
        <v>0.25925925925925924</v>
      </c>
    </row>
    <row r="408" spans="1:10">
      <c r="A408">
        <v>6</v>
      </c>
      <c r="B408">
        <v>20</v>
      </c>
      <c r="C408">
        <v>55</v>
      </c>
      <c r="D408">
        <v>58.3</v>
      </c>
      <c r="E408">
        <v>330</v>
      </c>
      <c r="F408">
        <v>349.8</v>
      </c>
      <c r="G408">
        <v>69.960000000000008</v>
      </c>
      <c r="H408">
        <v>3.2999999999999972</v>
      </c>
      <c r="I408">
        <v>19.799999999999983</v>
      </c>
      <c r="J408">
        <v>5.6603773584905613E-2</v>
      </c>
    </row>
    <row r="409" spans="1:10">
      <c r="A409">
        <v>2</v>
      </c>
      <c r="B409">
        <v>28</v>
      </c>
      <c r="C409">
        <v>37</v>
      </c>
      <c r="D409">
        <v>49.21</v>
      </c>
      <c r="E409">
        <v>74</v>
      </c>
      <c r="F409">
        <v>98.42</v>
      </c>
      <c r="G409">
        <v>27.557600000000004</v>
      </c>
      <c r="H409">
        <v>12.21</v>
      </c>
      <c r="I409">
        <v>24.42</v>
      </c>
      <c r="J409">
        <v>0.24812030075187971</v>
      </c>
    </row>
    <row r="410" spans="1:10">
      <c r="A410">
        <v>14</v>
      </c>
      <c r="B410">
        <v>5</v>
      </c>
      <c r="C410">
        <v>75</v>
      </c>
      <c r="D410">
        <v>85.5</v>
      </c>
      <c r="E410">
        <v>1050</v>
      </c>
      <c r="F410">
        <v>1197</v>
      </c>
      <c r="G410">
        <v>59.85</v>
      </c>
      <c r="H410">
        <v>10.5</v>
      </c>
      <c r="I410">
        <v>147</v>
      </c>
      <c r="J410">
        <v>0.12280701754385964</v>
      </c>
    </row>
    <row r="411" spans="1:10">
      <c r="A411">
        <v>1</v>
      </c>
      <c r="B411">
        <v>17</v>
      </c>
      <c r="C411">
        <v>48</v>
      </c>
      <c r="D411">
        <v>57.12</v>
      </c>
      <c r="E411">
        <v>48</v>
      </c>
      <c r="F411">
        <v>57.12</v>
      </c>
      <c r="G411">
        <v>9.7103999999999999</v>
      </c>
      <c r="H411">
        <v>9.1199999999999974</v>
      </c>
      <c r="I411">
        <v>9.1199999999999974</v>
      </c>
      <c r="J411">
        <v>0.15966386554621845</v>
      </c>
    </row>
    <row r="412" spans="1:10">
      <c r="A412">
        <v>2</v>
      </c>
      <c r="B412">
        <v>26</v>
      </c>
      <c r="C412">
        <v>76</v>
      </c>
      <c r="D412">
        <v>82.08</v>
      </c>
      <c r="E412">
        <v>152</v>
      </c>
      <c r="F412">
        <v>164.16</v>
      </c>
      <c r="G412">
        <v>42.681600000000003</v>
      </c>
      <c r="H412">
        <v>6.0799999999999983</v>
      </c>
      <c r="I412">
        <v>12.159999999999997</v>
      </c>
      <c r="J412">
        <v>7.4074074074074056E-2</v>
      </c>
    </row>
    <row r="413" spans="1:10">
      <c r="A413">
        <v>12</v>
      </c>
      <c r="B413">
        <v>42</v>
      </c>
      <c r="C413">
        <v>134</v>
      </c>
      <c r="D413">
        <v>156.78</v>
      </c>
      <c r="E413">
        <v>1608</v>
      </c>
      <c r="F413">
        <v>1881.36</v>
      </c>
      <c r="G413">
        <v>790.17119999999989</v>
      </c>
      <c r="H413">
        <v>22.78</v>
      </c>
      <c r="I413">
        <v>273.36</v>
      </c>
      <c r="J413">
        <v>0.14529914529914531</v>
      </c>
    </row>
    <row r="414" spans="1:10">
      <c r="A414">
        <v>13</v>
      </c>
      <c r="B414">
        <v>21</v>
      </c>
      <c r="C414">
        <v>71</v>
      </c>
      <c r="D414">
        <v>80.94</v>
      </c>
      <c r="E414">
        <v>923</v>
      </c>
      <c r="F414">
        <v>1052.22</v>
      </c>
      <c r="G414">
        <v>220.96619999999999</v>
      </c>
      <c r="H414">
        <v>9.9399999999999977</v>
      </c>
      <c r="I414">
        <v>129.21999999999997</v>
      </c>
      <c r="J414">
        <v>0.12280701754385961</v>
      </c>
    </row>
    <row r="415" spans="1:10">
      <c r="A415">
        <v>10</v>
      </c>
      <c r="B415">
        <v>28</v>
      </c>
      <c r="C415">
        <v>71</v>
      </c>
      <c r="D415">
        <v>80.94</v>
      </c>
      <c r="E415">
        <v>710</v>
      </c>
      <c r="F415">
        <v>809.4</v>
      </c>
      <c r="G415">
        <v>226.63200000000001</v>
      </c>
      <c r="H415">
        <v>9.9399999999999977</v>
      </c>
      <c r="I415">
        <v>99.399999999999977</v>
      </c>
      <c r="J415">
        <v>0.12280701754385963</v>
      </c>
    </row>
    <row r="416" spans="1:10">
      <c r="A416">
        <v>1</v>
      </c>
      <c r="B416">
        <v>20</v>
      </c>
      <c r="C416">
        <v>18</v>
      </c>
      <c r="D416">
        <v>24.66</v>
      </c>
      <c r="E416">
        <v>18</v>
      </c>
      <c r="F416">
        <v>24.66</v>
      </c>
      <c r="G416">
        <v>4.9320000000000004</v>
      </c>
      <c r="H416">
        <v>6.66</v>
      </c>
      <c r="I416">
        <v>6.66</v>
      </c>
      <c r="J416">
        <v>0.27007299270072993</v>
      </c>
    </row>
    <row r="417" spans="1:10">
      <c r="A417">
        <v>5</v>
      </c>
      <c r="B417">
        <v>21</v>
      </c>
      <c r="C417">
        <v>73</v>
      </c>
      <c r="D417">
        <v>94.17</v>
      </c>
      <c r="E417">
        <v>365</v>
      </c>
      <c r="F417">
        <v>470.85</v>
      </c>
      <c r="G417">
        <v>98.878500000000003</v>
      </c>
      <c r="H417">
        <v>21.17</v>
      </c>
      <c r="I417">
        <v>105.85000000000001</v>
      </c>
      <c r="J417">
        <v>0.22480620155038761</v>
      </c>
    </row>
    <row r="418" spans="1:10">
      <c r="A418">
        <v>9</v>
      </c>
      <c r="B418">
        <v>7</v>
      </c>
      <c r="C418">
        <v>13</v>
      </c>
      <c r="D418">
        <v>16.64</v>
      </c>
      <c r="E418">
        <v>117</v>
      </c>
      <c r="F418">
        <v>149.76</v>
      </c>
      <c r="G418">
        <v>10.4832</v>
      </c>
      <c r="H418">
        <v>3.6400000000000006</v>
      </c>
      <c r="I418">
        <v>32.760000000000005</v>
      </c>
      <c r="J418">
        <v>0.21875000000000006</v>
      </c>
    </row>
    <row r="419" spans="1:10">
      <c r="A419">
        <v>2</v>
      </c>
      <c r="B419">
        <v>35</v>
      </c>
      <c r="C419">
        <v>13</v>
      </c>
      <c r="D419">
        <v>16.64</v>
      </c>
      <c r="E419">
        <v>26</v>
      </c>
      <c r="F419">
        <v>33.28</v>
      </c>
      <c r="G419">
        <v>11.648</v>
      </c>
      <c r="H419">
        <v>3.6400000000000006</v>
      </c>
      <c r="I419">
        <v>7.2800000000000011</v>
      </c>
      <c r="J419">
        <v>0.21875000000000003</v>
      </c>
    </row>
    <row r="420" spans="1:10">
      <c r="A420">
        <v>12</v>
      </c>
      <c r="B420">
        <v>18</v>
      </c>
      <c r="C420">
        <v>89</v>
      </c>
      <c r="D420">
        <v>117.48</v>
      </c>
      <c r="E420">
        <v>1068</v>
      </c>
      <c r="F420">
        <v>1409.76</v>
      </c>
      <c r="G420">
        <v>253.7568</v>
      </c>
      <c r="H420">
        <v>28.480000000000004</v>
      </c>
      <c r="I420">
        <v>341.76000000000005</v>
      </c>
      <c r="J420">
        <v>0.24242424242424246</v>
      </c>
    </row>
    <row r="421" spans="1:10">
      <c r="A421">
        <v>11</v>
      </c>
      <c r="B421">
        <v>24</v>
      </c>
      <c r="C421">
        <v>126</v>
      </c>
      <c r="D421">
        <v>162.54</v>
      </c>
      <c r="E421">
        <v>1386</v>
      </c>
      <c r="F421">
        <v>1787.94</v>
      </c>
      <c r="G421">
        <v>429.10559999999998</v>
      </c>
      <c r="H421">
        <v>36.539999999999992</v>
      </c>
      <c r="I421">
        <v>401.93999999999994</v>
      </c>
      <c r="J421">
        <v>0.22480620155038755</v>
      </c>
    </row>
    <row r="422" spans="1:10">
      <c r="A422">
        <v>14</v>
      </c>
      <c r="B422">
        <v>44</v>
      </c>
      <c r="C422">
        <v>148</v>
      </c>
      <c r="D422">
        <v>201.28</v>
      </c>
      <c r="E422">
        <v>2072</v>
      </c>
      <c r="F422">
        <v>2817.92</v>
      </c>
      <c r="G422">
        <v>1239.8848</v>
      </c>
      <c r="H422">
        <v>53.28</v>
      </c>
      <c r="I422">
        <v>745.92000000000007</v>
      </c>
      <c r="J422">
        <v>0.26470588235294118</v>
      </c>
    </row>
    <row r="423" spans="1:10">
      <c r="A423">
        <v>10</v>
      </c>
      <c r="B423">
        <v>11</v>
      </c>
      <c r="C423">
        <v>44</v>
      </c>
      <c r="D423">
        <v>48.4</v>
      </c>
      <c r="E423">
        <v>440</v>
      </c>
      <c r="F423">
        <v>484</v>
      </c>
      <c r="G423">
        <v>53.24</v>
      </c>
      <c r="H423">
        <v>4.3999999999999986</v>
      </c>
      <c r="I423">
        <v>43.999999999999986</v>
      </c>
      <c r="J423">
        <v>9.0909090909090884E-2</v>
      </c>
    </row>
    <row r="424" spans="1:10">
      <c r="A424">
        <v>7</v>
      </c>
      <c r="B424">
        <v>45</v>
      </c>
      <c r="C424">
        <v>12</v>
      </c>
      <c r="D424">
        <v>15.72</v>
      </c>
      <c r="E424">
        <v>84</v>
      </c>
      <c r="F424">
        <v>110.04</v>
      </c>
      <c r="G424">
        <v>49.518000000000001</v>
      </c>
      <c r="H424">
        <v>3.7200000000000006</v>
      </c>
      <c r="I424">
        <v>26.040000000000006</v>
      </c>
      <c r="J424">
        <v>0.23664122137404583</v>
      </c>
    </row>
    <row r="425" spans="1:10">
      <c r="A425">
        <v>8</v>
      </c>
      <c r="B425">
        <v>26</v>
      </c>
      <c r="C425">
        <v>47</v>
      </c>
      <c r="D425">
        <v>53.11</v>
      </c>
      <c r="E425">
        <v>376</v>
      </c>
      <c r="F425">
        <v>424.88</v>
      </c>
      <c r="G425">
        <v>110.4688</v>
      </c>
      <c r="H425">
        <v>6.1099999999999994</v>
      </c>
      <c r="I425">
        <v>48.879999999999995</v>
      </c>
      <c r="J425">
        <v>0.1150442477876106</v>
      </c>
    </row>
    <row r="426" spans="1:10">
      <c r="A426">
        <v>2</v>
      </c>
      <c r="B426">
        <v>14</v>
      </c>
      <c r="C426">
        <v>148</v>
      </c>
      <c r="D426">
        <v>164.28</v>
      </c>
      <c r="E426">
        <v>296</v>
      </c>
      <c r="F426">
        <v>328.56</v>
      </c>
      <c r="G426">
        <v>45.998400000000004</v>
      </c>
      <c r="H426">
        <v>16.28</v>
      </c>
      <c r="I426">
        <v>32.56</v>
      </c>
      <c r="J426">
        <v>9.90990990990991E-2</v>
      </c>
    </row>
    <row r="427" spans="1:10">
      <c r="A427">
        <v>3</v>
      </c>
      <c r="B427">
        <v>5</v>
      </c>
      <c r="C427">
        <v>43</v>
      </c>
      <c r="D427">
        <v>47.73</v>
      </c>
      <c r="E427">
        <v>129</v>
      </c>
      <c r="F427">
        <v>143.19</v>
      </c>
      <c r="G427">
        <v>7.1595000000000004</v>
      </c>
      <c r="H427">
        <v>4.7299999999999969</v>
      </c>
      <c r="I427">
        <v>14.189999999999991</v>
      </c>
      <c r="J427">
        <v>9.9099099099099031E-2</v>
      </c>
    </row>
    <row r="428" spans="1:10">
      <c r="A428">
        <v>13</v>
      </c>
      <c r="B428">
        <v>38</v>
      </c>
      <c r="C428">
        <v>141</v>
      </c>
      <c r="D428">
        <v>149.46</v>
      </c>
      <c r="E428">
        <v>1833</v>
      </c>
      <c r="F428">
        <v>1942.98</v>
      </c>
      <c r="G428">
        <v>738.33240000000001</v>
      </c>
      <c r="H428">
        <v>8.460000000000008</v>
      </c>
      <c r="I428">
        <v>109.9800000000001</v>
      </c>
      <c r="J428">
        <v>5.660377358490571E-2</v>
      </c>
    </row>
    <row r="429" spans="1:10">
      <c r="A429">
        <v>14</v>
      </c>
      <c r="B429">
        <v>14</v>
      </c>
      <c r="C429">
        <v>95</v>
      </c>
      <c r="D429">
        <v>119.7</v>
      </c>
      <c r="E429">
        <v>1330</v>
      </c>
      <c r="F429">
        <v>1675.8</v>
      </c>
      <c r="G429">
        <v>234.61200000000002</v>
      </c>
      <c r="H429">
        <v>24.700000000000003</v>
      </c>
      <c r="I429">
        <v>345.80000000000007</v>
      </c>
      <c r="J429">
        <v>0.20634920634920639</v>
      </c>
    </row>
    <row r="430" spans="1:10">
      <c r="A430">
        <v>4</v>
      </c>
      <c r="B430">
        <v>3</v>
      </c>
      <c r="C430">
        <v>13</v>
      </c>
      <c r="D430">
        <v>16.64</v>
      </c>
      <c r="E430">
        <v>52</v>
      </c>
      <c r="F430">
        <v>66.56</v>
      </c>
      <c r="G430">
        <v>1.9967999999999999</v>
      </c>
      <c r="H430">
        <v>3.6400000000000006</v>
      </c>
      <c r="I430">
        <v>14.560000000000002</v>
      </c>
      <c r="J430">
        <v>0.21875000000000003</v>
      </c>
    </row>
    <row r="431" spans="1:10">
      <c r="A431">
        <v>11</v>
      </c>
      <c r="B431">
        <v>30</v>
      </c>
      <c r="C431">
        <v>76</v>
      </c>
      <c r="D431">
        <v>82.08</v>
      </c>
      <c r="E431">
        <v>836</v>
      </c>
      <c r="F431">
        <v>902.88</v>
      </c>
      <c r="G431">
        <v>270.86399999999998</v>
      </c>
      <c r="H431">
        <v>6.0799999999999983</v>
      </c>
      <c r="I431">
        <v>66.879999999999981</v>
      </c>
      <c r="J431">
        <v>7.4074074074074056E-2</v>
      </c>
    </row>
    <row r="432" spans="1:10">
      <c r="A432">
        <v>14</v>
      </c>
      <c r="B432">
        <v>31</v>
      </c>
      <c r="C432">
        <v>47</v>
      </c>
      <c r="D432">
        <v>53.11</v>
      </c>
      <c r="E432">
        <v>658</v>
      </c>
      <c r="F432">
        <v>743.54</v>
      </c>
      <c r="G432">
        <v>230.4974</v>
      </c>
      <c r="H432">
        <v>6.1099999999999994</v>
      </c>
      <c r="I432">
        <v>85.539999999999992</v>
      </c>
      <c r="J432">
        <v>0.11504424778761062</v>
      </c>
    </row>
    <row r="433" spans="1:10">
      <c r="A433">
        <v>5</v>
      </c>
      <c r="B433">
        <v>50</v>
      </c>
      <c r="C433">
        <v>133</v>
      </c>
      <c r="D433">
        <v>155.61000000000001</v>
      </c>
      <c r="E433">
        <v>665</v>
      </c>
      <c r="F433">
        <v>778.05000000000007</v>
      </c>
      <c r="G433">
        <v>389.02500000000003</v>
      </c>
      <c r="H433">
        <v>22.610000000000014</v>
      </c>
      <c r="I433">
        <v>113.05000000000007</v>
      </c>
      <c r="J433">
        <v>0.14529914529914537</v>
      </c>
    </row>
    <row r="434" spans="1:10">
      <c r="A434">
        <v>13</v>
      </c>
      <c r="B434">
        <v>18</v>
      </c>
      <c r="C434">
        <v>150</v>
      </c>
      <c r="D434">
        <v>210</v>
      </c>
      <c r="E434">
        <v>1950</v>
      </c>
      <c r="F434">
        <v>2730</v>
      </c>
      <c r="G434">
        <v>491.4</v>
      </c>
      <c r="H434">
        <v>60</v>
      </c>
      <c r="I434">
        <v>780</v>
      </c>
      <c r="J434">
        <v>0.2857142857142857</v>
      </c>
    </row>
    <row r="435" spans="1:10">
      <c r="A435">
        <v>8</v>
      </c>
      <c r="B435">
        <v>27</v>
      </c>
      <c r="C435">
        <v>67</v>
      </c>
      <c r="D435">
        <v>85.76</v>
      </c>
      <c r="E435">
        <v>536</v>
      </c>
      <c r="F435">
        <v>686.08</v>
      </c>
      <c r="G435">
        <v>185.24160000000003</v>
      </c>
      <c r="H435">
        <v>18.760000000000005</v>
      </c>
      <c r="I435">
        <v>150.08000000000004</v>
      </c>
      <c r="J435">
        <v>0.21875000000000006</v>
      </c>
    </row>
    <row r="436" spans="1:10">
      <c r="A436">
        <v>15</v>
      </c>
      <c r="B436">
        <v>32</v>
      </c>
      <c r="C436">
        <v>37</v>
      </c>
      <c r="D436">
        <v>42.55</v>
      </c>
      <c r="E436">
        <v>555</v>
      </c>
      <c r="F436">
        <v>638.25</v>
      </c>
      <c r="G436">
        <v>204.24</v>
      </c>
      <c r="H436">
        <v>5.5499999999999972</v>
      </c>
      <c r="I436">
        <v>83.249999999999957</v>
      </c>
      <c r="J436">
        <v>0.13043478260869559</v>
      </c>
    </row>
    <row r="437" spans="1:10">
      <c r="A437">
        <v>9</v>
      </c>
      <c r="B437">
        <v>13</v>
      </c>
      <c r="C437">
        <v>133</v>
      </c>
      <c r="D437">
        <v>155.61000000000001</v>
      </c>
      <c r="E437">
        <v>1197</v>
      </c>
      <c r="F437">
        <v>1400.49</v>
      </c>
      <c r="G437">
        <v>182.06370000000001</v>
      </c>
      <c r="H437">
        <v>22.610000000000014</v>
      </c>
      <c r="I437">
        <v>203.49000000000012</v>
      </c>
      <c r="J437">
        <v>0.14529914529914539</v>
      </c>
    </row>
    <row r="438" spans="1:10">
      <c r="A438">
        <v>5</v>
      </c>
      <c r="B438">
        <v>47</v>
      </c>
      <c r="C438">
        <v>37</v>
      </c>
      <c r="D438">
        <v>42.55</v>
      </c>
      <c r="E438">
        <v>185</v>
      </c>
      <c r="F438">
        <v>212.75</v>
      </c>
      <c r="G438">
        <v>99.992499999999993</v>
      </c>
      <c r="H438">
        <v>5.5499999999999972</v>
      </c>
      <c r="I438">
        <v>27.749999999999986</v>
      </c>
      <c r="J438">
        <v>0.13043478260869559</v>
      </c>
    </row>
    <row r="439" spans="1:10">
      <c r="A439">
        <v>6</v>
      </c>
      <c r="B439">
        <v>50</v>
      </c>
      <c r="C439">
        <v>75</v>
      </c>
      <c r="D439">
        <v>85.5</v>
      </c>
      <c r="E439">
        <v>450</v>
      </c>
      <c r="F439">
        <v>513</v>
      </c>
      <c r="G439">
        <v>256.5</v>
      </c>
      <c r="H439">
        <v>10.5</v>
      </c>
      <c r="I439">
        <v>63</v>
      </c>
      <c r="J439">
        <v>0.12280701754385964</v>
      </c>
    </row>
    <row r="440" spans="1:10">
      <c r="A440">
        <v>6</v>
      </c>
      <c r="B440">
        <v>53</v>
      </c>
      <c r="C440">
        <v>67</v>
      </c>
      <c r="D440">
        <v>83.08</v>
      </c>
      <c r="E440">
        <v>402</v>
      </c>
      <c r="F440">
        <v>498.48</v>
      </c>
      <c r="G440">
        <v>264.19440000000003</v>
      </c>
      <c r="H440">
        <v>16.079999999999998</v>
      </c>
      <c r="I440">
        <v>96.47999999999999</v>
      </c>
      <c r="J440">
        <v>0.19354838709677416</v>
      </c>
    </row>
    <row r="441" spans="1:10">
      <c r="A441">
        <v>5</v>
      </c>
      <c r="B441">
        <v>44</v>
      </c>
      <c r="C441">
        <v>7</v>
      </c>
      <c r="D441">
        <v>8.33</v>
      </c>
      <c r="E441">
        <v>35</v>
      </c>
      <c r="F441">
        <v>41.65</v>
      </c>
      <c r="G441">
        <v>18.326000000000001</v>
      </c>
      <c r="H441">
        <v>1.33</v>
      </c>
      <c r="I441">
        <v>6.65</v>
      </c>
      <c r="J441">
        <v>0.1596638655462185</v>
      </c>
    </row>
    <row r="442" spans="1:10">
      <c r="A442">
        <v>13</v>
      </c>
      <c r="B442">
        <v>14</v>
      </c>
      <c r="C442">
        <v>12</v>
      </c>
      <c r="D442">
        <v>15.72</v>
      </c>
      <c r="E442">
        <v>156</v>
      </c>
      <c r="F442">
        <v>204.36</v>
      </c>
      <c r="G442">
        <v>28.610400000000006</v>
      </c>
      <c r="H442">
        <v>3.7200000000000006</v>
      </c>
      <c r="I442">
        <v>48.360000000000007</v>
      </c>
      <c r="J442">
        <v>0.23664122137404581</v>
      </c>
    </row>
    <row r="443" spans="1:10">
      <c r="A443">
        <v>1</v>
      </c>
      <c r="B443">
        <v>31</v>
      </c>
      <c r="C443">
        <v>105</v>
      </c>
      <c r="D443">
        <v>142.80000000000001</v>
      </c>
      <c r="E443">
        <v>105</v>
      </c>
      <c r="F443">
        <v>142.80000000000001</v>
      </c>
      <c r="G443">
        <v>44.268000000000001</v>
      </c>
      <c r="H443">
        <v>37.800000000000011</v>
      </c>
      <c r="I443">
        <v>37.800000000000011</v>
      </c>
      <c r="J443">
        <v>0.26470588235294124</v>
      </c>
    </row>
    <row r="444" spans="1:10">
      <c r="A444">
        <v>12</v>
      </c>
      <c r="B444">
        <v>27</v>
      </c>
      <c r="C444">
        <v>133</v>
      </c>
      <c r="D444">
        <v>155.61000000000001</v>
      </c>
      <c r="E444">
        <v>1596</v>
      </c>
      <c r="F444">
        <v>1867.32</v>
      </c>
      <c r="G444">
        <v>504.1764</v>
      </c>
      <c r="H444">
        <v>22.610000000000014</v>
      </c>
      <c r="I444">
        <v>271.32000000000016</v>
      </c>
      <c r="J444">
        <v>0.14529914529914539</v>
      </c>
    </row>
    <row r="445" spans="1:10">
      <c r="A445">
        <v>9</v>
      </c>
      <c r="B445">
        <v>53</v>
      </c>
      <c r="C445">
        <v>138</v>
      </c>
      <c r="D445">
        <v>173.88</v>
      </c>
      <c r="E445">
        <v>1242</v>
      </c>
      <c r="F445">
        <v>1564.92</v>
      </c>
      <c r="G445">
        <v>829.40760000000012</v>
      </c>
      <c r="H445">
        <v>35.879999999999995</v>
      </c>
      <c r="I445">
        <v>322.91999999999996</v>
      </c>
      <c r="J445">
        <v>0.20634920634920631</v>
      </c>
    </row>
    <row r="446" spans="1:10">
      <c r="A446">
        <v>3</v>
      </c>
      <c r="B446">
        <v>28</v>
      </c>
      <c r="C446">
        <v>71</v>
      </c>
      <c r="D446">
        <v>80.94</v>
      </c>
      <c r="E446">
        <v>213</v>
      </c>
      <c r="F446">
        <v>242.82</v>
      </c>
      <c r="G446">
        <v>67.98960000000001</v>
      </c>
      <c r="H446">
        <v>9.9399999999999977</v>
      </c>
      <c r="I446">
        <v>29.819999999999993</v>
      </c>
      <c r="J446">
        <v>0.12280701754385963</v>
      </c>
    </row>
    <row r="447" spans="1:10">
      <c r="A447">
        <v>15</v>
      </c>
      <c r="B447">
        <v>42</v>
      </c>
      <c r="C447">
        <v>5</v>
      </c>
      <c r="D447">
        <v>6.7</v>
      </c>
      <c r="E447">
        <v>75</v>
      </c>
      <c r="F447">
        <v>100.5</v>
      </c>
      <c r="G447">
        <v>42.21</v>
      </c>
      <c r="H447">
        <v>1.7000000000000002</v>
      </c>
      <c r="I447">
        <v>25.500000000000004</v>
      </c>
      <c r="J447">
        <v>0.2537313432835821</v>
      </c>
    </row>
    <row r="448" spans="1:10">
      <c r="A448">
        <v>4</v>
      </c>
      <c r="B448">
        <v>3</v>
      </c>
      <c r="C448">
        <v>72</v>
      </c>
      <c r="D448">
        <v>79.92</v>
      </c>
      <c r="E448">
        <v>288</v>
      </c>
      <c r="F448">
        <v>319.68</v>
      </c>
      <c r="G448">
        <v>9.5904000000000007</v>
      </c>
      <c r="H448">
        <v>7.9200000000000017</v>
      </c>
      <c r="I448">
        <v>31.680000000000007</v>
      </c>
      <c r="J448">
        <v>9.9099099099099114E-2</v>
      </c>
    </row>
    <row r="449" spans="1:10">
      <c r="A449">
        <v>3</v>
      </c>
      <c r="B449">
        <v>39</v>
      </c>
      <c r="C449">
        <v>47</v>
      </c>
      <c r="D449">
        <v>53.11</v>
      </c>
      <c r="E449">
        <v>141</v>
      </c>
      <c r="F449">
        <v>159.33000000000001</v>
      </c>
      <c r="G449">
        <v>62.138700000000007</v>
      </c>
      <c r="H449">
        <v>6.1099999999999994</v>
      </c>
      <c r="I449">
        <v>18.329999999999998</v>
      </c>
      <c r="J449">
        <v>0.1150442477876106</v>
      </c>
    </row>
    <row r="450" spans="1:10">
      <c r="A450">
        <v>15</v>
      </c>
      <c r="B450">
        <v>33</v>
      </c>
      <c r="C450">
        <v>67</v>
      </c>
      <c r="D450">
        <v>85.76</v>
      </c>
      <c r="E450">
        <v>1005</v>
      </c>
      <c r="F450">
        <v>1286.4000000000001</v>
      </c>
      <c r="G450">
        <v>424.51200000000006</v>
      </c>
      <c r="H450">
        <v>18.760000000000005</v>
      </c>
      <c r="I450">
        <v>281.40000000000009</v>
      </c>
      <c r="J450">
        <v>0.21875000000000006</v>
      </c>
    </row>
    <row r="451" spans="1:10">
      <c r="A451">
        <v>14</v>
      </c>
      <c r="B451">
        <v>28</v>
      </c>
      <c r="C451">
        <v>18</v>
      </c>
      <c r="D451">
        <v>24.66</v>
      </c>
      <c r="E451">
        <v>252</v>
      </c>
      <c r="F451">
        <v>345.24</v>
      </c>
      <c r="G451">
        <v>96.667200000000008</v>
      </c>
      <c r="H451">
        <v>6.66</v>
      </c>
      <c r="I451">
        <v>93.240000000000009</v>
      </c>
      <c r="J451">
        <v>0.27007299270072993</v>
      </c>
    </row>
    <row r="452" spans="1:10">
      <c r="A452">
        <v>8</v>
      </c>
      <c r="B452">
        <v>54</v>
      </c>
      <c r="C452">
        <v>95</v>
      </c>
      <c r="D452">
        <v>119.7</v>
      </c>
      <c r="E452">
        <v>760</v>
      </c>
      <c r="F452">
        <v>957.6</v>
      </c>
      <c r="G452">
        <v>517.10400000000004</v>
      </c>
      <c r="H452">
        <v>24.700000000000003</v>
      </c>
      <c r="I452">
        <v>197.60000000000002</v>
      </c>
      <c r="J452">
        <v>0.20634920634920637</v>
      </c>
    </row>
    <row r="453" spans="1:10">
      <c r="A453">
        <v>6</v>
      </c>
      <c r="B453">
        <v>45</v>
      </c>
      <c r="C453">
        <v>95</v>
      </c>
      <c r="D453">
        <v>119.7</v>
      </c>
      <c r="E453">
        <v>570</v>
      </c>
      <c r="F453">
        <v>718.2</v>
      </c>
      <c r="G453">
        <v>323.19000000000005</v>
      </c>
      <c r="H453">
        <v>24.700000000000003</v>
      </c>
      <c r="I453">
        <v>148.20000000000002</v>
      </c>
      <c r="J453">
        <v>0.20634920634920637</v>
      </c>
    </row>
    <row r="454" spans="1:10">
      <c r="A454">
        <v>10</v>
      </c>
      <c r="B454">
        <v>35</v>
      </c>
      <c r="C454">
        <v>98</v>
      </c>
      <c r="D454">
        <v>103.88</v>
      </c>
      <c r="E454">
        <v>980</v>
      </c>
      <c r="F454">
        <v>1038.8</v>
      </c>
      <c r="G454">
        <v>363.58</v>
      </c>
      <c r="H454">
        <v>5.8799999999999955</v>
      </c>
      <c r="I454">
        <v>58.799999999999955</v>
      </c>
      <c r="J454">
        <v>5.660377358490562E-2</v>
      </c>
    </row>
    <row r="455" spans="1:10">
      <c r="A455">
        <v>14</v>
      </c>
      <c r="B455">
        <v>31</v>
      </c>
      <c r="C455">
        <v>37</v>
      </c>
      <c r="D455">
        <v>49.21</v>
      </c>
      <c r="E455">
        <v>518</v>
      </c>
      <c r="F455">
        <v>688.94</v>
      </c>
      <c r="G455">
        <v>213.57140000000001</v>
      </c>
      <c r="H455">
        <v>12.21</v>
      </c>
      <c r="I455">
        <v>170.94</v>
      </c>
      <c r="J455">
        <v>0.24812030075187969</v>
      </c>
    </row>
    <row r="456" spans="1:10">
      <c r="A456">
        <v>5</v>
      </c>
      <c r="B456">
        <v>12</v>
      </c>
      <c r="C456">
        <v>18</v>
      </c>
      <c r="D456">
        <v>24.66</v>
      </c>
      <c r="E456">
        <v>90</v>
      </c>
      <c r="F456">
        <v>123.3</v>
      </c>
      <c r="G456">
        <v>14.795999999999999</v>
      </c>
      <c r="H456">
        <v>6.66</v>
      </c>
      <c r="I456">
        <v>33.299999999999997</v>
      </c>
      <c r="J456">
        <v>0.27007299270072993</v>
      </c>
    </row>
    <row r="457" spans="1:10">
      <c r="A457">
        <v>12</v>
      </c>
      <c r="B457">
        <v>28</v>
      </c>
      <c r="C457">
        <v>67</v>
      </c>
      <c r="D457">
        <v>83.08</v>
      </c>
      <c r="E457">
        <v>804</v>
      </c>
      <c r="F457">
        <v>996.96</v>
      </c>
      <c r="G457">
        <v>279.14880000000005</v>
      </c>
      <c r="H457">
        <v>16.079999999999998</v>
      </c>
      <c r="I457">
        <v>192.95999999999998</v>
      </c>
      <c r="J457">
        <v>0.19354838709677416</v>
      </c>
    </row>
    <row r="458" spans="1:10">
      <c r="A458">
        <v>12</v>
      </c>
      <c r="B458">
        <v>3</v>
      </c>
      <c r="C458">
        <v>73</v>
      </c>
      <c r="D458">
        <v>94.17</v>
      </c>
      <c r="E458">
        <v>876</v>
      </c>
      <c r="F458">
        <v>1130.04</v>
      </c>
      <c r="G458">
        <v>33.901199999999996</v>
      </c>
      <c r="H458">
        <v>21.17</v>
      </c>
      <c r="I458">
        <v>254.04000000000002</v>
      </c>
      <c r="J458">
        <v>0.22480620155038764</v>
      </c>
    </row>
    <row r="459" spans="1:10">
      <c r="A459">
        <v>14</v>
      </c>
      <c r="B459">
        <v>48</v>
      </c>
      <c r="C459">
        <v>89</v>
      </c>
      <c r="D459">
        <v>117.48</v>
      </c>
      <c r="E459">
        <v>1246</v>
      </c>
      <c r="F459">
        <v>1644.72</v>
      </c>
      <c r="G459">
        <v>789.46559999999999</v>
      </c>
      <c r="H459">
        <v>28.480000000000004</v>
      </c>
      <c r="I459">
        <v>398.72</v>
      </c>
      <c r="J459">
        <v>0.24242424242424243</v>
      </c>
    </row>
    <row r="460" spans="1:10">
      <c r="A460">
        <v>8</v>
      </c>
      <c r="B460">
        <v>10</v>
      </c>
      <c r="C460">
        <v>89</v>
      </c>
      <c r="D460">
        <v>117.48</v>
      </c>
      <c r="E460">
        <v>712</v>
      </c>
      <c r="F460">
        <v>939.84</v>
      </c>
      <c r="G460">
        <v>93.984000000000009</v>
      </c>
      <c r="H460">
        <v>28.480000000000004</v>
      </c>
      <c r="I460">
        <v>227.84000000000003</v>
      </c>
      <c r="J460">
        <v>0.24242424242424246</v>
      </c>
    </row>
    <row r="461" spans="1:10">
      <c r="A461">
        <v>4</v>
      </c>
      <c r="B461">
        <v>32</v>
      </c>
      <c r="C461">
        <v>90</v>
      </c>
      <c r="D461">
        <v>96.3</v>
      </c>
      <c r="E461">
        <v>360</v>
      </c>
      <c r="F461">
        <v>385.2</v>
      </c>
      <c r="G461">
        <v>123.264</v>
      </c>
      <c r="H461">
        <v>6.2999999999999972</v>
      </c>
      <c r="I461">
        <v>25.199999999999989</v>
      </c>
      <c r="J461">
        <v>6.5420560747663517E-2</v>
      </c>
    </row>
    <row r="462" spans="1:10">
      <c r="A462">
        <v>9</v>
      </c>
      <c r="B462">
        <v>12</v>
      </c>
      <c r="C462">
        <v>76</v>
      </c>
      <c r="D462">
        <v>82.08</v>
      </c>
      <c r="E462">
        <v>684</v>
      </c>
      <c r="F462">
        <v>738.72</v>
      </c>
      <c r="G462">
        <v>88.6464</v>
      </c>
      <c r="H462">
        <v>6.0799999999999983</v>
      </c>
      <c r="I462">
        <v>54.719999999999985</v>
      </c>
      <c r="J462">
        <v>7.4074074074074056E-2</v>
      </c>
    </row>
    <row r="463" spans="1:10">
      <c r="A463">
        <v>3</v>
      </c>
      <c r="B463">
        <v>25</v>
      </c>
      <c r="C463">
        <v>72</v>
      </c>
      <c r="D463">
        <v>79.92</v>
      </c>
      <c r="E463">
        <v>216</v>
      </c>
      <c r="F463">
        <v>239.76</v>
      </c>
      <c r="G463">
        <v>59.94</v>
      </c>
      <c r="H463">
        <v>7.9200000000000017</v>
      </c>
      <c r="I463">
        <v>23.760000000000005</v>
      </c>
      <c r="J463">
        <v>9.9099099099099128E-2</v>
      </c>
    </row>
    <row r="464" spans="1:10">
      <c r="A464">
        <v>13</v>
      </c>
      <c r="B464">
        <v>20</v>
      </c>
      <c r="C464">
        <v>55</v>
      </c>
      <c r="D464">
        <v>58.3</v>
      </c>
      <c r="E464">
        <v>715</v>
      </c>
      <c r="F464">
        <v>757.9</v>
      </c>
      <c r="G464">
        <v>151.58000000000001</v>
      </c>
      <c r="H464">
        <v>3.2999999999999972</v>
      </c>
      <c r="I464">
        <v>42.899999999999963</v>
      </c>
      <c r="J464">
        <v>5.6603773584905613E-2</v>
      </c>
    </row>
    <row r="465" spans="1:10">
      <c r="A465">
        <v>5</v>
      </c>
      <c r="B465">
        <v>42</v>
      </c>
      <c r="C465">
        <v>44</v>
      </c>
      <c r="D465">
        <v>48.4</v>
      </c>
      <c r="E465">
        <v>220</v>
      </c>
      <c r="F465">
        <v>242</v>
      </c>
      <c r="G465">
        <v>101.64</v>
      </c>
      <c r="H465">
        <v>4.3999999999999986</v>
      </c>
      <c r="I465">
        <v>21.999999999999993</v>
      </c>
      <c r="J465">
        <v>9.0909090909090884E-2</v>
      </c>
    </row>
    <row r="466" spans="1:10">
      <c r="A466">
        <v>15</v>
      </c>
      <c r="B466">
        <v>13</v>
      </c>
      <c r="C466">
        <v>43</v>
      </c>
      <c r="D466">
        <v>47.73</v>
      </c>
      <c r="E466">
        <v>645</v>
      </c>
      <c r="F466">
        <v>715.95</v>
      </c>
      <c r="G466">
        <v>93.07350000000001</v>
      </c>
      <c r="H466">
        <v>4.7299999999999969</v>
      </c>
      <c r="I466">
        <v>70.94999999999996</v>
      </c>
      <c r="J466">
        <v>9.9099099099099031E-2</v>
      </c>
    </row>
    <row r="467" spans="1:10">
      <c r="A467">
        <v>1</v>
      </c>
      <c r="B467">
        <v>27</v>
      </c>
      <c r="C467">
        <v>5</v>
      </c>
      <c r="D467">
        <v>6.7</v>
      </c>
      <c r="E467">
        <v>5</v>
      </c>
      <c r="F467">
        <v>6.7</v>
      </c>
      <c r="G467">
        <v>1.8090000000000002</v>
      </c>
      <c r="H467">
        <v>1.7000000000000002</v>
      </c>
      <c r="I467">
        <v>1.7000000000000002</v>
      </c>
      <c r="J467">
        <v>0.2537313432835821</v>
      </c>
    </row>
    <row r="468" spans="1:10">
      <c r="A468">
        <v>14</v>
      </c>
      <c r="B468">
        <v>13</v>
      </c>
      <c r="C468">
        <v>72</v>
      </c>
      <c r="D468">
        <v>79.92</v>
      </c>
      <c r="E468">
        <v>1008</v>
      </c>
      <c r="F468">
        <v>1118.8800000000001</v>
      </c>
      <c r="G468">
        <v>145.45440000000002</v>
      </c>
      <c r="H468">
        <v>7.9200000000000017</v>
      </c>
      <c r="I468">
        <v>110.88000000000002</v>
      </c>
      <c r="J468">
        <v>9.9099099099099114E-2</v>
      </c>
    </row>
    <row r="469" spans="1:10">
      <c r="A469">
        <v>9</v>
      </c>
      <c r="B469">
        <v>51</v>
      </c>
      <c r="C469">
        <v>150</v>
      </c>
      <c r="D469">
        <v>210</v>
      </c>
      <c r="E469">
        <v>1350</v>
      </c>
      <c r="F469">
        <v>1890</v>
      </c>
      <c r="G469">
        <v>963.9</v>
      </c>
      <c r="H469">
        <v>60</v>
      </c>
      <c r="I469">
        <v>540</v>
      </c>
      <c r="J469">
        <v>0.2857142857142857</v>
      </c>
    </row>
    <row r="470" spans="1:10">
      <c r="A470">
        <v>12</v>
      </c>
      <c r="B470">
        <v>18</v>
      </c>
      <c r="C470">
        <v>76</v>
      </c>
      <c r="D470">
        <v>82.08</v>
      </c>
      <c r="E470">
        <v>912</v>
      </c>
      <c r="F470">
        <v>984.96</v>
      </c>
      <c r="G470">
        <v>177.2928</v>
      </c>
      <c r="H470">
        <v>6.0799999999999983</v>
      </c>
      <c r="I470">
        <v>72.95999999999998</v>
      </c>
      <c r="J470">
        <v>7.4074074074074056E-2</v>
      </c>
    </row>
    <row r="471" spans="1:10">
      <c r="A471">
        <v>10</v>
      </c>
      <c r="B471">
        <v>40</v>
      </c>
      <c r="C471">
        <v>83</v>
      </c>
      <c r="D471">
        <v>94.62</v>
      </c>
      <c r="E471">
        <v>830</v>
      </c>
      <c r="F471">
        <v>946.2</v>
      </c>
      <c r="G471">
        <v>378.48</v>
      </c>
      <c r="H471">
        <v>11.620000000000005</v>
      </c>
      <c r="I471">
        <v>116.20000000000005</v>
      </c>
      <c r="J471">
        <v>0.1228070175438597</v>
      </c>
    </row>
    <row r="472" spans="1:10">
      <c r="A472">
        <v>15</v>
      </c>
      <c r="B472">
        <v>33</v>
      </c>
      <c r="C472">
        <v>105</v>
      </c>
      <c r="D472">
        <v>142.80000000000001</v>
      </c>
      <c r="E472">
        <v>1575</v>
      </c>
      <c r="F472">
        <v>2142</v>
      </c>
      <c r="G472">
        <v>706.86</v>
      </c>
      <c r="H472">
        <v>37.800000000000011</v>
      </c>
      <c r="I472">
        <v>567.00000000000023</v>
      </c>
      <c r="J472">
        <v>0.26470588235294129</v>
      </c>
    </row>
    <row r="473" spans="1:10">
      <c r="A473">
        <v>15</v>
      </c>
      <c r="B473">
        <v>47</v>
      </c>
      <c r="C473">
        <v>76</v>
      </c>
      <c r="D473">
        <v>82.08</v>
      </c>
      <c r="E473">
        <v>1140</v>
      </c>
      <c r="F473">
        <v>1231.2</v>
      </c>
      <c r="G473">
        <v>578.66399999999999</v>
      </c>
      <c r="H473">
        <v>6.0799999999999983</v>
      </c>
      <c r="I473">
        <v>91.199999999999974</v>
      </c>
      <c r="J473">
        <v>7.4074074074074056E-2</v>
      </c>
    </row>
    <row r="474" spans="1:10">
      <c r="A474">
        <v>10</v>
      </c>
      <c r="B474">
        <v>35</v>
      </c>
      <c r="C474">
        <v>12</v>
      </c>
      <c r="D474">
        <v>15.72</v>
      </c>
      <c r="E474">
        <v>120</v>
      </c>
      <c r="F474">
        <v>157.19999999999999</v>
      </c>
      <c r="G474">
        <v>55.019999999999996</v>
      </c>
      <c r="H474">
        <v>3.7200000000000006</v>
      </c>
      <c r="I474">
        <v>37.200000000000003</v>
      </c>
      <c r="J474">
        <v>0.23664122137404583</v>
      </c>
    </row>
    <row r="475" spans="1:10">
      <c r="A475">
        <v>3</v>
      </c>
      <c r="B475">
        <v>3</v>
      </c>
      <c r="C475">
        <v>90</v>
      </c>
      <c r="D475">
        <v>96.3</v>
      </c>
      <c r="E475">
        <v>270</v>
      </c>
      <c r="F475">
        <v>288.89999999999998</v>
      </c>
      <c r="G475">
        <v>8.6669999999999998</v>
      </c>
      <c r="H475">
        <v>6.2999999999999972</v>
      </c>
      <c r="I475">
        <v>18.899999999999991</v>
      </c>
      <c r="J475">
        <v>6.5420560747663531E-2</v>
      </c>
    </row>
    <row r="476" spans="1:10">
      <c r="A476">
        <v>14</v>
      </c>
      <c r="B476">
        <v>14</v>
      </c>
      <c r="C476">
        <v>144</v>
      </c>
      <c r="D476">
        <v>156.96</v>
      </c>
      <c r="E476">
        <v>2016</v>
      </c>
      <c r="F476">
        <v>2197.44</v>
      </c>
      <c r="G476">
        <v>307.64160000000004</v>
      </c>
      <c r="H476">
        <v>12.960000000000008</v>
      </c>
      <c r="I476">
        <v>181.44000000000011</v>
      </c>
      <c r="J476">
        <v>8.2568807339449588E-2</v>
      </c>
    </row>
    <row r="477" spans="1:10">
      <c r="A477">
        <v>3</v>
      </c>
      <c r="B477">
        <v>39</v>
      </c>
      <c r="C477">
        <v>120</v>
      </c>
      <c r="D477">
        <v>162</v>
      </c>
      <c r="E477">
        <v>360</v>
      </c>
      <c r="F477">
        <v>486</v>
      </c>
      <c r="G477">
        <v>189.54000000000002</v>
      </c>
      <c r="H477">
        <v>42</v>
      </c>
      <c r="I477">
        <v>126</v>
      </c>
      <c r="J477">
        <v>0.25925925925925924</v>
      </c>
    </row>
    <row r="478" spans="1:10">
      <c r="A478">
        <v>8</v>
      </c>
      <c r="B478">
        <v>15</v>
      </c>
      <c r="C478">
        <v>72</v>
      </c>
      <c r="D478">
        <v>79.92</v>
      </c>
      <c r="E478">
        <v>576</v>
      </c>
      <c r="F478">
        <v>639.36</v>
      </c>
      <c r="G478">
        <v>95.903999999999996</v>
      </c>
      <c r="H478">
        <v>7.9200000000000017</v>
      </c>
      <c r="I478">
        <v>63.360000000000014</v>
      </c>
      <c r="J478">
        <v>9.9099099099099114E-2</v>
      </c>
    </row>
    <row r="479" spans="1:10">
      <c r="A479">
        <v>15</v>
      </c>
      <c r="B479">
        <v>16</v>
      </c>
      <c r="C479">
        <v>73</v>
      </c>
      <c r="D479">
        <v>94.17</v>
      </c>
      <c r="E479">
        <v>1095</v>
      </c>
      <c r="F479">
        <v>1412.55</v>
      </c>
      <c r="G479">
        <v>226.00800000000001</v>
      </c>
      <c r="H479">
        <v>21.17</v>
      </c>
      <c r="I479">
        <v>317.55</v>
      </c>
      <c r="J479">
        <v>0.22480620155038761</v>
      </c>
    </row>
    <row r="480" spans="1:10">
      <c r="A480">
        <v>15</v>
      </c>
      <c r="B480">
        <v>8</v>
      </c>
      <c r="C480">
        <v>12</v>
      </c>
      <c r="D480">
        <v>15.72</v>
      </c>
      <c r="E480">
        <v>180</v>
      </c>
      <c r="F480">
        <v>235.8</v>
      </c>
      <c r="G480">
        <v>18.864000000000001</v>
      </c>
      <c r="H480">
        <v>3.7200000000000006</v>
      </c>
      <c r="I480">
        <v>55.800000000000011</v>
      </c>
      <c r="J480">
        <v>0.23664122137404583</v>
      </c>
    </row>
    <row r="481" spans="1:10">
      <c r="A481">
        <v>15</v>
      </c>
      <c r="B481">
        <v>53</v>
      </c>
      <c r="C481">
        <v>148</v>
      </c>
      <c r="D481">
        <v>201.28</v>
      </c>
      <c r="E481">
        <v>2220</v>
      </c>
      <c r="F481">
        <v>3019.2</v>
      </c>
      <c r="G481">
        <v>1600.1759999999999</v>
      </c>
      <c r="H481">
        <v>53.28</v>
      </c>
      <c r="I481">
        <v>799.2</v>
      </c>
      <c r="J481">
        <v>0.26470588235294124</v>
      </c>
    </row>
    <row r="482" spans="1:10">
      <c r="A482">
        <v>5</v>
      </c>
      <c r="B482">
        <v>50</v>
      </c>
      <c r="C482">
        <v>5</v>
      </c>
      <c r="D482">
        <v>6.7</v>
      </c>
      <c r="E482">
        <v>25</v>
      </c>
      <c r="F482">
        <v>33.5</v>
      </c>
      <c r="G482">
        <v>16.75</v>
      </c>
      <c r="H482">
        <v>1.7000000000000002</v>
      </c>
      <c r="I482">
        <v>8.5</v>
      </c>
      <c r="J482">
        <v>0.2537313432835821</v>
      </c>
    </row>
    <row r="483" spans="1:10">
      <c r="A483">
        <v>11</v>
      </c>
      <c r="B483">
        <v>26</v>
      </c>
      <c r="C483">
        <v>61</v>
      </c>
      <c r="D483">
        <v>76.25</v>
      </c>
      <c r="E483">
        <v>671</v>
      </c>
      <c r="F483">
        <v>838.75</v>
      </c>
      <c r="G483">
        <v>218.07500000000002</v>
      </c>
      <c r="H483">
        <v>15.25</v>
      </c>
      <c r="I483">
        <v>167.75</v>
      </c>
      <c r="J483">
        <v>0.2</v>
      </c>
    </row>
    <row r="484" spans="1:10">
      <c r="A484">
        <v>10</v>
      </c>
      <c r="B484">
        <v>7</v>
      </c>
      <c r="C484">
        <v>83</v>
      </c>
      <c r="D484">
        <v>94.62</v>
      </c>
      <c r="E484">
        <v>830</v>
      </c>
      <c r="F484">
        <v>946.2</v>
      </c>
      <c r="G484">
        <v>66.234000000000009</v>
      </c>
      <c r="H484">
        <v>11.620000000000005</v>
      </c>
      <c r="I484">
        <v>116.20000000000005</v>
      </c>
      <c r="J484">
        <v>0.1228070175438597</v>
      </c>
    </row>
    <row r="485" spans="1:10">
      <c r="A485">
        <v>15</v>
      </c>
      <c r="B485">
        <v>34</v>
      </c>
      <c r="C485">
        <v>150</v>
      </c>
      <c r="D485">
        <v>210</v>
      </c>
      <c r="E485">
        <v>2250</v>
      </c>
      <c r="F485">
        <v>3150</v>
      </c>
      <c r="G485">
        <v>1071</v>
      </c>
      <c r="H485">
        <v>60</v>
      </c>
      <c r="I485">
        <v>900</v>
      </c>
      <c r="J485">
        <v>0.2857142857142857</v>
      </c>
    </row>
    <row r="486" spans="1:10">
      <c r="A486">
        <v>13</v>
      </c>
      <c r="B486">
        <v>9</v>
      </c>
      <c r="C486">
        <v>67</v>
      </c>
      <c r="D486">
        <v>83.08</v>
      </c>
      <c r="E486">
        <v>871</v>
      </c>
      <c r="F486">
        <v>1080.04</v>
      </c>
      <c r="G486">
        <v>97.203599999999994</v>
      </c>
      <c r="H486">
        <v>16.079999999999998</v>
      </c>
      <c r="I486">
        <v>209.03999999999996</v>
      </c>
      <c r="J486">
        <v>0.19354838709677416</v>
      </c>
    </row>
    <row r="487" spans="1:10">
      <c r="A487">
        <v>13</v>
      </c>
      <c r="B487">
        <v>48</v>
      </c>
      <c r="C487">
        <v>12</v>
      </c>
      <c r="D487">
        <v>15.72</v>
      </c>
      <c r="E487">
        <v>156</v>
      </c>
      <c r="F487">
        <v>204.36</v>
      </c>
      <c r="G487">
        <v>98.092799999999997</v>
      </c>
      <c r="H487">
        <v>3.7200000000000006</v>
      </c>
      <c r="I487">
        <v>48.360000000000007</v>
      </c>
      <c r="J487">
        <v>0.23664122137404581</v>
      </c>
    </row>
    <row r="488" spans="1:10">
      <c r="A488">
        <v>13</v>
      </c>
      <c r="B488">
        <v>27</v>
      </c>
      <c r="C488">
        <v>120</v>
      </c>
      <c r="D488">
        <v>162</v>
      </c>
      <c r="E488">
        <v>1560</v>
      </c>
      <c r="F488">
        <v>2106</v>
      </c>
      <c r="G488">
        <v>568.62</v>
      </c>
      <c r="H488">
        <v>42</v>
      </c>
      <c r="I488">
        <v>546</v>
      </c>
      <c r="J488">
        <v>0.25925925925925924</v>
      </c>
    </row>
    <row r="489" spans="1:10">
      <c r="A489">
        <v>13</v>
      </c>
      <c r="B489">
        <v>53</v>
      </c>
      <c r="C489">
        <v>90</v>
      </c>
      <c r="D489">
        <v>115.2</v>
      </c>
      <c r="E489">
        <v>1170</v>
      </c>
      <c r="F489">
        <v>1497.6</v>
      </c>
      <c r="G489">
        <v>793.72799999999995</v>
      </c>
      <c r="H489">
        <v>25.200000000000003</v>
      </c>
      <c r="I489">
        <v>327.60000000000002</v>
      </c>
      <c r="J489">
        <v>0.21875000000000003</v>
      </c>
    </row>
    <row r="490" spans="1:10">
      <c r="A490">
        <v>11</v>
      </c>
      <c r="B490">
        <v>14</v>
      </c>
      <c r="C490">
        <v>90</v>
      </c>
      <c r="D490">
        <v>96.3</v>
      </c>
      <c r="E490">
        <v>990</v>
      </c>
      <c r="F490">
        <v>1059.3</v>
      </c>
      <c r="G490">
        <v>148.30200000000002</v>
      </c>
      <c r="H490">
        <v>6.2999999999999972</v>
      </c>
      <c r="I490">
        <v>69.299999999999969</v>
      </c>
      <c r="J490">
        <v>6.5420560747663531E-2</v>
      </c>
    </row>
    <row r="491" spans="1:10">
      <c r="A491">
        <v>10</v>
      </c>
      <c r="B491">
        <v>34</v>
      </c>
      <c r="C491">
        <v>150</v>
      </c>
      <c r="D491">
        <v>210</v>
      </c>
      <c r="E491">
        <v>1500</v>
      </c>
      <c r="F491">
        <v>2100</v>
      </c>
      <c r="G491">
        <v>714</v>
      </c>
      <c r="H491">
        <v>60</v>
      </c>
      <c r="I491">
        <v>600</v>
      </c>
      <c r="J491">
        <v>0.2857142857142857</v>
      </c>
    </row>
    <row r="492" spans="1:10">
      <c r="A492">
        <v>8</v>
      </c>
      <c r="B492">
        <v>18</v>
      </c>
      <c r="C492">
        <v>48</v>
      </c>
      <c r="D492">
        <v>57.12</v>
      </c>
      <c r="E492">
        <v>384</v>
      </c>
      <c r="F492">
        <v>456.96</v>
      </c>
      <c r="G492">
        <v>82.252799999999993</v>
      </c>
      <c r="H492">
        <v>9.1199999999999974</v>
      </c>
      <c r="I492">
        <v>72.95999999999998</v>
      </c>
      <c r="J492">
        <v>0.15966386554621845</v>
      </c>
    </row>
    <row r="493" spans="1:10">
      <c r="A493">
        <v>7</v>
      </c>
      <c r="B493">
        <v>14</v>
      </c>
      <c r="C493">
        <v>37</v>
      </c>
      <c r="D493">
        <v>49.21</v>
      </c>
      <c r="E493">
        <v>259</v>
      </c>
      <c r="F493">
        <v>344.47</v>
      </c>
      <c r="G493">
        <v>48.225800000000007</v>
      </c>
      <c r="H493">
        <v>12.21</v>
      </c>
      <c r="I493">
        <v>85.47</v>
      </c>
      <c r="J493">
        <v>0.24812030075187969</v>
      </c>
    </row>
    <row r="494" spans="1:10">
      <c r="A494">
        <v>10</v>
      </c>
      <c r="B494">
        <v>0</v>
      </c>
      <c r="C494">
        <v>48</v>
      </c>
      <c r="D494">
        <v>57.12</v>
      </c>
      <c r="E494">
        <v>480</v>
      </c>
      <c r="F494">
        <v>571.20000000000005</v>
      </c>
      <c r="G494">
        <v>0</v>
      </c>
      <c r="H494">
        <v>9.1199999999999974</v>
      </c>
      <c r="I494">
        <v>91.199999999999974</v>
      </c>
      <c r="J494">
        <v>0.15966386554621842</v>
      </c>
    </row>
    <row r="495" spans="1:10">
      <c r="A495">
        <v>1</v>
      </c>
      <c r="B495">
        <v>15</v>
      </c>
      <c r="C495">
        <v>105</v>
      </c>
      <c r="D495">
        <v>142.80000000000001</v>
      </c>
      <c r="E495">
        <v>105</v>
      </c>
      <c r="F495">
        <v>142.80000000000001</v>
      </c>
      <c r="G495">
        <v>21.42</v>
      </c>
      <c r="H495">
        <v>37.800000000000011</v>
      </c>
      <c r="I495">
        <v>37.800000000000011</v>
      </c>
      <c r="J495">
        <v>0.26470588235294124</v>
      </c>
    </row>
    <row r="496" spans="1:10">
      <c r="A496">
        <v>14</v>
      </c>
      <c r="B496">
        <v>4</v>
      </c>
      <c r="C496">
        <v>73</v>
      </c>
      <c r="D496">
        <v>94.17</v>
      </c>
      <c r="E496">
        <v>1022</v>
      </c>
      <c r="F496">
        <v>1318.38</v>
      </c>
      <c r="G496">
        <v>52.735200000000006</v>
      </c>
      <c r="H496">
        <v>21.17</v>
      </c>
      <c r="I496">
        <v>296.38</v>
      </c>
      <c r="J496">
        <v>0.22480620155038758</v>
      </c>
    </row>
    <row r="497" spans="1:10">
      <c r="A497">
        <v>8</v>
      </c>
      <c r="B497">
        <v>41</v>
      </c>
      <c r="C497">
        <v>134</v>
      </c>
      <c r="D497">
        <v>156.78</v>
      </c>
      <c r="E497">
        <v>1072</v>
      </c>
      <c r="F497">
        <v>1254.24</v>
      </c>
      <c r="G497">
        <v>514.23839999999996</v>
      </c>
      <c r="H497">
        <v>22.78</v>
      </c>
      <c r="I497">
        <v>182.24</v>
      </c>
      <c r="J497">
        <v>0.14529914529914531</v>
      </c>
    </row>
    <row r="498" spans="1:10">
      <c r="A498">
        <v>8</v>
      </c>
      <c r="B498">
        <v>33</v>
      </c>
      <c r="C498">
        <v>55</v>
      </c>
      <c r="D498">
        <v>58.3</v>
      </c>
      <c r="E498">
        <v>440</v>
      </c>
      <c r="F498">
        <v>466.4</v>
      </c>
      <c r="G498">
        <v>153.91200000000001</v>
      </c>
      <c r="H498">
        <v>3.2999999999999972</v>
      </c>
      <c r="I498">
        <v>26.399999999999977</v>
      </c>
      <c r="J498">
        <v>5.6603773584905613E-2</v>
      </c>
    </row>
    <row r="499" spans="1:10">
      <c r="A499">
        <v>6</v>
      </c>
      <c r="B499">
        <v>24</v>
      </c>
      <c r="C499">
        <v>61</v>
      </c>
      <c r="D499">
        <v>76.25</v>
      </c>
      <c r="E499">
        <v>366</v>
      </c>
      <c r="F499">
        <v>457.5</v>
      </c>
      <c r="G499">
        <v>109.8</v>
      </c>
      <c r="H499">
        <v>15.25</v>
      </c>
      <c r="I499">
        <v>91.5</v>
      </c>
      <c r="J499">
        <v>0.2</v>
      </c>
    </row>
    <row r="500" spans="1:10">
      <c r="A500">
        <v>12</v>
      </c>
      <c r="B500">
        <v>16</v>
      </c>
      <c r="C500">
        <v>90</v>
      </c>
      <c r="D500">
        <v>96.3</v>
      </c>
      <c r="E500">
        <v>1080</v>
      </c>
      <c r="F500">
        <v>1155.5999999999999</v>
      </c>
      <c r="G500">
        <v>184.89599999999999</v>
      </c>
      <c r="H500">
        <v>6.2999999999999972</v>
      </c>
      <c r="I500">
        <v>75.599999999999966</v>
      </c>
      <c r="J500">
        <v>6.5420560747663531E-2</v>
      </c>
    </row>
    <row r="501" spans="1:10">
      <c r="A501">
        <v>5</v>
      </c>
      <c r="B501">
        <v>38</v>
      </c>
      <c r="C501">
        <v>44</v>
      </c>
      <c r="D501">
        <v>48.84</v>
      </c>
      <c r="E501">
        <v>220</v>
      </c>
      <c r="F501">
        <v>244.2</v>
      </c>
      <c r="G501">
        <v>92.795999999999992</v>
      </c>
      <c r="H501">
        <v>4.8400000000000034</v>
      </c>
      <c r="I501">
        <v>24.200000000000017</v>
      </c>
      <c r="J501">
        <v>9.9099099099099169E-2</v>
      </c>
    </row>
    <row r="502" spans="1:10">
      <c r="A502">
        <v>5</v>
      </c>
      <c r="B502">
        <v>52</v>
      </c>
      <c r="C502">
        <v>89</v>
      </c>
      <c r="D502">
        <v>117.48</v>
      </c>
      <c r="E502">
        <v>445</v>
      </c>
      <c r="F502">
        <v>587.4</v>
      </c>
      <c r="G502">
        <v>305.44799999999998</v>
      </c>
      <c r="H502">
        <v>28.480000000000004</v>
      </c>
      <c r="I502">
        <v>142.40000000000003</v>
      </c>
      <c r="J502">
        <v>0.24242424242424249</v>
      </c>
    </row>
    <row r="503" spans="1:10">
      <c r="A503">
        <v>15</v>
      </c>
      <c r="B503">
        <v>36</v>
      </c>
      <c r="C503">
        <v>55</v>
      </c>
      <c r="D503">
        <v>58.3</v>
      </c>
      <c r="E503">
        <v>825</v>
      </c>
      <c r="F503">
        <v>874.5</v>
      </c>
      <c r="G503">
        <v>314.82</v>
      </c>
      <c r="H503">
        <v>3.2999999999999972</v>
      </c>
      <c r="I503">
        <v>49.499999999999957</v>
      </c>
      <c r="J503">
        <v>5.6603773584905613E-2</v>
      </c>
    </row>
    <row r="504" spans="1:10">
      <c r="A504">
        <v>8</v>
      </c>
      <c r="B504">
        <v>16</v>
      </c>
      <c r="C504">
        <v>93</v>
      </c>
      <c r="D504">
        <v>104.16</v>
      </c>
      <c r="E504">
        <v>744</v>
      </c>
      <c r="F504">
        <v>833.28</v>
      </c>
      <c r="G504">
        <v>133.32480000000001</v>
      </c>
      <c r="H504">
        <v>11.159999999999997</v>
      </c>
      <c r="I504">
        <v>89.279999999999973</v>
      </c>
      <c r="J504">
        <v>0.10714285714285711</v>
      </c>
    </row>
    <row r="505" spans="1:10">
      <c r="A505">
        <v>2</v>
      </c>
      <c r="B505">
        <v>41</v>
      </c>
      <c r="C505">
        <v>12</v>
      </c>
      <c r="D505">
        <v>15.72</v>
      </c>
      <c r="E505">
        <v>24</v>
      </c>
      <c r="F505">
        <v>31.44</v>
      </c>
      <c r="G505">
        <v>12.8904</v>
      </c>
      <c r="H505">
        <v>3.7200000000000006</v>
      </c>
      <c r="I505">
        <v>7.4400000000000013</v>
      </c>
      <c r="J505">
        <v>0.23664122137404583</v>
      </c>
    </row>
    <row r="506" spans="1:10">
      <c r="A506">
        <v>5</v>
      </c>
      <c r="B506">
        <v>54</v>
      </c>
      <c r="C506">
        <v>37</v>
      </c>
      <c r="D506">
        <v>41.81</v>
      </c>
      <c r="E506">
        <v>185</v>
      </c>
      <c r="F506">
        <v>209.05</v>
      </c>
      <c r="G506">
        <v>112.88700000000001</v>
      </c>
      <c r="H506">
        <v>4.8100000000000023</v>
      </c>
      <c r="I506">
        <v>24.050000000000011</v>
      </c>
      <c r="J506">
        <v>0.11504424778761067</v>
      </c>
    </row>
    <row r="507" spans="1:10">
      <c r="A507">
        <v>10</v>
      </c>
      <c r="B507">
        <v>43</v>
      </c>
      <c r="C507">
        <v>18</v>
      </c>
      <c r="D507">
        <v>24.66</v>
      </c>
      <c r="E507">
        <v>180</v>
      </c>
      <c r="F507">
        <v>246.6</v>
      </c>
      <c r="G507">
        <v>106.038</v>
      </c>
      <c r="H507">
        <v>6.66</v>
      </c>
      <c r="I507">
        <v>66.599999999999994</v>
      </c>
      <c r="J507">
        <v>0.27007299270072993</v>
      </c>
    </row>
    <row r="508" spans="1:10">
      <c r="A508">
        <v>15</v>
      </c>
      <c r="B508">
        <v>16</v>
      </c>
      <c r="C508">
        <v>76</v>
      </c>
      <c r="D508">
        <v>82.08</v>
      </c>
      <c r="E508">
        <v>1140</v>
      </c>
      <c r="F508">
        <v>1231.2</v>
      </c>
      <c r="G508">
        <v>196.99200000000002</v>
      </c>
      <c r="H508">
        <v>6.0799999999999983</v>
      </c>
      <c r="I508">
        <v>91.199999999999974</v>
      </c>
      <c r="J508">
        <v>7.4074074074074056E-2</v>
      </c>
    </row>
    <row r="509" spans="1:10">
      <c r="A509">
        <v>12</v>
      </c>
      <c r="B509">
        <v>54</v>
      </c>
      <c r="C509">
        <v>72</v>
      </c>
      <c r="D509">
        <v>79.92</v>
      </c>
      <c r="E509">
        <v>864</v>
      </c>
      <c r="F509">
        <v>959.04</v>
      </c>
      <c r="G509">
        <v>517.88160000000005</v>
      </c>
      <c r="H509">
        <v>7.9200000000000017</v>
      </c>
      <c r="I509">
        <v>95.04000000000002</v>
      </c>
      <c r="J509">
        <v>9.9099099099099128E-2</v>
      </c>
    </row>
    <row r="510" spans="1:10">
      <c r="A510">
        <v>13</v>
      </c>
      <c r="B510">
        <v>33</v>
      </c>
      <c r="C510">
        <v>13</v>
      </c>
      <c r="D510">
        <v>16.64</v>
      </c>
      <c r="E510">
        <v>169</v>
      </c>
      <c r="F510">
        <v>216.32</v>
      </c>
      <c r="G510">
        <v>71.385599999999997</v>
      </c>
      <c r="H510">
        <v>3.6400000000000006</v>
      </c>
      <c r="I510">
        <v>47.320000000000007</v>
      </c>
      <c r="J510">
        <v>0.21875000000000003</v>
      </c>
    </row>
    <row r="511" spans="1:10">
      <c r="A511">
        <v>5</v>
      </c>
      <c r="B511">
        <v>10</v>
      </c>
      <c r="C511">
        <v>72</v>
      </c>
      <c r="D511">
        <v>79.92</v>
      </c>
      <c r="E511">
        <v>360</v>
      </c>
      <c r="F511">
        <v>399.6</v>
      </c>
      <c r="G511">
        <v>39.960000000000008</v>
      </c>
      <c r="H511">
        <v>7.9200000000000017</v>
      </c>
      <c r="I511">
        <v>39.600000000000009</v>
      </c>
      <c r="J511">
        <v>9.9099099099099114E-2</v>
      </c>
    </row>
    <row r="512" spans="1:10">
      <c r="A512">
        <v>5</v>
      </c>
      <c r="B512">
        <v>7</v>
      </c>
      <c r="C512">
        <v>48</v>
      </c>
      <c r="D512">
        <v>57.12</v>
      </c>
      <c r="E512">
        <v>240</v>
      </c>
      <c r="F512">
        <v>285.60000000000002</v>
      </c>
      <c r="G512">
        <v>19.992000000000004</v>
      </c>
      <c r="H512">
        <v>9.1199999999999974</v>
      </c>
      <c r="I512">
        <v>45.599999999999987</v>
      </c>
      <c r="J512">
        <v>0.15966386554621842</v>
      </c>
    </row>
    <row r="513" spans="1:10">
      <c r="A513">
        <v>9</v>
      </c>
      <c r="B513">
        <v>47</v>
      </c>
      <c r="C513">
        <v>112</v>
      </c>
      <c r="D513">
        <v>122.08</v>
      </c>
      <c r="E513">
        <v>1008</v>
      </c>
      <c r="F513">
        <v>1098.72</v>
      </c>
      <c r="G513">
        <v>516.39840000000004</v>
      </c>
      <c r="H513">
        <v>10.079999999999998</v>
      </c>
      <c r="I513">
        <v>90.719999999999985</v>
      </c>
      <c r="J513">
        <v>8.2568807339449532E-2</v>
      </c>
    </row>
    <row r="514" spans="1:10">
      <c r="A514">
        <v>10</v>
      </c>
      <c r="B514">
        <v>28</v>
      </c>
      <c r="C514">
        <v>112</v>
      </c>
      <c r="D514">
        <v>146.72</v>
      </c>
      <c r="E514">
        <v>1120</v>
      </c>
      <c r="F514">
        <v>1467.2</v>
      </c>
      <c r="G514">
        <v>410.81600000000003</v>
      </c>
      <c r="H514">
        <v>34.72</v>
      </c>
      <c r="I514">
        <v>347.2</v>
      </c>
      <c r="J514">
        <v>0.23664122137404578</v>
      </c>
    </row>
    <row r="515" spans="1:10">
      <c r="A515">
        <v>9</v>
      </c>
      <c r="B515">
        <v>29</v>
      </c>
      <c r="C515">
        <v>148</v>
      </c>
      <c r="D515">
        <v>201.28</v>
      </c>
      <c r="E515">
        <v>1332</v>
      </c>
      <c r="F515">
        <v>1811.52</v>
      </c>
      <c r="G515">
        <v>525.34079999999994</v>
      </c>
      <c r="H515">
        <v>53.28</v>
      </c>
      <c r="I515">
        <v>479.52</v>
      </c>
      <c r="J515">
        <v>0.26470588235294118</v>
      </c>
    </row>
    <row r="516" spans="1:10">
      <c r="A516">
        <v>10</v>
      </c>
      <c r="B516">
        <v>3</v>
      </c>
      <c r="C516">
        <v>138</v>
      </c>
      <c r="D516">
        <v>173.88</v>
      </c>
      <c r="E516">
        <v>1380</v>
      </c>
      <c r="F516">
        <v>1738.8</v>
      </c>
      <c r="G516">
        <v>52.163999999999994</v>
      </c>
      <c r="H516">
        <v>35.879999999999995</v>
      </c>
      <c r="I516">
        <v>358.79999999999995</v>
      </c>
      <c r="J516">
        <v>0.20634920634920634</v>
      </c>
    </row>
    <row r="517" spans="1:10">
      <c r="A517">
        <v>4</v>
      </c>
      <c r="B517">
        <v>50</v>
      </c>
      <c r="C517">
        <v>133</v>
      </c>
      <c r="D517">
        <v>155.61000000000001</v>
      </c>
      <c r="E517">
        <v>532</v>
      </c>
      <c r="F517">
        <v>622.44000000000005</v>
      </c>
      <c r="G517">
        <v>311.22000000000003</v>
      </c>
      <c r="H517">
        <v>22.610000000000014</v>
      </c>
      <c r="I517">
        <v>90.440000000000055</v>
      </c>
      <c r="J517">
        <v>0.14529914529914537</v>
      </c>
    </row>
    <row r="518" spans="1:10">
      <c r="A518">
        <v>13</v>
      </c>
      <c r="B518">
        <v>50</v>
      </c>
      <c r="C518">
        <v>6</v>
      </c>
      <c r="D518">
        <v>7.8599999999999994</v>
      </c>
      <c r="E518">
        <v>78</v>
      </c>
      <c r="F518">
        <v>102.18</v>
      </c>
      <c r="G518">
        <v>51.09</v>
      </c>
      <c r="H518">
        <v>1.8599999999999994</v>
      </c>
      <c r="I518">
        <v>24.179999999999993</v>
      </c>
      <c r="J518">
        <v>0.23664122137404572</v>
      </c>
    </row>
    <row r="519" spans="1:10">
      <c r="A519">
        <v>7</v>
      </c>
      <c r="B519">
        <v>38</v>
      </c>
      <c r="C519">
        <v>76</v>
      </c>
      <c r="D519">
        <v>82.08</v>
      </c>
      <c r="E519">
        <v>532</v>
      </c>
      <c r="F519">
        <v>574.55999999999995</v>
      </c>
      <c r="G519">
        <v>218.33279999999999</v>
      </c>
      <c r="H519">
        <v>6.0799999999999983</v>
      </c>
      <c r="I519">
        <v>42.559999999999988</v>
      </c>
      <c r="J519">
        <v>7.4074074074074056E-2</v>
      </c>
    </row>
    <row r="520" spans="1:10">
      <c r="A520">
        <v>14</v>
      </c>
      <c r="B520">
        <v>31</v>
      </c>
      <c r="C520">
        <v>44</v>
      </c>
      <c r="D520">
        <v>48.4</v>
      </c>
      <c r="E520">
        <v>616</v>
      </c>
      <c r="F520">
        <v>677.6</v>
      </c>
      <c r="G520">
        <v>210.05600000000001</v>
      </c>
      <c r="H520">
        <v>4.3999999999999986</v>
      </c>
      <c r="I520">
        <v>61.59999999999998</v>
      </c>
      <c r="J520">
        <v>9.090909090909087E-2</v>
      </c>
    </row>
    <row r="521" spans="1:10">
      <c r="A521">
        <v>11</v>
      </c>
      <c r="B521">
        <v>24</v>
      </c>
      <c r="C521">
        <v>6</v>
      </c>
      <c r="D521">
        <v>7.8599999999999994</v>
      </c>
      <c r="E521">
        <v>66</v>
      </c>
      <c r="F521">
        <v>86.46</v>
      </c>
      <c r="G521">
        <v>20.750399999999999</v>
      </c>
      <c r="H521">
        <v>1.8599999999999994</v>
      </c>
      <c r="I521">
        <v>20.459999999999994</v>
      </c>
      <c r="J521">
        <v>0.23664122137404575</v>
      </c>
    </row>
    <row r="522" spans="1:10">
      <c r="A522">
        <v>10</v>
      </c>
      <c r="B522">
        <v>45</v>
      </c>
      <c r="C522">
        <v>75</v>
      </c>
      <c r="D522">
        <v>85.5</v>
      </c>
      <c r="E522">
        <v>750</v>
      </c>
      <c r="F522">
        <v>855</v>
      </c>
      <c r="G522">
        <v>384.75</v>
      </c>
      <c r="H522">
        <v>10.5</v>
      </c>
      <c r="I522">
        <v>105</v>
      </c>
      <c r="J522">
        <v>0.12280701754385964</v>
      </c>
    </row>
    <row r="523" spans="1:10">
      <c r="A523">
        <v>15</v>
      </c>
      <c r="B523">
        <v>33</v>
      </c>
      <c r="C523">
        <v>83</v>
      </c>
      <c r="D523">
        <v>94.62</v>
      </c>
      <c r="E523">
        <v>1245</v>
      </c>
      <c r="F523">
        <v>1419.3</v>
      </c>
      <c r="G523">
        <v>468.36900000000003</v>
      </c>
      <c r="H523">
        <v>11.620000000000005</v>
      </c>
      <c r="I523">
        <v>174.30000000000007</v>
      </c>
      <c r="J523">
        <v>0.1228070175438597</v>
      </c>
    </row>
    <row r="524" spans="1:10">
      <c r="A524">
        <v>1</v>
      </c>
      <c r="B524">
        <v>37</v>
      </c>
      <c r="C524">
        <v>120</v>
      </c>
      <c r="D524">
        <v>162</v>
      </c>
      <c r="E524">
        <v>120</v>
      </c>
      <c r="F524">
        <v>162</v>
      </c>
      <c r="G524">
        <v>59.94</v>
      </c>
      <c r="H524">
        <v>42</v>
      </c>
      <c r="I524">
        <v>42</v>
      </c>
      <c r="J524">
        <v>0.25925925925925924</v>
      </c>
    </row>
    <row r="525" spans="1:10">
      <c r="A525">
        <v>14</v>
      </c>
      <c r="B525">
        <v>21</v>
      </c>
      <c r="C525">
        <v>138</v>
      </c>
      <c r="D525">
        <v>173.88</v>
      </c>
      <c r="E525">
        <v>1932</v>
      </c>
      <c r="F525">
        <v>2434.3200000000002</v>
      </c>
      <c r="G525">
        <v>511.2072</v>
      </c>
      <c r="H525">
        <v>35.879999999999995</v>
      </c>
      <c r="I525">
        <v>502.31999999999994</v>
      </c>
      <c r="J525">
        <v>0.20634920634920631</v>
      </c>
    </row>
    <row r="526" spans="1:10">
      <c r="A526">
        <v>12</v>
      </c>
      <c r="B526">
        <v>45</v>
      </c>
      <c r="C526">
        <v>95</v>
      </c>
      <c r="D526">
        <v>119.7</v>
      </c>
      <c r="E526">
        <v>1140</v>
      </c>
      <c r="F526">
        <v>1436.4</v>
      </c>
      <c r="G526">
        <v>646.38000000000011</v>
      </c>
      <c r="H526">
        <v>24.700000000000003</v>
      </c>
      <c r="I526">
        <v>296.40000000000003</v>
      </c>
      <c r="J526">
        <v>0.20634920634920637</v>
      </c>
    </row>
    <row r="527" spans="1:10">
      <c r="A527">
        <v>6</v>
      </c>
      <c r="B527">
        <v>22</v>
      </c>
      <c r="C527">
        <v>44</v>
      </c>
      <c r="D527">
        <v>48.4</v>
      </c>
      <c r="E527">
        <v>264</v>
      </c>
      <c r="F527">
        <v>290.39999999999998</v>
      </c>
      <c r="G527">
        <v>63.887999999999998</v>
      </c>
      <c r="H527">
        <v>4.3999999999999986</v>
      </c>
      <c r="I527">
        <v>26.399999999999991</v>
      </c>
      <c r="J527">
        <v>9.0909090909090884E-2</v>
      </c>
    </row>
    <row r="528" spans="1:10">
      <c r="A528">
        <v>3</v>
      </c>
      <c r="B528">
        <v>33</v>
      </c>
      <c r="C528">
        <v>44</v>
      </c>
      <c r="D528">
        <v>48.4</v>
      </c>
      <c r="E528">
        <v>132</v>
      </c>
      <c r="F528">
        <v>145.19999999999999</v>
      </c>
      <c r="G528">
        <v>47.915999999999997</v>
      </c>
      <c r="H528">
        <v>4.3999999999999986</v>
      </c>
      <c r="I528">
        <v>13.199999999999996</v>
      </c>
      <c r="J528">
        <v>9.0909090909090884E-2</v>
      </c>
    </row>
    <row r="529" spans="1:10">
      <c r="A529">
        <v>9</v>
      </c>
      <c r="B529">
        <v>50</v>
      </c>
      <c r="C529">
        <v>144</v>
      </c>
      <c r="D529">
        <v>156.96</v>
      </c>
      <c r="E529">
        <v>1296</v>
      </c>
      <c r="F529">
        <v>1412.64</v>
      </c>
      <c r="G529">
        <v>706.32</v>
      </c>
      <c r="H529">
        <v>12.960000000000008</v>
      </c>
      <c r="I529">
        <v>116.64000000000007</v>
      </c>
      <c r="J529">
        <v>8.2568807339449588E-2</v>
      </c>
    </row>
    <row r="530" spans="1:10">
      <c r="A530">
        <v>15</v>
      </c>
      <c r="B530">
        <v>34</v>
      </c>
      <c r="C530">
        <v>72</v>
      </c>
      <c r="D530">
        <v>79.92</v>
      </c>
      <c r="E530">
        <v>1080</v>
      </c>
      <c r="F530">
        <v>1198.8</v>
      </c>
      <c r="G530">
        <v>407.59200000000004</v>
      </c>
      <c r="H530">
        <v>7.9200000000000017</v>
      </c>
      <c r="I530">
        <v>118.80000000000003</v>
      </c>
      <c r="J530">
        <v>9.9099099099099128E-2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38777-7CE0-4933-8397-CC563D3A7BBF}">
  <dimension ref="B1:L65"/>
  <sheetViews>
    <sheetView workbookViewId="0">
      <selection activeCell="B15" sqref="B15:G43"/>
    </sheetView>
  </sheetViews>
  <sheetFormatPr baseColWidth="10" defaultRowHeight="15"/>
  <cols>
    <col min="2" max="2" width="19.7109375" bestFit="1" customWidth="1"/>
    <col min="3" max="3" width="12.7109375" bestFit="1" customWidth="1"/>
    <col min="4" max="4" width="12.85546875" bestFit="1" customWidth="1"/>
    <col min="5" max="5" width="13.7109375" bestFit="1" customWidth="1"/>
    <col min="6" max="6" width="14" bestFit="1" customWidth="1"/>
    <col min="7" max="7" width="18" bestFit="1" customWidth="1"/>
    <col min="8" max="8" width="17.5703125" bestFit="1" customWidth="1"/>
    <col min="9" max="9" width="20" bestFit="1" customWidth="1"/>
    <col min="10" max="10" width="18.28515625" bestFit="1" customWidth="1"/>
    <col min="11" max="11" width="12" bestFit="1" customWidth="1"/>
    <col min="12" max="12" width="13.7109375" bestFit="1" customWidth="1"/>
  </cols>
  <sheetData>
    <row r="1" spans="2:12" ht="15.75" thickBot="1"/>
    <row r="2" spans="2:12">
      <c r="B2" s="20"/>
      <c r="C2" s="20" t="s">
        <v>2</v>
      </c>
      <c r="D2" s="20" t="s">
        <v>5</v>
      </c>
      <c r="E2" s="20" t="s">
        <v>9</v>
      </c>
      <c r="F2" s="20" t="s">
        <v>10</v>
      </c>
      <c r="G2" s="20" t="s">
        <v>11</v>
      </c>
      <c r="H2" s="20" t="s">
        <v>12</v>
      </c>
      <c r="I2" s="20" t="s">
        <v>158</v>
      </c>
      <c r="J2" s="20" t="s">
        <v>141</v>
      </c>
      <c r="K2" s="20" t="s">
        <v>142</v>
      </c>
      <c r="L2" s="20" t="s">
        <v>143</v>
      </c>
    </row>
    <row r="3" spans="2:12">
      <c r="B3" t="s">
        <v>2</v>
      </c>
      <c r="C3">
        <v>1</v>
      </c>
    </row>
    <row r="4" spans="2:12">
      <c r="B4" t="s">
        <v>5</v>
      </c>
      <c r="C4">
        <v>-2.9898669518303337E-2</v>
      </c>
      <c r="D4">
        <v>1</v>
      </c>
    </row>
    <row r="5" spans="2:12">
      <c r="B5" t="s">
        <v>9</v>
      </c>
      <c r="C5">
        <v>6.3071728571259499E-3</v>
      </c>
      <c r="D5">
        <v>1.630185355881926E-2</v>
      </c>
      <c r="E5">
        <v>1</v>
      </c>
    </row>
    <row r="6" spans="2:12">
      <c r="B6" t="s">
        <v>10</v>
      </c>
      <c r="C6">
        <v>-9.5911258111687665E-3</v>
      </c>
      <c r="D6">
        <v>2.0429932659362045E-2</v>
      </c>
      <c r="E6">
        <v>0.9831743319777726</v>
      </c>
      <c r="F6">
        <v>1</v>
      </c>
    </row>
    <row r="7" spans="2:12">
      <c r="B7" t="s">
        <v>11</v>
      </c>
      <c r="C7">
        <v>0.64722752658184046</v>
      </c>
      <c r="D7">
        <v>-2.3663836225816959E-3</v>
      </c>
      <c r="E7">
        <v>0.6752061173631192</v>
      </c>
      <c r="F7">
        <v>0.64950775402265026</v>
      </c>
      <c r="G7">
        <v>1</v>
      </c>
    </row>
    <row r="8" spans="2:12">
      <c r="B8" t="s">
        <v>12</v>
      </c>
      <c r="C8">
        <v>0.62689088559675143</v>
      </c>
      <c r="D8">
        <v>3.370710284206753E-3</v>
      </c>
      <c r="E8">
        <v>0.68024583859397547</v>
      </c>
      <c r="F8">
        <v>0.67760203593596979</v>
      </c>
      <c r="G8">
        <v>0.9896238611895718</v>
      </c>
      <c r="H8">
        <v>1</v>
      </c>
    </row>
    <row r="9" spans="2:12">
      <c r="B9" t="s">
        <v>158</v>
      </c>
      <c r="C9">
        <v>0.45087016087961623</v>
      </c>
      <c r="D9">
        <v>0.50270895234760493</v>
      </c>
      <c r="E9">
        <v>0.52823902993066951</v>
      </c>
      <c r="F9">
        <v>0.53540637403513081</v>
      </c>
      <c r="G9">
        <v>0.73903529625184161</v>
      </c>
      <c r="H9">
        <v>0.75876958281828422</v>
      </c>
      <c r="I9">
        <v>1</v>
      </c>
    </row>
    <row r="10" spans="2:12">
      <c r="B10" t="s">
        <v>141</v>
      </c>
      <c r="C10">
        <v>-5.4175551295383116E-2</v>
      </c>
      <c r="D10">
        <v>2.8342050411711735E-2</v>
      </c>
      <c r="E10">
        <v>0.73308506843993926</v>
      </c>
      <c r="F10">
        <v>0.84499086202626306</v>
      </c>
      <c r="G10">
        <v>0.44160023682324523</v>
      </c>
      <c r="H10">
        <v>0.53144989571395818</v>
      </c>
      <c r="I10">
        <v>0.44702315292546801</v>
      </c>
      <c r="J10">
        <v>1</v>
      </c>
    </row>
    <row r="11" spans="2:12">
      <c r="B11" t="s">
        <v>142</v>
      </c>
      <c r="C11">
        <v>0.44508246089386294</v>
      </c>
      <c r="D11">
        <v>2.3063313452220499E-2</v>
      </c>
      <c r="E11">
        <v>0.57880152952589536</v>
      </c>
      <c r="F11">
        <v>0.65813091927011724</v>
      </c>
      <c r="G11">
        <v>0.77943571070782702</v>
      </c>
      <c r="H11">
        <v>0.86136260582974933</v>
      </c>
      <c r="I11">
        <v>0.69551111711823521</v>
      </c>
      <c r="J11">
        <v>0.75593938973220753</v>
      </c>
      <c r="K11">
        <v>1</v>
      </c>
    </row>
    <row r="12" spans="2:12" ht="15.75" thickBot="1">
      <c r="B12" s="6" t="s">
        <v>143</v>
      </c>
      <c r="C12" s="6">
        <v>-8.2045237015846081E-2</v>
      </c>
      <c r="D12" s="6">
        <v>-1.4717150009577518E-3</v>
      </c>
      <c r="E12" s="6">
        <v>-4.5786984283090974E-3</v>
      </c>
      <c r="F12" s="6">
        <v>0.15764081997542381</v>
      </c>
      <c r="G12" s="6">
        <v>-6.8920911975879753E-2</v>
      </c>
      <c r="H12" s="6">
        <v>4.3334003295343933E-2</v>
      </c>
      <c r="I12" s="6">
        <v>6.0783508962979668E-2</v>
      </c>
      <c r="J12" s="6">
        <v>0.60035093492057834</v>
      </c>
      <c r="K12" s="6">
        <v>0.4326151775772144</v>
      </c>
      <c r="L12" s="6">
        <v>1</v>
      </c>
    </row>
    <row r="15" spans="2:12" ht="15" customHeight="1">
      <c r="B15" s="102" t="s">
        <v>198</v>
      </c>
      <c r="C15" s="102"/>
      <c r="D15" s="102"/>
      <c r="E15" s="102"/>
      <c r="F15" s="102"/>
      <c r="G15" s="102"/>
    </row>
    <row r="16" spans="2:12">
      <c r="B16" s="102"/>
      <c r="C16" s="102"/>
      <c r="D16" s="102"/>
      <c r="E16" s="102"/>
      <c r="F16" s="102"/>
      <c r="G16" s="102"/>
    </row>
    <row r="17" spans="2:7">
      <c r="B17" s="102"/>
      <c r="C17" s="102"/>
      <c r="D17" s="102"/>
      <c r="E17" s="102"/>
      <c r="F17" s="102"/>
      <c r="G17" s="102"/>
    </row>
    <row r="18" spans="2:7">
      <c r="B18" s="102"/>
      <c r="C18" s="102"/>
      <c r="D18" s="102"/>
      <c r="E18" s="102"/>
      <c r="F18" s="102"/>
      <c r="G18" s="102"/>
    </row>
    <row r="19" spans="2:7">
      <c r="B19" s="102"/>
      <c r="C19" s="102"/>
      <c r="D19" s="102"/>
      <c r="E19" s="102"/>
      <c r="F19" s="102"/>
      <c r="G19" s="102"/>
    </row>
    <row r="20" spans="2:7">
      <c r="B20" s="102"/>
      <c r="C20" s="102"/>
      <c r="D20" s="102"/>
      <c r="E20" s="102"/>
      <c r="F20" s="102"/>
      <c r="G20" s="102"/>
    </row>
    <row r="21" spans="2:7">
      <c r="B21" s="102"/>
      <c r="C21" s="102"/>
      <c r="D21" s="102"/>
      <c r="E21" s="102"/>
      <c r="F21" s="102"/>
      <c r="G21" s="102"/>
    </row>
    <row r="22" spans="2:7">
      <c r="B22" s="102"/>
      <c r="C22" s="102"/>
      <c r="D22" s="102"/>
      <c r="E22" s="102"/>
      <c r="F22" s="102"/>
      <c r="G22" s="102"/>
    </row>
    <row r="23" spans="2:7">
      <c r="B23" s="102"/>
      <c r="C23" s="102"/>
      <c r="D23" s="102"/>
      <c r="E23" s="102"/>
      <c r="F23" s="102"/>
      <c r="G23" s="102"/>
    </row>
    <row r="24" spans="2:7">
      <c r="B24" s="102"/>
      <c r="C24" s="102"/>
      <c r="D24" s="102"/>
      <c r="E24" s="102"/>
      <c r="F24" s="102"/>
      <c r="G24" s="102"/>
    </row>
    <row r="25" spans="2:7">
      <c r="B25" s="102"/>
      <c r="C25" s="102"/>
      <c r="D25" s="102"/>
      <c r="E25" s="102"/>
      <c r="F25" s="102"/>
      <c r="G25" s="102"/>
    </row>
    <row r="26" spans="2:7">
      <c r="B26" s="102"/>
      <c r="C26" s="102"/>
      <c r="D26" s="102"/>
      <c r="E26" s="102"/>
      <c r="F26" s="102"/>
      <c r="G26" s="102"/>
    </row>
    <row r="27" spans="2:7">
      <c r="B27" s="102"/>
      <c r="C27" s="102"/>
      <c r="D27" s="102"/>
      <c r="E27" s="102"/>
      <c r="F27" s="102"/>
      <c r="G27" s="102"/>
    </row>
    <row r="28" spans="2:7">
      <c r="B28" s="102"/>
      <c r="C28" s="102"/>
      <c r="D28" s="102"/>
      <c r="E28" s="102"/>
      <c r="F28" s="102"/>
      <c r="G28" s="102"/>
    </row>
    <row r="29" spans="2:7">
      <c r="B29" s="102"/>
      <c r="C29" s="102"/>
      <c r="D29" s="102"/>
      <c r="E29" s="102"/>
      <c r="F29" s="102"/>
      <c r="G29" s="102"/>
    </row>
    <row r="30" spans="2:7">
      <c r="B30" s="102"/>
      <c r="C30" s="102"/>
      <c r="D30" s="102"/>
      <c r="E30" s="102"/>
      <c r="F30" s="102"/>
      <c r="G30" s="102"/>
    </row>
    <row r="31" spans="2:7">
      <c r="B31" s="102"/>
      <c r="C31" s="102"/>
      <c r="D31" s="102"/>
      <c r="E31" s="102"/>
      <c r="F31" s="102"/>
      <c r="G31" s="102"/>
    </row>
    <row r="32" spans="2:7">
      <c r="B32" s="102"/>
      <c r="C32" s="102"/>
      <c r="D32" s="102"/>
      <c r="E32" s="102"/>
      <c r="F32" s="102"/>
      <c r="G32" s="102"/>
    </row>
    <row r="33" spans="2:7">
      <c r="B33" s="102"/>
      <c r="C33" s="102"/>
      <c r="D33" s="102"/>
      <c r="E33" s="102"/>
      <c r="F33" s="102"/>
      <c r="G33" s="102"/>
    </row>
    <row r="34" spans="2:7">
      <c r="B34" s="102"/>
      <c r="C34" s="102"/>
      <c r="D34" s="102"/>
      <c r="E34" s="102"/>
      <c r="F34" s="102"/>
      <c r="G34" s="102"/>
    </row>
    <row r="35" spans="2:7">
      <c r="B35" s="102"/>
      <c r="C35" s="102"/>
      <c r="D35" s="102"/>
      <c r="E35" s="102"/>
      <c r="F35" s="102"/>
      <c r="G35" s="102"/>
    </row>
    <row r="36" spans="2:7">
      <c r="B36" s="102"/>
      <c r="C36" s="102"/>
      <c r="D36" s="102"/>
      <c r="E36" s="102"/>
      <c r="F36" s="102"/>
      <c r="G36" s="102"/>
    </row>
    <row r="37" spans="2:7">
      <c r="B37" s="102"/>
      <c r="C37" s="102"/>
      <c r="D37" s="102"/>
      <c r="E37" s="102"/>
      <c r="F37" s="102"/>
      <c r="G37" s="102"/>
    </row>
    <row r="38" spans="2:7">
      <c r="B38" s="102"/>
      <c r="C38" s="102"/>
      <c r="D38" s="102"/>
      <c r="E38" s="102"/>
      <c r="F38" s="102"/>
      <c r="G38" s="102"/>
    </row>
    <row r="39" spans="2:7">
      <c r="B39" s="102"/>
      <c r="C39" s="102"/>
      <c r="D39" s="102"/>
      <c r="E39" s="102"/>
      <c r="F39" s="102"/>
      <c r="G39" s="102"/>
    </row>
    <row r="40" spans="2:7">
      <c r="B40" s="102"/>
      <c r="C40" s="102"/>
      <c r="D40" s="102"/>
      <c r="E40" s="102"/>
      <c r="F40" s="102"/>
      <c r="G40" s="102"/>
    </row>
    <row r="41" spans="2:7">
      <c r="B41" s="102"/>
      <c r="C41" s="102"/>
      <c r="D41" s="102"/>
      <c r="E41" s="102"/>
      <c r="F41" s="102"/>
      <c r="G41" s="102"/>
    </row>
    <row r="42" spans="2:7">
      <c r="B42" s="102"/>
      <c r="C42" s="102"/>
      <c r="D42" s="102"/>
      <c r="E42" s="102"/>
      <c r="F42" s="102"/>
      <c r="G42" s="102"/>
    </row>
    <row r="43" spans="2:7">
      <c r="B43" s="102"/>
      <c r="C43" s="102"/>
      <c r="D43" s="102"/>
      <c r="E43" s="102"/>
      <c r="F43" s="102"/>
      <c r="G43" s="102"/>
    </row>
    <row r="44" spans="2:7">
      <c r="B44" s="19"/>
      <c r="C44" s="19"/>
      <c r="D44" s="19"/>
      <c r="E44" s="19"/>
      <c r="F44" s="19"/>
      <c r="G44" s="19"/>
    </row>
    <row r="45" spans="2:7">
      <c r="B45" s="19"/>
      <c r="C45" s="19"/>
      <c r="D45" s="19"/>
      <c r="E45" s="19"/>
      <c r="F45" s="19"/>
      <c r="G45" s="19"/>
    </row>
    <row r="46" spans="2:7">
      <c r="B46" s="19"/>
      <c r="C46" s="19"/>
      <c r="D46" s="19"/>
      <c r="E46" s="19"/>
      <c r="F46" s="19"/>
      <c r="G46" s="19"/>
    </row>
    <row r="47" spans="2:7">
      <c r="B47" s="19"/>
      <c r="C47" s="19"/>
      <c r="D47" s="19"/>
      <c r="E47" s="19"/>
      <c r="F47" s="19"/>
      <c r="G47" s="19"/>
    </row>
    <row r="48" spans="2:7">
      <c r="B48" s="19"/>
      <c r="C48" s="19"/>
      <c r="D48" s="19"/>
      <c r="E48" s="19"/>
      <c r="F48" s="19"/>
      <c r="G48" s="19"/>
    </row>
    <row r="49" spans="2:7">
      <c r="B49" s="19"/>
      <c r="C49" s="19"/>
      <c r="D49" s="19"/>
      <c r="E49" s="19"/>
      <c r="F49" s="19"/>
      <c r="G49" s="19"/>
    </row>
    <row r="50" spans="2:7">
      <c r="B50" s="19"/>
      <c r="C50" s="19"/>
      <c r="D50" s="19"/>
      <c r="E50" s="19"/>
      <c r="F50" s="19"/>
      <c r="G50" s="19"/>
    </row>
    <row r="51" spans="2:7">
      <c r="B51" s="19"/>
      <c r="C51" s="19"/>
      <c r="D51" s="19"/>
      <c r="E51" s="19"/>
      <c r="F51" s="19"/>
      <c r="G51" s="19"/>
    </row>
    <row r="52" spans="2:7">
      <c r="B52" s="19"/>
      <c r="C52" s="19"/>
      <c r="D52" s="19"/>
      <c r="E52" s="19"/>
      <c r="F52" s="19"/>
      <c r="G52" s="19"/>
    </row>
    <row r="53" spans="2:7">
      <c r="B53" s="19"/>
      <c r="C53" s="19"/>
      <c r="D53" s="19"/>
      <c r="E53" s="19"/>
      <c r="F53" s="19"/>
      <c r="G53" s="19"/>
    </row>
    <row r="54" spans="2:7">
      <c r="B54" s="19"/>
      <c r="C54" s="19"/>
      <c r="D54" s="19"/>
      <c r="E54" s="19"/>
      <c r="F54" s="19"/>
      <c r="G54" s="19"/>
    </row>
    <row r="55" spans="2:7">
      <c r="B55" s="19"/>
      <c r="C55" s="19"/>
      <c r="D55" s="19"/>
      <c r="E55" s="19"/>
      <c r="F55" s="19"/>
      <c r="G55" s="19"/>
    </row>
    <row r="56" spans="2:7">
      <c r="B56" s="19"/>
      <c r="C56" s="19"/>
      <c r="D56" s="19"/>
      <c r="E56" s="19"/>
      <c r="F56" s="19"/>
      <c r="G56" s="19"/>
    </row>
    <row r="57" spans="2:7">
      <c r="B57" s="19"/>
      <c r="C57" s="19"/>
      <c r="D57" s="19"/>
      <c r="E57" s="19"/>
      <c r="F57" s="19"/>
      <c r="G57" s="19"/>
    </row>
    <row r="58" spans="2:7">
      <c r="B58" s="19"/>
      <c r="C58" s="19"/>
      <c r="D58" s="19"/>
      <c r="E58" s="19"/>
      <c r="F58" s="19"/>
      <c r="G58" s="19"/>
    </row>
    <row r="59" spans="2:7">
      <c r="B59" s="19"/>
      <c r="C59" s="19"/>
      <c r="D59" s="19"/>
      <c r="E59" s="19"/>
      <c r="F59" s="19"/>
      <c r="G59" s="19"/>
    </row>
    <row r="60" spans="2:7">
      <c r="B60" s="19"/>
      <c r="C60" s="19"/>
      <c r="D60" s="19"/>
      <c r="E60" s="19"/>
      <c r="F60" s="19"/>
      <c r="G60" s="19"/>
    </row>
    <row r="61" spans="2:7">
      <c r="B61" s="19"/>
      <c r="C61" s="19"/>
      <c r="D61" s="19"/>
      <c r="E61" s="19"/>
      <c r="F61" s="19"/>
      <c r="G61" s="19"/>
    </row>
    <row r="62" spans="2:7">
      <c r="B62" s="19"/>
      <c r="C62" s="19"/>
      <c r="D62" s="19"/>
      <c r="E62" s="19"/>
      <c r="F62" s="19"/>
      <c r="G62" s="19"/>
    </row>
    <row r="63" spans="2:7">
      <c r="B63" s="19"/>
      <c r="C63" s="19"/>
      <c r="D63" s="19"/>
      <c r="E63" s="19"/>
      <c r="F63" s="19"/>
      <c r="G63" s="19"/>
    </row>
    <row r="64" spans="2:7">
      <c r="B64" s="19"/>
      <c r="C64" s="19"/>
      <c r="D64" s="19"/>
      <c r="E64" s="19"/>
      <c r="F64" s="19"/>
      <c r="G64" s="19"/>
    </row>
    <row r="65" spans="2:7">
      <c r="B65" s="19"/>
      <c r="C65" s="19"/>
      <c r="D65" s="19"/>
      <c r="E65" s="19"/>
      <c r="F65" s="19"/>
      <c r="G65" s="19"/>
    </row>
  </sheetData>
  <mergeCells count="1">
    <mergeCell ref="B15:G43"/>
  </mergeCells>
  <conditionalFormatting sqref="C3:L1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AAAAD-EF83-429B-8C6F-2C394E7A0560}">
  <dimension ref="B1:L43"/>
  <sheetViews>
    <sheetView topLeftCell="A3" workbookViewId="0">
      <selection activeCell="B15" sqref="B15:G26"/>
    </sheetView>
  </sheetViews>
  <sheetFormatPr baseColWidth="10" defaultRowHeight="15"/>
  <cols>
    <col min="2" max="2" width="19.7109375" bestFit="1" customWidth="1"/>
    <col min="3" max="3" width="12.7109375" bestFit="1" customWidth="1"/>
    <col min="4" max="4" width="12.85546875" bestFit="1" customWidth="1"/>
    <col min="5" max="5" width="13.7109375" bestFit="1" customWidth="1"/>
    <col min="6" max="6" width="14" bestFit="1" customWidth="1"/>
    <col min="7" max="7" width="18" bestFit="1" customWidth="1"/>
    <col min="8" max="8" width="17.5703125" bestFit="1" customWidth="1"/>
    <col min="9" max="9" width="20" bestFit="1" customWidth="1"/>
    <col min="10" max="10" width="18.28515625" bestFit="1" customWidth="1"/>
    <col min="11" max="11" width="12" bestFit="1" customWidth="1"/>
    <col min="12" max="12" width="13.7109375" bestFit="1" customWidth="1"/>
  </cols>
  <sheetData>
    <row r="1" spans="2:12" ht="15.75" thickBot="1"/>
    <row r="2" spans="2:12">
      <c r="B2" s="20"/>
      <c r="C2" s="20" t="s">
        <v>2</v>
      </c>
      <c r="D2" s="20" t="s">
        <v>5</v>
      </c>
      <c r="E2" s="20" t="s">
        <v>9</v>
      </c>
      <c r="F2" s="20" t="s">
        <v>10</v>
      </c>
      <c r="G2" s="20" t="s">
        <v>11</v>
      </c>
      <c r="H2" s="20" t="s">
        <v>12</v>
      </c>
      <c r="I2" s="20" t="s">
        <v>158</v>
      </c>
      <c r="J2" s="20" t="s">
        <v>141</v>
      </c>
      <c r="K2" s="20" t="s">
        <v>142</v>
      </c>
      <c r="L2" s="20" t="s">
        <v>143</v>
      </c>
    </row>
    <row r="3" spans="2:12">
      <c r="B3" t="s">
        <v>2</v>
      </c>
      <c r="C3">
        <f>VARP('datos correlación'!$A$2:$A$530)</f>
        <v>18.896409032271897</v>
      </c>
    </row>
    <row r="4" spans="2:12">
      <c r="B4" t="s">
        <v>5</v>
      </c>
      <c r="C4">
        <v>-1.9616961060030544</v>
      </c>
      <c r="D4">
        <f>VARP('datos correlación'!$B$2:$B$530)</f>
        <v>227.81402296303972</v>
      </c>
    </row>
    <row r="5" spans="2:12">
      <c r="B5" t="s">
        <v>9</v>
      </c>
      <c r="C5">
        <v>1.1802702248776962</v>
      </c>
      <c r="D5">
        <v>10.592154116087352</v>
      </c>
      <c r="E5">
        <f>VARP('datos correlación'!$C$2:$C$530)</f>
        <v>1853.165275996012</v>
      </c>
    </row>
    <row r="6" spans="2:12">
      <c r="B6" t="s">
        <v>10</v>
      </c>
      <c r="C6">
        <v>-2.2826373547836152</v>
      </c>
      <c r="D6">
        <v>16.882425949021027</v>
      </c>
      <c r="E6">
        <v>2317.2095004663415</v>
      </c>
      <c r="F6">
        <f>VARP('datos correlación'!$D$2:$D$530)</f>
        <v>2997.4737144485257</v>
      </c>
    </row>
    <row r="7" spans="2:12">
      <c r="B7" t="s">
        <v>11</v>
      </c>
      <c r="C7">
        <v>1464.5989972877453</v>
      </c>
      <c r="D7">
        <v>-18.592915262595664</v>
      </c>
      <c r="E7">
        <v>15130.927755403956</v>
      </c>
      <c r="F7">
        <v>18511.181721048702</v>
      </c>
      <c r="G7">
        <f>VARP('datos correlación'!$E$2:$E$530)</f>
        <v>270984.35916824196</v>
      </c>
    </row>
    <row r="8" spans="2:12">
      <c r="B8" t="s">
        <v>12</v>
      </c>
      <c r="C8">
        <v>1749.4711022330528</v>
      </c>
      <c r="D8">
        <v>32.661552917549578</v>
      </c>
      <c r="E8">
        <v>18799.580034090795</v>
      </c>
      <c r="F8">
        <v>23816.479798942255</v>
      </c>
      <c r="G8">
        <v>330725.32167666667</v>
      </c>
      <c r="H8">
        <f>VARP('datos correlación'!$F$2:$F$530)</f>
        <v>412145.30223064753</v>
      </c>
    </row>
    <row r="9" spans="2:12">
      <c r="B9" t="s">
        <v>158</v>
      </c>
      <c r="C9">
        <v>441.75130969193242</v>
      </c>
      <c r="D9">
        <v>1710.1868275753022</v>
      </c>
      <c r="E9">
        <v>5125.3588146518923</v>
      </c>
      <c r="F9">
        <v>6606.9031401247803</v>
      </c>
      <c r="G9">
        <v>86710.961946453492</v>
      </c>
      <c r="H9">
        <v>109792.27921415937</v>
      </c>
      <c r="I9">
        <f>VARP('datos correlación'!$G$2:$G$530)</f>
        <v>50801.135786911669</v>
      </c>
    </row>
    <row r="10" spans="2:12">
      <c r="B10" t="s">
        <v>141</v>
      </c>
      <c r="C10">
        <v>-3.4629075796612985</v>
      </c>
      <c r="D10">
        <v>6.2902718329336995</v>
      </c>
      <c r="E10">
        <v>464.04422447032414</v>
      </c>
      <c r="F10">
        <v>680.26421398222669</v>
      </c>
      <c r="G10">
        <v>3380.2539656447752</v>
      </c>
      <c r="H10">
        <v>5016.8997648514651</v>
      </c>
      <c r="I10">
        <v>1481.5443254728939</v>
      </c>
      <c r="J10">
        <f>VARP('datos correlación'!$H$2:$H$530)</f>
        <v>216.21998951190261</v>
      </c>
    </row>
    <row r="11" spans="2:12">
      <c r="B11" t="s">
        <v>142</v>
      </c>
      <c r="C11">
        <v>284.87210494530768</v>
      </c>
      <c r="D11">
        <v>51.254468180145146</v>
      </c>
      <c r="E11">
        <v>3668.6522786868277</v>
      </c>
      <c r="F11">
        <v>5305.2980778935171</v>
      </c>
      <c r="G11">
        <v>59740.96250842444</v>
      </c>
      <c r="H11">
        <v>81419.980553980931</v>
      </c>
      <c r="I11">
        <v>23081.317267705857</v>
      </c>
      <c r="J11">
        <v>1636.6457992066928</v>
      </c>
      <c r="K11">
        <f>VARP('datos correlación'!$I$2:$I$530)</f>
        <v>21679.018045556604</v>
      </c>
    </row>
    <row r="12" spans="2:12" ht="15.75" thickBot="1">
      <c r="B12" s="6" t="s">
        <v>143</v>
      </c>
      <c r="C12" s="6">
        <v>-2.5893009112176679E-2</v>
      </c>
      <c r="D12" s="6">
        <v>-1.6126995059240951E-3</v>
      </c>
      <c r="E12" s="6">
        <v>-1.4309966816868275E-2</v>
      </c>
      <c r="F12" s="6">
        <v>0.62659350163035499</v>
      </c>
      <c r="G12" s="6">
        <v>-2.60472955285874</v>
      </c>
      <c r="H12" s="6">
        <v>2.0197308480002887</v>
      </c>
      <c r="I12" s="6">
        <v>0.99463099449610415</v>
      </c>
      <c r="J12" s="6">
        <v>0.64090346844722346</v>
      </c>
      <c r="K12" s="6">
        <v>4.6244604008590269</v>
      </c>
      <c r="L12" s="6">
        <f>VARP('datos correlación'!$J$2:$J$530)</f>
        <v>5.2708301230605737E-3</v>
      </c>
    </row>
    <row r="15" spans="2:12" ht="14.45" customHeight="1">
      <c r="B15" s="102" t="s">
        <v>763</v>
      </c>
      <c r="C15" s="102"/>
      <c r="D15" s="102"/>
      <c r="E15" s="102"/>
      <c r="F15" s="102"/>
      <c r="G15" s="102"/>
    </row>
    <row r="16" spans="2:12">
      <c r="B16" s="102"/>
      <c r="C16" s="102"/>
      <c r="D16" s="102"/>
      <c r="E16" s="102"/>
      <c r="F16" s="102"/>
      <c r="G16" s="102"/>
    </row>
    <row r="17" spans="2:7">
      <c r="B17" s="102"/>
      <c r="C17" s="102"/>
      <c r="D17" s="102"/>
      <c r="E17" s="102"/>
      <c r="F17" s="102"/>
      <c r="G17" s="102"/>
    </row>
    <row r="18" spans="2:7">
      <c r="B18" s="102"/>
      <c r="C18" s="102"/>
      <c r="D18" s="102"/>
      <c r="E18" s="102"/>
      <c r="F18" s="102"/>
      <c r="G18" s="102"/>
    </row>
    <row r="19" spans="2:7">
      <c r="B19" s="102"/>
      <c r="C19" s="102"/>
      <c r="D19" s="102"/>
      <c r="E19" s="102"/>
      <c r="F19" s="102"/>
      <c r="G19" s="102"/>
    </row>
    <row r="20" spans="2:7">
      <c r="B20" s="102"/>
      <c r="C20" s="102"/>
      <c r="D20" s="102"/>
      <c r="E20" s="102"/>
      <c r="F20" s="102"/>
      <c r="G20" s="102"/>
    </row>
    <row r="21" spans="2:7">
      <c r="B21" s="102"/>
      <c r="C21" s="102"/>
      <c r="D21" s="102"/>
      <c r="E21" s="102"/>
      <c r="F21" s="102"/>
      <c r="G21" s="102"/>
    </row>
    <row r="22" spans="2:7">
      <c r="B22" s="102"/>
      <c r="C22" s="102"/>
      <c r="D22" s="102"/>
      <c r="E22" s="102"/>
      <c r="F22" s="102"/>
      <c r="G22" s="102"/>
    </row>
    <row r="23" spans="2:7">
      <c r="B23" s="102"/>
      <c r="C23" s="102"/>
      <c r="D23" s="102"/>
      <c r="E23" s="102"/>
      <c r="F23" s="102"/>
      <c r="G23" s="102"/>
    </row>
    <row r="24" spans="2:7">
      <c r="B24" s="102"/>
      <c r="C24" s="102"/>
      <c r="D24" s="102"/>
      <c r="E24" s="102"/>
      <c r="F24" s="102"/>
      <c r="G24" s="102"/>
    </row>
    <row r="25" spans="2:7">
      <c r="B25" s="102"/>
      <c r="C25" s="102"/>
      <c r="D25" s="102"/>
      <c r="E25" s="102"/>
      <c r="F25" s="102"/>
      <c r="G25" s="102"/>
    </row>
    <row r="26" spans="2:7">
      <c r="B26" s="102"/>
      <c r="C26" s="102"/>
      <c r="D26" s="102"/>
      <c r="E26" s="102"/>
      <c r="F26" s="102"/>
      <c r="G26" s="102"/>
    </row>
    <row r="27" spans="2:7">
      <c r="B27" s="19"/>
      <c r="C27" s="19"/>
      <c r="D27" s="19"/>
      <c r="E27" s="19"/>
      <c r="F27" s="19"/>
      <c r="G27" s="19"/>
    </row>
    <row r="28" spans="2:7">
      <c r="B28" s="19"/>
      <c r="C28" s="19"/>
      <c r="D28" s="19"/>
      <c r="E28" s="19"/>
      <c r="F28" s="19"/>
      <c r="G28" s="19"/>
    </row>
    <row r="29" spans="2:7">
      <c r="B29" s="19"/>
      <c r="C29" s="19"/>
      <c r="D29" s="19"/>
      <c r="E29" s="19"/>
      <c r="F29" s="19"/>
      <c r="G29" s="19"/>
    </row>
    <row r="30" spans="2:7">
      <c r="B30" s="19"/>
      <c r="C30" s="19"/>
      <c r="D30" s="19"/>
      <c r="E30" s="19"/>
      <c r="F30" s="19"/>
      <c r="G30" s="19"/>
    </row>
    <row r="31" spans="2:7">
      <c r="B31" s="19"/>
      <c r="C31" s="19"/>
      <c r="D31" s="19"/>
      <c r="E31" s="19"/>
      <c r="F31" s="19"/>
      <c r="G31" s="19"/>
    </row>
    <row r="32" spans="2:7">
      <c r="B32" s="19"/>
      <c r="C32" s="19"/>
      <c r="D32" s="19"/>
      <c r="E32" s="19"/>
      <c r="F32" s="19"/>
      <c r="G32" s="19"/>
    </row>
    <row r="33" spans="2:7">
      <c r="B33" s="19"/>
      <c r="C33" s="19"/>
      <c r="D33" s="19"/>
      <c r="E33" s="19"/>
      <c r="F33" s="19"/>
      <c r="G33" s="19"/>
    </row>
    <row r="34" spans="2:7">
      <c r="B34" s="19"/>
      <c r="C34" s="19"/>
      <c r="D34" s="19"/>
      <c r="E34" s="19"/>
      <c r="F34" s="19"/>
      <c r="G34" s="19"/>
    </row>
    <row r="35" spans="2:7">
      <c r="B35" s="19"/>
      <c r="C35" s="19"/>
      <c r="D35" s="19"/>
      <c r="E35" s="19"/>
      <c r="F35" s="19"/>
      <c r="G35" s="19"/>
    </row>
    <row r="36" spans="2:7">
      <c r="B36" s="19"/>
      <c r="C36" s="19"/>
      <c r="D36" s="19"/>
      <c r="E36" s="19"/>
      <c r="F36" s="19"/>
      <c r="G36" s="19"/>
    </row>
    <row r="37" spans="2:7">
      <c r="B37" s="19"/>
      <c r="C37" s="19"/>
      <c r="D37" s="19"/>
      <c r="E37" s="19"/>
      <c r="F37" s="19"/>
      <c r="G37" s="19"/>
    </row>
    <row r="38" spans="2:7">
      <c r="B38" s="19"/>
      <c r="C38" s="19"/>
      <c r="D38" s="19"/>
      <c r="E38" s="19"/>
      <c r="F38" s="19"/>
      <c r="G38" s="19"/>
    </row>
    <row r="39" spans="2:7">
      <c r="B39" s="19"/>
      <c r="C39" s="19"/>
      <c r="D39" s="19"/>
      <c r="E39" s="19"/>
      <c r="F39" s="19"/>
      <c r="G39" s="19"/>
    </row>
    <row r="40" spans="2:7">
      <c r="B40" s="19"/>
      <c r="C40" s="19"/>
      <c r="D40" s="19"/>
      <c r="E40" s="19"/>
      <c r="F40" s="19"/>
      <c r="G40" s="19"/>
    </row>
    <row r="41" spans="2:7">
      <c r="B41" s="19"/>
      <c r="C41" s="19"/>
      <c r="D41" s="19"/>
      <c r="E41" s="19"/>
      <c r="F41" s="19"/>
      <c r="G41" s="19"/>
    </row>
    <row r="42" spans="2:7">
      <c r="B42" s="19"/>
      <c r="C42" s="19"/>
      <c r="D42" s="19"/>
      <c r="E42" s="19"/>
      <c r="F42" s="19"/>
      <c r="G42" s="19"/>
    </row>
    <row r="43" spans="2:7">
      <c r="B43" s="19"/>
      <c r="C43" s="19"/>
      <c r="D43" s="19"/>
      <c r="E43" s="19"/>
      <c r="F43" s="19"/>
      <c r="G43" s="19"/>
    </row>
  </sheetData>
  <mergeCells count="1">
    <mergeCell ref="B15:G26"/>
  </mergeCells>
  <conditionalFormatting sqref="C3:L1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47598-4892-46F7-BDBD-FCBCBCDFA55B}">
  <dimension ref="A2:AW86"/>
  <sheetViews>
    <sheetView topLeftCell="A24" zoomScale="118" zoomScaleNormal="118" workbookViewId="0">
      <selection activeCell="AZ26" sqref="AZ26"/>
    </sheetView>
  </sheetViews>
  <sheetFormatPr baseColWidth="10" defaultRowHeight="15"/>
  <cols>
    <col min="1" max="1" width="18.5703125" bestFit="1" customWidth="1"/>
    <col min="2" max="2" width="21.5703125" bestFit="1" customWidth="1"/>
    <col min="3" max="3" width="12.28515625" bestFit="1" customWidth="1"/>
    <col min="4" max="5" width="12" bestFit="1" customWidth="1"/>
    <col min="6" max="6" width="13.85546875" bestFit="1" customWidth="1"/>
    <col min="7" max="7" width="17" bestFit="1" customWidth="1"/>
    <col min="8" max="8" width="12" bestFit="1" customWidth="1"/>
    <col min="9" max="9" width="4.85546875" bestFit="1" customWidth="1"/>
    <col min="10" max="10" width="17" bestFit="1" customWidth="1"/>
    <col min="11" max="15" width="12" customWidth="1"/>
    <col min="16" max="16" width="19.85546875" bestFit="1" customWidth="1"/>
    <col min="17" max="17" width="21.5703125" bestFit="1" customWidth="1"/>
    <col min="18" max="18" width="4.85546875" bestFit="1" customWidth="1"/>
    <col min="19" max="20" width="12" bestFit="1" customWidth="1"/>
    <col min="21" max="21" width="23.42578125" bestFit="1" customWidth="1"/>
    <col min="22" max="22" width="22.140625" bestFit="1" customWidth="1"/>
    <col min="23" max="23" width="8.5703125" bestFit="1" customWidth="1"/>
    <col min="24" max="24" width="12.5703125" bestFit="1" customWidth="1"/>
    <col min="25" max="25" width="8.5703125" bestFit="1" customWidth="1"/>
    <col min="26" max="26" width="12.5703125" bestFit="1" customWidth="1"/>
    <col min="27" max="27" width="8.42578125" bestFit="1" customWidth="1"/>
    <col min="28" max="28" width="12" bestFit="1" customWidth="1"/>
    <col min="29" max="29" width="25.42578125" bestFit="1" customWidth="1"/>
    <col min="30" max="30" width="22.140625" bestFit="1" customWidth="1"/>
    <col min="31" max="32" width="13.7109375" bestFit="1" customWidth="1"/>
    <col min="33" max="33" width="15" bestFit="1" customWidth="1"/>
    <col min="34" max="34" width="12.140625" bestFit="1" customWidth="1"/>
    <col min="35" max="35" width="4.85546875" bestFit="1" customWidth="1"/>
    <col min="36" max="36" width="15" bestFit="1" customWidth="1"/>
    <col min="37" max="37" width="17.5703125" bestFit="1" customWidth="1"/>
    <col min="38" max="38" width="20.42578125" bestFit="1" customWidth="1"/>
    <col min="39" max="39" width="19.28515625" bestFit="1" customWidth="1"/>
    <col min="40" max="40" width="22.5703125" bestFit="1" customWidth="1"/>
    <col min="41" max="41" width="12.5703125" bestFit="1" customWidth="1"/>
    <col min="42" max="42" width="12.7109375" bestFit="1" customWidth="1"/>
    <col min="43" max="43" width="31.5703125" bestFit="1" customWidth="1"/>
    <col min="44" max="44" width="4.140625" bestFit="1" customWidth="1"/>
    <col min="45" max="45" width="3.7109375" bestFit="1" customWidth="1"/>
    <col min="46" max="46" width="4.28515625" bestFit="1" customWidth="1"/>
    <col min="47" max="47" width="3.5703125" bestFit="1" customWidth="1"/>
    <col min="48" max="48" width="12.5703125" bestFit="1" customWidth="1"/>
    <col min="52" max="52" width="18.28515625" bestFit="1" customWidth="1"/>
    <col min="53" max="53" width="21.5703125" bestFit="1" customWidth="1"/>
    <col min="54" max="55" width="12.5703125" bestFit="1" customWidth="1"/>
  </cols>
  <sheetData>
    <row r="2" spans="1:49" ht="15.75" thickBot="1"/>
    <row r="3" spans="1:49" ht="14.45" customHeight="1">
      <c r="A3" s="13" t="s">
        <v>772</v>
      </c>
      <c r="B3" s="13" t="s">
        <v>213</v>
      </c>
      <c r="L3" s="26"/>
      <c r="M3" s="120" t="s">
        <v>789</v>
      </c>
      <c r="N3" s="121"/>
      <c r="P3" s="13" t="s">
        <v>177</v>
      </c>
      <c r="Q3" s="13" t="s">
        <v>213</v>
      </c>
      <c r="U3" s="13" t="s">
        <v>214</v>
      </c>
      <c r="V3" s="13" t="s">
        <v>213</v>
      </c>
      <c r="AM3" s="13" t="s">
        <v>186</v>
      </c>
      <c r="AN3" s="13" t="s">
        <v>213</v>
      </c>
      <c r="AQ3" s="102" t="s">
        <v>793</v>
      </c>
      <c r="AR3" s="19"/>
      <c r="AS3" s="19"/>
      <c r="AT3" s="19"/>
      <c r="AU3" s="19"/>
      <c r="AV3" s="19"/>
      <c r="AW3" s="19"/>
    </row>
    <row r="4" spans="1:49">
      <c r="B4" t="s">
        <v>211</v>
      </c>
      <c r="C4" t="s">
        <v>212</v>
      </c>
      <c r="D4" t="s">
        <v>176</v>
      </c>
      <c r="L4" s="26"/>
      <c r="M4" s="122"/>
      <c r="N4" s="123"/>
      <c r="P4" s="13" t="s">
        <v>175</v>
      </c>
      <c r="Q4" t="s">
        <v>211</v>
      </c>
      <c r="R4" t="s">
        <v>212</v>
      </c>
      <c r="S4" t="s">
        <v>176</v>
      </c>
      <c r="V4" t="s">
        <v>118</v>
      </c>
      <c r="X4" t="s">
        <v>776</v>
      </c>
      <c r="Y4" t="s">
        <v>176</v>
      </c>
      <c r="AM4" s="13" t="s">
        <v>175</v>
      </c>
      <c r="AN4" t="s">
        <v>211</v>
      </c>
      <c r="AO4" t="s">
        <v>212</v>
      </c>
      <c r="AP4" t="s">
        <v>176</v>
      </c>
      <c r="AQ4" s="102"/>
      <c r="AR4" s="19"/>
      <c r="AS4" s="19"/>
      <c r="AT4" s="19"/>
      <c r="AU4" s="19"/>
      <c r="AV4" s="19"/>
      <c r="AW4" s="19"/>
    </row>
    <row r="5" spans="1:49">
      <c r="A5" s="13" t="s">
        <v>175</v>
      </c>
      <c r="B5" t="s">
        <v>68</v>
      </c>
      <c r="C5" t="s">
        <v>68</v>
      </c>
      <c r="L5" s="26"/>
      <c r="M5" s="122"/>
      <c r="N5" s="123"/>
      <c r="P5" s="14" t="s">
        <v>199</v>
      </c>
      <c r="Q5" s="5">
        <v>30</v>
      </c>
      <c r="R5" s="5">
        <v>26</v>
      </c>
      <c r="S5" s="5">
        <v>56</v>
      </c>
      <c r="U5" s="13" t="s">
        <v>175</v>
      </c>
      <c r="V5" t="s">
        <v>211</v>
      </c>
      <c r="W5" t="s">
        <v>212</v>
      </c>
      <c r="AM5" s="14" t="s">
        <v>199</v>
      </c>
      <c r="AN5" s="22">
        <v>2502.34</v>
      </c>
      <c r="AO5" s="22">
        <v>4554.62</v>
      </c>
      <c r="AP5" s="22">
        <v>7056.96</v>
      </c>
      <c r="AQ5" s="102"/>
      <c r="AR5" s="19"/>
      <c r="AS5" s="19"/>
      <c r="AT5" s="19"/>
      <c r="AU5" s="19"/>
      <c r="AV5" s="19"/>
      <c r="AW5" s="19"/>
    </row>
    <row r="6" spans="1:49">
      <c r="A6" s="14" t="s">
        <v>199</v>
      </c>
      <c r="B6" s="5">
        <v>6</v>
      </c>
      <c r="C6" s="5">
        <v>3</v>
      </c>
      <c r="D6" s="5">
        <v>9</v>
      </c>
      <c r="L6" s="26"/>
      <c r="M6" s="122"/>
      <c r="N6" s="123"/>
      <c r="O6" s="5"/>
      <c r="P6" s="14" t="s">
        <v>200</v>
      </c>
      <c r="Q6" s="5">
        <v>21</v>
      </c>
      <c r="R6" s="5">
        <v>19</v>
      </c>
      <c r="S6" s="5">
        <v>40</v>
      </c>
      <c r="U6" s="14" t="s">
        <v>199</v>
      </c>
      <c r="V6">
        <v>8</v>
      </c>
      <c r="W6">
        <v>4</v>
      </c>
      <c r="X6">
        <v>12</v>
      </c>
      <c r="Y6">
        <v>12</v>
      </c>
      <c r="AM6" s="14" t="s">
        <v>200</v>
      </c>
      <c r="AN6" s="22">
        <v>2212.5700000000002</v>
      </c>
      <c r="AO6" s="22">
        <v>3303.7300000000009</v>
      </c>
      <c r="AP6" s="22">
        <v>5516.3000000000011</v>
      </c>
      <c r="AQ6" s="102"/>
      <c r="AR6" s="19"/>
      <c r="AS6" s="19"/>
      <c r="AT6" s="19"/>
      <c r="AU6" s="19"/>
      <c r="AV6" s="19"/>
      <c r="AW6" s="19"/>
    </row>
    <row r="7" spans="1:49">
      <c r="A7" s="14" t="s">
        <v>200</v>
      </c>
      <c r="B7" s="5">
        <v>3</v>
      </c>
      <c r="C7" s="5"/>
      <c r="D7" s="5">
        <v>3</v>
      </c>
      <c r="L7" s="26"/>
      <c r="M7" s="122"/>
      <c r="N7" s="123"/>
      <c r="O7" s="5"/>
      <c r="P7" s="14" t="s">
        <v>201</v>
      </c>
      <c r="Q7" s="5">
        <v>26</v>
      </c>
      <c r="R7" s="5">
        <v>17</v>
      </c>
      <c r="S7" s="5">
        <v>43</v>
      </c>
      <c r="U7" s="14" t="s">
        <v>200</v>
      </c>
      <c r="V7">
        <v>3</v>
      </c>
      <c r="W7">
        <v>1</v>
      </c>
      <c r="X7">
        <v>4</v>
      </c>
      <c r="Y7">
        <v>4</v>
      </c>
      <c r="AM7" s="14" t="s">
        <v>201</v>
      </c>
      <c r="AN7" s="22">
        <v>2734.7900000000004</v>
      </c>
      <c r="AO7" s="22">
        <v>2444.8600000000006</v>
      </c>
      <c r="AP7" s="22">
        <v>5179.6500000000015</v>
      </c>
      <c r="AQ7" s="102"/>
      <c r="AR7" s="19"/>
      <c r="AS7" s="19"/>
      <c r="AT7" s="19"/>
      <c r="AU7" s="19"/>
      <c r="AV7" s="19"/>
      <c r="AW7" s="19"/>
    </row>
    <row r="8" spans="1:49">
      <c r="A8" s="14" t="s">
        <v>201</v>
      </c>
      <c r="B8" s="5">
        <v>3</v>
      </c>
      <c r="C8" s="5">
        <v>4</v>
      </c>
      <c r="D8" s="5">
        <v>7</v>
      </c>
      <c r="L8" s="26"/>
      <c r="M8" s="122"/>
      <c r="N8" s="123"/>
      <c r="O8" s="5"/>
      <c r="P8" s="14" t="s">
        <v>202</v>
      </c>
      <c r="Q8" s="5">
        <v>19</v>
      </c>
      <c r="R8" s="5">
        <v>20</v>
      </c>
      <c r="S8" s="5">
        <v>39</v>
      </c>
      <c r="U8" s="14" t="s">
        <v>201</v>
      </c>
      <c r="V8">
        <v>8</v>
      </c>
      <c r="W8">
        <v>2</v>
      </c>
      <c r="X8">
        <v>10</v>
      </c>
      <c r="Y8">
        <v>10</v>
      </c>
      <c r="AM8" s="14" t="s">
        <v>202</v>
      </c>
      <c r="AN8" s="22">
        <v>3069.43</v>
      </c>
      <c r="AO8" s="22">
        <v>2227.6800000000007</v>
      </c>
      <c r="AP8" s="22">
        <v>5297.1100000000006</v>
      </c>
      <c r="AQ8" s="102"/>
      <c r="AR8" s="19"/>
      <c r="AS8" s="19"/>
      <c r="AT8" s="19"/>
      <c r="AU8" s="19"/>
      <c r="AV8" s="19"/>
      <c r="AW8" s="19"/>
    </row>
    <row r="9" spans="1:49">
      <c r="A9" s="14" t="s">
        <v>202</v>
      </c>
      <c r="B9" s="5">
        <v>1</v>
      </c>
      <c r="C9" s="5">
        <v>4</v>
      </c>
      <c r="D9" s="5">
        <v>5</v>
      </c>
      <c r="L9" s="26"/>
      <c r="M9" s="122"/>
      <c r="N9" s="123"/>
      <c r="O9" s="5"/>
      <c r="P9" s="14" t="s">
        <v>203</v>
      </c>
      <c r="Q9" s="5">
        <v>18</v>
      </c>
      <c r="R9" s="5">
        <v>32</v>
      </c>
      <c r="S9" s="5">
        <v>50</v>
      </c>
      <c r="U9" s="14" t="s">
        <v>202</v>
      </c>
      <c r="V9">
        <v>5</v>
      </c>
      <c r="W9">
        <v>4</v>
      </c>
      <c r="X9">
        <v>9</v>
      </c>
      <c r="Y9">
        <v>9</v>
      </c>
      <c r="AM9" s="14" t="s">
        <v>203</v>
      </c>
      <c r="AN9" s="22">
        <v>1150.46</v>
      </c>
      <c r="AO9" s="22">
        <v>3233.9899999999993</v>
      </c>
      <c r="AP9" s="22">
        <v>4384.4499999999989</v>
      </c>
      <c r="AQ9" s="102"/>
      <c r="AR9" s="19"/>
      <c r="AS9" s="19"/>
      <c r="AT9" s="19"/>
      <c r="AU9" s="19"/>
      <c r="AV9" s="19"/>
      <c r="AW9" s="19"/>
    </row>
    <row r="10" spans="1:49">
      <c r="A10" s="14" t="s">
        <v>203</v>
      </c>
      <c r="B10" s="5"/>
      <c r="C10" s="5">
        <v>7</v>
      </c>
      <c r="D10" s="5">
        <v>7</v>
      </c>
      <c r="L10" s="26"/>
      <c r="M10" s="122"/>
      <c r="N10" s="123"/>
      <c r="O10" s="5"/>
      <c r="P10" s="14" t="s">
        <v>204</v>
      </c>
      <c r="Q10" s="5">
        <v>25</v>
      </c>
      <c r="R10" s="5">
        <v>16</v>
      </c>
      <c r="S10" s="5">
        <v>41</v>
      </c>
      <c r="U10" s="14" t="s">
        <v>203</v>
      </c>
      <c r="V10">
        <v>3</v>
      </c>
      <c r="W10">
        <v>4</v>
      </c>
      <c r="X10">
        <v>7</v>
      </c>
      <c r="Y10">
        <v>7</v>
      </c>
      <c r="AM10" s="14" t="s">
        <v>204</v>
      </c>
      <c r="AN10" s="22">
        <v>3025.17</v>
      </c>
      <c r="AO10" s="22">
        <v>2629.54</v>
      </c>
      <c r="AP10" s="22">
        <v>5654.71</v>
      </c>
      <c r="AQ10" s="102"/>
      <c r="AR10" s="19"/>
      <c r="AS10" s="19"/>
      <c r="AT10" s="19"/>
      <c r="AU10" s="19"/>
      <c r="AV10" s="19"/>
      <c r="AW10" s="19"/>
    </row>
    <row r="11" spans="1:49">
      <c r="A11" s="14" t="s">
        <v>204</v>
      </c>
      <c r="B11" s="5">
        <v>6</v>
      </c>
      <c r="C11" s="5">
        <v>2</v>
      </c>
      <c r="D11" s="5">
        <v>8</v>
      </c>
      <c r="L11" s="26"/>
      <c r="M11" s="122"/>
      <c r="N11" s="123"/>
      <c r="O11" s="5"/>
      <c r="P11" s="14" t="s">
        <v>205</v>
      </c>
      <c r="Q11" s="5">
        <v>21</v>
      </c>
      <c r="R11" s="5">
        <v>23</v>
      </c>
      <c r="S11" s="5">
        <v>44</v>
      </c>
      <c r="U11" s="14" t="s">
        <v>204</v>
      </c>
      <c r="V11">
        <v>3</v>
      </c>
      <c r="W11">
        <v>4</v>
      </c>
      <c r="X11">
        <v>7</v>
      </c>
      <c r="Y11">
        <v>7</v>
      </c>
      <c r="AM11" s="14" t="s">
        <v>205</v>
      </c>
      <c r="AN11" s="22">
        <v>2654.6200000000003</v>
      </c>
      <c r="AO11" s="22">
        <v>2719.1699999999996</v>
      </c>
      <c r="AP11" s="22">
        <v>5373.79</v>
      </c>
      <c r="AR11" s="19"/>
      <c r="AS11" s="19"/>
      <c r="AT11" s="19"/>
      <c r="AU11" s="19"/>
      <c r="AV11" s="19"/>
      <c r="AW11" s="19"/>
    </row>
    <row r="12" spans="1:49">
      <c r="A12" s="14" t="s">
        <v>205</v>
      </c>
      <c r="B12" s="5">
        <v>5</v>
      </c>
      <c r="C12" s="5">
        <v>1</v>
      </c>
      <c r="D12" s="5">
        <v>6</v>
      </c>
      <c r="L12" s="26"/>
      <c r="M12" s="122"/>
      <c r="N12" s="123"/>
      <c r="O12" s="5"/>
      <c r="P12" s="14" t="s">
        <v>206</v>
      </c>
      <c r="Q12" s="5">
        <v>22</v>
      </c>
      <c r="R12" s="5">
        <v>26</v>
      </c>
      <c r="S12" s="5">
        <v>48</v>
      </c>
      <c r="U12" s="14" t="s">
        <v>205</v>
      </c>
      <c r="V12">
        <v>5</v>
      </c>
      <c r="W12">
        <v>4</v>
      </c>
      <c r="X12">
        <v>9</v>
      </c>
      <c r="Y12">
        <v>9</v>
      </c>
      <c r="AM12" s="14" t="s">
        <v>206</v>
      </c>
      <c r="AN12" s="22">
        <v>1523.3499999999997</v>
      </c>
      <c r="AO12" s="22">
        <v>3996.0500000000011</v>
      </c>
      <c r="AP12" s="22">
        <v>5519.4000000000005</v>
      </c>
      <c r="AR12" s="19"/>
      <c r="AS12" s="19"/>
      <c r="AT12" s="19"/>
      <c r="AU12" s="19"/>
      <c r="AV12" s="19"/>
      <c r="AW12" s="19"/>
    </row>
    <row r="13" spans="1:49">
      <c r="A13" s="14" t="s">
        <v>206</v>
      </c>
      <c r="B13" s="5">
        <v>3</v>
      </c>
      <c r="C13" s="5">
        <v>3</v>
      </c>
      <c r="D13" s="5">
        <v>6</v>
      </c>
      <c r="L13" s="26"/>
      <c r="M13" s="122"/>
      <c r="N13" s="123"/>
      <c r="O13" s="5"/>
      <c r="P13" s="14" t="s">
        <v>207</v>
      </c>
      <c r="Q13" s="5">
        <v>23</v>
      </c>
      <c r="R13" s="5">
        <v>22</v>
      </c>
      <c r="S13" s="5">
        <v>45</v>
      </c>
      <c r="U13" s="14" t="s">
        <v>206</v>
      </c>
      <c r="V13">
        <v>3</v>
      </c>
      <c r="W13">
        <v>5</v>
      </c>
      <c r="X13">
        <v>8</v>
      </c>
      <c r="Y13">
        <v>8</v>
      </c>
      <c r="AM13" s="14" t="s">
        <v>207</v>
      </c>
      <c r="AN13" s="22">
        <v>3543.8199999999997</v>
      </c>
      <c r="AO13" s="22">
        <v>2940.9900000000007</v>
      </c>
      <c r="AP13" s="22">
        <v>6484.81</v>
      </c>
      <c r="AR13" s="19"/>
      <c r="AS13" s="19"/>
      <c r="AT13" s="19"/>
      <c r="AU13" s="19"/>
      <c r="AV13" s="19"/>
      <c r="AW13" s="19"/>
    </row>
    <row r="14" spans="1:49">
      <c r="A14" s="14" t="s">
        <v>207</v>
      </c>
      <c r="B14" s="5">
        <v>4</v>
      </c>
      <c r="C14" s="5">
        <v>3</v>
      </c>
      <c r="D14" s="5">
        <v>7</v>
      </c>
      <c r="L14" s="26"/>
      <c r="M14" s="122"/>
      <c r="N14" s="123"/>
      <c r="O14" s="5"/>
      <c r="P14" s="14" t="s">
        <v>208</v>
      </c>
      <c r="Q14" s="5">
        <v>23</v>
      </c>
      <c r="R14" s="5">
        <v>14</v>
      </c>
      <c r="S14" s="5">
        <v>37</v>
      </c>
      <c r="U14" s="14" t="s">
        <v>207</v>
      </c>
      <c r="V14">
        <v>6</v>
      </c>
      <c r="W14">
        <v>6</v>
      </c>
      <c r="X14">
        <v>12</v>
      </c>
      <c r="Y14">
        <v>12</v>
      </c>
      <c r="AM14" s="14" t="s">
        <v>208</v>
      </c>
      <c r="AN14" s="22">
        <v>3638.9</v>
      </c>
      <c r="AO14" s="22">
        <v>2019.7900000000004</v>
      </c>
      <c r="AP14" s="22">
        <v>5658.6900000000005</v>
      </c>
      <c r="AR14" s="19"/>
      <c r="AS14" s="19"/>
      <c r="AT14" s="19"/>
      <c r="AU14" s="19"/>
      <c r="AV14" s="19"/>
      <c r="AW14" s="19"/>
    </row>
    <row r="15" spans="1:49">
      <c r="A15" s="14" t="s">
        <v>208</v>
      </c>
      <c r="B15" s="5">
        <v>2</v>
      </c>
      <c r="C15" s="5">
        <v>1</v>
      </c>
      <c r="D15" s="5">
        <v>3</v>
      </c>
      <c r="L15" s="26"/>
      <c r="M15" s="122"/>
      <c r="N15" s="123"/>
      <c r="O15" s="5"/>
      <c r="P15" s="14" t="s">
        <v>209</v>
      </c>
      <c r="Q15" s="5">
        <v>13</v>
      </c>
      <c r="R15" s="5">
        <v>27</v>
      </c>
      <c r="S15" s="5">
        <v>40</v>
      </c>
      <c r="U15" s="14" t="s">
        <v>208</v>
      </c>
      <c r="V15">
        <v>3</v>
      </c>
      <c r="W15">
        <v>5</v>
      </c>
      <c r="X15">
        <v>8</v>
      </c>
      <c r="Y15">
        <v>8</v>
      </c>
      <c r="AM15" s="14" t="s">
        <v>209</v>
      </c>
      <c r="AN15" s="22">
        <v>1380.4</v>
      </c>
      <c r="AO15" s="22">
        <v>5437.6699999999992</v>
      </c>
      <c r="AP15" s="22">
        <v>6818.07</v>
      </c>
      <c r="AR15" s="19"/>
      <c r="AS15" s="19"/>
      <c r="AT15" s="19"/>
      <c r="AU15" s="19"/>
      <c r="AV15" s="19"/>
      <c r="AW15" s="19"/>
    </row>
    <row r="16" spans="1:49">
      <c r="A16" s="14" t="s">
        <v>209</v>
      </c>
      <c r="B16" s="5">
        <v>2</v>
      </c>
      <c r="C16" s="5">
        <v>5</v>
      </c>
      <c r="D16" s="5">
        <v>7</v>
      </c>
      <c r="L16" s="26"/>
      <c r="M16" s="122"/>
      <c r="N16" s="123"/>
      <c r="O16" s="5"/>
      <c r="P16" s="14" t="s">
        <v>210</v>
      </c>
      <c r="Q16" s="5">
        <v>21</v>
      </c>
      <c r="R16" s="5">
        <v>23</v>
      </c>
      <c r="S16" s="5">
        <v>44</v>
      </c>
      <c r="U16" s="14" t="s">
        <v>209</v>
      </c>
      <c r="V16">
        <v>4</v>
      </c>
      <c r="W16">
        <v>3</v>
      </c>
      <c r="X16">
        <v>7</v>
      </c>
      <c r="Y16">
        <v>7</v>
      </c>
      <c r="AM16" s="14" t="s">
        <v>210</v>
      </c>
      <c r="AN16" s="22">
        <v>2879.47</v>
      </c>
      <c r="AO16" s="22">
        <v>3084.51</v>
      </c>
      <c r="AP16" s="22">
        <v>5963.98</v>
      </c>
      <c r="AR16" s="19"/>
      <c r="AS16" s="19"/>
      <c r="AT16" s="19"/>
      <c r="AU16" s="19"/>
      <c r="AV16" s="19"/>
      <c r="AW16" s="19"/>
    </row>
    <row r="17" spans="1:49">
      <c r="A17" s="14" t="s">
        <v>210</v>
      </c>
      <c r="B17" s="5">
        <v>3</v>
      </c>
      <c r="C17" s="5">
        <v>6</v>
      </c>
      <c r="D17" s="5">
        <v>9</v>
      </c>
      <c r="L17" s="26"/>
      <c r="M17" s="122"/>
      <c r="N17" s="123"/>
      <c r="O17" s="5"/>
      <c r="P17" s="14" t="s">
        <v>176</v>
      </c>
      <c r="Q17" s="5">
        <v>262</v>
      </c>
      <c r="R17" s="5">
        <v>265</v>
      </c>
      <c r="S17" s="5">
        <v>527</v>
      </c>
      <c r="U17" s="14" t="s">
        <v>210</v>
      </c>
      <c r="V17">
        <v>4</v>
      </c>
      <c r="W17">
        <v>7</v>
      </c>
      <c r="X17">
        <v>11</v>
      </c>
      <c r="Y17">
        <v>11</v>
      </c>
      <c r="AM17" s="14" t="s">
        <v>176</v>
      </c>
      <c r="AN17" s="22">
        <v>30315.320000000003</v>
      </c>
      <c r="AO17" s="22">
        <v>38592.600000000006</v>
      </c>
      <c r="AP17" s="22">
        <v>68907.92</v>
      </c>
      <c r="AR17" s="19"/>
      <c r="AS17" s="19"/>
      <c r="AT17" s="19"/>
      <c r="AU17" s="19"/>
      <c r="AV17" s="19"/>
      <c r="AW17" s="19"/>
    </row>
    <row r="18" spans="1:49" ht="15.75" thickBot="1">
      <c r="A18" s="14" t="s">
        <v>176</v>
      </c>
      <c r="B18" s="5">
        <v>38</v>
      </c>
      <c r="C18" s="5">
        <v>39</v>
      </c>
      <c r="D18" s="5">
        <v>77</v>
      </c>
      <c r="L18" s="26"/>
      <c r="M18" s="122"/>
      <c r="N18" s="123"/>
      <c r="P18" s="5"/>
      <c r="U18" s="14" t="s">
        <v>176</v>
      </c>
      <c r="V18">
        <v>55</v>
      </c>
      <c r="W18">
        <v>49</v>
      </c>
      <c r="X18">
        <v>104</v>
      </c>
      <c r="Y18">
        <v>104</v>
      </c>
    </row>
    <row r="19" spans="1:49">
      <c r="H19" s="26"/>
      <c r="I19" s="26"/>
      <c r="J19" s="26"/>
      <c r="K19" s="26"/>
      <c r="L19" s="26"/>
      <c r="M19" s="122"/>
      <c r="N19" s="123"/>
      <c r="O19" s="5"/>
      <c r="P19" s="111" t="s">
        <v>790</v>
      </c>
      <c r="Q19" s="112"/>
      <c r="R19" s="112"/>
      <c r="S19" s="113"/>
    </row>
    <row r="20" spans="1:49">
      <c r="H20" s="26"/>
      <c r="I20" s="26"/>
      <c r="J20" s="26"/>
      <c r="K20" s="26"/>
      <c r="L20" s="26"/>
      <c r="M20" s="122"/>
      <c r="N20" s="123"/>
      <c r="O20" s="5"/>
      <c r="P20" s="114"/>
      <c r="Q20" s="115"/>
      <c r="R20" s="115"/>
      <c r="S20" s="116"/>
      <c r="AK20" s="13" t="s">
        <v>175</v>
      </c>
      <c r="AL20" t="s">
        <v>769</v>
      </c>
      <c r="AM20" t="s">
        <v>771</v>
      </c>
    </row>
    <row r="21" spans="1:49">
      <c r="H21" s="26"/>
      <c r="I21" s="26"/>
      <c r="J21" s="26"/>
      <c r="K21" s="26"/>
      <c r="L21" s="26"/>
      <c r="M21" s="122"/>
      <c r="N21" s="123"/>
      <c r="O21" s="5"/>
      <c r="P21" s="114"/>
      <c r="Q21" s="115"/>
      <c r="R21" s="115"/>
      <c r="S21" s="116"/>
      <c r="AK21" s="14" t="s">
        <v>211</v>
      </c>
      <c r="AL21" s="4"/>
      <c r="AM21" s="24"/>
    </row>
    <row r="22" spans="1:49">
      <c r="H22" s="26"/>
      <c r="I22" s="26"/>
      <c r="J22" s="26"/>
      <c r="K22" s="26"/>
      <c r="L22" s="26"/>
      <c r="M22" s="122"/>
      <c r="N22" s="123"/>
      <c r="O22" s="5"/>
      <c r="P22" s="114"/>
      <c r="Q22" s="115"/>
      <c r="R22" s="115"/>
      <c r="S22" s="116"/>
      <c r="AK22" s="21" t="s">
        <v>765</v>
      </c>
      <c r="AL22" s="4">
        <v>12.266930166912088</v>
      </c>
      <c r="AM22" s="4">
        <v>-9.1930698330879128</v>
      </c>
    </row>
    <row r="23" spans="1:49">
      <c r="H23" s="26"/>
      <c r="I23" s="26"/>
      <c r="J23" s="26"/>
      <c r="K23" s="26"/>
      <c r="L23" s="26"/>
      <c r="M23" s="122"/>
      <c r="N23" s="123"/>
      <c r="O23" s="5"/>
      <c r="P23" s="114"/>
      <c r="Q23" s="115"/>
      <c r="R23" s="115"/>
      <c r="S23" s="116"/>
      <c r="AC23" s="13" t="s">
        <v>764</v>
      </c>
      <c r="AD23" s="13" t="s">
        <v>213</v>
      </c>
      <c r="AK23" s="21" t="s">
        <v>766</v>
      </c>
      <c r="AL23" s="4">
        <v>11.742361172289735</v>
      </c>
      <c r="AM23" s="4">
        <v>-2.6576388277102598</v>
      </c>
    </row>
    <row r="24" spans="1:49" ht="15.75" thickBot="1">
      <c r="H24" s="26"/>
      <c r="I24" s="26"/>
      <c r="J24" s="26"/>
      <c r="K24" s="26"/>
      <c r="L24" s="26"/>
      <c r="M24" s="122"/>
      <c r="N24" s="123"/>
      <c r="O24" s="5"/>
      <c r="P24" s="117"/>
      <c r="Q24" s="118"/>
      <c r="R24" s="118"/>
      <c r="S24" s="119"/>
      <c r="AC24" s="13" t="s">
        <v>175</v>
      </c>
      <c r="AD24" t="s">
        <v>211</v>
      </c>
      <c r="AE24" t="s">
        <v>212</v>
      </c>
      <c r="AF24" t="s">
        <v>176</v>
      </c>
      <c r="AK24" s="21" t="s">
        <v>767</v>
      </c>
      <c r="AL24" s="4">
        <v>10.007891314404077</v>
      </c>
      <c r="AM24" s="4">
        <v>-6.5621086855959234</v>
      </c>
    </row>
    <row r="25" spans="1:49">
      <c r="H25" s="26"/>
      <c r="I25" s="26"/>
      <c r="J25" s="26"/>
      <c r="K25" s="26"/>
      <c r="L25" s="26"/>
      <c r="M25" s="122"/>
      <c r="N25" s="123"/>
      <c r="O25" s="5"/>
      <c r="P25" s="5"/>
      <c r="S25" s="5"/>
      <c r="AC25" s="14" t="s">
        <v>199</v>
      </c>
      <c r="AD25" s="22">
        <v>17765.34</v>
      </c>
      <c r="AE25" s="22">
        <v>23581.620000000003</v>
      </c>
      <c r="AF25" s="22">
        <v>41346.960000000006</v>
      </c>
      <c r="AK25" s="21" t="s">
        <v>768</v>
      </c>
      <c r="AL25" s="4">
        <v>8.7820757983418662</v>
      </c>
      <c r="AM25" s="4">
        <v>-6.68792420165813</v>
      </c>
    </row>
    <row r="26" spans="1:49">
      <c r="H26" s="26"/>
      <c r="I26" s="26"/>
      <c r="J26" s="26"/>
      <c r="K26" s="26"/>
      <c r="L26" s="26"/>
      <c r="M26" s="122"/>
      <c r="N26" s="123"/>
      <c r="O26" s="5"/>
      <c r="P26" s="5"/>
      <c r="S26" s="5"/>
      <c r="AC26" s="14" t="s">
        <v>200</v>
      </c>
      <c r="AD26" s="22">
        <v>12598.57</v>
      </c>
      <c r="AE26" s="22">
        <v>18258.730000000003</v>
      </c>
      <c r="AF26" s="22">
        <v>30857.300000000003</v>
      </c>
      <c r="AK26" s="14" t="s">
        <v>212</v>
      </c>
      <c r="AL26" s="4"/>
      <c r="AM26" s="4"/>
    </row>
    <row r="27" spans="1:49">
      <c r="H27" s="26"/>
      <c r="I27" s="26"/>
      <c r="J27" s="26"/>
      <c r="K27" s="26"/>
      <c r="L27" s="26"/>
      <c r="M27" s="122"/>
      <c r="N27" s="123"/>
      <c r="O27" s="5"/>
      <c r="P27" s="5"/>
      <c r="S27" s="5"/>
      <c r="AC27" s="14" t="s">
        <v>201</v>
      </c>
      <c r="AD27" s="22">
        <v>16419.79</v>
      </c>
      <c r="AE27" s="22">
        <v>12196.86</v>
      </c>
      <c r="AF27" s="22">
        <v>28616.65</v>
      </c>
      <c r="AK27" s="21" t="s">
        <v>765</v>
      </c>
      <c r="AL27" s="4">
        <v>11.488940926890669</v>
      </c>
      <c r="AM27" s="4">
        <v>-5.3310590731093326</v>
      </c>
    </row>
    <row r="28" spans="1:49">
      <c r="H28" s="26"/>
      <c r="I28" s="26"/>
      <c r="J28" s="26"/>
      <c r="K28" s="26"/>
      <c r="L28" s="26"/>
      <c r="M28" s="122"/>
      <c r="N28" s="123"/>
      <c r="O28" s="5"/>
      <c r="P28" s="5"/>
      <c r="S28" s="5"/>
      <c r="AC28" s="14" t="s">
        <v>202</v>
      </c>
      <c r="AD28" s="22">
        <v>15252.43</v>
      </c>
      <c r="AE28" s="22">
        <v>11326.679999999998</v>
      </c>
      <c r="AF28" s="22">
        <v>26579.11</v>
      </c>
      <c r="AK28" s="21" t="s">
        <v>766</v>
      </c>
      <c r="AL28" s="4">
        <v>11.510555630536487</v>
      </c>
      <c r="AM28" s="4">
        <v>-5.5794443694635172</v>
      </c>
    </row>
    <row r="29" spans="1:49">
      <c r="H29" s="26"/>
      <c r="I29" s="26"/>
      <c r="J29" s="26"/>
      <c r="K29" s="26"/>
      <c r="L29" s="26"/>
      <c r="M29" s="122"/>
      <c r="N29" s="123"/>
      <c r="O29" s="5"/>
      <c r="P29" s="5"/>
      <c r="S29" s="5"/>
      <c r="AC29" s="14" t="s">
        <v>203</v>
      </c>
      <c r="AD29" s="22">
        <v>7957.4599999999991</v>
      </c>
      <c r="AE29" s="22">
        <v>22952.989999999998</v>
      </c>
      <c r="AF29" s="22">
        <v>30910.449999999997</v>
      </c>
      <c r="AK29" s="21" t="s">
        <v>767</v>
      </c>
      <c r="AL29" s="4">
        <v>12.221970546159184</v>
      </c>
      <c r="AM29" s="4">
        <v>-7.1080294538408104</v>
      </c>
    </row>
    <row r="30" spans="1:49">
      <c r="H30" s="26"/>
      <c r="I30" s="26"/>
      <c r="J30" s="26"/>
      <c r="K30" s="26"/>
      <c r="L30" s="26"/>
      <c r="M30" s="122"/>
      <c r="N30" s="123"/>
      <c r="O30" s="5"/>
      <c r="P30" s="5"/>
      <c r="S30" s="5"/>
      <c r="AC30" s="14" t="s">
        <v>204</v>
      </c>
      <c r="AD30" s="22">
        <v>16442.169999999998</v>
      </c>
      <c r="AE30" s="22">
        <v>14091.54</v>
      </c>
      <c r="AF30" s="22">
        <v>30533.71</v>
      </c>
      <c r="AK30" s="21" t="s">
        <v>768</v>
      </c>
      <c r="AL30" s="4">
        <v>10.930160506601712</v>
      </c>
      <c r="AM30" s="4">
        <v>-7.7698394933982868</v>
      </c>
    </row>
    <row r="31" spans="1:49" ht="15.75" thickBot="1">
      <c r="H31" s="26"/>
      <c r="I31" s="26"/>
      <c r="J31" s="26"/>
      <c r="K31" s="26"/>
      <c r="L31" s="26"/>
      <c r="M31" s="124"/>
      <c r="N31" s="125"/>
      <c r="O31" s="5"/>
      <c r="AC31" s="14" t="s">
        <v>205</v>
      </c>
      <c r="AD31" s="22">
        <v>19054.62</v>
      </c>
      <c r="AE31" s="22">
        <v>16197.170000000002</v>
      </c>
      <c r="AF31" s="22">
        <v>35251.79</v>
      </c>
      <c r="AK31" s="14" t="s">
        <v>176</v>
      </c>
      <c r="AL31" s="4">
        <v>88.950886062135822</v>
      </c>
      <c r="AM31" s="4">
        <v>-50.889113937864174</v>
      </c>
    </row>
    <row r="32" spans="1:49">
      <c r="AC32" s="14" t="s">
        <v>206</v>
      </c>
      <c r="AD32" s="22">
        <v>14155.350000000004</v>
      </c>
      <c r="AE32" s="22">
        <v>21195.050000000003</v>
      </c>
      <c r="AF32" s="22">
        <v>35350.400000000009</v>
      </c>
    </row>
    <row r="33" spans="29:39">
      <c r="AC33" s="14" t="s">
        <v>207</v>
      </c>
      <c r="AD33" s="22">
        <v>18853.82</v>
      </c>
      <c r="AE33" s="22">
        <v>16388.990000000002</v>
      </c>
      <c r="AF33" s="22">
        <v>35242.81</v>
      </c>
    </row>
    <row r="34" spans="29:39">
      <c r="AC34" s="14" t="s">
        <v>208</v>
      </c>
      <c r="AD34" s="22">
        <v>20453.900000000005</v>
      </c>
      <c r="AE34" s="22">
        <v>13046.79</v>
      </c>
      <c r="AF34" s="22">
        <v>33500.69</v>
      </c>
    </row>
    <row r="35" spans="29:39">
      <c r="AC35" s="14" t="s">
        <v>209</v>
      </c>
      <c r="AD35" s="22">
        <v>9702.4</v>
      </c>
      <c r="AE35" s="22">
        <v>26421.670000000006</v>
      </c>
      <c r="AF35" s="22">
        <v>36124.070000000007</v>
      </c>
    </row>
    <row r="36" spans="29:39">
      <c r="AC36" s="14" t="s">
        <v>210</v>
      </c>
      <c r="AD36" s="22">
        <v>18628.47</v>
      </c>
      <c r="AE36" s="22">
        <v>18469.510000000002</v>
      </c>
      <c r="AF36" s="22">
        <v>37097.980000000003</v>
      </c>
    </row>
    <row r="37" spans="29:39">
      <c r="AC37" s="14" t="s">
        <v>176</v>
      </c>
      <c r="AD37" s="22">
        <v>187284.31999999998</v>
      </c>
      <c r="AE37" s="22">
        <v>214127.60000000003</v>
      </c>
      <c r="AF37" s="22">
        <v>401411.92</v>
      </c>
    </row>
    <row r="38" spans="29:39" ht="15.75" thickBot="1"/>
    <row r="39" spans="29:39" ht="14.45" customHeight="1">
      <c r="AC39" s="103" t="s">
        <v>791</v>
      </c>
      <c r="AD39" s="104"/>
      <c r="AE39" s="104"/>
      <c r="AF39" s="105"/>
      <c r="AJ39" t="s">
        <v>781</v>
      </c>
      <c r="AK39" t="s">
        <v>782</v>
      </c>
      <c r="AM39" t="s">
        <v>782</v>
      </c>
    </row>
    <row r="40" spans="29:39">
      <c r="AC40" s="106"/>
      <c r="AD40" s="102"/>
      <c r="AE40" s="102"/>
      <c r="AF40" s="107"/>
      <c r="AI40" s="28" t="s">
        <v>786</v>
      </c>
      <c r="AJ40" t="s">
        <v>778</v>
      </c>
      <c r="AK40" s="27">
        <f>GETPIVOTDATA("Total Selling Value",$AC$23,"Meses (formatted_date)",7,"Años (formatted_date)",2021)</f>
        <v>19054.62</v>
      </c>
      <c r="AL40" t="s">
        <v>783</v>
      </c>
      <c r="AM40" s="27">
        <f>GETPIVOTDATA("Total Selling Value",$AC$23,"Meses (formatted_date)",1,"Años (formatted_date)",2022)</f>
        <v>23581.620000000003</v>
      </c>
    </row>
    <row r="41" spans="29:39">
      <c r="AC41" s="106"/>
      <c r="AD41" s="102"/>
      <c r="AE41" s="102"/>
      <c r="AF41" s="107"/>
      <c r="AI41" s="28"/>
      <c r="AJ41" t="s">
        <v>779</v>
      </c>
      <c r="AK41" s="27">
        <f>GETPIVOTDATA("Total Selling Value",$AC$23,"Meses (formatted_date)",9,"Años (formatted_date)",2021)</f>
        <v>18853.82</v>
      </c>
      <c r="AL41" t="s">
        <v>784</v>
      </c>
      <c r="AM41" s="27">
        <f>GETPIVOTDATA("Total Selling Value",$AC$23,"Meses (formatted_date)",5,"Años (formatted_date)",2022)</f>
        <v>22952.989999999998</v>
      </c>
    </row>
    <row r="42" spans="29:39">
      <c r="AC42" s="106"/>
      <c r="AD42" s="102"/>
      <c r="AE42" s="102"/>
      <c r="AF42" s="107"/>
      <c r="AI42" s="28"/>
      <c r="AJ42" t="s">
        <v>780</v>
      </c>
      <c r="AK42" s="27">
        <f>GETPIVOTDATA("Total Selling Value",$AC$23,"Meses (formatted_date)",10,"Años (formatted_date)",2021)</f>
        <v>20453.900000000005</v>
      </c>
      <c r="AL42" t="s">
        <v>785</v>
      </c>
      <c r="AM42" s="27">
        <f>GETPIVOTDATA("Total Selling Value",$AC$23,"Meses (formatted_date)",11,"Años (formatted_date)",2022)</f>
        <v>26421.670000000006</v>
      </c>
    </row>
    <row r="43" spans="29:39" ht="15.75" thickBot="1">
      <c r="AC43" s="108"/>
      <c r="AD43" s="109"/>
      <c r="AE43" s="109"/>
      <c r="AF43" s="110"/>
      <c r="AI43" s="28" t="s">
        <v>787</v>
      </c>
      <c r="AJ43" t="s">
        <v>784</v>
      </c>
      <c r="AK43" s="27">
        <f>GETPIVOTDATA("Total Selling Value",$AC$23,"Meses (formatted_date)",5,"Años (formatted_date)",2021)</f>
        <v>7957.4599999999991</v>
      </c>
      <c r="AL43" t="s">
        <v>788</v>
      </c>
      <c r="AM43" s="27">
        <f>GETPIVOTDATA("Total Selling Value",$AC$23,"Meses (formatted_date)",4,"Años (formatted_date)",2022)</f>
        <v>11326.679999999998</v>
      </c>
    </row>
    <row r="44" spans="29:39">
      <c r="AC44" s="19"/>
      <c r="AD44" s="19"/>
      <c r="AE44" s="19"/>
      <c r="AF44" s="19"/>
      <c r="AI44" s="28"/>
    </row>
    <row r="45" spans="29:39">
      <c r="AC45" s="19"/>
      <c r="AD45" s="19"/>
      <c r="AE45" s="19"/>
      <c r="AF45" s="19"/>
      <c r="AI45" s="28"/>
    </row>
    <row r="46" spans="29:39">
      <c r="AC46" s="19"/>
      <c r="AD46" s="19"/>
      <c r="AE46" s="19"/>
      <c r="AF46" s="19"/>
    </row>
    <row r="47" spans="29:39">
      <c r="AC47" s="19"/>
      <c r="AD47" s="19"/>
      <c r="AE47" s="19"/>
      <c r="AF47" s="19"/>
    </row>
    <row r="48" spans="29:39">
      <c r="AC48" s="19"/>
      <c r="AD48" s="19"/>
      <c r="AE48" s="19"/>
      <c r="AF48" s="19"/>
    </row>
    <row r="49" spans="21:32">
      <c r="AC49" s="19"/>
      <c r="AD49" s="19"/>
      <c r="AE49" s="19"/>
      <c r="AF49" s="19"/>
    </row>
    <row r="50" spans="21:32">
      <c r="AC50" s="19"/>
      <c r="AD50" s="19"/>
      <c r="AE50" s="19"/>
      <c r="AF50" s="19"/>
    </row>
    <row r="52" spans="21:32">
      <c r="U52" s="13" t="s">
        <v>775</v>
      </c>
      <c r="V52" s="13" t="s">
        <v>213</v>
      </c>
    </row>
    <row r="53" spans="21:32">
      <c r="V53" t="s">
        <v>211</v>
      </c>
      <c r="W53" t="s">
        <v>212</v>
      </c>
      <c r="X53" t="s">
        <v>176</v>
      </c>
    </row>
    <row r="54" spans="21:32">
      <c r="U54" s="13" t="s">
        <v>175</v>
      </c>
      <c r="V54" t="s">
        <v>179</v>
      </c>
      <c r="W54" t="s">
        <v>179</v>
      </c>
    </row>
    <row r="55" spans="21:32">
      <c r="U55" s="14" t="s">
        <v>199</v>
      </c>
      <c r="V55" s="5">
        <v>25</v>
      </c>
      <c r="W55" s="5">
        <v>14</v>
      </c>
      <c r="X55" s="5">
        <v>39</v>
      </c>
    </row>
    <row r="56" spans="21:32">
      <c r="U56" s="14" t="s">
        <v>200</v>
      </c>
      <c r="V56" s="5">
        <v>16</v>
      </c>
      <c r="W56" s="5">
        <v>11</v>
      </c>
      <c r="X56" s="5">
        <v>27</v>
      </c>
    </row>
    <row r="57" spans="21:32">
      <c r="U57" s="14" t="s">
        <v>201</v>
      </c>
      <c r="V57" s="5">
        <v>19</v>
      </c>
      <c r="W57" s="5">
        <v>11</v>
      </c>
      <c r="X57" s="5">
        <v>30</v>
      </c>
    </row>
    <row r="58" spans="21:32">
      <c r="U58" s="14" t="s">
        <v>202</v>
      </c>
      <c r="V58" s="5">
        <v>14</v>
      </c>
      <c r="W58" s="5">
        <v>16</v>
      </c>
      <c r="X58" s="5">
        <v>30</v>
      </c>
    </row>
    <row r="59" spans="21:32">
      <c r="U59" s="14" t="s">
        <v>203</v>
      </c>
      <c r="V59" s="5">
        <v>15</v>
      </c>
      <c r="W59" s="5">
        <v>23</v>
      </c>
      <c r="X59" s="5">
        <v>38</v>
      </c>
    </row>
    <row r="60" spans="21:32">
      <c r="U60" s="14" t="s">
        <v>204</v>
      </c>
      <c r="V60" s="5">
        <v>20</v>
      </c>
      <c r="W60" s="5">
        <v>9</v>
      </c>
      <c r="X60" s="5">
        <v>29</v>
      </c>
    </row>
    <row r="61" spans="21:32">
      <c r="U61" s="14" t="s">
        <v>205</v>
      </c>
      <c r="V61" s="5">
        <v>12</v>
      </c>
      <c r="W61" s="5">
        <v>14</v>
      </c>
      <c r="X61" s="5">
        <v>26</v>
      </c>
    </row>
    <row r="62" spans="21:32">
      <c r="U62" s="14" t="s">
        <v>206</v>
      </c>
      <c r="V62" s="5">
        <v>16</v>
      </c>
      <c r="W62" s="5">
        <v>18</v>
      </c>
      <c r="X62" s="5">
        <v>34</v>
      </c>
    </row>
    <row r="63" spans="21:32">
      <c r="U63" s="14" t="s">
        <v>207</v>
      </c>
      <c r="V63" s="5">
        <v>14</v>
      </c>
      <c r="W63" s="5">
        <v>14</v>
      </c>
      <c r="X63" s="5">
        <v>28</v>
      </c>
    </row>
    <row r="64" spans="21:32">
      <c r="U64" s="14" t="s">
        <v>208</v>
      </c>
      <c r="V64" s="5">
        <v>13</v>
      </c>
      <c r="W64" s="5">
        <v>7</v>
      </c>
      <c r="X64" s="5">
        <v>20</v>
      </c>
    </row>
    <row r="65" spans="21:30">
      <c r="U65" s="14" t="s">
        <v>209</v>
      </c>
      <c r="V65" s="5">
        <v>8</v>
      </c>
      <c r="W65" s="5">
        <v>14</v>
      </c>
      <c r="X65" s="5">
        <v>22</v>
      </c>
    </row>
    <row r="66" spans="21:30">
      <c r="U66" s="14" t="s">
        <v>210</v>
      </c>
      <c r="V66" s="5">
        <v>12</v>
      </c>
      <c r="W66" s="5">
        <v>14</v>
      </c>
      <c r="X66" s="5">
        <v>26</v>
      </c>
    </row>
    <row r="67" spans="21:30">
      <c r="U67" s="14" t="s">
        <v>176</v>
      </c>
      <c r="V67" s="5">
        <v>184</v>
      </c>
      <c r="W67" s="5">
        <v>165</v>
      </c>
      <c r="X67" s="5">
        <v>349</v>
      </c>
    </row>
    <row r="69" spans="21:30">
      <c r="AC69" s="126" t="s">
        <v>792</v>
      </c>
      <c r="AD69" s="126"/>
    </row>
    <row r="70" spans="21:30">
      <c r="AB70" t="s">
        <v>777</v>
      </c>
      <c r="AC70" s="126"/>
      <c r="AD70" s="126"/>
    </row>
    <row r="71" spans="21:30">
      <c r="AC71" s="126"/>
      <c r="AD71" s="126"/>
    </row>
    <row r="72" spans="21:30">
      <c r="AC72" s="126"/>
      <c r="AD72" s="126"/>
    </row>
    <row r="73" spans="21:30">
      <c r="AC73" s="126"/>
      <c r="AD73" s="126"/>
    </row>
    <row r="74" spans="21:30">
      <c r="AC74" s="126"/>
      <c r="AD74" s="126"/>
    </row>
    <row r="75" spans="21:30">
      <c r="AC75" s="126"/>
      <c r="AD75" s="126"/>
    </row>
    <row r="76" spans="21:30">
      <c r="AC76" s="126"/>
      <c r="AD76" s="126"/>
    </row>
    <row r="77" spans="21:30">
      <c r="AC77" s="126"/>
      <c r="AD77" s="126"/>
    </row>
    <row r="78" spans="21:30">
      <c r="AC78" s="126"/>
      <c r="AD78" s="126"/>
    </row>
    <row r="79" spans="21:30">
      <c r="AC79" s="126"/>
      <c r="AD79" s="126"/>
    </row>
    <row r="80" spans="21:30">
      <c r="AC80" s="126"/>
      <c r="AD80" s="126"/>
    </row>
    <row r="81" spans="29:32">
      <c r="AC81" s="126"/>
      <c r="AD81" s="126"/>
    </row>
    <row r="82" spans="29:32">
      <c r="AC82" s="126"/>
      <c r="AD82" s="126"/>
    </row>
    <row r="83" spans="29:32">
      <c r="AC83" s="126"/>
      <c r="AD83" s="126"/>
    </row>
    <row r="84" spans="29:32">
      <c r="AC84" s="126"/>
      <c r="AD84" s="126"/>
      <c r="AF84" t="s">
        <v>777</v>
      </c>
    </row>
    <row r="85" spans="29:32">
      <c r="AC85" s="126"/>
      <c r="AD85" s="126"/>
    </row>
    <row r="86" spans="29:32">
      <c r="AC86" s="126"/>
      <c r="AD86" s="126"/>
    </row>
  </sheetData>
  <mergeCells count="7">
    <mergeCell ref="M3:N31"/>
    <mergeCell ref="AC69:AD86"/>
    <mergeCell ref="AQ3:AQ10"/>
    <mergeCell ref="AI40:AI42"/>
    <mergeCell ref="AI43:AI45"/>
    <mergeCell ref="AC39:AF43"/>
    <mergeCell ref="P19:S24"/>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9A994-45C6-4D5D-B3D1-8834367B4C49}">
  <dimension ref="A1:J9"/>
  <sheetViews>
    <sheetView workbookViewId="0">
      <selection activeCell="J7" sqref="J7"/>
    </sheetView>
  </sheetViews>
  <sheetFormatPr baseColWidth="10" defaultRowHeight="15"/>
  <cols>
    <col min="1" max="1" width="20.85546875" bestFit="1" customWidth="1"/>
    <col min="2" max="2" width="25.7109375" bestFit="1" customWidth="1"/>
    <col min="4" max="4" width="29.7109375" bestFit="1" customWidth="1"/>
    <col min="6" max="6" width="17.5703125" bestFit="1" customWidth="1"/>
    <col min="7" max="7" width="20.140625" bestFit="1" customWidth="1"/>
    <col min="9" max="9" width="17.5703125" bestFit="1" customWidth="1"/>
    <col min="10" max="10" width="19.42578125" bestFit="1" customWidth="1"/>
  </cols>
  <sheetData>
    <row r="1" spans="1:10">
      <c r="A1" s="28" t="s">
        <v>794</v>
      </c>
      <c r="B1" s="28"/>
      <c r="D1" s="25" t="s">
        <v>795</v>
      </c>
      <c r="F1" s="28" t="s">
        <v>797</v>
      </c>
      <c r="G1" s="28"/>
    </row>
    <row r="2" spans="1:10">
      <c r="A2" t="s">
        <v>177</v>
      </c>
      <c r="B2" t="s">
        <v>764</v>
      </c>
      <c r="D2" t="s">
        <v>796</v>
      </c>
      <c r="F2" s="13" t="s">
        <v>175</v>
      </c>
      <c r="G2" t="s">
        <v>214</v>
      </c>
      <c r="I2" s="13" t="s">
        <v>175</v>
      </c>
      <c r="J2" t="s">
        <v>772</v>
      </c>
    </row>
    <row r="3" spans="1:10">
      <c r="A3" s="127">
        <v>527</v>
      </c>
      <c r="B3" s="22">
        <v>401411.91999999969</v>
      </c>
      <c r="D3" s="22">
        <v>761.69244781783618</v>
      </c>
      <c r="F3" s="14" t="s">
        <v>119</v>
      </c>
      <c r="G3" s="16">
        <v>0.19354838709677419</v>
      </c>
      <c r="I3" s="14" t="s">
        <v>70</v>
      </c>
      <c r="J3" s="16">
        <v>0.53700189753320682</v>
      </c>
    </row>
    <row r="4" spans="1:10">
      <c r="A4" s="127">
        <f>GETPIVOTDATA("Transacción",$A$2)</f>
        <v>527</v>
      </c>
      <c r="B4" s="27">
        <f>GETPIVOTDATA("Suma de Total Selling Value",$A$2)</f>
        <v>401411.91999999969</v>
      </c>
      <c r="D4" s="27">
        <f>GETPIVOTDATA("Total Selling Value",$D$2)</f>
        <v>761.69244781783618</v>
      </c>
      <c r="F4" s="14" t="s">
        <v>120</v>
      </c>
      <c r="G4" s="16">
        <v>0.2239089184060721</v>
      </c>
      <c r="I4" s="14" t="s">
        <v>71</v>
      </c>
      <c r="J4" s="16">
        <v>0.31688804554079697</v>
      </c>
    </row>
    <row r="5" spans="1:10">
      <c r="F5" s="14" t="s">
        <v>117</v>
      </c>
      <c r="G5" s="16">
        <v>0.10246679316888045</v>
      </c>
      <c r="I5" s="14" t="s">
        <v>68</v>
      </c>
      <c r="J5" s="16">
        <v>0.14611005692599621</v>
      </c>
    </row>
    <row r="6" spans="1:10">
      <c r="F6" s="14" t="s">
        <v>121</v>
      </c>
      <c r="G6" s="16">
        <v>0.2827324478178368</v>
      </c>
      <c r="I6" s="14" t="s">
        <v>176</v>
      </c>
      <c r="J6" s="16">
        <v>1</v>
      </c>
    </row>
    <row r="7" spans="1:10">
      <c r="F7" s="14" t="s">
        <v>118</v>
      </c>
      <c r="G7" s="16">
        <v>0.19734345351043645</v>
      </c>
      <c r="I7" s="14" t="str">
        <f>I3</f>
        <v>DIRECT SALES</v>
      </c>
      <c r="J7" s="23">
        <f>GETPIVOTDATA("SALE TYPE",$I$2,"SALE TYPE","DIRECT SALES")</f>
        <v>0.53700189753320682</v>
      </c>
    </row>
    <row r="8" spans="1:10">
      <c r="F8" s="14" t="s">
        <v>176</v>
      </c>
      <c r="G8" s="16">
        <v>1</v>
      </c>
    </row>
    <row r="9" spans="1:10">
      <c r="F9" t="str">
        <f>F6</f>
        <v>Category04</v>
      </c>
      <c r="G9" s="16">
        <f>GETPIVOTDATA("CATEGORY",$F$2,"CATEGORY","Category04")</f>
        <v>0.2827324478178368</v>
      </c>
    </row>
  </sheetData>
  <mergeCells count="2">
    <mergeCell ref="A1:B1"/>
    <mergeCell ref="F1:G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54BCA-FF86-44DC-8FB5-7AC974C9F807}">
  <dimension ref="R6"/>
  <sheetViews>
    <sheetView tabSelected="1" topLeftCell="A6" zoomScaleNormal="100" workbookViewId="0">
      <selection activeCell="X16" sqref="X16"/>
    </sheetView>
  </sheetViews>
  <sheetFormatPr baseColWidth="10" defaultRowHeight="15.75"/>
  <cols>
    <col min="1" max="16384" width="11.42578125" style="138"/>
  </cols>
  <sheetData>
    <row r="6" spans="18:18" ht="18">
      <c r="R6" s="13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E39690-C6A1-4267-9FD9-C2B0D27213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Originales</vt:lpstr>
      <vt:lpstr>Datos</vt:lpstr>
      <vt:lpstr>datos - transformados</vt:lpstr>
      <vt:lpstr>eda - categóricas</vt:lpstr>
      <vt:lpstr>eda - numéricas</vt:lpstr>
      <vt:lpstr>datos correlación</vt:lpstr>
      <vt:lpstr>eda - correlación</vt:lpstr>
      <vt:lpstr>eda - covarianza</vt:lpstr>
      <vt:lpstr>eda - temporales</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Marta María Llordén Alonso</dc:creator>
  <cp:lastModifiedBy>Marta María Llordén Alonso</cp:lastModifiedBy>
  <dcterms:created xsi:type="dcterms:W3CDTF">2024-10-13T11:11:09Z</dcterms:created>
  <dcterms:modified xsi:type="dcterms:W3CDTF">2024-11-04T16:17:08Z</dcterms:modified>
</cp:coreProperties>
</file>